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15" yWindow="885" windowWidth="15645" windowHeight="11460" tabRatio="780"/>
  </bookViews>
  <sheets>
    <sheet name="navod" sheetId="7" r:id="rId1"/>
    <sheet name="verze" sheetId="8" r:id="rId2"/>
    <sheet name="todo" sheetId="19" r:id="rId3"/>
    <sheet name="data" sheetId="17" r:id="rId4"/>
    <sheet name="ANT" sheetId="32" r:id="rId5"/>
    <sheet name="log" sheetId="35" r:id="rId6"/>
    <sheet name="map" sheetId="33" r:id="rId7"/>
    <sheet name="Texty" sheetId="30" r:id="rId8"/>
    <sheet name="prihlasky" sheetId="14" r:id="rId9"/>
    <sheet name="Trail-1" sheetId="4" r:id="rId10"/>
    <sheet name="Trail-2" sheetId="21" r:id="rId11"/>
    <sheet name="Trail-3" sheetId="24" r:id="rId12"/>
    <sheet name="Trail-4" sheetId="25" r:id="rId13"/>
    <sheet name="Trail-5" sheetId="26" r:id="rId14"/>
    <sheet name="TempO-1" sheetId="23" r:id="rId15"/>
    <sheet name="TempO-2" sheetId="27" r:id="rId16"/>
    <sheet name="celk-body" sheetId="13" r:id="rId17"/>
    <sheet name="celk-cas" sheetId="31" r:id="rId18"/>
    <sheet name="celk-poradi" sheetId="22" r:id="rId19"/>
    <sheet name="celk-rank" sheetId="28" r:id="rId20"/>
    <sheet name="celk-stafle" sheetId="34" r:id="rId21"/>
    <sheet name="registr" sheetId="10" r:id="rId22"/>
    <sheet name="KKoef" sheetId="16" r:id="rId23"/>
    <sheet name="TKoef" sheetId="29" r:id="rId24"/>
  </sheets>
  <definedNames>
    <definedName name="_xlnm._FilterDatabase" localSheetId="16" hidden="1">'celk-body'!$B$8:$I$132</definedName>
    <definedName name="_xlnm._FilterDatabase" localSheetId="17" hidden="1">'celk-cas'!$B$8:$I$132</definedName>
    <definedName name="_xlnm._FilterDatabase" localSheetId="18" hidden="1">'celk-poradi'!$B$8:$I$132</definedName>
    <definedName name="_xlnm._FilterDatabase" localSheetId="19" hidden="1">'celk-rank'!$B$8:$I$132</definedName>
    <definedName name="_xlnm._FilterDatabase" localSheetId="20" hidden="1">'celk-stafle'!$B$8:$I$132</definedName>
    <definedName name="ant" localSheetId="14">'TempO-1'!$CH$4</definedName>
    <definedName name="ant" localSheetId="15">'TempO-2'!$CH$4</definedName>
    <definedName name="ant" localSheetId="9">'Trail-1'!$DU$4</definedName>
    <definedName name="ant" localSheetId="10">'Trail-2'!$DU$4</definedName>
    <definedName name="ant" localSheetId="11">'Trail-3'!$DU$4</definedName>
    <definedName name="ant" localSheetId="12">'Trail-4'!$DU$4</definedName>
    <definedName name="ant" localSheetId="13">'Trail-5'!$DU$4</definedName>
    <definedName name="body">data!$G$1</definedName>
    <definedName name="copyleft">verze!$D$1</definedName>
    <definedName name="datum_do">data!$D$2</definedName>
    <definedName name="datum_od">data!$C$2</definedName>
    <definedName name="ID">data!$D$1</definedName>
    <definedName name="kategorie">data!$C$3</definedName>
    <definedName name="max_tim" localSheetId="14">'TempO-1'!$CE$4</definedName>
    <definedName name="max_tim" localSheetId="15">'TempO-2'!$CE$4</definedName>
    <definedName name="max_tim" localSheetId="9">'Trail-1'!$CM$4</definedName>
    <definedName name="max_tim" localSheetId="10">'Trail-2'!$CM$4</definedName>
    <definedName name="max_tim" localSheetId="11">'Trail-3'!$CM$4</definedName>
    <definedName name="max_tim" localSheetId="12">'Trail-4'!$CM$4</definedName>
    <definedName name="max_tim" localSheetId="13">'Trail-5'!$CM$4</definedName>
    <definedName name="nazev">data!$C$1</definedName>
    <definedName name="_xlnm.Print_Titles" localSheetId="16">'celk-body'!$7:$8</definedName>
    <definedName name="_xlnm.Print_Titles" localSheetId="17">'celk-cas'!$7:$8</definedName>
    <definedName name="_xlnm.Print_Titles" localSheetId="18">'celk-poradi'!$7:$8</definedName>
    <definedName name="_xlnm.Print_Titles" localSheetId="19">'celk-rank'!$7:$8</definedName>
    <definedName name="_xlnm.Print_Titles" localSheetId="20">'celk-stafle'!$7:$8</definedName>
    <definedName name="_xlnm.Print_Titles" localSheetId="14">'TempO-1'!$7:$8</definedName>
    <definedName name="_xlnm.Print_Titles" localSheetId="15">'TempO-2'!$7:$8</definedName>
    <definedName name="_xlnm.Print_Titles" localSheetId="9">'Trail-1'!$7:$8</definedName>
    <definedName name="_xlnm.Print_Titles" localSheetId="10">'Trail-2'!$7:$8</definedName>
    <definedName name="_xlnm.Print_Titles" localSheetId="11">'Trail-3'!$7:$8</definedName>
    <definedName name="_xlnm.Print_Titles" localSheetId="12">'Trail-4'!$7:$8</definedName>
    <definedName name="_xlnm.Print_Titles" localSheetId="13">'Trail-5'!$7:$8</definedName>
    <definedName name="_xlnm.Print_Area" localSheetId="16">'celk-body'!$A$1:$AM$133</definedName>
    <definedName name="_xlnm.Print_Area" localSheetId="17">'celk-cas'!$A$1:$X$133</definedName>
    <definedName name="_xlnm.Print_Area" localSheetId="18">'celk-poradi'!$A$1:$AV$133</definedName>
    <definedName name="_xlnm.Print_Area" localSheetId="19">'celk-rank'!$A$1:$AV$133</definedName>
    <definedName name="_xlnm.Print_Area" localSheetId="20">'celk-stafle'!$A$1:$AV$133</definedName>
    <definedName name="_xlnm.Print_Area" localSheetId="14">'TempO-1'!$A$1:$CA$143</definedName>
    <definedName name="_xlnm.Print_Area" localSheetId="15">'TempO-2'!$A$1:$CA$143</definedName>
    <definedName name="_xlnm.Print_Area" localSheetId="9">'Trail-1'!$A$1:$CI$143</definedName>
    <definedName name="_xlnm.Print_Area" localSheetId="10">'Trail-2'!$A$1:$CI$143</definedName>
    <definedName name="_xlnm.Print_Area" localSheetId="11">'Trail-3'!$A$1:$CI$143</definedName>
    <definedName name="_xlnm.Print_Area" localSheetId="12">'Trail-4'!$A$1:$CI$143</definedName>
    <definedName name="_xlnm.Print_Area" localSheetId="13">'Trail-5'!$A$1:$CI$143</definedName>
    <definedName name="pocet_etap">data!$C$7</definedName>
    <definedName name="res" localSheetId="14">'TempO-1'!$K$8</definedName>
    <definedName name="res" localSheetId="15">'TempO-2'!$K$8</definedName>
    <definedName name="res" localSheetId="9">'Trail-1'!$J$8</definedName>
    <definedName name="res" localSheetId="10">'Trail-2'!$J$8</definedName>
    <definedName name="res" localSheetId="11">'Trail-3'!$J$8</definedName>
    <definedName name="res" localSheetId="12">'Trail-4'!$J$8</definedName>
    <definedName name="res" localSheetId="13">'Trail-5'!$J$8</definedName>
    <definedName name="TempO_1_datum">data!$C$29</definedName>
    <definedName name="TempO_1_nazev">data!$C$28</definedName>
    <definedName name="TempO_1_pen">data!$C$30</definedName>
    <definedName name="TempO_2_datum">data!$C$32</definedName>
    <definedName name="TempO_2_nazev">data!$C$31</definedName>
    <definedName name="TempO_2_pen">data!$C$33</definedName>
    <definedName name="top" localSheetId="14">'TempO-1'!$CB$8</definedName>
    <definedName name="top" localSheetId="15">'TempO-2'!$CB$8</definedName>
    <definedName name="top" localSheetId="9">'Trail-1'!$CJ$8</definedName>
    <definedName name="top" localSheetId="10">'Trail-2'!$CJ$8</definedName>
    <definedName name="top" localSheetId="11">'Trail-3'!$CJ$8</definedName>
    <definedName name="top" localSheetId="12">'Trail-4'!$CJ$8</definedName>
    <definedName name="top" localSheetId="13">'Trail-5'!$CJ$8</definedName>
    <definedName name="top">'TempO-2'!$P$8</definedName>
    <definedName name="Trail_1_datum">data!$C$9</definedName>
    <definedName name="Trail_1_nazev">data!$C$8</definedName>
    <definedName name="Trail_1_O">data!$C$10</definedName>
    <definedName name="Trail_1_P">data!$D$10</definedName>
    <definedName name="Trail_1_TC">data!$C$11</definedName>
    <definedName name="Trail_2_datum">data!$C$13</definedName>
    <definedName name="Trail_2_nazev">data!$C$12</definedName>
    <definedName name="Trail_2_O">data!$C$14</definedName>
    <definedName name="Trail_2_P">data!$D$14</definedName>
    <definedName name="Trail_2_TC">data!$C$15</definedName>
    <definedName name="Trail_3_datum">data!$C$17</definedName>
    <definedName name="Trail_3_nazev">data!$C$16</definedName>
    <definedName name="Trail_3_O">data!$C$18</definedName>
    <definedName name="Trail_3_P">data!$D$18</definedName>
    <definedName name="Trail_3_TC">data!$C$19</definedName>
    <definedName name="Trail_4_datum">data!$C$21</definedName>
    <definedName name="Trail_4_nazev">data!$C$20</definedName>
    <definedName name="Trail_4_O">data!$C$22</definedName>
    <definedName name="Trail_4_P">data!$D$22</definedName>
    <definedName name="Trail_4_TC">data!$C$23</definedName>
    <definedName name="Trail_5_datum">data!$C$25</definedName>
    <definedName name="Trail_5_nazev">data!$C$24</definedName>
    <definedName name="Trail_5_O">data!$C$26</definedName>
    <definedName name="Trail_5_P">data!$D$26</definedName>
    <definedName name="Trail_5_TC">data!$C$27</definedName>
  </definedNames>
  <calcPr calcId="145621"/>
</workbook>
</file>

<file path=xl/calcChain.xml><?xml version="1.0" encoding="utf-8"?>
<calcChain xmlns="http://schemas.openxmlformats.org/spreadsheetml/2006/main">
  <c r="D28" i="29" l="1"/>
  <c r="E28" i="29" s="1"/>
  <c r="D29" i="29"/>
  <c r="E29" i="29"/>
  <c r="D30" i="29"/>
  <c r="E30" i="29" s="1"/>
  <c r="F44" i="10" l="1"/>
  <c r="E44" i="10"/>
  <c r="CN4" i="24" l="1"/>
  <c r="CN4" i="25"/>
  <c r="CN4" i="26"/>
  <c r="CN4" i="21"/>
  <c r="J8" i="34"/>
  <c r="AR8" i="34"/>
  <c r="AM8" i="34"/>
  <c r="AH8" i="34"/>
  <c r="AC8" i="34"/>
  <c r="X8" i="34"/>
  <c r="S8" i="34"/>
  <c r="N8" i="34"/>
  <c r="CN4" i="4"/>
  <c r="B130" i="34"/>
  <c r="AS128" i="34"/>
  <c r="AN128" i="34"/>
  <c r="AI128" i="34"/>
  <c r="AD128" i="34"/>
  <c r="Y128" i="34"/>
  <c r="T128" i="34"/>
  <c r="O128" i="34"/>
  <c r="I128" i="34"/>
  <c r="G128" i="34"/>
  <c r="AS127" i="34"/>
  <c r="AN127" i="34"/>
  <c r="AI127" i="34"/>
  <c r="AD127" i="34"/>
  <c r="Y127" i="34"/>
  <c r="T127" i="34"/>
  <c r="O127" i="34"/>
  <c r="I127" i="34"/>
  <c r="G127" i="34"/>
  <c r="AS126" i="34"/>
  <c r="AN126" i="34"/>
  <c r="AI126" i="34"/>
  <c r="AD126" i="34"/>
  <c r="Y126" i="34"/>
  <c r="T126" i="34"/>
  <c r="O126" i="34"/>
  <c r="I126" i="34"/>
  <c r="G126" i="34"/>
  <c r="AS125" i="34"/>
  <c r="AN125" i="34"/>
  <c r="AI125" i="34"/>
  <c r="AD125" i="34"/>
  <c r="Y125" i="34"/>
  <c r="T125" i="34"/>
  <c r="O125" i="34"/>
  <c r="I125" i="34"/>
  <c r="G125" i="34"/>
  <c r="AS124" i="34"/>
  <c r="AN124" i="34"/>
  <c r="AI124" i="34"/>
  <c r="AD124" i="34"/>
  <c r="Y124" i="34"/>
  <c r="T124" i="34"/>
  <c r="O124" i="34"/>
  <c r="I124" i="34"/>
  <c r="G124" i="34"/>
  <c r="AS123" i="34"/>
  <c r="AN123" i="34"/>
  <c r="AI123" i="34"/>
  <c r="AD123" i="34"/>
  <c r="Y123" i="34"/>
  <c r="T123" i="34"/>
  <c r="O123" i="34"/>
  <c r="I123" i="34"/>
  <c r="G123" i="34"/>
  <c r="AS122" i="34"/>
  <c r="AN122" i="34"/>
  <c r="AI122" i="34"/>
  <c r="AD122" i="34"/>
  <c r="Y122" i="34"/>
  <c r="T122" i="34"/>
  <c r="O122" i="34"/>
  <c r="I122" i="34"/>
  <c r="G122" i="34"/>
  <c r="AS121" i="34"/>
  <c r="AN121" i="34"/>
  <c r="AI121" i="34"/>
  <c r="AD121" i="34"/>
  <c r="Y121" i="34"/>
  <c r="T121" i="34"/>
  <c r="O121" i="34"/>
  <c r="I121" i="34"/>
  <c r="G121" i="34"/>
  <c r="AS120" i="34"/>
  <c r="AN120" i="34"/>
  <c r="AI120" i="34"/>
  <c r="AD120" i="34"/>
  <c r="Y120" i="34"/>
  <c r="T120" i="34"/>
  <c r="O120" i="34"/>
  <c r="I120" i="34"/>
  <c r="G120" i="34"/>
  <c r="AS119" i="34"/>
  <c r="AN119" i="34"/>
  <c r="AI119" i="34"/>
  <c r="AD119" i="34"/>
  <c r="Y119" i="34"/>
  <c r="T119" i="34"/>
  <c r="O119" i="34"/>
  <c r="I119" i="34"/>
  <c r="G119" i="34"/>
  <c r="AS118" i="34"/>
  <c r="AN118" i="34"/>
  <c r="AI118" i="34"/>
  <c r="AD118" i="34"/>
  <c r="Y118" i="34"/>
  <c r="T118" i="34"/>
  <c r="O118" i="34"/>
  <c r="I118" i="34"/>
  <c r="G118" i="34"/>
  <c r="AS117" i="34"/>
  <c r="AN117" i="34"/>
  <c r="AI117" i="34"/>
  <c r="AD117" i="34"/>
  <c r="Y117" i="34"/>
  <c r="T117" i="34"/>
  <c r="O117" i="34"/>
  <c r="I117" i="34"/>
  <c r="G117" i="34"/>
  <c r="AS116" i="34"/>
  <c r="AN116" i="34"/>
  <c r="AI116" i="34"/>
  <c r="AD116" i="34"/>
  <c r="Y116" i="34"/>
  <c r="T116" i="34"/>
  <c r="O116" i="34"/>
  <c r="I116" i="34"/>
  <c r="G116" i="34"/>
  <c r="AS115" i="34"/>
  <c r="AN115" i="34"/>
  <c r="AI115" i="34"/>
  <c r="AD115" i="34"/>
  <c r="Y115" i="34"/>
  <c r="T115" i="34"/>
  <c r="O115" i="34"/>
  <c r="I115" i="34"/>
  <c r="G115" i="34"/>
  <c r="AS114" i="34"/>
  <c r="AN114" i="34"/>
  <c r="AI114" i="34"/>
  <c r="AD114" i="34"/>
  <c r="Y114" i="34"/>
  <c r="T114" i="34"/>
  <c r="O114" i="34"/>
  <c r="I114" i="34"/>
  <c r="G114" i="34"/>
  <c r="AS113" i="34"/>
  <c r="AN113" i="34"/>
  <c r="AI113" i="34"/>
  <c r="AD113" i="34"/>
  <c r="Y113" i="34"/>
  <c r="T113" i="34"/>
  <c r="O113" i="34"/>
  <c r="I113" i="34"/>
  <c r="G113" i="34"/>
  <c r="AS112" i="34"/>
  <c r="AN112" i="34"/>
  <c r="AI112" i="34"/>
  <c r="AD112" i="34"/>
  <c r="Y112" i="34"/>
  <c r="T112" i="34"/>
  <c r="O112" i="34"/>
  <c r="I112" i="34"/>
  <c r="G112" i="34"/>
  <c r="AS111" i="34"/>
  <c r="AN111" i="34"/>
  <c r="AI111" i="34"/>
  <c r="AD111" i="34"/>
  <c r="Y111" i="34"/>
  <c r="T111" i="34"/>
  <c r="O111" i="34"/>
  <c r="I111" i="34"/>
  <c r="G111" i="34"/>
  <c r="AS110" i="34"/>
  <c r="AN110" i="34"/>
  <c r="AI110" i="34"/>
  <c r="AD110" i="34"/>
  <c r="Y110" i="34"/>
  <c r="T110" i="34"/>
  <c r="O110" i="34"/>
  <c r="I110" i="34"/>
  <c r="G110" i="34"/>
  <c r="AS109" i="34"/>
  <c r="AN109" i="34"/>
  <c r="AI109" i="34"/>
  <c r="AD109" i="34"/>
  <c r="Y109" i="34"/>
  <c r="T109" i="34"/>
  <c r="O109" i="34"/>
  <c r="I109" i="34"/>
  <c r="G109" i="34"/>
  <c r="AS108" i="34"/>
  <c r="AN108" i="34"/>
  <c r="AI108" i="34"/>
  <c r="AD108" i="34"/>
  <c r="Y108" i="34"/>
  <c r="T108" i="34"/>
  <c r="O108" i="34"/>
  <c r="I108" i="34"/>
  <c r="G108" i="34"/>
  <c r="AS107" i="34"/>
  <c r="AN107" i="34"/>
  <c r="AI107" i="34"/>
  <c r="AD107" i="34"/>
  <c r="Y107" i="34"/>
  <c r="T107" i="34"/>
  <c r="O107" i="34"/>
  <c r="I107" i="34"/>
  <c r="G107" i="34"/>
  <c r="AS106" i="34"/>
  <c r="AN106" i="34"/>
  <c r="AI106" i="34"/>
  <c r="AD106" i="34"/>
  <c r="Y106" i="34"/>
  <c r="T106" i="34"/>
  <c r="O106" i="34"/>
  <c r="I106" i="34"/>
  <c r="G106" i="34"/>
  <c r="AS105" i="34"/>
  <c r="AN105" i="34"/>
  <c r="AI105" i="34"/>
  <c r="AD105" i="34"/>
  <c r="Y105" i="34"/>
  <c r="T105" i="34"/>
  <c r="O105" i="34"/>
  <c r="I105" i="34"/>
  <c r="G105" i="34"/>
  <c r="AS104" i="34"/>
  <c r="AN104" i="34"/>
  <c r="AI104" i="34"/>
  <c r="AD104" i="34"/>
  <c r="Y104" i="34"/>
  <c r="T104" i="34"/>
  <c r="O104" i="34"/>
  <c r="I104" i="34"/>
  <c r="G104" i="34"/>
  <c r="AS103" i="34"/>
  <c r="AN103" i="34"/>
  <c r="AI103" i="34"/>
  <c r="AD103" i="34"/>
  <c r="Y103" i="34"/>
  <c r="T103" i="34"/>
  <c r="O103" i="34"/>
  <c r="I103" i="34"/>
  <c r="G103" i="34"/>
  <c r="AS102" i="34"/>
  <c r="AN102" i="34"/>
  <c r="AI102" i="34"/>
  <c r="AD102" i="34"/>
  <c r="Y102" i="34"/>
  <c r="T102" i="34"/>
  <c r="O102" i="34"/>
  <c r="I102" i="34"/>
  <c r="G102" i="34"/>
  <c r="AS101" i="34"/>
  <c r="AN101" i="34"/>
  <c r="AI101" i="34"/>
  <c r="AD101" i="34"/>
  <c r="Y101" i="34"/>
  <c r="T101" i="34"/>
  <c r="O101" i="34"/>
  <c r="I101" i="34"/>
  <c r="G101" i="34"/>
  <c r="AS100" i="34"/>
  <c r="AN100" i="34"/>
  <c r="AI100" i="34"/>
  <c r="AD100" i="34"/>
  <c r="Y100" i="34"/>
  <c r="T100" i="34"/>
  <c r="O100" i="34"/>
  <c r="I100" i="34"/>
  <c r="G100" i="34"/>
  <c r="AS99" i="34"/>
  <c r="AN99" i="34"/>
  <c r="AI99" i="34"/>
  <c r="AD99" i="34"/>
  <c r="Y99" i="34"/>
  <c r="T99" i="34"/>
  <c r="O99" i="34"/>
  <c r="I99" i="34"/>
  <c r="G99" i="34"/>
  <c r="AS98" i="34"/>
  <c r="AN98" i="34"/>
  <c r="AI98" i="34"/>
  <c r="AD98" i="34"/>
  <c r="Y98" i="34"/>
  <c r="T98" i="34"/>
  <c r="O98" i="34"/>
  <c r="I98" i="34"/>
  <c r="G98" i="34"/>
  <c r="AS97" i="34"/>
  <c r="AN97" i="34"/>
  <c r="AI97" i="34"/>
  <c r="AD97" i="34"/>
  <c r="Y97" i="34"/>
  <c r="T97" i="34"/>
  <c r="O97" i="34"/>
  <c r="I97" i="34"/>
  <c r="G97" i="34"/>
  <c r="AS96" i="34"/>
  <c r="AN96" i="34"/>
  <c r="AI96" i="34"/>
  <c r="AD96" i="34"/>
  <c r="Y96" i="34"/>
  <c r="T96" i="34"/>
  <c r="O96" i="34"/>
  <c r="I96" i="34"/>
  <c r="G96" i="34"/>
  <c r="AS95" i="34"/>
  <c r="AN95" i="34"/>
  <c r="AI95" i="34"/>
  <c r="AD95" i="34"/>
  <c r="Y95" i="34"/>
  <c r="T95" i="34"/>
  <c r="O95" i="34"/>
  <c r="I95" i="34"/>
  <c r="G95" i="34"/>
  <c r="AS94" i="34"/>
  <c r="AN94" i="34"/>
  <c r="AI94" i="34"/>
  <c r="AD94" i="34"/>
  <c r="Y94" i="34"/>
  <c r="T94" i="34"/>
  <c r="O94" i="34"/>
  <c r="I94" i="34"/>
  <c r="G94" i="34"/>
  <c r="AS93" i="34"/>
  <c r="AN93" i="34"/>
  <c r="AI93" i="34"/>
  <c r="AD93" i="34"/>
  <c r="Y93" i="34"/>
  <c r="T93" i="34"/>
  <c r="O93" i="34"/>
  <c r="I93" i="34"/>
  <c r="G93" i="34"/>
  <c r="AS92" i="34"/>
  <c r="AN92" i="34"/>
  <c r="AI92" i="34"/>
  <c r="AD92" i="34"/>
  <c r="Y92" i="34"/>
  <c r="T92" i="34"/>
  <c r="O92" i="34"/>
  <c r="I92" i="34"/>
  <c r="G92" i="34"/>
  <c r="AS91" i="34"/>
  <c r="AN91" i="34"/>
  <c r="AI91" i="34"/>
  <c r="AD91" i="34"/>
  <c r="Y91" i="34"/>
  <c r="T91" i="34"/>
  <c r="O91" i="34"/>
  <c r="I91" i="34"/>
  <c r="G91" i="34"/>
  <c r="AS90" i="34"/>
  <c r="AN90" i="34"/>
  <c r="AI90" i="34"/>
  <c r="AD90" i="34"/>
  <c r="Y90" i="34"/>
  <c r="T90" i="34"/>
  <c r="O90" i="34"/>
  <c r="I90" i="34"/>
  <c r="G90" i="34"/>
  <c r="AS89" i="34"/>
  <c r="AN89" i="34"/>
  <c r="AI89" i="34"/>
  <c r="AD89" i="34"/>
  <c r="Y89" i="34"/>
  <c r="T89" i="34"/>
  <c r="O89" i="34"/>
  <c r="I89" i="34"/>
  <c r="G89" i="34"/>
  <c r="AS88" i="34"/>
  <c r="AN88" i="34"/>
  <c r="AI88" i="34"/>
  <c r="AD88" i="34"/>
  <c r="Y88" i="34"/>
  <c r="T88" i="34"/>
  <c r="O88" i="34"/>
  <c r="I88" i="34"/>
  <c r="G88" i="34"/>
  <c r="AS87" i="34"/>
  <c r="AN87" i="34"/>
  <c r="AI87" i="34"/>
  <c r="AD87" i="34"/>
  <c r="Y87" i="34"/>
  <c r="T87" i="34"/>
  <c r="O87" i="34"/>
  <c r="I87" i="34"/>
  <c r="G87" i="34"/>
  <c r="AS86" i="34"/>
  <c r="AN86" i="34"/>
  <c r="AI86" i="34"/>
  <c r="AD86" i="34"/>
  <c r="Y86" i="34"/>
  <c r="T86" i="34"/>
  <c r="O86" i="34"/>
  <c r="I86" i="34"/>
  <c r="G86" i="34"/>
  <c r="AS85" i="34"/>
  <c r="AN85" i="34"/>
  <c r="AI85" i="34"/>
  <c r="AD85" i="34"/>
  <c r="Y85" i="34"/>
  <c r="T85" i="34"/>
  <c r="O85" i="34"/>
  <c r="I85" i="34"/>
  <c r="G85" i="34"/>
  <c r="AS84" i="34"/>
  <c r="AN84" i="34"/>
  <c r="AI84" i="34"/>
  <c r="AD84" i="34"/>
  <c r="Y84" i="34"/>
  <c r="T84" i="34"/>
  <c r="O84" i="34"/>
  <c r="I84" i="34"/>
  <c r="G84" i="34"/>
  <c r="AS83" i="34"/>
  <c r="AN83" i="34"/>
  <c r="AI83" i="34"/>
  <c r="AD83" i="34"/>
  <c r="Y83" i="34"/>
  <c r="T83" i="34"/>
  <c r="O83" i="34"/>
  <c r="I83" i="34"/>
  <c r="G83" i="34"/>
  <c r="AS82" i="34"/>
  <c r="AN82" i="34"/>
  <c r="AI82" i="34"/>
  <c r="AD82" i="34"/>
  <c r="Y82" i="34"/>
  <c r="T82" i="34"/>
  <c r="O82" i="34"/>
  <c r="I82" i="34"/>
  <c r="G82" i="34"/>
  <c r="AS81" i="34"/>
  <c r="AN81" i="34"/>
  <c r="AI81" i="34"/>
  <c r="AD81" i="34"/>
  <c r="Y81" i="34"/>
  <c r="T81" i="34"/>
  <c r="O81" i="34"/>
  <c r="I81" i="34"/>
  <c r="G81" i="34"/>
  <c r="AS80" i="34"/>
  <c r="AN80" i="34"/>
  <c r="AI80" i="34"/>
  <c r="AD80" i="34"/>
  <c r="Y80" i="34"/>
  <c r="T80" i="34"/>
  <c r="O80" i="34"/>
  <c r="I80" i="34"/>
  <c r="G80" i="34"/>
  <c r="AS79" i="34"/>
  <c r="AN79" i="34"/>
  <c r="AI79" i="34"/>
  <c r="AD79" i="34"/>
  <c r="Y79" i="34"/>
  <c r="T79" i="34"/>
  <c r="O79" i="34"/>
  <c r="I79" i="34"/>
  <c r="G79" i="34"/>
  <c r="AS78" i="34"/>
  <c r="AN78" i="34"/>
  <c r="AI78" i="34"/>
  <c r="AD78" i="34"/>
  <c r="Y78" i="34"/>
  <c r="T78" i="34"/>
  <c r="O78" i="34"/>
  <c r="I78" i="34"/>
  <c r="G78" i="34"/>
  <c r="AS77" i="34"/>
  <c r="AN77" i="34"/>
  <c r="AI77" i="34"/>
  <c r="AD77" i="34"/>
  <c r="Y77" i="34"/>
  <c r="T77" i="34"/>
  <c r="O77" i="34"/>
  <c r="I77" i="34"/>
  <c r="G77" i="34"/>
  <c r="AS76" i="34"/>
  <c r="AN76" i="34"/>
  <c r="AI76" i="34"/>
  <c r="AD76" i="34"/>
  <c r="Y76" i="34"/>
  <c r="T76" i="34"/>
  <c r="O76" i="34"/>
  <c r="I76" i="34"/>
  <c r="G76" i="34"/>
  <c r="AS75" i="34"/>
  <c r="AN75" i="34"/>
  <c r="AI75" i="34"/>
  <c r="AD75" i="34"/>
  <c r="Y75" i="34"/>
  <c r="T75" i="34"/>
  <c r="O75" i="34"/>
  <c r="I75" i="34"/>
  <c r="G75" i="34"/>
  <c r="AS74" i="34"/>
  <c r="AN74" i="34"/>
  <c r="AI74" i="34"/>
  <c r="AD74" i="34"/>
  <c r="Y74" i="34"/>
  <c r="T74" i="34"/>
  <c r="O74" i="34"/>
  <c r="I74" i="34"/>
  <c r="G74" i="34"/>
  <c r="AS73" i="34"/>
  <c r="AN73" i="34"/>
  <c r="AI73" i="34"/>
  <c r="AD73" i="34"/>
  <c r="Y73" i="34"/>
  <c r="T73" i="34"/>
  <c r="O73" i="34"/>
  <c r="I73" i="34"/>
  <c r="G73" i="34"/>
  <c r="AS72" i="34"/>
  <c r="AN72" i="34"/>
  <c r="AI72" i="34"/>
  <c r="AD72" i="34"/>
  <c r="Y72" i="34"/>
  <c r="T72" i="34"/>
  <c r="O72" i="34"/>
  <c r="I72" i="34"/>
  <c r="G72" i="34"/>
  <c r="AS71" i="34"/>
  <c r="AN71" i="34"/>
  <c r="AI71" i="34"/>
  <c r="AD71" i="34"/>
  <c r="Y71" i="34"/>
  <c r="T71" i="34"/>
  <c r="O71" i="34"/>
  <c r="I71" i="34"/>
  <c r="G71" i="34"/>
  <c r="AS70" i="34"/>
  <c r="AN70" i="34"/>
  <c r="AI70" i="34"/>
  <c r="AD70" i="34"/>
  <c r="Y70" i="34"/>
  <c r="T70" i="34"/>
  <c r="O70" i="34"/>
  <c r="I70" i="34"/>
  <c r="G70" i="34"/>
  <c r="AS69" i="34"/>
  <c r="AN69" i="34"/>
  <c r="AI69" i="34"/>
  <c r="AD69" i="34"/>
  <c r="Y69" i="34"/>
  <c r="T69" i="34"/>
  <c r="O69" i="34"/>
  <c r="I69" i="34"/>
  <c r="G69" i="34"/>
  <c r="AS68" i="34"/>
  <c r="AN68" i="34"/>
  <c r="AI68" i="34"/>
  <c r="AD68" i="34"/>
  <c r="Y68" i="34"/>
  <c r="T68" i="34"/>
  <c r="O68" i="34"/>
  <c r="I68" i="34"/>
  <c r="G68" i="34"/>
  <c r="AS67" i="34"/>
  <c r="AN67" i="34"/>
  <c r="AI67" i="34"/>
  <c r="AD67" i="34"/>
  <c r="Y67" i="34"/>
  <c r="T67" i="34"/>
  <c r="O67" i="34"/>
  <c r="I67" i="34"/>
  <c r="G67" i="34"/>
  <c r="AS66" i="34"/>
  <c r="AN66" i="34"/>
  <c r="AI66" i="34"/>
  <c r="AD66" i="34"/>
  <c r="Y66" i="34"/>
  <c r="T66" i="34"/>
  <c r="O66" i="34"/>
  <c r="I66" i="34"/>
  <c r="G66" i="34"/>
  <c r="AS65" i="34"/>
  <c r="AN65" i="34"/>
  <c r="AI65" i="34"/>
  <c r="AD65" i="34"/>
  <c r="Y65" i="34"/>
  <c r="T65" i="34"/>
  <c r="O65" i="34"/>
  <c r="I65" i="34"/>
  <c r="G65" i="34"/>
  <c r="AS64" i="34"/>
  <c r="AN64" i="34"/>
  <c r="AI64" i="34"/>
  <c r="AD64" i="34"/>
  <c r="Y64" i="34"/>
  <c r="T64" i="34"/>
  <c r="O64" i="34"/>
  <c r="I64" i="34"/>
  <c r="G64" i="34"/>
  <c r="AS63" i="34"/>
  <c r="AN63" i="34"/>
  <c r="AI63" i="34"/>
  <c r="AD63" i="34"/>
  <c r="Y63" i="34"/>
  <c r="T63" i="34"/>
  <c r="O63" i="34"/>
  <c r="I63" i="34"/>
  <c r="G63" i="34"/>
  <c r="AS62" i="34"/>
  <c r="AN62" i="34"/>
  <c r="AI62" i="34"/>
  <c r="AD62" i="34"/>
  <c r="Y62" i="34"/>
  <c r="T62" i="34"/>
  <c r="O62" i="34"/>
  <c r="I62" i="34"/>
  <c r="G62" i="34"/>
  <c r="AS61" i="34"/>
  <c r="AN61" i="34"/>
  <c r="AI61" i="34"/>
  <c r="AD61" i="34"/>
  <c r="Y61" i="34"/>
  <c r="T61" i="34"/>
  <c r="O61" i="34"/>
  <c r="I61" i="34"/>
  <c r="G61" i="34"/>
  <c r="AS60" i="34"/>
  <c r="AN60" i="34"/>
  <c r="AI60" i="34"/>
  <c r="AD60" i="34"/>
  <c r="Y60" i="34"/>
  <c r="T60" i="34"/>
  <c r="O60" i="34"/>
  <c r="I60" i="34"/>
  <c r="G60" i="34"/>
  <c r="AS59" i="34"/>
  <c r="AN59" i="34"/>
  <c r="AI59" i="34"/>
  <c r="AD59" i="34"/>
  <c r="Y59" i="34"/>
  <c r="T59" i="34"/>
  <c r="O59" i="34"/>
  <c r="I59" i="34"/>
  <c r="G59" i="34"/>
  <c r="AS58" i="34"/>
  <c r="AN58" i="34"/>
  <c r="AI58" i="34"/>
  <c r="AD58" i="34"/>
  <c r="Y58" i="34"/>
  <c r="T58" i="34"/>
  <c r="O58" i="34"/>
  <c r="I58" i="34"/>
  <c r="G58" i="34"/>
  <c r="AS57" i="34"/>
  <c r="AN57" i="34"/>
  <c r="AI57" i="34"/>
  <c r="AD57" i="34"/>
  <c r="Y57" i="34"/>
  <c r="T57" i="34"/>
  <c r="O57" i="34"/>
  <c r="I57" i="34"/>
  <c r="G57" i="34"/>
  <c r="AS56" i="34"/>
  <c r="AN56" i="34"/>
  <c r="AI56" i="34"/>
  <c r="AD56" i="34"/>
  <c r="Y56" i="34"/>
  <c r="T56" i="34"/>
  <c r="O56" i="34"/>
  <c r="I56" i="34"/>
  <c r="G56" i="34"/>
  <c r="AS55" i="34"/>
  <c r="AN55" i="34"/>
  <c r="AI55" i="34"/>
  <c r="AD55" i="34"/>
  <c r="Y55" i="34"/>
  <c r="T55" i="34"/>
  <c r="O55" i="34"/>
  <c r="I55" i="34"/>
  <c r="G55" i="34"/>
  <c r="AS54" i="34"/>
  <c r="AN54" i="34"/>
  <c r="AI54" i="34"/>
  <c r="AD54" i="34"/>
  <c r="Y54" i="34"/>
  <c r="T54" i="34"/>
  <c r="O54" i="34"/>
  <c r="I54" i="34"/>
  <c r="G54" i="34"/>
  <c r="AS53" i="34"/>
  <c r="AN53" i="34"/>
  <c r="AI53" i="34"/>
  <c r="AD53" i="34"/>
  <c r="Y53" i="34"/>
  <c r="T53" i="34"/>
  <c r="O53" i="34"/>
  <c r="I53" i="34"/>
  <c r="G53" i="34"/>
  <c r="AS52" i="34"/>
  <c r="AN52" i="34"/>
  <c r="AI52" i="34"/>
  <c r="AD52" i="34"/>
  <c r="Y52" i="34"/>
  <c r="T52" i="34"/>
  <c r="O52" i="34"/>
  <c r="I52" i="34"/>
  <c r="G52" i="34"/>
  <c r="AS51" i="34"/>
  <c r="AN51" i="34"/>
  <c r="AI51" i="34"/>
  <c r="AD51" i="34"/>
  <c r="Y51" i="34"/>
  <c r="T51" i="34"/>
  <c r="O51" i="34"/>
  <c r="I51" i="34"/>
  <c r="G51" i="34"/>
  <c r="AS50" i="34"/>
  <c r="AN50" i="34"/>
  <c r="AI50" i="34"/>
  <c r="AD50" i="34"/>
  <c r="Y50" i="34"/>
  <c r="T50" i="34"/>
  <c r="O50" i="34"/>
  <c r="I50" i="34"/>
  <c r="G50" i="34"/>
  <c r="AS49" i="34"/>
  <c r="AN49" i="34"/>
  <c r="AI49" i="34"/>
  <c r="AD49" i="34"/>
  <c r="Y49" i="34"/>
  <c r="T49" i="34"/>
  <c r="O49" i="34"/>
  <c r="I49" i="34"/>
  <c r="G49" i="34"/>
  <c r="AS48" i="34"/>
  <c r="AN48" i="34"/>
  <c r="AI48" i="34"/>
  <c r="AD48" i="34"/>
  <c r="Y48" i="34"/>
  <c r="T48" i="34"/>
  <c r="O48" i="34"/>
  <c r="I48" i="34"/>
  <c r="G48" i="34"/>
  <c r="AS47" i="34"/>
  <c r="AN47" i="34"/>
  <c r="AI47" i="34"/>
  <c r="AD47" i="34"/>
  <c r="Y47" i="34"/>
  <c r="T47" i="34"/>
  <c r="O47" i="34"/>
  <c r="I47" i="34"/>
  <c r="G47" i="34"/>
  <c r="AS46" i="34"/>
  <c r="AN46" i="34"/>
  <c r="AI46" i="34"/>
  <c r="AD46" i="34"/>
  <c r="Y46" i="34"/>
  <c r="T46" i="34"/>
  <c r="O46" i="34"/>
  <c r="I46" i="34"/>
  <c r="G46" i="34"/>
  <c r="AS45" i="34"/>
  <c r="AN45" i="34"/>
  <c r="AI45" i="34"/>
  <c r="AD45" i="34"/>
  <c r="Y45" i="34"/>
  <c r="T45" i="34"/>
  <c r="O45" i="34"/>
  <c r="I45" i="34"/>
  <c r="G45" i="34"/>
  <c r="AS44" i="34"/>
  <c r="AN44" i="34"/>
  <c r="AI44" i="34"/>
  <c r="AD44" i="34"/>
  <c r="Y44" i="34"/>
  <c r="T44" i="34"/>
  <c r="O44" i="34"/>
  <c r="I44" i="34"/>
  <c r="G44" i="34"/>
  <c r="AS43" i="34"/>
  <c r="AN43" i="34"/>
  <c r="AI43" i="34"/>
  <c r="AD43" i="34"/>
  <c r="Y43" i="34"/>
  <c r="T43" i="34"/>
  <c r="O43" i="34"/>
  <c r="I43" i="34"/>
  <c r="G43" i="34"/>
  <c r="AS42" i="34"/>
  <c r="AN42" i="34"/>
  <c r="AI42" i="34"/>
  <c r="AD42" i="34"/>
  <c r="Y42" i="34"/>
  <c r="T42" i="34"/>
  <c r="O42" i="34"/>
  <c r="I42" i="34"/>
  <c r="G42" i="34"/>
  <c r="AS41" i="34"/>
  <c r="AN41" i="34"/>
  <c r="AI41" i="34"/>
  <c r="AD41" i="34"/>
  <c r="Y41" i="34"/>
  <c r="T41" i="34"/>
  <c r="O41" i="34"/>
  <c r="I41" i="34"/>
  <c r="G41" i="34"/>
  <c r="AS40" i="34"/>
  <c r="AN40" i="34"/>
  <c r="AI40" i="34"/>
  <c r="AD40" i="34"/>
  <c r="Y40" i="34"/>
  <c r="T40" i="34"/>
  <c r="O40" i="34"/>
  <c r="I40" i="34"/>
  <c r="G40" i="34"/>
  <c r="AS39" i="34"/>
  <c r="AN39" i="34"/>
  <c r="AI39" i="34"/>
  <c r="AD39" i="34"/>
  <c r="Y39" i="34"/>
  <c r="T39" i="34"/>
  <c r="O39" i="34"/>
  <c r="I39" i="34"/>
  <c r="G39" i="34"/>
  <c r="AS25" i="34"/>
  <c r="AN25" i="34"/>
  <c r="AI25" i="34"/>
  <c r="AD25" i="34"/>
  <c r="Y25" i="34"/>
  <c r="T25" i="34"/>
  <c r="O25" i="34"/>
  <c r="I25" i="34"/>
  <c r="G25" i="34"/>
  <c r="AS38" i="34"/>
  <c r="AN38" i="34"/>
  <c r="AI38" i="34"/>
  <c r="AD38" i="34"/>
  <c r="Y38" i="34"/>
  <c r="T38" i="34"/>
  <c r="O38" i="34"/>
  <c r="I38" i="34"/>
  <c r="G38" i="34"/>
  <c r="AS37" i="34"/>
  <c r="AN37" i="34"/>
  <c r="AI37" i="34"/>
  <c r="AD37" i="34"/>
  <c r="Y37" i="34"/>
  <c r="T37" i="34"/>
  <c r="O37" i="34"/>
  <c r="I37" i="34"/>
  <c r="G37" i="34"/>
  <c r="AS34" i="34"/>
  <c r="AN34" i="34"/>
  <c r="AI34" i="34"/>
  <c r="AD34" i="34"/>
  <c r="Y34" i="34"/>
  <c r="T34" i="34"/>
  <c r="O34" i="34"/>
  <c r="I34" i="34"/>
  <c r="G34" i="34"/>
  <c r="AS13" i="34"/>
  <c r="AN13" i="34"/>
  <c r="AI13" i="34"/>
  <c r="AD13" i="34"/>
  <c r="Y13" i="34"/>
  <c r="T13" i="34"/>
  <c r="O13" i="34"/>
  <c r="I13" i="34"/>
  <c r="G13" i="34"/>
  <c r="AS21" i="34"/>
  <c r="AN21" i="34"/>
  <c r="AI21" i="34"/>
  <c r="AD21" i="34"/>
  <c r="Y21" i="34"/>
  <c r="T21" i="34"/>
  <c r="O21" i="34"/>
  <c r="I21" i="34"/>
  <c r="G21" i="34"/>
  <c r="AS27" i="34"/>
  <c r="AN27" i="34"/>
  <c r="AI27" i="34"/>
  <c r="AD27" i="34"/>
  <c r="Y27" i="34"/>
  <c r="T27" i="34"/>
  <c r="O27" i="34"/>
  <c r="I27" i="34"/>
  <c r="G27" i="34"/>
  <c r="AS24" i="34"/>
  <c r="AN24" i="34"/>
  <c r="AI24" i="34"/>
  <c r="AD24" i="34"/>
  <c r="Y24" i="34"/>
  <c r="T24" i="34"/>
  <c r="O24" i="34"/>
  <c r="I24" i="34"/>
  <c r="G24" i="34"/>
  <c r="AS18" i="34"/>
  <c r="AN18" i="34"/>
  <c r="AI18" i="34"/>
  <c r="AD18" i="34"/>
  <c r="Y18" i="34"/>
  <c r="T18" i="34"/>
  <c r="O18" i="34"/>
  <c r="I18" i="34"/>
  <c r="G18" i="34"/>
  <c r="AS15" i="34"/>
  <c r="AN15" i="34"/>
  <c r="AI15" i="34"/>
  <c r="AD15" i="34"/>
  <c r="Y15" i="34"/>
  <c r="T15" i="34"/>
  <c r="O15" i="34"/>
  <c r="I15" i="34"/>
  <c r="G15" i="34"/>
  <c r="AS16" i="34"/>
  <c r="AN16" i="34"/>
  <c r="AI16" i="34"/>
  <c r="AD16" i="34"/>
  <c r="Y16" i="34"/>
  <c r="T16" i="34"/>
  <c r="O16" i="34"/>
  <c r="I16" i="34"/>
  <c r="G16" i="34"/>
  <c r="AS20" i="34"/>
  <c r="AN20" i="34"/>
  <c r="AI20" i="34"/>
  <c r="AD20" i="34"/>
  <c r="Y20" i="34"/>
  <c r="T20" i="34"/>
  <c r="O20" i="34"/>
  <c r="I20" i="34"/>
  <c r="G20" i="34"/>
  <c r="AS31" i="34"/>
  <c r="AN31" i="34"/>
  <c r="AI31" i="34"/>
  <c r="AD31" i="34"/>
  <c r="Y31" i="34"/>
  <c r="T31" i="34"/>
  <c r="O31" i="34"/>
  <c r="I31" i="34"/>
  <c r="G31" i="34"/>
  <c r="AS17" i="34"/>
  <c r="AN17" i="34"/>
  <c r="AI17" i="34"/>
  <c r="AD17" i="34"/>
  <c r="Y17" i="34"/>
  <c r="T17" i="34"/>
  <c r="O17" i="34"/>
  <c r="I17" i="34"/>
  <c r="G17" i="34"/>
  <c r="AS36" i="34"/>
  <c r="AN36" i="34"/>
  <c r="AI36" i="34"/>
  <c r="AD36" i="34"/>
  <c r="Y36" i="34"/>
  <c r="T36" i="34"/>
  <c r="O36" i="34"/>
  <c r="I36" i="34"/>
  <c r="G36" i="34"/>
  <c r="AS26" i="34"/>
  <c r="AN26" i="34"/>
  <c r="AI26" i="34"/>
  <c r="AD26" i="34"/>
  <c r="Y26" i="34"/>
  <c r="T26" i="34"/>
  <c r="O26" i="34"/>
  <c r="I26" i="34"/>
  <c r="G26" i="34"/>
  <c r="AS32" i="34"/>
  <c r="AN32" i="34"/>
  <c r="AI32" i="34"/>
  <c r="AD32" i="34"/>
  <c r="Y32" i="34"/>
  <c r="T32" i="34"/>
  <c r="O32" i="34"/>
  <c r="I32" i="34"/>
  <c r="G32" i="34"/>
  <c r="AS28" i="34"/>
  <c r="AN28" i="34"/>
  <c r="AI28" i="34"/>
  <c r="AD28" i="34"/>
  <c r="Y28" i="34"/>
  <c r="T28" i="34"/>
  <c r="O28" i="34"/>
  <c r="I28" i="34"/>
  <c r="G28" i="34"/>
  <c r="AS35" i="34"/>
  <c r="AN35" i="34"/>
  <c r="AI35" i="34"/>
  <c r="AD35" i="34"/>
  <c r="Y35" i="34"/>
  <c r="T35" i="34"/>
  <c r="O35" i="34"/>
  <c r="I35" i="34"/>
  <c r="G35" i="34"/>
  <c r="AS33" i="34"/>
  <c r="AN33" i="34"/>
  <c r="AI33" i="34"/>
  <c r="AD33" i="34"/>
  <c r="Y33" i="34"/>
  <c r="T33" i="34"/>
  <c r="O33" i="34"/>
  <c r="I33" i="34"/>
  <c r="G33" i="34"/>
  <c r="AS14" i="34"/>
  <c r="AN14" i="34"/>
  <c r="AI14" i="34"/>
  <c r="AD14" i="34"/>
  <c r="Y14" i="34"/>
  <c r="T14" i="34"/>
  <c r="O14" i="34"/>
  <c r="I14" i="34"/>
  <c r="G14" i="34"/>
  <c r="AS29" i="34"/>
  <c r="AN29" i="34"/>
  <c r="AI29" i="34"/>
  <c r="AD29" i="34"/>
  <c r="Y29" i="34"/>
  <c r="T29" i="34"/>
  <c r="O29" i="34"/>
  <c r="I29" i="34"/>
  <c r="G29" i="34"/>
  <c r="AS30" i="34"/>
  <c r="AN30" i="34"/>
  <c r="AI30" i="34"/>
  <c r="AD30" i="34"/>
  <c r="Y30" i="34"/>
  <c r="T30" i="34"/>
  <c r="O30" i="34"/>
  <c r="I30" i="34"/>
  <c r="G30" i="34"/>
  <c r="AS19" i="34"/>
  <c r="AN19" i="34"/>
  <c r="AI19" i="34"/>
  <c r="AD19" i="34"/>
  <c r="Y19" i="34"/>
  <c r="T19" i="34"/>
  <c r="O19" i="34"/>
  <c r="I19" i="34"/>
  <c r="G19" i="34"/>
  <c r="AS23" i="34"/>
  <c r="AN23" i="34"/>
  <c r="AI23" i="34"/>
  <c r="AD23" i="34"/>
  <c r="Y23" i="34"/>
  <c r="T23" i="34"/>
  <c r="O23" i="34"/>
  <c r="I23" i="34"/>
  <c r="G23" i="34"/>
  <c r="AS22" i="34"/>
  <c r="AN22" i="34"/>
  <c r="AI22" i="34"/>
  <c r="AD22" i="34"/>
  <c r="Y22" i="34"/>
  <c r="T22" i="34"/>
  <c r="O22" i="34"/>
  <c r="I22" i="34"/>
  <c r="G22" i="34"/>
  <c r="AS12" i="34"/>
  <c r="AN12" i="34"/>
  <c r="AI12" i="34"/>
  <c r="AD12" i="34"/>
  <c r="Y12" i="34"/>
  <c r="T12" i="34"/>
  <c r="O12" i="34"/>
  <c r="I12" i="34"/>
  <c r="G12" i="34"/>
  <c r="AS11" i="34"/>
  <c r="AN11" i="34"/>
  <c r="AI11" i="34"/>
  <c r="AD11" i="34"/>
  <c r="Y11" i="34"/>
  <c r="T11" i="34"/>
  <c r="O11" i="34"/>
  <c r="I11" i="34"/>
  <c r="G11" i="34"/>
  <c r="AS10" i="34"/>
  <c r="AN10" i="34"/>
  <c r="AI10" i="34"/>
  <c r="AD10" i="34"/>
  <c r="Y10" i="34"/>
  <c r="T10" i="34"/>
  <c r="O10" i="34"/>
  <c r="I10" i="34"/>
  <c r="G10" i="34"/>
  <c r="AS9" i="34"/>
  <c r="AN9" i="34"/>
  <c r="AI9" i="34"/>
  <c r="AD9" i="34"/>
  <c r="Y9" i="34"/>
  <c r="T9" i="34"/>
  <c r="O9" i="34"/>
  <c r="I9" i="34"/>
  <c r="G9" i="34"/>
  <c r="AT8" i="34"/>
  <c r="AP8" i="34"/>
  <c r="AO8" i="34"/>
  <c r="AK8" i="34"/>
  <c r="AF8" i="34"/>
  <c r="AE8" i="34"/>
  <c r="AA8" i="34"/>
  <c r="Z8" i="34"/>
  <c r="V8" i="34"/>
  <c r="U8" i="34"/>
  <c r="Q8" i="34"/>
  <c r="P8" i="34"/>
  <c r="L8" i="34"/>
  <c r="I8" i="34"/>
  <c r="H8" i="34"/>
  <c r="G8" i="34"/>
  <c r="F8" i="34"/>
  <c r="B8" i="34"/>
  <c r="AP7" i="34"/>
  <c r="AK7" i="34"/>
  <c r="AF7" i="34"/>
  <c r="AA7" i="34"/>
  <c r="V7" i="34"/>
  <c r="Q7" i="34"/>
  <c r="L7" i="34"/>
  <c r="J7" i="34"/>
  <c r="B7" i="34"/>
  <c r="AX4" i="34"/>
  <c r="B4" i="34"/>
  <c r="B3" i="34"/>
  <c r="B2" i="34"/>
  <c r="Q6" i="34"/>
  <c r="V6" i="34"/>
  <c r="AF6" i="34"/>
  <c r="AK6" i="34"/>
  <c r="L6" i="34"/>
  <c r="AA6" i="34"/>
  <c r="AP6" i="34"/>
  <c r="AB10" i="4" l="1"/>
  <c r="AC10" i="4" s="1"/>
  <c r="AB11" i="4"/>
  <c r="AC11" i="4" s="1"/>
  <c r="AB12" i="4"/>
  <c r="AC12" i="4" s="1"/>
  <c r="AB13" i="4"/>
  <c r="AC13" i="4" s="1"/>
  <c r="AB14" i="4"/>
  <c r="AC14" i="4" s="1"/>
  <c r="AB15" i="4"/>
  <c r="AC15" i="4" s="1"/>
  <c r="AB16" i="4"/>
  <c r="AC16" i="4" s="1"/>
  <c r="AB17" i="4"/>
  <c r="AC17" i="4" s="1"/>
  <c r="AB18" i="4"/>
  <c r="AC18" i="4" s="1"/>
  <c r="AB19" i="4"/>
  <c r="AC19" i="4" s="1"/>
  <c r="AB20" i="4"/>
  <c r="AC20" i="4" s="1"/>
  <c r="AB21" i="4"/>
  <c r="AC21" i="4" s="1"/>
  <c r="AB22" i="4"/>
  <c r="AC22" i="4" s="1"/>
  <c r="AB23" i="4"/>
  <c r="AC23" i="4" s="1"/>
  <c r="AB24" i="4"/>
  <c r="AC24" i="4" s="1"/>
  <c r="AB25" i="4"/>
  <c r="AC25" i="4" s="1"/>
  <c r="AB26" i="4"/>
  <c r="AC26" i="4" s="1"/>
  <c r="AB27" i="4"/>
  <c r="AC27" i="4" s="1"/>
  <c r="AB28" i="4"/>
  <c r="AC28" i="4" s="1"/>
  <c r="AB29" i="4"/>
  <c r="AC29" i="4" s="1"/>
  <c r="AB30" i="4"/>
  <c r="AC30" i="4" s="1"/>
  <c r="AB31" i="4"/>
  <c r="AC31" i="4" s="1"/>
  <c r="AB32" i="4"/>
  <c r="AC32" i="4" s="1"/>
  <c r="AB33" i="4"/>
  <c r="AC33" i="4" s="1"/>
  <c r="AB34" i="4"/>
  <c r="AC34" i="4" s="1"/>
  <c r="AB35" i="4"/>
  <c r="AC35" i="4" s="1"/>
  <c r="AB36" i="4"/>
  <c r="AC36" i="4" s="1"/>
  <c r="AB37" i="4"/>
  <c r="AC37" i="4" s="1"/>
  <c r="AB38" i="4"/>
  <c r="AC38" i="4" s="1"/>
  <c r="AB39" i="4"/>
  <c r="AC39" i="4" s="1"/>
  <c r="AB40" i="4"/>
  <c r="AC40" i="4" s="1"/>
  <c r="AB41" i="4"/>
  <c r="AC41" i="4" s="1"/>
  <c r="AB42" i="4"/>
  <c r="AC42" i="4" s="1"/>
  <c r="AB43" i="4"/>
  <c r="AC43" i="4" s="1"/>
  <c r="AB44" i="4"/>
  <c r="AC44" i="4" s="1"/>
  <c r="AB45" i="4"/>
  <c r="AC45" i="4" s="1"/>
  <c r="AB46" i="4"/>
  <c r="AC46" i="4" s="1"/>
  <c r="AB47" i="4"/>
  <c r="AC47" i="4" s="1"/>
  <c r="AB48" i="4"/>
  <c r="AC48" i="4" s="1"/>
  <c r="AB49" i="4"/>
  <c r="AC49" i="4" s="1"/>
  <c r="AB50" i="4"/>
  <c r="AC50" i="4" s="1"/>
  <c r="AB51" i="4"/>
  <c r="AC51" i="4" s="1"/>
  <c r="AB52" i="4"/>
  <c r="AC52" i="4" s="1"/>
  <c r="AB53" i="4"/>
  <c r="AC53" i="4" s="1"/>
  <c r="AB54" i="4"/>
  <c r="AC54" i="4" s="1"/>
  <c r="AB55" i="4"/>
  <c r="AC55" i="4" s="1"/>
  <c r="AB56" i="4"/>
  <c r="AC56" i="4" s="1"/>
  <c r="AB57" i="4"/>
  <c r="AC57" i="4" s="1"/>
  <c r="AB58" i="4"/>
  <c r="AC58" i="4" s="1"/>
  <c r="AB59" i="4"/>
  <c r="AC59" i="4" s="1"/>
  <c r="AB60" i="4"/>
  <c r="AC60" i="4" s="1"/>
  <c r="AB61" i="4"/>
  <c r="AC61" i="4" s="1"/>
  <c r="AB62" i="4"/>
  <c r="AC62" i="4" s="1"/>
  <c r="AB63" i="4"/>
  <c r="AC63" i="4" s="1"/>
  <c r="AB64" i="4"/>
  <c r="AC64" i="4" s="1"/>
  <c r="AB65" i="4"/>
  <c r="AC65" i="4" s="1"/>
  <c r="AB66" i="4"/>
  <c r="AC66" i="4" s="1"/>
  <c r="AB67" i="4"/>
  <c r="AC67" i="4" s="1"/>
  <c r="AB68" i="4"/>
  <c r="AC68" i="4" s="1"/>
  <c r="AB69" i="4"/>
  <c r="AC69" i="4" s="1"/>
  <c r="AB70" i="4"/>
  <c r="AC70" i="4" s="1"/>
  <c r="AB71" i="4"/>
  <c r="AC71" i="4" s="1"/>
  <c r="AB72" i="4"/>
  <c r="AC72" i="4" s="1"/>
  <c r="AB73" i="4"/>
  <c r="AC73" i="4" s="1"/>
  <c r="AB74" i="4"/>
  <c r="AC74" i="4" s="1"/>
  <c r="AB75" i="4"/>
  <c r="AC75" i="4" s="1"/>
  <c r="AB76" i="4"/>
  <c r="AC76" i="4" s="1"/>
  <c r="AB77" i="4"/>
  <c r="AC77" i="4" s="1"/>
  <c r="AB78" i="4"/>
  <c r="AC78" i="4" s="1"/>
  <c r="AB79" i="4"/>
  <c r="AC79" i="4" s="1"/>
  <c r="AB80" i="4"/>
  <c r="AC80" i="4" s="1"/>
  <c r="AB81" i="4"/>
  <c r="AC81" i="4" s="1"/>
  <c r="AB82" i="4"/>
  <c r="AC82" i="4" s="1"/>
  <c r="AB83" i="4"/>
  <c r="AC83" i="4" s="1"/>
  <c r="AB84" i="4"/>
  <c r="AC84" i="4" s="1"/>
  <c r="AB85" i="4"/>
  <c r="AC85" i="4" s="1"/>
  <c r="AB86" i="4"/>
  <c r="AC86" i="4" s="1"/>
  <c r="AB87" i="4"/>
  <c r="AC87" i="4" s="1"/>
  <c r="AB88" i="4"/>
  <c r="AC88" i="4" s="1"/>
  <c r="AB89" i="4"/>
  <c r="AC89" i="4" s="1"/>
  <c r="AB90" i="4"/>
  <c r="AC90" i="4" s="1"/>
  <c r="AB91" i="4"/>
  <c r="AC91" i="4" s="1"/>
  <c r="AB92" i="4"/>
  <c r="AC92" i="4" s="1"/>
  <c r="AB93" i="4"/>
  <c r="AC93" i="4" s="1"/>
  <c r="AB94" i="4"/>
  <c r="AC94" i="4" s="1"/>
  <c r="AB95" i="4"/>
  <c r="AC95" i="4" s="1"/>
  <c r="AB96" i="4"/>
  <c r="AC96" i="4" s="1"/>
  <c r="AB97" i="4"/>
  <c r="AC97" i="4" s="1"/>
  <c r="AB98" i="4"/>
  <c r="AC98" i="4" s="1"/>
  <c r="AB99" i="4"/>
  <c r="AC99" i="4" s="1"/>
  <c r="AB100" i="4"/>
  <c r="AC100" i="4" s="1"/>
  <c r="AB101" i="4"/>
  <c r="AC101" i="4" s="1"/>
  <c r="AB102" i="4"/>
  <c r="AC102" i="4" s="1"/>
  <c r="AB103" i="4"/>
  <c r="AC103" i="4" s="1"/>
  <c r="AB104" i="4"/>
  <c r="AC104" i="4" s="1"/>
  <c r="AB105" i="4"/>
  <c r="AC105" i="4" s="1"/>
  <c r="AB106" i="4"/>
  <c r="AC106" i="4" s="1"/>
  <c r="AB107" i="4"/>
  <c r="AC107" i="4" s="1"/>
  <c r="AB108" i="4"/>
  <c r="AC108" i="4" s="1"/>
  <c r="AB109" i="4"/>
  <c r="AC109" i="4" s="1"/>
  <c r="AB110" i="4"/>
  <c r="AC110" i="4" s="1"/>
  <c r="AB111" i="4"/>
  <c r="AC111" i="4" s="1"/>
  <c r="AB112" i="4"/>
  <c r="AC112" i="4" s="1"/>
  <c r="AB113" i="4"/>
  <c r="AC113" i="4" s="1"/>
  <c r="AB114" i="4"/>
  <c r="AC114" i="4" s="1"/>
  <c r="AB115" i="4"/>
  <c r="AC115" i="4" s="1"/>
  <c r="AB116" i="4"/>
  <c r="AC116" i="4" s="1"/>
  <c r="AB117" i="4"/>
  <c r="AC117" i="4" s="1"/>
  <c r="AB118" i="4"/>
  <c r="AC118" i="4" s="1"/>
  <c r="AB119" i="4"/>
  <c r="AC119" i="4" s="1"/>
  <c r="AB120" i="4"/>
  <c r="AC120" i="4" s="1"/>
  <c r="AB121" i="4"/>
  <c r="AC121" i="4" s="1"/>
  <c r="AB122" i="4"/>
  <c r="AC122" i="4" s="1"/>
  <c r="AB123" i="4"/>
  <c r="AC123" i="4" s="1"/>
  <c r="AB124" i="4"/>
  <c r="AC124" i="4" s="1"/>
  <c r="AB125" i="4"/>
  <c r="AC125" i="4" s="1"/>
  <c r="AB126" i="4"/>
  <c r="AC126" i="4" s="1"/>
  <c r="AB127" i="4"/>
  <c r="AC127" i="4" s="1"/>
  <c r="AB128" i="4"/>
  <c r="AC128" i="4" s="1"/>
  <c r="AB128" i="24"/>
  <c r="AB127" i="24"/>
  <c r="AB126" i="24"/>
  <c r="AB125" i="24"/>
  <c r="AB124" i="24"/>
  <c r="AB123" i="24"/>
  <c r="AB122" i="24"/>
  <c r="AB121" i="24"/>
  <c r="AB120" i="24"/>
  <c r="AB119" i="24"/>
  <c r="AB118" i="24"/>
  <c r="AB117" i="24"/>
  <c r="AB116" i="24"/>
  <c r="AB115" i="24"/>
  <c r="AB114" i="24"/>
  <c r="AB113" i="24"/>
  <c r="AB112" i="24"/>
  <c r="AB111" i="24"/>
  <c r="AB110" i="24"/>
  <c r="AB109" i="24"/>
  <c r="AB108" i="24"/>
  <c r="AB107" i="24"/>
  <c r="AB106" i="24"/>
  <c r="AB105" i="24"/>
  <c r="AB104" i="24"/>
  <c r="AB103" i="24"/>
  <c r="AB102" i="24"/>
  <c r="AB101" i="24"/>
  <c r="AB100" i="24"/>
  <c r="AB99" i="24"/>
  <c r="AB98" i="24"/>
  <c r="AB97" i="24"/>
  <c r="AB96" i="24"/>
  <c r="AB95" i="24"/>
  <c r="AB94" i="24"/>
  <c r="AB93" i="24"/>
  <c r="AB92" i="24"/>
  <c r="AB91" i="24"/>
  <c r="AB90" i="24"/>
  <c r="AB89" i="24"/>
  <c r="AB88" i="24"/>
  <c r="AB87" i="24"/>
  <c r="AB86" i="24"/>
  <c r="AB85" i="24"/>
  <c r="AB84" i="24"/>
  <c r="AB83" i="24"/>
  <c r="AB82" i="24"/>
  <c r="AB81" i="24"/>
  <c r="AB80" i="24"/>
  <c r="AB79" i="24"/>
  <c r="AB78" i="24"/>
  <c r="AB77" i="24"/>
  <c r="AB76" i="24"/>
  <c r="AB75" i="24"/>
  <c r="AB74" i="24"/>
  <c r="AB73" i="24"/>
  <c r="AB72" i="24"/>
  <c r="AB71" i="24"/>
  <c r="AB70" i="24"/>
  <c r="AB69" i="24"/>
  <c r="AB68" i="24"/>
  <c r="AB67" i="24"/>
  <c r="AB66" i="24"/>
  <c r="AB65" i="24"/>
  <c r="AB64" i="24"/>
  <c r="AB63" i="24"/>
  <c r="AB62" i="24"/>
  <c r="AB61" i="24"/>
  <c r="AB60" i="24"/>
  <c r="AB59" i="24"/>
  <c r="AB58" i="24"/>
  <c r="AB57" i="24"/>
  <c r="AB56" i="24"/>
  <c r="AB55" i="24"/>
  <c r="AB54" i="24"/>
  <c r="AB53" i="24"/>
  <c r="AB52" i="24"/>
  <c r="AB51" i="24"/>
  <c r="AB50" i="24"/>
  <c r="AB49" i="24"/>
  <c r="AB48" i="24"/>
  <c r="AB47" i="24"/>
  <c r="AB46" i="24"/>
  <c r="AB45" i="24"/>
  <c r="AB44" i="24"/>
  <c r="AB43" i="24"/>
  <c r="AB42" i="24"/>
  <c r="AB41" i="24"/>
  <c r="AB40" i="24"/>
  <c r="AB39" i="24"/>
  <c r="AB38" i="24"/>
  <c r="AB37" i="24"/>
  <c r="AB36" i="24"/>
  <c r="AB35" i="24"/>
  <c r="AB34" i="24"/>
  <c r="AB33" i="24"/>
  <c r="AB32" i="24"/>
  <c r="AB31" i="24"/>
  <c r="AB30" i="24"/>
  <c r="AB29" i="24"/>
  <c r="AB28" i="24"/>
  <c r="AB27" i="24"/>
  <c r="AB26" i="24"/>
  <c r="AB25" i="24"/>
  <c r="AB24" i="24"/>
  <c r="AB23" i="24"/>
  <c r="AB22" i="24"/>
  <c r="AB21" i="24"/>
  <c r="AB20" i="24"/>
  <c r="AB19" i="24"/>
  <c r="AB18" i="24"/>
  <c r="AB17" i="24"/>
  <c r="AB16" i="24"/>
  <c r="AB15" i="24"/>
  <c r="AB14" i="24"/>
  <c r="AB13" i="24"/>
  <c r="AB12" i="24"/>
  <c r="AB11" i="24"/>
  <c r="AB10" i="24"/>
  <c r="AB9" i="24"/>
  <c r="AB128" i="25"/>
  <c r="AB127" i="25"/>
  <c r="AB126" i="25"/>
  <c r="AB125" i="25"/>
  <c r="AB124" i="25"/>
  <c r="AB123" i="25"/>
  <c r="AB122" i="25"/>
  <c r="AB121" i="25"/>
  <c r="AB120" i="25"/>
  <c r="AB119" i="25"/>
  <c r="AB118" i="25"/>
  <c r="AB117" i="25"/>
  <c r="AB116" i="25"/>
  <c r="AB115" i="25"/>
  <c r="AB114" i="25"/>
  <c r="AB113" i="25"/>
  <c r="AB112" i="25"/>
  <c r="AB111" i="25"/>
  <c r="AB110" i="25"/>
  <c r="AB109" i="25"/>
  <c r="AB108" i="25"/>
  <c r="AB107" i="25"/>
  <c r="AB106" i="25"/>
  <c r="AB105" i="25"/>
  <c r="AB104" i="25"/>
  <c r="AB103" i="25"/>
  <c r="AB102" i="25"/>
  <c r="AB101" i="25"/>
  <c r="AB100" i="25"/>
  <c r="AB99" i="25"/>
  <c r="AB98" i="25"/>
  <c r="AB97" i="25"/>
  <c r="AB96" i="25"/>
  <c r="AB95" i="25"/>
  <c r="AB94" i="25"/>
  <c r="AB93" i="25"/>
  <c r="AB92" i="25"/>
  <c r="AB91" i="25"/>
  <c r="AB90" i="25"/>
  <c r="AB89" i="25"/>
  <c r="AB88" i="25"/>
  <c r="AB87" i="25"/>
  <c r="AB86" i="25"/>
  <c r="AB85" i="25"/>
  <c r="AB84" i="25"/>
  <c r="AB83" i="25"/>
  <c r="AB82" i="25"/>
  <c r="AB81" i="25"/>
  <c r="AB80" i="25"/>
  <c r="AB79" i="25"/>
  <c r="AB78" i="25"/>
  <c r="AB77" i="25"/>
  <c r="AB76" i="25"/>
  <c r="AB75" i="25"/>
  <c r="AB74" i="25"/>
  <c r="AB73" i="25"/>
  <c r="AB72" i="25"/>
  <c r="AB71" i="25"/>
  <c r="AB70" i="25"/>
  <c r="AB69" i="25"/>
  <c r="AB68" i="25"/>
  <c r="AB67" i="25"/>
  <c r="AB66" i="25"/>
  <c r="AB65" i="25"/>
  <c r="AB64" i="25"/>
  <c r="AB63" i="25"/>
  <c r="AB62" i="25"/>
  <c r="AB61" i="25"/>
  <c r="AB60" i="25"/>
  <c r="AB59" i="25"/>
  <c r="AB58" i="25"/>
  <c r="AB57" i="25"/>
  <c r="AB56" i="25"/>
  <c r="AB55" i="25"/>
  <c r="AB54" i="25"/>
  <c r="AB53" i="25"/>
  <c r="AB52" i="25"/>
  <c r="AB51" i="25"/>
  <c r="AB50" i="25"/>
  <c r="AB49" i="25"/>
  <c r="AB48" i="25"/>
  <c r="AB47" i="25"/>
  <c r="AB46" i="25"/>
  <c r="AB45" i="25"/>
  <c r="AB44" i="25"/>
  <c r="AB43" i="25"/>
  <c r="AB42" i="25"/>
  <c r="AB41" i="25"/>
  <c r="AB40" i="25"/>
  <c r="AB39" i="25"/>
  <c r="AB38" i="25"/>
  <c r="AB37" i="25"/>
  <c r="AB36" i="25"/>
  <c r="AB35" i="25"/>
  <c r="AB34" i="25"/>
  <c r="AB33" i="25"/>
  <c r="AB32" i="25"/>
  <c r="AB31" i="25"/>
  <c r="AB30" i="25"/>
  <c r="AB29" i="25"/>
  <c r="AB28" i="25"/>
  <c r="AB27" i="25"/>
  <c r="AB26" i="25"/>
  <c r="AB25" i="25"/>
  <c r="AB24" i="25"/>
  <c r="AB23" i="25"/>
  <c r="AB22" i="25"/>
  <c r="AB21" i="25"/>
  <c r="AB20" i="25"/>
  <c r="AB19" i="25"/>
  <c r="AB18" i="25"/>
  <c r="AB17" i="25"/>
  <c r="AB16" i="25"/>
  <c r="AB15" i="25"/>
  <c r="AB14" i="25"/>
  <c r="AB13" i="25"/>
  <c r="AB12" i="25"/>
  <c r="AB11" i="25"/>
  <c r="AB10" i="25"/>
  <c r="AB9" i="25"/>
  <c r="AB128" i="26"/>
  <c r="AB127" i="26"/>
  <c r="AB126" i="26"/>
  <c r="AB125" i="26"/>
  <c r="AB124" i="26"/>
  <c r="AB123" i="26"/>
  <c r="AB122" i="26"/>
  <c r="AB121" i="26"/>
  <c r="AB120" i="26"/>
  <c r="AB119" i="26"/>
  <c r="AB118" i="26"/>
  <c r="AB117" i="26"/>
  <c r="AB116" i="26"/>
  <c r="AB115" i="26"/>
  <c r="AB114" i="26"/>
  <c r="AB113" i="26"/>
  <c r="AB112" i="26"/>
  <c r="AB111" i="26"/>
  <c r="AB110" i="26"/>
  <c r="AB109" i="26"/>
  <c r="AB108" i="26"/>
  <c r="AB107" i="26"/>
  <c r="AB106" i="26"/>
  <c r="AB105" i="26"/>
  <c r="AB104" i="26"/>
  <c r="AB103" i="26"/>
  <c r="AB102" i="26"/>
  <c r="AB101" i="26"/>
  <c r="AB100" i="26"/>
  <c r="AB99" i="26"/>
  <c r="AB98" i="26"/>
  <c r="AB97" i="26"/>
  <c r="AB96" i="26"/>
  <c r="AB95" i="26"/>
  <c r="AB94" i="26"/>
  <c r="AB93" i="26"/>
  <c r="AB92" i="26"/>
  <c r="AB91" i="26"/>
  <c r="AB90" i="26"/>
  <c r="AB89" i="26"/>
  <c r="AB88" i="26"/>
  <c r="AB87" i="26"/>
  <c r="AB86" i="26"/>
  <c r="AB85" i="26"/>
  <c r="AB84" i="26"/>
  <c r="AB83" i="26"/>
  <c r="AB82" i="26"/>
  <c r="AB81" i="26"/>
  <c r="AB80" i="26"/>
  <c r="AB79" i="26"/>
  <c r="AB78" i="26"/>
  <c r="AB77" i="26"/>
  <c r="AB76" i="26"/>
  <c r="AB75" i="26"/>
  <c r="AB74" i="26"/>
  <c r="AB73" i="26"/>
  <c r="AB72" i="26"/>
  <c r="AB71" i="26"/>
  <c r="AB70" i="26"/>
  <c r="AB69" i="26"/>
  <c r="AB68" i="26"/>
  <c r="AB67" i="26"/>
  <c r="AB66" i="26"/>
  <c r="AB65" i="26"/>
  <c r="AB64" i="26"/>
  <c r="AB63" i="26"/>
  <c r="AB62" i="26"/>
  <c r="AB61" i="26"/>
  <c r="AB60" i="26"/>
  <c r="AB59" i="26"/>
  <c r="AB58" i="26"/>
  <c r="AB57" i="26"/>
  <c r="AB56" i="26"/>
  <c r="AB55" i="26"/>
  <c r="AB54" i="26"/>
  <c r="AB53" i="26"/>
  <c r="AB52" i="26"/>
  <c r="AB51" i="26"/>
  <c r="AB50" i="26"/>
  <c r="AB49" i="26"/>
  <c r="AB48" i="26"/>
  <c r="AB47" i="26"/>
  <c r="AB46" i="26"/>
  <c r="AB45" i="26"/>
  <c r="AB44" i="26"/>
  <c r="AB43" i="26"/>
  <c r="AB42" i="26"/>
  <c r="AB41" i="26"/>
  <c r="AB40" i="26"/>
  <c r="AB39" i="26"/>
  <c r="AB38" i="26"/>
  <c r="AB37" i="26"/>
  <c r="AB36" i="26"/>
  <c r="AB35" i="26"/>
  <c r="AB34" i="26"/>
  <c r="AB33" i="26"/>
  <c r="AB32" i="26"/>
  <c r="AB31" i="26"/>
  <c r="AB30" i="26"/>
  <c r="AB29" i="26"/>
  <c r="AB28" i="26"/>
  <c r="AB27" i="26"/>
  <c r="AB26" i="26"/>
  <c r="AB25" i="26"/>
  <c r="AB24" i="26"/>
  <c r="AB23" i="26"/>
  <c r="AB22" i="26"/>
  <c r="AB21" i="26"/>
  <c r="AB20" i="26"/>
  <c r="AB19" i="26"/>
  <c r="AB18" i="26"/>
  <c r="AB17" i="26"/>
  <c r="AB16" i="26"/>
  <c r="AB15" i="26"/>
  <c r="AB14" i="26"/>
  <c r="AB13" i="26"/>
  <c r="AB12" i="26"/>
  <c r="AB11" i="26"/>
  <c r="AB10" i="26"/>
  <c r="AB9" i="26"/>
  <c r="AB128" i="21"/>
  <c r="AB127" i="21"/>
  <c r="AB126" i="21"/>
  <c r="AB125" i="21"/>
  <c r="AB124" i="21"/>
  <c r="AB123" i="21"/>
  <c r="AB122" i="21"/>
  <c r="AB121" i="21"/>
  <c r="AB120" i="21"/>
  <c r="AB119" i="21"/>
  <c r="AB118" i="21"/>
  <c r="AB117" i="21"/>
  <c r="AB116" i="21"/>
  <c r="AB115" i="21"/>
  <c r="AB114" i="21"/>
  <c r="AB113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1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62" i="21"/>
  <c r="AB61" i="21"/>
  <c r="AB60" i="21"/>
  <c r="AB59" i="21"/>
  <c r="AB58" i="21"/>
  <c r="AB57" i="21"/>
  <c r="AB56" i="21"/>
  <c r="AB55" i="21"/>
  <c r="AB54" i="21"/>
  <c r="AB53" i="21"/>
  <c r="AB52" i="21"/>
  <c r="AB51" i="21"/>
  <c r="AB50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AB12" i="21"/>
  <c r="AB11" i="21"/>
  <c r="AB10" i="21"/>
  <c r="AB9" i="21"/>
  <c r="EH7" i="4" l="1"/>
  <c r="EI7" i="4"/>
  <c r="EJ7" i="4"/>
  <c r="EK7" i="4"/>
  <c r="EL7" i="4"/>
  <c r="EM7" i="4"/>
  <c r="EN7" i="4"/>
  <c r="EO7" i="4"/>
  <c r="EP7" i="4"/>
  <c r="EG7" i="4"/>
  <c r="EH7" i="21"/>
  <c r="EI7" i="21"/>
  <c r="EJ7" i="21"/>
  <c r="EK7" i="21"/>
  <c r="EL7" i="21"/>
  <c r="EM7" i="21"/>
  <c r="EN7" i="21"/>
  <c r="EO7" i="21"/>
  <c r="EP7" i="21"/>
  <c r="EG7" i="21"/>
  <c r="G2" i="14" l="1"/>
  <c r="I2" i="14" s="1"/>
  <c r="J2" i="14"/>
  <c r="AB9" i="4" l="1"/>
  <c r="AC9" i="4" s="1"/>
  <c r="AD9" i="4" l="1"/>
  <c r="J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EO19" i="21" l="1"/>
  <c r="EO113" i="21"/>
  <c r="EK7" i="24"/>
  <c r="EL7" i="24"/>
  <c r="EM7" i="24"/>
  <c r="EN7" i="24"/>
  <c r="EO7" i="24"/>
  <c r="EP7" i="24"/>
  <c r="EO17" i="24"/>
  <c r="EO33" i="24"/>
  <c r="EO49" i="24"/>
  <c r="EM63" i="24"/>
  <c r="EM71" i="24"/>
  <c r="EM79" i="24"/>
  <c r="EM87" i="24"/>
  <c r="EM95" i="24"/>
  <c r="EM103" i="24"/>
  <c r="EM111" i="24"/>
  <c r="EM119" i="24"/>
  <c r="EM127" i="24"/>
  <c r="EK7" i="25"/>
  <c r="EL7" i="25"/>
  <c r="EM7" i="25"/>
  <c r="EN7" i="25"/>
  <c r="EO7" i="25"/>
  <c r="EP7" i="25"/>
  <c r="EO14" i="25"/>
  <c r="EO22" i="25"/>
  <c r="EM27" i="25"/>
  <c r="EM31" i="25"/>
  <c r="EM35" i="25"/>
  <c r="EM39" i="25"/>
  <c r="EM43" i="25"/>
  <c r="EM47" i="25"/>
  <c r="EM51" i="25"/>
  <c r="EM55" i="25"/>
  <c r="EM59" i="25"/>
  <c r="EM63" i="25"/>
  <c r="EM67" i="25"/>
  <c r="EM71" i="25"/>
  <c r="EM75" i="25"/>
  <c r="EM79" i="25"/>
  <c r="EM83" i="25"/>
  <c r="EM87" i="25"/>
  <c r="EM91" i="25"/>
  <c r="EM95" i="25"/>
  <c r="EM99" i="25"/>
  <c r="EM103" i="25"/>
  <c r="EM107" i="25"/>
  <c r="EM111" i="25"/>
  <c r="EM115" i="25"/>
  <c r="EM119" i="25"/>
  <c r="EM123" i="25"/>
  <c r="EM127" i="25"/>
  <c r="EK7" i="26"/>
  <c r="EL7" i="26"/>
  <c r="EM7" i="26"/>
  <c r="EN7" i="26"/>
  <c r="EO7" i="26"/>
  <c r="EP7" i="26"/>
  <c r="EM12" i="26"/>
  <c r="EM15" i="26"/>
  <c r="EM19" i="26"/>
  <c r="EM23" i="26"/>
  <c r="EM27" i="26"/>
  <c r="EO33" i="26"/>
  <c r="EO37" i="26"/>
  <c r="EO41" i="26"/>
  <c r="EO45" i="26"/>
  <c r="EO47" i="26"/>
  <c r="EO49" i="26"/>
  <c r="EO51" i="26"/>
  <c r="EO53" i="26"/>
  <c r="EO55" i="26"/>
  <c r="EO57" i="26"/>
  <c r="EO59" i="26"/>
  <c r="EO61" i="26"/>
  <c r="EO63" i="26"/>
  <c r="EO65" i="26"/>
  <c r="EO67" i="26"/>
  <c r="EO69" i="26"/>
  <c r="EO71" i="26"/>
  <c r="EO73" i="26"/>
  <c r="EO75" i="26"/>
  <c r="EO77" i="26"/>
  <c r="EO79" i="26"/>
  <c r="EO81" i="26"/>
  <c r="EO83" i="26"/>
  <c r="EO85" i="26"/>
  <c r="EO87" i="26"/>
  <c r="EO89" i="26"/>
  <c r="EO91" i="26"/>
  <c r="EO93" i="26"/>
  <c r="EO95" i="26"/>
  <c r="EO97" i="26"/>
  <c r="EO99" i="26"/>
  <c r="EO101" i="26"/>
  <c r="EO103" i="26"/>
  <c r="EO105" i="26"/>
  <c r="EO107" i="26"/>
  <c r="EO109" i="26"/>
  <c r="EO111" i="26"/>
  <c r="EM113" i="26"/>
  <c r="EM114" i="26"/>
  <c r="EM115" i="26"/>
  <c r="EM116" i="26"/>
  <c r="EM117" i="26"/>
  <c r="EM118" i="26"/>
  <c r="EM119" i="26"/>
  <c r="EM120" i="26"/>
  <c r="EM121" i="26"/>
  <c r="EM122" i="26"/>
  <c r="EM123" i="26"/>
  <c r="EM124" i="26"/>
  <c r="EM125" i="26"/>
  <c r="EM126" i="26"/>
  <c r="EM127" i="26"/>
  <c r="EM128" i="26"/>
  <c r="EM11" i="4"/>
  <c r="EN11" i="4"/>
  <c r="EL14" i="4"/>
  <c r="EM15" i="4"/>
  <c r="EM19" i="4"/>
  <c r="EN19" i="4"/>
  <c r="EL22" i="4"/>
  <c r="EM23" i="4"/>
  <c r="EM27" i="4"/>
  <c r="EN27" i="4"/>
  <c r="EL30" i="4"/>
  <c r="EM31" i="4"/>
  <c r="EM35" i="4"/>
  <c r="EN35" i="4"/>
  <c r="EL38" i="4"/>
  <c r="EM39" i="4"/>
  <c r="EM43" i="4"/>
  <c r="EN43" i="4"/>
  <c r="EL46" i="4"/>
  <c r="EM47" i="4"/>
  <c r="EM51" i="4"/>
  <c r="EN51" i="4"/>
  <c r="EL54" i="4"/>
  <c r="EM55" i="4"/>
  <c r="EM59" i="4"/>
  <c r="EN59" i="4"/>
  <c r="EL62" i="4"/>
  <c r="EM63" i="4"/>
  <c r="EM66" i="4"/>
  <c r="EN66" i="4"/>
  <c r="EM68" i="4"/>
  <c r="EL69" i="4"/>
  <c r="EM70" i="4"/>
  <c r="EN70" i="4"/>
  <c r="EM72" i="4"/>
  <c r="EL73" i="4"/>
  <c r="EM74" i="4"/>
  <c r="EN74" i="4"/>
  <c r="EM76" i="4"/>
  <c r="EL77" i="4"/>
  <c r="EM78" i="4"/>
  <c r="EN78" i="4"/>
  <c r="EM80" i="4"/>
  <c r="EL81" i="4"/>
  <c r="EM82" i="4"/>
  <c r="EN82" i="4"/>
  <c r="EM84" i="4"/>
  <c r="EL85" i="4"/>
  <c r="EM86" i="4"/>
  <c r="EN86" i="4"/>
  <c r="EM88" i="4"/>
  <c r="EL89" i="4"/>
  <c r="EM90" i="4"/>
  <c r="EN90" i="4"/>
  <c r="EM92" i="4"/>
  <c r="EL93" i="4"/>
  <c r="EM94" i="4"/>
  <c r="EL95" i="4"/>
  <c r="EL96" i="4"/>
  <c r="EM96" i="4"/>
  <c r="EM98" i="4"/>
  <c r="EN98" i="4"/>
  <c r="EN99" i="4"/>
  <c r="EM100" i="4"/>
  <c r="EN100" i="4"/>
  <c r="EN101" i="4"/>
  <c r="EM102" i="4"/>
  <c r="EL103" i="4"/>
  <c r="EL104" i="4"/>
  <c r="EM104" i="4"/>
  <c r="EM106" i="4"/>
  <c r="EN106" i="4"/>
  <c r="EN107" i="4"/>
  <c r="EM108" i="4"/>
  <c r="EN108" i="4"/>
  <c r="EN109" i="4"/>
  <c r="EM110" i="4"/>
  <c r="EL111" i="4"/>
  <c r="EL112" i="4"/>
  <c r="EM112" i="4"/>
  <c r="EN112" i="4"/>
  <c r="EN113" i="4"/>
  <c r="EM114" i="4"/>
  <c r="EN114" i="4"/>
  <c r="EN115" i="4"/>
  <c r="EM116" i="4"/>
  <c r="EN116" i="4"/>
  <c r="EN117" i="4"/>
  <c r="EM118" i="4"/>
  <c r="EL119" i="4"/>
  <c r="EL120" i="4"/>
  <c r="EM120" i="4"/>
  <c r="EN120" i="4"/>
  <c r="EN121" i="4"/>
  <c r="EM122" i="4"/>
  <c r="EN122" i="4"/>
  <c r="EN123" i="4"/>
  <c r="EM124" i="4"/>
  <c r="EN124" i="4"/>
  <c r="EN125" i="4"/>
  <c r="EM126" i="4"/>
  <c r="EL127" i="4"/>
  <c r="EL128" i="4"/>
  <c r="EM128" i="4"/>
  <c r="EN128" i="4"/>
  <c r="CE7" i="21"/>
  <c r="EO40" i="21" s="1"/>
  <c r="CD7" i="21"/>
  <c r="CC7" i="21"/>
  <c r="CB7" i="21"/>
  <c r="CE7" i="24"/>
  <c r="CD7" i="24"/>
  <c r="CC7" i="24"/>
  <c r="EM67" i="24" s="1"/>
  <c r="CB7" i="24"/>
  <c r="CE7" i="25"/>
  <c r="CD7" i="25"/>
  <c r="CC7" i="25"/>
  <c r="EM17" i="25" s="1"/>
  <c r="CB7" i="25"/>
  <c r="CE7" i="26"/>
  <c r="CD7" i="26"/>
  <c r="CC7" i="26"/>
  <c r="EM9" i="26" s="1"/>
  <c r="CB7" i="26"/>
  <c r="CE7" i="4"/>
  <c r="CD7" i="4"/>
  <c r="CC7" i="4"/>
  <c r="CB7" i="4"/>
  <c r="EL97" i="4" s="1"/>
  <c r="BP130" i="21"/>
  <c r="BQ130" i="21"/>
  <c r="BR130" i="21"/>
  <c r="BS130" i="21"/>
  <c r="BT130" i="21"/>
  <c r="BU130" i="21"/>
  <c r="BP131" i="21"/>
  <c r="BQ131" i="21"/>
  <c r="BR131" i="21"/>
  <c r="BS131" i="21"/>
  <c r="BS132" i="21" s="1"/>
  <c r="BT131" i="21"/>
  <c r="BU131" i="21"/>
  <c r="BP134" i="21"/>
  <c r="BQ134" i="21"/>
  <c r="BR134" i="21"/>
  <c r="BS134" i="21"/>
  <c r="BT134" i="21"/>
  <c r="BU134" i="21"/>
  <c r="BP135" i="21"/>
  <c r="BQ135" i="21"/>
  <c r="BR135" i="21"/>
  <c r="BS135" i="21"/>
  <c r="BT135" i="21"/>
  <c r="BU135" i="21"/>
  <c r="BP136" i="21"/>
  <c r="BQ136" i="21"/>
  <c r="BR136" i="21"/>
  <c r="BS136" i="21"/>
  <c r="BT136" i="21"/>
  <c r="BU136" i="21"/>
  <c r="BP137" i="21"/>
  <c r="BQ137" i="21"/>
  <c r="BR137" i="21"/>
  <c r="BS137" i="21"/>
  <c r="BT137" i="21"/>
  <c r="BU137" i="21"/>
  <c r="BP138" i="21"/>
  <c r="BQ138" i="21"/>
  <c r="BR138" i="21"/>
  <c r="BS138" i="21"/>
  <c r="BT138" i="21"/>
  <c r="BU138" i="21"/>
  <c r="BP139" i="21"/>
  <c r="BQ139" i="21"/>
  <c r="BR139" i="21"/>
  <c r="BS139" i="21"/>
  <c r="BT139" i="21"/>
  <c r="BU139" i="21"/>
  <c r="BP140" i="21"/>
  <c r="BQ140" i="21"/>
  <c r="BR140" i="21"/>
  <c r="BS140" i="21"/>
  <c r="BT140" i="21"/>
  <c r="BU140" i="21"/>
  <c r="BP130" i="24"/>
  <c r="BQ130" i="24"/>
  <c r="BR130" i="24"/>
  <c r="BS130" i="24"/>
  <c r="BT130" i="24"/>
  <c r="BU130" i="24"/>
  <c r="BP131" i="24"/>
  <c r="BQ131" i="24"/>
  <c r="BR131" i="24"/>
  <c r="BS131" i="24"/>
  <c r="BS132" i="24" s="1"/>
  <c r="BT131" i="24"/>
  <c r="BT132" i="24" s="1"/>
  <c r="BU131" i="24"/>
  <c r="BP134" i="24"/>
  <c r="BQ134" i="24"/>
  <c r="BR134" i="24"/>
  <c r="BS134" i="24"/>
  <c r="BT134" i="24"/>
  <c r="BU134" i="24"/>
  <c r="BP135" i="24"/>
  <c r="BQ135" i="24"/>
  <c r="BR135" i="24"/>
  <c r="BS135" i="24"/>
  <c r="BT135" i="24"/>
  <c r="BU135" i="24"/>
  <c r="BP136" i="24"/>
  <c r="BQ136" i="24"/>
  <c r="BR136" i="24"/>
  <c r="BS136" i="24"/>
  <c r="BT136" i="24"/>
  <c r="BU136" i="24"/>
  <c r="BP137" i="24"/>
  <c r="BQ137" i="24"/>
  <c r="BR137" i="24"/>
  <c r="BS137" i="24"/>
  <c r="BT137" i="24"/>
  <c r="BU137" i="24"/>
  <c r="BP138" i="24"/>
  <c r="BQ138" i="24"/>
  <c r="BR138" i="24"/>
  <c r="BS138" i="24"/>
  <c r="BT138" i="24"/>
  <c r="BU138" i="24"/>
  <c r="BP139" i="24"/>
  <c r="BQ139" i="24"/>
  <c r="BR139" i="24"/>
  <c r="BS139" i="24"/>
  <c r="BT139" i="24"/>
  <c r="BU139" i="24"/>
  <c r="BP140" i="24"/>
  <c r="BQ140" i="24"/>
  <c r="BR140" i="24"/>
  <c r="BS140" i="24"/>
  <c r="BT140" i="24"/>
  <c r="BU140" i="24"/>
  <c r="BP130" i="25"/>
  <c r="BQ130" i="25"/>
  <c r="BR130" i="25"/>
  <c r="BS130" i="25"/>
  <c r="BT130" i="25"/>
  <c r="BU130" i="25"/>
  <c r="BP131" i="25"/>
  <c r="BQ131" i="25"/>
  <c r="BR131" i="25"/>
  <c r="BS131" i="25"/>
  <c r="BS132" i="25" s="1"/>
  <c r="BT131" i="25"/>
  <c r="BU131" i="25"/>
  <c r="BP134" i="25"/>
  <c r="BQ134" i="25"/>
  <c r="BR134" i="25"/>
  <c r="BS134" i="25"/>
  <c r="BT134" i="25"/>
  <c r="BU134" i="25"/>
  <c r="BP135" i="25"/>
  <c r="BQ135" i="25"/>
  <c r="BR135" i="25"/>
  <c r="BS135" i="25"/>
  <c r="BT135" i="25"/>
  <c r="BU135" i="25"/>
  <c r="BP136" i="25"/>
  <c r="BQ136" i="25"/>
  <c r="BR136" i="25"/>
  <c r="BS136" i="25"/>
  <c r="BT136" i="25"/>
  <c r="BU136" i="25"/>
  <c r="BP137" i="25"/>
  <c r="BQ137" i="25"/>
  <c r="BR137" i="25"/>
  <c r="BS137" i="25"/>
  <c r="BT137" i="25"/>
  <c r="BU137" i="25"/>
  <c r="BP138" i="25"/>
  <c r="BQ138" i="25"/>
  <c r="BR138" i="25"/>
  <c r="BS138" i="25"/>
  <c r="BT138" i="25"/>
  <c r="BU138" i="25"/>
  <c r="BP139" i="25"/>
  <c r="BQ139" i="25"/>
  <c r="BR139" i="25"/>
  <c r="BS139" i="25"/>
  <c r="BT139" i="25"/>
  <c r="BU139" i="25"/>
  <c r="BP140" i="25"/>
  <c r="BQ140" i="25"/>
  <c r="BR140" i="25"/>
  <c r="BS140" i="25"/>
  <c r="BT140" i="25"/>
  <c r="BU140" i="25"/>
  <c r="BP130" i="26"/>
  <c r="BQ130" i="26"/>
  <c r="BR130" i="26"/>
  <c r="BS130" i="26"/>
  <c r="BT130" i="26"/>
  <c r="BU130" i="26"/>
  <c r="BP131" i="26"/>
  <c r="BQ131" i="26"/>
  <c r="BR131" i="26"/>
  <c r="BS131" i="26"/>
  <c r="BS132" i="26" s="1"/>
  <c r="BT131" i="26"/>
  <c r="BU131" i="26"/>
  <c r="BP134" i="26"/>
  <c r="BQ134" i="26"/>
  <c r="BR134" i="26"/>
  <c r="BS134" i="26"/>
  <c r="BT134" i="26"/>
  <c r="BU134" i="26"/>
  <c r="BP135" i="26"/>
  <c r="BQ135" i="26"/>
  <c r="BR135" i="26"/>
  <c r="BS135" i="26"/>
  <c r="BT135" i="26"/>
  <c r="BU135" i="26"/>
  <c r="BP136" i="26"/>
  <c r="BQ136" i="26"/>
  <c r="BR136" i="26"/>
  <c r="BS136" i="26"/>
  <c r="BT136" i="26"/>
  <c r="BU136" i="26"/>
  <c r="BP137" i="26"/>
  <c r="BQ137" i="26"/>
  <c r="BR137" i="26"/>
  <c r="BS137" i="26"/>
  <c r="BT137" i="26"/>
  <c r="BU137" i="26"/>
  <c r="BP138" i="26"/>
  <c r="BQ138" i="26"/>
  <c r="BR138" i="26"/>
  <c r="BS138" i="26"/>
  <c r="BT138" i="26"/>
  <c r="BU138" i="26"/>
  <c r="BP139" i="26"/>
  <c r="BQ139" i="26"/>
  <c r="BR139" i="26"/>
  <c r="BS139" i="26"/>
  <c r="BT139" i="26"/>
  <c r="BU139" i="26"/>
  <c r="BP140" i="26"/>
  <c r="BQ140" i="26"/>
  <c r="BR140" i="26"/>
  <c r="BS140" i="26"/>
  <c r="BT140" i="26"/>
  <c r="BU140" i="26"/>
  <c r="BP130" i="4"/>
  <c r="BQ130" i="4"/>
  <c r="BR130" i="4"/>
  <c r="BS130" i="4"/>
  <c r="BT130" i="4"/>
  <c r="BU130" i="4"/>
  <c r="BP131" i="4"/>
  <c r="BP132" i="4" s="1"/>
  <c r="BQ131" i="4"/>
  <c r="BQ132" i="4" s="1"/>
  <c r="BR131" i="4"/>
  <c r="BR132" i="4" s="1"/>
  <c r="BS131" i="4"/>
  <c r="BS132" i="4" s="1"/>
  <c r="BT131" i="4"/>
  <c r="BT132" i="4" s="1"/>
  <c r="BU131" i="4"/>
  <c r="BU132" i="4" s="1"/>
  <c r="BP134" i="4"/>
  <c r="BQ134" i="4"/>
  <c r="BR134" i="4"/>
  <c r="BS134" i="4"/>
  <c r="BT134" i="4"/>
  <c r="BU134" i="4"/>
  <c r="BP135" i="4"/>
  <c r="BQ135" i="4"/>
  <c r="BR135" i="4"/>
  <c r="BS135" i="4"/>
  <c r="BT135" i="4"/>
  <c r="BU135" i="4"/>
  <c r="BP136" i="4"/>
  <c r="BQ136" i="4"/>
  <c r="BR136" i="4"/>
  <c r="BS136" i="4"/>
  <c r="BT136" i="4"/>
  <c r="BU136" i="4"/>
  <c r="BP137" i="4"/>
  <c r="BQ137" i="4"/>
  <c r="BR137" i="4"/>
  <c r="BS137" i="4"/>
  <c r="BT137" i="4"/>
  <c r="BU137" i="4"/>
  <c r="BP138" i="4"/>
  <c r="BQ138" i="4"/>
  <c r="BR138" i="4"/>
  <c r="BS138" i="4"/>
  <c r="BT138" i="4"/>
  <c r="BU138" i="4"/>
  <c r="BP139" i="4"/>
  <c r="BQ139" i="4"/>
  <c r="BR139" i="4"/>
  <c r="BS139" i="4"/>
  <c r="BT139" i="4"/>
  <c r="BU139" i="4"/>
  <c r="BP140" i="4"/>
  <c r="BQ140" i="4"/>
  <c r="BR140" i="4"/>
  <c r="BS140" i="4"/>
  <c r="BT140" i="4"/>
  <c r="BU140" i="4"/>
  <c r="ED128" i="21"/>
  <c r="EC128" i="21"/>
  <c r="EB128" i="21"/>
  <c r="EA128" i="21"/>
  <c r="ED127" i="21"/>
  <c r="EC127" i="21"/>
  <c r="EB127" i="21"/>
  <c r="EA127" i="21"/>
  <c r="ED126" i="21"/>
  <c r="EC126" i="21"/>
  <c r="EB126" i="21"/>
  <c r="EA126" i="21"/>
  <c r="ED125" i="21"/>
  <c r="EC125" i="21"/>
  <c r="EB125" i="21"/>
  <c r="EA125" i="21"/>
  <c r="ED124" i="21"/>
  <c r="EC124" i="21"/>
  <c r="EB124" i="21"/>
  <c r="EA124" i="21"/>
  <c r="ED123" i="21"/>
  <c r="EC123" i="21"/>
  <c r="EB123" i="21"/>
  <c r="EA123" i="21"/>
  <c r="ED122" i="21"/>
  <c r="EC122" i="21"/>
  <c r="EB122" i="21"/>
  <c r="EA122" i="21"/>
  <c r="ED121" i="21"/>
  <c r="EC121" i="21"/>
  <c r="EB121" i="21"/>
  <c r="EA121" i="21"/>
  <c r="ED120" i="21"/>
  <c r="EC120" i="21"/>
  <c r="EB120" i="21"/>
  <c r="EA120" i="21"/>
  <c r="ED119" i="21"/>
  <c r="EC119" i="21"/>
  <c r="EB119" i="21"/>
  <c r="EA119" i="21"/>
  <c r="ED118" i="21"/>
  <c r="EC118" i="21"/>
  <c r="EB118" i="21"/>
  <c r="EA118" i="21"/>
  <c r="ED117" i="21"/>
  <c r="EC117" i="21"/>
  <c r="EB117" i="21"/>
  <c r="EA117" i="21"/>
  <c r="ED116" i="21"/>
  <c r="EC116" i="21"/>
  <c r="EB116" i="21"/>
  <c r="EA116" i="21"/>
  <c r="ED115" i="21"/>
  <c r="EC115" i="21"/>
  <c r="EB115" i="21"/>
  <c r="EA115" i="21"/>
  <c r="ED114" i="21"/>
  <c r="EC114" i="21"/>
  <c r="EB114" i="21"/>
  <c r="EA114" i="21"/>
  <c r="ED113" i="21"/>
  <c r="EC113" i="21"/>
  <c r="EB113" i="21"/>
  <c r="EA113" i="21"/>
  <c r="ED112" i="21"/>
  <c r="EC112" i="21"/>
  <c r="EB112" i="21"/>
  <c r="EA112" i="21"/>
  <c r="ED111" i="21"/>
  <c r="EC111" i="21"/>
  <c r="EB111" i="21"/>
  <c r="EA111" i="21"/>
  <c r="ED110" i="21"/>
  <c r="EC110" i="21"/>
  <c r="EB110" i="21"/>
  <c r="EA110" i="21"/>
  <c r="ED109" i="21"/>
  <c r="EC109" i="21"/>
  <c r="EB109" i="21"/>
  <c r="EA109" i="21"/>
  <c r="ED108" i="21"/>
  <c r="EC108" i="21"/>
  <c r="EB108" i="21"/>
  <c r="EA108" i="21"/>
  <c r="ED107" i="21"/>
  <c r="EC107" i="21"/>
  <c r="EB107" i="21"/>
  <c r="EA107" i="21"/>
  <c r="ED106" i="21"/>
  <c r="EC106" i="21"/>
  <c r="EB106" i="21"/>
  <c r="EA106" i="21"/>
  <c r="ED105" i="21"/>
  <c r="EC105" i="21"/>
  <c r="EB105" i="21"/>
  <c r="EA105" i="21"/>
  <c r="ED104" i="21"/>
  <c r="EC104" i="21"/>
  <c r="EB104" i="21"/>
  <c r="EA104" i="21"/>
  <c r="ED103" i="21"/>
  <c r="EC103" i="21"/>
  <c r="EB103" i="21"/>
  <c r="EA103" i="21"/>
  <c r="ED102" i="21"/>
  <c r="EC102" i="21"/>
  <c r="EB102" i="21"/>
  <c r="EA102" i="21"/>
  <c r="ED101" i="21"/>
  <c r="EC101" i="21"/>
  <c r="EB101" i="21"/>
  <c r="EA101" i="21"/>
  <c r="ED100" i="21"/>
  <c r="EC100" i="21"/>
  <c r="EB100" i="21"/>
  <c r="EA100" i="21"/>
  <c r="ED99" i="21"/>
  <c r="EC99" i="21"/>
  <c r="EB99" i="21"/>
  <c r="EA99" i="21"/>
  <c r="ED98" i="21"/>
  <c r="EC98" i="21"/>
  <c r="EB98" i="21"/>
  <c r="EA98" i="21"/>
  <c r="ED97" i="21"/>
  <c r="EC97" i="21"/>
  <c r="EB97" i="21"/>
  <c r="EA97" i="21"/>
  <c r="ED96" i="21"/>
  <c r="EC96" i="21"/>
  <c r="EB96" i="21"/>
  <c r="EA96" i="21"/>
  <c r="ED95" i="21"/>
  <c r="EC95" i="21"/>
  <c r="EB95" i="21"/>
  <c r="EA95" i="21"/>
  <c r="ED94" i="21"/>
  <c r="EC94" i="21"/>
  <c r="EB94" i="21"/>
  <c r="EA94" i="21"/>
  <c r="ED93" i="21"/>
  <c r="EC93" i="21"/>
  <c r="EB93" i="21"/>
  <c r="EA93" i="21"/>
  <c r="ED92" i="21"/>
  <c r="EC92" i="21"/>
  <c r="EB92" i="21"/>
  <c r="EA92" i="21"/>
  <c r="ED91" i="21"/>
  <c r="EC91" i="21"/>
  <c r="EB91" i="21"/>
  <c r="EA91" i="21"/>
  <c r="ED90" i="21"/>
  <c r="EC90" i="21"/>
  <c r="EB90" i="21"/>
  <c r="EA90" i="21"/>
  <c r="ED89" i="21"/>
  <c r="EC89" i="21"/>
  <c r="EB89" i="21"/>
  <c r="EA89" i="21"/>
  <c r="ED88" i="21"/>
  <c r="EC88" i="21"/>
  <c r="EB88" i="21"/>
  <c r="EA88" i="21"/>
  <c r="ED87" i="21"/>
  <c r="EC87" i="21"/>
  <c r="EB87" i="21"/>
  <c r="EA87" i="21"/>
  <c r="ED86" i="21"/>
  <c r="EC86" i="21"/>
  <c r="EB86" i="21"/>
  <c r="EA86" i="21"/>
  <c r="ED85" i="21"/>
  <c r="EC85" i="21"/>
  <c r="EB85" i="21"/>
  <c r="EA85" i="21"/>
  <c r="ED84" i="21"/>
  <c r="EC84" i="21"/>
  <c r="EB84" i="21"/>
  <c r="EA84" i="21"/>
  <c r="ED83" i="21"/>
  <c r="EC83" i="21"/>
  <c r="EB83" i="21"/>
  <c r="EA83" i="21"/>
  <c r="ED82" i="21"/>
  <c r="EC82" i="21"/>
  <c r="EB82" i="21"/>
  <c r="EA82" i="21"/>
  <c r="ED81" i="21"/>
  <c r="EC81" i="21"/>
  <c r="EB81" i="21"/>
  <c r="EA81" i="21"/>
  <c r="ED80" i="21"/>
  <c r="EC80" i="21"/>
  <c r="EB80" i="21"/>
  <c r="EA80" i="21"/>
  <c r="ED79" i="21"/>
  <c r="EC79" i="21"/>
  <c r="EB79" i="21"/>
  <c r="EA79" i="21"/>
  <c r="ED78" i="21"/>
  <c r="EC78" i="21"/>
  <c r="EB78" i="21"/>
  <c r="EA78" i="21"/>
  <c r="ED77" i="21"/>
  <c r="EC77" i="21"/>
  <c r="EB77" i="21"/>
  <c r="EA77" i="21"/>
  <c r="ED76" i="21"/>
  <c r="EC76" i="21"/>
  <c r="EB76" i="21"/>
  <c r="EA76" i="21"/>
  <c r="ED75" i="21"/>
  <c r="EC75" i="21"/>
  <c r="EB75" i="21"/>
  <c r="EA75" i="21"/>
  <c r="ED74" i="21"/>
  <c r="EC74" i="21"/>
  <c r="EB74" i="21"/>
  <c r="EA74" i="21"/>
  <c r="ED73" i="21"/>
  <c r="EC73" i="21"/>
  <c r="EB73" i="21"/>
  <c r="EA73" i="21"/>
  <c r="ED72" i="21"/>
  <c r="EC72" i="21"/>
  <c r="EB72" i="21"/>
  <c r="EA72" i="21"/>
  <c r="ED71" i="21"/>
  <c r="EC71" i="21"/>
  <c r="EB71" i="21"/>
  <c r="EA71" i="21"/>
  <c r="ED70" i="21"/>
  <c r="EC70" i="21"/>
  <c r="EB70" i="21"/>
  <c r="EA70" i="21"/>
  <c r="ED69" i="21"/>
  <c r="EC69" i="21"/>
  <c r="EB69" i="21"/>
  <c r="EA69" i="21"/>
  <c r="ED68" i="21"/>
  <c r="EC68" i="21"/>
  <c r="EB68" i="21"/>
  <c r="EA68" i="21"/>
  <c r="ED67" i="21"/>
  <c r="EC67" i="21"/>
  <c r="EB67" i="21"/>
  <c r="EA67" i="21"/>
  <c r="ED66" i="21"/>
  <c r="EC66" i="21"/>
  <c r="EB66" i="21"/>
  <c r="EA66" i="21"/>
  <c r="ED65" i="21"/>
  <c r="EC65" i="21"/>
  <c r="EB65" i="21"/>
  <c r="EA65" i="21"/>
  <c r="ED64" i="21"/>
  <c r="EC64" i="21"/>
  <c r="EB64" i="21"/>
  <c r="EA64" i="21"/>
  <c r="ED63" i="21"/>
  <c r="EC63" i="21"/>
  <c r="EB63" i="21"/>
  <c r="EA63" i="21"/>
  <c r="ED62" i="21"/>
  <c r="EC62" i="21"/>
  <c r="EB62" i="21"/>
  <c r="EA62" i="21"/>
  <c r="ED61" i="21"/>
  <c r="EC61" i="21"/>
  <c r="EB61" i="21"/>
  <c r="EA61" i="21"/>
  <c r="ED60" i="21"/>
  <c r="EC60" i="21"/>
  <c r="EB60" i="21"/>
  <c r="EA60" i="21"/>
  <c r="ED59" i="21"/>
  <c r="EC59" i="21"/>
  <c r="EB59" i="21"/>
  <c r="EA59" i="21"/>
  <c r="ED58" i="21"/>
  <c r="EC58" i="21"/>
  <c r="EB58" i="21"/>
  <c r="EA58" i="21"/>
  <c r="ED57" i="21"/>
  <c r="EC57" i="21"/>
  <c r="EB57" i="21"/>
  <c r="EA57" i="21"/>
  <c r="ED56" i="21"/>
  <c r="EC56" i="21"/>
  <c r="EB56" i="21"/>
  <c r="EA56" i="21"/>
  <c r="ED55" i="21"/>
  <c r="EC55" i="21"/>
  <c r="EB55" i="21"/>
  <c r="EA55" i="21"/>
  <c r="ED54" i="21"/>
  <c r="EC54" i="21"/>
  <c r="EB54" i="21"/>
  <c r="EA54" i="21"/>
  <c r="ED53" i="21"/>
  <c r="EC53" i="21"/>
  <c r="EB53" i="21"/>
  <c r="EA53" i="21"/>
  <c r="ED52" i="21"/>
  <c r="EC52" i="21"/>
  <c r="EB52" i="21"/>
  <c r="EA52" i="21"/>
  <c r="ED51" i="21"/>
  <c r="EC51" i="21"/>
  <c r="EB51" i="21"/>
  <c r="EA51" i="21"/>
  <c r="ED50" i="21"/>
  <c r="EC50" i="21"/>
  <c r="EB50" i="21"/>
  <c r="EA50" i="21"/>
  <c r="ED49" i="21"/>
  <c r="EC49" i="21"/>
  <c r="EB49" i="21"/>
  <c r="EA49" i="21"/>
  <c r="ED48" i="21"/>
  <c r="EC48" i="21"/>
  <c r="EB48" i="21"/>
  <c r="EA48" i="21"/>
  <c r="ED47" i="21"/>
  <c r="EC47" i="21"/>
  <c r="EB47" i="21"/>
  <c r="EA47" i="21"/>
  <c r="ED46" i="21"/>
  <c r="EC46" i="21"/>
  <c r="EB46" i="21"/>
  <c r="EA46" i="21"/>
  <c r="ED45" i="21"/>
  <c r="EC45" i="21"/>
  <c r="EB45" i="21"/>
  <c r="EA45" i="21"/>
  <c r="ED44" i="21"/>
  <c r="EC44" i="21"/>
  <c r="EB44" i="21"/>
  <c r="EA44" i="21"/>
  <c r="ED43" i="21"/>
  <c r="EC43" i="21"/>
  <c r="EB43" i="21"/>
  <c r="EA43" i="21"/>
  <c r="ED42" i="21"/>
  <c r="EC42" i="21"/>
  <c r="EB42" i="21"/>
  <c r="EA42" i="21"/>
  <c r="ED41" i="21"/>
  <c r="EC41" i="21"/>
  <c r="EB41" i="21"/>
  <c r="EA41" i="21"/>
  <c r="ED40" i="21"/>
  <c r="EC40" i="21"/>
  <c r="EB40" i="21"/>
  <c r="EA40" i="21"/>
  <c r="ED39" i="21"/>
  <c r="EC39" i="21"/>
  <c r="EB39" i="21"/>
  <c r="EA39" i="21"/>
  <c r="ED38" i="21"/>
  <c r="EC38" i="21"/>
  <c r="EB38" i="21"/>
  <c r="EA38" i="21"/>
  <c r="ED37" i="21"/>
  <c r="EC37" i="21"/>
  <c r="EB37" i="21"/>
  <c r="EA37" i="21"/>
  <c r="ED36" i="21"/>
  <c r="EC36" i="21"/>
  <c r="EB36" i="21"/>
  <c r="EA36" i="21"/>
  <c r="ED35" i="21"/>
  <c r="EC35" i="21"/>
  <c r="EB35" i="21"/>
  <c r="EA35" i="21"/>
  <c r="ED34" i="21"/>
  <c r="EC34" i="21"/>
  <c r="EB34" i="21"/>
  <c r="EA34" i="21"/>
  <c r="ED33" i="21"/>
  <c r="EC33" i="21"/>
  <c r="EB33" i="21"/>
  <c r="EA33" i="21"/>
  <c r="ED32" i="21"/>
  <c r="EC32" i="21"/>
  <c r="EB32" i="21"/>
  <c r="EA32" i="21"/>
  <c r="ED31" i="21"/>
  <c r="EC31" i="21"/>
  <c r="EB31" i="21"/>
  <c r="EA31" i="21"/>
  <c r="ED30" i="21"/>
  <c r="EC30" i="21"/>
  <c r="EB30" i="21"/>
  <c r="EA30" i="21"/>
  <c r="ED29" i="21"/>
  <c r="EC29" i="21"/>
  <c r="EB29" i="21"/>
  <c r="EA29" i="21"/>
  <c r="ED28" i="21"/>
  <c r="EC28" i="21"/>
  <c r="EB28" i="21"/>
  <c r="EA28" i="21"/>
  <c r="ED27" i="21"/>
  <c r="EC27" i="21"/>
  <c r="EB27" i="21"/>
  <c r="EA27" i="21"/>
  <c r="ED26" i="21"/>
  <c r="EC26" i="21"/>
  <c r="EB26" i="21"/>
  <c r="EA26" i="21"/>
  <c r="ED25" i="21"/>
  <c r="EC25" i="21"/>
  <c r="EB25" i="21"/>
  <c r="EA25" i="21"/>
  <c r="ED24" i="21"/>
  <c r="EC24" i="21"/>
  <c r="EB24" i="21"/>
  <c r="EA24" i="21"/>
  <c r="ED23" i="21"/>
  <c r="EC23" i="21"/>
  <c r="EB23" i="21"/>
  <c r="EA23" i="21"/>
  <c r="ED22" i="21"/>
  <c r="EC22" i="21"/>
  <c r="EB22" i="21"/>
  <c r="EA22" i="21"/>
  <c r="ED21" i="21"/>
  <c r="EC21" i="21"/>
  <c r="EB21" i="21"/>
  <c r="EA21" i="21"/>
  <c r="ED20" i="21"/>
  <c r="EC20" i="21"/>
  <c r="EB20" i="21"/>
  <c r="EA20" i="21"/>
  <c r="ED19" i="21"/>
  <c r="EC19" i="21"/>
  <c r="EB19" i="21"/>
  <c r="EA19" i="21"/>
  <c r="ED18" i="21"/>
  <c r="EC18" i="21"/>
  <c r="EB18" i="21"/>
  <c r="EA18" i="21"/>
  <c r="ED17" i="21"/>
  <c r="EC17" i="21"/>
  <c r="EB17" i="21"/>
  <c r="EA17" i="21"/>
  <c r="ED16" i="21"/>
  <c r="EC16" i="21"/>
  <c r="EB16" i="21"/>
  <c r="EA16" i="21"/>
  <c r="ED15" i="21"/>
  <c r="EC15" i="21"/>
  <c r="EB15" i="21"/>
  <c r="EA15" i="21"/>
  <c r="ED14" i="21"/>
  <c r="EC14" i="21"/>
  <c r="EB14" i="21"/>
  <c r="EA14" i="21"/>
  <c r="ED13" i="21"/>
  <c r="EC13" i="21"/>
  <c r="EB13" i="21"/>
  <c r="EA13" i="21"/>
  <c r="ED12" i="21"/>
  <c r="EC12" i="21"/>
  <c r="EB12" i="21"/>
  <c r="EA12" i="21"/>
  <c r="ED11" i="21"/>
  <c r="EC11" i="21"/>
  <c r="EB11" i="21"/>
  <c r="EA11" i="21"/>
  <c r="ED10" i="21"/>
  <c r="EC10" i="21"/>
  <c r="EB10" i="21"/>
  <c r="EA10" i="21"/>
  <c r="ED9" i="21"/>
  <c r="EC9" i="21"/>
  <c r="EB9" i="21"/>
  <c r="EA9" i="21"/>
  <c r="ED7" i="21"/>
  <c r="EC7" i="21"/>
  <c r="EB7" i="21"/>
  <c r="EA7" i="21"/>
  <c r="ED6" i="21"/>
  <c r="EC6" i="21"/>
  <c r="EB6" i="21"/>
  <c r="EA6" i="21"/>
  <c r="ED128" i="24"/>
  <c r="EC128" i="24"/>
  <c r="EB128" i="24"/>
  <c r="EA128" i="24"/>
  <c r="ED127" i="24"/>
  <c r="EC127" i="24"/>
  <c r="EB127" i="24"/>
  <c r="EA127" i="24"/>
  <c r="ED126" i="24"/>
  <c r="EC126" i="24"/>
  <c r="EB126" i="24"/>
  <c r="EA126" i="24"/>
  <c r="ED125" i="24"/>
  <c r="EC125" i="24"/>
  <c r="EB125" i="24"/>
  <c r="EA125" i="24"/>
  <c r="ED124" i="24"/>
  <c r="EC124" i="24"/>
  <c r="EB124" i="24"/>
  <c r="EA124" i="24"/>
  <c r="ED123" i="24"/>
  <c r="EC123" i="24"/>
  <c r="EB123" i="24"/>
  <c r="EA123" i="24"/>
  <c r="ED122" i="24"/>
  <c r="EC122" i="24"/>
  <c r="EB122" i="24"/>
  <c r="EA122" i="24"/>
  <c r="ED121" i="24"/>
  <c r="EC121" i="24"/>
  <c r="EB121" i="24"/>
  <c r="EA121" i="24"/>
  <c r="ED120" i="24"/>
  <c r="EC120" i="24"/>
  <c r="EB120" i="24"/>
  <c r="EA120" i="24"/>
  <c r="ED119" i="24"/>
  <c r="EC119" i="24"/>
  <c r="EB119" i="24"/>
  <c r="EA119" i="24"/>
  <c r="ED118" i="24"/>
  <c r="EC118" i="24"/>
  <c r="EB118" i="24"/>
  <c r="EA118" i="24"/>
  <c r="ED117" i="24"/>
  <c r="EC117" i="24"/>
  <c r="EB117" i="24"/>
  <c r="EA117" i="24"/>
  <c r="ED116" i="24"/>
  <c r="EC116" i="24"/>
  <c r="EB116" i="24"/>
  <c r="EA116" i="24"/>
  <c r="ED115" i="24"/>
  <c r="EC115" i="24"/>
  <c r="EB115" i="24"/>
  <c r="EA115" i="24"/>
  <c r="ED114" i="24"/>
  <c r="EC114" i="24"/>
  <c r="EB114" i="24"/>
  <c r="EA114" i="24"/>
  <c r="ED113" i="24"/>
  <c r="EC113" i="24"/>
  <c r="EB113" i="24"/>
  <c r="EA113" i="24"/>
  <c r="ED112" i="24"/>
  <c r="EC112" i="24"/>
  <c r="EB112" i="24"/>
  <c r="EA112" i="24"/>
  <c r="ED111" i="24"/>
  <c r="EC111" i="24"/>
  <c r="EB111" i="24"/>
  <c r="EA111" i="24"/>
  <c r="ED110" i="24"/>
  <c r="EC110" i="24"/>
  <c r="EB110" i="24"/>
  <c r="EA110" i="24"/>
  <c r="ED109" i="24"/>
  <c r="EC109" i="24"/>
  <c r="EB109" i="24"/>
  <c r="EA109" i="24"/>
  <c r="ED108" i="24"/>
  <c r="EC108" i="24"/>
  <c r="EB108" i="24"/>
  <c r="EA108" i="24"/>
  <c r="ED107" i="24"/>
  <c r="EC107" i="24"/>
  <c r="EB107" i="24"/>
  <c r="EA107" i="24"/>
  <c r="ED106" i="24"/>
  <c r="EC106" i="24"/>
  <c r="EB106" i="24"/>
  <c r="EA106" i="24"/>
  <c r="ED105" i="24"/>
  <c r="EC105" i="24"/>
  <c r="EB105" i="24"/>
  <c r="EA105" i="24"/>
  <c r="ED104" i="24"/>
  <c r="EC104" i="24"/>
  <c r="EB104" i="24"/>
  <c r="EA104" i="24"/>
  <c r="ED103" i="24"/>
  <c r="EC103" i="24"/>
  <c r="EB103" i="24"/>
  <c r="EA103" i="24"/>
  <c r="ED102" i="24"/>
  <c r="EC102" i="24"/>
  <c r="EB102" i="24"/>
  <c r="EA102" i="24"/>
  <c r="ED101" i="24"/>
  <c r="EC101" i="24"/>
  <c r="EB101" i="24"/>
  <c r="EA101" i="24"/>
  <c r="ED100" i="24"/>
  <c r="EC100" i="24"/>
  <c r="EB100" i="24"/>
  <c r="EA100" i="24"/>
  <c r="ED99" i="24"/>
  <c r="EC99" i="24"/>
  <c r="EB99" i="24"/>
  <c r="EA99" i="24"/>
  <c r="ED98" i="24"/>
  <c r="EC98" i="24"/>
  <c r="EB98" i="24"/>
  <c r="EA98" i="24"/>
  <c r="ED97" i="24"/>
  <c r="EC97" i="24"/>
  <c r="EB97" i="24"/>
  <c r="EA97" i="24"/>
  <c r="ED96" i="24"/>
  <c r="EC96" i="24"/>
  <c r="EB96" i="24"/>
  <c r="EA96" i="24"/>
  <c r="ED95" i="24"/>
  <c r="EC95" i="24"/>
  <c r="EB95" i="24"/>
  <c r="EA95" i="24"/>
  <c r="ED94" i="24"/>
  <c r="EC94" i="24"/>
  <c r="EB94" i="24"/>
  <c r="EA94" i="24"/>
  <c r="ED93" i="24"/>
  <c r="EC93" i="24"/>
  <c r="EB93" i="24"/>
  <c r="EA93" i="24"/>
  <c r="ED92" i="24"/>
  <c r="EC92" i="24"/>
  <c r="EB92" i="24"/>
  <c r="EA92" i="24"/>
  <c r="ED91" i="24"/>
  <c r="EC91" i="24"/>
  <c r="EB91" i="24"/>
  <c r="EA91" i="24"/>
  <c r="ED90" i="24"/>
  <c r="EC90" i="24"/>
  <c r="EB90" i="24"/>
  <c r="EA90" i="24"/>
  <c r="ED89" i="24"/>
  <c r="EC89" i="24"/>
  <c r="EB89" i="24"/>
  <c r="EA89" i="24"/>
  <c r="ED88" i="24"/>
  <c r="EC88" i="24"/>
  <c r="EB88" i="24"/>
  <c r="EA88" i="24"/>
  <c r="ED87" i="24"/>
  <c r="EC87" i="24"/>
  <c r="EB87" i="24"/>
  <c r="EA87" i="24"/>
  <c r="ED86" i="24"/>
  <c r="EC86" i="24"/>
  <c r="EB86" i="24"/>
  <c r="EA86" i="24"/>
  <c r="ED85" i="24"/>
  <c r="EC85" i="24"/>
  <c r="EB85" i="24"/>
  <c r="EA85" i="24"/>
  <c r="ED84" i="24"/>
  <c r="EC84" i="24"/>
  <c r="EB84" i="24"/>
  <c r="EA84" i="24"/>
  <c r="ED83" i="24"/>
  <c r="EC83" i="24"/>
  <c r="EB83" i="24"/>
  <c r="EA83" i="24"/>
  <c r="ED82" i="24"/>
  <c r="EC82" i="24"/>
  <c r="EB82" i="24"/>
  <c r="EA82" i="24"/>
  <c r="ED81" i="24"/>
  <c r="EC81" i="24"/>
  <c r="EB81" i="24"/>
  <c r="EA81" i="24"/>
  <c r="ED80" i="24"/>
  <c r="EC80" i="24"/>
  <c r="EB80" i="24"/>
  <c r="EA80" i="24"/>
  <c r="ED79" i="24"/>
  <c r="EC79" i="24"/>
  <c r="EB79" i="24"/>
  <c r="EA79" i="24"/>
  <c r="ED78" i="24"/>
  <c r="EC78" i="24"/>
  <c r="EB78" i="24"/>
  <c r="EA78" i="24"/>
  <c r="ED77" i="24"/>
  <c r="EC77" i="24"/>
  <c r="EB77" i="24"/>
  <c r="EA77" i="24"/>
  <c r="ED76" i="24"/>
  <c r="EC76" i="24"/>
  <c r="EB76" i="24"/>
  <c r="EA76" i="24"/>
  <c r="ED75" i="24"/>
  <c r="EC75" i="24"/>
  <c r="EB75" i="24"/>
  <c r="EA75" i="24"/>
  <c r="ED74" i="24"/>
  <c r="EC74" i="24"/>
  <c r="EB74" i="24"/>
  <c r="EA74" i="24"/>
  <c r="ED73" i="24"/>
  <c r="EC73" i="24"/>
  <c r="EB73" i="24"/>
  <c r="EA73" i="24"/>
  <c r="ED72" i="24"/>
  <c r="EC72" i="24"/>
  <c r="EB72" i="24"/>
  <c r="EA72" i="24"/>
  <c r="ED71" i="24"/>
  <c r="EC71" i="24"/>
  <c r="EB71" i="24"/>
  <c r="EA71" i="24"/>
  <c r="ED70" i="24"/>
  <c r="EC70" i="24"/>
  <c r="EB70" i="24"/>
  <c r="EA70" i="24"/>
  <c r="ED69" i="24"/>
  <c r="EC69" i="24"/>
  <c r="EB69" i="24"/>
  <c r="EA69" i="24"/>
  <c r="ED68" i="24"/>
  <c r="EC68" i="24"/>
  <c r="EB68" i="24"/>
  <c r="EA68" i="24"/>
  <c r="ED67" i="24"/>
  <c r="EC67" i="24"/>
  <c r="EB67" i="24"/>
  <c r="EA67" i="24"/>
  <c r="ED66" i="24"/>
  <c r="EC66" i="24"/>
  <c r="EB66" i="24"/>
  <c r="EA66" i="24"/>
  <c r="ED65" i="24"/>
  <c r="EC65" i="24"/>
  <c r="EB65" i="24"/>
  <c r="EA65" i="24"/>
  <c r="ED64" i="24"/>
  <c r="EC64" i="24"/>
  <c r="EB64" i="24"/>
  <c r="EA64" i="24"/>
  <c r="ED63" i="24"/>
  <c r="EC63" i="24"/>
  <c r="EB63" i="24"/>
  <c r="EA63" i="24"/>
  <c r="ED62" i="24"/>
  <c r="EC62" i="24"/>
  <c r="EB62" i="24"/>
  <c r="EA62" i="24"/>
  <c r="ED61" i="24"/>
  <c r="EC61" i="24"/>
  <c r="EB61" i="24"/>
  <c r="EA61" i="24"/>
  <c r="ED60" i="24"/>
  <c r="EC60" i="24"/>
  <c r="EB60" i="24"/>
  <c r="EA60" i="24"/>
  <c r="ED59" i="24"/>
  <c r="EC59" i="24"/>
  <c r="EB59" i="24"/>
  <c r="EA59" i="24"/>
  <c r="ED58" i="24"/>
  <c r="EC58" i="24"/>
  <c r="EB58" i="24"/>
  <c r="EA58" i="24"/>
  <c r="ED57" i="24"/>
  <c r="EC57" i="24"/>
  <c r="EB57" i="24"/>
  <c r="EA57" i="24"/>
  <c r="ED56" i="24"/>
  <c r="EC56" i="24"/>
  <c r="EB56" i="24"/>
  <c r="EA56" i="24"/>
  <c r="ED55" i="24"/>
  <c r="EC55" i="24"/>
  <c r="EB55" i="24"/>
  <c r="EA55" i="24"/>
  <c r="ED54" i="24"/>
  <c r="EC54" i="24"/>
  <c r="EB54" i="24"/>
  <c r="EA54" i="24"/>
  <c r="ED53" i="24"/>
  <c r="EC53" i="24"/>
  <c r="EB53" i="24"/>
  <c r="EA53" i="24"/>
  <c r="ED52" i="24"/>
  <c r="EC52" i="24"/>
  <c r="EB52" i="24"/>
  <c r="EA52" i="24"/>
  <c r="ED51" i="24"/>
  <c r="EC51" i="24"/>
  <c r="EB51" i="24"/>
  <c r="EA51" i="24"/>
  <c r="ED50" i="24"/>
  <c r="EC50" i="24"/>
  <c r="EB50" i="24"/>
  <c r="EA50" i="24"/>
  <c r="ED49" i="24"/>
  <c r="EC49" i="24"/>
  <c r="EB49" i="24"/>
  <c r="EA49" i="24"/>
  <c r="ED48" i="24"/>
  <c r="EC48" i="24"/>
  <c r="EB48" i="24"/>
  <c r="EA48" i="24"/>
  <c r="ED47" i="24"/>
  <c r="EC47" i="24"/>
  <c r="EB47" i="24"/>
  <c r="EA47" i="24"/>
  <c r="ED46" i="24"/>
  <c r="EC46" i="24"/>
  <c r="EB46" i="24"/>
  <c r="EA46" i="24"/>
  <c r="ED45" i="24"/>
  <c r="EC45" i="24"/>
  <c r="EB45" i="24"/>
  <c r="EA45" i="24"/>
  <c r="ED44" i="24"/>
  <c r="EC44" i="24"/>
  <c r="EB44" i="24"/>
  <c r="EA44" i="24"/>
  <c r="ED43" i="24"/>
  <c r="EC43" i="24"/>
  <c r="EB43" i="24"/>
  <c r="EA43" i="24"/>
  <c r="ED42" i="24"/>
  <c r="EC42" i="24"/>
  <c r="EB42" i="24"/>
  <c r="EA42" i="24"/>
  <c r="ED41" i="24"/>
  <c r="EC41" i="24"/>
  <c r="EB41" i="24"/>
  <c r="EA41" i="24"/>
  <c r="ED40" i="24"/>
  <c r="EC40" i="24"/>
  <c r="EB40" i="24"/>
  <c r="EA40" i="24"/>
  <c r="ED39" i="24"/>
  <c r="EC39" i="24"/>
  <c r="EB39" i="24"/>
  <c r="EA39" i="24"/>
  <c r="ED38" i="24"/>
  <c r="EC38" i="24"/>
  <c r="EB38" i="24"/>
  <c r="EA38" i="24"/>
  <c r="ED37" i="24"/>
  <c r="EC37" i="24"/>
  <c r="EB37" i="24"/>
  <c r="EA37" i="24"/>
  <c r="ED36" i="24"/>
  <c r="EC36" i="24"/>
  <c r="EB36" i="24"/>
  <c r="EA36" i="24"/>
  <c r="ED35" i="24"/>
  <c r="EC35" i="24"/>
  <c r="EB35" i="24"/>
  <c r="EA35" i="24"/>
  <c r="ED34" i="24"/>
  <c r="EC34" i="24"/>
  <c r="EB34" i="24"/>
  <c r="EA34" i="24"/>
  <c r="ED33" i="24"/>
  <c r="EC33" i="24"/>
  <c r="EB33" i="24"/>
  <c r="EA33" i="24"/>
  <c r="ED32" i="24"/>
  <c r="EC32" i="24"/>
  <c r="EB32" i="24"/>
  <c r="EA32" i="24"/>
  <c r="ED31" i="24"/>
  <c r="EC31" i="24"/>
  <c r="EB31" i="24"/>
  <c r="EA31" i="24"/>
  <c r="ED30" i="24"/>
  <c r="EC30" i="24"/>
  <c r="EB30" i="24"/>
  <c r="EA30" i="24"/>
  <c r="ED29" i="24"/>
  <c r="EC29" i="24"/>
  <c r="EB29" i="24"/>
  <c r="EA29" i="24"/>
  <c r="ED28" i="24"/>
  <c r="EC28" i="24"/>
  <c r="EB28" i="24"/>
  <c r="EA28" i="24"/>
  <c r="ED27" i="24"/>
  <c r="EC27" i="24"/>
  <c r="EB27" i="24"/>
  <c r="EA27" i="24"/>
  <c r="ED26" i="24"/>
  <c r="EC26" i="24"/>
  <c r="EB26" i="24"/>
  <c r="EA26" i="24"/>
  <c r="ED25" i="24"/>
  <c r="EC25" i="24"/>
  <c r="EB25" i="24"/>
  <c r="EA25" i="24"/>
  <c r="ED24" i="24"/>
  <c r="EC24" i="24"/>
  <c r="EB24" i="24"/>
  <c r="EA24" i="24"/>
  <c r="ED23" i="24"/>
  <c r="EC23" i="24"/>
  <c r="EB23" i="24"/>
  <c r="EA23" i="24"/>
  <c r="ED22" i="24"/>
  <c r="EC22" i="24"/>
  <c r="EB22" i="24"/>
  <c r="EA22" i="24"/>
  <c r="ED21" i="24"/>
  <c r="EC21" i="24"/>
  <c r="EB21" i="24"/>
  <c r="EA21" i="24"/>
  <c r="ED20" i="24"/>
  <c r="EC20" i="24"/>
  <c r="EB20" i="24"/>
  <c r="EA20" i="24"/>
  <c r="ED19" i="24"/>
  <c r="EC19" i="24"/>
  <c r="EB19" i="24"/>
  <c r="EA19" i="24"/>
  <c r="ED18" i="24"/>
  <c r="EC18" i="24"/>
  <c r="EB18" i="24"/>
  <c r="EA18" i="24"/>
  <c r="ED17" i="24"/>
  <c r="EC17" i="24"/>
  <c r="EB17" i="24"/>
  <c r="EA17" i="24"/>
  <c r="ED16" i="24"/>
  <c r="EC16" i="24"/>
  <c r="EB16" i="24"/>
  <c r="EA16" i="24"/>
  <c r="ED15" i="24"/>
  <c r="EC15" i="24"/>
  <c r="EB15" i="24"/>
  <c r="EA15" i="24"/>
  <c r="ED14" i="24"/>
  <c r="EC14" i="24"/>
  <c r="EB14" i="24"/>
  <c r="EA14" i="24"/>
  <c r="ED13" i="24"/>
  <c r="EC13" i="24"/>
  <c r="EB13" i="24"/>
  <c r="EA13" i="24"/>
  <c r="ED12" i="24"/>
  <c r="EC12" i="24"/>
  <c r="EB12" i="24"/>
  <c r="EA12" i="24"/>
  <c r="ED11" i="24"/>
  <c r="EC11" i="24"/>
  <c r="EB11" i="24"/>
  <c r="EA11" i="24"/>
  <c r="ED10" i="24"/>
  <c r="EC10" i="24"/>
  <c r="EB10" i="24"/>
  <c r="EA10" i="24"/>
  <c r="ED9" i="24"/>
  <c r="EC9" i="24"/>
  <c r="EB9" i="24"/>
  <c r="EA9" i="24"/>
  <c r="ED7" i="24"/>
  <c r="EC7" i="24"/>
  <c r="EB7" i="24"/>
  <c r="EA7" i="24"/>
  <c r="ED6" i="24"/>
  <c r="EC6" i="24"/>
  <c r="EB6" i="24"/>
  <c r="EA6" i="24"/>
  <c r="ED128" i="25"/>
  <c r="EC128" i="25"/>
  <c r="EB128" i="25"/>
  <c r="EA128" i="25"/>
  <c r="ED127" i="25"/>
  <c r="EC127" i="25"/>
  <c r="EB127" i="25"/>
  <c r="EA127" i="25"/>
  <c r="ED126" i="25"/>
  <c r="EC126" i="25"/>
  <c r="EB126" i="25"/>
  <c r="EA126" i="25"/>
  <c r="ED125" i="25"/>
  <c r="EC125" i="25"/>
  <c r="EB125" i="25"/>
  <c r="EA125" i="25"/>
  <c r="ED124" i="25"/>
  <c r="EC124" i="25"/>
  <c r="EB124" i="25"/>
  <c r="EA124" i="25"/>
  <c r="ED123" i="25"/>
  <c r="EC123" i="25"/>
  <c r="EB123" i="25"/>
  <c r="EA123" i="25"/>
  <c r="ED122" i="25"/>
  <c r="EC122" i="25"/>
  <c r="EB122" i="25"/>
  <c r="EA122" i="25"/>
  <c r="ED121" i="25"/>
  <c r="EC121" i="25"/>
  <c r="EB121" i="25"/>
  <c r="EA121" i="25"/>
  <c r="ED120" i="25"/>
  <c r="EC120" i="25"/>
  <c r="EB120" i="25"/>
  <c r="EA120" i="25"/>
  <c r="ED119" i="25"/>
  <c r="EC119" i="25"/>
  <c r="EB119" i="25"/>
  <c r="EA119" i="25"/>
  <c r="ED118" i="25"/>
  <c r="EC118" i="25"/>
  <c r="EB118" i="25"/>
  <c r="EA118" i="25"/>
  <c r="ED117" i="25"/>
  <c r="EC117" i="25"/>
  <c r="EB117" i="25"/>
  <c r="EA117" i="25"/>
  <c r="ED116" i="25"/>
  <c r="EC116" i="25"/>
  <c r="EB116" i="25"/>
  <c r="EA116" i="25"/>
  <c r="ED115" i="25"/>
  <c r="EC115" i="25"/>
  <c r="EB115" i="25"/>
  <c r="EA115" i="25"/>
  <c r="ED114" i="25"/>
  <c r="EC114" i="25"/>
  <c r="EB114" i="25"/>
  <c r="EA114" i="25"/>
  <c r="ED113" i="25"/>
  <c r="EC113" i="25"/>
  <c r="EB113" i="25"/>
  <c r="EA113" i="25"/>
  <c r="ED112" i="25"/>
  <c r="EC112" i="25"/>
  <c r="EB112" i="25"/>
  <c r="EA112" i="25"/>
  <c r="ED111" i="25"/>
  <c r="EC111" i="25"/>
  <c r="EB111" i="25"/>
  <c r="EA111" i="25"/>
  <c r="ED110" i="25"/>
  <c r="EC110" i="25"/>
  <c r="EB110" i="25"/>
  <c r="EA110" i="25"/>
  <c r="ED109" i="25"/>
  <c r="EC109" i="25"/>
  <c r="EB109" i="25"/>
  <c r="EA109" i="25"/>
  <c r="ED108" i="25"/>
  <c r="EC108" i="25"/>
  <c r="EB108" i="25"/>
  <c r="EA108" i="25"/>
  <c r="ED107" i="25"/>
  <c r="EC107" i="25"/>
  <c r="EB107" i="25"/>
  <c r="EA107" i="25"/>
  <c r="ED106" i="25"/>
  <c r="EC106" i="25"/>
  <c r="EB106" i="25"/>
  <c r="EA106" i="25"/>
  <c r="ED105" i="25"/>
  <c r="EC105" i="25"/>
  <c r="EB105" i="25"/>
  <c r="EA105" i="25"/>
  <c r="ED104" i="25"/>
  <c r="EC104" i="25"/>
  <c r="EB104" i="25"/>
  <c r="EA104" i="25"/>
  <c r="ED103" i="25"/>
  <c r="EC103" i="25"/>
  <c r="EB103" i="25"/>
  <c r="EA103" i="25"/>
  <c r="ED102" i="25"/>
  <c r="EC102" i="25"/>
  <c r="EB102" i="25"/>
  <c r="EA102" i="25"/>
  <c r="ED101" i="25"/>
  <c r="EC101" i="25"/>
  <c r="EB101" i="25"/>
  <c r="EA101" i="25"/>
  <c r="ED100" i="25"/>
  <c r="EC100" i="25"/>
  <c r="EB100" i="25"/>
  <c r="EA100" i="25"/>
  <c r="ED99" i="25"/>
  <c r="EC99" i="25"/>
  <c r="EB99" i="25"/>
  <c r="EA99" i="25"/>
  <c r="ED98" i="25"/>
  <c r="EC98" i="25"/>
  <c r="EB98" i="25"/>
  <c r="EA98" i="25"/>
  <c r="ED97" i="25"/>
  <c r="EC97" i="25"/>
  <c r="EB97" i="25"/>
  <c r="EA97" i="25"/>
  <c r="ED96" i="25"/>
  <c r="EC96" i="25"/>
  <c r="EB96" i="25"/>
  <c r="EA96" i="25"/>
  <c r="ED95" i="25"/>
  <c r="EC95" i="25"/>
  <c r="EB95" i="25"/>
  <c r="EA95" i="25"/>
  <c r="ED94" i="25"/>
  <c r="EC94" i="25"/>
  <c r="EB94" i="25"/>
  <c r="EA94" i="25"/>
  <c r="ED93" i="25"/>
  <c r="EC93" i="25"/>
  <c r="EB93" i="25"/>
  <c r="EA93" i="25"/>
  <c r="ED92" i="25"/>
  <c r="EC92" i="25"/>
  <c r="EB92" i="25"/>
  <c r="EA92" i="25"/>
  <c r="ED91" i="25"/>
  <c r="EC91" i="25"/>
  <c r="EB91" i="25"/>
  <c r="EA91" i="25"/>
  <c r="ED90" i="25"/>
  <c r="EC90" i="25"/>
  <c r="EB90" i="25"/>
  <c r="EA90" i="25"/>
  <c r="ED89" i="25"/>
  <c r="EC89" i="25"/>
  <c r="EB89" i="25"/>
  <c r="EA89" i="25"/>
  <c r="ED88" i="25"/>
  <c r="EC88" i="25"/>
  <c r="EB88" i="25"/>
  <c r="EA88" i="25"/>
  <c r="ED87" i="25"/>
  <c r="EC87" i="25"/>
  <c r="EB87" i="25"/>
  <c r="EA87" i="25"/>
  <c r="ED86" i="25"/>
  <c r="EC86" i="25"/>
  <c r="EB86" i="25"/>
  <c r="EA86" i="25"/>
  <c r="ED85" i="25"/>
  <c r="EC85" i="25"/>
  <c r="EB85" i="25"/>
  <c r="EA85" i="25"/>
  <c r="ED84" i="25"/>
  <c r="EC84" i="25"/>
  <c r="EB84" i="25"/>
  <c r="EA84" i="25"/>
  <c r="ED83" i="25"/>
  <c r="EC83" i="25"/>
  <c r="EB83" i="25"/>
  <c r="EA83" i="25"/>
  <c r="ED82" i="25"/>
  <c r="EC82" i="25"/>
  <c r="EB82" i="25"/>
  <c r="EA82" i="25"/>
  <c r="ED81" i="25"/>
  <c r="EC81" i="25"/>
  <c r="EB81" i="25"/>
  <c r="EA81" i="25"/>
  <c r="ED80" i="25"/>
  <c r="EC80" i="25"/>
  <c r="EB80" i="25"/>
  <c r="EA80" i="25"/>
  <c r="ED79" i="25"/>
  <c r="EC79" i="25"/>
  <c r="EB79" i="25"/>
  <c r="EA79" i="25"/>
  <c r="ED78" i="25"/>
  <c r="EC78" i="25"/>
  <c r="EB78" i="25"/>
  <c r="EA78" i="25"/>
  <c r="ED77" i="25"/>
  <c r="EC77" i="25"/>
  <c r="EB77" i="25"/>
  <c r="EA77" i="25"/>
  <c r="ED76" i="25"/>
  <c r="EC76" i="25"/>
  <c r="EB76" i="25"/>
  <c r="EA76" i="25"/>
  <c r="ED75" i="25"/>
  <c r="EC75" i="25"/>
  <c r="EB75" i="25"/>
  <c r="EA75" i="25"/>
  <c r="ED74" i="25"/>
  <c r="EC74" i="25"/>
  <c r="EB74" i="25"/>
  <c r="EA74" i="25"/>
  <c r="ED73" i="25"/>
  <c r="EC73" i="25"/>
  <c r="EB73" i="25"/>
  <c r="EA73" i="25"/>
  <c r="ED72" i="25"/>
  <c r="EC72" i="25"/>
  <c r="EB72" i="25"/>
  <c r="EA72" i="25"/>
  <c r="ED71" i="25"/>
  <c r="EC71" i="25"/>
  <c r="EB71" i="25"/>
  <c r="EA71" i="25"/>
  <c r="ED70" i="25"/>
  <c r="EC70" i="25"/>
  <c r="EB70" i="25"/>
  <c r="EA70" i="25"/>
  <c r="ED69" i="25"/>
  <c r="EC69" i="25"/>
  <c r="EB69" i="25"/>
  <c r="EA69" i="25"/>
  <c r="ED68" i="25"/>
  <c r="EC68" i="25"/>
  <c r="EB68" i="25"/>
  <c r="EA68" i="25"/>
  <c r="ED67" i="25"/>
  <c r="EC67" i="25"/>
  <c r="EB67" i="25"/>
  <c r="EA67" i="25"/>
  <c r="ED66" i="25"/>
  <c r="EC66" i="25"/>
  <c r="EB66" i="25"/>
  <c r="EA66" i="25"/>
  <c r="ED65" i="25"/>
  <c r="EC65" i="25"/>
  <c r="EB65" i="25"/>
  <c r="EA65" i="25"/>
  <c r="ED64" i="25"/>
  <c r="EC64" i="25"/>
  <c r="EB64" i="25"/>
  <c r="EA64" i="25"/>
  <c r="ED63" i="25"/>
  <c r="EC63" i="25"/>
  <c r="EB63" i="25"/>
  <c r="EA63" i="25"/>
  <c r="ED62" i="25"/>
  <c r="EC62" i="25"/>
  <c r="EB62" i="25"/>
  <c r="EA62" i="25"/>
  <c r="ED61" i="25"/>
  <c r="EC61" i="25"/>
  <c r="EB61" i="25"/>
  <c r="EA61" i="25"/>
  <c r="ED60" i="25"/>
  <c r="EC60" i="25"/>
  <c r="EB60" i="25"/>
  <c r="EA60" i="25"/>
  <c r="ED59" i="25"/>
  <c r="EC59" i="25"/>
  <c r="EB59" i="25"/>
  <c r="EA59" i="25"/>
  <c r="ED58" i="25"/>
  <c r="EC58" i="25"/>
  <c r="EB58" i="25"/>
  <c r="EA58" i="25"/>
  <c r="ED57" i="25"/>
  <c r="EC57" i="25"/>
  <c r="EB57" i="25"/>
  <c r="EA57" i="25"/>
  <c r="ED56" i="25"/>
  <c r="EC56" i="25"/>
  <c r="EB56" i="25"/>
  <c r="EA56" i="25"/>
  <c r="ED55" i="25"/>
  <c r="EC55" i="25"/>
  <c r="EB55" i="25"/>
  <c r="EA55" i="25"/>
  <c r="ED54" i="25"/>
  <c r="EC54" i="25"/>
  <c r="EB54" i="25"/>
  <c r="EA54" i="25"/>
  <c r="ED53" i="25"/>
  <c r="EC53" i="25"/>
  <c r="EB53" i="25"/>
  <c r="EA53" i="25"/>
  <c r="ED52" i="25"/>
  <c r="EC52" i="25"/>
  <c r="EB52" i="25"/>
  <c r="EA52" i="25"/>
  <c r="ED51" i="25"/>
  <c r="EC51" i="25"/>
  <c r="EB51" i="25"/>
  <c r="EA51" i="25"/>
  <c r="ED50" i="25"/>
  <c r="EC50" i="25"/>
  <c r="EB50" i="25"/>
  <c r="EA50" i="25"/>
  <c r="ED49" i="25"/>
  <c r="EC49" i="25"/>
  <c r="EB49" i="25"/>
  <c r="EA49" i="25"/>
  <c r="ED48" i="25"/>
  <c r="EC48" i="25"/>
  <c r="EB48" i="25"/>
  <c r="EA48" i="25"/>
  <c r="ED47" i="25"/>
  <c r="EC47" i="25"/>
  <c r="EB47" i="25"/>
  <c r="EA47" i="25"/>
  <c r="ED46" i="25"/>
  <c r="EC46" i="25"/>
  <c r="EB46" i="25"/>
  <c r="EA46" i="25"/>
  <c r="ED45" i="25"/>
  <c r="EC45" i="25"/>
  <c r="EB45" i="25"/>
  <c r="EA45" i="25"/>
  <c r="ED44" i="25"/>
  <c r="EC44" i="25"/>
  <c r="EB44" i="25"/>
  <c r="EA44" i="25"/>
  <c r="ED43" i="25"/>
  <c r="EC43" i="25"/>
  <c r="EB43" i="25"/>
  <c r="EA43" i="25"/>
  <c r="ED42" i="25"/>
  <c r="EC42" i="25"/>
  <c r="EB42" i="25"/>
  <c r="EA42" i="25"/>
  <c r="ED41" i="25"/>
  <c r="EC41" i="25"/>
  <c r="EB41" i="25"/>
  <c r="EA41" i="25"/>
  <c r="ED40" i="25"/>
  <c r="EC40" i="25"/>
  <c r="EB40" i="25"/>
  <c r="EA40" i="25"/>
  <c r="ED39" i="25"/>
  <c r="EC39" i="25"/>
  <c r="EB39" i="25"/>
  <c r="EA39" i="25"/>
  <c r="ED38" i="25"/>
  <c r="EC38" i="25"/>
  <c r="EB38" i="25"/>
  <c r="EA38" i="25"/>
  <c r="ED37" i="25"/>
  <c r="EC37" i="25"/>
  <c r="EB37" i="25"/>
  <c r="EA37" i="25"/>
  <c r="ED36" i="25"/>
  <c r="EC36" i="25"/>
  <c r="EB36" i="25"/>
  <c r="EA36" i="25"/>
  <c r="ED35" i="25"/>
  <c r="EC35" i="25"/>
  <c r="EB35" i="25"/>
  <c r="EA35" i="25"/>
  <c r="ED34" i="25"/>
  <c r="EC34" i="25"/>
  <c r="EB34" i="25"/>
  <c r="EA34" i="25"/>
  <c r="ED33" i="25"/>
  <c r="EC33" i="25"/>
  <c r="EB33" i="25"/>
  <c r="EA33" i="25"/>
  <c r="ED32" i="25"/>
  <c r="EC32" i="25"/>
  <c r="EB32" i="25"/>
  <c r="EA32" i="25"/>
  <c r="ED31" i="25"/>
  <c r="EC31" i="25"/>
  <c r="EB31" i="25"/>
  <c r="EA31" i="25"/>
  <c r="ED30" i="25"/>
  <c r="EC30" i="25"/>
  <c r="EB30" i="25"/>
  <c r="EA30" i="25"/>
  <c r="ED29" i="25"/>
  <c r="EC29" i="25"/>
  <c r="EB29" i="25"/>
  <c r="EA29" i="25"/>
  <c r="ED28" i="25"/>
  <c r="EC28" i="25"/>
  <c r="EB28" i="25"/>
  <c r="EA28" i="25"/>
  <c r="ED27" i="25"/>
  <c r="EC27" i="25"/>
  <c r="EB27" i="25"/>
  <c r="EA27" i="25"/>
  <c r="ED26" i="25"/>
  <c r="EC26" i="25"/>
  <c r="EB26" i="25"/>
  <c r="EA26" i="25"/>
  <c r="ED25" i="25"/>
  <c r="EC25" i="25"/>
  <c r="EB25" i="25"/>
  <c r="EA25" i="25"/>
  <c r="ED24" i="25"/>
  <c r="EC24" i="25"/>
  <c r="EB24" i="25"/>
  <c r="EA24" i="25"/>
  <c r="ED23" i="25"/>
  <c r="EC23" i="25"/>
  <c r="EB23" i="25"/>
  <c r="EA23" i="25"/>
  <c r="ED22" i="25"/>
  <c r="EC22" i="25"/>
  <c r="EB22" i="25"/>
  <c r="EA22" i="25"/>
  <c r="ED21" i="25"/>
  <c r="EC21" i="25"/>
  <c r="EB21" i="25"/>
  <c r="EA21" i="25"/>
  <c r="ED20" i="25"/>
  <c r="EC20" i="25"/>
  <c r="EB20" i="25"/>
  <c r="EA20" i="25"/>
  <c r="ED19" i="25"/>
  <c r="EC19" i="25"/>
  <c r="EB19" i="25"/>
  <c r="EA19" i="25"/>
  <c r="ED18" i="25"/>
  <c r="EC18" i="25"/>
  <c r="EB18" i="25"/>
  <c r="EA18" i="25"/>
  <c r="ED17" i="25"/>
  <c r="EC17" i="25"/>
  <c r="EB17" i="25"/>
  <c r="EA17" i="25"/>
  <c r="ED16" i="25"/>
  <c r="EC16" i="25"/>
  <c r="EB16" i="25"/>
  <c r="EA16" i="25"/>
  <c r="ED15" i="25"/>
  <c r="EC15" i="25"/>
  <c r="EB15" i="25"/>
  <c r="EA15" i="25"/>
  <c r="ED14" i="25"/>
  <c r="EC14" i="25"/>
  <c r="EB14" i="25"/>
  <c r="EA14" i="25"/>
  <c r="ED13" i="25"/>
  <c r="EC13" i="25"/>
  <c r="EB13" i="25"/>
  <c r="EA13" i="25"/>
  <c r="ED12" i="25"/>
  <c r="EC12" i="25"/>
  <c r="EB12" i="25"/>
  <c r="EA12" i="25"/>
  <c r="ED11" i="25"/>
  <c r="EC11" i="25"/>
  <c r="EB11" i="25"/>
  <c r="EA11" i="25"/>
  <c r="ED10" i="25"/>
  <c r="EC10" i="25"/>
  <c r="EB10" i="25"/>
  <c r="EA10" i="25"/>
  <c r="ED9" i="25"/>
  <c r="EC9" i="25"/>
  <c r="EB9" i="25"/>
  <c r="EA9" i="25"/>
  <c r="ED7" i="25"/>
  <c r="EC7" i="25"/>
  <c r="EB7" i="25"/>
  <c r="EA7" i="25"/>
  <c r="ED6" i="25"/>
  <c r="EC6" i="25"/>
  <c r="EB6" i="25"/>
  <c r="EA6" i="25"/>
  <c r="ED128" i="26"/>
  <c r="EC128" i="26"/>
  <c r="EB128" i="26"/>
  <c r="EA128" i="26"/>
  <c r="ED127" i="26"/>
  <c r="EC127" i="26"/>
  <c r="EB127" i="26"/>
  <c r="EA127" i="26"/>
  <c r="ED126" i="26"/>
  <c r="EC126" i="26"/>
  <c r="EB126" i="26"/>
  <c r="EA126" i="26"/>
  <c r="ED125" i="26"/>
  <c r="EC125" i="26"/>
  <c r="EB125" i="26"/>
  <c r="EA125" i="26"/>
  <c r="ED124" i="26"/>
  <c r="EC124" i="26"/>
  <c r="EB124" i="26"/>
  <c r="EA124" i="26"/>
  <c r="ED123" i="26"/>
  <c r="EC123" i="26"/>
  <c r="EB123" i="26"/>
  <c r="EA123" i="26"/>
  <c r="ED122" i="26"/>
  <c r="EC122" i="26"/>
  <c r="EB122" i="26"/>
  <c r="EA122" i="26"/>
  <c r="ED121" i="26"/>
  <c r="EC121" i="26"/>
  <c r="EB121" i="26"/>
  <c r="EA121" i="26"/>
  <c r="ED120" i="26"/>
  <c r="EC120" i="26"/>
  <c r="EB120" i="26"/>
  <c r="EA120" i="26"/>
  <c r="ED119" i="26"/>
  <c r="EC119" i="26"/>
  <c r="EB119" i="26"/>
  <c r="EA119" i="26"/>
  <c r="ED118" i="26"/>
  <c r="EC118" i="26"/>
  <c r="EB118" i="26"/>
  <c r="EA118" i="26"/>
  <c r="ED117" i="26"/>
  <c r="EC117" i="26"/>
  <c r="EB117" i="26"/>
  <c r="EA117" i="26"/>
  <c r="ED116" i="26"/>
  <c r="EC116" i="26"/>
  <c r="EB116" i="26"/>
  <c r="EA116" i="26"/>
  <c r="ED115" i="26"/>
  <c r="EC115" i="26"/>
  <c r="EB115" i="26"/>
  <c r="EA115" i="26"/>
  <c r="ED114" i="26"/>
  <c r="EC114" i="26"/>
  <c r="EB114" i="26"/>
  <c r="EA114" i="26"/>
  <c r="ED113" i="26"/>
  <c r="EC113" i="26"/>
  <c r="EB113" i="26"/>
  <c r="EA113" i="26"/>
  <c r="ED112" i="26"/>
  <c r="EC112" i="26"/>
  <c r="EB112" i="26"/>
  <c r="EA112" i="26"/>
  <c r="ED111" i="26"/>
  <c r="EC111" i="26"/>
  <c r="EB111" i="26"/>
  <c r="EA111" i="26"/>
  <c r="ED110" i="26"/>
  <c r="EC110" i="26"/>
  <c r="EB110" i="26"/>
  <c r="EA110" i="26"/>
  <c r="ED109" i="26"/>
  <c r="EC109" i="26"/>
  <c r="EB109" i="26"/>
  <c r="EA109" i="26"/>
  <c r="ED108" i="26"/>
  <c r="EC108" i="26"/>
  <c r="EB108" i="26"/>
  <c r="EA108" i="26"/>
  <c r="ED107" i="26"/>
  <c r="EC107" i="26"/>
  <c r="EB107" i="26"/>
  <c r="EA107" i="26"/>
  <c r="ED106" i="26"/>
  <c r="EC106" i="26"/>
  <c r="EB106" i="26"/>
  <c r="EA106" i="26"/>
  <c r="ED105" i="26"/>
  <c r="EC105" i="26"/>
  <c r="EB105" i="26"/>
  <c r="EA105" i="26"/>
  <c r="ED104" i="26"/>
  <c r="EC104" i="26"/>
  <c r="EB104" i="26"/>
  <c r="EA104" i="26"/>
  <c r="ED103" i="26"/>
  <c r="EC103" i="26"/>
  <c r="EB103" i="26"/>
  <c r="EA103" i="26"/>
  <c r="ED102" i="26"/>
  <c r="EC102" i="26"/>
  <c r="EB102" i="26"/>
  <c r="EA102" i="26"/>
  <c r="ED101" i="26"/>
  <c r="EC101" i="26"/>
  <c r="EB101" i="26"/>
  <c r="EA101" i="26"/>
  <c r="ED100" i="26"/>
  <c r="EC100" i="26"/>
  <c r="EB100" i="26"/>
  <c r="EA100" i="26"/>
  <c r="ED99" i="26"/>
  <c r="EC99" i="26"/>
  <c r="EB99" i="26"/>
  <c r="EA99" i="26"/>
  <c r="ED98" i="26"/>
  <c r="EC98" i="26"/>
  <c r="EB98" i="26"/>
  <c r="EA98" i="26"/>
  <c r="ED97" i="26"/>
  <c r="EC97" i="26"/>
  <c r="EB97" i="26"/>
  <c r="EA97" i="26"/>
  <c r="ED96" i="26"/>
  <c r="EC96" i="26"/>
  <c r="EB96" i="26"/>
  <c r="EA96" i="26"/>
  <c r="ED95" i="26"/>
  <c r="EC95" i="26"/>
  <c r="EB95" i="26"/>
  <c r="EA95" i="26"/>
  <c r="ED94" i="26"/>
  <c r="EC94" i="26"/>
  <c r="EB94" i="26"/>
  <c r="EA94" i="26"/>
  <c r="ED93" i="26"/>
  <c r="EC93" i="26"/>
  <c r="EB93" i="26"/>
  <c r="EA93" i="26"/>
  <c r="ED92" i="26"/>
  <c r="EC92" i="26"/>
  <c r="EB92" i="26"/>
  <c r="EA92" i="26"/>
  <c r="ED91" i="26"/>
  <c r="EC91" i="26"/>
  <c r="EB91" i="26"/>
  <c r="EA91" i="26"/>
  <c r="ED90" i="26"/>
  <c r="EC90" i="26"/>
  <c r="EB90" i="26"/>
  <c r="EA90" i="26"/>
  <c r="ED89" i="26"/>
  <c r="EC89" i="26"/>
  <c r="EB89" i="26"/>
  <c r="EA89" i="26"/>
  <c r="ED88" i="26"/>
  <c r="EC88" i="26"/>
  <c r="EB88" i="26"/>
  <c r="EA88" i="26"/>
  <c r="ED87" i="26"/>
  <c r="EC87" i="26"/>
  <c r="EB87" i="26"/>
  <c r="EA87" i="26"/>
  <c r="ED86" i="26"/>
  <c r="EC86" i="26"/>
  <c r="EB86" i="26"/>
  <c r="EA86" i="26"/>
  <c r="ED85" i="26"/>
  <c r="EC85" i="26"/>
  <c r="EB85" i="26"/>
  <c r="EA85" i="26"/>
  <c r="ED84" i="26"/>
  <c r="EC84" i="26"/>
  <c r="EB84" i="26"/>
  <c r="EA84" i="26"/>
  <c r="ED83" i="26"/>
  <c r="EC83" i="26"/>
  <c r="EB83" i="26"/>
  <c r="EA83" i="26"/>
  <c r="ED82" i="26"/>
  <c r="EC82" i="26"/>
  <c r="EB82" i="26"/>
  <c r="EA82" i="26"/>
  <c r="ED81" i="26"/>
  <c r="EC81" i="26"/>
  <c r="EB81" i="26"/>
  <c r="EA81" i="26"/>
  <c r="ED80" i="26"/>
  <c r="EC80" i="26"/>
  <c r="EB80" i="26"/>
  <c r="EA80" i="26"/>
  <c r="ED79" i="26"/>
  <c r="EC79" i="26"/>
  <c r="EB79" i="26"/>
  <c r="EA79" i="26"/>
  <c r="ED78" i="26"/>
  <c r="EC78" i="26"/>
  <c r="EB78" i="26"/>
  <c r="EA78" i="26"/>
  <c r="ED77" i="26"/>
  <c r="EC77" i="26"/>
  <c r="EB77" i="26"/>
  <c r="EA77" i="26"/>
  <c r="ED76" i="26"/>
  <c r="EC76" i="26"/>
  <c r="EB76" i="26"/>
  <c r="EA76" i="26"/>
  <c r="ED75" i="26"/>
  <c r="EC75" i="26"/>
  <c r="EB75" i="26"/>
  <c r="EA75" i="26"/>
  <c r="ED74" i="26"/>
  <c r="EC74" i="26"/>
  <c r="EB74" i="26"/>
  <c r="EA74" i="26"/>
  <c r="ED73" i="26"/>
  <c r="EC73" i="26"/>
  <c r="EB73" i="26"/>
  <c r="EA73" i="26"/>
  <c r="ED72" i="26"/>
  <c r="EC72" i="26"/>
  <c r="EB72" i="26"/>
  <c r="EA72" i="26"/>
  <c r="ED71" i="26"/>
  <c r="EC71" i="26"/>
  <c r="EB71" i="26"/>
  <c r="EA71" i="26"/>
  <c r="ED70" i="26"/>
  <c r="EC70" i="26"/>
  <c r="EB70" i="26"/>
  <c r="EA70" i="26"/>
  <c r="ED69" i="26"/>
  <c r="EC69" i="26"/>
  <c r="EB69" i="26"/>
  <c r="EA69" i="26"/>
  <c r="ED68" i="26"/>
  <c r="EC68" i="26"/>
  <c r="EB68" i="26"/>
  <c r="EA68" i="26"/>
  <c r="ED67" i="26"/>
  <c r="EC67" i="26"/>
  <c r="EB67" i="26"/>
  <c r="EA67" i="26"/>
  <c r="ED66" i="26"/>
  <c r="EC66" i="26"/>
  <c r="EB66" i="26"/>
  <c r="EA66" i="26"/>
  <c r="ED65" i="26"/>
  <c r="EC65" i="26"/>
  <c r="EB65" i="26"/>
  <c r="EA65" i="26"/>
  <c r="ED64" i="26"/>
  <c r="EC64" i="26"/>
  <c r="EB64" i="26"/>
  <c r="EA64" i="26"/>
  <c r="ED63" i="26"/>
  <c r="EC63" i="26"/>
  <c r="EB63" i="26"/>
  <c r="EA63" i="26"/>
  <c r="ED62" i="26"/>
  <c r="EC62" i="26"/>
  <c r="EB62" i="26"/>
  <c r="EA62" i="26"/>
  <c r="ED61" i="26"/>
  <c r="EC61" i="26"/>
  <c r="EB61" i="26"/>
  <c r="EA61" i="26"/>
  <c r="ED60" i="26"/>
  <c r="EC60" i="26"/>
  <c r="EB60" i="26"/>
  <c r="EA60" i="26"/>
  <c r="ED59" i="26"/>
  <c r="EC59" i="26"/>
  <c r="EB59" i="26"/>
  <c r="EA59" i="26"/>
  <c r="ED58" i="26"/>
  <c r="EC58" i="26"/>
  <c r="EB58" i="26"/>
  <c r="EA58" i="26"/>
  <c r="ED57" i="26"/>
  <c r="EC57" i="26"/>
  <c r="EB57" i="26"/>
  <c r="EA57" i="26"/>
  <c r="ED56" i="26"/>
  <c r="EC56" i="26"/>
  <c r="EB56" i="26"/>
  <c r="EA56" i="26"/>
  <c r="ED55" i="26"/>
  <c r="EC55" i="26"/>
  <c r="EB55" i="26"/>
  <c r="EA55" i="26"/>
  <c r="ED54" i="26"/>
  <c r="EC54" i="26"/>
  <c r="EB54" i="26"/>
  <c r="EA54" i="26"/>
  <c r="ED53" i="26"/>
  <c r="EC53" i="26"/>
  <c r="EB53" i="26"/>
  <c r="EA53" i="26"/>
  <c r="ED52" i="26"/>
  <c r="EC52" i="26"/>
  <c r="EB52" i="26"/>
  <c r="EA52" i="26"/>
  <c r="ED51" i="26"/>
  <c r="EC51" i="26"/>
  <c r="EB51" i="26"/>
  <c r="EA51" i="26"/>
  <c r="ED50" i="26"/>
  <c r="EC50" i="26"/>
  <c r="EB50" i="26"/>
  <c r="EA50" i="26"/>
  <c r="ED49" i="26"/>
  <c r="EC49" i="26"/>
  <c r="EB49" i="26"/>
  <c r="EA49" i="26"/>
  <c r="ED48" i="26"/>
  <c r="EC48" i="26"/>
  <c r="EB48" i="26"/>
  <c r="EA48" i="26"/>
  <c r="ED47" i="26"/>
  <c r="EC47" i="26"/>
  <c r="EB47" i="26"/>
  <c r="EA47" i="26"/>
  <c r="ED46" i="26"/>
  <c r="EC46" i="26"/>
  <c r="EB46" i="26"/>
  <c r="EA46" i="26"/>
  <c r="ED45" i="26"/>
  <c r="EC45" i="26"/>
  <c r="EB45" i="26"/>
  <c r="EA45" i="26"/>
  <c r="ED44" i="26"/>
  <c r="EC44" i="26"/>
  <c r="EB44" i="26"/>
  <c r="EA44" i="26"/>
  <c r="ED43" i="26"/>
  <c r="EC43" i="26"/>
  <c r="EB43" i="26"/>
  <c r="EA43" i="26"/>
  <c r="ED42" i="26"/>
  <c r="EC42" i="26"/>
  <c r="EB42" i="26"/>
  <c r="EA42" i="26"/>
  <c r="ED41" i="26"/>
  <c r="EC41" i="26"/>
  <c r="EB41" i="26"/>
  <c r="EA41" i="26"/>
  <c r="ED40" i="26"/>
  <c r="EC40" i="26"/>
  <c r="EB40" i="26"/>
  <c r="EA40" i="26"/>
  <c r="ED39" i="26"/>
  <c r="EC39" i="26"/>
  <c r="EB39" i="26"/>
  <c r="EA39" i="26"/>
  <c r="ED38" i="26"/>
  <c r="EC38" i="26"/>
  <c r="EB38" i="26"/>
  <c r="EA38" i="26"/>
  <c r="ED37" i="26"/>
  <c r="EC37" i="26"/>
  <c r="EB37" i="26"/>
  <c r="EA37" i="26"/>
  <c r="ED36" i="26"/>
  <c r="EC36" i="26"/>
  <c r="EB36" i="26"/>
  <c r="EA36" i="26"/>
  <c r="ED35" i="26"/>
  <c r="EC35" i="26"/>
  <c r="EB35" i="26"/>
  <c r="EA35" i="26"/>
  <c r="ED34" i="26"/>
  <c r="EC34" i="26"/>
  <c r="EB34" i="26"/>
  <c r="EA34" i="26"/>
  <c r="ED33" i="26"/>
  <c r="EC33" i="26"/>
  <c r="EB33" i="26"/>
  <c r="EA33" i="26"/>
  <c r="ED32" i="26"/>
  <c r="EC32" i="26"/>
  <c r="EB32" i="26"/>
  <c r="EA32" i="26"/>
  <c r="ED31" i="26"/>
  <c r="EC31" i="26"/>
  <c r="EB31" i="26"/>
  <c r="EA31" i="26"/>
  <c r="ED30" i="26"/>
  <c r="EC30" i="26"/>
  <c r="EB30" i="26"/>
  <c r="EA30" i="26"/>
  <c r="ED29" i="26"/>
  <c r="EC29" i="26"/>
  <c r="EB29" i="26"/>
  <c r="EA29" i="26"/>
  <c r="ED28" i="26"/>
  <c r="EC28" i="26"/>
  <c r="EB28" i="26"/>
  <c r="EA28" i="26"/>
  <c r="ED27" i="26"/>
  <c r="EC27" i="26"/>
  <c r="EB27" i="26"/>
  <c r="EA27" i="26"/>
  <c r="ED26" i="26"/>
  <c r="EC26" i="26"/>
  <c r="EB26" i="26"/>
  <c r="EA26" i="26"/>
  <c r="ED25" i="26"/>
  <c r="EC25" i="26"/>
  <c r="EB25" i="26"/>
  <c r="EA25" i="26"/>
  <c r="ED24" i="26"/>
  <c r="EC24" i="26"/>
  <c r="EB24" i="26"/>
  <c r="EA24" i="26"/>
  <c r="ED23" i="26"/>
  <c r="EC23" i="26"/>
  <c r="EB23" i="26"/>
  <c r="EA23" i="26"/>
  <c r="ED22" i="26"/>
  <c r="EC22" i="26"/>
  <c r="EB22" i="26"/>
  <c r="EA22" i="26"/>
  <c r="ED21" i="26"/>
  <c r="EC21" i="26"/>
  <c r="EB21" i="26"/>
  <c r="EA21" i="26"/>
  <c r="ED20" i="26"/>
  <c r="EC20" i="26"/>
  <c r="EB20" i="26"/>
  <c r="EA20" i="26"/>
  <c r="ED19" i="26"/>
  <c r="EC19" i="26"/>
  <c r="EB19" i="26"/>
  <c r="EA19" i="26"/>
  <c r="ED18" i="26"/>
  <c r="EC18" i="26"/>
  <c r="EB18" i="26"/>
  <c r="EA18" i="26"/>
  <c r="ED17" i="26"/>
  <c r="EC17" i="26"/>
  <c r="EB17" i="26"/>
  <c r="EA17" i="26"/>
  <c r="ED16" i="26"/>
  <c r="EC16" i="26"/>
  <c r="EB16" i="26"/>
  <c r="EA16" i="26"/>
  <c r="ED15" i="26"/>
  <c r="EC15" i="26"/>
  <c r="EB15" i="26"/>
  <c r="EA15" i="26"/>
  <c r="ED14" i="26"/>
  <c r="EC14" i="26"/>
  <c r="EB14" i="26"/>
  <c r="EA14" i="26"/>
  <c r="ED13" i="26"/>
  <c r="EC13" i="26"/>
  <c r="EB13" i="26"/>
  <c r="EA13" i="26"/>
  <c r="ED12" i="26"/>
  <c r="EC12" i="26"/>
  <c r="EB12" i="26"/>
  <c r="EA12" i="26"/>
  <c r="ED11" i="26"/>
  <c r="EC11" i="26"/>
  <c r="EB11" i="26"/>
  <c r="EA11" i="26"/>
  <c r="ED10" i="26"/>
  <c r="EC10" i="26"/>
  <c r="EB10" i="26"/>
  <c r="EA10" i="26"/>
  <c r="ED9" i="26"/>
  <c r="EC9" i="26"/>
  <c r="EB9" i="26"/>
  <c r="EA9" i="26"/>
  <c r="ED7" i="26"/>
  <c r="EC7" i="26"/>
  <c r="EB7" i="26"/>
  <c r="EA7" i="26"/>
  <c r="ED6" i="26"/>
  <c r="EC6" i="26"/>
  <c r="EB6" i="26"/>
  <c r="EA6" i="26"/>
  <c r="ED128" i="4"/>
  <c r="EC128" i="4"/>
  <c r="EB128" i="4"/>
  <c r="EA128" i="4"/>
  <c r="ED127" i="4"/>
  <c r="EC127" i="4"/>
  <c r="EB127" i="4"/>
  <c r="EA127" i="4"/>
  <c r="ED126" i="4"/>
  <c r="EC126" i="4"/>
  <c r="EB126" i="4"/>
  <c r="EA126" i="4"/>
  <c r="ED125" i="4"/>
  <c r="EC125" i="4"/>
  <c r="EB125" i="4"/>
  <c r="EA125" i="4"/>
  <c r="ED124" i="4"/>
  <c r="EC124" i="4"/>
  <c r="EB124" i="4"/>
  <c r="EA124" i="4"/>
  <c r="ED123" i="4"/>
  <c r="EC123" i="4"/>
  <c r="EB123" i="4"/>
  <c r="EA123" i="4"/>
  <c r="ED122" i="4"/>
  <c r="EC122" i="4"/>
  <c r="EB122" i="4"/>
  <c r="EA122" i="4"/>
  <c r="ED121" i="4"/>
  <c r="EC121" i="4"/>
  <c r="EB121" i="4"/>
  <c r="EA121" i="4"/>
  <c r="ED120" i="4"/>
  <c r="EC120" i="4"/>
  <c r="EB120" i="4"/>
  <c r="EA120" i="4"/>
  <c r="ED119" i="4"/>
  <c r="EC119" i="4"/>
  <c r="EB119" i="4"/>
  <c r="EA119" i="4"/>
  <c r="ED118" i="4"/>
  <c r="EC118" i="4"/>
  <c r="EB118" i="4"/>
  <c r="EA118" i="4"/>
  <c r="ED117" i="4"/>
  <c r="EC117" i="4"/>
  <c r="EB117" i="4"/>
  <c r="EA117" i="4"/>
  <c r="ED116" i="4"/>
  <c r="EC116" i="4"/>
  <c r="EB116" i="4"/>
  <c r="EA116" i="4"/>
  <c r="ED115" i="4"/>
  <c r="EC115" i="4"/>
  <c r="EB115" i="4"/>
  <c r="EA115" i="4"/>
  <c r="ED114" i="4"/>
  <c r="EC114" i="4"/>
  <c r="EB114" i="4"/>
  <c r="EA114" i="4"/>
  <c r="ED113" i="4"/>
  <c r="EC113" i="4"/>
  <c r="EB113" i="4"/>
  <c r="EA113" i="4"/>
  <c r="ED112" i="4"/>
  <c r="EC112" i="4"/>
  <c r="EB112" i="4"/>
  <c r="EA112" i="4"/>
  <c r="ED111" i="4"/>
  <c r="EC111" i="4"/>
  <c r="EB111" i="4"/>
  <c r="EA111" i="4"/>
  <c r="ED110" i="4"/>
  <c r="EC110" i="4"/>
  <c r="EB110" i="4"/>
  <c r="EA110" i="4"/>
  <c r="ED109" i="4"/>
  <c r="EC109" i="4"/>
  <c r="EB109" i="4"/>
  <c r="EA109" i="4"/>
  <c r="ED108" i="4"/>
  <c r="EC108" i="4"/>
  <c r="EB108" i="4"/>
  <c r="EA108" i="4"/>
  <c r="ED107" i="4"/>
  <c r="EC107" i="4"/>
  <c r="EB107" i="4"/>
  <c r="EA107" i="4"/>
  <c r="ED106" i="4"/>
  <c r="EC106" i="4"/>
  <c r="EB106" i="4"/>
  <c r="EA106" i="4"/>
  <c r="ED105" i="4"/>
  <c r="EC105" i="4"/>
  <c r="EB105" i="4"/>
  <c r="EA105" i="4"/>
  <c r="ED104" i="4"/>
  <c r="EC104" i="4"/>
  <c r="EB104" i="4"/>
  <c r="EA104" i="4"/>
  <c r="ED103" i="4"/>
  <c r="EC103" i="4"/>
  <c r="EB103" i="4"/>
  <c r="EA103" i="4"/>
  <c r="ED102" i="4"/>
  <c r="EC102" i="4"/>
  <c r="EB102" i="4"/>
  <c r="EA102" i="4"/>
  <c r="ED101" i="4"/>
  <c r="EC101" i="4"/>
  <c r="EB101" i="4"/>
  <c r="EA101" i="4"/>
  <c r="ED100" i="4"/>
  <c r="EC100" i="4"/>
  <c r="EB100" i="4"/>
  <c r="EA100" i="4"/>
  <c r="ED99" i="4"/>
  <c r="EC99" i="4"/>
  <c r="EB99" i="4"/>
  <c r="EA99" i="4"/>
  <c r="ED98" i="4"/>
  <c r="EC98" i="4"/>
  <c r="EB98" i="4"/>
  <c r="EA98" i="4"/>
  <c r="ED97" i="4"/>
  <c r="EC97" i="4"/>
  <c r="EB97" i="4"/>
  <c r="EA97" i="4"/>
  <c r="ED96" i="4"/>
  <c r="EC96" i="4"/>
  <c r="EB96" i="4"/>
  <c r="EA96" i="4"/>
  <c r="ED95" i="4"/>
  <c r="EC95" i="4"/>
  <c r="EB95" i="4"/>
  <c r="EA95" i="4"/>
  <c r="ED94" i="4"/>
  <c r="EC94" i="4"/>
  <c r="EB94" i="4"/>
  <c r="EA94" i="4"/>
  <c r="ED93" i="4"/>
  <c r="EC93" i="4"/>
  <c r="EB93" i="4"/>
  <c r="EA93" i="4"/>
  <c r="ED92" i="4"/>
  <c r="EC92" i="4"/>
  <c r="EB92" i="4"/>
  <c r="EA92" i="4"/>
  <c r="ED91" i="4"/>
  <c r="EC91" i="4"/>
  <c r="EB91" i="4"/>
  <c r="EA91" i="4"/>
  <c r="ED90" i="4"/>
  <c r="EC90" i="4"/>
  <c r="EB90" i="4"/>
  <c r="EA90" i="4"/>
  <c r="ED89" i="4"/>
  <c r="EC89" i="4"/>
  <c r="EB89" i="4"/>
  <c r="EA89" i="4"/>
  <c r="ED88" i="4"/>
  <c r="EC88" i="4"/>
  <c r="EB88" i="4"/>
  <c r="EA88" i="4"/>
  <c r="ED87" i="4"/>
  <c r="EC87" i="4"/>
  <c r="EB87" i="4"/>
  <c r="EA87" i="4"/>
  <c r="ED86" i="4"/>
  <c r="EC86" i="4"/>
  <c r="EB86" i="4"/>
  <c r="EA86" i="4"/>
  <c r="ED85" i="4"/>
  <c r="EC85" i="4"/>
  <c r="EB85" i="4"/>
  <c r="EA85" i="4"/>
  <c r="ED84" i="4"/>
  <c r="EC84" i="4"/>
  <c r="EB84" i="4"/>
  <c r="EA84" i="4"/>
  <c r="ED83" i="4"/>
  <c r="EC83" i="4"/>
  <c r="EB83" i="4"/>
  <c r="EA83" i="4"/>
  <c r="ED82" i="4"/>
  <c r="EC82" i="4"/>
  <c r="EB82" i="4"/>
  <c r="EA82" i="4"/>
  <c r="ED81" i="4"/>
  <c r="EC81" i="4"/>
  <c r="EB81" i="4"/>
  <c r="EA81" i="4"/>
  <c r="ED80" i="4"/>
  <c r="EC80" i="4"/>
  <c r="EB80" i="4"/>
  <c r="EA80" i="4"/>
  <c r="ED79" i="4"/>
  <c r="EC79" i="4"/>
  <c r="EB79" i="4"/>
  <c r="EA79" i="4"/>
  <c r="ED78" i="4"/>
  <c r="EC78" i="4"/>
  <c r="EB78" i="4"/>
  <c r="EA78" i="4"/>
  <c r="ED77" i="4"/>
  <c r="EC77" i="4"/>
  <c r="EB77" i="4"/>
  <c r="EA77" i="4"/>
  <c r="ED76" i="4"/>
  <c r="EC76" i="4"/>
  <c r="EB76" i="4"/>
  <c r="EA76" i="4"/>
  <c r="ED75" i="4"/>
  <c r="EC75" i="4"/>
  <c r="EB75" i="4"/>
  <c r="EA75" i="4"/>
  <c r="ED74" i="4"/>
  <c r="EC74" i="4"/>
  <c r="EB74" i="4"/>
  <c r="EA74" i="4"/>
  <c r="ED73" i="4"/>
  <c r="EC73" i="4"/>
  <c r="EB73" i="4"/>
  <c r="EA73" i="4"/>
  <c r="ED72" i="4"/>
  <c r="EC72" i="4"/>
  <c r="EB72" i="4"/>
  <c r="EA72" i="4"/>
  <c r="ED71" i="4"/>
  <c r="EC71" i="4"/>
  <c r="EB71" i="4"/>
  <c r="EA71" i="4"/>
  <c r="ED70" i="4"/>
  <c r="EC70" i="4"/>
  <c r="EB70" i="4"/>
  <c r="EA70" i="4"/>
  <c r="ED69" i="4"/>
  <c r="EC69" i="4"/>
  <c r="EB69" i="4"/>
  <c r="EA69" i="4"/>
  <c r="ED68" i="4"/>
  <c r="EC68" i="4"/>
  <c r="EB68" i="4"/>
  <c r="EA68" i="4"/>
  <c r="ED67" i="4"/>
  <c r="EC67" i="4"/>
  <c r="EB67" i="4"/>
  <c r="EA67" i="4"/>
  <c r="ED66" i="4"/>
  <c r="EC66" i="4"/>
  <c r="EB66" i="4"/>
  <c r="EA66" i="4"/>
  <c r="ED65" i="4"/>
  <c r="EC65" i="4"/>
  <c r="EB65" i="4"/>
  <c r="EA65" i="4"/>
  <c r="ED64" i="4"/>
  <c r="EC64" i="4"/>
  <c r="EB64" i="4"/>
  <c r="EA64" i="4"/>
  <c r="ED63" i="4"/>
  <c r="EC63" i="4"/>
  <c r="EB63" i="4"/>
  <c r="EA63" i="4"/>
  <c r="ED62" i="4"/>
  <c r="EC62" i="4"/>
  <c r="EB62" i="4"/>
  <c r="EA62" i="4"/>
  <c r="ED61" i="4"/>
  <c r="EC61" i="4"/>
  <c r="EB61" i="4"/>
  <c r="EA61" i="4"/>
  <c r="ED60" i="4"/>
  <c r="EC60" i="4"/>
  <c r="EB60" i="4"/>
  <c r="EA60" i="4"/>
  <c r="ED59" i="4"/>
  <c r="EC59" i="4"/>
  <c r="EB59" i="4"/>
  <c r="EA59" i="4"/>
  <c r="ED58" i="4"/>
  <c r="EC58" i="4"/>
  <c r="EB58" i="4"/>
  <c r="EA58" i="4"/>
  <c r="ED57" i="4"/>
  <c r="EC57" i="4"/>
  <c r="EB57" i="4"/>
  <c r="EA57" i="4"/>
  <c r="ED56" i="4"/>
  <c r="EC56" i="4"/>
  <c r="EB56" i="4"/>
  <c r="EA56" i="4"/>
  <c r="ED55" i="4"/>
  <c r="EC55" i="4"/>
  <c r="EB55" i="4"/>
  <c r="EA55" i="4"/>
  <c r="ED54" i="4"/>
  <c r="EC54" i="4"/>
  <c r="EB54" i="4"/>
  <c r="EA54" i="4"/>
  <c r="ED53" i="4"/>
  <c r="EC53" i="4"/>
  <c r="EB53" i="4"/>
  <c r="EA53" i="4"/>
  <c r="ED52" i="4"/>
  <c r="EC52" i="4"/>
  <c r="EB52" i="4"/>
  <c r="EA52" i="4"/>
  <c r="ED51" i="4"/>
  <c r="EC51" i="4"/>
  <c r="EB51" i="4"/>
  <c r="EA51" i="4"/>
  <c r="ED50" i="4"/>
  <c r="EC50" i="4"/>
  <c r="EB50" i="4"/>
  <c r="EA50" i="4"/>
  <c r="ED49" i="4"/>
  <c r="EC49" i="4"/>
  <c r="EB49" i="4"/>
  <c r="EA49" i="4"/>
  <c r="ED48" i="4"/>
  <c r="EC48" i="4"/>
  <c r="EB48" i="4"/>
  <c r="EA48" i="4"/>
  <c r="ED47" i="4"/>
  <c r="EC47" i="4"/>
  <c r="EB47" i="4"/>
  <c r="EA47" i="4"/>
  <c r="ED46" i="4"/>
  <c r="EC46" i="4"/>
  <c r="EB46" i="4"/>
  <c r="EA46" i="4"/>
  <c r="ED45" i="4"/>
  <c r="EC45" i="4"/>
  <c r="EB45" i="4"/>
  <c r="EA45" i="4"/>
  <c r="ED44" i="4"/>
  <c r="EC44" i="4"/>
  <c r="EB44" i="4"/>
  <c r="EA44" i="4"/>
  <c r="ED43" i="4"/>
  <c r="EC43" i="4"/>
  <c r="EB43" i="4"/>
  <c r="EA43" i="4"/>
  <c r="ED42" i="4"/>
  <c r="EC42" i="4"/>
  <c r="EB42" i="4"/>
  <c r="EA42" i="4"/>
  <c r="ED41" i="4"/>
  <c r="EC41" i="4"/>
  <c r="EB41" i="4"/>
  <c r="EA41" i="4"/>
  <c r="ED40" i="4"/>
  <c r="EC40" i="4"/>
  <c r="EB40" i="4"/>
  <c r="EA40" i="4"/>
  <c r="ED39" i="4"/>
  <c r="EC39" i="4"/>
  <c r="EB39" i="4"/>
  <c r="EA39" i="4"/>
  <c r="ED38" i="4"/>
  <c r="EC38" i="4"/>
  <c r="EB38" i="4"/>
  <c r="EA38" i="4"/>
  <c r="ED37" i="4"/>
  <c r="EC37" i="4"/>
  <c r="EB37" i="4"/>
  <c r="EA37" i="4"/>
  <c r="ED36" i="4"/>
  <c r="EC36" i="4"/>
  <c r="EB36" i="4"/>
  <c r="EA36" i="4"/>
  <c r="ED35" i="4"/>
  <c r="EC35" i="4"/>
  <c r="EB35" i="4"/>
  <c r="EA35" i="4"/>
  <c r="ED34" i="4"/>
  <c r="EC34" i="4"/>
  <c r="EB34" i="4"/>
  <c r="EA34" i="4"/>
  <c r="ED33" i="4"/>
  <c r="EC33" i="4"/>
  <c r="EB33" i="4"/>
  <c r="EA33" i="4"/>
  <c r="ED32" i="4"/>
  <c r="EC32" i="4"/>
  <c r="EB32" i="4"/>
  <c r="EA32" i="4"/>
  <c r="ED31" i="4"/>
  <c r="EC31" i="4"/>
  <c r="EB31" i="4"/>
  <c r="EA31" i="4"/>
  <c r="ED30" i="4"/>
  <c r="EC30" i="4"/>
  <c r="EB30" i="4"/>
  <c r="EA30" i="4"/>
  <c r="ED29" i="4"/>
  <c r="EC29" i="4"/>
  <c r="EB29" i="4"/>
  <c r="EA29" i="4"/>
  <c r="ED28" i="4"/>
  <c r="EC28" i="4"/>
  <c r="EB28" i="4"/>
  <c r="EA28" i="4"/>
  <c r="ED27" i="4"/>
  <c r="EC27" i="4"/>
  <c r="EB27" i="4"/>
  <c r="EA27" i="4"/>
  <c r="ED26" i="4"/>
  <c r="EC26" i="4"/>
  <c r="EB26" i="4"/>
  <c r="EA26" i="4"/>
  <c r="ED25" i="4"/>
  <c r="EC25" i="4"/>
  <c r="EB25" i="4"/>
  <c r="EA25" i="4"/>
  <c r="ED24" i="4"/>
  <c r="EC24" i="4"/>
  <c r="EB24" i="4"/>
  <c r="EA24" i="4"/>
  <c r="ED23" i="4"/>
  <c r="EC23" i="4"/>
  <c r="EB23" i="4"/>
  <c r="EA23" i="4"/>
  <c r="ED22" i="4"/>
  <c r="EC22" i="4"/>
  <c r="EB22" i="4"/>
  <c r="EA22" i="4"/>
  <c r="ED21" i="4"/>
  <c r="EC21" i="4"/>
  <c r="EB21" i="4"/>
  <c r="EA21" i="4"/>
  <c r="ED20" i="4"/>
  <c r="EC20" i="4"/>
  <c r="EB20" i="4"/>
  <c r="EA20" i="4"/>
  <c r="ED19" i="4"/>
  <c r="EC19" i="4"/>
  <c r="EB19" i="4"/>
  <c r="EA19" i="4"/>
  <c r="ED18" i="4"/>
  <c r="EC18" i="4"/>
  <c r="EB18" i="4"/>
  <c r="EA18" i="4"/>
  <c r="ED17" i="4"/>
  <c r="EC17" i="4"/>
  <c r="EB17" i="4"/>
  <c r="EA17" i="4"/>
  <c r="ED16" i="4"/>
  <c r="EC16" i="4"/>
  <c r="EB16" i="4"/>
  <c r="EA16" i="4"/>
  <c r="ED15" i="4"/>
  <c r="EC15" i="4"/>
  <c r="EB15" i="4"/>
  <c r="EA15" i="4"/>
  <c r="ED14" i="4"/>
  <c r="EC14" i="4"/>
  <c r="EB14" i="4"/>
  <c r="EA14" i="4"/>
  <c r="ED13" i="4"/>
  <c r="EC13" i="4"/>
  <c r="EB13" i="4"/>
  <c r="EA13" i="4"/>
  <c r="ED12" i="4"/>
  <c r="EC12" i="4"/>
  <c r="EB12" i="4"/>
  <c r="EA12" i="4"/>
  <c r="ED11" i="4"/>
  <c r="EC11" i="4"/>
  <c r="EB11" i="4"/>
  <c r="EA11" i="4"/>
  <c r="ED10" i="4"/>
  <c r="EC10" i="4"/>
  <c r="EB10" i="4"/>
  <c r="EA10" i="4"/>
  <c r="ED9" i="4"/>
  <c r="EC9" i="4"/>
  <c r="EB9" i="4"/>
  <c r="EA9" i="4"/>
  <c r="ED7" i="4"/>
  <c r="EC7" i="4"/>
  <c r="EB7" i="4"/>
  <c r="EA7" i="4"/>
  <c r="ED6" i="4"/>
  <c r="EC6" i="4"/>
  <c r="EB6" i="4"/>
  <c r="EA6" i="4"/>
  <c r="EN10" i="26" l="1"/>
  <c r="EN14" i="26"/>
  <c r="EO9" i="26"/>
  <c r="EO12" i="26"/>
  <c r="EO17" i="26"/>
  <c r="EO21" i="26"/>
  <c r="EO25" i="26"/>
  <c r="EO29" i="26"/>
  <c r="EO32" i="26"/>
  <c r="EO36" i="26"/>
  <c r="EO40" i="26"/>
  <c r="EO44" i="26"/>
  <c r="EO13" i="25"/>
  <c r="EO21" i="25"/>
  <c r="EO26" i="25"/>
  <c r="EO30" i="25"/>
  <c r="EO34" i="25"/>
  <c r="EO38" i="25"/>
  <c r="EO42" i="25"/>
  <c r="EO46" i="25"/>
  <c r="EO50" i="25"/>
  <c r="EO54" i="25"/>
  <c r="EO58" i="25"/>
  <c r="EO62" i="25"/>
  <c r="EO66" i="25"/>
  <c r="EO70" i="25"/>
  <c r="EO74" i="25"/>
  <c r="EO78" i="25"/>
  <c r="EO82" i="25"/>
  <c r="EO86" i="25"/>
  <c r="EO90" i="25"/>
  <c r="EO94" i="25"/>
  <c r="EO98" i="25"/>
  <c r="EO102" i="25"/>
  <c r="EO106" i="25"/>
  <c r="EO110" i="25"/>
  <c r="EO114" i="25"/>
  <c r="EO118" i="25"/>
  <c r="EO122" i="25"/>
  <c r="EO126" i="25"/>
  <c r="EO28" i="25"/>
  <c r="EO32" i="25"/>
  <c r="EO36" i="25"/>
  <c r="EO40" i="25"/>
  <c r="EO44" i="25"/>
  <c r="EO48" i="25"/>
  <c r="EO52" i="25"/>
  <c r="EO56" i="25"/>
  <c r="EO60" i="25"/>
  <c r="EO64" i="25"/>
  <c r="EO68" i="25"/>
  <c r="EO72" i="25"/>
  <c r="EO76" i="25"/>
  <c r="EO80" i="25"/>
  <c r="EO84" i="25"/>
  <c r="EO88" i="25"/>
  <c r="EO92" i="25"/>
  <c r="EO96" i="25"/>
  <c r="EO100" i="25"/>
  <c r="EO104" i="25"/>
  <c r="EO108" i="25"/>
  <c r="EO112" i="25"/>
  <c r="EO116" i="25"/>
  <c r="EO120" i="25"/>
  <c r="EO124" i="25"/>
  <c r="EO128" i="25"/>
  <c r="EO64" i="24"/>
  <c r="EO72" i="24"/>
  <c r="EO80" i="24"/>
  <c r="EO88" i="24"/>
  <c r="EO96" i="24"/>
  <c r="EO104" i="24"/>
  <c r="EO68" i="24"/>
  <c r="EO76" i="24"/>
  <c r="EO84" i="24"/>
  <c r="EO92" i="24"/>
  <c r="EO100" i="24"/>
  <c r="EO109" i="24"/>
  <c r="EO117" i="24"/>
  <c r="EO125" i="24"/>
  <c r="EO127" i="26"/>
  <c r="EO125" i="26"/>
  <c r="EO123" i="26"/>
  <c r="EO121" i="26"/>
  <c r="EO119" i="26"/>
  <c r="EO117" i="26"/>
  <c r="EO115" i="26"/>
  <c r="EO113" i="26"/>
  <c r="EO110" i="26"/>
  <c r="EO106" i="26"/>
  <c r="EO102" i="26"/>
  <c r="EO98" i="26"/>
  <c r="EO94" i="26"/>
  <c r="EO90" i="26"/>
  <c r="EO86" i="26"/>
  <c r="EO82" i="26"/>
  <c r="EO78" i="26"/>
  <c r="EO74" i="26"/>
  <c r="EO70" i="26"/>
  <c r="EO66" i="26"/>
  <c r="EO62" i="26"/>
  <c r="EO58" i="26"/>
  <c r="EO54" i="26"/>
  <c r="EO50" i="26"/>
  <c r="EO46" i="26"/>
  <c r="EM40" i="26"/>
  <c r="EM32" i="26"/>
  <c r="EO24" i="26"/>
  <c r="EO16" i="26"/>
  <c r="EM125" i="25"/>
  <c r="EM117" i="25"/>
  <c r="EM109" i="25"/>
  <c r="EM101" i="25"/>
  <c r="EM93" i="25"/>
  <c r="EM85" i="25"/>
  <c r="EM77" i="25"/>
  <c r="EM69" i="25"/>
  <c r="EM61" i="25"/>
  <c r="EM53" i="25"/>
  <c r="EM45" i="25"/>
  <c r="EM37" i="25"/>
  <c r="EM29" i="25"/>
  <c r="EO116" i="24"/>
  <c r="EM99" i="24"/>
  <c r="EM83" i="24"/>
  <c r="EO40" i="24"/>
  <c r="EO10" i="24"/>
  <c r="EN30" i="26"/>
  <c r="EM13" i="26"/>
  <c r="EM16" i="26"/>
  <c r="EM20" i="26"/>
  <c r="EM24" i="26"/>
  <c r="EM28" i="26"/>
  <c r="EM31" i="26"/>
  <c r="EM35" i="26"/>
  <c r="EM39" i="26"/>
  <c r="EM43" i="26"/>
  <c r="EM46" i="26"/>
  <c r="EM48" i="26"/>
  <c r="EM50" i="26"/>
  <c r="EM52" i="26"/>
  <c r="EM54" i="26"/>
  <c r="EM56" i="26"/>
  <c r="EM58" i="26"/>
  <c r="EM60" i="26"/>
  <c r="EM62" i="26"/>
  <c r="EM64" i="26"/>
  <c r="EM66" i="26"/>
  <c r="EM68" i="26"/>
  <c r="EM70" i="26"/>
  <c r="EM72" i="26"/>
  <c r="EM74" i="26"/>
  <c r="EM76" i="26"/>
  <c r="EM78" i="26"/>
  <c r="EM80" i="26"/>
  <c r="EM82" i="26"/>
  <c r="EM84" i="26"/>
  <c r="EM86" i="26"/>
  <c r="EM88" i="26"/>
  <c r="EM90" i="26"/>
  <c r="EM92" i="26"/>
  <c r="EM94" i="26"/>
  <c r="EM96" i="26"/>
  <c r="EM98" i="26"/>
  <c r="EM100" i="26"/>
  <c r="EM102" i="26"/>
  <c r="EM104" i="26"/>
  <c r="EM106" i="26"/>
  <c r="EM108" i="26"/>
  <c r="EM110" i="26"/>
  <c r="EM112" i="26"/>
  <c r="EM11" i="26"/>
  <c r="EM47" i="26"/>
  <c r="EM49" i="26"/>
  <c r="EM51" i="26"/>
  <c r="EM53" i="26"/>
  <c r="EM55" i="26"/>
  <c r="EM57" i="26"/>
  <c r="EM59" i="26"/>
  <c r="EM61" i="26"/>
  <c r="EM63" i="26"/>
  <c r="EM65" i="26"/>
  <c r="EM67" i="26"/>
  <c r="EM69" i="26"/>
  <c r="EM71" i="26"/>
  <c r="EM73" i="26"/>
  <c r="EM75" i="26"/>
  <c r="EM77" i="26"/>
  <c r="EM79" i="26"/>
  <c r="EM81" i="26"/>
  <c r="EM83" i="26"/>
  <c r="EM85" i="26"/>
  <c r="EM87" i="26"/>
  <c r="EM89" i="26"/>
  <c r="EM91" i="26"/>
  <c r="EM93" i="26"/>
  <c r="EM95" i="26"/>
  <c r="EM97" i="26"/>
  <c r="EM99" i="26"/>
  <c r="EM101" i="26"/>
  <c r="EM103" i="26"/>
  <c r="EM105" i="26"/>
  <c r="EM107" i="26"/>
  <c r="EM109" i="26"/>
  <c r="EM111" i="26"/>
  <c r="EM13" i="25"/>
  <c r="EM16" i="25"/>
  <c r="EM24" i="25"/>
  <c r="EM20" i="24"/>
  <c r="EM19" i="24"/>
  <c r="EM35" i="24"/>
  <c r="EM51" i="24"/>
  <c r="EM112" i="24"/>
  <c r="EM120" i="24"/>
  <c r="EM128" i="24"/>
  <c r="EM13" i="24"/>
  <c r="EM28" i="24"/>
  <c r="EM44" i="24"/>
  <c r="EM60" i="24"/>
  <c r="EM14" i="21"/>
  <c r="EM92" i="21"/>
  <c r="EM30" i="21"/>
  <c r="EM124" i="21"/>
  <c r="EO128" i="26"/>
  <c r="EO126" i="26"/>
  <c r="EO124" i="26"/>
  <c r="EO122" i="26"/>
  <c r="EO120" i="26"/>
  <c r="EO118" i="26"/>
  <c r="EO116" i="26"/>
  <c r="EO114" i="26"/>
  <c r="EO112" i="26"/>
  <c r="EO108" i="26"/>
  <c r="EO104" i="26"/>
  <c r="EO100" i="26"/>
  <c r="EO96" i="26"/>
  <c r="EO92" i="26"/>
  <c r="EO88" i="26"/>
  <c r="EO84" i="26"/>
  <c r="EO80" i="26"/>
  <c r="EO76" i="26"/>
  <c r="EO72" i="26"/>
  <c r="EO68" i="26"/>
  <c r="EO64" i="26"/>
  <c r="EO60" i="26"/>
  <c r="EO56" i="26"/>
  <c r="EO52" i="26"/>
  <c r="EO48" i="26"/>
  <c r="EM44" i="26"/>
  <c r="EM36" i="26"/>
  <c r="EO28" i="26"/>
  <c r="EO20" i="26"/>
  <c r="EO13" i="26"/>
  <c r="EM121" i="25"/>
  <c r="EM113" i="25"/>
  <c r="EM105" i="25"/>
  <c r="EM97" i="25"/>
  <c r="EM89" i="25"/>
  <c r="EM81" i="25"/>
  <c r="EM73" i="25"/>
  <c r="EM65" i="25"/>
  <c r="EM57" i="25"/>
  <c r="EM49" i="25"/>
  <c r="EM41" i="25"/>
  <c r="EM33" i="25"/>
  <c r="EM25" i="25"/>
  <c r="EM9" i="25"/>
  <c r="EO124" i="24"/>
  <c r="EO108" i="24"/>
  <c r="EM91" i="24"/>
  <c r="EM75" i="24"/>
  <c r="EO56" i="24"/>
  <c r="EO24" i="24"/>
  <c r="EL10" i="26"/>
  <c r="EL12" i="26"/>
  <c r="EL14" i="26"/>
  <c r="EL16" i="26"/>
  <c r="EL18" i="26"/>
  <c r="EL20" i="26"/>
  <c r="EL22" i="26"/>
  <c r="EL24" i="26"/>
  <c r="EL26" i="26"/>
  <c r="EL28" i="26"/>
  <c r="EL30" i="26"/>
  <c r="EL32" i="26"/>
  <c r="EL34" i="26"/>
  <c r="EL36" i="26"/>
  <c r="EL38" i="26"/>
  <c r="EL40" i="26"/>
  <c r="EL42" i="26"/>
  <c r="EL44" i="26"/>
  <c r="EL9" i="26"/>
  <c r="EL15" i="26"/>
  <c r="EL23" i="26"/>
  <c r="EL31" i="26"/>
  <c r="EL39" i="26"/>
  <c r="EL46" i="26"/>
  <c r="EL48" i="26"/>
  <c r="EL50" i="26"/>
  <c r="EL52" i="26"/>
  <c r="EL54" i="26"/>
  <c r="EL56" i="26"/>
  <c r="EL58" i="26"/>
  <c r="EL60" i="26"/>
  <c r="EL62" i="26"/>
  <c r="EL64" i="26"/>
  <c r="EL66" i="26"/>
  <c r="EL68" i="26"/>
  <c r="EL70" i="26"/>
  <c r="EL72" i="26"/>
  <c r="EL74" i="26"/>
  <c r="EL76" i="26"/>
  <c r="EL78" i="26"/>
  <c r="EL80" i="26"/>
  <c r="EL82" i="26"/>
  <c r="EL84" i="26"/>
  <c r="EL86" i="26"/>
  <c r="EL88" i="26"/>
  <c r="EL90" i="26"/>
  <c r="EL92" i="26"/>
  <c r="EL94" i="26"/>
  <c r="EL96" i="26"/>
  <c r="EL98" i="26"/>
  <c r="EL100" i="26"/>
  <c r="EL102" i="26"/>
  <c r="EL104" i="26"/>
  <c r="EL106" i="26"/>
  <c r="EL108" i="26"/>
  <c r="EL110" i="26"/>
  <c r="EL112" i="26"/>
  <c r="EL114" i="26"/>
  <c r="EL116" i="26"/>
  <c r="EL118" i="26"/>
  <c r="EL120" i="26"/>
  <c r="EL122" i="26"/>
  <c r="EL124" i="26"/>
  <c r="EL126" i="26"/>
  <c r="EL128" i="26"/>
  <c r="EL11" i="26"/>
  <c r="EL19" i="26"/>
  <c r="EL27" i="26"/>
  <c r="EL35" i="26"/>
  <c r="EL43" i="26"/>
  <c r="EL47" i="26"/>
  <c r="EL49" i="26"/>
  <c r="EL51" i="26"/>
  <c r="EL53" i="26"/>
  <c r="EL55" i="26"/>
  <c r="EL57" i="26"/>
  <c r="EL59" i="26"/>
  <c r="EL61" i="26"/>
  <c r="EL63" i="26"/>
  <c r="EL65" i="26"/>
  <c r="EL67" i="26"/>
  <c r="EL69" i="26"/>
  <c r="EL71" i="26"/>
  <c r="EL73" i="26"/>
  <c r="EL75" i="26"/>
  <c r="EL77" i="26"/>
  <c r="EL79" i="26"/>
  <c r="EL81" i="26"/>
  <c r="EL83" i="26"/>
  <c r="EL85" i="26"/>
  <c r="EL87" i="26"/>
  <c r="EL89" i="26"/>
  <c r="EL91" i="26"/>
  <c r="EL93" i="26"/>
  <c r="EL95" i="26"/>
  <c r="EL97" i="26"/>
  <c r="EL99" i="26"/>
  <c r="EL101" i="26"/>
  <c r="EL103" i="26"/>
  <c r="EL105" i="26"/>
  <c r="EL107" i="26"/>
  <c r="EL109" i="26"/>
  <c r="EL111" i="26"/>
  <c r="EL113" i="26"/>
  <c r="EL115" i="26"/>
  <c r="EL117" i="26"/>
  <c r="EL119" i="26"/>
  <c r="EL121" i="26"/>
  <c r="EL123" i="26"/>
  <c r="EL125" i="26"/>
  <c r="EL127" i="26"/>
  <c r="EL9" i="25"/>
  <c r="EL11" i="25"/>
  <c r="EL13" i="25"/>
  <c r="EL15" i="25"/>
  <c r="EL17" i="25"/>
  <c r="EL19" i="25"/>
  <c r="EL21" i="25"/>
  <c r="EL23" i="25"/>
  <c r="EL25" i="25"/>
  <c r="EL16" i="25"/>
  <c r="EL24" i="25"/>
  <c r="EL27" i="25"/>
  <c r="EL29" i="25"/>
  <c r="EL31" i="25"/>
  <c r="EL33" i="25"/>
  <c r="EL35" i="25"/>
  <c r="EL37" i="25"/>
  <c r="EL39" i="25"/>
  <c r="EL41" i="25"/>
  <c r="EL43" i="25"/>
  <c r="EL45" i="25"/>
  <c r="EL47" i="25"/>
  <c r="EL49" i="25"/>
  <c r="EL51" i="25"/>
  <c r="EL53" i="25"/>
  <c r="EL55" i="25"/>
  <c r="EL57" i="25"/>
  <c r="EL59" i="25"/>
  <c r="EL61" i="25"/>
  <c r="EL63" i="25"/>
  <c r="EL65" i="25"/>
  <c r="EL67" i="25"/>
  <c r="EL69" i="25"/>
  <c r="EL71" i="25"/>
  <c r="EL73" i="25"/>
  <c r="EL75" i="25"/>
  <c r="EL77" i="25"/>
  <c r="EL79" i="25"/>
  <c r="EL81" i="25"/>
  <c r="EL83" i="25"/>
  <c r="EL85" i="25"/>
  <c r="EL87" i="25"/>
  <c r="EL89" i="25"/>
  <c r="EL91" i="25"/>
  <c r="EL93" i="25"/>
  <c r="EL95" i="25"/>
  <c r="EL97" i="25"/>
  <c r="EL99" i="25"/>
  <c r="EL101" i="25"/>
  <c r="EL103" i="25"/>
  <c r="EL105" i="25"/>
  <c r="EL107" i="25"/>
  <c r="EL109" i="25"/>
  <c r="EL111" i="25"/>
  <c r="EL113" i="25"/>
  <c r="EL115" i="25"/>
  <c r="EL117" i="25"/>
  <c r="EL119" i="25"/>
  <c r="EL121" i="25"/>
  <c r="EL123" i="25"/>
  <c r="EL125" i="25"/>
  <c r="EL127" i="25"/>
  <c r="EL12" i="25"/>
  <c r="EL20" i="25"/>
  <c r="EL26" i="25"/>
  <c r="EL28" i="25"/>
  <c r="EL30" i="25"/>
  <c r="EL32" i="25"/>
  <c r="EL34" i="25"/>
  <c r="EL36" i="25"/>
  <c r="EL38" i="25"/>
  <c r="EL40" i="25"/>
  <c r="EL42" i="25"/>
  <c r="EL44" i="25"/>
  <c r="EL46" i="25"/>
  <c r="EL48" i="25"/>
  <c r="EL50" i="25"/>
  <c r="EL52" i="25"/>
  <c r="EL54" i="25"/>
  <c r="EL56" i="25"/>
  <c r="EL58" i="25"/>
  <c r="EL60" i="25"/>
  <c r="EL62" i="25"/>
  <c r="EL64" i="25"/>
  <c r="EL66" i="25"/>
  <c r="EL68" i="25"/>
  <c r="EL70" i="25"/>
  <c r="EL72" i="25"/>
  <c r="EL74" i="25"/>
  <c r="EL76" i="25"/>
  <c r="EL78" i="25"/>
  <c r="EL80" i="25"/>
  <c r="EL82" i="25"/>
  <c r="EL84" i="25"/>
  <c r="EL86" i="25"/>
  <c r="EL88" i="25"/>
  <c r="EL90" i="25"/>
  <c r="EL92" i="25"/>
  <c r="EL94" i="25"/>
  <c r="EL96" i="25"/>
  <c r="EL98" i="25"/>
  <c r="EL100" i="25"/>
  <c r="EL102" i="25"/>
  <c r="EL104" i="25"/>
  <c r="EL106" i="25"/>
  <c r="EL108" i="25"/>
  <c r="EL110" i="25"/>
  <c r="EL112" i="25"/>
  <c r="EL114" i="25"/>
  <c r="EL116" i="25"/>
  <c r="EL118" i="25"/>
  <c r="EL120" i="25"/>
  <c r="EL122" i="25"/>
  <c r="EL124" i="25"/>
  <c r="EL126" i="25"/>
  <c r="EL128" i="25"/>
  <c r="EL14" i="25"/>
  <c r="EL22" i="25"/>
  <c r="EL10" i="25"/>
  <c r="EL10" i="24"/>
  <c r="EL12" i="24"/>
  <c r="EL14" i="24"/>
  <c r="EL16" i="24"/>
  <c r="EL18" i="24"/>
  <c r="EL20" i="24"/>
  <c r="EL22" i="24"/>
  <c r="EL24" i="24"/>
  <c r="EL26" i="24"/>
  <c r="EL28" i="24"/>
  <c r="EL30" i="24"/>
  <c r="EL32" i="24"/>
  <c r="EL34" i="24"/>
  <c r="EL36" i="24"/>
  <c r="EL38" i="24"/>
  <c r="EL40" i="24"/>
  <c r="EL42" i="24"/>
  <c r="EL44" i="24"/>
  <c r="EL46" i="24"/>
  <c r="EL48" i="24"/>
  <c r="EL50" i="24"/>
  <c r="EL52" i="24"/>
  <c r="EL54" i="24"/>
  <c r="EL56" i="24"/>
  <c r="EL58" i="24"/>
  <c r="EL60" i="24"/>
  <c r="EL9" i="24"/>
  <c r="EL11" i="24"/>
  <c r="EL13" i="24"/>
  <c r="EL15" i="24"/>
  <c r="EL23" i="24"/>
  <c r="EL31" i="24"/>
  <c r="EL39" i="24"/>
  <c r="EL47" i="24"/>
  <c r="EL55" i="24"/>
  <c r="EL62" i="24"/>
  <c r="EL64" i="24"/>
  <c r="EL66" i="24"/>
  <c r="EL68" i="24"/>
  <c r="EL70" i="24"/>
  <c r="EL72" i="24"/>
  <c r="EL74" i="24"/>
  <c r="EL76" i="24"/>
  <c r="EL78" i="24"/>
  <c r="EL80" i="24"/>
  <c r="EL82" i="24"/>
  <c r="EL84" i="24"/>
  <c r="EL86" i="24"/>
  <c r="EL88" i="24"/>
  <c r="EL90" i="24"/>
  <c r="EL92" i="24"/>
  <c r="EL94" i="24"/>
  <c r="EL96" i="24"/>
  <c r="EL98" i="24"/>
  <c r="EL100" i="24"/>
  <c r="EL102" i="24"/>
  <c r="EL104" i="24"/>
  <c r="EL106" i="24"/>
  <c r="EL108" i="24"/>
  <c r="EL110" i="24"/>
  <c r="EL112" i="24"/>
  <c r="EL114" i="24"/>
  <c r="EL116" i="24"/>
  <c r="EL118" i="24"/>
  <c r="EL120" i="24"/>
  <c r="EL122" i="24"/>
  <c r="EL124" i="24"/>
  <c r="EL126" i="24"/>
  <c r="EL128" i="24"/>
  <c r="EL19" i="24"/>
  <c r="EL27" i="24"/>
  <c r="EL35" i="24"/>
  <c r="EL43" i="24"/>
  <c r="EL51" i="24"/>
  <c r="EL59" i="24"/>
  <c r="EL63" i="24"/>
  <c r="EL65" i="24"/>
  <c r="EL67" i="24"/>
  <c r="EL69" i="24"/>
  <c r="EL71" i="24"/>
  <c r="EL73" i="24"/>
  <c r="EL75" i="24"/>
  <c r="EL77" i="24"/>
  <c r="EL79" i="24"/>
  <c r="EL81" i="24"/>
  <c r="EL83" i="24"/>
  <c r="EL85" i="24"/>
  <c r="EL87" i="24"/>
  <c r="EL89" i="24"/>
  <c r="EL91" i="24"/>
  <c r="EL93" i="24"/>
  <c r="EL95" i="24"/>
  <c r="EL97" i="24"/>
  <c r="EL99" i="24"/>
  <c r="EL101" i="24"/>
  <c r="EL103" i="24"/>
  <c r="EL105" i="24"/>
  <c r="EL25" i="24"/>
  <c r="EL41" i="24"/>
  <c r="EL57" i="24"/>
  <c r="EL107" i="24"/>
  <c r="EL115" i="24"/>
  <c r="EL123" i="24"/>
  <c r="EL17" i="24"/>
  <c r="EL33" i="24"/>
  <c r="EL49" i="24"/>
  <c r="EL111" i="24"/>
  <c r="EL119" i="24"/>
  <c r="EL127" i="24"/>
  <c r="EL29" i="24"/>
  <c r="EL61" i="24"/>
  <c r="EL117" i="24"/>
  <c r="EL37" i="24"/>
  <c r="EL121" i="24"/>
  <c r="EL45" i="24"/>
  <c r="EL109" i="24"/>
  <c r="EL125" i="24"/>
  <c r="EL21" i="24"/>
  <c r="EL53" i="24"/>
  <c r="EL113" i="24"/>
  <c r="EL10" i="21"/>
  <c r="EL12" i="21"/>
  <c r="EL14" i="21"/>
  <c r="EL16" i="21"/>
  <c r="EL18" i="21"/>
  <c r="EL20" i="21"/>
  <c r="EL22" i="21"/>
  <c r="EL24" i="21"/>
  <c r="EL26" i="21"/>
  <c r="EL28" i="21"/>
  <c r="EL30" i="21"/>
  <c r="EL32" i="21"/>
  <c r="EL34" i="21"/>
  <c r="EL36" i="21"/>
  <c r="EL38" i="21"/>
  <c r="EL40" i="21"/>
  <c r="EL42" i="21"/>
  <c r="EL44" i="21"/>
  <c r="EL46" i="21"/>
  <c r="EL48" i="21"/>
  <c r="EL50" i="21"/>
  <c r="EL52" i="21"/>
  <c r="EL54" i="21"/>
  <c r="EL56" i="21"/>
  <c r="EL58" i="21"/>
  <c r="EL60" i="21"/>
  <c r="EL62" i="21"/>
  <c r="EL64" i="21"/>
  <c r="EL9" i="21"/>
  <c r="EL11" i="21"/>
  <c r="EL13" i="21"/>
  <c r="EL15" i="21"/>
  <c r="EL17" i="21"/>
  <c r="EL19" i="21"/>
  <c r="EL21" i="21"/>
  <c r="EL23" i="21"/>
  <c r="EL25" i="21"/>
  <c r="EL27" i="21"/>
  <c r="EL29" i="21"/>
  <c r="EL31" i="21"/>
  <c r="EL33" i="21"/>
  <c r="EL35" i="21"/>
  <c r="EL37" i="21"/>
  <c r="EL39" i="21"/>
  <c r="EL43" i="21"/>
  <c r="EL51" i="21"/>
  <c r="EL59" i="21"/>
  <c r="EL47" i="21"/>
  <c r="EL55" i="21"/>
  <c r="EL63" i="21"/>
  <c r="EL49" i="21"/>
  <c r="EL65" i="21"/>
  <c r="EL69" i="21"/>
  <c r="EL73" i="21"/>
  <c r="EL77" i="21"/>
  <c r="EL81" i="21"/>
  <c r="EL85" i="21"/>
  <c r="EL91" i="21"/>
  <c r="EL92" i="21"/>
  <c r="EL99" i="21"/>
  <c r="EL100" i="21"/>
  <c r="EL107" i="21"/>
  <c r="EL108" i="21"/>
  <c r="EL115" i="21"/>
  <c r="EL116" i="21"/>
  <c r="EL123" i="21"/>
  <c r="EL124" i="21"/>
  <c r="EL41" i="21"/>
  <c r="EL57" i="21"/>
  <c r="EL67" i="21"/>
  <c r="EL71" i="21"/>
  <c r="EL75" i="21"/>
  <c r="EL79" i="21"/>
  <c r="EL83" i="21"/>
  <c r="EL87" i="21"/>
  <c r="EL88" i="21"/>
  <c r="EL95" i="21"/>
  <c r="EL96" i="21"/>
  <c r="EL103" i="21"/>
  <c r="EL104" i="21"/>
  <c r="EL111" i="21"/>
  <c r="EL112" i="21"/>
  <c r="EL119" i="21"/>
  <c r="EL120" i="21"/>
  <c r="EL127" i="21"/>
  <c r="EL128" i="21"/>
  <c r="EL61" i="21"/>
  <c r="EL70" i="21"/>
  <c r="EL78" i="21"/>
  <c r="EL86" i="21"/>
  <c r="EL90" i="21"/>
  <c r="EL97" i="21"/>
  <c r="EL106" i="21"/>
  <c r="EL113" i="21"/>
  <c r="EL122" i="21"/>
  <c r="EL45" i="21"/>
  <c r="EL66" i="21"/>
  <c r="EL74" i="21"/>
  <c r="EL82" i="21"/>
  <c r="EL89" i="21"/>
  <c r="EL98" i="21"/>
  <c r="EL105" i="21"/>
  <c r="EL114" i="21"/>
  <c r="EL121" i="21"/>
  <c r="EL53" i="21"/>
  <c r="EL72" i="21"/>
  <c r="EL102" i="21"/>
  <c r="EL109" i="21"/>
  <c r="EL80" i="21"/>
  <c r="EL93" i="21"/>
  <c r="EL118" i="21"/>
  <c r="EL125" i="21"/>
  <c r="EL126" i="21"/>
  <c r="EL84" i="21"/>
  <c r="EL76" i="21"/>
  <c r="EL94" i="21"/>
  <c r="EL101" i="21"/>
  <c r="EL68" i="21"/>
  <c r="EL110" i="21"/>
  <c r="EL117" i="21"/>
  <c r="EL41" i="26"/>
  <c r="EL25" i="26"/>
  <c r="EN42" i="26"/>
  <c r="EL37" i="26"/>
  <c r="EN26" i="26"/>
  <c r="EL21" i="26"/>
  <c r="EN9" i="26"/>
  <c r="EN11" i="26"/>
  <c r="EN13" i="26"/>
  <c r="EN15" i="26"/>
  <c r="EN17" i="26"/>
  <c r="EN19" i="26"/>
  <c r="EN21" i="26"/>
  <c r="EN23" i="26"/>
  <c r="EN25" i="26"/>
  <c r="EN27" i="26"/>
  <c r="EN29" i="26"/>
  <c r="EN31" i="26"/>
  <c r="EN33" i="26"/>
  <c r="EN35" i="26"/>
  <c r="EN37" i="26"/>
  <c r="EN39" i="26"/>
  <c r="EN41" i="26"/>
  <c r="EN43" i="26"/>
  <c r="EN45" i="26"/>
  <c r="EN12" i="26"/>
  <c r="EN20" i="26"/>
  <c r="EN28" i="26"/>
  <c r="EN36" i="26"/>
  <c r="EN44" i="26"/>
  <c r="EN47" i="26"/>
  <c r="EN49" i="26"/>
  <c r="EN51" i="26"/>
  <c r="EN53" i="26"/>
  <c r="EN55" i="26"/>
  <c r="EN57" i="26"/>
  <c r="EN59" i="26"/>
  <c r="EN61" i="26"/>
  <c r="EN63" i="26"/>
  <c r="EN65" i="26"/>
  <c r="EN67" i="26"/>
  <c r="EN69" i="26"/>
  <c r="EN71" i="26"/>
  <c r="EN73" i="26"/>
  <c r="EN75" i="26"/>
  <c r="EN77" i="26"/>
  <c r="EN79" i="26"/>
  <c r="EN81" i="26"/>
  <c r="EN83" i="26"/>
  <c r="EN85" i="26"/>
  <c r="EN87" i="26"/>
  <c r="EN89" i="26"/>
  <c r="EN91" i="26"/>
  <c r="EN93" i="26"/>
  <c r="EN95" i="26"/>
  <c r="EN97" i="26"/>
  <c r="EN99" i="26"/>
  <c r="EN101" i="26"/>
  <c r="EN103" i="26"/>
  <c r="EN105" i="26"/>
  <c r="EN107" i="26"/>
  <c r="EN109" i="26"/>
  <c r="EN111" i="26"/>
  <c r="EN113" i="26"/>
  <c r="EN115" i="26"/>
  <c r="EN117" i="26"/>
  <c r="EN119" i="26"/>
  <c r="EN121" i="26"/>
  <c r="EN123" i="26"/>
  <c r="EN125" i="26"/>
  <c r="EN127" i="26"/>
  <c r="EN16" i="26"/>
  <c r="EN24" i="26"/>
  <c r="EN32" i="26"/>
  <c r="EN40" i="26"/>
  <c r="EN46" i="26"/>
  <c r="EN48" i="26"/>
  <c r="EN50" i="26"/>
  <c r="EN52" i="26"/>
  <c r="EN54" i="26"/>
  <c r="EN56" i="26"/>
  <c r="EN58" i="26"/>
  <c r="EN60" i="26"/>
  <c r="EN62" i="26"/>
  <c r="EN64" i="26"/>
  <c r="EN66" i="26"/>
  <c r="EN68" i="26"/>
  <c r="EN70" i="26"/>
  <c r="EN72" i="26"/>
  <c r="EN74" i="26"/>
  <c r="EN76" i="26"/>
  <c r="EN78" i="26"/>
  <c r="EN80" i="26"/>
  <c r="EN82" i="26"/>
  <c r="EN84" i="26"/>
  <c r="EN86" i="26"/>
  <c r="EN88" i="26"/>
  <c r="EN90" i="26"/>
  <c r="EN92" i="26"/>
  <c r="EN94" i="26"/>
  <c r="EN96" i="26"/>
  <c r="EN98" i="26"/>
  <c r="EN100" i="26"/>
  <c r="EN102" i="26"/>
  <c r="EN104" i="26"/>
  <c r="EN106" i="26"/>
  <c r="EN108" i="26"/>
  <c r="EN110" i="26"/>
  <c r="EN112" i="26"/>
  <c r="EN114" i="26"/>
  <c r="EN116" i="26"/>
  <c r="EN118" i="26"/>
  <c r="EN120" i="26"/>
  <c r="EN122" i="26"/>
  <c r="EN124" i="26"/>
  <c r="EN126" i="26"/>
  <c r="EN128" i="26"/>
  <c r="EN10" i="25"/>
  <c r="EN12" i="25"/>
  <c r="EN14" i="25"/>
  <c r="EN16" i="25"/>
  <c r="EN18" i="25"/>
  <c r="EN20" i="25"/>
  <c r="EN22" i="25"/>
  <c r="EN24" i="25"/>
  <c r="EN13" i="25"/>
  <c r="EN21" i="25"/>
  <c r="EN26" i="25"/>
  <c r="EN28" i="25"/>
  <c r="EN30" i="25"/>
  <c r="EN32" i="25"/>
  <c r="EN34" i="25"/>
  <c r="EN36" i="25"/>
  <c r="EN38" i="25"/>
  <c r="EN40" i="25"/>
  <c r="EN42" i="25"/>
  <c r="EN44" i="25"/>
  <c r="EN46" i="25"/>
  <c r="EN48" i="25"/>
  <c r="EN50" i="25"/>
  <c r="EN52" i="25"/>
  <c r="EN54" i="25"/>
  <c r="EN56" i="25"/>
  <c r="EN58" i="25"/>
  <c r="EN60" i="25"/>
  <c r="EN62" i="25"/>
  <c r="EN64" i="25"/>
  <c r="EN66" i="25"/>
  <c r="EN68" i="25"/>
  <c r="EN70" i="25"/>
  <c r="EN72" i="25"/>
  <c r="EN74" i="25"/>
  <c r="EN76" i="25"/>
  <c r="EN78" i="25"/>
  <c r="EN80" i="25"/>
  <c r="EN82" i="25"/>
  <c r="EN84" i="25"/>
  <c r="EN86" i="25"/>
  <c r="EN88" i="25"/>
  <c r="EN90" i="25"/>
  <c r="EN92" i="25"/>
  <c r="EN94" i="25"/>
  <c r="EN96" i="25"/>
  <c r="EN98" i="25"/>
  <c r="EN100" i="25"/>
  <c r="EN102" i="25"/>
  <c r="EN104" i="25"/>
  <c r="EN106" i="25"/>
  <c r="EN108" i="25"/>
  <c r="EN110" i="25"/>
  <c r="EN112" i="25"/>
  <c r="EN114" i="25"/>
  <c r="EN116" i="25"/>
  <c r="EN118" i="25"/>
  <c r="EN120" i="25"/>
  <c r="EN122" i="25"/>
  <c r="EN124" i="25"/>
  <c r="EN126" i="25"/>
  <c r="EN128" i="25"/>
  <c r="EN9" i="25"/>
  <c r="EN17" i="25"/>
  <c r="EN25" i="25"/>
  <c r="EN27" i="25"/>
  <c r="EN29" i="25"/>
  <c r="EN31" i="25"/>
  <c r="EN33" i="25"/>
  <c r="EN35" i="25"/>
  <c r="EN37" i="25"/>
  <c r="EN39" i="25"/>
  <c r="EN41" i="25"/>
  <c r="EN43" i="25"/>
  <c r="EN45" i="25"/>
  <c r="EN47" i="25"/>
  <c r="EN49" i="25"/>
  <c r="EN51" i="25"/>
  <c r="EN53" i="25"/>
  <c r="EN55" i="25"/>
  <c r="EN57" i="25"/>
  <c r="EN59" i="25"/>
  <c r="EN61" i="25"/>
  <c r="EN63" i="25"/>
  <c r="EN65" i="25"/>
  <c r="EN67" i="25"/>
  <c r="EN69" i="25"/>
  <c r="EN71" i="25"/>
  <c r="EN73" i="25"/>
  <c r="EN75" i="25"/>
  <c r="EN77" i="25"/>
  <c r="EN79" i="25"/>
  <c r="EN81" i="25"/>
  <c r="EN83" i="25"/>
  <c r="EN85" i="25"/>
  <c r="EN87" i="25"/>
  <c r="EN89" i="25"/>
  <c r="EN91" i="25"/>
  <c r="EN93" i="25"/>
  <c r="EN95" i="25"/>
  <c r="EN97" i="25"/>
  <c r="EN99" i="25"/>
  <c r="EN101" i="25"/>
  <c r="EN103" i="25"/>
  <c r="EN105" i="25"/>
  <c r="EN107" i="25"/>
  <c r="EN109" i="25"/>
  <c r="EN111" i="25"/>
  <c r="EN113" i="25"/>
  <c r="EN115" i="25"/>
  <c r="EN117" i="25"/>
  <c r="EN119" i="25"/>
  <c r="EN121" i="25"/>
  <c r="EN123" i="25"/>
  <c r="EN125" i="25"/>
  <c r="EN127" i="25"/>
  <c r="EN19" i="25"/>
  <c r="EN11" i="25"/>
  <c r="EN15" i="25"/>
  <c r="EN9" i="24"/>
  <c r="EN11" i="24"/>
  <c r="EN13" i="24"/>
  <c r="EN15" i="24"/>
  <c r="EN17" i="24"/>
  <c r="EN19" i="24"/>
  <c r="EN21" i="24"/>
  <c r="EN23" i="24"/>
  <c r="EN25" i="24"/>
  <c r="EN27" i="24"/>
  <c r="EN29" i="24"/>
  <c r="EN31" i="24"/>
  <c r="EN33" i="24"/>
  <c r="EN35" i="24"/>
  <c r="EN37" i="24"/>
  <c r="EN39" i="24"/>
  <c r="EN41" i="24"/>
  <c r="EN43" i="24"/>
  <c r="EN45" i="24"/>
  <c r="EN47" i="24"/>
  <c r="EN49" i="24"/>
  <c r="EN51" i="24"/>
  <c r="EN53" i="24"/>
  <c r="EN55" i="24"/>
  <c r="EN57" i="24"/>
  <c r="EN59" i="24"/>
  <c r="EN61" i="24"/>
  <c r="EN10" i="24"/>
  <c r="EN12" i="24"/>
  <c r="EN14" i="24"/>
  <c r="EN20" i="24"/>
  <c r="EN28" i="24"/>
  <c r="EN36" i="24"/>
  <c r="EN44" i="24"/>
  <c r="EN52" i="24"/>
  <c r="EN60" i="24"/>
  <c r="EN63" i="24"/>
  <c r="EN65" i="24"/>
  <c r="EN67" i="24"/>
  <c r="EN69" i="24"/>
  <c r="EN71" i="24"/>
  <c r="EN73" i="24"/>
  <c r="EN75" i="24"/>
  <c r="EN77" i="24"/>
  <c r="EN79" i="24"/>
  <c r="EN81" i="24"/>
  <c r="EN83" i="24"/>
  <c r="EN85" i="24"/>
  <c r="EN87" i="24"/>
  <c r="EN89" i="24"/>
  <c r="EN91" i="24"/>
  <c r="EN93" i="24"/>
  <c r="EN95" i="24"/>
  <c r="EN97" i="24"/>
  <c r="EN99" i="24"/>
  <c r="EN101" i="24"/>
  <c r="EN103" i="24"/>
  <c r="EN105" i="24"/>
  <c r="EN107" i="24"/>
  <c r="EN109" i="24"/>
  <c r="EN111" i="24"/>
  <c r="EN113" i="24"/>
  <c r="EN115" i="24"/>
  <c r="EN117" i="24"/>
  <c r="EN119" i="24"/>
  <c r="EN121" i="24"/>
  <c r="EN123" i="24"/>
  <c r="EN125" i="24"/>
  <c r="EN127" i="24"/>
  <c r="EN16" i="24"/>
  <c r="EN24" i="24"/>
  <c r="EN32" i="24"/>
  <c r="EN40" i="24"/>
  <c r="EN48" i="24"/>
  <c r="EN56" i="24"/>
  <c r="EN62" i="24"/>
  <c r="EN64" i="24"/>
  <c r="EN66" i="24"/>
  <c r="EN68" i="24"/>
  <c r="EN70" i="24"/>
  <c r="EN72" i="24"/>
  <c r="EN74" i="24"/>
  <c r="EN76" i="24"/>
  <c r="EN78" i="24"/>
  <c r="EN80" i="24"/>
  <c r="EN82" i="24"/>
  <c r="EN84" i="24"/>
  <c r="EN86" i="24"/>
  <c r="EN88" i="24"/>
  <c r="EN90" i="24"/>
  <c r="EN92" i="24"/>
  <c r="EN94" i="24"/>
  <c r="EN96" i="24"/>
  <c r="EN98" i="24"/>
  <c r="EN100" i="24"/>
  <c r="EN102" i="24"/>
  <c r="EN104" i="24"/>
  <c r="EN30" i="24"/>
  <c r="EN46" i="24"/>
  <c r="EN112" i="24"/>
  <c r="EN120" i="24"/>
  <c r="EN128" i="24"/>
  <c r="EN22" i="24"/>
  <c r="EN38" i="24"/>
  <c r="EN54" i="24"/>
  <c r="EN108" i="24"/>
  <c r="EN116" i="24"/>
  <c r="EN124" i="24"/>
  <c r="EN18" i="24"/>
  <c r="EN50" i="24"/>
  <c r="EN106" i="24"/>
  <c r="EN122" i="24"/>
  <c r="EN26" i="24"/>
  <c r="EN58" i="24"/>
  <c r="EN110" i="24"/>
  <c r="EN126" i="24"/>
  <c r="EN34" i="24"/>
  <c r="EN114" i="24"/>
  <c r="EN42" i="24"/>
  <c r="EN118" i="24"/>
  <c r="EN9" i="21"/>
  <c r="EN11" i="21"/>
  <c r="EN13" i="21"/>
  <c r="EN15" i="21"/>
  <c r="EN17" i="21"/>
  <c r="EN19" i="21"/>
  <c r="EN21" i="21"/>
  <c r="EN23" i="21"/>
  <c r="EN25" i="21"/>
  <c r="EN27" i="21"/>
  <c r="EN29" i="21"/>
  <c r="EN31" i="21"/>
  <c r="EN33" i="21"/>
  <c r="EN35" i="21"/>
  <c r="EN37" i="21"/>
  <c r="EN39" i="21"/>
  <c r="EN41" i="21"/>
  <c r="EN43" i="21"/>
  <c r="EN45" i="21"/>
  <c r="EN47" i="21"/>
  <c r="EN49" i="21"/>
  <c r="EN51" i="21"/>
  <c r="EN53" i="21"/>
  <c r="EN55" i="21"/>
  <c r="EN57" i="21"/>
  <c r="EN59" i="21"/>
  <c r="EN61" i="21"/>
  <c r="EN63" i="21"/>
  <c r="EN10" i="21"/>
  <c r="EN12" i="21"/>
  <c r="EN14" i="21"/>
  <c r="EN16" i="21"/>
  <c r="EN18" i="21"/>
  <c r="EN20" i="21"/>
  <c r="EN22" i="21"/>
  <c r="EN24" i="21"/>
  <c r="EN26" i="21"/>
  <c r="EN28" i="21"/>
  <c r="EN30" i="21"/>
  <c r="EN32" i="21"/>
  <c r="EN34" i="21"/>
  <c r="EN36" i="21"/>
  <c r="EN38" i="21"/>
  <c r="EN40" i="21"/>
  <c r="EN48" i="21"/>
  <c r="EN56" i="21"/>
  <c r="EN64" i="21"/>
  <c r="EN44" i="21"/>
  <c r="EN52" i="21"/>
  <c r="EN60" i="21"/>
  <c r="EN54" i="21"/>
  <c r="EN66" i="21"/>
  <c r="EN70" i="21"/>
  <c r="EN74" i="21"/>
  <c r="EN78" i="21"/>
  <c r="EN82" i="21"/>
  <c r="EN86" i="21"/>
  <c r="EN88" i="21"/>
  <c r="EN89" i="21"/>
  <c r="EN96" i="21"/>
  <c r="EN97" i="21"/>
  <c r="EN104" i="21"/>
  <c r="EN105" i="21"/>
  <c r="EN112" i="21"/>
  <c r="EN113" i="21"/>
  <c r="EN120" i="21"/>
  <c r="EN121" i="21"/>
  <c r="EN128" i="21"/>
  <c r="EN46" i="21"/>
  <c r="EN62" i="21"/>
  <c r="EN68" i="21"/>
  <c r="EN72" i="21"/>
  <c r="EN76" i="21"/>
  <c r="EN80" i="21"/>
  <c r="EN84" i="21"/>
  <c r="EN92" i="21"/>
  <c r="EN93" i="21"/>
  <c r="EN100" i="21"/>
  <c r="EN101" i="21"/>
  <c r="EN108" i="21"/>
  <c r="EN109" i="21"/>
  <c r="EN116" i="21"/>
  <c r="EN117" i="21"/>
  <c r="EN124" i="21"/>
  <c r="EN125" i="21"/>
  <c r="EN50" i="21"/>
  <c r="EN67" i="21"/>
  <c r="EN75" i="21"/>
  <c r="EN83" i="21"/>
  <c r="EN95" i="21"/>
  <c r="EN102" i="21"/>
  <c r="EN111" i="21"/>
  <c r="EN118" i="21"/>
  <c r="EN127" i="21"/>
  <c r="EN71" i="21"/>
  <c r="EN79" i="21"/>
  <c r="EN87" i="21"/>
  <c r="EN94" i="21"/>
  <c r="EN103" i="21"/>
  <c r="EN110" i="21"/>
  <c r="EN119" i="21"/>
  <c r="EN126" i="21"/>
  <c r="EN77" i="21"/>
  <c r="EN91" i="21"/>
  <c r="EN98" i="21"/>
  <c r="EN123" i="21"/>
  <c r="EN42" i="21"/>
  <c r="EN69" i="21"/>
  <c r="EN85" i="21"/>
  <c r="EN107" i="21"/>
  <c r="EN114" i="21"/>
  <c r="EN58" i="21"/>
  <c r="EN81" i="21"/>
  <c r="EN90" i="21"/>
  <c r="EN73" i="21"/>
  <c r="EN99" i="21"/>
  <c r="EN106" i="21"/>
  <c r="EN65" i="21"/>
  <c r="EN115" i="21"/>
  <c r="EN122" i="21"/>
  <c r="EN38" i="26"/>
  <c r="EL33" i="26"/>
  <c r="EN22" i="26"/>
  <c r="EL17" i="26"/>
  <c r="EL45" i="26"/>
  <c r="EN34" i="26"/>
  <c r="EL29" i="26"/>
  <c r="EN18" i="26"/>
  <c r="EL13" i="26"/>
  <c r="EN23" i="25"/>
  <c r="EL18" i="25"/>
  <c r="EO11" i="25"/>
  <c r="EO12" i="25"/>
  <c r="EO19" i="25"/>
  <c r="EO20" i="25"/>
  <c r="EO15" i="25"/>
  <c r="EO16" i="25"/>
  <c r="EO23" i="25"/>
  <c r="EO24" i="25"/>
  <c r="EO9" i="24"/>
  <c r="EO13" i="24"/>
  <c r="EO18" i="24"/>
  <c r="EO19" i="24"/>
  <c r="EO26" i="24"/>
  <c r="EO27" i="24"/>
  <c r="EO34" i="24"/>
  <c r="EO35" i="24"/>
  <c r="EO42" i="24"/>
  <c r="EO43" i="24"/>
  <c r="EO50" i="24"/>
  <c r="EO51" i="24"/>
  <c r="EO58" i="24"/>
  <c r="EO59" i="24"/>
  <c r="EO11" i="24"/>
  <c r="EO15" i="24"/>
  <c r="EO22" i="24"/>
  <c r="EO23" i="24"/>
  <c r="EO30" i="24"/>
  <c r="EO31" i="24"/>
  <c r="EO38" i="24"/>
  <c r="EO39" i="24"/>
  <c r="EO46" i="24"/>
  <c r="EO47" i="24"/>
  <c r="EO54" i="24"/>
  <c r="EO55" i="24"/>
  <c r="EO21" i="24"/>
  <c r="EO28" i="24"/>
  <c r="EO37" i="24"/>
  <c r="EO44" i="24"/>
  <c r="EO53" i="24"/>
  <c r="EO60" i="24"/>
  <c r="EO63" i="24"/>
  <c r="EO67" i="24"/>
  <c r="EO71" i="24"/>
  <c r="EO75" i="24"/>
  <c r="EO79" i="24"/>
  <c r="EO83" i="24"/>
  <c r="EO87" i="24"/>
  <c r="EO91" i="24"/>
  <c r="EO95" i="24"/>
  <c r="EO99" i="24"/>
  <c r="EO103" i="24"/>
  <c r="EO110" i="24"/>
  <c r="EO111" i="24"/>
  <c r="EO118" i="24"/>
  <c r="EO119" i="24"/>
  <c r="EO126" i="24"/>
  <c r="EO127" i="24"/>
  <c r="EO12" i="24"/>
  <c r="EO20" i="24"/>
  <c r="EO29" i="24"/>
  <c r="EO36" i="24"/>
  <c r="EO45" i="24"/>
  <c r="EO52" i="24"/>
  <c r="EO61" i="24"/>
  <c r="EO65" i="24"/>
  <c r="EO69" i="24"/>
  <c r="EO73" i="24"/>
  <c r="EO77" i="24"/>
  <c r="EO81" i="24"/>
  <c r="EO85" i="24"/>
  <c r="EO89" i="24"/>
  <c r="EO93" i="24"/>
  <c r="EO97" i="24"/>
  <c r="EO101" i="24"/>
  <c r="EO105" i="24"/>
  <c r="EO106" i="24"/>
  <c r="EO107" i="24"/>
  <c r="EO114" i="24"/>
  <c r="EO115" i="24"/>
  <c r="EO122" i="24"/>
  <c r="EO123" i="24"/>
  <c r="EO12" i="21"/>
  <c r="EO16" i="21"/>
  <c r="EO20" i="21"/>
  <c r="EO24" i="21"/>
  <c r="EO28" i="21"/>
  <c r="EO32" i="21"/>
  <c r="EO36" i="21"/>
  <c r="EO46" i="21"/>
  <c r="EO47" i="21"/>
  <c r="EO54" i="21"/>
  <c r="EO55" i="21"/>
  <c r="EO62" i="21"/>
  <c r="EO63" i="21"/>
  <c r="EO66" i="21"/>
  <c r="EO68" i="21"/>
  <c r="EO70" i="21"/>
  <c r="EO72" i="21"/>
  <c r="EO74" i="21"/>
  <c r="EO76" i="21"/>
  <c r="EO78" i="21"/>
  <c r="EO80" i="21"/>
  <c r="EO82" i="21"/>
  <c r="EO84" i="21"/>
  <c r="EO86" i="21"/>
  <c r="EO88" i="21"/>
  <c r="EO90" i="21"/>
  <c r="EO92" i="21"/>
  <c r="EO94" i="21"/>
  <c r="EO96" i="21"/>
  <c r="EO98" i="21"/>
  <c r="EO100" i="21"/>
  <c r="EO102" i="21"/>
  <c r="EO104" i="21"/>
  <c r="EO106" i="21"/>
  <c r="EO108" i="21"/>
  <c r="EO110" i="21"/>
  <c r="EO112" i="21"/>
  <c r="EO114" i="21"/>
  <c r="EO116" i="21"/>
  <c r="EO118" i="21"/>
  <c r="EO120" i="21"/>
  <c r="EO122" i="21"/>
  <c r="EO124" i="21"/>
  <c r="EO126" i="21"/>
  <c r="EO10" i="21"/>
  <c r="EO14" i="21"/>
  <c r="EO18" i="21"/>
  <c r="EO22" i="21"/>
  <c r="EO26" i="21"/>
  <c r="EO30" i="21"/>
  <c r="EO34" i="21"/>
  <c r="EO38" i="21"/>
  <c r="EO42" i="21"/>
  <c r="EO43" i="21"/>
  <c r="EO50" i="21"/>
  <c r="EO51" i="21"/>
  <c r="EO58" i="21"/>
  <c r="EO59" i="21"/>
  <c r="EO65" i="21"/>
  <c r="EO67" i="21"/>
  <c r="EO69" i="21"/>
  <c r="EO71" i="21"/>
  <c r="EO73" i="21"/>
  <c r="EO75" i="21"/>
  <c r="EO77" i="21"/>
  <c r="EO79" i="21"/>
  <c r="EO81" i="21"/>
  <c r="EO83" i="21"/>
  <c r="EO85" i="21"/>
  <c r="EO13" i="21"/>
  <c r="EO21" i="21"/>
  <c r="EO29" i="21"/>
  <c r="EO37" i="21"/>
  <c r="EO45" i="21"/>
  <c r="EO52" i="21"/>
  <c r="EO61" i="21"/>
  <c r="EO87" i="21"/>
  <c r="EO95" i="21"/>
  <c r="EO103" i="21"/>
  <c r="EO111" i="21"/>
  <c r="EO119" i="21"/>
  <c r="EO127" i="21"/>
  <c r="EO9" i="21"/>
  <c r="EO17" i="21"/>
  <c r="EO25" i="21"/>
  <c r="EO33" i="21"/>
  <c r="EO44" i="21"/>
  <c r="EO53" i="21"/>
  <c r="EO60" i="21"/>
  <c r="EO91" i="21"/>
  <c r="EO99" i="21"/>
  <c r="EO107" i="21"/>
  <c r="EO115" i="21"/>
  <c r="EO123" i="21"/>
  <c r="EO23" i="21"/>
  <c r="EO39" i="21"/>
  <c r="EO57" i="21"/>
  <c r="EO64" i="21"/>
  <c r="EO93" i="21"/>
  <c r="EO109" i="21"/>
  <c r="EO125" i="21"/>
  <c r="EO15" i="21"/>
  <c r="EO31" i="21"/>
  <c r="EO41" i="21"/>
  <c r="EO48" i="21"/>
  <c r="EO101" i="21"/>
  <c r="EO117" i="21"/>
  <c r="EO27" i="21"/>
  <c r="EO105" i="21"/>
  <c r="EO11" i="21"/>
  <c r="EO49" i="21"/>
  <c r="EO56" i="21"/>
  <c r="EO89" i="21"/>
  <c r="EO121" i="21"/>
  <c r="EO128" i="21"/>
  <c r="EM42" i="26"/>
  <c r="EM41" i="26"/>
  <c r="EO39" i="26"/>
  <c r="EO38" i="26"/>
  <c r="EM34" i="26"/>
  <c r="EM33" i="26"/>
  <c r="EO31" i="26"/>
  <c r="EO30" i="26"/>
  <c r="EM26" i="26"/>
  <c r="EM25" i="26"/>
  <c r="EO23" i="26"/>
  <c r="EO22" i="26"/>
  <c r="EM18" i="26"/>
  <c r="EM17" i="26"/>
  <c r="EO15" i="26"/>
  <c r="EO14" i="26"/>
  <c r="EM10" i="26"/>
  <c r="EM128" i="25"/>
  <c r="EO125" i="25"/>
  <c r="EM124" i="25"/>
  <c r="EO121" i="25"/>
  <c r="EM120" i="25"/>
  <c r="EO117" i="25"/>
  <c r="EM116" i="25"/>
  <c r="EO113" i="25"/>
  <c r="EM112" i="25"/>
  <c r="EO109" i="25"/>
  <c r="EM108" i="25"/>
  <c r="EO105" i="25"/>
  <c r="EM104" i="25"/>
  <c r="EO101" i="25"/>
  <c r="EM100" i="25"/>
  <c r="EO97" i="25"/>
  <c r="EM96" i="25"/>
  <c r="EO93" i="25"/>
  <c r="EM92" i="25"/>
  <c r="EO89" i="25"/>
  <c r="EM88" i="25"/>
  <c r="EO85" i="25"/>
  <c r="EM84" i="25"/>
  <c r="EO81" i="25"/>
  <c r="EM80" i="25"/>
  <c r="EO77" i="25"/>
  <c r="EM76" i="25"/>
  <c r="EO73" i="25"/>
  <c r="EM72" i="25"/>
  <c r="EO69" i="25"/>
  <c r="EM68" i="25"/>
  <c r="EO65" i="25"/>
  <c r="EM64" i="25"/>
  <c r="EO61" i="25"/>
  <c r="EM60" i="25"/>
  <c r="EO57" i="25"/>
  <c r="EM56" i="25"/>
  <c r="EO53" i="25"/>
  <c r="EM52" i="25"/>
  <c r="EO49" i="25"/>
  <c r="EM48" i="25"/>
  <c r="EO45" i="25"/>
  <c r="EM44" i="25"/>
  <c r="EO41" i="25"/>
  <c r="EM40" i="25"/>
  <c r="EO37" i="25"/>
  <c r="EM36" i="25"/>
  <c r="EO33" i="25"/>
  <c r="EM32" i="25"/>
  <c r="EO29" i="25"/>
  <c r="EM28" i="25"/>
  <c r="EO25" i="25"/>
  <c r="EM20" i="25"/>
  <c r="EO18" i="25"/>
  <c r="EO9" i="25"/>
  <c r="EO128" i="24"/>
  <c r="EM123" i="24"/>
  <c r="EO121" i="24"/>
  <c r="EM116" i="24"/>
  <c r="EO112" i="24"/>
  <c r="EM107" i="24"/>
  <c r="EM105" i="24"/>
  <c r="EO102" i="24"/>
  <c r="EM97" i="24"/>
  <c r="EO94" i="24"/>
  <c r="EM89" i="24"/>
  <c r="EO86" i="24"/>
  <c r="EM81" i="24"/>
  <c r="EO78" i="24"/>
  <c r="EM73" i="24"/>
  <c r="EO70" i="24"/>
  <c r="EM65" i="24"/>
  <c r="EO62" i="24"/>
  <c r="EM59" i="24"/>
  <c r="EM52" i="24"/>
  <c r="EO48" i="24"/>
  <c r="EO41" i="24"/>
  <c r="EM27" i="24"/>
  <c r="EO16" i="24"/>
  <c r="EM108" i="21"/>
  <c r="EM51" i="21"/>
  <c r="EO35" i="21"/>
  <c r="EM14" i="25"/>
  <c r="EM15" i="25"/>
  <c r="EM22" i="25"/>
  <c r="EM23" i="25"/>
  <c r="EM10" i="25"/>
  <c r="EM11" i="25"/>
  <c r="EM18" i="25"/>
  <c r="EM19" i="25"/>
  <c r="EM12" i="24"/>
  <c r="EM21" i="24"/>
  <c r="EM22" i="24"/>
  <c r="EM29" i="24"/>
  <c r="EM30" i="24"/>
  <c r="EM37" i="24"/>
  <c r="EM38" i="24"/>
  <c r="EM45" i="24"/>
  <c r="EM46" i="24"/>
  <c r="EM53" i="24"/>
  <c r="EM54" i="24"/>
  <c r="EM61" i="24"/>
  <c r="EM10" i="24"/>
  <c r="EM14" i="24"/>
  <c r="EM17" i="24"/>
  <c r="EM18" i="24"/>
  <c r="EM25" i="24"/>
  <c r="EM26" i="24"/>
  <c r="EM33" i="24"/>
  <c r="EM34" i="24"/>
  <c r="EM41" i="24"/>
  <c r="EM42" i="24"/>
  <c r="EM49" i="24"/>
  <c r="EM50" i="24"/>
  <c r="EM57" i="24"/>
  <c r="EM58" i="24"/>
  <c r="EM11" i="24"/>
  <c r="EM16" i="24"/>
  <c r="EM23" i="24"/>
  <c r="EM32" i="24"/>
  <c r="EM39" i="24"/>
  <c r="EM48" i="24"/>
  <c r="EM55" i="24"/>
  <c r="EM62" i="24"/>
  <c r="EM66" i="24"/>
  <c r="EM70" i="24"/>
  <c r="EM74" i="24"/>
  <c r="EM78" i="24"/>
  <c r="EM82" i="24"/>
  <c r="EM86" i="24"/>
  <c r="EM90" i="24"/>
  <c r="EM94" i="24"/>
  <c r="EM98" i="24"/>
  <c r="EM102" i="24"/>
  <c r="EM106" i="24"/>
  <c r="EM113" i="24"/>
  <c r="EM114" i="24"/>
  <c r="EM121" i="24"/>
  <c r="EM122" i="24"/>
  <c r="EM15" i="24"/>
  <c r="EM24" i="24"/>
  <c r="EM31" i="24"/>
  <c r="EM40" i="24"/>
  <c r="EM47" i="24"/>
  <c r="EM56" i="24"/>
  <c r="EM64" i="24"/>
  <c r="EM68" i="24"/>
  <c r="EM72" i="24"/>
  <c r="EM76" i="24"/>
  <c r="EM80" i="24"/>
  <c r="EM84" i="24"/>
  <c r="EM88" i="24"/>
  <c r="EM92" i="24"/>
  <c r="EM96" i="24"/>
  <c r="EM100" i="24"/>
  <c r="EM104" i="24"/>
  <c r="EM109" i="24"/>
  <c r="EM110" i="24"/>
  <c r="EM117" i="24"/>
  <c r="EM118" i="24"/>
  <c r="EM125" i="24"/>
  <c r="EM126" i="24"/>
  <c r="EM11" i="21"/>
  <c r="EM15" i="21"/>
  <c r="EM19" i="21"/>
  <c r="EM23" i="21"/>
  <c r="EM27" i="21"/>
  <c r="EM31" i="21"/>
  <c r="EM35" i="21"/>
  <c r="EM39" i="21"/>
  <c r="EM41" i="21"/>
  <c r="EM42" i="21"/>
  <c r="EM49" i="21"/>
  <c r="EM50" i="21"/>
  <c r="EM57" i="21"/>
  <c r="EM58" i="21"/>
  <c r="EM65" i="21"/>
  <c r="EM67" i="21"/>
  <c r="EM69" i="21"/>
  <c r="EM71" i="21"/>
  <c r="EM73" i="21"/>
  <c r="EM75" i="21"/>
  <c r="EM77" i="21"/>
  <c r="EM79" i="21"/>
  <c r="EM81" i="21"/>
  <c r="EM83" i="21"/>
  <c r="EM85" i="21"/>
  <c r="EM87" i="21"/>
  <c r="EM89" i="21"/>
  <c r="EM91" i="21"/>
  <c r="EM93" i="21"/>
  <c r="EM95" i="21"/>
  <c r="EM97" i="21"/>
  <c r="EM99" i="21"/>
  <c r="EM101" i="21"/>
  <c r="EM103" i="21"/>
  <c r="EM105" i="21"/>
  <c r="EM107" i="21"/>
  <c r="EM109" i="21"/>
  <c r="EM111" i="21"/>
  <c r="EM113" i="21"/>
  <c r="EM115" i="21"/>
  <c r="EM117" i="21"/>
  <c r="EM119" i="21"/>
  <c r="EM121" i="21"/>
  <c r="EM123" i="21"/>
  <c r="EM125" i="21"/>
  <c r="EM127" i="21"/>
  <c r="EM9" i="21"/>
  <c r="EM13" i="21"/>
  <c r="EM17" i="21"/>
  <c r="EM21" i="21"/>
  <c r="EM25" i="21"/>
  <c r="EM29" i="21"/>
  <c r="EM33" i="21"/>
  <c r="EM37" i="21"/>
  <c r="EM45" i="21"/>
  <c r="EM46" i="21"/>
  <c r="EM53" i="21"/>
  <c r="EM54" i="21"/>
  <c r="EM61" i="21"/>
  <c r="EM62" i="21"/>
  <c r="EM66" i="21"/>
  <c r="EM68" i="21"/>
  <c r="EM70" i="21"/>
  <c r="EM72" i="21"/>
  <c r="EM74" i="21"/>
  <c r="EM76" i="21"/>
  <c r="EM78" i="21"/>
  <c r="EM80" i="21"/>
  <c r="EM82" i="21"/>
  <c r="EM84" i="21"/>
  <c r="EM86" i="21"/>
  <c r="EM16" i="21"/>
  <c r="EM24" i="21"/>
  <c r="EM32" i="21"/>
  <c r="EM40" i="21"/>
  <c r="EM47" i="21"/>
  <c r="EM56" i="21"/>
  <c r="EM63" i="21"/>
  <c r="EM90" i="21"/>
  <c r="EM98" i="21"/>
  <c r="EM106" i="21"/>
  <c r="EM114" i="21"/>
  <c r="EM122" i="21"/>
  <c r="EM12" i="21"/>
  <c r="EM20" i="21"/>
  <c r="EM28" i="21"/>
  <c r="EM36" i="21"/>
  <c r="EM48" i="21"/>
  <c r="EM55" i="21"/>
  <c r="EM64" i="21"/>
  <c r="EM94" i="21"/>
  <c r="EM102" i="21"/>
  <c r="EM110" i="21"/>
  <c r="EM118" i="21"/>
  <c r="EM126" i="21"/>
  <c r="EM18" i="21"/>
  <c r="EM34" i="21"/>
  <c r="EM43" i="21"/>
  <c r="EM88" i="21"/>
  <c r="EM104" i="21"/>
  <c r="EM120" i="21"/>
  <c r="EM10" i="21"/>
  <c r="EM26" i="21"/>
  <c r="EM52" i="21"/>
  <c r="EM59" i="21"/>
  <c r="EM96" i="21"/>
  <c r="EM112" i="21"/>
  <c r="EM128" i="21"/>
  <c r="EM38" i="21"/>
  <c r="EM60" i="21"/>
  <c r="EM116" i="21"/>
  <c r="EM22" i="21"/>
  <c r="EM100" i="21"/>
  <c r="EM45" i="26"/>
  <c r="EO43" i="26"/>
  <c r="EO42" i="26"/>
  <c r="EM38" i="26"/>
  <c r="EM37" i="26"/>
  <c r="EO35" i="26"/>
  <c r="EO34" i="26"/>
  <c r="EM30" i="26"/>
  <c r="EM29" i="26"/>
  <c r="EO27" i="26"/>
  <c r="EO26" i="26"/>
  <c r="EM22" i="26"/>
  <c r="EM21" i="26"/>
  <c r="EO19" i="26"/>
  <c r="EO18" i="26"/>
  <c r="EM14" i="26"/>
  <c r="EO11" i="26"/>
  <c r="EO10" i="26"/>
  <c r="EO127" i="25"/>
  <c r="EM126" i="25"/>
  <c r="EO123" i="25"/>
  <c r="EM122" i="25"/>
  <c r="EO119" i="25"/>
  <c r="EM118" i="25"/>
  <c r="EO115" i="25"/>
  <c r="EM114" i="25"/>
  <c r="EO111" i="25"/>
  <c r="EM110" i="25"/>
  <c r="EO107" i="25"/>
  <c r="EM106" i="25"/>
  <c r="EO103" i="25"/>
  <c r="EM102" i="25"/>
  <c r="EO99" i="25"/>
  <c r="EM98" i="25"/>
  <c r="EO95" i="25"/>
  <c r="EM94" i="25"/>
  <c r="EO91" i="25"/>
  <c r="EM90" i="25"/>
  <c r="EO87" i="25"/>
  <c r="EM86" i="25"/>
  <c r="EO83" i="25"/>
  <c r="EM82" i="25"/>
  <c r="EO79" i="25"/>
  <c r="EM78" i="25"/>
  <c r="EO75" i="25"/>
  <c r="EM74" i="25"/>
  <c r="EO71" i="25"/>
  <c r="EM70" i="25"/>
  <c r="EO67" i="25"/>
  <c r="EM66" i="25"/>
  <c r="EO63" i="25"/>
  <c r="EM62" i="25"/>
  <c r="EO59" i="25"/>
  <c r="EM58" i="25"/>
  <c r="EO55" i="25"/>
  <c r="EM54" i="25"/>
  <c r="EO51" i="25"/>
  <c r="EM50" i="25"/>
  <c r="EO47" i="25"/>
  <c r="EM46" i="25"/>
  <c r="EO43" i="25"/>
  <c r="EM42" i="25"/>
  <c r="EO39" i="25"/>
  <c r="EM38" i="25"/>
  <c r="EO35" i="25"/>
  <c r="EM34" i="25"/>
  <c r="EO31" i="25"/>
  <c r="EM30" i="25"/>
  <c r="EO27" i="25"/>
  <c r="EM26" i="25"/>
  <c r="EM21" i="25"/>
  <c r="EO17" i="25"/>
  <c r="EM12" i="25"/>
  <c r="EO10" i="25"/>
  <c r="EM124" i="24"/>
  <c r="EO120" i="24"/>
  <c r="EM115" i="24"/>
  <c r="EO113" i="24"/>
  <c r="EM108" i="24"/>
  <c r="EM101" i="24"/>
  <c r="EO98" i="24"/>
  <c r="EM93" i="24"/>
  <c r="EO90" i="24"/>
  <c r="EM85" i="24"/>
  <c r="EO82" i="24"/>
  <c r="EM77" i="24"/>
  <c r="EO74" i="24"/>
  <c r="EM69" i="24"/>
  <c r="EO66" i="24"/>
  <c r="EO57" i="24"/>
  <c r="EM43" i="24"/>
  <c r="EM36" i="24"/>
  <c r="EO32" i="24"/>
  <c r="EO25" i="24"/>
  <c r="EO14" i="24"/>
  <c r="EM9" i="24"/>
  <c r="EO97" i="21"/>
  <c r="EM44" i="21"/>
  <c r="EO9" i="4"/>
  <c r="EO11" i="4"/>
  <c r="EO13" i="4"/>
  <c r="EO15" i="4"/>
  <c r="EO17" i="4"/>
  <c r="EO19" i="4"/>
  <c r="EO21" i="4"/>
  <c r="EO23" i="4"/>
  <c r="EO25" i="4"/>
  <c r="EO27" i="4"/>
  <c r="EO29" i="4"/>
  <c r="EO31" i="4"/>
  <c r="EO33" i="4"/>
  <c r="EO35" i="4"/>
  <c r="EO37" i="4"/>
  <c r="EO39" i="4"/>
  <c r="EO41" i="4"/>
  <c r="EO43" i="4"/>
  <c r="EO45" i="4"/>
  <c r="EO47" i="4"/>
  <c r="EO49" i="4"/>
  <c r="EO51" i="4"/>
  <c r="EO53" i="4"/>
  <c r="EO55" i="4"/>
  <c r="EO57" i="4"/>
  <c r="EO59" i="4"/>
  <c r="EO61" i="4"/>
  <c r="EO63" i="4"/>
  <c r="EO10" i="4"/>
  <c r="EO14" i="4"/>
  <c r="EO18" i="4"/>
  <c r="EO22" i="4"/>
  <c r="EO26" i="4"/>
  <c r="EO30" i="4"/>
  <c r="EO34" i="4"/>
  <c r="EO38" i="4"/>
  <c r="EO42" i="4"/>
  <c r="EO46" i="4"/>
  <c r="EO50" i="4"/>
  <c r="EO54" i="4"/>
  <c r="EO58" i="4"/>
  <c r="EO62" i="4"/>
  <c r="EO66" i="4"/>
  <c r="EO68" i="4"/>
  <c r="EO70" i="4"/>
  <c r="EO72" i="4"/>
  <c r="EO74" i="4"/>
  <c r="EO76" i="4"/>
  <c r="EO78" i="4"/>
  <c r="EO80" i="4"/>
  <c r="EO82" i="4"/>
  <c r="EO84" i="4"/>
  <c r="EO86" i="4"/>
  <c r="EO88" i="4"/>
  <c r="EO90" i="4"/>
  <c r="EO92" i="4"/>
  <c r="EO94" i="4"/>
  <c r="EO96" i="4"/>
  <c r="EO98" i="4"/>
  <c r="EO100" i="4"/>
  <c r="EO102" i="4"/>
  <c r="EO104" i="4"/>
  <c r="EO106" i="4"/>
  <c r="EO108" i="4"/>
  <c r="EO110" i="4"/>
  <c r="EO112" i="4"/>
  <c r="EO114" i="4"/>
  <c r="EO116" i="4"/>
  <c r="EO118" i="4"/>
  <c r="EO120" i="4"/>
  <c r="EO122" i="4"/>
  <c r="EO124" i="4"/>
  <c r="EO126" i="4"/>
  <c r="EO128" i="4"/>
  <c r="EO123" i="4"/>
  <c r="EO99" i="4"/>
  <c r="EL126" i="4"/>
  <c r="EL125" i="4"/>
  <c r="EO121" i="4"/>
  <c r="EL102" i="4"/>
  <c r="EL101" i="4"/>
  <c r="EO97" i="4"/>
  <c r="EL94" i="4"/>
  <c r="EO91" i="4"/>
  <c r="EO87" i="4"/>
  <c r="EO75" i="4"/>
  <c r="EO71" i="4"/>
  <c r="EO56" i="4"/>
  <c r="EO16" i="4"/>
  <c r="EN10" i="4"/>
  <c r="EN12" i="4"/>
  <c r="EN14" i="4"/>
  <c r="EN16" i="4"/>
  <c r="EN18" i="4"/>
  <c r="EN20" i="4"/>
  <c r="EN22" i="4"/>
  <c r="EN24" i="4"/>
  <c r="EN26" i="4"/>
  <c r="EN28" i="4"/>
  <c r="EN30" i="4"/>
  <c r="EN32" i="4"/>
  <c r="EN34" i="4"/>
  <c r="EN36" i="4"/>
  <c r="EN38" i="4"/>
  <c r="EN40" i="4"/>
  <c r="EN42" i="4"/>
  <c r="EN44" i="4"/>
  <c r="EN46" i="4"/>
  <c r="EN48" i="4"/>
  <c r="EN50" i="4"/>
  <c r="EN52" i="4"/>
  <c r="EN54" i="4"/>
  <c r="EN56" i="4"/>
  <c r="EN58" i="4"/>
  <c r="EN60" i="4"/>
  <c r="EN62" i="4"/>
  <c r="EN64" i="4"/>
  <c r="EN9" i="4"/>
  <c r="EN13" i="4"/>
  <c r="EN17" i="4"/>
  <c r="EN21" i="4"/>
  <c r="EN25" i="4"/>
  <c r="EN29" i="4"/>
  <c r="EN33" i="4"/>
  <c r="EN37" i="4"/>
  <c r="EN41" i="4"/>
  <c r="EN45" i="4"/>
  <c r="EN49" i="4"/>
  <c r="EN53" i="4"/>
  <c r="EN57" i="4"/>
  <c r="EN61" i="4"/>
  <c r="EN65" i="4"/>
  <c r="EN67" i="4"/>
  <c r="EN69" i="4"/>
  <c r="EN71" i="4"/>
  <c r="EN73" i="4"/>
  <c r="EN75" i="4"/>
  <c r="EN77" i="4"/>
  <c r="EN79" i="4"/>
  <c r="EN81" i="4"/>
  <c r="EN83" i="4"/>
  <c r="EN85" i="4"/>
  <c r="EN87" i="4"/>
  <c r="EN89" i="4"/>
  <c r="EN91" i="4"/>
  <c r="EN93" i="4"/>
  <c r="EN127" i="4"/>
  <c r="EN126" i="4"/>
  <c r="EO125" i="4"/>
  <c r="EL122" i="4"/>
  <c r="EL121" i="4"/>
  <c r="EN119" i="4"/>
  <c r="EN118" i="4"/>
  <c r="EO117" i="4"/>
  <c r="EL114" i="4"/>
  <c r="EL113" i="4"/>
  <c r="EN111" i="4"/>
  <c r="EN110" i="4"/>
  <c r="EO109" i="4"/>
  <c r="EL106" i="4"/>
  <c r="EL105" i="4"/>
  <c r="EN103" i="4"/>
  <c r="EN102" i="4"/>
  <c r="EO101" i="4"/>
  <c r="EL98" i="4"/>
  <c r="EN95" i="4"/>
  <c r="EN94" i="4"/>
  <c r="EO93" i="4"/>
  <c r="EO89" i="4"/>
  <c r="EO85" i="4"/>
  <c r="EO81" i="4"/>
  <c r="EO77" i="4"/>
  <c r="EO73" i="4"/>
  <c r="EO69" i="4"/>
  <c r="EO65" i="4"/>
  <c r="EO60" i="4"/>
  <c r="EO52" i="4"/>
  <c r="EO44" i="4"/>
  <c r="EO36" i="4"/>
  <c r="EO28" i="4"/>
  <c r="EO20" i="4"/>
  <c r="EO12" i="4"/>
  <c r="EO115" i="4"/>
  <c r="EO107" i="4"/>
  <c r="EL9" i="4"/>
  <c r="EL11" i="4"/>
  <c r="EL13" i="4"/>
  <c r="EL15" i="4"/>
  <c r="EL17" i="4"/>
  <c r="EL19" i="4"/>
  <c r="EL21" i="4"/>
  <c r="EL23" i="4"/>
  <c r="EL25" i="4"/>
  <c r="EL27" i="4"/>
  <c r="EL29" i="4"/>
  <c r="EL31" i="4"/>
  <c r="EL33" i="4"/>
  <c r="EL35" i="4"/>
  <c r="EL37" i="4"/>
  <c r="EL39" i="4"/>
  <c r="EL41" i="4"/>
  <c r="EL43" i="4"/>
  <c r="EL45" i="4"/>
  <c r="EL47" i="4"/>
  <c r="EL49" i="4"/>
  <c r="EL51" i="4"/>
  <c r="EL53" i="4"/>
  <c r="EL55" i="4"/>
  <c r="EL57" i="4"/>
  <c r="EL59" i="4"/>
  <c r="EL61" i="4"/>
  <c r="EL63" i="4"/>
  <c r="EL65" i="4"/>
  <c r="EL12" i="4"/>
  <c r="EL16" i="4"/>
  <c r="EL20" i="4"/>
  <c r="EL24" i="4"/>
  <c r="EL28" i="4"/>
  <c r="EL32" i="4"/>
  <c r="EL36" i="4"/>
  <c r="EL40" i="4"/>
  <c r="EL44" i="4"/>
  <c r="EL48" i="4"/>
  <c r="EL52" i="4"/>
  <c r="EL56" i="4"/>
  <c r="EL60" i="4"/>
  <c r="EL64" i="4"/>
  <c r="EL66" i="4"/>
  <c r="EL68" i="4"/>
  <c r="EL70" i="4"/>
  <c r="EL72" i="4"/>
  <c r="EL74" i="4"/>
  <c r="EL76" i="4"/>
  <c r="EL78" i="4"/>
  <c r="EL80" i="4"/>
  <c r="EL82" i="4"/>
  <c r="EL84" i="4"/>
  <c r="EL86" i="4"/>
  <c r="EL88" i="4"/>
  <c r="EL90" i="4"/>
  <c r="EL92" i="4"/>
  <c r="EL118" i="4"/>
  <c r="EL117" i="4"/>
  <c r="EO113" i="4"/>
  <c r="EL110" i="4"/>
  <c r="EL109" i="4"/>
  <c r="EO105" i="4"/>
  <c r="EO83" i="4"/>
  <c r="EO79" i="4"/>
  <c r="EO67" i="4"/>
  <c r="EO64" i="4"/>
  <c r="EO48" i="4"/>
  <c r="EO40" i="4"/>
  <c r="EO32" i="4"/>
  <c r="EO24" i="4"/>
  <c r="EO127" i="4"/>
  <c r="EL124" i="4"/>
  <c r="EL123" i="4"/>
  <c r="EO119" i="4"/>
  <c r="EL116" i="4"/>
  <c r="EL115" i="4"/>
  <c r="EO111" i="4"/>
  <c r="EL108" i="4"/>
  <c r="EL107" i="4"/>
  <c r="EN105" i="4"/>
  <c r="EN104" i="4"/>
  <c r="EO103" i="4"/>
  <c r="EL100" i="4"/>
  <c r="EL99" i="4"/>
  <c r="EN97" i="4"/>
  <c r="EN96" i="4"/>
  <c r="EO95" i="4"/>
  <c r="EN92" i="4"/>
  <c r="EL91" i="4"/>
  <c r="EN88" i="4"/>
  <c r="EL87" i="4"/>
  <c r="EN84" i="4"/>
  <c r="EL83" i="4"/>
  <c r="EN80" i="4"/>
  <c r="EL79" i="4"/>
  <c r="EN76" i="4"/>
  <c r="EL75" i="4"/>
  <c r="EN72" i="4"/>
  <c r="EL71" i="4"/>
  <c r="EN68" i="4"/>
  <c r="EL67" i="4"/>
  <c r="EN63" i="4"/>
  <c r="EL58" i="4"/>
  <c r="EN55" i="4"/>
  <c r="EL50" i="4"/>
  <c r="EN47" i="4"/>
  <c r="EL42" i="4"/>
  <c r="EN39" i="4"/>
  <c r="EL34" i="4"/>
  <c r="EN31" i="4"/>
  <c r="EL26" i="4"/>
  <c r="EN23" i="4"/>
  <c r="EL18" i="4"/>
  <c r="EN15" i="4"/>
  <c r="EL10" i="4"/>
  <c r="EM10" i="4"/>
  <c r="EM12" i="4"/>
  <c r="EM14" i="4"/>
  <c r="EM16" i="4"/>
  <c r="EM18" i="4"/>
  <c r="EM20" i="4"/>
  <c r="EM22" i="4"/>
  <c r="EM24" i="4"/>
  <c r="EM26" i="4"/>
  <c r="EM28" i="4"/>
  <c r="EM30" i="4"/>
  <c r="EM32" i="4"/>
  <c r="EM34" i="4"/>
  <c r="EM36" i="4"/>
  <c r="EM38" i="4"/>
  <c r="EM40" i="4"/>
  <c r="EM42" i="4"/>
  <c r="EM44" i="4"/>
  <c r="EM46" i="4"/>
  <c r="EM48" i="4"/>
  <c r="EM50" i="4"/>
  <c r="EM52" i="4"/>
  <c r="EM54" i="4"/>
  <c r="EM56" i="4"/>
  <c r="EM58" i="4"/>
  <c r="EM60" i="4"/>
  <c r="EM62" i="4"/>
  <c r="EM64" i="4"/>
  <c r="EM127" i="4"/>
  <c r="EM125" i="4"/>
  <c r="EM123" i="4"/>
  <c r="EM121" i="4"/>
  <c r="EM119" i="4"/>
  <c r="EM117" i="4"/>
  <c r="EM115" i="4"/>
  <c r="EM113" i="4"/>
  <c r="EM111" i="4"/>
  <c r="EM109" i="4"/>
  <c r="EM107" i="4"/>
  <c r="EM105" i="4"/>
  <c r="EM103" i="4"/>
  <c r="EM101" i="4"/>
  <c r="EM99" i="4"/>
  <c r="EM97" i="4"/>
  <c r="EM95" i="4"/>
  <c r="EM93" i="4"/>
  <c r="EM91" i="4"/>
  <c r="EM89" i="4"/>
  <c r="EM87" i="4"/>
  <c r="EM85" i="4"/>
  <c r="EM83" i="4"/>
  <c r="EM81" i="4"/>
  <c r="EM79" i="4"/>
  <c r="EM77" i="4"/>
  <c r="EM75" i="4"/>
  <c r="EM73" i="4"/>
  <c r="EM71" i="4"/>
  <c r="EM69" i="4"/>
  <c r="EM67" i="4"/>
  <c r="EM65" i="4"/>
  <c r="EM61" i="4"/>
  <c r="EM57" i="4"/>
  <c r="EM53" i="4"/>
  <c r="EM49" i="4"/>
  <c r="EM45" i="4"/>
  <c r="EM41" i="4"/>
  <c r="EM37" i="4"/>
  <c r="EM33" i="4"/>
  <c r="EM29" i="4"/>
  <c r="EM25" i="4"/>
  <c r="EM21" i="4"/>
  <c r="EM17" i="4"/>
  <c r="EM13" i="4"/>
  <c r="EM9" i="4"/>
  <c r="BR132" i="25"/>
  <c r="BR132" i="26"/>
  <c r="BR132" i="21"/>
  <c r="BR132" i="24"/>
  <c r="BU132" i="25"/>
  <c r="BU132" i="26"/>
  <c r="BU132" i="21"/>
  <c r="BU132" i="24"/>
  <c r="BT132" i="25"/>
  <c r="BT132" i="26"/>
  <c r="BT132" i="21"/>
  <c r="BQ132" i="26"/>
  <c r="BQ132" i="25"/>
  <c r="BQ132" i="24"/>
  <c r="BQ132" i="21"/>
  <c r="BP132" i="26"/>
  <c r="BP132" i="25"/>
  <c r="BP132" i="24"/>
  <c r="BP132" i="21"/>
  <c r="F33" i="10" l="1"/>
  <c r="E33" i="10"/>
  <c r="F26" i="10"/>
  <c r="E26" i="10"/>
  <c r="E4" i="10" l="1"/>
  <c r="F4" i="10"/>
  <c r="E5" i="10"/>
  <c r="F5" i="10"/>
  <c r="E34" i="10"/>
  <c r="F34" i="10"/>
  <c r="F35" i="10"/>
  <c r="F36" i="10"/>
  <c r="F37" i="10"/>
  <c r="F38" i="10"/>
  <c r="F39" i="10"/>
  <c r="F40" i="10"/>
  <c r="F41" i="10"/>
  <c r="F42" i="10"/>
  <c r="F43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E35" i="10"/>
  <c r="F3" i="10" l="1"/>
  <c r="E3" i="10"/>
  <c r="EQ128" i="27" l="1"/>
  <c r="EP128" i="27"/>
  <c r="EO128" i="27"/>
  <c r="EN128" i="27"/>
  <c r="EM128" i="27"/>
  <c r="EL128" i="27"/>
  <c r="EK128" i="27"/>
  <c r="EJ128" i="27"/>
  <c r="EI128" i="27"/>
  <c r="EH128" i="27"/>
  <c r="EQ127" i="27"/>
  <c r="EP127" i="27"/>
  <c r="EO127" i="27"/>
  <c r="EN127" i="27"/>
  <c r="EM127" i="27"/>
  <c r="EL127" i="27"/>
  <c r="EK127" i="27"/>
  <c r="EJ127" i="27"/>
  <c r="EI127" i="27"/>
  <c r="EH127" i="27"/>
  <c r="EQ126" i="27"/>
  <c r="EP126" i="27"/>
  <c r="EO126" i="27"/>
  <c r="EN126" i="27"/>
  <c r="EM126" i="27"/>
  <c r="EL126" i="27"/>
  <c r="EK126" i="27"/>
  <c r="EJ126" i="27"/>
  <c r="EI126" i="27"/>
  <c r="EH126" i="27"/>
  <c r="EQ125" i="27"/>
  <c r="EP125" i="27"/>
  <c r="EO125" i="27"/>
  <c r="EN125" i="27"/>
  <c r="EM125" i="27"/>
  <c r="EL125" i="27"/>
  <c r="EK125" i="27"/>
  <c r="EJ125" i="27"/>
  <c r="EI125" i="27"/>
  <c r="EH125" i="27"/>
  <c r="EQ124" i="27"/>
  <c r="EP124" i="27"/>
  <c r="EO124" i="27"/>
  <c r="EN124" i="27"/>
  <c r="EM124" i="27"/>
  <c r="EL124" i="27"/>
  <c r="EK124" i="27"/>
  <c r="EJ124" i="27"/>
  <c r="EI124" i="27"/>
  <c r="EH124" i="27"/>
  <c r="EQ123" i="27"/>
  <c r="EP123" i="27"/>
  <c r="EO123" i="27"/>
  <c r="EN123" i="27"/>
  <c r="EM123" i="27"/>
  <c r="EL123" i="27"/>
  <c r="EK123" i="27"/>
  <c r="EJ123" i="27"/>
  <c r="EI123" i="27"/>
  <c r="EH123" i="27"/>
  <c r="EQ122" i="27"/>
  <c r="EP122" i="27"/>
  <c r="EO122" i="27"/>
  <c r="EN122" i="27"/>
  <c r="EM122" i="27"/>
  <c r="EL122" i="27"/>
  <c r="EK122" i="27"/>
  <c r="EJ122" i="27"/>
  <c r="EI122" i="27"/>
  <c r="EH122" i="27"/>
  <c r="EQ121" i="27"/>
  <c r="EP121" i="27"/>
  <c r="EO121" i="27"/>
  <c r="EN121" i="27"/>
  <c r="EM121" i="27"/>
  <c r="EL121" i="27"/>
  <c r="EK121" i="27"/>
  <c r="EJ121" i="27"/>
  <c r="EI121" i="27"/>
  <c r="EH121" i="27"/>
  <c r="EQ120" i="27"/>
  <c r="EP120" i="27"/>
  <c r="EO120" i="27"/>
  <c r="EN120" i="27"/>
  <c r="EM120" i="27"/>
  <c r="EL120" i="27"/>
  <c r="EK120" i="27"/>
  <c r="EJ120" i="27"/>
  <c r="EI120" i="27"/>
  <c r="EH120" i="27"/>
  <c r="EQ119" i="27"/>
  <c r="EP119" i="27"/>
  <c r="EO119" i="27"/>
  <c r="EN119" i="27"/>
  <c r="EM119" i="27"/>
  <c r="EL119" i="27"/>
  <c r="EK119" i="27"/>
  <c r="EJ119" i="27"/>
  <c r="EI119" i="27"/>
  <c r="EH119" i="27"/>
  <c r="EQ118" i="27"/>
  <c r="EP118" i="27"/>
  <c r="EO118" i="27"/>
  <c r="EN118" i="27"/>
  <c r="EM118" i="27"/>
  <c r="EL118" i="27"/>
  <c r="EK118" i="27"/>
  <c r="EJ118" i="27"/>
  <c r="EI118" i="27"/>
  <c r="EH118" i="27"/>
  <c r="EQ117" i="27"/>
  <c r="EP117" i="27"/>
  <c r="EO117" i="27"/>
  <c r="EN117" i="27"/>
  <c r="EM117" i="27"/>
  <c r="EL117" i="27"/>
  <c r="EK117" i="27"/>
  <c r="EJ117" i="27"/>
  <c r="EI117" i="27"/>
  <c r="EH117" i="27"/>
  <c r="EQ116" i="27"/>
  <c r="EP116" i="27"/>
  <c r="EO116" i="27"/>
  <c r="EN116" i="27"/>
  <c r="EM116" i="27"/>
  <c r="EL116" i="27"/>
  <c r="EK116" i="27"/>
  <c r="EJ116" i="27"/>
  <c r="EI116" i="27"/>
  <c r="EH116" i="27"/>
  <c r="EQ115" i="27"/>
  <c r="EP115" i="27"/>
  <c r="EO115" i="27"/>
  <c r="EN115" i="27"/>
  <c r="EM115" i="27"/>
  <c r="EL115" i="27"/>
  <c r="EK115" i="27"/>
  <c r="EJ115" i="27"/>
  <c r="EI115" i="27"/>
  <c r="EH115" i="27"/>
  <c r="EQ114" i="27"/>
  <c r="EP114" i="27"/>
  <c r="EO114" i="27"/>
  <c r="EN114" i="27"/>
  <c r="EM114" i="27"/>
  <c r="EL114" i="27"/>
  <c r="EK114" i="27"/>
  <c r="EJ114" i="27"/>
  <c r="EI114" i="27"/>
  <c r="EH114" i="27"/>
  <c r="EQ113" i="27"/>
  <c r="EP113" i="27"/>
  <c r="EO113" i="27"/>
  <c r="EN113" i="27"/>
  <c r="EM113" i="27"/>
  <c r="EL113" i="27"/>
  <c r="EK113" i="27"/>
  <c r="EJ113" i="27"/>
  <c r="EI113" i="27"/>
  <c r="EH113" i="27"/>
  <c r="EQ112" i="27"/>
  <c r="EP112" i="27"/>
  <c r="EO112" i="27"/>
  <c r="EN112" i="27"/>
  <c r="EM112" i="27"/>
  <c r="EL112" i="27"/>
  <c r="EK112" i="27"/>
  <c r="EJ112" i="27"/>
  <c r="EI112" i="27"/>
  <c r="EH112" i="27"/>
  <c r="EQ111" i="27"/>
  <c r="EP111" i="27"/>
  <c r="EO111" i="27"/>
  <c r="EN111" i="27"/>
  <c r="EM111" i="27"/>
  <c r="EL111" i="27"/>
  <c r="EK111" i="27"/>
  <c r="EJ111" i="27"/>
  <c r="EI111" i="27"/>
  <c r="EH111" i="27"/>
  <c r="EQ110" i="27"/>
  <c r="EP110" i="27"/>
  <c r="EO110" i="27"/>
  <c r="EN110" i="27"/>
  <c r="EM110" i="27"/>
  <c r="EL110" i="27"/>
  <c r="EK110" i="27"/>
  <c r="EJ110" i="27"/>
  <c r="EI110" i="27"/>
  <c r="EH110" i="27"/>
  <c r="EQ109" i="27"/>
  <c r="EP109" i="27"/>
  <c r="EO109" i="27"/>
  <c r="EN109" i="27"/>
  <c r="EM109" i="27"/>
  <c r="EL109" i="27"/>
  <c r="EK109" i="27"/>
  <c r="EJ109" i="27"/>
  <c r="EI109" i="27"/>
  <c r="EH109" i="27"/>
  <c r="EQ108" i="27"/>
  <c r="EP108" i="27"/>
  <c r="EO108" i="27"/>
  <c r="EN108" i="27"/>
  <c r="EM108" i="27"/>
  <c r="EL108" i="27"/>
  <c r="EK108" i="27"/>
  <c r="EJ108" i="27"/>
  <c r="EI108" i="27"/>
  <c r="EH108" i="27"/>
  <c r="EQ107" i="27"/>
  <c r="EP107" i="27"/>
  <c r="EO107" i="27"/>
  <c r="EN107" i="27"/>
  <c r="EM107" i="27"/>
  <c r="EL107" i="27"/>
  <c r="EK107" i="27"/>
  <c r="EJ107" i="27"/>
  <c r="EI107" i="27"/>
  <c r="EH107" i="27"/>
  <c r="EQ106" i="27"/>
  <c r="EP106" i="27"/>
  <c r="EO106" i="27"/>
  <c r="EN106" i="27"/>
  <c r="EM106" i="27"/>
  <c r="EL106" i="27"/>
  <c r="EK106" i="27"/>
  <c r="EJ106" i="27"/>
  <c r="EI106" i="27"/>
  <c r="EH106" i="27"/>
  <c r="EQ105" i="27"/>
  <c r="EP105" i="27"/>
  <c r="EO105" i="27"/>
  <c r="EN105" i="27"/>
  <c r="EM105" i="27"/>
  <c r="EL105" i="27"/>
  <c r="EK105" i="27"/>
  <c r="EJ105" i="27"/>
  <c r="EI105" i="27"/>
  <c r="EH105" i="27"/>
  <c r="EQ104" i="27"/>
  <c r="EP104" i="27"/>
  <c r="EO104" i="27"/>
  <c r="EN104" i="27"/>
  <c r="EM104" i="27"/>
  <c r="EL104" i="27"/>
  <c r="EK104" i="27"/>
  <c r="EJ104" i="27"/>
  <c r="EI104" i="27"/>
  <c r="EH104" i="27"/>
  <c r="EQ103" i="27"/>
  <c r="EP103" i="27"/>
  <c r="EO103" i="27"/>
  <c r="EN103" i="27"/>
  <c r="EM103" i="27"/>
  <c r="EL103" i="27"/>
  <c r="EK103" i="27"/>
  <c r="EJ103" i="27"/>
  <c r="EI103" i="27"/>
  <c r="EH103" i="27"/>
  <c r="EQ102" i="27"/>
  <c r="EP102" i="27"/>
  <c r="EO102" i="27"/>
  <c r="EN102" i="27"/>
  <c r="EM102" i="27"/>
  <c r="EL102" i="27"/>
  <c r="EK102" i="27"/>
  <c r="EJ102" i="27"/>
  <c r="EI102" i="27"/>
  <c r="EH102" i="27"/>
  <c r="EQ101" i="27"/>
  <c r="EP101" i="27"/>
  <c r="EO101" i="27"/>
  <c r="EN101" i="27"/>
  <c r="EM101" i="27"/>
  <c r="EL101" i="27"/>
  <c r="EK101" i="27"/>
  <c r="EJ101" i="27"/>
  <c r="EI101" i="27"/>
  <c r="EH101" i="27"/>
  <c r="EQ100" i="27"/>
  <c r="EP100" i="27"/>
  <c r="EO100" i="27"/>
  <c r="EN100" i="27"/>
  <c r="EM100" i="27"/>
  <c r="EL100" i="27"/>
  <c r="EK100" i="27"/>
  <c r="EJ100" i="27"/>
  <c r="EI100" i="27"/>
  <c r="EH100" i="27"/>
  <c r="EQ99" i="27"/>
  <c r="EP99" i="27"/>
  <c r="EO99" i="27"/>
  <c r="EN99" i="27"/>
  <c r="EM99" i="27"/>
  <c r="EL99" i="27"/>
  <c r="EK99" i="27"/>
  <c r="EJ99" i="27"/>
  <c r="EI99" i="27"/>
  <c r="EH99" i="27"/>
  <c r="EQ98" i="27"/>
  <c r="EP98" i="27"/>
  <c r="EO98" i="27"/>
  <c r="EN98" i="27"/>
  <c r="EM98" i="27"/>
  <c r="EL98" i="27"/>
  <c r="EK98" i="27"/>
  <c r="EJ98" i="27"/>
  <c r="EI98" i="27"/>
  <c r="EH98" i="27"/>
  <c r="EQ97" i="27"/>
  <c r="EP97" i="27"/>
  <c r="EO97" i="27"/>
  <c r="EN97" i="27"/>
  <c r="EM97" i="27"/>
  <c r="EL97" i="27"/>
  <c r="EK97" i="27"/>
  <c r="EJ97" i="27"/>
  <c r="EI97" i="27"/>
  <c r="EH97" i="27"/>
  <c r="EQ96" i="27"/>
  <c r="EP96" i="27"/>
  <c r="EO96" i="27"/>
  <c r="EN96" i="27"/>
  <c r="EM96" i="27"/>
  <c r="EL96" i="27"/>
  <c r="EK96" i="27"/>
  <c r="EJ96" i="27"/>
  <c r="EI96" i="27"/>
  <c r="EH96" i="27"/>
  <c r="EQ95" i="27"/>
  <c r="EP95" i="27"/>
  <c r="EO95" i="27"/>
  <c r="EN95" i="27"/>
  <c r="EM95" i="27"/>
  <c r="EL95" i="27"/>
  <c r="EK95" i="27"/>
  <c r="EJ95" i="27"/>
  <c r="EI95" i="27"/>
  <c r="EH95" i="27"/>
  <c r="EQ94" i="27"/>
  <c r="EP94" i="27"/>
  <c r="EO94" i="27"/>
  <c r="EN94" i="27"/>
  <c r="EM94" i="27"/>
  <c r="EL94" i="27"/>
  <c r="EK94" i="27"/>
  <c r="EJ94" i="27"/>
  <c r="EI94" i="27"/>
  <c r="EH94" i="27"/>
  <c r="EQ93" i="27"/>
  <c r="EP93" i="27"/>
  <c r="EO93" i="27"/>
  <c r="EN93" i="27"/>
  <c r="EM93" i="27"/>
  <c r="EL93" i="27"/>
  <c r="EK93" i="27"/>
  <c r="EJ93" i="27"/>
  <c r="EI93" i="27"/>
  <c r="EH93" i="27"/>
  <c r="EQ92" i="27"/>
  <c r="EP92" i="27"/>
  <c r="EO92" i="27"/>
  <c r="EN92" i="27"/>
  <c r="EM92" i="27"/>
  <c r="EL92" i="27"/>
  <c r="EK92" i="27"/>
  <c r="EJ92" i="27"/>
  <c r="EI92" i="27"/>
  <c r="EH92" i="27"/>
  <c r="EQ91" i="27"/>
  <c r="EP91" i="27"/>
  <c r="EO91" i="27"/>
  <c r="EN91" i="27"/>
  <c r="EM91" i="27"/>
  <c r="EL91" i="27"/>
  <c r="EK91" i="27"/>
  <c r="EJ91" i="27"/>
  <c r="EI91" i="27"/>
  <c r="EH91" i="27"/>
  <c r="EQ90" i="27"/>
  <c r="EP90" i="27"/>
  <c r="EO90" i="27"/>
  <c r="EN90" i="27"/>
  <c r="EM90" i="27"/>
  <c r="EL90" i="27"/>
  <c r="EK90" i="27"/>
  <c r="EJ90" i="27"/>
  <c r="EI90" i="27"/>
  <c r="EH90" i="27"/>
  <c r="EQ89" i="27"/>
  <c r="EP89" i="27"/>
  <c r="EO89" i="27"/>
  <c r="EN89" i="27"/>
  <c r="EM89" i="27"/>
  <c r="EL89" i="27"/>
  <c r="EK89" i="27"/>
  <c r="EJ89" i="27"/>
  <c r="EI89" i="27"/>
  <c r="EH89" i="27"/>
  <c r="EQ88" i="27"/>
  <c r="EP88" i="27"/>
  <c r="EO88" i="27"/>
  <c r="EN88" i="27"/>
  <c r="EM88" i="27"/>
  <c r="EL88" i="27"/>
  <c r="EK88" i="27"/>
  <c r="EJ88" i="27"/>
  <c r="EI88" i="27"/>
  <c r="EH88" i="27"/>
  <c r="EQ87" i="27"/>
  <c r="EP87" i="27"/>
  <c r="EO87" i="27"/>
  <c r="EN87" i="27"/>
  <c r="EM87" i="27"/>
  <c r="EL87" i="27"/>
  <c r="EK87" i="27"/>
  <c r="EJ87" i="27"/>
  <c r="EI87" i="27"/>
  <c r="EH87" i="27"/>
  <c r="EQ86" i="27"/>
  <c r="EP86" i="27"/>
  <c r="EO86" i="27"/>
  <c r="EN86" i="27"/>
  <c r="EM86" i="27"/>
  <c r="EL86" i="27"/>
  <c r="EK86" i="27"/>
  <c r="EJ86" i="27"/>
  <c r="EI86" i="27"/>
  <c r="EH86" i="27"/>
  <c r="EQ85" i="27"/>
  <c r="EP85" i="27"/>
  <c r="EO85" i="27"/>
  <c r="EN85" i="27"/>
  <c r="EM85" i="27"/>
  <c r="EL85" i="27"/>
  <c r="EK85" i="27"/>
  <c r="EJ85" i="27"/>
  <c r="EI85" i="27"/>
  <c r="EH85" i="27"/>
  <c r="EQ84" i="27"/>
  <c r="EP84" i="27"/>
  <c r="EO84" i="27"/>
  <c r="EN84" i="27"/>
  <c r="EM84" i="27"/>
  <c r="EL84" i="27"/>
  <c r="EK84" i="27"/>
  <c r="EJ84" i="27"/>
  <c r="EI84" i="27"/>
  <c r="EH84" i="27"/>
  <c r="EQ83" i="27"/>
  <c r="EP83" i="27"/>
  <c r="EO83" i="27"/>
  <c r="EN83" i="27"/>
  <c r="EM83" i="27"/>
  <c r="EL83" i="27"/>
  <c r="EK83" i="27"/>
  <c r="EJ83" i="27"/>
  <c r="EI83" i="27"/>
  <c r="EH83" i="27"/>
  <c r="EQ82" i="27"/>
  <c r="EP82" i="27"/>
  <c r="EO82" i="27"/>
  <c r="EN82" i="27"/>
  <c r="EM82" i="27"/>
  <c r="EL82" i="27"/>
  <c r="EK82" i="27"/>
  <c r="EJ82" i="27"/>
  <c r="EI82" i="27"/>
  <c r="EH82" i="27"/>
  <c r="EQ81" i="27"/>
  <c r="EP81" i="27"/>
  <c r="EO81" i="27"/>
  <c r="EN81" i="27"/>
  <c r="EM81" i="27"/>
  <c r="EL81" i="27"/>
  <c r="EK81" i="27"/>
  <c r="EJ81" i="27"/>
  <c r="EI81" i="27"/>
  <c r="EH81" i="27"/>
  <c r="EQ80" i="27"/>
  <c r="EP80" i="27"/>
  <c r="EO80" i="27"/>
  <c r="EN80" i="27"/>
  <c r="EM80" i="27"/>
  <c r="EL80" i="27"/>
  <c r="EK80" i="27"/>
  <c r="EJ80" i="27"/>
  <c r="EI80" i="27"/>
  <c r="EH80" i="27"/>
  <c r="EQ79" i="27"/>
  <c r="EP79" i="27"/>
  <c r="EO79" i="27"/>
  <c r="EN79" i="27"/>
  <c r="EM79" i="27"/>
  <c r="EL79" i="27"/>
  <c r="EK79" i="27"/>
  <c r="EJ79" i="27"/>
  <c r="EI79" i="27"/>
  <c r="EH79" i="27"/>
  <c r="EQ78" i="27"/>
  <c r="EP78" i="27"/>
  <c r="EO78" i="27"/>
  <c r="EN78" i="27"/>
  <c r="EM78" i="27"/>
  <c r="EL78" i="27"/>
  <c r="EK78" i="27"/>
  <c r="EJ78" i="27"/>
  <c r="EI78" i="27"/>
  <c r="EH78" i="27"/>
  <c r="EQ77" i="27"/>
  <c r="EP77" i="27"/>
  <c r="EO77" i="27"/>
  <c r="EN77" i="27"/>
  <c r="EM77" i="27"/>
  <c r="EL77" i="27"/>
  <c r="EK77" i="27"/>
  <c r="EJ77" i="27"/>
  <c r="EI77" i="27"/>
  <c r="EH77" i="27"/>
  <c r="EQ76" i="27"/>
  <c r="EP76" i="27"/>
  <c r="EO76" i="27"/>
  <c r="EN76" i="27"/>
  <c r="EM76" i="27"/>
  <c r="EL76" i="27"/>
  <c r="EK76" i="27"/>
  <c r="EJ76" i="27"/>
  <c r="EI76" i="27"/>
  <c r="EH76" i="27"/>
  <c r="EQ75" i="27"/>
  <c r="EP75" i="27"/>
  <c r="EO75" i="27"/>
  <c r="EN75" i="27"/>
  <c r="EM75" i="27"/>
  <c r="EL75" i="27"/>
  <c r="EK75" i="27"/>
  <c r="EJ75" i="27"/>
  <c r="EI75" i="27"/>
  <c r="EH75" i="27"/>
  <c r="EQ74" i="27"/>
  <c r="EP74" i="27"/>
  <c r="EO74" i="27"/>
  <c r="EN74" i="27"/>
  <c r="EM74" i="27"/>
  <c r="EL74" i="27"/>
  <c r="EK74" i="27"/>
  <c r="EJ74" i="27"/>
  <c r="EI74" i="27"/>
  <c r="EH74" i="27"/>
  <c r="EQ73" i="27"/>
  <c r="EP73" i="27"/>
  <c r="EO73" i="27"/>
  <c r="EN73" i="27"/>
  <c r="EM73" i="27"/>
  <c r="EL73" i="27"/>
  <c r="EK73" i="27"/>
  <c r="EJ73" i="27"/>
  <c r="EI73" i="27"/>
  <c r="EH73" i="27"/>
  <c r="EQ72" i="27"/>
  <c r="EP72" i="27"/>
  <c r="EO72" i="27"/>
  <c r="EN72" i="27"/>
  <c r="EM72" i="27"/>
  <c r="EL72" i="27"/>
  <c r="EK72" i="27"/>
  <c r="EJ72" i="27"/>
  <c r="EI72" i="27"/>
  <c r="EH72" i="27"/>
  <c r="EQ71" i="27"/>
  <c r="EP71" i="27"/>
  <c r="EO71" i="27"/>
  <c r="EN71" i="27"/>
  <c r="EM71" i="27"/>
  <c r="EL71" i="27"/>
  <c r="EK71" i="27"/>
  <c r="EJ71" i="27"/>
  <c r="EI71" i="27"/>
  <c r="EH71" i="27"/>
  <c r="EQ70" i="27"/>
  <c r="EP70" i="27"/>
  <c r="EO70" i="27"/>
  <c r="EN70" i="27"/>
  <c r="EM70" i="27"/>
  <c r="EL70" i="27"/>
  <c r="EK70" i="27"/>
  <c r="EJ70" i="27"/>
  <c r="EI70" i="27"/>
  <c r="EH70" i="27"/>
  <c r="EQ69" i="27"/>
  <c r="EP69" i="27"/>
  <c r="EO69" i="27"/>
  <c r="EN69" i="27"/>
  <c r="EM69" i="27"/>
  <c r="EL69" i="27"/>
  <c r="EK69" i="27"/>
  <c r="EJ69" i="27"/>
  <c r="EI69" i="27"/>
  <c r="EH69" i="27"/>
  <c r="EQ68" i="27"/>
  <c r="EP68" i="27"/>
  <c r="EO68" i="27"/>
  <c r="EN68" i="27"/>
  <c r="EM68" i="27"/>
  <c r="EL68" i="27"/>
  <c r="EK68" i="27"/>
  <c r="EJ68" i="27"/>
  <c r="EI68" i="27"/>
  <c r="EH68" i="27"/>
  <c r="EQ67" i="27"/>
  <c r="EP67" i="27"/>
  <c r="EO67" i="27"/>
  <c r="EN67" i="27"/>
  <c r="EM67" i="27"/>
  <c r="EL67" i="27"/>
  <c r="EK67" i="27"/>
  <c r="EJ67" i="27"/>
  <c r="EI67" i="27"/>
  <c r="EH67" i="27"/>
  <c r="EQ66" i="27"/>
  <c r="EP66" i="27"/>
  <c r="EO66" i="27"/>
  <c r="EN66" i="27"/>
  <c r="EM66" i="27"/>
  <c r="EL66" i="27"/>
  <c r="EK66" i="27"/>
  <c r="EJ66" i="27"/>
  <c r="EI66" i="27"/>
  <c r="EH66" i="27"/>
  <c r="EQ65" i="27"/>
  <c r="EP65" i="27"/>
  <c r="EO65" i="27"/>
  <c r="EN65" i="27"/>
  <c r="EM65" i="27"/>
  <c r="EL65" i="27"/>
  <c r="EK65" i="27"/>
  <c r="EJ65" i="27"/>
  <c r="EI65" i="27"/>
  <c r="EH65" i="27"/>
  <c r="EQ64" i="27"/>
  <c r="EP64" i="27"/>
  <c r="EO64" i="27"/>
  <c r="EN64" i="27"/>
  <c r="EM64" i="27"/>
  <c r="EL64" i="27"/>
  <c r="EK64" i="27"/>
  <c r="EJ64" i="27"/>
  <c r="EI64" i="27"/>
  <c r="EH64" i="27"/>
  <c r="EQ63" i="27"/>
  <c r="EP63" i="27"/>
  <c r="EO63" i="27"/>
  <c r="EN63" i="27"/>
  <c r="EM63" i="27"/>
  <c r="EL63" i="27"/>
  <c r="EK63" i="27"/>
  <c r="EJ63" i="27"/>
  <c r="EI63" i="27"/>
  <c r="EH63" i="27"/>
  <c r="EQ62" i="27"/>
  <c r="EP62" i="27"/>
  <c r="EO62" i="27"/>
  <c r="EN62" i="27"/>
  <c r="EM62" i="27"/>
  <c r="EL62" i="27"/>
  <c r="EK62" i="27"/>
  <c r="EJ62" i="27"/>
  <c r="EI62" i="27"/>
  <c r="EH62" i="27"/>
  <c r="EQ61" i="27"/>
  <c r="EP61" i="27"/>
  <c r="EO61" i="27"/>
  <c r="EN61" i="27"/>
  <c r="EM61" i="27"/>
  <c r="EL61" i="27"/>
  <c r="EK61" i="27"/>
  <c r="EJ61" i="27"/>
  <c r="EI61" i="27"/>
  <c r="EH61" i="27"/>
  <c r="EQ60" i="27"/>
  <c r="EP60" i="27"/>
  <c r="EO60" i="27"/>
  <c r="EN60" i="27"/>
  <c r="EM60" i="27"/>
  <c r="EL60" i="27"/>
  <c r="EK60" i="27"/>
  <c r="EJ60" i="27"/>
  <c r="EI60" i="27"/>
  <c r="EH60" i="27"/>
  <c r="EQ59" i="27"/>
  <c r="EP59" i="27"/>
  <c r="EO59" i="27"/>
  <c r="EN59" i="27"/>
  <c r="EM59" i="27"/>
  <c r="EL59" i="27"/>
  <c r="EK59" i="27"/>
  <c r="EJ59" i="27"/>
  <c r="EI59" i="27"/>
  <c r="EH59" i="27"/>
  <c r="EQ58" i="27"/>
  <c r="EP58" i="27"/>
  <c r="EO58" i="27"/>
  <c r="EN58" i="27"/>
  <c r="EM58" i="27"/>
  <c r="EL58" i="27"/>
  <c r="EK58" i="27"/>
  <c r="EJ58" i="27"/>
  <c r="EI58" i="27"/>
  <c r="EH58" i="27"/>
  <c r="EQ57" i="27"/>
  <c r="EP57" i="27"/>
  <c r="EO57" i="27"/>
  <c r="EN57" i="27"/>
  <c r="EM57" i="27"/>
  <c r="EL57" i="27"/>
  <c r="EK57" i="27"/>
  <c r="EJ57" i="27"/>
  <c r="EI57" i="27"/>
  <c r="EH57" i="27"/>
  <c r="EQ56" i="27"/>
  <c r="EP56" i="27"/>
  <c r="EO56" i="27"/>
  <c r="EN56" i="27"/>
  <c r="EM56" i="27"/>
  <c r="EL56" i="27"/>
  <c r="EK56" i="27"/>
  <c r="EJ56" i="27"/>
  <c r="EI56" i="27"/>
  <c r="EH56" i="27"/>
  <c r="EQ55" i="27"/>
  <c r="EP55" i="27"/>
  <c r="EO55" i="27"/>
  <c r="EN55" i="27"/>
  <c r="EM55" i="27"/>
  <c r="EL55" i="27"/>
  <c r="EK55" i="27"/>
  <c r="EJ55" i="27"/>
  <c r="EI55" i="27"/>
  <c r="EH55" i="27"/>
  <c r="EQ54" i="27"/>
  <c r="EP54" i="27"/>
  <c r="EO54" i="27"/>
  <c r="EN54" i="27"/>
  <c r="EM54" i="27"/>
  <c r="EL54" i="27"/>
  <c r="EK54" i="27"/>
  <c r="EJ54" i="27"/>
  <c r="EI54" i="27"/>
  <c r="EH54" i="27"/>
  <c r="EQ53" i="27"/>
  <c r="EP53" i="27"/>
  <c r="EO53" i="27"/>
  <c r="EN53" i="27"/>
  <c r="EM53" i="27"/>
  <c r="EL53" i="27"/>
  <c r="EK53" i="27"/>
  <c r="EJ53" i="27"/>
  <c r="EI53" i="27"/>
  <c r="EH53" i="27"/>
  <c r="EQ52" i="27"/>
  <c r="EP52" i="27"/>
  <c r="EO52" i="27"/>
  <c r="EN52" i="27"/>
  <c r="EM52" i="27"/>
  <c r="EL52" i="27"/>
  <c r="EK52" i="27"/>
  <c r="EJ52" i="27"/>
  <c r="EI52" i="27"/>
  <c r="EH52" i="27"/>
  <c r="EQ51" i="27"/>
  <c r="EP51" i="27"/>
  <c r="EO51" i="27"/>
  <c r="EN51" i="27"/>
  <c r="EM51" i="27"/>
  <c r="EL51" i="27"/>
  <c r="EK51" i="27"/>
  <c r="EJ51" i="27"/>
  <c r="EI51" i="27"/>
  <c r="EH51" i="27"/>
  <c r="EQ50" i="27"/>
  <c r="EP50" i="27"/>
  <c r="EO50" i="27"/>
  <c r="EN50" i="27"/>
  <c r="EM50" i="27"/>
  <c r="EL50" i="27"/>
  <c r="EK50" i="27"/>
  <c r="EJ50" i="27"/>
  <c r="EI50" i="27"/>
  <c r="EH50" i="27"/>
  <c r="EQ49" i="27"/>
  <c r="EP49" i="27"/>
  <c r="EO49" i="27"/>
  <c r="EN49" i="27"/>
  <c r="EM49" i="27"/>
  <c r="EL49" i="27"/>
  <c r="EK49" i="27"/>
  <c r="EJ49" i="27"/>
  <c r="EI49" i="27"/>
  <c r="EH49" i="27"/>
  <c r="EQ48" i="27"/>
  <c r="EP48" i="27"/>
  <c r="EO48" i="27"/>
  <c r="EN48" i="27"/>
  <c r="EM48" i="27"/>
  <c r="EL48" i="27"/>
  <c r="EK48" i="27"/>
  <c r="EJ48" i="27"/>
  <c r="EI48" i="27"/>
  <c r="EH48" i="27"/>
  <c r="EQ47" i="27"/>
  <c r="EP47" i="27"/>
  <c r="EO47" i="27"/>
  <c r="EN47" i="27"/>
  <c r="EM47" i="27"/>
  <c r="EL47" i="27"/>
  <c r="EK47" i="27"/>
  <c r="EJ47" i="27"/>
  <c r="EI47" i="27"/>
  <c r="EH47" i="27"/>
  <c r="EQ46" i="27"/>
  <c r="EP46" i="27"/>
  <c r="EO46" i="27"/>
  <c r="EN46" i="27"/>
  <c r="EM46" i="27"/>
  <c r="EL46" i="27"/>
  <c r="EK46" i="27"/>
  <c r="EJ46" i="27"/>
  <c r="EI46" i="27"/>
  <c r="EH46" i="27"/>
  <c r="EQ45" i="27"/>
  <c r="EP45" i="27"/>
  <c r="EO45" i="27"/>
  <c r="EN45" i="27"/>
  <c r="EM45" i="27"/>
  <c r="EL45" i="27"/>
  <c r="EK45" i="27"/>
  <c r="EJ45" i="27"/>
  <c r="EI45" i="27"/>
  <c r="EH45" i="27"/>
  <c r="EQ44" i="27"/>
  <c r="EP44" i="27"/>
  <c r="EO44" i="27"/>
  <c r="EN44" i="27"/>
  <c r="EM44" i="27"/>
  <c r="EL44" i="27"/>
  <c r="EK44" i="27"/>
  <c r="EJ44" i="27"/>
  <c r="EI44" i="27"/>
  <c r="EH44" i="27"/>
  <c r="EQ43" i="27"/>
  <c r="EP43" i="27"/>
  <c r="EO43" i="27"/>
  <c r="EN43" i="27"/>
  <c r="EM43" i="27"/>
  <c r="EL43" i="27"/>
  <c r="EK43" i="27"/>
  <c r="EJ43" i="27"/>
  <c r="EI43" i="27"/>
  <c r="EH43" i="27"/>
  <c r="EQ42" i="27"/>
  <c r="EP42" i="27"/>
  <c r="EO42" i="27"/>
  <c r="EN42" i="27"/>
  <c r="EM42" i="27"/>
  <c r="EL42" i="27"/>
  <c r="EK42" i="27"/>
  <c r="EJ42" i="27"/>
  <c r="EI42" i="27"/>
  <c r="EH42" i="27"/>
  <c r="EQ41" i="27"/>
  <c r="EP41" i="27"/>
  <c r="EO41" i="27"/>
  <c r="EN41" i="27"/>
  <c r="EM41" i="27"/>
  <c r="EL41" i="27"/>
  <c r="EK41" i="27"/>
  <c r="EJ41" i="27"/>
  <c r="EI41" i="27"/>
  <c r="EH41" i="27"/>
  <c r="EQ40" i="27"/>
  <c r="EP40" i="27"/>
  <c r="EO40" i="27"/>
  <c r="EN40" i="27"/>
  <c r="EM40" i="27"/>
  <c r="EL40" i="27"/>
  <c r="EK40" i="27"/>
  <c r="EJ40" i="27"/>
  <c r="EI40" i="27"/>
  <c r="EH40" i="27"/>
  <c r="EQ39" i="27"/>
  <c r="EP39" i="27"/>
  <c r="EO39" i="27"/>
  <c r="EN39" i="27"/>
  <c r="EM39" i="27"/>
  <c r="EL39" i="27"/>
  <c r="EK39" i="27"/>
  <c r="EJ39" i="27"/>
  <c r="EI39" i="27"/>
  <c r="EH39" i="27"/>
  <c r="EQ38" i="27"/>
  <c r="EP38" i="27"/>
  <c r="EO38" i="27"/>
  <c r="EN38" i="27"/>
  <c r="EM38" i="27"/>
  <c r="EL38" i="27"/>
  <c r="EK38" i="27"/>
  <c r="EJ38" i="27"/>
  <c r="EI38" i="27"/>
  <c r="EH38" i="27"/>
  <c r="EQ37" i="27"/>
  <c r="EP37" i="27"/>
  <c r="EO37" i="27"/>
  <c r="EN37" i="27"/>
  <c r="EM37" i="27"/>
  <c r="EL37" i="27"/>
  <c r="EK37" i="27"/>
  <c r="EJ37" i="27"/>
  <c r="EI37" i="27"/>
  <c r="EH37" i="27"/>
  <c r="EQ36" i="27"/>
  <c r="EP36" i="27"/>
  <c r="EO36" i="27"/>
  <c r="EN36" i="27"/>
  <c r="EM36" i="27"/>
  <c r="EL36" i="27"/>
  <c r="EK36" i="27"/>
  <c r="EJ36" i="27"/>
  <c r="EI36" i="27"/>
  <c r="EH36" i="27"/>
  <c r="EQ35" i="27"/>
  <c r="EP35" i="27"/>
  <c r="EO35" i="27"/>
  <c r="EN35" i="27"/>
  <c r="EM35" i="27"/>
  <c r="EL35" i="27"/>
  <c r="EK35" i="27"/>
  <c r="EJ35" i="27"/>
  <c r="EI35" i="27"/>
  <c r="EH35" i="27"/>
  <c r="EQ34" i="27"/>
  <c r="EP34" i="27"/>
  <c r="EO34" i="27"/>
  <c r="EN34" i="27"/>
  <c r="EM34" i="27"/>
  <c r="EL34" i="27"/>
  <c r="EK34" i="27"/>
  <c r="EJ34" i="27"/>
  <c r="EI34" i="27"/>
  <c r="EH34" i="27"/>
  <c r="EQ33" i="27"/>
  <c r="EP33" i="27"/>
  <c r="EO33" i="27"/>
  <c r="EN33" i="27"/>
  <c r="EM33" i="27"/>
  <c r="EL33" i="27"/>
  <c r="EK33" i="27"/>
  <c r="EJ33" i="27"/>
  <c r="EI33" i="27"/>
  <c r="EH33" i="27"/>
  <c r="EQ32" i="27"/>
  <c r="EP32" i="27"/>
  <c r="EO32" i="27"/>
  <c r="EN32" i="27"/>
  <c r="EM32" i="27"/>
  <c r="EL32" i="27"/>
  <c r="EK32" i="27"/>
  <c r="EJ32" i="27"/>
  <c r="EI32" i="27"/>
  <c r="EH32" i="27"/>
  <c r="EQ31" i="27"/>
  <c r="EP31" i="27"/>
  <c r="EO31" i="27"/>
  <c r="EN31" i="27"/>
  <c r="EM31" i="27"/>
  <c r="EL31" i="27"/>
  <c r="EK31" i="27"/>
  <c r="EJ31" i="27"/>
  <c r="EI31" i="27"/>
  <c r="EH31" i="27"/>
  <c r="EQ30" i="27"/>
  <c r="EP30" i="27"/>
  <c r="EO30" i="27"/>
  <c r="EN30" i="27"/>
  <c r="EM30" i="27"/>
  <c r="EL30" i="27"/>
  <c r="EK30" i="27"/>
  <c r="EJ30" i="27"/>
  <c r="EI30" i="27"/>
  <c r="EH30" i="27"/>
  <c r="EQ29" i="27"/>
  <c r="EP29" i="27"/>
  <c r="EO29" i="27"/>
  <c r="EN29" i="27"/>
  <c r="EM29" i="27"/>
  <c r="EL29" i="27"/>
  <c r="EK29" i="27"/>
  <c r="EJ29" i="27"/>
  <c r="EI29" i="27"/>
  <c r="EH29" i="27"/>
  <c r="EQ28" i="27"/>
  <c r="EP28" i="27"/>
  <c r="EO28" i="27"/>
  <c r="EN28" i="27"/>
  <c r="EM28" i="27"/>
  <c r="EL28" i="27"/>
  <c r="EK28" i="27"/>
  <c r="EJ28" i="27"/>
  <c r="EI28" i="27"/>
  <c r="EH28" i="27"/>
  <c r="EQ27" i="27"/>
  <c r="EP27" i="27"/>
  <c r="EO27" i="27"/>
  <c r="EN27" i="27"/>
  <c r="EM27" i="27"/>
  <c r="EL27" i="27"/>
  <c r="EK27" i="27"/>
  <c r="EJ27" i="27"/>
  <c r="EI27" i="27"/>
  <c r="EH27" i="27"/>
  <c r="EQ26" i="27"/>
  <c r="EP26" i="27"/>
  <c r="EO26" i="27"/>
  <c r="EN26" i="27"/>
  <c r="EM26" i="27"/>
  <c r="EL26" i="27"/>
  <c r="EK26" i="27"/>
  <c r="EJ26" i="27"/>
  <c r="EI26" i="27"/>
  <c r="EH26" i="27"/>
  <c r="EQ25" i="27"/>
  <c r="EP25" i="27"/>
  <c r="EO25" i="27"/>
  <c r="EN25" i="27"/>
  <c r="EM25" i="27"/>
  <c r="EL25" i="27"/>
  <c r="EK25" i="27"/>
  <c r="EJ25" i="27"/>
  <c r="EI25" i="27"/>
  <c r="EH25" i="27"/>
  <c r="EQ24" i="27"/>
  <c r="EP24" i="27"/>
  <c r="EO24" i="27"/>
  <c r="EN24" i="27"/>
  <c r="EM24" i="27"/>
  <c r="EL24" i="27"/>
  <c r="EK24" i="27"/>
  <c r="EJ24" i="27"/>
  <c r="EI24" i="27"/>
  <c r="EH24" i="27"/>
  <c r="EQ23" i="27"/>
  <c r="EP23" i="27"/>
  <c r="EO23" i="27"/>
  <c r="EN23" i="27"/>
  <c r="EM23" i="27"/>
  <c r="EL23" i="27"/>
  <c r="EK23" i="27"/>
  <c r="EJ23" i="27"/>
  <c r="EI23" i="27"/>
  <c r="EH23" i="27"/>
  <c r="EQ22" i="27"/>
  <c r="EP22" i="27"/>
  <c r="EO22" i="27"/>
  <c r="EN22" i="27"/>
  <c r="EM22" i="27"/>
  <c r="EL22" i="27"/>
  <c r="EK22" i="27"/>
  <c r="EJ22" i="27"/>
  <c r="EI22" i="27"/>
  <c r="EH22" i="27"/>
  <c r="EQ21" i="27"/>
  <c r="EP21" i="27"/>
  <c r="EO21" i="27"/>
  <c r="EN21" i="27"/>
  <c r="EM21" i="27"/>
  <c r="EL21" i="27"/>
  <c r="EK21" i="27"/>
  <c r="EJ21" i="27"/>
  <c r="EI21" i="27"/>
  <c r="EH21" i="27"/>
  <c r="EQ20" i="27"/>
  <c r="EP20" i="27"/>
  <c r="EO20" i="27"/>
  <c r="EN20" i="27"/>
  <c r="EM20" i="27"/>
  <c r="EL20" i="27"/>
  <c r="EK20" i="27"/>
  <c r="EJ20" i="27"/>
  <c r="EI20" i="27"/>
  <c r="EH20" i="27"/>
  <c r="EQ19" i="27"/>
  <c r="EP19" i="27"/>
  <c r="EO19" i="27"/>
  <c r="EN19" i="27"/>
  <c r="EM19" i="27"/>
  <c r="EL19" i="27"/>
  <c r="EK19" i="27"/>
  <c r="EJ19" i="27"/>
  <c r="EI19" i="27"/>
  <c r="EH19" i="27"/>
  <c r="EQ18" i="27"/>
  <c r="EP18" i="27"/>
  <c r="EO18" i="27"/>
  <c r="EN18" i="27"/>
  <c r="EM18" i="27"/>
  <c r="EL18" i="27"/>
  <c r="EK18" i="27"/>
  <c r="EJ18" i="27"/>
  <c r="EI18" i="27"/>
  <c r="EH18" i="27"/>
  <c r="EQ17" i="27"/>
  <c r="EP17" i="27"/>
  <c r="EO17" i="27"/>
  <c r="EN17" i="27"/>
  <c r="EM17" i="27"/>
  <c r="EL17" i="27"/>
  <c r="EK17" i="27"/>
  <c r="EJ17" i="27"/>
  <c r="EI17" i="27"/>
  <c r="EH17" i="27"/>
  <c r="EQ16" i="27"/>
  <c r="EP16" i="27"/>
  <c r="EO16" i="27"/>
  <c r="EN16" i="27"/>
  <c r="EM16" i="27"/>
  <c r="EL16" i="27"/>
  <c r="EK16" i="27"/>
  <c r="EJ16" i="27"/>
  <c r="EI16" i="27"/>
  <c r="EH16" i="27"/>
  <c r="EQ15" i="27"/>
  <c r="EP15" i="27"/>
  <c r="EO15" i="27"/>
  <c r="EN15" i="27"/>
  <c r="EM15" i="27"/>
  <c r="EL15" i="27"/>
  <c r="EK15" i="27"/>
  <c r="EJ15" i="27"/>
  <c r="EI15" i="27"/>
  <c r="EH15" i="27"/>
  <c r="EQ14" i="27"/>
  <c r="EP14" i="27"/>
  <c r="EO14" i="27"/>
  <c r="EN14" i="27"/>
  <c r="EM14" i="27"/>
  <c r="EL14" i="27"/>
  <c r="EK14" i="27"/>
  <c r="EJ14" i="27"/>
  <c r="EI14" i="27"/>
  <c r="EH14" i="27"/>
  <c r="EQ13" i="27"/>
  <c r="EP13" i="27"/>
  <c r="EO13" i="27"/>
  <c r="EN13" i="27"/>
  <c r="EM13" i="27"/>
  <c r="EL13" i="27"/>
  <c r="EK13" i="27"/>
  <c r="EJ13" i="27"/>
  <c r="EI13" i="27"/>
  <c r="EH13" i="27"/>
  <c r="EQ12" i="27"/>
  <c r="EP12" i="27"/>
  <c r="EO12" i="27"/>
  <c r="EN12" i="27"/>
  <c r="EM12" i="27"/>
  <c r="EL12" i="27"/>
  <c r="EK12" i="27"/>
  <c r="EJ12" i="27"/>
  <c r="EI12" i="27"/>
  <c r="EH12" i="27"/>
  <c r="EQ11" i="27"/>
  <c r="EP11" i="27"/>
  <c r="EO11" i="27"/>
  <c r="EN11" i="27"/>
  <c r="EM11" i="27"/>
  <c r="EL11" i="27"/>
  <c r="EK11" i="27"/>
  <c r="EJ11" i="27"/>
  <c r="EI11" i="27"/>
  <c r="EH11" i="27"/>
  <c r="EQ10" i="27"/>
  <c r="EP10" i="27"/>
  <c r="EO10" i="27"/>
  <c r="EN10" i="27"/>
  <c r="EM10" i="27"/>
  <c r="EL10" i="27"/>
  <c r="EK10" i="27"/>
  <c r="EJ10" i="27"/>
  <c r="EI10" i="27"/>
  <c r="EH10" i="27"/>
  <c r="EQ9" i="27"/>
  <c r="EP9" i="27"/>
  <c r="EO9" i="27"/>
  <c r="EN9" i="27"/>
  <c r="EM9" i="27"/>
  <c r="EL9" i="27"/>
  <c r="EK9" i="27"/>
  <c r="EJ9" i="27"/>
  <c r="EI9" i="27"/>
  <c r="EH9" i="27"/>
  <c r="EQ7" i="27"/>
  <c r="EP7" i="27"/>
  <c r="EO7" i="27"/>
  <c r="EN7" i="27"/>
  <c r="EM7" i="27"/>
  <c r="EL7" i="27"/>
  <c r="EK7" i="27"/>
  <c r="EJ7" i="27"/>
  <c r="EI7" i="27"/>
  <c r="EH7" i="27"/>
  <c r="BM140" i="27"/>
  <c r="BL140" i="27"/>
  <c r="BK140" i="27"/>
  <c r="BJ140" i="27"/>
  <c r="BI140" i="27"/>
  <c r="BH140" i="27"/>
  <c r="BG140" i="27"/>
  <c r="BF140" i="27"/>
  <c r="BE140" i="27"/>
  <c r="BD140" i="27"/>
  <c r="BM139" i="27"/>
  <c r="BL139" i="27"/>
  <c r="BK139" i="27"/>
  <c r="BJ139" i="27"/>
  <c r="BI139" i="27"/>
  <c r="BH139" i="27"/>
  <c r="BG139" i="27"/>
  <c r="BF139" i="27"/>
  <c r="BE139" i="27"/>
  <c r="BD139" i="27"/>
  <c r="BM138" i="27"/>
  <c r="BL138" i="27"/>
  <c r="BK138" i="27"/>
  <c r="BJ138" i="27"/>
  <c r="BI138" i="27"/>
  <c r="BH138" i="27"/>
  <c r="BG138" i="27"/>
  <c r="BF138" i="27"/>
  <c r="BE138" i="27"/>
  <c r="BD138" i="27"/>
  <c r="BM137" i="27"/>
  <c r="BL137" i="27"/>
  <c r="BK137" i="27"/>
  <c r="BJ137" i="27"/>
  <c r="BI137" i="27"/>
  <c r="BH137" i="27"/>
  <c r="BG137" i="27"/>
  <c r="BF137" i="27"/>
  <c r="BE137" i="27"/>
  <c r="BD137" i="27"/>
  <c r="BM136" i="27"/>
  <c r="BL136" i="27"/>
  <c r="BK136" i="27"/>
  <c r="BJ136" i="27"/>
  <c r="BI136" i="27"/>
  <c r="BH136" i="27"/>
  <c r="BG136" i="27"/>
  <c r="BF136" i="27"/>
  <c r="BE136" i="27"/>
  <c r="BD136" i="27"/>
  <c r="BM135" i="27"/>
  <c r="BL135" i="27"/>
  <c r="BK135" i="27"/>
  <c r="BJ135" i="27"/>
  <c r="BI135" i="27"/>
  <c r="BH135" i="27"/>
  <c r="BG135" i="27"/>
  <c r="BF135" i="27"/>
  <c r="BE135" i="27"/>
  <c r="BD135" i="27"/>
  <c r="BM134" i="27"/>
  <c r="BL134" i="27"/>
  <c r="BK134" i="27"/>
  <c r="BJ134" i="27"/>
  <c r="BI134" i="27"/>
  <c r="BH134" i="27"/>
  <c r="BG134" i="27"/>
  <c r="BF134" i="27"/>
  <c r="BE134" i="27"/>
  <c r="BD134" i="27"/>
  <c r="BM131" i="27"/>
  <c r="BM132" i="27" s="1"/>
  <c r="BL131" i="27"/>
  <c r="BL132" i="27" s="1"/>
  <c r="BK131" i="27"/>
  <c r="BK132" i="27" s="1"/>
  <c r="BJ131" i="27"/>
  <c r="BJ132" i="27" s="1"/>
  <c r="BI131" i="27"/>
  <c r="BI132" i="27" s="1"/>
  <c r="BH131" i="27"/>
  <c r="BH132" i="27" s="1"/>
  <c r="BG131" i="27"/>
  <c r="BG132" i="27" s="1"/>
  <c r="BF131" i="27"/>
  <c r="BF132" i="27" s="1"/>
  <c r="BE131" i="27"/>
  <c r="BE132" i="27" s="1"/>
  <c r="BD131" i="27"/>
  <c r="BD132" i="27" s="1"/>
  <c r="BM130" i="27"/>
  <c r="BL130" i="27"/>
  <c r="BK130" i="27"/>
  <c r="BJ130" i="27"/>
  <c r="BI130" i="27"/>
  <c r="BH130" i="27"/>
  <c r="BG130" i="27"/>
  <c r="BF130" i="27"/>
  <c r="BE130" i="27"/>
  <c r="BD130" i="27"/>
  <c r="EH7" i="23"/>
  <c r="EI7" i="23"/>
  <c r="EJ7" i="23"/>
  <c r="EK7" i="23"/>
  <c r="EL7" i="23"/>
  <c r="EM7" i="23"/>
  <c r="EN7" i="23"/>
  <c r="EO7" i="23"/>
  <c r="EP7" i="23"/>
  <c r="EQ7" i="23"/>
  <c r="EH9" i="23"/>
  <c r="EI9" i="23"/>
  <c r="EJ9" i="23"/>
  <c r="EK9" i="23"/>
  <c r="EL9" i="23"/>
  <c r="EM9" i="23"/>
  <c r="EN9" i="23"/>
  <c r="EO9" i="23"/>
  <c r="EP9" i="23"/>
  <c r="EQ9" i="23"/>
  <c r="EH10" i="23"/>
  <c r="EI10" i="23"/>
  <c r="EJ10" i="23"/>
  <c r="EK10" i="23"/>
  <c r="EL10" i="23"/>
  <c r="EM10" i="23"/>
  <c r="EN10" i="23"/>
  <c r="EO10" i="23"/>
  <c r="EP10" i="23"/>
  <c r="EQ10" i="23"/>
  <c r="EH11" i="23"/>
  <c r="EI11" i="23"/>
  <c r="EJ11" i="23"/>
  <c r="EK11" i="23"/>
  <c r="EL11" i="23"/>
  <c r="EM11" i="23"/>
  <c r="EN11" i="23"/>
  <c r="EO11" i="23"/>
  <c r="EP11" i="23"/>
  <c r="EQ11" i="23"/>
  <c r="EH12" i="23"/>
  <c r="EI12" i="23"/>
  <c r="EJ12" i="23"/>
  <c r="EK12" i="23"/>
  <c r="EL12" i="23"/>
  <c r="EM12" i="23"/>
  <c r="EN12" i="23"/>
  <c r="EO12" i="23"/>
  <c r="EP12" i="23"/>
  <c r="EQ12" i="23"/>
  <c r="EH13" i="23"/>
  <c r="EI13" i="23"/>
  <c r="EJ13" i="23"/>
  <c r="EK13" i="23"/>
  <c r="EL13" i="23"/>
  <c r="EM13" i="23"/>
  <c r="EN13" i="23"/>
  <c r="EO13" i="23"/>
  <c r="EP13" i="23"/>
  <c r="EQ13" i="23"/>
  <c r="EH14" i="23"/>
  <c r="EI14" i="23"/>
  <c r="EJ14" i="23"/>
  <c r="EK14" i="23"/>
  <c r="EL14" i="23"/>
  <c r="EM14" i="23"/>
  <c r="EN14" i="23"/>
  <c r="EO14" i="23"/>
  <c r="EP14" i="23"/>
  <c r="EQ14" i="23"/>
  <c r="EH15" i="23"/>
  <c r="EI15" i="23"/>
  <c r="EJ15" i="23"/>
  <c r="EK15" i="23"/>
  <c r="EL15" i="23"/>
  <c r="EM15" i="23"/>
  <c r="EN15" i="23"/>
  <c r="EO15" i="23"/>
  <c r="EP15" i="23"/>
  <c r="EQ15" i="23"/>
  <c r="EH16" i="23"/>
  <c r="EI16" i="23"/>
  <c r="EJ16" i="23"/>
  <c r="EK16" i="23"/>
  <c r="EL16" i="23"/>
  <c r="EM16" i="23"/>
  <c r="EN16" i="23"/>
  <c r="EO16" i="23"/>
  <c r="EP16" i="23"/>
  <c r="EQ16" i="23"/>
  <c r="EH17" i="23"/>
  <c r="EI17" i="23"/>
  <c r="EJ17" i="23"/>
  <c r="EK17" i="23"/>
  <c r="EL17" i="23"/>
  <c r="EM17" i="23"/>
  <c r="EN17" i="23"/>
  <c r="EO17" i="23"/>
  <c r="EP17" i="23"/>
  <c r="EQ17" i="23"/>
  <c r="EH18" i="23"/>
  <c r="EI18" i="23"/>
  <c r="EJ18" i="23"/>
  <c r="EK18" i="23"/>
  <c r="EL18" i="23"/>
  <c r="EM18" i="23"/>
  <c r="EN18" i="23"/>
  <c r="EO18" i="23"/>
  <c r="EP18" i="23"/>
  <c r="EQ18" i="23"/>
  <c r="EH19" i="23"/>
  <c r="EI19" i="23"/>
  <c r="EJ19" i="23"/>
  <c r="EK19" i="23"/>
  <c r="EL19" i="23"/>
  <c r="EM19" i="23"/>
  <c r="EN19" i="23"/>
  <c r="EO19" i="23"/>
  <c r="EP19" i="23"/>
  <c r="EQ19" i="23"/>
  <c r="EH20" i="23"/>
  <c r="EI20" i="23"/>
  <c r="EJ20" i="23"/>
  <c r="EK20" i="23"/>
  <c r="EL20" i="23"/>
  <c r="EM20" i="23"/>
  <c r="EN20" i="23"/>
  <c r="EO20" i="23"/>
  <c r="EP20" i="23"/>
  <c r="EQ20" i="23"/>
  <c r="EH21" i="23"/>
  <c r="EI21" i="23"/>
  <c r="EJ21" i="23"/>
  <c r="EK21" i="23"/>
  <c r="EL21" i="23"/>
  <c r="EM21" i="23"/>
  <c r="EN21" i="23"/>
  <c r="EO21" i="23"/>
  <c r="EP21" i="23"/>
  <c r="EQ21" i="23"/>
  <c r="EH22" i="23"/>
  <c r="EI22" i="23"/>
  <c r="EJ22" i="23"/>
  <c r="EK22" i="23"/>
  <c r="EL22" i="23"/>
  <c r="EM22" i="23"/>
  <c r="EN22" i="23"/>
  <c r="EO22" i="23"/>
  <c r="EP22" i="23"/>
  <c r="EQ22" i="23"/>
  <c r="EH23" i="23"/>
  <c r="EI23" i="23"/>
  <c r="EJ23" i="23"/>
  <c r="EK23" i="23"/>
  <c r="EL23" i="23"/>
  <c r="EM23" i="23"/>
  <c r="EN23" i="23"/>
  <c r="EO23" i="23"/>
  <c r="EP23" i="23"/>
  <c r="EQ23" i="23"/>
  <c r="EH24" i="23"/>
  <c r="EI24" i="23"/>
  <c r="EJ24" i="23"/>
  <c r="EK24" i="23"/>
  <c r="EL24" i="23"/>
  <c r="EM24" i="23"/>
  <c r="EN24" i="23"/>
  <c r="EO24" i="23"/>
  <c r="EP24" i="23"/>
  <c r="EQ24" i="23"/>
  <c r="EH25" i="23"/>
  <c r="EI25" i="23"/>
  <c r="EJ25" i="23"/>
  <c r="EK25" i="23"/>
  <c r="EL25" i="23"/>
  <c r="EM25" i="23"/>
  <c r="EN25" i="23"/>
  <c r="EO25" i="23"/>
  <c r="EP25" i="23"/>
  <c r="EQ25" i="23"/>
  <c r="EH26" i="23"/>
  <c r="EI26" i="23"/>
  <c r="EJ26" i="23"/>
  <c r="EK26" i="23"/>
  <c r="EL26" i="23"/>
  <c r="EM26" i="23"/>
  <c r="EN26" i="23"/>
  <c r="EO26" i="23"/>
  <c r="EP26" i="23"/>
  <c r="EQ26" i="23"/>
  <c r="EH27" i="23"/>
  <c r="EI27" i="23"/>
  <c r="EJ27" i="23"/>
  <c r="EK27" i="23"/>
  <c r="EL27" i="23"/>
  <c r="EM27" i="23"/>
  <c r="EN27" i="23"/>
  <c r="EO27" i="23"/>
  <c r="EP27" i="23"/>
  <c r="EQ27" i="23"/>
  <c r="EH28" i="23"/>
  <c r="EI28" i="23"/>
  <c r="EJ28" i="23"/>
  <c r="EK28" i="23"/>
  <c r="EL28" i="23"/>
  <c r="EM28" i="23"/>
  <c r="EN28" i="23"/>
  <c r="EO28" i="23"/>
  <c r="EP28" i="23"/>
  <c r="EQ28" i="23"/>
  <c r="EH29" i="23"/>
  <c r="EI29" i="23"/>
  <c r="EJ29" i="23"/>
  <c r="EK29" i="23"/>
  <c r="EL29" i="23"/>
  <c r="EM29" i="23"/>
  <c r="EN29" i="23"/>
  <c r="EO29" i="23"/>
  <c r="EP29" i="23"/>
  <c r="EQ29" i="23"/>
  <c r="EH30" i="23"/>
  <c r="EI30" i="23"/>
  <c r="EJ30" i="23"/>
  <c r="EK30" i="23"/>
  <c r="EL30" i="23"/>
  <c r="EM30" i="23"/>
  <c r="EN30" i="23"/>
  <c r="EO30" i="23"/>
  <c r="EP30" i="23"/>
  <c r="EQ30" i="23"/>
  <c r="EH31" i="23"/>
  <c r="EI31" i="23"/>
  <c r="EJ31" i="23"/>
  <c r="EK31" i="23"/>
  <c r="EL31" i="23"/>
  <c r="EM31" i="23"/>
  <c r="EN31" i="23"/>
  <c r="EO31" i="23"/>
  <c r="EP31" i="23"/>
  <c r="EQ31" i="23"/>
  <c r="EH32" i="23"/>
  <c r="EI32" i="23"/>
  <c r="EJ32" i="23"/>
  <c r="EK32" i="23"/>
  <c r="EL32" i="23"/>
  <c r="EM32" i="23"/>
  <c r="EN32" i="23"/>
  <c r="EO32" i="23"/>
  <c r="EP32" i="23"/>
  <c r="EQ32" i="23"/>
  <c r="EH33" i="23"/>
  <c r="EI33" i="23"/>
  <c r="EJ33" i="23"/>
  <c r="EK33" i="23"/>
  <c r="EL33" i="23"/>
  <c r="EM33" i="23"/>
  <c r="EN33" i="23"/>
  <c r="EO33" i="23"/>
  <c r="EP33" i="23"/>
  <c r="EQ33" i="23"/>
  <c r="EH34" i="23"/>
  <c r="EI34" i="23"/>
  <c r="EJ34" i="23"/>
  <c r="EK34" i="23"/>
  <c r="EL34" i="23"/>
  <c r="EM34" i="23"/>
  <c r="EN34" i="23"/>
  <c r="EO34" i="23"/>
  <c r="EP34" i="23"/>
  <c r="EQ34" i="23"/>
  <c r="EH35" i="23"/>
  <c r="EI35" i="23"/>
  <c r="EJ35" i="23"/>
  <c r="EK35" i="23"/>
  <c r="EL35" i="23"/>
  <c r="EM35" i="23"/>
  <c r="EN35" i="23"/>
  <c r="EO35" i="23"/>
  <c r="EP35" i="23"/>
  <c r="EQ35" i="23"/>
  <c r="EH36" i="23"/>
  <c r="EI36" i="23"/>
  <c r="EJ36" i="23"/>
  <c r="EK36" i="23"/>
  <c r="EL36" i="23"/>
  <c r="EM36" i="23"/>
  <c r="EN36" i="23"/>
  <c r="EO36" i="23"/>
  <c r="EP36" i="23"/>
  <c r="EQ36" i="23"/>
  <c r="EH37" i="23"/>
  <c r="EI37" i="23"/>
  <c r="EJ37" i="23"/>
  <c r="EK37" i="23"/>
  <c r="EL37" i="23"/>
  <c r="EM37" i="23"/>
  <c r="EN37" i="23"/>
  <c r="EO37" i="23"/>
  <c r="EP37" i="23"/>
  <c r="EQ37" i="23"/>
  <c r="EH38" i="23"/>
  <c r="EI38" i="23"/>
  <c r="EJ38" i="23"/>
  <c r="EK38" i="23"/>
  <c r="EL38" i="23"/>
  <c r="EM38" i="23"/>
  <c r="EN38" i="23"/>
  <c r="EO38" i="23"/>
  <c r="EP38" i="23"/>
  <c r="EQ38" i="23"/>
  <c r="EH39" i="23"/>
  <c r="EI39" i="23"/>
  <c r="EJ39" i="23"/>
  <c r="EK39" i="23"/>
  <c r="EL39" i="23"/>
  <c r="EM39" i="23"/>
  <c r="EN39" i="23"/>
  <c r="EO39" i="23"/>
  <c r="EP39" i="23"/>
  <c r="EQ39" i="23"/>
  <c r="EH40" i="23"/>
  <c r="EI40" i="23"/>
  <c r="EJ40" i="23"/>
  <c r="EK40" i="23"/>
  <c r="EL40" i="23"/>
  <c r="EM40" i="23"/>
  <c r="EN40" i="23"/>
  <c r="EO40" i="23"/>
  <c r="EP40" i="23"/>
  <c r="EQ40" i="23"/>
  <c r="EH41" i="23"/>
  <c r="EI41" i="23"/>
  <c r="EJ41" i="23"/>
  <c r="EK41" i="23"/>
  <c r="EL41" i="23"/>
  <c r="EM41" i="23"/>
  <c r="EN41" i="23"/>
  <c r="EO41" i="23"/>
  <c r="EP41" i="23"/>
  <c r="EQ41" i="23"/>
  <c r="EH42" i="23"/>
  <c r="EI42" i="23"/>
  <c r="EJ42" i="23"/>
  <c r="EK42" i="23"/>
  <c r="EL42" i="23"/>
  <c r="EM42" i="23"/>
  <c r="EN42" i="23"/>
  <c r="EO42" i="23"/>
  <c r="EP42" i="23"/>
  <c r="EQ42" i="23"/>
  <c r="EH43" i="23"/>
  <c r="EI43" i="23"/>
  <c r="EJ43" i="23"/>
  <c r="EK43" i="23"/>
  <c r="EL43" i="23"/>
  <c r="EM43" i="23"/>
  <c r="EN43" i="23"/>
  <c r="EO43" i="23"/>
  <c r="EP43" i="23"/>
  <c r="EQ43" i="23"/>
  <c r="EH44" i="23"/>
  <c r="EI44" i="23"/>
  <c r="EJ44" i="23"/>
  <c r="EK44" i="23"/>
  <c r="EL44" i="23"/>
  <c r="EM44" i="23"/>
  <c r="EN44" i="23"/>
  <c r="EO44" i="23"/>
  <c r="EP44" i="23"/>
  <c r="EQ44" i="23"/>
  <c r="EH45" i="23"/>
  <c r="EI45" i="23"/>
  <c r="EJ45" i="23"/>
  <c r="EK45" i="23"/>
  <c r="EL45" i="23"/>
  <c r="EM45" i="23"/>
  <c r="EN45" i="23"/>
  <c r="EO45" i="23"/>
  <c r="EP45" i="23"/>
  <c r="EQ45" i="23"/>
  <c r="EH46" i="23"/>
  <c r="EI46" i="23"/>
  <c r="EJ46" i="23"/>
  <c r="EK46" i="23"/>
  <c r="EL46" i="23"/>
  <c r="EM46" i="23"/>
  <c r="EN46" i="23"/>
  <c r="EO46" i="23"/>
  <c r="EP46" i="23"/>
  <c r="EQ46" i="23"/>
  <c r="EH47" i="23"/>
  <c r="EI47" i="23"/>
  <c r="EJ47" i="23"/>
  <c r="EK47" i="23"/>
  <c r="EL47" i="23"/>
  <c r="EM47" i="23"/>
  <c r="EN47" i="23"/>
  <c r="EO47" i="23"/>
  <c r="EP47" i="23"/>
  <c r="EQ47" i="23"/>
  <c r="EH48" i="23"/>
  <c r="EI48" i="23"/>
  <c r="EJ48" i="23"/>
  <c r="EK48" i="23"/>
  <c r="EL48" i="23"/>
  <c r="EM48" i="23"/>
  <c r="EN48" i="23"/>
  <c r="EO48" i="23"/>
  <c r="EP48" i="23"/>
  <c r="EQ48" i="23"/>
  <c r="EH49" i="23"/>
  <c r="EI49" i="23"/>
  <c r="EJ49" i="23"/>
  <c r="EK49" i="23"/>
  <c r="EL49" i="23"/>
  <c r="EM49" i="23"/>
  <c r="EN49" i="23"/>
  <c r="EO49" i="23"/>
  <c r="EP49" i="23"/>
  <c r="EQ49" i="23"/>
  <c r="EH50" i="23"/>
  <c r="EI50" i="23"/>
  <c r="EJ50" i="23"/>
  <c r="EK50" i="23"/>
  <c r="EL50" i="23"/>
  <c r="EM50" i="23"/>
  <c r="EN50" i="23"/>
  <c r="EO50" i="23"/>
  <c r="EP50" i="23"/>
  <c r="EQ50" i="23"/>
  <c r="EH51" i="23"/>
  <c r="EI51" i="23"/>
  <c r="EJ51" i="23"/>
  <c r="EK51" i="23"/>
  <c r="EL51" i="23"/>
  <c r="EM51" i="23"/>
  <c r="EN51" i="23"/>
  <c r="EO51" i="23"/>
  <c r="EP51" i="23"/>
  <c r="EQ51" i="23"/>
  <c r="EH52" i="23"/>
  <c r="EI52" i="23"/>
  <c r="EJ52" i="23"/>
  <c r="EK52" i="23"/>
  <c r="EL52" i="23"/>
  <c r="EM52" i="23"/>
  <c r="EN52" i="23"/>
  <c r="EO52" i="23"/>
  <c r="EP52" i="23"/>
  <c r="EQ52" i="23"/>
  <c r="EH53" i="23"/>
  <c r="EI53" i="23"/>
  <c r="EJ53" i="23"/>
  <c r="EK53" i="23"/>
  <c r="EL53" i="23"/>
  <c r="EM53" i="23"/>
  <c r="EN53" i="23"/>
  <c r="EO53" i="23"/>
  <c r="EP53" i="23"/>
  <c r="EQ53" i="23"/>
  <c r="EH54" i="23"/>
  <c r="EI54" i="23"/>
  <c r="EJ54" i="23"/>
  <c r="EK54" i="23"/>
  <c r="EL54" i="23"/>
  <c r="EM54" i="23"/>
  <c r="EN54" i="23"/>
  <c r="EO54" i="23"/>
  <c r="EP54" i="23"/>
  <c r="EQ54" i="23"/>
  <c r="EH55" i="23"/>
  <c r="EI55" i="23"/>
  <c r="EJ55" i="23"/>
  <c r="EK55" i="23"/>
  <c r="EL55" i="23"/>
  <c r="EM55" i="23"/>
  <c r="EN55" i="23"/>
  <c r="EO55" i="23"/>
  <c r="EP55" i="23"/>
  <c r="EQ55" i="23"/>
  <c r="EH56" i="23"/>
  <c r="EI56" i="23"/>
  <c r="EJ56" i="23"/>
  <c r="EK56" i="23"/>
  <c r="EL56" i="23"/>
  <c r="EM56" i="23"/>
  <c r="EN56" i="23"/>
  <c r="EO56" i="23"/>
  <c r="EP56" i="23"/>
  <c r="EQ56" i="23"/>
  <c r="EH57" i="23"/>
  <c r="EI57" i="23"/>
  <c r="EJ57" i="23"/>
  <c r="EK57" i="23"/>
  <c r="EL57" i="23"/>
  <c r="EM57" i="23"/>
  <c r="EN57" i="23"/>
  <c r="EO57" i="23"/>
  <c r="EP57" i="23"/>
  <c r="EQ57" i="23"/>
  <c r="EH58" i="23"/>
  <c r="EI58" i="23"/>
  <c r="EJ58" i="23"/>
  <c r="EK58" i="23"/>
  <c r="EL58" i="23"/>
  <c r="EM58" i="23"/>
  <c r="EN58" i="23"/>
  <c r="EO58" i="23"/>
  <c r="EP58" i="23"/>
  <c r="EQ58" i="23"/>
  <c r="EH59" i="23"/>
  <c r="EI59" i="23"/>
  <c r="EJ59" i="23"/>
  <c r="EK59" i="23"/>
  <c r="EL59" i="23"/>
  <c r="EM59" i="23"/>
  <c r="EN59" i="23"/>
  <c r="EO59" i="23"/>
  <c r="EP59" i="23"/>
  <c r="EQ59" i="23"/>
  <c r="EH60" i="23"/>
  <c r="EI60" i="23"/>
  <c r="EJ60" i="23"/>
  <c r="EK60" i="23"/>
  <c r="EL60" i="23"/>
  <c r="EM60" i="23"/>
  <c r="EN60" i="23"/>
  <c r="EO60" i="23"/>
  <c r="EP60" i="23"/>
  <c r="EQ60" i="23"/>
  <c r="EH61" i="23"/>
  <c r="EI61" i="23"/>
  <c r="EJ61" i="23"/>
  <c r="EK61" i="23"/>
  <c r="EL61" i="23"/>
  <c r="EM61" i="23"/>
  <c r="EN61" i="23"/>
  <c r="EO61" i="23"/>
  <c r="EP61" i="23"/>
  <c r="EQ61" i="23"/>
  <c r="EH62" i="23"/>
  <c r="EI62" i="23"/>
  <c r="EJ62" i="23"/>
  <c r="EK62" i="23"/>
  <c r="EL62" i="23"/>
  <c r="EM62" i="23"/>
  <c r="EN62" i="23"/>
  <c r="EO62" i="23"/>
  <c r="EP62" i="23"/>
  <c r="EQ62" i="23"/>
  <c r="EH63" i="23"/>
  <c r="EI63" i="23"/>
  <c r="EJ63" i="23"/>
  <c r="EK63" i="23"/>
  <c r="EL63" i="23"/>
  <c r="EM63" i="23"/>
  <c r="EN63" i="23"/>
  <c r="EO63" i="23"/>
  <c r="EP63" i="23"/>
  <c r="EQ63" i="23"/>
  <c r="EH64" i="23"/>
  <c r="EI64" i="23"/>
  <c r="EJ64" i="23"/>
  <c r="EK64" i="23"/>
  <c r="EL64" i="23"/>
  <c r="EM64" i="23"/>
  <c r="EN64" i="23"/>
  <c r="EO64" i="23"/>
  <c r="EP64" i="23"/>
  <c r="EQ64" i="23"/>
  <c r="EH65" i="23"/>
  <c r="EI65" i="23"/>
  <c r="EJ65" i="23"/>
  <c r="EK65" i="23"/>
  <c r="EL65" i="23"/>
  <c r="EM65" i="23"/>
  <c r="EN65" i="23"/>
  <c r="EO65" i="23"/>
  <c r="EP65" i="23"/>
  <c r="EQ65" i="23"/>
  <c r="EH66" i="23"/>
  <c r="EI66" i="23"/>
  <c r="EJ66" i="23"/>
  <c r="EK66" i="23"/>
  <c r="EL66" i="23"/>
  <c r="EM66" i="23"/>
  <c r="EN66" i="23"/>
  <c r="EO66" i="23"/>
  <c r="EP66" i="23"/>
  <c r="EQ66" i="23"/>
  <c r="EH67" i="23"/>
  <c r="EI67" i="23"/>
  <c r="EJ67" i="23"/>
  <c r="EK67" i="23"/>
  <c r="EL67" i="23"/>
  <c r="EM67" i="23"/>
  <c r="EN67" i="23"/>
  <c r="EO67" i="23"/>
  <c r="EP67" i="23"/>
  <c r="EQ67" i="23"/>
  <c r="EH68" i="23"/>
  <c r="EI68" i="23"/>
  <c r="EJ68" i="23"/>
  <c r="EK68" i="23"/>
  <c r="EL68" i="23"/>
  <c r="EM68" i="23"/>
  <c r="EN68" i="23"/>
  <c r="EO68" i="23"/>
  <c r="EP68" i="23"/>
  <c r="EQ68" i="23"/>
  <c r="EH69" i="23"/>
  <c r="EI69" i="23"/>
  <c r="EJ69" i="23"/>
  <c r="EK69" i="23"/>
  <c r="EL69" i="23"/>
  <c r="EM69" i="23"/>
  <c r="EN69" i="23"/>
  <c r="EO69" i="23"/>
  <c r="EP69" i="23"/>
  <c r="EQ69" i="23"/>
  <c r="EH70" i="23"/>
  <c r="EI70" i="23"/>
  <c r="EJ70" i="23"/>
  <c r="EK70" i="23"/>
  <c r="EL70" i="23"/>
  <c r="EM70" i="23"/>
  <c r="EN70" i="23"/>
  <c r="EO70" i="23"/>
  <c r="EP70" i="23"/>
  <c r="EQ70" i="23"/>
  <c r="EH71" i="23"/>
  <c r="EI71" i="23"/>
  <c r="EJ71" i="23"/>
  <c r="EK71" i="23"/>
  <c r="EL71" i="23"/>
  <c r="EM71" i="23"/>
  <c r="EN71" i="23"/>
  <c r="EO71" i="23"/>
  <c r="EP71" i="23"/>
  <c r="EQ71" i="23"/>
  <c r="EH72" i="23"/>
  <c r="EI72" i="23"/>
  <c r="EJ72" i="23"/>
  <c r="EK72" i="23"/>
  <c r="EL72" i="23"/>
  <c r="EM72" i="23"/>
  <c r="EN72" i="23"/>
  <c r="EO72" i="23"/>
  <c r="EP72" i="23"/>
  <c r="EQ72" i="23"/>
  <c r="EH73" i="23"/>
  <c r="EI73" i="23"/>
  <c r="EJ73" i="23"/>
  <c r="EK73" i="23"/>
  <c r="EL73" i="23"/>
  <c r="EM73" i="23"/>
  <c r="EN73" i="23"/>
  <c r="EO73" i="23"/>
  <c r="EP73" i="23"/>
  <c r="EQ73" i="23"/>
  <c r="EH74" i="23"/>
  <c r="EI74" i="23"/>
  <c r="EJ74" i="23"/>
  <c r="EK74" i="23"/>
  <c r="EL74" i="23"/>
  <c r="EM74" i="23"/>
  <c r="EN74" i="23"/>
  <c r="EO74" i="23"/>
  <c r="EP74" i="23"/>
  <c r="EQ74" i="23"/>
  <c r="EH75" i="23"/>
  <c r="EI75" i="23"/>
  <c r="EJ75" i="23"/>
  <c r="EK75" i="23"/>
  <c r="EL75" i="23"/>
  <c r="EM75" i="23"/>
  <c r="EN75" i="23"/>
  <c r="EO75" i="23"/>
  <c r="EP75" i="23"/>
  <c r="EQ75" i="23"/>
  <c r="EH76" i="23"/>
  <c r="EI76" i="23"/>
  <c r="EJ76" i="23"/>
  <c r="EK76" i="23"/>
  <c r="EL76" i="23"/>
  <c r="EM76" i="23"/>
  <c r="EN76" i="23"/>
  <c r="EO76" i="23"/>
  <c r="EP76" i="23"/>
  <c r="EQ76" i="23"/>
  <c r="EH77" i="23"/>
  <c r="EI77" i="23"/>
  <c r="EJ77" i="23"/>
  <c r="EK77" i="23"/>
  <c r="EL77" i="23"/>
  <c r="EM77" i="23"/>
  <c r="EN77" i="23"/>
  <c r="EO77" i="23"/>
  <c r="EP77" i="23"/>
  <c r="EQ77" i="23"/>
  <c r="EH78" i="23"/>
  <c r="EI78" i="23"/>
  <c r="EJ78" i="23"/>
  <c r="EK78" i="23"/>
  <c r="EL78" i="23"/>
  <c r="EM78" i="23"/>
  <c r="EN78" i="23"/>
  <c r="EO78" i="23"/>
  <c r="EP78" i="23"/>
  <c r="EQ78" i="23"/>
  <c r="EH79" i="23"/>
  <c r="EI79" i="23"/>
  <c r="EJ79" i="23"/>
  <c r="EK79" i="23"/>
  <c r="EL79" i="23"/>
  <c r="EM79" i="23"/>
  <c r="EN79" i="23"/>
  <c r="EO79" i="23"/>
  <c r="EP79" i="23"/>
  <c r="EQ79" i="23"/>
  <c r="EH80" i="23"/>
  <c r="EI80" i="23"/>
  <c r="EJ80" i="23"/>
  <c r="EK80" i="23"/>
  <c r="EL80" i="23"/>
  <c r="EM80" i="23"/>
  <c r="EN80" i="23"/>
  <c r="EO80" i="23"/>
  <c r="EP80" i="23"/>
  <c r="EQ80" i="23"/>
  <c r="EH81" i="23"/>
  <c r="EI81" i="23"/>
  <c r="EJ81" i="23"/>
  <c r="EK81" i="23"/>
  <c r="EL81" i="23"/>
  <c r="EM81" i="23"/>
  <c r="EN81" i="23"/>
  <c r="EO81" i="23"/>
  <c r="EP81" i="23"/>
  <c r="EQ81" i="23"/>
  <c r="EH82" i="23"/>
  <c r="EI82" i="23"/>
  <c r="EJ82" i="23"/>
  <c r="EK82" i="23"/>
  <c r="EL82" i="23"/>
  <c r="EM82" i="23"/>
  <c r="EN82" i="23"/>
  <c r="EO82" i="23"/>
  <c r="EP82" i="23"/>
  <c r="EQ82" i="23"/>
  <c r="EH83" i="23"/>
  <c r="EI83" i="23"/>
  <c r="EJ83" i="23"/>
  <c r="EK83" i="23"/>
  <c r="EL83" i="23"/>
  <c r="EM83" i="23"/>
  <c r="EN83" i="23"/>
  <c r="EO83" i="23"/>
  <c r="EP83" i="23"/>
  <c r="EQ83" i="23"/>
  <c r="EH84" i="23"/>
  <c r="EI84" i="23"/>
  <c r="EJ84" i="23"/>
  <c r="EK84" i="23"/>
  <c r="EL84" i="23"/>
  <c r="EM84" i="23"/>
  <c r="EN84" i="23"/>
  <c r="EO84" i="23"/>
  <c r="EP84" i="23"/>
  <c r="EQ84" i="23"/>
  <c r="EH85" i="23"/>
  <c r="EI85" i="23"/>
  <c r="EJ85" i="23"/>
  <c r="EK85" i="23"/>
  <c r="EL85" i="23"/>
  <c r="EM85" i="23"/>
  <c r="EN85" i="23"/>
  <c r="EO85" i="23"/>
  <c r="EP85" i="23"/>
  <c r="EQ85" i="23"/>
  <c r="EH86" i="23"/>
  <c r="EI86" i="23"/>
  <c r="EJ86" i="23"/>
  <c r="EK86" i="23"/>
  <c r="EL86" i="23"/>
  <c r="EM86" i="23"/>
  <c r="EN86" i="23"/>
  <c r="EO86" i="23"/>
  <c r="EP86" i="23"/>
  <c r="EQ86" i="23"/>
  <c r="EH87" i="23"/>
  <c r="EI87" i="23"/>
  <c r="EJ87" i="23"/>
  <c r="EK87" i="23"/>
  <c r="EL87" i="23"/>
  <c r="EM87" i="23"/>
  <c r="EN87" i="23"/>
  <c r="EO87" i="23"/>
  <c r="EP87" i="23"/>
  <c r="EQ87" i="23"/>
  <c r="EH88" i="23"/>
  <c r="EI88" i="23"/>
  <c r="EJ88" i="23"/>
  <c r="EK88" i="23"/>
  <c r="EL88" i="23"/>
  <c r="EM88" i="23"/>
  <c r="EN88" i="23"/>
  <c r="EO88" i="23"/>
  <c r="EP88" i="23"/>
  <c r="EQ88" i="23"/>
  <c r="EH89" i="23"/>
  <c r="EI89" i="23"/>
  <c r="EJ89" i="23"/>
  <c r="EK89" i="23"/>
  <c r="EL89" i="23"/>
  <c r="EM89" i="23"/>
  <c r="EN89" i="23"/>
  <c r="EO89" i="23"/>
  <c r="EP89" i="23"/>
  <c r="EQ89" i="23"/>
  <c r="EH90" i="23"/>
  <c r="EI90" i="23"/>
  <c r="EJ90" i="23"/>
  <c r="EK90" i="23"/>
  <c r="EL90" i="23"/>
  <c r="EM90" i="23"/>
  <c r="EN90" i="23"/>
  <c r="EO90" i="23"/>
  <c r="EP90" i="23"/>
  <c r="EQ90" i="23"/>
  <c r="EH91" i="23"/>
  <c r="EI91" i="23"/>
  <c r="EJ91" i="23"/>
  <c r="EK91" i="23"/>
  <c r="EL91" i="23"/>
  <c r="EM91" i="23"/>
  <c r="EN91" i="23"/>
  <c r="EO91" i="23"/>
  <c r="EP91" i="23"/>
  <c r="EQ91" i="23"/>
  <c r="EH92" i="23"/>
  <c r="EI92" i="23"/>
  <c r="EJ92" i="23"/>
  <c r="EK92" i="23"/>
  <c r="EL92" i="23"/>
  <c r="EM92" i="23"/>
  <c r="EN92" i="23"/>
  <c r="EO92" i="23"/>
  <c r="EP92" i="23"/>
  <c r="EQ92" i="23"/>
  <c r="EH93" i="23"/>
  <c r="EI93" i="23"/>
  <c r="EJ93" i="23"/>
  <c r="EK93" i="23"/>
  <c r="EL93" i="23"/>
  <c r="EM93" i="23"/>
  <c r="EN93" i="23"/>
  <c r="EO93" i="23"/>
  <c r="EP93" i="23"/>
  <c r="EQ93" i="23"/>
  <c r="EH94" i="23"/>
  <c r="EI94" i="23"/>
  <c r="EJ94" i="23"/>
  <c r="EK94" i="23"/>
  <c r="EL94" i="23"/>
  <c r="EM94" i="23"/>
  <c r="EN94" i="23"/>
  <c r="EO94" i="23"/>
  <c r="EP94" i="23"/>
  <c r="EQ94" i="23"/>
  <c r="EH95" i="23"/>
  <c r="EI95" i="23"/>
  <c r="EJ95" i="23"/>
  <c r="EK95" i="23"/>
  <c r="EL95" i="23"/>
  <c r="EM95" i="23"/>
  <c r="EN95" i="23"/>
  <c r="EO95" i="23"/>
  <c r="EP95" i="23"/>
  <c r="EQ95" i="23"/>
  <c r="EH96" i="23"/>
  <c r="EI96" i="23"/>
  <c r="EJ96" i="23"/>
  <c r="EK96" i="23"/>
  <c r="EL96" i="23"/>
  <c r="EM96" i="23"/>
  <c r="EN96" i="23"/>
  <c r="EO96" i="23"/>
  <c r="EP96" i="23"/>
  <c r="EQ96" i="23"/>
  <c r="EH97" i="23"/>
  <c r="EI97" i="23"/>
  <c r="EJ97" i="23"/>
  <c r="EK97" i="23"/>
  <c r="EL97" i="23"/>
  <c r="EM97" i="23"/>
  <c r="EN97" i="23"/>
  <c r="EO97" i="23"/>
  <c r="EP97" i="23"/>
  <c r="EQ97" i="23"/>
  <c r="EH98" i="23"/>
  <c r="EI98" i="23"/>
  <c r="EJ98" i="23"/>
  <c r="EK98" i="23"/>
  <c r="EL98" i="23"/>
  <c r="EM98" i="23"/>
  <c r="EN98" i="23"/>
  <c r="EO98" i="23"/>
  <c r="EP98" i="23"/>
  <c r="EQ98" i="23"/>
  <c r="EH99" i="23"/>
  <c r="EI99" i="23"/>
  <c r="EJ99" i="23"/>
  <c r="EK99" i="23"/>
  <c r="EL99" i="23"/>
  <c r="EM99" i="23"/>
  <c r="EN99" i="23"/>
  <c r="EO99" i="23"/>
  <c r="EP99" i="23"/>
  <c r="EQ99" i="23"/>
  <c r="EH100" i="23"/>
  <c r="EI100" i="23"/>
  <c r="EJ100" i="23"/>
  <c r="EK100" i="23"/>
  <c r="EL100" i="23"/>
  <c r="EM100" i="23"/>
  <c r="EN100" i="23"/>
  <c r="EO100" i="23"/>
  <c r="EP100" i="23"/>
  <c r="EQ100" i="23"/>
  <c r="EH101" i="23"/>
  <c r="EI101" i="23"/>
  <c r="EJ101" i="23"/>
  <c r="EK101" i="23"/>
  <c r="EL101" i="23"/>
  <c r="EM101" i="23"/>
  <c r="EN101" i="23"/>
  <c r="EO101" i="23"/>
  <c r="EP101" i="23"/>
  <c r="EQ101" i="23"/>
  <c r="EH102" i="23"/>
  <c r="EI102" i="23"/>
  <c r="EJ102" i="23"/>
  <c r="EK102" i="23"/>
  <c r="EL102" i="23"/>
  <c r="EM102" i="23"/>
  <c r="EN102" i="23"/>
  <c r="EO102" i="23"/>
  <c r="EP102" i="23"/>
  <c r="EQ102" i="23"/>
  <c r="EH103" i="23"/>
  <c r="EI103" i="23"/>
  <c r="EJ103" i="23"/>
  <c r="EK103" i="23"/>
  <c r="EL103" i="23"/>
  <c r="EM103" i="23"/>
  <c r="EN103" i="23"/>
  <c r="EO103" i="23"/>
  <c r="EP103" i="23"/>
  <c r="EQ103" i="23"/>
  <c r="EH104" i="23"/>
  <c r="EI104" i="23"/>
  <c r="EJ104" i="23"/>
  <c r="EK104" i="23"/>
  <c r="EL104" i="23"/>
  <c r="EM104" i="23"/>
  <c r="EN104" i="23"/>
  <c r="EO104" i="23"/>
  <c r="EP104" i="23"/>
  <c r="EQ104" i="23"/>
  <c r="EH105" i="23"/>
  <c r="EI105" i="23"/>
  <c r="EJ105" i="23"/>
  <c r="EK105" i="23"/>
  <c r="EL105" i="23"/>
  <c r="EM105" i="23"/>
  <c r="EN105" i="23"/>
  <c r="EO105" i="23"/>
  <c r="EP105" i="23"/>
  <c r="EQ105" i="23"/>
  <c r="EH106" i="23"/>
  <c r="EI106" i="23"/>
  <c r="EJ106" i="23"/>
  <c r="EK106" i="23"/>
  <c r="EL106" i="23"/>
  <c r="EM106" i="23"/>
  <c r="EN106" i="23"/>
  <c r="EO106" i="23"/>
  <c r="EP106" i="23"/>
  <c r="EQ106" i="23"/>
  <c r="EH107" i="23"/>
  <c r="EI107" i="23"/>
  <c r="EJ107" i="23"/>
  <c r="EK107" i="23"/>
  <c r="EL107" i="23"/>
  <c r="EM107" i="23"/>
  <c r="EN107" i="23"/>
  <c r="EO107" i="23"/>
  <c r="EP107" i="23"/>
  <c r="EQ107" i="23"/>
  <c r="EH108" i="23"/>
  <c r="EI108" i="23"/>
  <c r="EJ108" i="23"/>
  <c r="EK108" i="23"/>
  <c r="EL108" i="23"/>
  <c r="EM108" i="23"/>
  <c r="EN108" i="23"/>
  <c r="EO108" i="23"/>
  <c r="EP108" i="23"/>
  <c r="EQ108" i="23"/>
  <c r="EH109" i="23"/>
  <c r="EI109" i="23"/>
  <c r="EJ109" i="23"/>
  <c r="EK109" i="23"/>
  <c r="EL109" i="23"/>
  <c r="EM109" i="23"/>
  <c r="EN109" i="23"/>
  <c r="EO109" i="23"/>
  <c r="EP109" i="23"/>
  <c r="EQ109" i="23"/>
  <c r="EH110" i="23"/>
  <c r="EI110" i="23"/>
  <c r="EJ110" i="23"/>
  <c r="EK110" i="23"/>
  <c r="EL110" i="23"/>
  <c r="EM110" i="23"/>
  <c r="EN110" i="23"/>
  <c r="EO110" i="23"/>
  <c r="EP110" i="23"/>
  <c r="EQ110" i="23"/>
  <c r="EH111" i="23"/>
  <c r="EI111" i="23"/>
  <c r="EJ111" i="23"/>
  <c r="EK111" i="23"/>
  <c r="EL111" i="23"/>
  <c r="EM111" i="23"/>
  <c r="EN111" i="23"/>
  <c r="EO111" i="23"/>
  <c r="EP111" i="23"/>
  <c r="EQ111" i="23"/>
  <c r="EH112" i="23"/>
  <c r="EI112" i="23"/>
  <c r="EJ112" i="23"/>
  <c r="EK112" i="23"/>
  <c r="EL112" i="23"/>
  <c r="EM112" i="23"/>
  <c r="EN112" i="23"/>
  <c r="EO112" i="23"/>
  <c r="EP112" i="23"/>
  <c r="EQ112" i="23"/>
  <c r="EH113" i="23"/>
  <c r="EI113" i="23"/>
  <c r="EJ113" i="23"/>
  <c r="EK113" i="23"/>
  <c r="EL113" i="23"/>
  <c r="EM113" i="23"/>
  <c r="EN113" i="23"/>
  <c r="EO113" i="23"/>
  <c r="EP113" i="23"/>
  <c r="EQ113" i="23"/>
  <c r="EH114" i="23"/>
  <c r="EI114" i="23"/>
  <c r="EJ114" i="23"/>
  <c r="EK114" i="23"/>
  <c r="EL114" i="23"/>
  <c r="EM114" i="23"/>
  <c r="EN114" i="23"/>
  <c r="EO114" i="23"/>
  <c r="EP114" i="23"/>
  <c r="EQ114" i="23"/>
  <c r="EH115" i="23"/>
  <c r="EI115" i="23"/>
  <c r="EJ115" i="23"/>
  <c r="EK115" i="23"/>
  <c r="EL115" i="23"/>
  <c r="EM115" i="23"/>
  <c r="EN115" i="23"/>
  <c r="EO115" i="23"/>
  <c r="EP115" i="23"/>
  <c r="EQ115" i="23"/>
  <c r="EH116" i="23"/>
  <c r="EI116" i="23"/>
  <c r="EJ116" i="23"/>
  <c r="EK116" i="23"/>
  <c r="EL116" i="23"/>
  <c r="EM116" i="23"/>
  <c r="EN116" i="23"/>
  <c r="EO116" i="23"/>
  <c r="EP116" i="23"/>
  <c r="EQ116" i="23"/>
  <c r="EH117" i="23"/>
  <c r="EI117" i="23"/>
  <c r="EJ117" i="23"/>
  <c r="EK117" i="23"/>
  <c r="EL117" i="23"/>
  <c r="EM117" i="23"/>
  <c r="EN117" i="23"/>
  <c r="EO117" i="23"/>
  <c r="EP117" i="23"/>
  <c r="EQ117" i="23"/>
  <c r="EH118" i="23"/>
  <c r="EI118" i="23"/>
  <c r="EJ118" i="23"/>
  <c r="EK118" i="23"/>
  <c r="EL118" i="23"/>
  <c r="EM118" i="23"/>
  <c r="EN118" i="23"/>
  <c r="EO118" i="23"/>
  <c r="EP118" i="23"/>
  <c r="EQ118" i="23"/>
  <c r="EH119" i="23"/>
  <c r="EI119" i="23"/>
  <c r="EJ119" i="23"/>
  <c r="EK119" i="23"/>
  <c r="EL119" i="23"/>
  <c r="EM119" i="23"/>
  <c r="EN119" i="23"/>
  <c r="EO119" i="23"/>
  <c r="EP119" i="23"/>
  <c r="EQ119" i="23"/>
  <c r="EH120" i="23"/>
  <c r="EI120" i="23"/>
  <c r="EJ120" i="23"/>
  <c r="EK120" i="23"/>
  <c r="EL120" i="23"/>
  <c r="EM120" i="23"/>
  <c r="EN120" i="23"/>
  <c r="EO120" i="23"/>
  <c r="EP120" i="23"/>
  <c r="EQ120" i="23"/>
  <c r="EH121" i="23"/>
  <c r="EI121" i="23"/>
  <c r="EJ121" i="23"/>
  <c r="EK121" i="23"/>
  <c r="EL121" i="23"/>
  <c r="EM121" i="23"/>
  <c r="EN121" i="23"/>
  <c r="EO121" i="23"/>
  <c r="EP121" i="23"/>
  <c r="EQ121" i="23"/>
  <c r="EH122" i="23"/>
  <c r="EI122" i="23"/>
  <c r="EJ122" i="23"/>
  <c r="EK122" i="23"/>
  <c r="EL122" i="23"/>
  <c r="EM122" i="23"/>
  <c r="EN122" i="23"/>
  <c r="EO122" i="23"/>
  <c r="EP122" i="23"/>
  <c r="EQ122" i="23"/>
  <c r="EH123" i="23"/>
  <c r="EI123" i="23"/>
  <c r="EJ123" i="23"/>
  <c r="EK123" i="23"/>
  <c r="EL123" i="23"/>
  <c r="EM123" i="23"/>
  <c r="EN123" i="23"/>
  <c r="EO123" i="23"/>
  <c r="EP123" i="23"/>
  <c r="EQ123" i="23"/>
  <c r="EH124" i="23"/>
  <c r="EI124" i="23"/>
  <c r="EJ124" i="23"/>
  <c r="EK124" i="23"/>
  <c r="EL124" i="23"/>
  <c r="EM124" i="23"/>
  <c r="EN124" i="23"/>
  <c r="EO124" i="23"/>
  <c r="EP124" i="23"/>
  <c r="EQ124" i="23"/>
  <c r="EH125" i="23"/>
  <c r="EI125" i="23"/>
  <c r="EJ125" i="23"/>
  <c r="EK125" i="23"/>
  <c r="EL125" i="23"/>
  <c r="EM125" i="23"/>
  <c r="EN125" i="23"/>
  <c r="EO125" i="23"/>
  <c r="EP125" i="23"/>
  <c r="EQ125" i="23"/>
  <c r="EH126" i="23"/>
  <c r="EI126" i="23"/>
  <c r="EJ126" i="23"/>
  <c r="EK126" i="23"/>
  <c r="EL126" i="23"/>
  <c r="EM126" i="23"/>
  <c r="EN126" i="23"/>
  <c r="EO126" i="23"/>
  <c r="EP126" i="23"/>
  <c r="EQ126" i="23"/>
  <c r="EH127" i="23"/>
  <c r="EI127" i="23"/>
  <c r="EJ127" i="23"/>
  <c r="EK127" i="23"/>
  <c r="EL127" i="23"/>
  <c r="EM127" i="23"/>
  <c r="EN127" i="23"/>
  <c r="EO127" i="23"/>
  <c r="EP127" i="23"/>
  <c r="EQ127" i="23"/>
  <c r="EH128" i="23"/>
  <c r="EI128" i="23"/>
  <c r="EJ128" i="23"/>
  <c r="EK128" i="23"/>
  <c r="EL128" i="23"/>
  <c r="EM128" i="23"/>
  <c r="EN128" i="23"/>
  <c r="EO128" i="23"/>
  <c r="EP128" i="23"/>
  <c r="EQ128" i="23"/>
  <c r="BM140" i="23"/>
  <c r="BL140" i="23"/>
  <c r="BK140" i="23"/>
  <c r="BJ140" i="23"/>
  <c r="BI140" i="23"/>
  <c r="BH140" i="23"/>
  <c r="BG140" i="23"/>
  <c r="BF140" i="23"/>
  <c r="BE140" i="23"/>
  <c r="BD140" i="23"/>
  <c r="BM139" i="23"/>
  <c r="BL139" i="23"/>
  <c r="BK139" i="23"/>
  <c r="BJ139" i="23"/>
  <c r="BI139" i="23"/>
  <c r="BH139" i="23"/>
  <c r="BG139" i="23"/>
  <c r="BF139" i="23"/>
  <c r="BE139" i="23"/>
  <c r="BD139" i="23"/>
  <c r="BM138" i="23"/>
  <c r="BL138" i="23"/>
  <c r="BK138" i="23"/>
  <c r="BJ138" i="23"/>
  <c r="BI138" i="23"/>
  <c r="BH138" i="23"/>
  <c r="BG138" i="23"/>
  <c r="BF138" i="23"/>
  <c r="BE138" i="23"/>
  <c r="BD138" i="23"/>
  <c r="BM137" i="23"/>
  <c r="BL137" i="23"/>
  <c r="BK137" i="23"/>
  <c r="BJ137" i="23"/>
  <c r="BI137" i="23"/>
  <c r="BH137" i="23"/>
  <c r="BG137" i="23"/>
  <c r="BF137" i="23"/>
  <c r="BE137" i="23"/>
  <c r="BD137" i="23"/>
  <c r="BM136" i="23"/>
  <c r="BL136" i="23"/>
  <c r="BK136" i="23"/>
  <c r="BJ136" i="23"/>
  <c r="BI136" i="23"/>
  <c r="BH136" i="23"/>
  <c r="BG136" i="23"/>
  <c r="BF136" i="23"/>
  <c r="BE136" i="23"/>
  <c r="BD136" i="23"/>
  <c r="BM135" i="23"/>
  <c r="BL135" i="23"/>
  <c r="BK135" i="23"/>
  <c r="BJ135" i="23"/>
  <c r="BI135" i="23"/>
  <c r="BH135" i="23"/>
  <c r="BG135" i="23"/>
  <c r="BF135" i="23"/>
  <c r="BE135" i="23"/>
  <c r="BD135" i="23"/>
  <c r="BM134" i="23"/>
  <c r="BL134" i="23"/>
  <c r="BK134" i="23"/>
  <c r="BJ134" i="23"/>
  <c r="BI134" i="23"/>
  <c r="BH134" i="23"/>
  <c r="BG134" i="23"/>
  <c r="BF134" i="23"/>
  <c r="BE134" i="23"/>
  <c r="BD134" i="23"/>
  <c r="BM131" i="23"/>
  <c r="BM132" i="23" s="1"/>
  <c r="BL131" i="23"/>
  <c r="BL132" i="23" s="1"/>
  <c r="BK131" i="23"/>
  <c r="BK132" i="23" s="1"/>
  <c r="BJ131" i="23"/>
  <c r="BJ132" i="23" s="1"/>
  <c r="BI131" i="23"/>
  <c r="BI132" i="23" s="1"/>
  <c r="BH131" i="23"/>
  <c r="BG131" i="23"/>
  <c r="BF131" i="23"/>
  <c r="BE131" i="23"/>
  <c r="BD131" i="23"/>
  <c r="BM130" i="23"/>
  <c r="BL130" i="23"/>
  <c r="BK130" i="23"/>
  <c r="BJ130" i="23"/>
  <c r="BI130" i="23"/>
  <c r="BH130" i="23"/>
  <c r="BG130" i="23"/>
  <c r="BF130" i="23"/>
  <c r="BE130" i="23"/>
  <c r="BD130" i="23"/>
  <c r="BF132" i="23" l="1"/>
  <c r="BE132" i="23"/>
  <c r="BG132" i="23"/>
  <c r="BD132" i="23"/>
  <c r="BH132" i="23"/>
  <c r="EE7" i="4"/>
  <c r="DZ7" i="4"/>
  <c r="DY7" i="4"/>
  <c r="DX7" i="4"/>
  <c r="DW7" i="4"/>
  <c r="DV7" i="4"/>
  <c r="EE6" i="4"/>
  <c r="DZ6" i="4"/>
  <c r="DY6" i="4"/>
  <c r="DX6" i="4"/>
  <c r="DW6" i="4"/>
  <c r="DV6" i="4"/>
  <c r="EE7" i="21"/>
  <c r="DZ7" i="21"/>
  <c r="DY7" i="21"/>
  <c r="DX7" i="21"/>
  <c r="DW7" i="21"/>
  <c r="DV7" i="21"/>
  <c r="EE6" i="21"/>
  <c r="DZ6" i="21"/>
  <c r="DY6" i="21"/>
  <c r="DX6" i="21"/>
  <c r="DW6" i="21"/>
  <c r="DV6" i="21"/>
  <c r="EJ7" i="24"/>
  <c r="EI7" i="24"/>
  <c r="EH7" i="24"/>
  <c r="EG7" i="24"/>
  <c r="EE7" i="24"/>
  <c r="DZ7" i="24"/>
  <c r="DY7" i="24"/>
  <c r="DX7" i="24"/>
  <c r="DW7" i="24"/>
  <c r="DV7" i="24"/>
  <c r="EE6" i="24"/>
  <c r="DZ6" i="24"/>
  <c r="DY6" i="24"/>
  <c r="DX6" i="24"/>
  <c r="DW6" i="24"/>
  <c r="DV6" i="24"/>
  <c r="EJ7" i="25"/>
  <c r="EI7" i="25"/>
  <c r="EH7" i="25"/>
  <c r="EG7" i="25"/>
  <c r="EE7" i="25"/>
  <c r="DZ7" i="25"/>
  <c r="DY7" i="25"/>
  <c r="DX7" i="25"/>
  <c r="DW7" i="25"/>
  <c r="DV7" i="25"/>
  <c r="EE6" i="25"/>
  <c r="DZ6" i="25"/>
  <c r="DY6" i="25"/>
  <c r="DX6" i="25"/>
  <c r="DW6" i="25"/>
  <c r="DV6" i="25"/>
  <c r="EH7" i="26"/>
  <c r="EI7" i="26"/>
  <c r="EJ7" i="26"/>
  <c r="EG7" i="26"/>
  <c r="EE6" i="26"/>
  <c r="DZ6" i="26"/>
  <c r="DY6" i="26"/>
  <c r="DX6" i="26"/>
  <c r="DW6" i="26"/>
  <c r="DV6" i="26"/>
  <c r="EM5" i="26" l="1"/>
  <c r="EL5" i="26"/>
  <c r="EN5" i="26"/>
  <c r="EK5" i="26"/>
  <c r="BP6" i="26" s="1"/>
  <c r="EP5" i="26"/>
  <c r="EO5" i="26"/>
  <c r="EK5" i="25"/>
  <c r="BP6" i="25" s="1"/>
  <c r="EN5" i="25"/>
  <c r="EL5" i="25"/>
  <c r="BQ6" i="25" s="1"/>
  <c r="EM5" i="25"/>
  <c r="EO5" i="25"/>
  <c r="EP5" i="25"/>
  <c r="BU6" i="25" s="1"/>
  <c r="EN5" i="24"/>
  <c r="BS6" i="24" s="1"/>
  <c r="EL5" i="24"/>
  <c r="BQ6" i="24" s="1"/>
  <c r="EO5" i="24"/>
  <c r="BT6" i="24" s="1"/>
  <c r="EM5" i="24"/>
  <c r="BR6" i="24" s="1"/>
  <c r="EP5" i="24"/>
  <c r="EK5" i="24"/>
  <c r="BP6" i="24" s="1"/>
  <c r="EO5" i="21"/>
  <c r="BT6" i="21" s="1"/>
  <c r="EN5" i="21"/>
  <c r="BS6" i="21" s="1"/>
  <c r="EK5" i="21"/>
  <c r="EM5" i="21"/>
  <c r="EP5" i="21"/>
  <c r="EL5" i="21"/>
  <c r="BQ6" i="21" s="1"/>
  <c r="EK5" i="4"/>
  <c r="BP6" i="4" s="1"/>
  <c r="EM5" i="4"/>
  <c r="BR6" i="4" s="1"/>
  <c r="EP5" i="4"/>
  <c r="EL5" i="4"/>
  <c r="BQ6" i="4" s="1"/>
  <c r="EO5" i="4"/>
  <c r="BT6" i="4" s="1"/>
  <c r="EN5" i="4"/>
  <c r="BS6" i="4" s="1"/>
  <c r="BU6" i="26"/>
  <c r="EJ5" i="24"/>
  <c r="BU6" i="24"/>
  <c r="BQ6" i="26"/>
  <c r="BT6" i="26"/>
  <c r="BR6" i="26"/>
  <c r="BR6" i="25"/>
  <c r="EJ5" i="4"/>
  <c r="BO6" i="4" s="1"/>
  <c r="EI5" i="21"/>
  <c r="BN6" i="21" s="1"/>
  <c r="EG5" i="4"/>
  <c r="BL6" i="4" s="1"/>
  <c r="EH5" i="4"/>
  <c r="BM6" i="4" s="1"/>
  <c r="EI5" i="4"/>
  <c r="BN6" i="4" s="1"/>
  <c r="EJ5" i="21"/>
  <c r="EJ5" i="26"/>
  <c r="EJ5" i="25"/>
  <c r="EI5" i="25"/>
  <c r="BN6" i="25" s="1"/>
  <c r="EI5" i="26"/>
  <c r="BN6" i="26" s="1"/>
  <c r="EH5" i="26"/>
  <c r="BM6" i="26" s="1"/>
  <c r="EG5" i="24"/>
  <c r="EH5" i="24"/>
  <c r="EG5" i="25"/>
  <c r="BL6" i="25" s="1"/>
  <c r="EI5" i="24"/>
  <c r="BN6" i="24" s="1"/>
  <c r="EG5" i="21"/>
  <c r="BL6" i="21" s="1"/>
  <c r="BP6" i="21"/>
  <c r="EH5" i="25"/>
  <c r="BM6" i="25" s="1"/>
  <c r="EH5" i="21"/>
  <c r="BM6" i="21" s="1"/>
  <c r="EG5" i="26"/>
  <c r="BL6" i="26" s="1"/>
  <c r="EG128" i="27"/>
  <c r="EF128" i="27"/>
  <c r="EE128" i="27"/>
  <c r="ED128" i="27"/>
  <c r="EC128" i="27"/>
  <c r="EB128" i="27"/>
  <c r="EA128" i="27"/>
  <c r="DZ128" i="27"/>
  <c r="DY128" i="27"/>
  <c r="DX128" i="27"/>
  <c r="DW128" i="27"/>
  <c r="DV128" i="27"/>
  <c r="DU128" i="27"/>
  <c r="DT128" i="27"/>
  <c r="DS128" i="27"/>
  <c r="DR128" i="27"/>
  <c r="DQ128" i="27"/>
  <c r="DP128" i="27"/>
  <c r="DO128" i="27"/>
  <c r="DN128" i="27"/>
  <c r="DM128" i="27"/>
  <c r="DL128" i="27"/>
  <c r="DK128" i="27"/>
  <c r="DJ128" i="27"/>
  <c r="DI128" i="27"/>
  <c r="DH128" i="27"/>
  <c r="DG128" i="27"/>
  <c r="DF128" i="27"/>
  <c r="DE128" i="27"/>
  <c r="DD128" i="27"/>
  <c r="DC128" i="27"/>
  <c r="DB128" i="27"/>
  <c r="DA128" i="27"/>
  <c r="CZ128" i="27"/>
  <c r="CY128" i="27"/>
  <c r="CX128" i="27"/>
  <c r="CW128" i="27"/>
  <c r="CV128" i="27"/>
  <c r="CU128" i="27"/>
  <c r="CT128" i="27"/>
  <c r="EG127" i="27"/>
  <c r="EF127" i="27"/>
  <c r="EE127" i="27"/>
  <c r="ED127" i="27"/>
  <c r="EC127" i="27"/>
  <c r="EB127" i="27"/>
  <c r="EA127" i="27"/>
  <c r="DZ127" i="27"/>
  <c r="DY127" i="27"/>
  <c r="DX127" i="27"/>
  <c r="DW127" i="27"/>
  <c r="DV127" i="27"/>
  <c r="DU127" i="27"/>
  <c r="DT127" i="27"/>
  <c r="DS127" i="27"/>
  <c r="DR127" i="27"/>
  <c r="DQ127" i="27"/>
  <c r="DP127" i="27"/>
  <c r="DO127" i="27"/>
  <c r="DN127" i="27"/>
  <c r="DM127" i="27"/>
  <c r="DL127" i="27"/>
  <c r="DK127" i="27"/>
  <c r="DJ127" i="27"/>
  <c r="DI127" i="27"/>
  <c r="DH127" i="27"/>
  <c r="DG127" i="27"/>
  <c r="DF127" i="27"/>
  <c r="DE127" i="27"/>
  <c r="DD127" i="27"/>
  <c r="DC127" i="27"/>
  <c r="DB127" i="27"/>
  <c r="DA127" i="27"/>
  <c r="CZ127" i="27"/>
  <c r="CY127" i="27"/>
  <c r="CX127" i="27"/>
  <c r="CW127" i="27"/>
  <c r="CV127" i="27"/>
  <c r="CU127" i="27"/>
  <c r="CT127" i="27"/>
  <c r="EG126" i="27"/>
  <c r="EF126" i="27"/>
  <c r="EE126" i="27"/>
  <c r="ED126" i="27"/>
  <c r="EC126" i="27"/>
  <c r="EB126" i="27"/>
  <c r="EA126" i="27"/>
  <c r="DZ126" i="27"/>
  <c r="DY126" i="27"/>
  <c r="DX126" i="27"/>
  <c r="DW126" i="27"/>
  <c r="DV126" i="27"/>
  <c r="DU126" i="27"/>
  <c r="DT126" i="27"/>
  <c r="DS126" i="27"/>
  <c r="DR126" i="27"/>
  <c r="DQ126" i="27"/>
  <c r="DP126" i="27"/>
  <c r="DO126" i="27"/>
  <c r="DN126" i="27"/>
  <c r="DM126" i="27"/>
  <c r="DL126" i="27"/>
  <c r="DK126" i="27"/>
  <c r="DJ126" i="27"/>
  <c r="DI126" i="27"/>
  <c r="DH126" i="27"/>
  <c r="DG126" i="27"/>
  <c r="DF126" i="27"/>
  <c r="DE126" i="27"/>
  <c r="DD126" i="27"/>
  <c r="DC126" i="27"/>
  <c r="DB126" i="27"/>
  <c r="DA126" i="27"/>
  <c r="CZ126" i="27"/>
  <c r="CY126" i="27"/>
  <c r="CX126" i="27"/>
  <c r="CW126" i="27"/>
  <c r="CV126" i="27"/>
  <c r="CU126" i="27"/>
  <c r="CT126" i="27"/>
  <c r="EG125" i="27"/>
  <c r="EF125" i="27"/>
  <c r="EE125" i="27"/>
  <c r="ED125" i="27"/>
  <c r="EC125" i="27"/>
  <c r="EB125" i="27"/>
  <c r="EA125" i="27"/>
  <c r="DZ125" i="27"/>
  <c r="DY125" i="27"/>
  <c r="DX125" i="27"/>
  <c r="DW125" i="27"/>
  <c r="DV125" i="27"/>
  <c r="DU125" i="27"/>
  <c r="DT125" i="27"/>
  <c r="DS125" i="27"/>
  <c r="DR125" i="27"/>
  <c r="DQ125" i="27"/>
  <c r="DP125" i="27"/>
  <c r="DO125" i="27"/>
  <c r="DN125" i="27"/>
  <c r="DM125" i="27"/>
  <c r="DL125" i="27"/>
  <c r="DK125" i="27"/>
  <c r="DJ125" i="27"/>
  <c r="DI125" i="27"/>
  <c r="DH125" i="27"/>
  <c r="DG125" i="27"/>
  <c r="DF125" i="27"/>
  <c r="DE125" i="27"/>
  <c r="DD125" i="27"/>
  <c r="DC125" i="27"/>
  <c r="DB125" i="27"/>
  <c r="DA125" i="27"/>
  <c r="CZ125" i="27"/>
  <c r="CY125" i="27"/>
  <c r="CX125" i="27"/>
  <c r="CW125" i="27"/>
  <c r="CV125" i="27"/>
  <c r="CU125" i="27"/>
  <c r="CT125" i="27"/>
  <c r="EG124" i="27"/>
  <c r="EF124" i="27"/>
  <c r="EE124" i="27"/>
  <c r="ED124" i="27"/>
  <c r="EC124" i="27"/>
  <c r="EB124" i="27"/>
  <c r="EA124" i="27"/>
  <c r="DZ124" i="27"/>
  <c r="DY124" i="27"/>
  <c r="DX124" i="27"/>
  <c r="DW124" i="27"/>
  <c r="DV124" i="27"/>
  <c r="DU124" i="27"/>
  <c r="DT124" i="27"/>
  <c r="DS124" i="27"/>
  <c r="DR124" i="27"/>
  <c r="DQ124" i="27"/>
  <c r="DP124" i="27"/>
  <c r="DO124" i="27"/>
  <c r="DN124" i="27"/>
  <c r="DM124" i="27"/>
  <c r="DL124" i="27"/>
  <c r="DK124" i="27"/>
  <c r="DJ124" i="27"/>
  <c r="DI124" i="27"/>
  <c r="DH124" i="27"/>
  <c r="DG124" i="27"/>
  <c r="DF124" i="27"/>
  <c r="DE124" i="27"/>
  <c r="DD124" i="27"/>
  <c r="DC124" i="27"/>
  <c r="DB124" i="27"/>
  <c r="DA124" i="27"/>
  <c r="CZ124" i="27"/>
  <c r="CY124" i="27"/>
  <c r="CX124" i="27"/>
  <c r="CW124" i="27"/>
  <c r="CV124" i="27"/>
  <c r="CU124" i="27"/>
  <c r="CT124" i="27"/>
  <c r="EG123" i="27"/>
  <c r="EF123" i="27"/>
  <c r="EE123" i="27"/>
  <c r="ED123" i="27"/>
  <c r="EC123" i="27"/>
  <c r="EB123" i="27"/>
  <c r="EA123" i="27"/>
  <c r="DZ123" i="27"/>
  <c r="DY123" i="27"/>
  <c r="DX123" i="27"/>
  <c r="DW123" i="27"/>
  <c r="DV123" i="27"/>
  <c r="DU123" i="27"/>
  <c r="DT123" i="27"/>
  <c r="DS123" i="27"/>
  <c r="DR123" i="27"/>
  <c r="DQ123" i="27"/>
  <c r="DP123" i="27"/>
  <c r="DO123" i="27"/>
  <c r="DN123" i="27"/>
  <c r="DM123" i="27"/>
  <c r="DL123" i="27"/>
  <c r="DK123" i="27"/>
  <c r="DJ123" i="27"/>
  <c r="DI123" i="27"/>
  <c r="DH123" i="27"/>
  <c r="DG123" i="27"/>
  <c r="DF123" i="27"/>
  <c r="DE123" i="27"/>
  <c r="DD123" i="27"/>
  <c r="DC123" i="27"/>
  <c r="DB123" i="27"/>
  <c r="DA123" i="27"/>
  <c r="CZ123" i="27"/>
  <c r="CY123" i="27"/>
  <c r="CX123" i="27"/>
  <c r="CW123" i="27"/>
  <c r="CV123" i="27"/>
  <c r="CU123" i="27"/>
  <c r="CT123" i="27"/>
  <c r="EG122" i="27"/>
  <c r="EF122" i="27"/>
  <c r="EE122" i="27"/>
  <c r="ED122" i="27"/>
  <c r="EC122" i="27"/>
  <c r="EB122" i="27"/>
  <c r="EA122" i="27"/>
  <c r="DZ122" i="27"/>
  <c r="DY122" i="27"/>
  <c r="DX122" i="27"/>
  <c r="DW122" i="27"/>
  <c r="DV122" i="27"/>
  <c r="DU122" i="27"/>
  <c r="DT122" i="27"/>
  <c r="DS122" i="27"/>
  <c r="DR122" i="27"/>
  <c r="DQ122" i="27"/>
  <c r="DP122" i="27"/>
  <c r="DO122" i="27"/>
  <c r="DN122" i="27"/>
  <c r="DM122" i="27"/>
  <c r="DL122" i="27"/>
  <c r="DK122" i="27"/>
  <c r="DJ122" i="27"/>
  <c r="DI122" i="27"/>
  <c r="DH122" i="27"/>
  <c r="DG122" i="27"/>
  <c r="DF122" i="27"/>
  <c r="DE122" i="27"/>
  <c r="DD122" i="27"/>
  <c r="DC122" i="27"/>
  <c r="DB122" i="27"/>
  <c r="DA122" i="27"/>
  <c r="CZ122" i="27"/>
  <c r="CY122" i="27"/>
  <c r="CX122" i="27"/>
  <c r="CW122" i="27"/>
  <c r="CV122" i="27"/>
  <c r="CU122" i="27"/>
  <c r="CT122" i="27"/>
  <c r="EG121" i="27"/>
  <c r="EF121" i="27"/>
  <c r="EE121" i="27"/>
  <c r="ED121" i="27"/>
  <c r="EC121" i="27"/>
  <c r="EB121" i="27"/>
  <c r="EA121" i="27"/>
  <c r="DZ121" i="27"/>
  <c r="DY121" i="27"/>
  <c r="DX121" i="27"/>
  <c r="DW121" i="27"/>
  <c r="DV121" i="27"/>
  <c r="DU121" i="27"/>
  <c r="DT121" i="27"/>
  <c r="DS121" i="27"/>
  <c r="DR121" i="27"/>
  <c r="DQ121" i="27"/>
  <c r="DP121" i="27"/>
  <c r="DO121" i="27"/>
  <c r="DN121" i="27"/>
  <c r="DM121" i="27"/>
  <c r="DL121" i="27"/>
  <c r="DK121" i="27"/>
  <c r="DJ121" i="27"/>
  <c r="DI121" i="27"/>
  <c r="DH121" i="27"/>
  <c r="DG121" i="27"/>
  <c r="DF121" i="27"/>
  <c r="DE121" i="27"/>
  <c r="DD121" i="27"/>
  <c r="DC121" i="27"/>
  <c r="DB121" i="27"/>
  <c r="DA121" i="27"/>
  <c r="CZ121" i="27"/>
  <c r="CY121" i="27"/>
  <c r="CX121" i="27"/>
  <c r="CW121" i="27"/>
  <c r="CV121" i="27"/>
  <c r="CU121" i="27"/>
  <c r="CT121" i="27"/>
  <c r="EG120" i="27"/>
  <c r="EF120" i="27"/>
  <c r="EE120" i="27"/>
  <c r="ED120" i="27"/>
  <c r="EC120" i="27"/>
  <c r="EB120" i="27"/>
  <c r="EA120" i="27"/>
  <c r="DZ120" i="27"/>
  <c r="DY120" i="27"/>
  <c r="DX120" i="27"/>
  <c r="DW120" i="27"/>
  <c r="DV120" i="27"/>
  <c r="DU120" i="27"/>
  <c r="DT120" i="27"/>
  <c r="DS120" i="27"/>
  <c r="DR120" i="27"/>
  <c r="DQ120" i="27"/>
  <c r="DP120" i="27"/>
  <c r="DO120" i="27"/>
  <c r="DN120" i="27"/>
  <c r="DM120" i="27"/>
  <c r="DL120" i="27"/>
  <c r="DK120" i="27"/>
  <c r="DJ120" i="27"/>
  <c r="DI120" i="27"/>
  <c r="DH120" i="27"/>
  <c r="DG120" i="27"/>
  <c r="DF120" i="27"/>
  <c r="DE120" i="27"/>
  <c r="DD120" i="27"/>
  <c r="DC120" i="27"/>
  <c r="DB120" i="27"/>
  <c r="DA120" i="27"/>
  <c r="CZ120" i="27"/>
  <c r="CY120" i="27"/>
  <c r="CX120" i="27"/>
  <c r="CW120" i="27"/>
  <c r="CV120" i="27"/>
  <c r="CU120" i="27"/>
  <c r="CT120" i="27"/>
  <c r="EG119" i="27"/>
  <c r="EF119" i="27"/>
  <c r="EE119" i="27"/>
  <c r="ED119" i="27"/>
  <c r="EC119" i="27"/>
  <c r="EB119" i="27"/>
  <c r="EA119" i="27"/>
  <c r="DZ119" i="27"/>
  <c r="DY119" i="27"/>
  <c r="DX119" i="27"/>
  <c r="DW119" i="27"/>
  <c r="DV119" i="27"/>
  <c r="DU119" i="27"/>
  <c r="DT119" i="27"/>
  <c r="DS119" i="27"/>
  <c r="DR119" i="27"/>
  <c r="DQ119" i="27"/>
  <c r="DP119" i="27"/>
  <c r="DO119" i="27"/>
  <c r="DN119" i="27"/>
  <c r="DM119" i="27"/>
  <c r="DL119" i="27"/>
  <c r="DK119" i="27"/>
  <c r="DJ119" i="27"/>
  <c r="DI119" i="27"/>
  <c r="DH119" i="27"/>
  <c r="DG119" i="27"/>
  <c r="DF119" i="27"/>
  <c r="DE119" i="27"/>
  <c r="DD119" i="27"/>
  <c r="DC119" i="27"/>
  <c r="DB119" i="27"/>
  <c r="DA119" i="27"/>
  <c r="CZ119" i="27"/>
  <c r="CY119" i="27"/>
  <c r="CX119" i="27"/>
  <c r="CW119" i="27"/>
  <c r="CV119" i="27"/>
  <c r="CU119" i="27"/>
  <c r="CT119" i="27"/>
  <c r="EG118" i="27"/>
  <c r="EF118" i="27"/>
  <c r="EE118" i="27"/>
  <c r="ED118" i="27"/>
  <c r="EC118" i="27"/>
  <c r="EB118" i="27"/>
  <c r="EA118" i="27"/>
  <c r="DZ118" i="27"/>
  <c r="DY118" i="27"/>
  <c r="DX118" i="27"/>
  <c r="DW118" i="27"/>
  <c r="DV118" i="27"/>
  <c r="DU118" i="27"/>
  <c r="DT118" i="27"/>
  <c r="DS118" i="27"/>
  <c r="DR118" i="27"/>
  <c r="DQ118" i="27"/>
  <c r="DP118" i="27"/>
  <c r="DO118" i="27"/>
  <c r="DN118" i="27"/>
  <c r="DM118" i="27"/>
  <c r="DL118" i="27"/>
  <c r="DK118" i="27"/>
  <c r="DJ118" i="27"/>
  <c r="DI118" i="27"/>
  <c r="DH118" i="27"/>
  <c r="DG118" i="27"/>
  <c r="DF118" i="27"/>
  <c r="DE118" i="27"/>
  <c r="DD118" i="27"/>
  <c r="DC118" i="27"/>
  <c r="DB118" i="27"/>
  <c r="DA118" i="27"/>
  <c r="CZ118" i="27"/>
  <c r="CY118" i="27"/>
  <c r="CX118" i="27"/>
  <c r="CW118" i="27"/>
  <c r="CV118" i="27"/>
  <c r="CU118" i="27"/>
  <c r="CT118" i="27"/>
  <c r="EG117" i="27"/>
  <c r="EF117" i="27"/>
  <c r="EE117" i="27"/>
  <c r="ED117" i="27"/>
  <c r="EC117" i="27"/>
  <c r="EB117" i="27"/>
  <c r="EA117" i="27"/>
  <c r="DZ117" i="27"/>
  <c r="DY117" i="27"/>
  <c r="DX117" i="27"/>
  <c r="DW117" i="27"/>
  <c r="DV117" i="27"/>
  <c r="DU117" i="27"/>
  <c r="DT117" i="27"/>
  <c r="DS117" i="27"/>
  <c r="DR117" i="27"/>
  <c r="DQ117" i="27"/>
  <c r="DP117" i="27"/>
  <c r="DO117" i="27"/>
  <c r="DN117" i="27"/>
  <c r="DM117" i="27"/>
  <c r="DL117" i="27"/>
  <c r="DK117" i="27"/>
  <c r="DJ117" i="27"/>
  <c r="DI117" i="27"/>
  <c r="DH117" i="27"/>
  <c r="DG117" i="27"/>
  <c r="DF117" i="27"/>
  <c r="DE117" i="27"/>
  <c r="DD117" i="27"/>
  <c r="DC117" i="27"/>
  <c r="DB117" i="27"/>
  <c r="DA117" i="27"/>
  <c r="CZ117" i="27"/>
  <c r="CY117" i="27"/>
  <c r="CX117" i="27"/>
  <c r="CW117" i="27"/>
  <c r="CV117" i="27"/>
  <c r="CU117" i="27"/>
  <c r="CT117" i="27"/>
  <c r="EG116" i="27"/>
  <c r="EF116" i="27"/>
  <c r="EE116" i="27"/>
  <c r="ED116" i="27"/>
  <c r="EC116" i="27"/>
  <c r="EB116" i="27"/>
  <c r="EA116" i="27"/>
  <c r="DZ116" i="27"/>
  <c r="DY116" i="27"/>
  <c r="DX116" i="27"/>
  <c r="DW116" i="27"/>
  <c r="DV116" i="27"/>
  <c r="DU116" i="27"/>
  <c r="DT116" i="27"/>
  <c r="DS116" i="27"/>
  <c r="DR116" i="27"/>
  <c r="DQ116" i="27"/>
  <c r="DP116" i="27"/>
  <c r="DO116" i="27"/>
  <c r="DN116" i="27"/>
  <c r="DM116" i="27"/>
  <c r="DL116" i="27"/>
  <c r="DK116" i="27"/>
  <c r="DJ116" i="27"/>
  <c r="DI116" i="27"/>
  <c r="DH116" i="27"/>
  <c r="DG116" i="27"/>
  <c r="DF116" i="27"/>
  <c r="DE116" i="27"/>
  <c r="DD116" i="27"/>
  <c r="DC116" i="27"/>
  <c r="DB116" i="27"/>
  <c r="DA116" i="27"/>
  <c r="CZ116" i="27"/>
  <c r="CY116" i="27"/>
  <c r="CX116" i="27"/>
  <c r="CW116" i="27"/>
  <c r="CV116" i="27"/>
  <c r="CU116" i="27"/>
  <c r="CT116" i="27"/>
  <c r="EG115" i="27"/>
  <c r="EF115" i="27"/>
  <c r="EE115" i="27"/>
  <c r="ED115" i="27"/>
  <c r="EC115" i="27"/>
  <c r="EB115" i="27"/>
  <c r="EA115" i="27"/>
  <c r="DZ115" i="27"/>
  <c r="DY115" i="27"/>
  <c r="DX115" i="27"/>
  <c r="DW115" i="27"/>
  <c r="DV115" i="27"/>
  <c r="DU115" i="27"/>
  <c r="DT115" i="27"/>
  <c r="DS115" i="27"/>
  <c r="DR115" i="27"/>
  <c r="DQ115" i="27"/>
  <c r="DP115" i="27"/>
  <c r="DO115" i="27"/>
  <c r="DN115" i="27"/>
  <c r="DM115" i="27"/>
  <c r="DL115" i="27"/>
  <c r="DK115" i="27"/>
  <c r="DJ115" i="27"/>
  <c r="DI115" i="27"/>
  <c r="DH115" i="27"/>
  <c r="DG115" i="27"/>
  <c r="DF115" i="27"/>
  <c r="DE115" i="27"/>
  <c r="DD115" i="27"/>
  <c r="DC115" i="27"/>
  <c r="DB115" i="27"/>
  <c r="DA115" i="27"/>
  <c r="CZ115" i="27"/>
  <c r="CY115" i="27"/>
  <c r="CX115" i="27"/>
  <c r="CW115" i="27"/>
  <c r="CV115" i="27"/>
  <c r="CU115" i="27"/>
  <c r="CT115" i="27"/>
  <c r="EG114" i="27"/>
  <c r="EF114" i="27"/>
  <c r="EE114" i="27"/>
  <c r="ED114" i="27"/>
  <c r="EC114" i="27"/>
  <c r="EB114" i="27"/>
  <c r="EA114" i="27"/>
  <c r="DZ114" i="27"/>
  <c r="DY114" i="27"/>
  <c r="DX114" i="27"/>
  <c r="DW114" i="27"/>
  <c r="DV114" i="27"/>
  <c r="DU114" i="27"/>
  <c r="DT114" i="27"/>
  <c r="DS114" i="27"/>
  <c r="DR114" i="27"/>
  <c r="DQ114" i="27"/>
  <c r="DP114" i="27"/>
  <c r="DO114" i="27"/>
  <c r="DN114" i="27"/>
  <c r="DM114" i="27"/>
  <c r="DL114" i="27"/>
  <c r="DK114" i="27"/>
  <c r="DJ114" i="27"/>
  <c r="DI114" i="27"/>
  <c r="DH114" i="27"/>
  <c r="DG114" i="27"/>
  <c r="DF114" i="27"/>
  <c r="DE114" i="27"/>
  <c r="DD114" i="27"/>
  <c r="DC114" i="27"/>
  <c r="DB114" i="27"/>
  <c r="DA114" i="27"/>
  <c r="CZ114" i="27"/>
  <c r="CY114" i="27"/>
  <c r="CX114" i="27"/>
  <c r="CW114" i="27"/>
  <c r="CV114" i="27"/>
  <c r="CU114" i="27"/>
  <c r="CT114" i="27"/>
  <c r="EG113" i="27"/>
  <c r="EF113" i="27"/>
  <c r="EE113" i="27"/>
  <c r="ED113" i="27"/>
  <c r="EC113" i="27"/>
  <c r="EB113" i="27"/>
  <c r="EA113" i="27"/>
  <c r="DZ113" i="27"/>
  <c r="DY113" i="27"/>
  <c r="DX113" i="27"/>
  <c r="DW113" i="27"/>
  <c r="DV113" i="27"/>
  <c r="DU113" i="27"/>
  <c r="DT113" i="27"/>
  <c r="DS113" i="27"/>
  <c r="DR113" i="27"/>
  <c r="DQ113" i="27"/>
  <c r="DP113" i="27"/>
  <c r="DO113" i="27"/>
  <c r="DN113" i="27"/>
  <c r="DM113" i="27"/>
  <c r="DL113" i="27"/>
  <c r="DK113" i="27"/>
  <c r="DJ113" i="27"/>
  <c r="DI113" i="27"/>
  <c r="DH113" i="27"/>
  <c r="DG113" i="27"/>
  <c r="DF113" i="27"/>
  <c r="DE113" i="27"/>
  <c r="DD113" i="27"/>
  <c r="DC113" i="27"/>
  <c r="DB113" i="27"/>
  <c r="DA113" i="27"/>
  <c r="CZ113" i="27"/>
  <c r="CY113" i="27"/>
  <c r="CX113" i="27"/>
  <c r="CW113" i="27"/>
  <c r="CV113" i="27"/>
  <c r="CU113" i="27"/>
  <c r="CT113" i="27"/>
  <c r="EG112" i="27"/>
  <c r="EF112" i="27"/>
  <c r="EE112" i="27"/>
  <c r="ED112" i="27"/>
  <c r="EC112" i="27"/>
  <c r="EB112" i="27"/>
  <c r="EA112" i="27"/>
  <c r="DZ112" i="27"/>
  <c r="DY112" i="27"/>
  <c r="DX112" i="27"/>
  <c r="DW112" i="27"/>
  <c r="DV112" i="27"/>
  <c r="DU112" i="27"/>
  <c r="DT112" i="27"/>
  <c r="DS112" i="27"/>
  <c r="DR112" i="27"/>
  <c r="DQ112" i="27"/>
  <c r="DP112" i="27"/>
  <c r="DO112" i="27"/>
  <c r="DN112" i="27"/>
  <c r="DM112" i="27"/>
  <c r="DL112" i="27"/>
  <c r="DK112" i="27"/>
  <c r="DJ112" i="27"/>
  <c r="DI112" i="27"/>
  <c r="DH112" i="27"/>
  <c r="DG112" i="27"/>
  <c r="DF112" i="27"/>
  <c r="DE112" i="27"/>
  <c r="DD112" i="27"/>
  <c r="DC112" i="27"/>
  <c r="DB112" i="27"/>
  <c r="DA112" i="27"/>
  <c r="CZ112" i="27"/>
  <c r="CY112" i="27"/>
  <c r="CX112" i="27"/>
  <c r="CW112" i="27"/>
  <c r="CV112" i="27"/>
  <c r="CU112" i="27"/>
  <c r="CT112" i="27"/>
  <c r="EG111" i="27"/>
  <c r="EF111" i="27"/>
  <c r="EE111" i="27"/>
  <c r="ED111" i="27"/>
  <c r="EC111" i="27"/>
  <c r="EB111" i="27"/>
  <c r="EA111" i="27"/>
  <c r="DZ111" i="27"/>
  <c r="DY111" i="27"/>
  <c r="DX111" i="27"/>
  <c r="DW111" i="27"/>
  <c r="DV111" i="27"/>
  <c r="DU111" i="27"/>
  <c r="DT111" i="27"/>
  <c r="DS111" i="27"/>
  <c r="DR111" i="27"/>
  <c r="DQ111" i="27"/>
  <c r="DP111" i="27"/>
  <c r="DO111" i="27"/>
  <c r="DN111" i="27"/>
  <c r="DM111" i="27"/>
  <c r="DL111" i="27"/>
  <c r="DK111" i="27"/>
  <c r="DJ111" i="27"/>
  <c r="DI111" i="27"/>
  <c r="DH111" i="27"/>
  <c r="DG111" i="27"/>
  <c r="DF111" i="27"/>
  <c r="DE111" i="27"/>
  <c r="DD111" i="27"/>
  <c r="DC111" i="27"/>
  <c r="DB111" i="27"/>
  <c r="DA111" i="27"/>
  <c r="CZ111" i="27"/>
  <c r="CY111" i="27"/>
  <c r="CX111" i="27"/>
  <c r="CW111" i="27"/>
  <c r="CV111" i="27"/>
  <c r="CU111" i="27"/>
  <c r="CT111" i="27"/>
  <c r="EG110" i="27"/>
  <c r="EF110" i="27"/>
  <c r="EE110" i="27"/>
  <c r="ED110" i="27"/>
  <c r="EC110" i="27"/>
  <c r="EB110" i="27"/>
  <c r="EA110" i="27"/>
  <c r="DZ110" i="27"/>
  <c r="DY110" i="27"/>
  <c r="DX110" i="27"/>
  <c r="DW110" i="27"/>
  <c r="DV110" i="27"/>
  <c r="DU110" i="27"/>
  <c r="DT110" i="27"/>
  <c r="DS110" i="27"/>
  <c r="DR110" i="27"/>
  <c r="DQ110" i="27"/>
  <c r="DP110" i="27"/>
  <c r="DO110" i="27"/>
  <c r="DN110" i="27"/>
  <c r="DM110" i="27"/>
  <c r="DL110" i="27"/>
  <c r="DK110" i="27"/>
  <c r="DJ110" i="27"/>
  <c r="DI110" i="27"/>
  <c r="DH110" i="27"/>
  <c r="DG110" i="27"/>
  <c r="DF110" i="27"/>
  <c r="DE110" i="27"/>
  <c r="DD110" i="27"/>
  <c r="DC110" i="27"/>
  <c r="DB110" i="27"/>
  <c r="DA110" i="27"/>
  <c r="CZ110" i="27"/>
  <c r="CY110" i="27"/>
  <c r="CX110" i="27"/>
  <c r="CW110" i="27"/>
  <c r="CV110" i="27"/>
  <c r="CU110" i="27"/>
  <c r="CT110" i="27"/>
  <c r="EG109" i="27"/>
  <c r="EF109" i="27"/>
  <c r="EE109" i="27"/>
  <c r="ED109" i="27"/>
  <c r="EC109" i="27"/>
  <c r="EB109" i="27"/>
  <c r="EA109" i="27"/>
  <c r="DZ109" i="27"/>
  <c r="DY109" i="27"/>
  <c r="DX109" i="27"/>
  <c r="DW109" i="27"/>
  <c r="DV109" i="27"/>
  <c r="DU109" i="27"/>
  <c r="DT109" i="27"/>
  <c r="DS109" i="27"/>
  <c r="DR109" i="27"/>
  <c r="DQ109" i="27"/>
  <c r="DP109" i="27"/>
  <c r="DO109" i="27"/>
  <c r="DN109" i="27"/>
  <c r="DM109" i="27"/>
  <c r="DL109" i="27"/>
  <c r="DK109" i="27"/>
  <c r="DJ109" i="27"/>
  <c r="DI109" i="27"/>
  <c r="DH109" i="27"/>
  <c r="DG109" i="27"/>
  <c r="DF109" i="27"/>
  <c r="DE109" i="27"/>
  <c r="DD109" i="27"/>
  <c r="DC109" i="27"/>
  <c r="DB109" i="27"/>
  <c r="DA109" i="27"/>
  <c r="CZ109" i="27"/>
  <c r="CY109" i="27"/>
  <c r="CX109" i="27"/>
  <c r="CW109" i="27"/>
  <c r="CV109" i="27"/>
  <c r="CU109" i="27"/>
  <c r="CT109" i="27"/>
  <c r="EG108" i="27"/>
  <c r="EF108" i="27"/>
  <c r="EE108" i="27"/>
  <c r="ED108" i="27"/>
  <c r="EC108" i="27"/>
  <c r="EB108" i="27"/>
  <c r="EA108" i="27"/>
  <c r="DZ108" i="27"/>
  <c r="DY108" i="27"/>
  <c r="DX108" i="27"/>
  <c r="DW108" i="27"/>
  <c r="DV108" i="27"/>
  <c r="DU108" i="27"/>
  <c r="DT108" i="27"/>
  <c r="DS108" i="27"/>
  <c r="DR108" i="27"/>
  <c r="DQ108" i="27"/>
  <c r="DP108" i="27"/>
  <c r="DO108" i="27"/>
  <c r="DN108" i="27"/>
  <c r="DM108" i="27"/>
  <c r="DL108" i="27"/>
  <c r="DK108" i="27"/>
  <c r="DJ108" i="27"/>
  <c r="DI108" i="27"/>
  <c r="DH108" i="27"/>
  <c r="DG108" i="27"/>
  <c r="DF108" i="27"/>
  <c r="DE108" i="27"/>
  <c r="DD108" i="27"/>
  <c r="DC108" i="27"/>
  <c r="DB108" i="27"/>
  <c r="DA108" i="27"/>
  <c r="CZ108" i="27"/>
  <c r="CY108" i="27"/>
  <c r="CX108" i="27"/>
  <c r="CW108" i="27"/>
  <c r="CV108" i="27"/>
  <c r="CU108" i="27"/>
  <c r="CT108" i="27"/>
  <c r="EG107" i="27"/>
  <c r="EF107" i="27"/>
  <c r="EE107" i="27"/>
  <c r="ED107" i="27"/>
  <c r="EC107" i="27"/>
  <c r="EB107" i="27"/>
  <c r="EA107" i="27"/>
  <c r="DZ107" i="27"/>
  <c r="DY107" i="27"/>
  <c r="DX107" i="27"/>
  <c r="DW107" i="27"/>
  <c r="DV107" i="27"/>
  <c r="DU107" i="27"/>
  <c r="DT107" i="27"/>
  <c r="DS107" i="27"/>
  <c r="DR107" i="27"/>
  <c r="DQ107" i="27"/>
  <c r="DP107" i="27"/>
  <c r="DO107" i="27"/>
  <c r="DN107" i="27"/>
  <c r="DM107" i="27"/>
  <c r="DL107" i="27"/>
  <c r="DK107" i="27"/>
  <c r="DJ107" i="27"/>
  <c r="DI107" i="27"/>
  <c r="DH107" i="27"/>
  <c r="DG107" i="27"/>
  <c r="DF107" i="27"/>
  <c r="DE107" i="27"/>
  <c r="DD107" i="27"/>
  <c r="DC107" i="27"/>
  <c r="DB107" i="27"/>
  <c r="DA107" i="27"/>
  <c r="CZ107" i="27"/>
  <c r="CY107" i="27"/>
  <c r="CX107" i="27"/>
  <c r="CW107" i="27"/>
  <c r="CV107" i="27"/>
  <c r="CU107" i="27"/>
  <c r="CT107" i="27"/>
  <c r="EG106" i="27"/>
  <c r="EF106" i="27"/>
  <c r="EE106" i="27"/>
  <c r="ED106" i="27"/>
  <c r="EC106" i="27"/>
  <c r="EB106" i="27"/>
  <c r="EA106" i="27"/>
  <c r="DZ106" i="27"/>
  <c r="DY106" i="27"/>
  <c r="DX106" i="27"/>
  <c r="DW106" i="27"/>
  <c r="DV106" i="27"/>
  <c r="DU106" i="27"/>
  <c r="DT106" i="27"/>
  <c r="DS106" i="27"/>
  <c r="DR106" i="27"/>
  <c r="DQ106" i="27"/>
  <c r="DP106" i="27"/>
  <c r="DO106" i="27"/>
  <c r="DN106" i="27"/>
  <c r="DM106" i="27"/>
  <c r="DL106" i="27"/>
  <c r="DK106" i="27"/>
  <c r="DJ106" i="27"/>
  <c r="DI106" i="27"/>
  <c r="DH106" i="27"/>
  <c r="DG106" i="27"/>
  <c r="DF106" i="27"/>
  <c r="DE106" i="27"/>
  <c r="DD106" i="27"/>
  <c r="DC106" i="27"/>
  <c r="DB106" i="27"/>
  <c r="DA106" i="27"/>
  <c r="CZ106" i="27"/>
  <c r="CY106" i="27"/>
  <c r="CX106" i="27"/>
  <c r="CW106" i="27"/>
  <c r="CV106" i="27"/>
  <c r="CU106" i="27"/>
  <c r="CT106" i="27"/>
  <c r="EG105" i="27"/>
  <c r="EF105" i="27"/>
  <c r="EE105" i="27"/>
  <c r="ED105" i="27"/>
  <c r="EC105" i="27"/>
  <c r="EB105" i="27"/>
  <c r="EA105" i="27"/>
  <c r="DZ105" i="27"/>
  <c r="DY105" i="27"/>
  <c r="DX105" i="27"/>
  <c r="DW105" i="27"/>
  <c r="DV105" i="27"/>
  <c r="DU105" i="27"/>
  <c r="DT105" i="27"/>
  <c r="DS105" i="27"/>
  <c r="DR105" i="27"/>
  <c r="DQ105" i="27"/>
  <c r="DP105" i="27"/>
  <c r="DO105" i="27"/>
  <c r="DN105" i="27"/>
  <c r="DM105" i="27"/>
  <c r="DL105" i="27"/>
  <c r="DK105" i="27"/>
  <c r="DJ105" i="27"/>
  <c r="DI105" i="27"/>
  <c r="DH105" i="27"/>
  <c r="DG105" i="27"/>
  <c r="DF105" i="27"/>
  <c r="DE105" i="27"/>
  <c r="DD105" i="27"/>
  <c r="DC105" i="27"/>
  <c r="DB105" i="27"/>
  <c r="DA105" i="27"/>
  <c r="CZ105" i="27"/>
  <c r="CY105" i="27"/>
  <c r="CX105" i="27"/>
  <c r="CW105" i="27"/>
  <c r="CV105" i="27"/>
  <c r="CU105" i="27"/>
  <c r="CT105" i="27"/>
  <c r="EG104" i="27"/>
  <c r="EF104" i="27"/>
  <c r="EE104" i="27"/>
  <c r="ED104" i="27"/>
  <c r="EC104" i="27"/>
  <c r="EB104" i="27"/>
  <c r="EA104" i="27"/>
  <c r="DZ104" i="27"/>
  <c r="DY104" i="27"/>
  <c r="DX104" i="27"/>
  <c r="DW104" i="27"/>
  <c r="DV104" i="27"/>
  <c r="DU104" i="27"/>
  <c r="DT104" i="27"/>
  <c r="DS104" i="27"/>
  <c r="DR104" i="27"/>
  <c r="DQ104" i="27"/>
  <c r="DP104" i="27"/>
  <c r="DO104" i="27"/>
  <c r="DN104" i="27"/>
  <c r="DM104" i="27"/>
  <c r="DL104" i="27"/>
  <c r="DK104" i="27"/>
  <c r="DJ104" i="27"/>
  <c r="DI104" i="27"/>
  <c r="DH104" i="27"/>
  <c r="DG104" i="27"/>
  <c r="DF104" i="27"/>
  <c r="DE104" i="27"/>
  <c r="DD104" i="27"/>
  <c r="DC104" i="27"/>
  <c r="DB104" i="27"/>
  <c r="DA104" i="27"/>
  <c r="CZ104" i="27"/>
  <c r="CY104" i="27"/>
  <c r="CX104" i="27"/>
  <c r="CW104" i="27"/>
  <c r="CV104" i="27"/>
  <c r="CU104" i="27"/>
  <c r="CT104" i="27"/>
  <c r="EG103" i="27"/>
  <c r="EF103" i="27"/>
  <c r="EE103" i="27"/>
  <c r="ED103" i="27"/>
  <c r="EC103" i="27"/>
  <c r="EB103" i="27"/>
  <c r="EA103" i="27"/>
  <c r="DZ103" i="27"/>
  <c r="DY103" i="27"/>
  <c r="DX103" i="27"/>
  <c r="DW103" i="27"/>
  <c r="DV103" i="27"/>
  <c r="DU103" i="27"/>
  <c r="DT103" i="27"/>
  <c r="DS103" i="27"/>
  <c r="DR103" i="27"/>
  <c r="DQ103" i="27"/>
  <c r="DP103" i="27"/>
  <c r="DO103" i="27"/>
  <c r="DN103" i="27"/>
  <c r="DM103" i="27"/>
  <c r="DL103" i="27"/>
  <c r="DK103" i="27"/>
  <c r="DJ103" i="27"/>
  <c r="DI103" i="27"/>
  <c r="DH103" i="27"/>
  <c r="DG103" i="27"/>
  <c r="DF103" i="27"/>
  <c r="DE103" i="27"/>
  <c r="DD103" i="27"/>
  <c r="DC103" i="27"/>
  <c r="DB103" i="27"/>
  <c r="DA103" i="27"/>
  <c r="CZ103" i="27"/>
  <c r="CY103" i="27"/>
  <c r="CX103" i="27"/>
  <c r="CW103" i="27"/>
  <c r="CV103" i="27"/>
  <c r="CU103" i="27"/>
  <c r="CT103" i="27"/>
  <c r="EG102" i="27"/>
  <c r="EF102" i="27"/>
  <c r="EE102" i="27"/>
  <c r="ED102" i="27"/>
  <c r="EC102" i="27"/>
  <c r="EB102" i="27"/>
  <c r="EA102" i="27"/>
  <c r="DZ102" i="27"/>
  <c r="DY102" i="27"/>
  <c r="DX102" i="27"/>
  <c r="DW102" i="27"/>
  <c r="DV102" i="27"/>
  <c r="DU102" i="27"/>
  <c r="DT102" i="27"/>
  <c r="DS102" i="27"/>
  <c r="DR102" i="27"/>
  <c r="DQ102" i="27"/>
  <c r="DP102" i="27"/>
  <c r="DO102" i="27"/>
  <c r="DN102" i="27"/>
  <c r="DM102" i="27"/>
  <c r="DL102" i="27"/>
  <c r="DK102" i="27"/>
  <c r="DJ102" i="27"/>
  <c r="DI102" i="27"/>
  <c r="DH102" i="27"/>
  <c r="DG102" i="27"/>
  <c r="DF102" i="27"/>
  <c r="DE102" i="27"/>
  <c r="DD102" i="27"/>
  <c r="DC102" i="27"/>
  <c r="DB102" i="27"/>
  <c r="DA102" i="27"/>
  <c r="CZ102" i="27"/>
  <c r="CY102" i="27"/>
  <c r="CX102" i="27"/>
  <c r="CW102" i="27"/>
  <c r="CV102" i="27"/>
  <c r="CU102" i="27"/>
  <c r="CT102" i="27"/>
  <c r="EG101" i="27"/>
  <c r="EF101" i="27"/>
  <c r="EE101" i="27"/>
  <c r="ED101" i="27"/>
  <c r="EC101" i="27"/>
  <c r="EB101" i="27"/>
  <c r="EA101" i="27"/>
  <c r="DZ101" i="27"/>
  <c r="DY101" i="27"/>
  <c r="DX101" i="27"/>
  <c r="DW101" i="27"/>
  <c r="DV101" i="27"/>
  <c r="DU101" i="27"/>
  <c r="DT101" i="27"/>
  <c r="DS101" i="27"/>
  <c r="DR101" i="27"/>
  <c r="DQ101" i="27"/>
  <c r="DP101" i="27"/>
  <c r="DO101" i="27"/>
  <c r="DN101" i="27"/>
  <c r="DM101" i="27"/>
  <c r="DL101" i="27"/>
  <c r="DK101" i="27"/>
  <c r="DJ101" i="27"/>
  <c r="DI101" i="27"/>
  <c r="DH101" i="27"/>
  <c r="DG101" i="27"/>
  <c r="DF101" i="27"/>
  <c r="DE101" i="27"/>
  <c r="DD101" i="27"/>
  <c r="DC101" i="27"/>
  <c r="DB101" i="27"/>
  <c r="DA101" i="27"/>
  <c r="CZ101" i="27"/>
  <c r="CY101" i="27"/>
  <c r="CX101" i="27"/>
  <c r="CW101" i="27"/>
  <c r="CV101" i="27"/>
  <c r="CU101" i="27"/>
  <c r="CT101" i="27"/>
  <c r="EG100" i="27"/>
  <c r="EF100" i="27"/>
  <c r="EE100" i="27"/>
  <c r="ED100" i="27"/>
  <c r="EC100" i="27"/>
  <c r="EB100" i="27"/>
  <c r="EA100" i="27"/>
  <c r="DZ100" i="27"/>
  <c r="DY100" i="27"/>
  <c r="DX100" i="27"/>
  <c r="DW100" i="27"/>
  <c r="DV100" i="27"/>
  <c r="DU100" i="27"/>
  <c r="DT100" i="27"/>
  <c r="DS100" i="27"/>
  <c r="DR100" i="27"/>
  <c r="DQ100" i="27"/>
  <c r="DP100" i="27"/>
  <c r="DO100" i="27"/>
  <c r="DN100" i="27"/>
  <c r="DM100" i="27"/>
  <c r="DL100" i="27"/>
  <c r="DK100" i="27"/>
  <c r="DJ100" i="27"/>
  <c r="DI100" i="27"/>
  <c r="DH100" i="27"/>
  <c r="DG100" i="27"/>
  <c r="DF100" i="27"/>
  <c r="DE100" i="27"/>
  <c r="DD100" i="27"/>
  <c r="DC100" i="27"/>
  <c r="DB100" i="27"/>
  <c r="DA100" i="27"/>
  <c r="CZ100" i="27"/>
  <c r="CY100" i="27"/>
  <c r="CX100" i="27"/>
  <c r="CW100" i="27"/>
  <c r="CV100" i="27"/>
  <c r="CU100" i="27"/>
  <c r="CT100" i="27"/>
  <c r="EG99" i="27"/>
  <c r="EF99" i="27"/>
  <c r="EE99" i="27"/>
  <c r="ED99" i="27"/>
  <c r="EC99" i="27"/>
  <c r="EB99" i="27"/>
  <c r="EA99" i="27"/>
  <c r="DZ99" i="27"/>
  <c r="DY99" i="27"/>
  <c r="DX99" i="27"/>
  <c r="DW99" i="27"/>
  <c r="DV99" i="27"/>
  <c r="DU99" i="27"/>
  <c r="DT99" i="27"/>
  <c r="DS99" i="27"/>
  <c r="DR99" i="27"/>
  <c r="DQ99" i="27"/>
  <c r="DP99" i="27"/>
  <c r="DO99" i="27"/>
  <c r="DN99" i="27"/>
  <c r="DM99" i="27"/>
  <c r="DL99" i="27"/>
  <c r="DK99" i="27"/>
  <c r="DJ99" i="27"/>
  <c r="DI99" i="27"/>
  <c r="DH99" i="27"/>
  <c r="DG99" i="27"/>
  <c r="DF99" i="27"/>
  <c r="DE99" i="27"/>
  <c r="DD99" i="27"/>
  <c r="DC99" i="27"/>
  <c r="DB99" i="27"/>
  <c r="DA99" i="27"/>
  <c r="CZ99" i="27"/>
  <c r="CY99" i="27"/>
  <c r="CX99" i="27"/>
  <c r="CW99" i="27"/>
  <c r="CV99" i="27"/>
  <c r="CU99" i="27"/>
  <c r="CT99" i="27"/>
  <c r="EG98" i="27"/>
  <c r="EF98" i="27"/>
  <c r="EE98" i="27"/>
  <c r="ED98" i="27"/>
  <c r="EC98" i="27"/>
  <c r="EB98" i="27"/>
  <c r="EA98" i="27"/>
  <c r="DZ98" i="27"/>
  <c r="DY98" i="27"/>
  <c r="DX98" i="27"/>
  <c r="DW98" i="27"/>
  <c r="DV98" i="27"/>
  <c r="DU98" i="27"/>
  <c r="DT98" i="27"/>
  <c r="DS98" i="27"/>
  <c r="DR98" i="27"/>
  <c r="DQ98" i="27"/>
  <c r="DP98" i="27"/>
  <c r="DO98" i="27"/>
  <c r="DN98" i="27"/>
  <c r="DM98" i="27"/>
  <c r="DL98" i="27"/>
  <c r="DK98" i="27"/>
  <c r="DJ98" i="27"/>
  <c r="DI98" i="27"/>
  <c r="DH98" i="27"/>
  <c r="DG98" i="27"/>
  <c r="DF98" i="27"/>
  <c r="DE98" i="27"/>
  <c r="DD98" i="27"/>
  <c r="DC98" i="27"/>
  <c r="DB98" i="27"/>
  <c r="DA98" i="27"/>
  <c r="CZ98" i="27"/>
  <c r="CY98" i="27"/>
  <c r="CX98" i="27"/>
  <c r="CW98" i="27"/>
  <c r="CV98" i="27"/>
  <c r="CU98" i="27"/>
  <c r="CT98" i="27"/>
  <c r="EG97" i="27"/>
  <c r="EF97" i="27"/>
  <c r="EE97" i="27"/>
  <c r="ED97" i="27"/>
  <c r="EC97" i="27"/>
  <c r="EB97" i="27"/>
  <c r="EA97" i="27"/>
  <c r="DZ97" i="27"/>
  <c r="DY97" i="27"/>
  <c r="DX97" i="27"/>
  <c r="DW97" i="27"/>
  <c r="DV97" i="27"/>
  <c r="DU97" i="27"/>
  <c r="DT97" i="27"/>
  <c r="DS97" i="27"/>
  <c r="DR97" i="27"/>
  <c r="DQ97" i="27"/>
  <c r="DP97" i="27"/>
  <c r="DO97" i="27"/>
  <c r="DN97" i="27"/>
  <c r="DM97" i="27"/>
  <c r="DL97" i="27"/>
  <c r="DK97" i="27"/>
  <c r="DJ97" i="27"/>
  <c r="DI97" i="27"/>
  <c r="DH97" i="27"/>
  <c r="DG97" i="27"/>
  <c r="DF97" i="27"/>
  <c r="DE97" i="27"/>
  <c r="DD97" i="27"/>
  <c r="DC97" i="27"/>
  <c r="DB97" i="27"/>
  <c r="DA97" i="27"/>
  <c r="CZ97" i="27"/>
  <c r="CY97" i="27"/>
  <c r="CX97" i="27"/>
  <c r="CW97" i="27"/>
  <c r="CV97" i="27"/>
  <c r="CU97" i="27"/>
  <c r="CT97" i="27"/>
  <c r="EG96" i="27"/>
  <c r="EF96" i="27"/>
  <c r="EE96" i="27"/>
  <c r="ED96" i="27"/>
  <c r="EC96" i="27"/>
  <c r="EB96" i="27"/>
  <c r="EA96" i="27"/>
  <c r="DZ96" i="27"/>
  <c r="DY96" i="27"/>
  <c r="DX96" i="27"/>
  <c r="DW96" i="27"/>
  <c r="DV96" i="27"/>
  <c r="DU96" i="27"/>
  <c r="DT96" i="27"/>
  <c r="DS96" i="27"/>
  <c r="DR96" i="27"/>
  <c r="DQ96" i="27"/>
  <c r="DP96" i="27"/>
  <c r="DO96" i="27"/>
  <c r="DN96" i="27"/>
  <c r="DM96" i="27"/>
  <c r="DL96" i="27"/>
  <c r="DK96" i="27"/>
  <c r="DJ96" i="27"/>
  <c r="DI96" i="27"/>
  <c r="DH96" i="27"/>
  <c r="DG96" i="27"/>
  <c r="DF96" i="27"/>
  <c r="DE96" i="27"/>
  <c r="DD96" i="27"/>
  <c r="DC96" i="27"/>
  <c r="DB96" i="27"/>
  <c r="DA96" i="27"/>
  <c r="CZ96" i="27"/>
  <c r="CY96" i="27"/>
  <c r="CX96" i="27"/>
  <c r="CW96" i="27"/>
  <c r="CV96" i="27"/>
  <c r="CU96" i="27"/>
  <c r="CT96" i="27"/>
  <c r="EG95" i="27"/>
  <c r="EF95" i="27"/>
  <c r="EE95" i="27"/>
  <c r="ED95" i="27"/>
  <c r="EC95" i="27"/>
  <c r="EB95" i="27"/>
  <c r="EA95" i="27"/>
  <c r="DZ95" i="27"/>
  <c r="DY95" i="27"/>
  <c r="DX95" i="27"/>
  <c r="DW95" i="27"/>
  <c r="DV95" i="27"/>
  <c r="DU95" i="27"/>
  <c r="DT95" i="27"/>
  <c r="DS95" i="27"/>
  <c r="DR95" i="27"/>
  <c r="DQ95" i="27"/>
  <c r="DP95" i="27"/>
  <c r="DO95" i="27"/>
  <c r="DN95" i="27"/>
  <c r="DM95" i="27"/>
  <c r="DL95" i="27"/>
  <c r="DK95" i="27"/>
  <c r="DJ95" i="27"/>
  <c r="DI95" i="27"/>
  <c r="DH95" i="27"/>
  <c r="DG95" i="27"/>
  <c r="DF95" i="27"/>
  <c r="DE95" i="27"/>
  <c r="DD95" i="27"/>
  <c r="DC95" i="27"/>
  <c r="DB95" i="27"/>
  <c r="DA95" i="27"/>
  <c r="CZ95" i="27"/>
  <c r="CY95" i="27"/>
  <c r="CX95" i="27"/>
  <c r="CW95" i="27"/>
  <c r="CV95" i="27"/>
  <c r="CU95" i="27"/>
  <c r="CT95" i="27"/>
  <c r="EG94" i="27"/>
  <c r="EF94" i="27"/>
  <c r="EE94" i="27"/>
  <c r="ED94" i="27"/>
  <c r="EC94" i="27"/>
  <c r="EB94" i="27"/>
  <c r="EA94" i="27"/>
  <c r="DZ94" i="27"/>
  <c r="DY94" i="27"/>
  <c r="DX94" i="27"/>
  <c r="DW94" i="27"/>
  <c r="DV94" i="27"/>
  <c r="DU94" i="27"/>
  <c r="DT94" i="27"/>
  <c r="DS94" i="27"/>
  <c r="DR94" i="27"/>
  <c r="DQ94" i="27"/>
  <c r="DP94" i="27"/>
  <c r="DO94" i="27"/>
  <c r="DN94" i="27"/>
  <c r="DM94" i="27"/>
  <c r="DL94" i="27"/>
  <c r="DK94" i="27"/>
  <c r="DJ94" i="27"/>
  <c r="DI94" i="27"/>
  <c r="DH94" i="27"/>
  <c r="DG94" i="27"/>
  <c r="DF94" i="27"/>
  <c r="DE94" i="27"/>
  <c r="DD94" i="27"/>
  <c r="DC94" i="27"/>
  <c r="DB94" i="27"/>
  <c r="DA94" i="27"/>
  <c r="CZ94" i="27"/>
  <c r="CY94" i="27"/>
  <c r="CX94" i="27"/>
  <c r="CW94" i="27"/>
  <c r="CV94" i="27"/>
  <c r="CU94" i="27"/>
  <c r="CT94" i="27"/>
  <c r="EG93" i="27"/>
  <c r="EF93" i="27"/>
  <c r="EE93" i="27"/>
  <c r="ED93" i="27"/>
  <c r="EC93" i="27"/>
  <c r="EB93" i="27"/>
  <c r="EA93" i="27"/>
  <c r="DZ93" i="27"/>
  <c r="DY93" i="27"/>
  <c r="DX93" i="27"/>
  <c r="DW93" i="27"/>
  <c r="DV93" i="27"/>
  <c r="DU93" i="27"/>
  <c r="DT93" i="27"/>
  <c r="DS93" i="27"/>
  <c r="DR93" i="27"/>
  <c r="DQ93" i="27"/>
  <c r="DP93" i="27"/>
  <c r="DO93" i="27"/>
  <c r="DN93" i="27"/>
  <c r="DM93" i="27"/>
  <c r="DL93" i="27"/>
  <c r="DK93" i="27"/>
  <c r="DJ93" i="27"/>
  <c r="DI93" i="27"/>
  <c r="DH93" i="27"/>
  <c r="DG93" i="27"/>
  <c r="DF93" i="27"/>
  <c r="DE93" i="27"/>
  <c r="DD93" i="27"/>
  <c r="DC93" i="27"/>
  <c r="DB93" i="27"/>
  <c r="DA93" i="27"/>
  <c r="CZ93" i="27"/>
  <c r="CY93" i="27"/>
  <c r="CX93" i="27"/>
  <c r="CW93" i="27"/>
  <c r="CV93" i="27"/>
  <c r="CU93" i="27"/>
  <c r="CT93" i="27"/>
  <c r="EG92" i="27"/>
  <c r="EF92" i="27"/>
  <c r="EE92" i="27"/>
  <c r="ED92" i="27"/>
  <c r="EC92" i="27"/>
  <c r="EB92" i="27"/>
  <c r="EA92" i="27"/>
  <c r="DZ92" i="27"/>
  <c r="DY92" i="27"/>
  <c r="DX92" i="27"/>
  <c r="DW92" i="27"/>
  <c r="DV92" i="27"/>
  <c r="DU92" i="27"/>
  <c r="DT92" i="27"/>
  <c r="DS92" i="27"/>
  <c r="DR92" i="27"/>
  <c r="DQ92" i="27"/>
  <c r="DP92" i="27"/>
  <c r="DO92" i="27"/>
  <c r="DN92" i="27"/>
  <c r="DM92" i="27"/>
  <c r="DL92" i="27"/>
  <c r="DK92" i="27"/>
  <c r="DJ92" i="27"/>
  <c r="DI92" i="27"/>
  <c r="DH92" i="27"/>
  <c r="DG92" i="27"/>
  <c r="DF92" i="27"/>
  <c r="DE92" i="27"/>
  <c r="DD92" i="27"/>
  <c r="DC92" i="27"/>
  <c r="DB92" i="27"/>
  <c r="DA92" i="27"/>
  <c r="CZ92" i="27"/>
  <c r="CY92" i="27"/>
  <c r="CX92" i="27"/>
  <c r="CW92" i="27"/>
  <c r="CV92" i="27"/>
  <c r="CU92" i="27"/>
  <c r="CT92" i="27"/>
  <c r="EG91" i="27"/>
  <c r="EF91" i="27"/>
  <c r="EE91" i="27"/>
  <c r="ED91" i="27"/>
  <c r="EC91" i="27"/>
  <c r="EB91" i="27"/>
  <c r="EA91" i="27"/>
  <c r="DZ91" i="27"/>
  <c r="DY91" i="27"/>
  <c r="DX91" i="27"/>
  <c r="DW91" i="27"/>
  <c r="DV91" i="27"/>
  <c r="DU91" i="27"/>
  <c r="DT91" i="27"/>
  <c r="DS91" i="27"/>
  <c r="DR91" i="27"/>
  <c r="DQ91" i="27"/>
  <c r="DP91" i="27"/>
  <c r="DO91" i="27"/>
  <c r="DN91" i="27"/>
  <c r="DM91" i="27"/>
  <c r="DL91" i="27"/>
  <c r="DK91" i="27"/>
  <c r="DJ91" i="27"/>
  <c r="DI91" i="27"/>
  <c r="DH91" i="27"/>
  <c r="DG91" i="27"/>
  <c r="DF91" i="27"/>
  <c r="DE91" i="27"/>
  <c r="DD91" i="27"/>
  <c r="DC91" i="27"/>
  <c r="DB91" i="27"/>
  <c r="DA91" i="27"/>
  <c r="CZ91" i="27"/>
  <c r="CY91" i="27"/>
  <c r="CX91" i="27"/>
  <c r="CW91" i="27"/>
  <c r="CV91" i="27"/>
  <c r="CU91" i="27"/>
  <c r="CT91" i="27"/>
  <c r="EG90" i="27"/>
  <c r="EF90" i="27"/>
  <c r="EE90" i="27"/>
  <c r="ED90" i="27"/>
  <c r="EC90" i="27"/>
  <c r="EB90" i="27"/>
  <c r="EA90" i="27"/>
  <c r="DZ90" i="27"/>
  <c r="DY90" i="27"/>
  <c r="DX90" i="27"/>
  <c r="DW90" i="27"/>
  <c r="DV90" i="27"/>
  <c r="DU90" i="27"/>
  <c r="DT90" i="27"/>
  <c r="DS90" i="27"/>
  <c r="DR90" i="27"/>
  <c r="DQ90" i="27"/>
  <c r="DP90" i="27"/>
  <c r="DO90" i="27"/>
  <c r="DN90" i="27"/>
  <c r="DM90" i="27"/>
  <c r="DL90" i="27"/>
  <c r="DK90" i="27"/>
  <c r="DJ90" i="27"/>
  <c r="DI90" i="27"/>
  <c r="DH90" i="27"/>
  <c r="DG90" i="27"/>
  <c r="DF90" i="27"/>
  <c r="DE90" i="27"/>
  <c r="DD90" i="27"/>
  <c r="DC90" i="27"/>
  <c r="DB90" i="27"/>
  <c r="DA90" i="27"/>
  <c r="CZ90" i="27"/>
  <c r="CY90" i="27"/>
  <c r="CX90" i="27"/>
  <c r="CW90" i="27"/>
  <c r="CV90" i="27"/>
  <c r="CU90" i="27"/>
  <c r="CT90" i="27"/>
  <c r="EG89" i="27"/>
  <c r="EF89" i="27"/>
  <c r="EE89" i="27"/>
  <c r="ED89" i="27"/>
  <c r="EC89" i="27"/>
  <c r="EB89" i="27"/>
  <c r="EA89" i="27"/>
  <c r="DZ89" i="27"/>
  <c r="DY89" i="27"/>
  <c r="DX89" i="27"/>
  <c r="DW89" i="27"/>
  <c r="DV89" i="27"/>
  <c r="DU89" i="27"/>
  <c r="DT89" i="27"/>
  <c r="DS89" i="27"/>
  <c r="DR89" i="27"/>
  <c r="DQ89" i="27"/>
  <c r="DP89" i="27"/>
  <c r="DO89" i="27"/>
  <c r="DN89" i="27"/>
  <c r="DM89" i="27"/>
  <c r="DL89" i="27"/>
  <c r="DK89" i="27"/>
  <c r="DJ89" i="27"/>
  <c r="DI89" i="27"/>
  <c r="DH89" i="27"/>
  <c r="DG89" i="27"/>
  <c r="DF89" i="27"/>
  <c r="DE89" i="27"/>
  <c r="DD89" i="27"/>
  <c r="DC89" i="27"/>
  <c r="DB89" i="27"/>
  <c r="DA89" i="27"/>
  <c r="CZ89" i="27"/>
  <c r="CY89" i="27"/>
  <c r="CX89" i="27"/>
  <c r="CW89" i="27"/>
  <c r="CV89" i="27"/>
  <c r="CU89" i="27"/>
  <c r="CT89" i="27"/>
  <c r="EG88" i="27"/>
  <c r="EF88" i="27"/>
  <c r="EE88" i="27"/>
  <c r="ED88" i="27"/>
  <c r="EC88" i="27"/>
  <c r="EB88" i="27"/>
  <c r="EA88" i="27"/>
  <c r="DZ88" i="27"/>
  <c r="DY88" i="27"/>
  <c r="DX88" i="27"/>
  <c r="DW88" i="27"/>
  <c r="DV88" i="27"/>
  <c r="DU88" i="27"/>
  <c r="DT88" i="27"/>
  <c r="DS88" i="27"/>
  <c r="DR88" i="27"/>
  <c r="DQ88" i="27"/>
  <c r="DP88" i="27"/>
  <c r="DO88" i="27"/>
  <c r="DN88" i="27"/>
  <c r="DM88" i="27"/>
  <c r="DL88" i="27"/>
  <c r="DK88" i="27"/>
  <c r="DJ88" i="27"/>
  <c r="DI88" i="27"/>
  <c r="DH88" i="27"/>
  <c r="DG88" i="27"/>
  <c r="DF88" i="27"/>
  <c r="DE88" i="27"/>
  <c r="DD88" i="27"/>
  <c r="DC88" i="27"/>
  <c r="DB88" i="27"/>
  <c r="DA88" i="27"/>
  <c r="CZ88" i="27"/>
  <c r="CY88" i="27"/>
  <c r="CX88" i="27"/>
  <c r="CW88" i="27"/>
  <c r="CV88" i="27"/>
  <c r="CU88" i="27"/>
  <c r="CT88" i="27"/>
  <c r="EG87" i="27"/>
  <c r="EF87" i="27"/>
  <c r="EE87" i="27"/>
  <c r="ED87" i="27"/>
  <c r="EC87" i="27"/>
  <c r="EB87" i="27"/>
  <c r="EA87" i="27"/>
  <c r="DZ87" i="27"/>
  <c r="DY87" i="27"/>
  <c r="DX87" i="27"/>
  <c r="DW87" i="27"/>
  <c r="DV87" i="27"/>
  <c r="DU87" i="27"/>
  <c r="DT87" i="27"/>
  <c r="DS87" i="27"/>
  <c r="DR87" i="27"/>
  <c r="DQ87" i="27"/>
  <c r="DP87" i="27"/>
  <c r="DO87" i="27"/>
  <c r="DN87" i="27"/>
  <c r="DM87" i="27"/>
  <c r="DL87" i="27"/>
  <c r="DK87" i="27"/>
  <c r="DJ87" i="27"/>
  <c r="DI87" i="27"/>
  <c r="DH87" i="27"/>
  <c r="DG87" i="27"/>
  <c r="DF87" i="27"/>
  <c r="DE87" i="27"/>
  <c r="DD87" i="27"/>
  <c r="DC87" i="27"/>
  <c r="DB87" i="27"/>
  <c r="DA87" i="27"/>
  <c r="CZ87" i="27"/>
  <c r="CY87" i="27"/>
  <c r="CX87" i="27"/>
  <c r="CW87" i="27"/>
  <c r="CV87" i="27"/>
  <c r="CU87" i="27"/>
  <c r="CT87" i="27"/>
  <c r="EG86" i="27"/>
  <c r="EF86" i="27"/>
  <c r="EE86" i="27"/>
  <c r="ED86" i="27"/>
  <c r="EC86" i="27"/>
  <c r="EB86" i="27"/>
  <c r="EA86" i="27"/>
  <c r="DZ86" i="27"/>
  <c r="DY86" i="27"/>
  <c r="DX86" i="27"/>
  <c r="DW86" i="27"/>
  <c r="DV86" i="27"/>
  <c r="DU86" i="27"/>
  <c r="DT86" i="27"/>
  <c r="DS86" i="27"/>
  <c r="DR86" i="27"/>
  <c r="DQ86" i="27"/>
  <c r="DP86" i="27"/>
  <c r="DO86" i="27"/>
  <c r="DN86" i="27"/>
  <c r="DM86" i="27"/>
  <c r="DL86" i="27"/>
  <c r="DK86" i="27"/>
  <c r="DJ86" i="27"/>
  <c r="DI86" i="27"/>
  <c r="DH86" i="27"/>
  <c r="DG86" i="27"/>
  <c r="DF86" i="27"/>
  <c r="DE86" i="27"/>
  <c r="DD86" i="27"/>
  <c r="DC86" i="27"/>
  <c r="DB86" i="27"/>
  <c r="DA86" i="27"/>
  <c r="CZ86" i="27"/>
  <c r="CY86" i="27"/>
  <c r="CX86" i="27"/>
  <c r="CW86" i="27"/>
  <c r="CV86" i="27"/>
  <c r="CU86" i="27"/>
  <c r="CT86" i="27"/>
  <c r="EG85" i="27"/>
  <c r="EF85" i="27"/>
  <c r="EE85" i="27"/>
  <c r="ED85" i="27"/>
  <c r="EC85" i="27"/>
  <c r="EB85" i="27"/>
  <c r="EA85" i="27"/>
  <c r="DZ85" i="27"/>
  <c r="DY85" i="27"/>
  <c r="DX85" i="27"/>
  <c r="DW85" i="27"/>
  <c r="DV85" i="27"/>
  <c r="DU85" i="27"/>
  <c r="DT85" i="27"/>
  <c r="DS85" i="27"/>
  <c r="DR85" i="27"/>
  <c r="DQ85" i="27"/>
  <c r="DP85" i="27"/>
  <c r="DO85" i="27"/>
  <c r="DN85" i="27"/>
  <c r="DM85" i="27"/>
  <c r="DL85" i="27"/>
  <c r="DK85" i="27"/>
  <c r="DJ85" i="27"/>
  <c r="DI85" i="27"/>
  <c r="DH85" i="27"/>
  <c r="DG85" i="27"/>
  <c r="DF85" i="27"/>
  <c r="DE85" i="27"/>
  <c r="DD85" i="27"/>
  <c r="DC85" i="27"/>
  <c r="DB85" i="27"/>
  <c r="DA85" i="27"/>
  <c r="CZ85" i="27"/>
  <c r="CY85" i="27"/>
  <c r="CX85" i="27"/>
  <c r="CW85" i="27"/>
  <c r="CV85" i="27"/>
  <c r="CU85" i="27"/>
  <c r="CT85" i="27"/>
  <c r="EG84" i="27"/>
  <c r="EF84" i="27"/>
  <c r="EE84" i="27"/>
  <c r="ED84" i="27"/>
  <c r="EC84" i="27"/>
  <c r="EB84" i="27"/>
  <c r="EA84" i="27"/>
  <c r="DZ84" i="27"/>
  <c r="DY84" i="27"/>
  <c r="DX84" i="27"/>
  <c r="DW84" i="27"/>
  <c r="DV84" i="27"/>
  <c r="DU84" i="27"/>
  <c r="DT84" i="27"/>
  <c r="DS84" i="27"/>
  <c r="DR84" i="27"/>
  <c r="DQ84" i="27"/>
  <c r="DP84" i="27"/>
  <c r="DO84" i="27"/>
  <c r="DN84" i="27"/>
  <c r="DM84" i="27"/>
  <c r="DL84" i="27"/>
  <c r="DK84" i="27"/>
  <c r="DJ84" i="27"/>
  <c r="DI84" i="27"/>
  <c r="DH84" i="27"/>
  <c r="DG84" i="27"/>
  <c r="DF84" i="27"/>
  <c r="DE84" i="27"/>
  <c r="DD84" i="27"/>
  <c r="DC84" i="27"/>
  <c r="DB84" i="27"/>
  <c r="DA84" i="27"/>
  <c r="CZ84" i="27"/>
  <c r="CY84" i="27"/>
  <c r="CX84" i="27"/>
  <c r="CW84" i="27"/>
  <c r="CV84" i="27"/>
  <c r="CU84" i="27"/>
  <c r="CT84" i="27"/>
  <c r="EG83" i="27"/>
  <c r="EF83" i="27"/>
  <c r="EE83" i="27"/>
  <c r="ED83" i="27"/>
  <c r="EC83" i="27"/>
  <c r="EB83" i="27"/>
  <c r="EA83" i="27"/>
  <c r="DZ83" i="27"/>
  <c r="DY83" i="27"/>
  <c r="DX83" i="27"/>
  <c r="DW83" i="27"/>
  <c r="DV83" i="27"/>
  <c r="DU83" i="27"/>
  <c r="DT83" i="27"/>
  <c r="DS83" i="27"/>
  <c r="DR83" i="27"/>
  <c r="DQ83" i="27"/>
  <c r="DP83" i="27"/>
  <c r="DO83" i="27"/>
  <c r="DN83" i="27"/>
  <c r="DM83" i="27"/>
  <c r="DL83" i="27"/>
  <c r="DK83" i="27"/>
  <c r="DJ83" i="27"/>
  <c r="DI83" i="27"/>
  <c r="DH83" i="27"/>
  <c r="DG83" i="27"/>
  <c r="DF83" i="27"/>
  <c r="DE83" i="27"/>
  <c r="DD83" i="27"/>
  <c r="DC83" i="27"/>
  <c r="DB83" i="27"/>
  <c r="DA83" i="27"/>
  <c r="CZ83" i="27"/>
  <c r="CY83" i="27"/>
  <c r="CX83" i="27"/>
  <c r="CW83" i="27"/>
  <c r="CV83" i="27"/>
  <c r="CU83" i="27"/>
  <c r="CT83" i="27"/>
  <c r="EG82" i="27"/>
  <c r="EF82" i="27"/>
  <c r="EE82" i="27"/>
  <c r="ED82" i="27"/>
  <c r="EC82" i="27"/>
  <c r="EB82" i="27"/>
  <c r="EA82" i="27"/>
  <c r="DZ82" i="27"/>
  <c r="DY82" i="27"/>
  <c r="DX82" i="27"/>
  <c r="DW82" i="27"/>
  <c r="DV82" i="27"/>
  <c r="DU82" i="27"/>
  <c r="DT82" i="27"/>
  <c r="DS82" i="27"/>
  <c r="DR82" i="27"/>
  <c r="DQ82" i="27"/>
  <c r="DP82" i="27"/>
  <c r="DO82" i="27"/>
  <c r="DN82" i="27"/>
  <c r="DM82" i="27"/>
  <c r="DL82" i="27"/>
  <c r="DK82" i="27"/>
  <c r="DJ82" i="27"/>
  <c r="DI82" i="27"/>
  <c r="DH82" i="27"/>
  <c r="DG82" i="27"/>
  <c r="DF82" i="27"/>
  <c r="DE82" i="27"/>
  <c r="DD82" i="27"/>
  <c r="DC82" i="27"/>
  <c r="DB82" i="27"/>
  <c r="DA82" i="27"/>
  <c r="CZ82" i="27"/>
  <c r="CY82" i="27"/>
  <c r="CX82" i="27"/>
  <c r="CW82" i="27"/>
  <c r="CV82" i="27"/>
  <c r="CU82" i="27"/>
  <c r="CT82" i="27"/>
  <c r="EG81" i="27"/>
  <c r="EF81" i="27"/>
  <c r="EE81" i="27"/>
  <c r="ED81" i="27"/>
  <c r="EC81" i="27"/>
  <c r="EB81" i="27"/>
  <c r="EA81" i="27"/>
  <c r="DZ81" i="27"/>
  <c r="DY81" i="27"/>
  <c r="DX81" i="27"/>
  <c r="DW81" i="27"/>
  <c r="DV81" i="27"/>
  <c r="DU81" i="27"/>
  <c r="DT81" i="27"/>
  <c r="DS81" i="27"/>
  <c r="DR81" i="27"/>
  <c r="DQ81" i="27"/>
  <c r="DP81" i="27"/>
  <c r="DO81" i="27"/>
  <c r="DN81" i="27"/>
  <c r="DM81" i="27"/>
  <c r="DL81" i="27"/>
  <c r="DK81" i="27"/>
  <c r="DJ81" i="27"/>
  <c r="DI81" i="27"/>
  <c r="DH81" i="27"/>
  <c r="DG81" i="27"/>
  <c r="DF81" i="27"/>
  <c r="DE81" i="27"/>
  <c r="DD81" i="27"/>
  <c r="DC81" i="27"/>
  <c r="DB81" i="27"/>
  <c r="DA81" i="27"/>
  <c r="CZ81" i="27"/>
  <c r="CY81" i="27"/>
  <c r="CX81" i="27"/>
  <c r="CW81" i="27"/>
  <c r="CV81" i="27"/>
  <c r="CU81" i="27"/>
  <c r="CT81" i="27"/>
  <c r="EG80" i="27"/>
  <c r="EF80" i="27"/>
  <c r="EE80" i="27"/>
  <c r="ED80" i="27"/>
  <c r="EC80" i="27"/>
  <c r="EB80" i="27"/>
  <c r="EA80" i="27"/>
  <c r="DZ80" i="27"/>
  <c r="DY80" i="27"/>
  <c r="DX80" i="27"/>
  <c r="DW80" i="27"/>
  <c r="DV80" i="27"/>
  <c r="DU80" i="27"/>
  <c r="DT80" i="27"/>
  <c r="DS80" i="27"/>
  <c r="DR80" i="27"/>
  <c r="DQ80" i="27"/>
  <c r="DP80" i="27"/>
  <c r="DO80" i="27"/>
  <c r="DN80" i="27"/>
  <c r="DM80" i="27"/>
  <c r="DL80" i="27"/>
  <c r="DK80" i="27"/>
  <c r="DJ80" i="27"/>
  <c r="DI80" i="27"/>
  <c r="DH80" i="27"/>
  <c r="DG80" i="27"/>
  <c r="DF80" i="27"/>
  <c r="DE80" i="27"/>
  <c r="DD80" i="27"/>
  <c r="DC80" i="27"/>
  <c r="DB80" i="27"/>
  <c r="DA80" i="27"/>
  <c r="CZ80" i="27"/>
  <c r="CY80" i="27"/>
  <c r="CX80" i="27"/>
  <c r="CW80" i="27"/>
  <c r="CV80" i="27"/>
  <c r="CU80" i="27"/>
  <c r="CT80" i="27"/>
  <c r="EG79" i="27"/>
  <c r="EF79" i="27"/>
  <c r="EE79" i="27"/>
  <c r="ED79" i="27"/>
  <c r="EC79" i="27"/>
  <c r="EB79" i="27"/>
  <c r="EA79" i="27"/>
  <c r="DZ79" i="27"/>
  <c r="DY79" i="27"/>
  <c r="DX79" i="27"/>
  <c r="DW79" i="27"/>
  <c r="DV79" i="27"/>
  <c r="DU79" i="27"/>
  <c r="DT79" i="27"/>
  <c r="DS79" i="27"/>
  <c r="DR79" i="27"/>
  <c r="DQ79" i="27"/>
  <c r="DP79" i="27"/>
  <c r="DO79" i="27"/>
  <c r="DN79" i="27"/>
  <c r="DM79" i="27"/>
  <c r="DL79" i="27"/>
  <c r="DK79" i="27"/>
  <c r="DJ79" i="27"/>
  <c r="DI79" i="27"/>
  <c r="DH79" i="27"/>
  <c r="DG79" i="27"/>
  <c r="DF79" i="27"/>
  <c r="DE79" i="27"/>
  <c r="DD79" i="27"/>
  <c r="DC79" i="27"/>
  <c r="DB79" i="27"/>
  <c r="DA79" i="27"/>
  <c r="CZ79" i="27"/>
  <c r="CY79" i="27"/>
  <c r="CX79" i="27"/>
  <c r="CW79" i="27"/>
  <c r="CV79" i="27"/>
  <c r="CU79" i="27"/>
  <c r="CT79" i="27"/>
  <c r="EG78" i="27"/>
  <c r="EF78" i="27"/>
  <c r="EE78" i="27"/>
  <c r="ED78" i="27"/>
  <c r="EC78" i="27"/>
  <c r="EB78" i="27"/>
  <c r="EA78" i="27"/>
  <c r="DZ78" i="27"/>
  <c r="DY78" i="27"/>
  <c r="DX78" i="27"/>
  <c r="DW78" i="27"/>
  <c r="DV78" i="27"/>
  <c r="DU78" i="27"/>
  <c r="DT78" i="27"/>
  <c r="DS78" i="27"/>
  <c r="DR78" i="27"/>
  <c r="DQ78" i="27"/>
  <c r="DP78" i="27"/>
  <c r="DO78" i="27"/>
  <c r="DN78" i="27"/>
  <c r="DM78" i="27"/>
  <c r="DL78" i="27"/>
  <c r="DK78" i="27"/>
  <c r="DJ78" i="27"/>
  <c r="DI78" i="27"/>
  <c r="DH78" i="27"/>
  <c r="DG78" i="27"/>
  <c r="DF78" i="27"/>
  <c r="DE78" i="27"/>
  <c r="DD78" i="27"/>
  <c r="DC78" i="27"/>
  <c r="DB78" i="27"/>
  <c r="DA78" i="27"/>
  <c r="CZ78" i="27"/>
  <c r="CY78" i="27"/>
  <c r="CX78" i="27"/>
  <c r="CW78" i="27"/>
  <c r="CV78" i="27"/>
  <c r="CU78" i="27"/>
  <c r="CT78" i="27"/>
  <c r="EG77" i="27"/>
  <c r="EF77" i="27"/>
  <c r="EE77" i="27"/>
  <c r="ED77" i="27"/>
  <c r="EC77" i="27"/>
  <c r="EB77" i="27"/>
  <c r="EA77" i="27"/>
  <c r="DZ77" i="27"/>
  <c r="DY77" i="27"/>
  <c r="DX77" i="27"/>
  <c r="DW77" i="27"/>
  <c r="DV77" i="27"/>
  <c r="DU77" i="27"/>
  <c r="DT77" i="27"/>
  <c r="DS77" i="27"/>
  <c r="DR77" i="27"/>
  <c r="DQ77" i="27"/>
  <c r="DP77" i="27"/>
  <c r="DO77" i="27"/>
  <c r="DN77" i="27"/>
  <c r="DM77" i="27"/>
  <c r="DL77" i="27"/>
  <c r="DK77" i="27"/>
  <c r="DJ77" i="27"/>
  <c r="DI77" i="27"/>
  <c r="DH77" i="27"/>
  <c r="DG77" i="27"/>
  <c r="DF77" i="27"/>
  <c r="DE77" i="27"/>
  <c r="DD77" i="27"/>
  <c r="DC77" i="27"/>
  <c r="DB77" i="27"/>
  <c r="DA77" i="27"/>
  <c r="CZ77" i="27"/>
  <c r="CY77" i="27"/>
  <c r="CX77" i="27"/>
  <c r="CW77" i="27"/>
  <c r="CV77" i="27"/>
  <c r="CU77" i="27"/>
  <c r="CT77" i="27"/>
  <c r="EG76" i="27"/>
  <c r="EF76" i="27"/>
  <c r="EE76" i="27"/>
  <c r="ED76" i="27"/>
  <c r="EC76" i="27"/>
  <c r="EB76" i="27"/>
  <c r="EA76" i="27"/>
  <c r="DZ76" i="27"/>
  <c r="DY76" i="27"/>
  <c r="DX76" i="27"/>
  <c r="DW76" i="27"/>
  <c r="DV76" i="27"/>
  <c r="DU76" i="27"/>
  <c r="DT76" i="27"/>
  <c r="DS76" i="27"/>
  <c r="DR76" i="27"/>
  <c r="DQ76" i="27"/>
  <c r="DP76" i="27"/>
  <c r="DO76" i="27"/>
  <c r="DN76" i="27"/>
  <c r="DM76" i="27"/>
  <c r="DL76" i="27"/>
  <c r="DK76" i="27"/>
  <c r="DJ76" i="27"/>
  <c r="DI76" i="27"/>
  <c r="DH76" i="27"/>
  <c r="DG76" i="27"/>
  <c r="DF76" i="27"/>
  <c r="DE76" i="27"/>
  <c r="DD76" i="27"/>
  <c r="DC76" i="27"/>
  <c r="DB76" i="27"/>
  <c r="DA76" i="27"/>
  <c r="CZ76" i="27"/>
  <c r="CY76" i="27"/>
  <c r="CX76" i="27"/>
  <c r="CW76" i="27"/>
  <c r="CV76" i="27"/>
  <c r="CU76" i="27"/>
  <c r="CT76" i="27"/>
  <c r="EG75" i="27"/>
  <c r="EF75" i="27"/>
  <c r="EE75" i="27"/>
  <c r="ED75" i="27"/>
  <c r="EC75" i="27"/>
  <c r="EB75" i="27"/>
  <c r="EA75" i="27"/>
  <c r="DZ75" i="27"/>
  <c r="DY75" i="27"/>
  <c r="DX75" i="27"/>
  <c r="DW75" i="27"/>
  <c r="DV75" i="27"/>
  <c r="DU75" i="27"/>
  <c r="DT75" i="27"/>
  <c r="DS75" i="27"/>
  <c r="DR75" i="27"/>
  <c r="DQ75" i="27"/>
  <c r="DP75" i="27"/>
  <c r="DO75" i="27"/>
  <c r="DN75" i="27"/>
  <c r="DM75" i="27"/>
  <c r="DL75" i="27"/>
  <c r="DK75" i="27"/>
  <c r="DJ75" i="27"/>
  <c r="DI75" i="27"/>
  <c r="DH75" i="27"/>
  <c r="DG75" i="27"/>
  <c r="DF75" i="27"/>
  <c r="DE75" i="27"/>
  <c r="DD75" i="27"/>
  <c r="DC75" i="27"/>
  <c r="DB75" i="27"/>
  <c r="DA75" i="27"/>
  <c r="CZ75" i="27"/>
  <c r="CY75" i="27"/>
  <c r="CX75" i="27"/>
  <c r="CW75" i="27"/>
  <c r="CV75" i="27"/>
  <c r="CU75" i="27"/>
  <c r="CT75" i="27"/>
  <c r="EG74" i="27"/>
  <c r="EF74" i="27"/>
  <c r="EE74" i="27"/>
  <c r="ED74" i="27"/>
  <c r="EC74" i="27"/>
  <c r="EB74" i="27"/>
  <c r="EA74" i="27"/>
  <c r="DZ74" i="27"/>
  <c r="DY74" i="27"/>
  <c r="DX74" i="27"/>
  <c r="DW74" i="27"/>
  <c r="DV74" i="27"/>
  <c r="DU74" i="27"/>
  <c r="DT74" i="27"/>
  <c r="DS74" i="27"/>
  <c r="DR74" i="27"/>
  <c r="DQ74" i="27"/>
  <c r="DP74" i="27"/>
  <c r="DO74" i="27"/>
  <c r="DN74" i="27"/>
  <c r="DM74" i="27"/>
  <c r="DL74" i="27"/>
  <c r="DK74" i="27"/>
  <c r="DJ74" i="27"/>
  <c r="DI74" i="27"/>
  <c r="DH74" i="27"/>
  <c r="DG74" i="27"/>
  <c r="DF74" i="27"/>
  <c r="DE74" i="27"/>
  <c r="DD74" i="27"/>
  <c r="DC74" i="27"/>
  <c r="DB74" i="27"/>
  <c r="DA74" i="27"/>
  <c r="CZ74" i="27"/>
  <c r="CY74" i="27"/>
  <c r="CX74" i="27"/>
  <c r="CW74" i="27"/>
  <c r="CV74" i="27"/>
  <c r="CU74" i="27"/>
  <c r="CT74" i="27"/>
  <c r="EG73" i="27"/>
  <c r="EF73" i="27"/>
  <c r="EE73" i="27"/>
  <c r="ED73" i="27"/>
  <c r="EC73" i="27"/>
  <c r="EB73" i="27"/>
  <c r="EA73" i="27"/>
  <c r="DZ73" i="27"/>
  <c r="DY73" i="27"/>
  <c r="DX73" i="27"/>
  <c r="DW73" i="27"/>
  <c r="DV73" i="27"/>
  <c r="DU73" i="27"/>
  <c r="DT73" i="27"/>
  <c r="DS73" i="27"/>
  <c r="DR73" i="27"/>
  <c r="DQ73" i="27"/>
  <c r="DP73" i="27"/>
  <c r="DO73" i="27"/>
  <c r="DN73" i="27"/>
  <c r="DM73" i="27"/>
  <c r="DL73" i="27"/>
  <c r="DK73" i="27"/>
  <c r="DJ73" i="27"/>
  <c r="DI73" i="27"/>
  <c r="DH73" i="27"/>
  <c r="DG73" i="27"/>
  <c r="DF73" i="27"/>
  <c r="DE73" i="27"/>
  <c r="DD73" i="27"/>
  <c r="DC73" i="27"/>
  <c r="DB73" i="27"/>
  <c r="DA73" i="27"/>
  <c r="CZ73" i="27"/>
  <c r="CY73" i="27"/>
  <c r="CX73" i="27"/>
  <c r="CW73" i="27"/>
  <c r="CV73" i="27"/>
  <c r="CU73" i="27"/>
  <c r="CT73" i="27"/>
  <c r="EG72" i="27"/>
  <c r="EF72" i="27"/>
  <c r="EE72" i="27"/>
  <c r="ED72" i="27"/>
  <c r="EC72" i="27"/>
  <c r="EB72" i="27"/>
  <c r="EA72" i="27"/>
  <c r="DZ72" i="27"/>
  <c r="DY72" i="27"/>
  <c r="DX72" i="27"/>
  <c r="DW72" i="27"/>
  <c r="DV72" i="27"/>
  <c r="DU72" i="27"/>
  <c r="DT72" i="27"/>
  <c r="DS72" i="27"/>
  <c r="DR72" i="27"/>
  <c r="DQ72" i="27"/>
  <c r="DP72" i="27"/>
  <c r="DO72" i="27"/>
  <c r="DN72" i="27"/>
  <c r="DM72" i="27"/>
  <c r="DL72" i="27"/>
  <c r="DK72" i="27"/>
  <c r="DJ72" i="27"/>
  <c r="DI72" i="27"/>
  <c r="DH72" i="27"/>
  <c r="DG72" i="27"/>
  <c r="DF72" i="27"/>
  <c r="DE72" i="27"/>
  <c r="DD72" i="27"/>
  <c r="DC72" i="27"/>
  <c r="DB72" i="27"/>
  <c r="DA72" i="27"/>
  <c r="CZ72" i="27"/>
  <c r="CY72" i="27"/>
  <c r="CX72" i="27"/>
  <c r="CW72" i="27"/>
  <c r="CV72" i="27"/>
  <c r="CU72" i="27"/>
  <c r="CT72" i="27"/>
  <c r="EG71" i="27"/>
  <c r="EF71" i="27"/>
  <c r="EE71" i="27"/>
  <c r="ED71" i="27"/>
  <c r="EC71" i="27"/>
  <c r="EB71" i="27"/>
  <c r="EA71" i="27"/>
  <c r="DZ71" i="27"/>
  <c r="DY71" i="27"/>
  <c r="DX71" i="27"/>
  <c r="DW71" i="27"/>
  <c r="DV71" i="27"/>
  <c r="DU71" i="27"/>
  <c r="DT71" i="27"/>
  <c r="DS71" i="27"/>
  <c r="DR71" i="27"/>
  <c r="DQ71" i="27"/>
  <c r="DP71" i="27"/>
  <c r="DO71" i="27"/>
  <c r="DN71" i="27"/>
  <c r="DM71" i="27"/>
  <c r="DL71" i="27"/>
  <c r="DK71" i="27"/>
  <c r="DJ71" i="27"/>
  <c r="DI71" i="27"/>
  <c r="DH71" i="27"/>
  <c r="DG71" i="27"/>
  <c r="DF71" i="27"/>
  <c r="DE71" i="27"/>
  <c r="DD71" i="27"/>
  <c r="DC71" i="27"/>
  <c r="DB71" i="27"/>
  <c r="DA71" i="27"/>
  <c r="CZ71" i="27"/>
  <c r="CY71" i="27"/>
  <c r="CX71" i="27"/>
  <c r="CW71" i="27"/>
  <c r="CV71" i="27"/>
  <c r="CU71" i="27"/>
  <c r="CT71" i="27"/>
  <c r="EG70" i="27"/>
  <c r="EF70" i="27"/>
  <c r="EE70" i="27"/>
  <c r="ED70" i="27"/>
  <c r="EC70" i="27"/>
  <c r="EB70" i="27"/>
  <c r="EA70" i="27"/>
  <c r="DZ70" i="27"/>
  <c r="DY70" i="27"/>
  <c r="DX70" i="27"/>
  <c r="DW70" i="27"/>
  <c r="DV70" i="27"/>
  <c r="DU70" i="27"/>
  <c r="DT70" i="27"/>
  <c r="DS70" i="27"/>
  <c r="DR70" i="27"/>
  <c r="DQ70" i="27"/>
  <c r="DP70" i="27"/>
  <c r="DO70" i="27"/>
  <c r="DN70" i="27"/>
  <c r="DM70" i="27"/>
  <c r="DL70" i="27"/>
  <c r="DK70" i="27"/>
  <c r="DJ70" i="27"/>
  <c r="DI70" i="27"/>
  <c r="DH70" i="27"/>
  <c r="DG70" i="27"/>
  <c r="DF70" i="27"/>
  <c r="DE70" i="27"/>
  <c r="DD70" i="27"/>
  <c r="DC70" i="27"/>
  <c r="DB70" i="27"/>
  <c r="DA70" i="27"/>
  <c r="CZ70" i="27"/>
  <c r="CY70" i="27"/>
  <c r="CX70" i="27"/>
  <c r="CW70" i="27"/>
  <c r="CV70" i="27"/>
  <c r="CU70" i="27"/>
  <c r="CT70" i="27"/>
  <c r="EG69" i="27"/>
  <c r="EF69" i="27"/>
  <c r="EE69" i="27"/>
  <c r="ED69" i="27"/>
  <c r="EC69" i="27"/>
  <c r="EB69" i="27"/>
  <c r="EA69" i="27"/>
  <c r="DZ69" i="27"/>
  <c r="DY69" i="27"/>
  <c r="DX69" i="27"/>
  <c r="DW69" i="27"/>
  <c r="DV69" i="27"/>
  <c r="DU69" i="27"/>
  <c r="DT69" i="27"/>
  <c r="DS69" i="27"/>
  <c r="DR69" i="27"/>
  <c r="DQ69" i="27"/>
  <c r="DP69" i="27"/>
  <c r="DO69" i="27"/>
  <c r="DN69" i="27"/>
  <c r="DM69" i="27"/>
  <c r="DL69" i="27"/>
  <c r="DK69" i="27"/>
  <c r="DJ69" i="27"/>
  <c r="DI69" i="27"/>
  <c r="DH69" i="27"/>
  <c r="DG69" i="27"/>
  <c r="DF69" i="27"/>
  <c r="DE69" i="27"/>
  <c r="DD69" i="27"/>
  <c r="DC69" i="27"/>
  <c r="DB69" i="27"/>
  <c r="DA69" i="27"/>
  <c r="CZ69" i="27"/>
  <c r="CY69" i="27"/>
  <c r="CX69" i="27"/>
  <c r="CW69" i="27"/>
  <c r="CV69" i="27"/>
  <c r="CU69" i="27"/>
  <c r="CT69" i="27"/>
  <c r="EG68" i="27"/>
  <c r="EF68" i="27"/>
  <c r="EE68" i="27"/>
  <c r="ED68" i="27"/>
  <c r="EC68" i="27"/>
  <c r="EB68" i="27"/>
  <c r="EA68" i="27"/>
  <c r="DZ68" i="27"/>
  <c r="DY68" i="27"/>
  <c r="DX68" i="27"/>
  <c r="DW68" i="27"/>
  <c r="DV68" i="27"/>
  <c r="DU68" i="27"/>
  <c r="DT68" i="27"/>
  <c r="DS68" i="27"/>
  <c r="DR68" i="27"/>
  <c r="DQ68" i="27"/>
  <c r="DP68" i="27"/>
  <c r="DO68" i="27"/>
  <c r="DN68" i="27"/>
  <c r="DM68" i="27"/>
  <c r="DL68" i="27"/>
  <c r="DK68" i="27"/>
  <c r="DJ68" i="27"/>
  <c r="DI68" i="27"/>
  <c r="DH68" i="27"/>
  <c r="DG68" i="27"/>
  <c r="DF68" i="27"/>
  <c r="DE68" i="27"/>
  <c r="DD68" i="27"/>
  <c r="DC68" i="27"/>
  <c r="DB68" i="27"/>
  <c r="DA68" i="27"/>
  <c r="CZ68" i="27"/>
  <c r="CY68" i="27"/>
  <c r="CX68" i="27"/>
  <c r="CW68" i="27"/>
  <c r="CV68" i="27"/>
  <c r="CU68" i="27"/>
  <c r="CT68" i="27"/>
  <c r="EG67" i="27"/>
  <c r="EF67" i="27"/>
  <c r="EE67" i="27"/>
  <c r="ED67" i="27"/>
  <c r="EC67" i="27"/>
  <c r="EB67" i="27"/>
  <c r="EA67" i="27"/>
  <c r="DZ67" i="27"/>
  <c r="DY67" i="27"/>
  <c r="DX67" i="27"/>
  <c r="DW67" i="27"/>
  <c r="DV67" i="27"/>
  <c r="DU67" i="27"/>
  <c r="DT67" i="27"/>
  <c r="DS67" i="27"/>
  <c r="DR67" i="27"/>
  <c r="DQ67" i="27"/>
  <c r="DP67" i="27"/>
  <c r="DO67" i="27"/>
  <c r="DN67" i="27"/>
  <c r="DM67" i="27"/>
  <c r="DL67" i="27"/>
  <c r="DK67" i="27"/>
  <c r="DJ67" i="27"/>
  <c r="DI67" i="27"/>
  <c r="DH67" i="27"/>
  <c r="DG67" i="27"/>
  <c r="DF67" i="27"/>
  <c r="DE67" i="27"/>
  <c r="DD67" i="27"/>
  <c r="DC67" i="27"/>
  <c r="DB67" i="27"/>
  <c r="DA67" i="27"/>
  <c r="CZ67" i="27"/>
  <c r="CY67" i="27"/>
  <c r="CX67" i="27"/>
  <c r="CW67" i="27"/>
  <c r="CV67" i="27"/>
  <c r="CU67" i="27"/>
  <c r="CT67" i="27"/>
  <c r="EG66" i="27"/>
  <c r="EF66" i="27"/>
  <c r="EE66" i="27"/>
  <c r="ED66" i="27"/>
  <c r="EC66" i="27"/>
  <c r="EB66" i="27"/>
  <c r="EA66" i="27"/>
  <c r="DZ66" i="27"/>
  <c r="DY66" i="27"/>
  <c r="DX66" i="27"/>
  <c r="DW66" i="27"/>
  <c r="DV66" i="27"/>
  <c r="DU66" i="27"/>
  <c r="DT66" i="27"/>
  <c r="DS66" i="27"/>
  <c r="DR66" i="27"/>
  <c r="DQ66" i="27"/>
  <c r="DP66" i="27"/>
  <c r="DO66" i="27"/>
  <c r="DN66" i="27"/>
  <c r="DM66" i="27"/>
  <c r="DL66" i="27"/>
  <c r="DK66" i="27"/>
  <c r="DJ66" i="27"/>
  <c r="DI66" i="27"/>
  <c r="DH66" i="27"/>
  <c r="DG66" i="27"/>
  <c r="DF66" i="27"/>
  <c r="DE66" i="27"/>
  <c r="DD66" i="27"/>
  <c r="DC66" i="27"/>
  <c r="DB66" i="27"/>
  <c r="DA66" i="27"/>
  <c r="CZ66" i="27"/>
  <c r="CY66" i="27"/>
  <c r="CX66" i="27"/>
  <c r="CW66" i="27"/>
  <c r="CV66" i="27"/>
  <c r="CU66" i="27"/>
  <c r="CT66" i="27"/>
  <c r="EG65" i="27"/>
  <c r="EF65" i="27"/>
  <c r="EE65" i="27"/>
  <c r="ED65" i="27"/>
  <c r="EC65" i="27"/>
  <c r="EB65" i="27"/>
  <c r="EA65" i="27"/>
  <c r="DZ65" i="27"/>
  <c r="DY65" i="27"/>
  <c r="DX65" i="27"/>
  <c r="DW65" i="27"/>
  <c r="DV65" i="27"/>
  <c r="DU65" i="27"/>
  <c r="DT65" i="27"/>
  <c r="DS65" i="27"/>
  <c r="DR65" i="27"/>
  <c r="DQ65" i="27"/>
  <c r="DP65" i="27"/>
  <c r="DO65" i="27"/>
  <c r="DN65" i="27"/>
  <c r="DM65" i="27"/>
  <c r="DL65" i="27"/>
  <c r="DK65" i="27"/>
  <c r="DJ65" i="27"/>
  <c r="DI65" i="27"/>
  <c r="DH65" i="27"/>
  <c r="DG65" i="27"/>
  <c r="DF65" i="27"/>
  <c r="DE65" i="27"/>
  <c r="DD65" i="27"/>
  <c r="DC65" i="27"/>
  <c r="DB65" i="27"/>
  <c r="DA65" i="27"/>
  <c r="CZ65" i="27"/>
  <c r="CY65" i="27"/>
  <c r="CX65" i="27"/>
  <c r="CW65" i="27"/>
  <c r="CV65" i="27"/>
  <c r="CU65" i="27"/>
  <c r="CT65" i="27"/>
  <c r="EG64" i="27"/>
  <c r="EF64" i="27"/>
  <c r="EE64" i="27"/>
  <c r="ED64" i="27"/>
  <c r="EC64" i="27"/>
  <c r="EB64" i="27"/>
  <c r="EA64" i="27"/>
  <c r="DZ64" i="27"/>
  <c r="DY64" i="27"/>
  <c r="DX64" i="27"/>
  <c r="DW64" i="27"/>
  <c r="DV64" i="27"/>
  <c r="DU64" i="27"/>
  <c r="DT64" i="27"/>
  <c r="DS64" i="27"/>
  <c r="DR64" i="27"/>
  <c r="DQ64" i="27"/>
  <c r="DP64" i="27"/>
  <c r="DO64" i="27"/>
  <c r="DN64" i="27"/>
  <c r="DM64" i="27"/>
  <c r="DL64" i="27"/>
  <c r="DK64" i="27"/>
  <c r="DJ64" i="27"/>
  <c r="DI64" i="27"/>
  <c r="DH64" i="27"/>
  <c r="DG64" i="27"/>
  <c r="DF64" i="27"/>
  <c r="DE64" i="27"/>
  <c r="DD64" i="27"/>
  <c r="DC64" i="27"/>
  <c r="DB64" i="27"/>
  <c r="DA64" i="27"/>
  <c r="CZ64" i="27"/>
  <c r="CY64" i="27"/>
  <c r="CX64" i="27"/>
  <c r="CW64" i="27"/>
  <c r="CV64" i="27"/>
  <c r="CU64" i="27"/>
  <c r="CT64" i="27"/>
  <c r="EG63" i="27"/>
  <c r="EF63" i="27"/>
  <c r="EE63" i="27"/>
  <c r="ED63" i="27"/>
  <c r="EC63" i="27"/>
  <c r="EB63" i="27"/>
  <c r="EA63" i="27"/>
  <c r="DZ63" i="27"/>
  <c r="DY63" i="27"/>
  <c r="DX63" i="27"/>
  <c r="DW63" i="27"/>
  <c r="DV63" i="27"/>
  <c r="DU63" i="27"/>
  <c r="DT63" i="27"/>
  <c r="DS63" i="27"/>
  <c r="DR63" i="27"/>
  <c r="DQ63" i="27"/>
  <c r="DP63" i="27"/>
  <c r="DO63" i="27"/>
  <c r="DN63" i="27"/>
  <c r="DM63" i="27"/>
  <c r="DL63" i="27"/>
  <c r="DK63" i="27"/>
  <c r="DJ63" i="27"/>
  <c r="DI63" i="27"/>
  <c r="DH63" i="27"/>
  <c r="DG63" i="27"/>
  <c r="DF63" i="27"/>
  <c r="DE63" i="27"/>
  <c r="DD63" i="27"/>
  <c r="DC63" i="27"/>
  <c r="DB63" i="27"/>
  <c r="DA63" i="27"/>
  <c r="CZ63" i="27"/>
  <c r="CY63" i="27"/>
  <c r="CX63" i="27"/>
  <c r="CW63" i="27"/>
  <c r="CV63" i="27"/>
  <c r="CU63" i="27"/>
  <c r="CT63" i="27"/>
  <c r="EG62" i="27"/>
  <c r="EF62" i="27"/>
  <c r="EE62" i="27"/>
  <c r="ED62" i="27"/>
  <c r="EC62" i="27"/>
  <c r="EB62" i="27"/>
  <c r="EA62" i="27"/>
  <c r="DZ62" i="27"/>
  <c r="DY62" i="27"/>
  <c r="DX62" i="27"/>
  <c r="DW62" i="27"/>
  <c r="DV62" i="27"/>
  <c r="DU62" i="27"/>
  <c r="DT62" i="27"/>
  <c r="DS62" i="27"/>
  <c r="DR62" i="27"/>
  <c r="DQ62" i="27"/>
  <c r="DP62" i="27"/>
  <c r="DO62" i="27"/>
  <c r="DN62" i="27"/>
  <c r="DM62" i="27"/>
  <c r="DL62" i="27"/>
  <c r="DK62" i="27"/>
  <c r="DJ62" i="27"/>
  <c r="DI62" i="27"/>
  <c r="DH62" i="27"/>
  <c r="DG62" i="27"/>
  <c r="DF62" i="27"/>
  <c r="DE62" i="27"/>
  <c r="DD62" i="27"/>
  <c r="DC62" i="27"/>
  <c r="DB62" i="27"/>
  <c r="DA62" i="27"/>
  <c r="CZ62" i="27"/>
  <c r="CY62" i="27"/>
  <c r="CX62" i="27"/>
  <c r="CW62" i="27"/>
  <c r="CV62" i="27"/>
  <c r="CU62" i="27"/>
  <c r="CT62" i="27"/>
  <c r="EG61" i="27"/>
  <c r="EF61" i="27"/>
  <c r="EE61" i="27"/>
  <c r="ED61" i="27"/>
  <c r="EC61" i="27"/>
  <c r="EB61" i="27"/>
  <c r="EA61" i="27"/>
  <c r="DZ61" i="27"/>
  <c r="DY61" i="27"/>
  <c r="DX61" i="27"/>
  <c r="DW61" i="27"/>
  <c r="DV61" i="27"/>
  <c r="DU61" i="27"/>
  <c r="DT61" i="27"/>
  <c r="DS61" i="27"/>
  <c r="DR61" i="27"/>
  <c r="DQ61" i="27"/>
  <c r="DP61" i="27"/>
  <c r="DO61" i="27"/>
  <c r="DN61" i="27"/>
  <c r="DM61" i="27"/>
  <c r="DL61" i="27"/>
  <c r="DK61" i="27"/>
  <c r="DJ61" i="27"/>
  <c r="DI61" i="27"/>
  <c r="DH61" i="27"/>
  <c r="DG61" i="27"/>
  <c r="DF61" i="27"/>
  <c r="DE61" i="27"/>
  <c r="DD61" i="27"/>
  <c r="DC61" i="27"/>
  <c r="DB61" i="27"/>
  <c r="DA61" i="27"/>
  <c r="CZ61" i="27"/>
  <c r="CY61" i="27"/>
  <c r="CX61" i="27"/>
  <c r="CW61" i="27"/>
  <c r="CV61" i="27"/>
  <c r="CU61" i="27"/>
  <c r="CT61" i="27"/>
  <c r="EG60" i="27"/>
  <c r="EF60" i="27"/>
  <c r="EE60" i="27"/>
  <c r="ED60" i="27"/>
  <c r="EC60" i="27"/>
  <c r="EB60" i="27"/>
  <c r="EA60" i="27"/>
  <c r="DZ60" i="27"/>
  <c r="DY60" i="27"/>
  <c r="DX60" i="27"/>
  <c r="DW60" i="27"/>
  <c r="DV60" i="27"/>
  <c r="DU60" i="27"/>
  <c r="DT60" i="27"/>
  <c r="DS60" i="27"/>
  <c r="DR60" i="27"/>
  <c r="DQ60" i="27"/>
  <c r="DP60" i="27"/>
  <c r="DO60" i="27"/>
  <c r="DN60" i="27"/>
  <c r="DM60" i="27"/>
  <c r="DL60" i="27"/>
  <c r="DK60" i="27"/>
  <c r="DJ60" i="27"/>
  <c r="DI60" i="27"/>
  <c r="DH60" i="27"/>
  <c r="DG60" i="27"/>
  <c r="DF60" i="27"/>
  <c r="DE60" i="27"/>
  <c r="DD60" i="27"/>
  <c r="DC60" i="27"/>
  <c r="DB60" i="27"/>
  <c r="DA60" i="27"/>
  <c r="CZ60" i="27"/>
  <c r="CY60" i="27"/>
  <c r="CX60" i="27"/>
  <c r="CW60" i="27"/>
  <c r="CV60" i="27"/>
  <c r="CU60" i="27"/>
  <c r="CT60" i="27"/>
  <c r="EG59" i="27"/>
  <c r="EF59" i="27"/>
  <c r="EE59" i="27"/>
  <c r="ED59" i="27"/>
  <c r="EC59" i="27"/>
  <c r="EB59" i="27"/>
  <c r="EA59" i="27"/>
  <c r="DZ59" i="27"/>
  <c r="DY59" i="27"/>
  <c r="DX59" i="27"/>
  <c r="DW59" i="27"/>
  <c r="DV59" i="27"/>
  <c r="DU59" i="27"/>
  <c r="DT59" i="27"/>
  <c r="DS59" i="27"/>
  <c r="DR59" i="27"/>
  <c r="DQ59" i="27"/>
  <c r="DP59" i="27"/>
  <c r="DO59" i="27"/>
  <c r="DN59" i="27"/>
  <c r="DM59" i="27"/>
  <c r="DL59" i="27"/>
  <c r="DK59" i="27"/>
  <c r="DJ59" i="27"/>
  <c r="DI59" i="27"/>
  <c r="DH59" i="27"/>
  <c r="DG59" i="27"/>
  <c r="DF59" i="27"/>
  <c r="DE59" i="27"/>
  <c r="DD59" i="27"/>
  <c r="DC59" i="27"/>
  <c r="DB59" i="27"/>
  <c r="DA59" i="27"/>
  <c r="CZ59" i="27"/>
  <c r="CY59" i="27"/>
  <c r="CX59" i="27"/>
  <c r="CW59" i="27"/>
  <c r="CV59" i="27"/>
  <c r="CU59" i="27"/>
  <c r="CT59" i="27"/>
  <c r="EG58" i="27"/>
  <c r="EF58" i="27"/>
  <c r="EE58" i="27"/>
  <c r="ED58" i="27"/>
  <c r="EC58" i="27"/>
  <c r="EB58" i="27"/>
  <c r="EA58" i="27"/>
  <c r="DZ58" i="27"/>
  <c r="DY58" i="27"/>
  <c r="DX58" i="27"/>
  <c r="DW58" i="27"/>
  <c r="DV58" i="27"/>
  <c r="DU58" i="27"/>
  <c r="DT58" i="27"/>
  <c r="DS58" i="27"/>
  <c r="DR58" i="27"/>
  <c r="DQ58" i="27"/>
  <c r="DP58" i="27"/>
  <c r="DO58" i="27"/>
  <c r="DN58" i="27"/>
  <c r="DM58" i="27"/>
  <c r="DL58" i="27"/>
  <c r="DK58" i="27"/>
  <c r="DJ58" i="27"/>
  <c r="DI58" i="27"/>
  <c r="DH58" i="27"/>
  <c r="DG58" i="27"/>
  <c r="DF58" i="27"/>
  <c r="DE58" i="27"/>
  <c r="DD58" i="27"/>
  <c r="DC58" i="27"/>
  <c r="DB58" i="27"/>
  <c r="DA58" i="27"/>
  <c r="CZ58" i="27"/>
  <c r="CY58" i="27"/>
  <c r="CX58" i="27"/>
  <c r="CW58" i="27"/>
  <c r="CV58" i="27"/>
  <c r="CU58" i="27"/>
  <c r="CT58" i="27"/>
  <c r="EG57" i="27"/>
  <c r="EF57" i="27"/>
  <c r="EE57" i="27"/>
  <c r="ED57" i="27"/>
  <c r="EC57" i="27"/>
  <c r="EB57" i="27"/>
  <c r="EA57" i="27"/>
  <c r="DZ57" i="27"/>
  <c r="DY57" i="27"/>
  <c r="DX57" i="27"/>
  <c r="DW57" i="27"/>
  <c r="DV57" i="27"/>
  <c r="DU57" i="27"/>
  <c r="DT57" i="27"/>
  <c r="DS57" i="27"/>
  <c r="DR57" i="27"/>
  <c r="DQ57" i="27"/>
  <c r="DP57" i="27"/>
  <c r="DO57" i="27"/>
  <c r="DN57" i="27"/>
  <c r="DM57" i="27"/>
  <c r="DL57" i="27"/>
  <c r="DK57" i="27"/>
  <c r="DJ57" i="27"/>
  <c r="DI57" i="27"/>
  <c r="DH57" i="27"/>
  <c r="DG57" i="27"/>
  <c r="DF57" i="27"/>
  <c r="DE57" i="27"/>
  <c r="DD57" i="27"/>
  <c r="DC57" i="27"/>
  <c r="DB57" i="27"/>
  <c r="DA57" i="27"/>
  <c r="CZ57" i="27"/>
  <c r="CY57" i="27"/>
  <c r="CX57" i="27"/>
  <c r="CW57" i="27"/>
  <c r="CV57" i="27"/>
  <c r="CU57" i="27"/>
  <c r="CT57" i="27"/>
  <c r="EG56" i="27"/>
  <c r="EF56" i="27"/>
  <c r="EE56" i="27"/>
  <c r="ED56" i="27"/>
  <c r="EC56" i="27"/>
  <c r="EB56" i="27"/>
  <c r="EA56" i="27"/>
  <c r="DZ56" i="27"/>
  <c r="DY56" i="27"/>
  <c r="DX56" i="27"/>
  <c r="DW56" i="27"/>
  <c r="DV56" i="27"/>
  <c r="DU56" i="27"/>
  <c r="DT56" i="27"/>
  <c r="DS56" i="27"/>
  <c r="DR56" i="27"/>
  <c r="DQ56" i="27"/>
  <c r="DP56" i="27"/>
  <c r="DO56" i="27"/>
  <c r="DN56" i="27"/>
  <c r="DM56" i="27"/>
  <c r="DL56" i="27"/>
  <c r="DK56" i="27"/>
  <c r="DJ56" i="27"/>
  <c r="DI56" i="27"/>
  <c r="DH56" i="27"/>
  <c r="DG56" i="27"/>
  <c r="DF56" i="27"/>
  <c r="DE56" i="27"/>
  <c r="DD56" i="27"/>
  <c r="DC56" i="27"/>
  <c r="DB56" i="27"/>
  <c r="DA56" i="27"/>
  <c r="CZ56" i="27"/>
  <c r="CY56" i="27"/>
  <c r="CX56" i="27"/>
  <c r="CW56" i="27"/>
  <c r="CV56" i="27"/>
  <c r="CU56" i="27"/>
  <c r="CT56" i="27"/>
  <c r="EG55" i="27"/>
  <c r="EF55" i="27"/>
  <c r="EE55" i="27"/>
  <c r="ED55" i="27"/>
  <c r="EC55" i="27"/>
  <c r="EB55" i="27"/>
  <c r="EA55" i="27"/>
  <c r="DZ55" i="27"/>
  <c r="DY55" i="27"/>
  <c r="DX55" i="27"/>
  <c r="DW55" i="27"/>
  <c r="DV55" i="27"/>
  <c r="DU55" i="27"/>
  <c r="DT55" i="27"/>
  <c r="DS55" i="27"/>
  <c r="DR55" i="27"/>
  <c r="DQ55" i="27"/>
  <c r="DP55" i="27"/>
  <c r="DO55" i="27"/>
  <c r="DN55" i="27"/>
  <c r="DM55" i="27"/>
  <c r="DL55" i="27"/>
  <c r="DK55" i="27"/>
  <c r="DJ55" i="27"/>
  <c r="DI55" i="27"/>
  <c r="DH55" i="27"/>
  <c r="DG55" i="27"/>
  <c r="DF55" i="27"/>
  <c r="DE55" i="27"/>
  <c r="DD55" i="27"/>
  <c r="DC55" i="27"/>
  <c r="DB55" i="27"/>
  <c r="DA55" i="27"/>
  <c r="CZ55" i="27"/>
  <c r="CY55" i="27"/>
  <c r="CX55" i="27"/>
  <c r="CW55" i="27"/>
  <c r="CV55" i="27"/>
  <c r="CU55" i="27"/>
  <c r="CT55" i="27"/>
  <c r="EG54" i="27"/>
  <c r="EF54" i="27"/>
  <c r="EE54" i="27"/>
  <c r="ED54" i="27"/>
  <c r="EC54" i="27"/>
  <c r="EB54" i="27"/>
  <c r="EA54" i="27"/>
  <c r="DZ54" i="27"/>
  <c r="DY54" i="27"/>
  <c r="DX54" i="27"/>
  <c r="DW54" i="27"/>
  <c r="DV54" i="27"/>
  <c r="DU54" i="27"/>
  <c r="DT54" i="27"/>
  <c r="DS54" i="27"/>
  <c r="DR54" i="27"/>
  <c r="DQ54" i="27"/>
  <c r="DP54" i="27"/>
  <c r="DO54" i="27"/>
  <c r="DN54" i="27"/>
  <c r="DM54" i="27"/>
  <c r="DL54" i="27"/>
  <c r="DK54" i="27"/>
  <c r="DJ54" i="27"/>
  <c r="DI54" i="27"/>
  <c r="DH54" i="27"/>
  <c r="DG54" i="27"/>
  <c r="DF54" i="27"/>
  <c r="DE54" i="27"/>
  <c r="DD54" i="27"/>
  <c r="DC54" i="27"/>
  <c r="DB54" i="27"/>
  <c r="DA54" i="27"/>
  <c r="CZ54" i="27"/>
  <c r="CY54" i="27"/>
  <c r="CX54" i="27"/>
  <c r="CW54" i="27"/>
  <c r="CV54" i="27"/>
  <c r="CU54" i="27"/>
  <c r="CT54" i="27"/>
  <c r="EG53" i="27"/>
  <c r="EF53" i="27"/>
  <c r="EE53" i="27"/>
  <c r="ED53" i="27"/>
  <c r="EC53" i="27"/>
  <c r="EB53" i="27"/>
  <c r="EA53" i="27"/>
  <c r="DZ53" i="27"/>
  <c r="DY53" i="27"/>
  <c r="DX53" i="27"/>
  <c r="DW53" i="27"/>
  <c r="DV53" i="27"/>
  <c r="DU53" i="27"/>
  <c r="DT53" i="27"/>
  <c r="DS53" i="27"/>
  <c r="DR53" i="27"/>
  <c r="DQ53" i="27"/>
  <c r="DP53" i="27"/>
  <c r="DO53" i="27"/>
  <c r="DN53" i="27"/>
  <c r="DM53" i="27"/>
  <c r="DL53" i="27"/>
  <c r="DK53" i="27"/>
  <c r="DJ53" i="27"/>
  <c r="DI53" i="27"/>
  <c r="DH53" i="27"/>
  <c r="DG53" i="27"/>
  <c r="DF53" i="27"/>
  <c r="DE53" i="27"/>
  <c r="DD53" i="27"/>
  <c r="DC53" i="27"/>
  <c r="DB53" i="27"/>
  <c r="DA53" i="27"/>
  <c r="CZ53" i="27"/>
  <c r="CY53" i="27"/>
  <c r="CX53" i="27"/>
  <c r="CW53" i="27"/>
  <c r="CV53" i="27"/>
  <c r="CU53" i="27"/>
  <c r="CT53" i="27"/>
  <c r="EG52" i="27"/>
  <c r="EF52" i="27"/>
  <c r="EE52" i="27"/>
  <c r="ED52" i="27"/>
  <c r="EC52" i="27"/>
  <c r="EB52" i="27"/>
  <c r="EA52" i="27"/>
  <c r="DZ52" i="27"/>
  <c r="DY52" i="27"/>
  <c r="DX52" i="27"/>
  <c r="DW52" i="27"/>
  <c r="DV52" i="27"/>
  <c r="DU52" i="27"/>
  <c r="DT52" i="27"/>
  <c r="DS52" i="27"/>
  <c r="DR52" i="27"/>
  <c r="DQ52" i="27"/>
  <c r="DP52" i="27"/>
  <c r="DO52" i="27"/>
  <c r="DN52" i="27"/>
  <c r="DM52" i="27"/>
  <c r="DL52" i="27"/>
  <c r="DK52" i="27"/>
  <c r="DJ52" i="27"/>
  <c r="DI52" i="27"/>
  <c r="DH52" i="27"/>
  <c r="DG52" i="27"/>
  <c r="DF52" i="27"/>
  <c r="DE52" i="27"/>
  <c r="DD52" i="27"/>
  <c r="DC52" i="27"/>
  <c r="DB52" i="27"/>
  <c r="DA52" i="27"/>
  <c r="CZ52" i="27"/>
  <c r="CY52" i="27"/>
  <c r="CX52" i="27"/>
  <c r="CW52" i="27"/>
  <c r="CV52" i="27"/>
  <c r="CU52" i="27"/>
  <c r="CT52" i="27"/>
  <c r="EG51" i="27"/>
  <c r="EF51" i="27"/>
  <c r="EE51" i="27"/>
  <c r="ED51" i="27"/>
  <c r="EC51" i="27"/>
  <c r="EB51" i="27"/>
  <c r="EA51" i="27"/>
  <c r="DZ51" i="27"/>
  <c r="DY51" i="27"/>
  <c r="DX51" i="27"/>
  <c r="DW51" i="27"/>
  <c r="DV51" i="27"/>
  <c r="DU51" i="27"/>
  <c r="DT51" i="27"/>
  <c r="DS51" i="27"/>
  <c r="DR51" i="27"/>
  <c r="DQ51" i="27"/>
  <c r="DP51" i="27"/>
  <c r="DO51" i="27"/>
  <c r="DN51" i="27"/>
  <c r="DM51" i="27"/>
  <c r="DL51" i="27"/>
  <c r="DK51" i="27"/>
  <c r="DJ51" i="27"/>
  <c r="DI51" i="27"/>
  <c r="DH51" i="27"/>
  <c r="DG51" i="27"/>
  <c r="DF51" i="27"/>
  <c r="DE51" i="27"/>
  <c r="DD51" i="27"/>
  <c r="DC51" i="27"/>
  <c r="DB51" i="27"/>
  <c r="DA51" i="27"/>
  <c r="CZ51" i="27"/>
  <c r="CY51" i="27"/>
  <c r="CX51" i="27"/>
  <c r="CW51" i="27"/>
  <c r="CV51" i="27"/>
  <c r="CU51" i="27"/>
  <c r="CT51" i="27"/>
  <c r="EG50" i="27"/>
  <c r="EF50" i="27"/>
  <c r="EE50" i="27"/>
  <c r="ED50" i="27"/>
  <c r="EC50" i="27"/>
  <c r="EB50" i="27"/>
  <c r="EA50" i="27"/>
  <c r="DZ50" i="27"/>
  <c r="DY50" i="27"/>
  <c r="DX50" i="27"/>
  <c r="DW50" i="27"/>
  <c r="DV50" i="27"/>
  <c r="DU50" i="27"/>
  <c r="DT50" i="27"/>
  <c r="DS50" i="27"/>
  <c r="DR50" i="27"/>
  <c r="DQ50" i="27"/>
  <c r="DP50" i="27"/>
  <c r="DO50" i="27"/>
  <c r="DN50" i="27"/>
  <c r="DM50" i="27"/>
  <c r="DL50" i="27"/>
  <c r="DK50" i="27"/>
  <c r="DJ50" i="27"/>
  <c r="DI50" i="27"/>
  <c r="DH50" i="27"/>
  <c r="DG50" i="27"/>
  <c r="DF50" i="27"/>
  <c r="DE50" i="27"/>
  <c r="DD50" i="27"/>
  <c r="DC50" i="27"/>
  <c r="DB50" i="27"/>
  <c r="DA50" i="27"/>
  <c r="CZ50" i="27"/>
  <c r="CY50" i="27"/>
  <c r="CX50" i="27"/>
  <c r="CW50" i="27"/>
  <c r="CV50" i="27"/>
  <c r="CU50" i="27"/>
  <c r="CT50" i="27"/>
  <c r="EG49" i="27"/>
  <c r="EF49" i="27"/>
  <c r="EE49" i="27"/>
  <c r="ED49" i="27"/>
  <c r="EC49" i="27"/>
  <c r="EB49" i="27"/>
  <c r="EA49" i="27"/>
  <c r="DZ49" i="27"/>
  <c r="DY49" i="27"/>
  <c r="DX49" i="27"/>
  <c r="DW49" i="27"/>
  <c r="DV49" i="27"/>
  <c r="DU49" i="27"/>
  <c r="DT49" i="27"/>
  <c r="DS49" i="27"/>
  <c r="DR49" i="27"/>
  <c r="DQ49" i="27"/>
  <c r="DP49" i="27"/>
  <c r="DO49" i="27"/>
  <c r="DN49" i="27"/>
  <c r="DM49" i="27"/>
  <c r="DL49" i="27"/>
  <c r="DK49" i="27"/>
  <c r="DJ49" i="27"/>
  <c r="DI49" i="27"/>
  <c r="DH49" i="27"/>
  <c r="DG49" i="27"/>
  <c r="DF49" i="27"/>
  <c r="DE49" i="27"/>
  <c r="DD49" i="27"/>
  <c r="DC49" i="27"/>
  <c r="DB49" i="27"/>
  <c r="DA49" i="27"/>
  <c r="CZ49" i="27"/>
  <c r="CY49" i="27"/>
  <c r="CX49" i="27"/>
  <c r="CW49" i="27"/>
  <c r="CV49" i="27"/>
  <c r="CU49" i="27"/>
  <c r="CT49" i="27"/>
  <c r="EG48" i="27"/>
  <c r="EF48" i="27"/>
  <c r="EE48" i="27"/>
  <c r="ED48" i="27"/>
  <c r="EC48" i="27"/>
  <c r="EB48" i="27"/>
  <c r="EA48" i="27"/>
  <c r="DZ48" i="27"/>
  <c r="DY48" i="27"/>
  <c r="DX48" i="27"/>
  <c r="DW48" i="27"/>
  <c r="DV48" i="27"/>
  <c r="DU48" i="27"/>
  <c r="DT48" i="27"/>
  <c r="DS48" i="27"/>
  <c r="DR48" i="27"/>
  <c r="DQ48" i="27"/>
  <c r="DP48" i="27"/>
  <c r="DO48" i="27"/>
  <c r="DN48" i="27"/>
  <c r="DM48" i="27"/>
  <c r="DL48" i="27"/>
  <c r="DK48" i="27"/>
  <c r="DJ48" i="27"/>
  <c r="DI48" i="27"/>
  <c r="DH48" i="27"/>
  <c r="DG48" i="27"/>
  <c r="DF48" i="27"/>
  <c r="DE48" i="27"/>
  <c r="DD48" i="27"/>
  <c r="DC48" i="27"/>
  <c r="DB48" i="27"/>
  <c r="DA48" i="27"/>
  <c r="CZ48" i="27"/>
  <c r="CY48" i="27"/>
  <c r="CX48" i="27"/>
  <c r="CW48" i="27"/>
  <c r="CV48" i="27"/>
  <c r="CU48" i="27"/>
  <c r="CT48" i="27"/>
  <c r="EG47" i="27"/>
  <c r="EF47" i="27"/>
  <c r="EE47" i="27"/>
  <c r="ED47" i="27"/>
  <c r="EC47" i="27"/>
  <c r="EB47" i="27"/>
  <c r="EA47" i="27"/>
  <c r="DZ47" i="27"/>
  <c r="DY47" i="27"/>
  <c r="DX47" i="27"/>
  <c r="DW47" i="27"/>
  <c r="DV47" i="27"/>
  <c r="DU47" i="27"/>
  <c r="DT47" i="27"/>
  <c r="DS47" i="27"/>
  <c r="DR47" i="27"/>
  <c r="DQ47" i="27"/>
  <c r="DP47" i="27"/>
  <c r="DO47" i="27"/>
  <c r="DN47" i="27"/>
  <c r="DM47" i="27"/>
  <c r="DL47" i="27"/>
  <c r="DK47" i="27"/>
  <c r="DJ47" i="27"/>
  <c r="DI47" i="27"/>
  <c r="DH47" i="27"/>
  <c r="DG47" i="27"/>
  <c r="DF47" i="27"/>
  <c r="DE47" i="27"/>
  <c r="DD47" i="27"/>
  <c r="DC47" i="27"/>
  <c r="DB47" i="27"/>
  <c r="DA47" i="27"/>
  <c r="CZ47" i="27"/>
  <c r="CY47" i="27"/>
  <c r="CX47" i="27"/>
  <c r="CW47" i="27"/>
  <c r="CV47" i="27"/>
  <c r="CU47" i="27"/>
  <c r="CT47" i="27"/>
  <c r="EG46" i="27"/>
  <c r="EF46" i="27"/>
  <c r="EE46" i="27"/>
  <c r="ED46" i="27"/>
  <c r="EC46" i="27"/>
  <c r="EB46" i="27"/>
  <c r="EA46" i="27"/>
  <c r="DZ46" i="27"/>
  <c r="DY46" i="27"/>
  <c r="DX46" i="27"/>
  <c r="DW46" i="27"/>
  <c r="DV46" i="27"/>
  <c r="DU46" i="27"/>
  <c r="DT46" i="27"/>
  <c r="DS46" i="27"/>
  <c r="DR46" i="27"/>
  <c r="DQ46" i="27"/>
  <c r="DP46" i="27"/>
  <c r="DO46" i="27"/>
  <c r="DN46" i="27"/>
  <c r="DM46" i="27"/>
  <c r="DL46" i="27"/>
  <c r="DK46" i="27"/>
  <c r="DJ46" i="27"/>
  <c r="DI46" i="27"/>
  <c r="DH46" i="27"/>
  <c r="DG46" i="27"/>
  <c r="DF46" i="27"/>
  <c r="DE46" i="27"/>
  <c r="DD46" i="27"/>
  <c r="DC46" i="27"/>
  <c r="DB46" i="27"/>
  <c r="DA46" i="27"/>
  <c r="CZ46" i="27"/>
  <c r="CY46" i="27"/>
  <c r="CX46" i="27"/>
  <c r="CW46" i="27"/>
  <c r="CV46" i="27"/>
  <c r="CU46" i="27"/>
  <c r="CT46" i="27"/>
  <c r="EG45" i="27"/>
  <c r="EF45" i="27"/>
  <c r="EE45" i="27"/>
  <c r="ED45" i="27"/>
  <c r="EC45" i="27"/>
  <c r="EB45" i="27"/>
  <c r="EA45" i="27"/>
  <c r="DZ45" i="27"/>
  <c r="DY45" i="27"/>
  <c r="DX45" i="27"/>
  <c r="DW45" i="27"/>
  <c r="DV45" i="27"/>
  <c r="DU45" i="27"/>
  <c r="DT45" i="27"/>
  <c r="DS45" i="27"/>
  <c r="DR45" i="27"/>
  <c r="DQ45" i="27"/>
  <c r="DP45" i="27"/>
  <c r="DO45" i="27"/>
  <c r="DN45" i="27"/>
  <c r="DM45" i="27"/>
  <c r="DL45" i="27"/>
  <c r="DK45" i="27"/>
  <c r="DJ45" i="27"/>
  <c r="DI45" i="27"/>
  <c r="DH45" i="27"/>
  <c r="DG45" i="27"/>
  <c r="DF45" i="27"/>
  <c r="DE45" i="27"/>
  <c r="DD45" i="27"/>
  <c r="DC45" i="27"/>
  <c r="DB45" i="27"/>
  <c r="DA45" i="27"/>
  <c r="CZ45" i="27"/>
  <c r="CY45" i="27"/>
  <c r="CX45" i="27"/>
  <c r="CW45" i="27"/>
  <c r="CV45" i="27"/>
  <c r="CU45" i="27"/>
  <c r="CT45" i="27"/>
  <c r="EG44" i="27"/>
  <c r="EF44" i="27"/>
  <c r="EE44" i="27"/>
  <c r="ED44" i="27"/>
  <c r="EC44" i="27"/>
  <c r="EB44" i="27"/>
  <c r="EA44" i="27"/>
  <c r="DZ44" i="27"/>
  <c r="DY44" i="27"/>
  <c r="DX44" i="27"/>
  <c r="DW44" i="27"/>
  <c r="DV44" i="27"/>
  <c r="DU44" i="27"/>
  <c r="DT44" i="27"/>
  <c r="DS44" i="27"/>
  <c r="DR44" i="27"/>
  <c r="DQ44" i="27"/>
  <c r="DP44" i="27"/>
  <c r="DO44" i="27"/>
  <c r="DN44" i="27"/>
  <c r="DM44" i="27"/>
  <c r="DL44" i="27"/>
  <c r="DK44" i="27"/>
  <c r="DJ44" i="27"/>
  <c r="DI44" i="27"/>
  <c r="DH44" i="27"/>
  <c r="DG44" i="27"/>
  <c r="DF44" i="27"/>
  <c r="DE44" i="27"/>
  <c r="DD44" i="27"/>
  <c r="DC44" i="27"/>
  <c r="DB44" i="27"/>
  <c r="DA44" i="27"/>
  <c r="CZ44" i="27"/>
  <c r="CY44" i="27"/>
  <c r="CX44" i="27"/>
  <c r="CW44" i="27"/>
  <c r="CV44" i="27"/>
  <c r="CU44" i="27"/>
  <c r="CT44" i="27"/>
  <c r="EG43" i="27"/>
  <c r="EF43" i="27"/>
  <c r="EE43" i="27"/>
  <c r="ED43" i="27"/>
  <c r="EC43" i="27"/>
  <c r="EB43" i="27"/>
  <c r="EA43" i="27"/>
  <c r="DZ43" i="27"/>
  <c r="DY43" i="27"/>
  <c r="DX43" i="27"/>
  <c r="DW43" i="27"/>
  <c r="DV43" i="27"/>
  <c r="DU43" i="27"/>
  <c r="DT43" i="27"/>
  <c r="DS43" i="27"/>
  <c r="DR43" i="27"/>
  <c r="DQ43" i="27"/>
  <c r="DP43" i="27"/>
  <c r="DO43" i="27"/>
  <c r="DN43" i="27"/>
  <c r="DM43" i="27"/>
  <c r="DL43" i="27"/>
  <c r="DK43" i="27"/>
  <c r="DJ43" i="27"/>
  <c r="DI43" i="27"/>
  <c r="DH43" i="27"/>
  <c r="DG43" i="27"/>
  <c r="DF43" i="27"/>
  <c r="DE43" i="27"/>
  <c r="DD43" i="27"/>
  <c r="DC43" i="27"/>
  <c r="DB43" i="27"/>
  <c r="DA43" i="27"/>
  <c r="CZ43" i="27"/>
  <c r="CY43" i="27"/>
  <c r="CX43" i="27"/>
  <c r="CW43" i="27"/>
  <c r="CV43" i="27"/>
  <c r="CU43" i="27"/>
  <c r="CT43" i="27"/>
  <c r="EG42" i="27"/>
  <c r="EF42" i="27"/>
  <c r="EE42" i="27"/>
  <c r="ED42" i="27"/>
  <c r="EC42" i="27"/>
  <c r="EB42" i="27"/>
  <c r="EA42" i="27"/>
  <c r="DZ42" i="27"/>
  <c r="DY42" i="27"/>
  <c r="DX42" i="27"/>
  <c r="DW42" i="27"/>
  <c r="DV42" i="27"/>
  <c r="DU42" i="27"/>
  <c r="DT42" i="27"/>
  <c r="DS42" i="27"/>
  <c r="DR42" i="27"/>
  <c r="DQ42" i="27"/>
  <c r="DP42" i="27"/>
  <c r="DO42" i="27"/>
  <c r="DN42" i="27"/>
  <c r="DM42" i="27"/>
  <c r="DL42" i="27"/>
  <c r="DK42" i="27"/>
  <c r="DJ42" i="27"/>
  <c r="DI42" i="27"/>
  <c r="DH42" i="27"/>
  <c r="DG42" i="27"/>
  <c r="DF42" i="27"/>
  <c r="DE42" i="27"/>
  <c r="DD42" i="27"/>
  <c r="DC42" i="27"/>
  <c r="DB42" i="27"/>
  <c r="DA42" i="27"/>
  <c r="CZ42" i="27"/>
  <c r="CY42" i="27"/>
  <c r="CX42" i="27"/>
  <c r="CW42" i="27"/>
  <c r="CV42" i="27"/>
  <c r="CU42" i="27"/>
  <c r="CT42" i="27"/>
  <c r="EG41" i="27"/>
  <c r="EF41" i="27"/>
  <c r="EE41" i="27"/>
  <c r="ED41" i="27"/>
  <c r="EC41" i="27"/>
  <c r="EB41" i="27"/>
  <c r="EA41" i="27"/>
  <c r="DZ41" i="27"/>
  <c r="DY41" i="27"/>
  <c r="DX41" i="27"/>
  <c r="DW41" i="27"/>
  <c r="DV41" i="27"/>
  <c r="DU41" i="27"/>
  <c r="DT41" i="27"/>
  <c r="DS41" i="27"/>
  <c r="DR41" i="27"/>
  <c r="DQ41" i="27"/>
  <c r="DP41" i="27"/>
  <c r="DO41" i="27"/>
  <c r="DN41" i="27"/>
  <c r="DM41" i="27"/>
  <c r="DL41" i="27"/>
  <c r="DK41" i="27"/>
  <c r="DJ41" i="27"/>
  <c r="DI41" i="27"/>
  <c r="DH41" i="27"/>
  <c r="DG41" i="27"/>
  <c r="DF41" i="27"/>
  <c r="DE41" i="27"/>
  <c r="DD41" i="27"/>
  <c r="DC41" i="27"/>
  <c r="DB41" i="27"/>
  <c r="DA41" i="27"/>
  <c r="CZ41" i="27"/>
  <c r="CY41" i="27"/>
  <c r="CX41" i="27"/>
  <c r="CW41" i="27"/>
  <c r="CV41" i="27"/>
  <c r="CU41" i="27"/>
  <c r="CT41" i="27"/>
  <c r="EG40" i="27"/>
  <c r="EF40" i="27"/>
  <c r="EE40" i="27"/>
  <c r="ED40" i="27"/>
  <c r="EC40" i="27"/>
  <c r="EB40" i="27"/>
  <c r="EA40" i="27"/>
  <c r="DZ40" i="27"/>
  <c r="DY40" i="27"/>
  <c r="DX40" i="27"/>
  <c r="DW40" i="27"/>
  <c r="DV40" i="27"/>
  <c r="DU40" i="27"/>
  <c r="DT40" i="27"/>
  <c r="DS40" i="27"/>
  <c r="DR40" i="27"/>
  <c r="DQ40" i="27"/>
  <c r="DP40" i="27"/>
  <c r="DO40" i="27"/>
  <c r="DN40" i="27"/>
  <c r="DM40" i="27"/>
  <c r="DL40" i="27"/>
  <c r="DK40" i="27"/>
  <c r="DJ40" i="27"/>
  <c r="DI40" i="27"/>
  <c r="DH40" i="27"/>
  <c r="DG40" i="27"/>
  <c r="DF40" i="27"/>
  <c r="DE40" i="27"/>
  <c r="DD40" i="27"/>
  <c r="DC40" i="27"/>
  <c r="DB40" i="27"/>
  <c r="DA40" i="27"/>
  <c r="CZ40" i="27"/>
  <c r="CY40" i="27"/>
  <c r="CX40" i="27"/>
  <c r="CW40" i="27"/>
  <c r="CV40" i="27"/>
  <c r="CU40" i="27"/>
  <c r="CT40" i="27"/>
  <c r="EG39" i="27"/>
  <c r="EF39" i="27"/>
  <c r="EE39" i="27"/>
  <c r="ED39" i="27"/>
  <c r="EC39" i="27"/>
  <c r="EB39" i="27"/>
  <c r="EA39" i="27"/>
  <c r="DZ39" i="27"/>
  <c r="DY39" i="27"/>
  <c r="DX39" i="27"/>
  <c r="DW39" i="27"/>
  <c r="DV39" i="27"/>
  <c r="DU39" i="27"/>
  <c r="DT39" i="27"/>
  <c r="DS39" i="27"/>
  <c r="DR39" i="27"/>
  <c r="DQ39" i="27"/>
  <c r="DP39" i="27"/>
  <c r="DO39" i="27"/>
  <c r="DN39" i="27"/>
  <c r="DM39" i="27"/>
  <c r="DL39" i="27"/>
  <c r="DK39" i="27"/>
  <c r="DJ39" i="27"/>
  <c r="DI39" i="27"/>
  <c r="DH39" i="27"/>
  <c r="DG39" i="27"/>
  <c r="DF39" i="27"/>
  <c r="DE39" i="27"/>
  <c r="DD39" i="27"/>
  <c r="DC39" i="27"/>
  <c r="DB39" i="27"/>
  <c r="DA39" i="27"/>
  <c r="CZ39" i="27"/>
  <c r="CY39" i="27"/>
  <c r="CX39" i="27"/>
  <c r="CW39" i="27"/>
  <c r="CV39" i="27"/>
  <c r="CU39" i="27"/>
  <c r="CT39" i="27"/>
  <c r="EG38" i="27"/>
  <c r="EF38" i="27"/>
  <c r="EE38" i="27"/>
  <c r="ED38" i="27"/>
  <c r="EC38" i="27"/>
  <c r="EB38" i="27"/>
  <c r="EA38" i="27"/>
  <c r="DZ38" i="27"/>
  <c r="DY38" i="27"/>
  <c r="DX38" i="27"/>
  <c r="DW38" i="27"/>
  <c r="DV38" i="27"/>
  <c r="DU38" i="27"/>
  <c r="DT38" i="27"/>
  <c r="DS38" i="27"/>
  <c r="DR38" i="27"/>
  <c r="DQ38" i="27"/>
  <c r="DP38" i="27"/>
  <c r="DO38" i="27"/>
  <c r="DN38" i="27"/>
  <c r="DM38" i="27"/>
  <c r="DL38" i="27"/>
  <c r="DK38" i="27"/>
  <c r="DJ38" i="27"/>
  <c r="DI38" i="27"/>
  <c r="DH38" i="27"/>
  <c r="DG38" i="27"/>
  <c r="DF38" i="27"/>
  <c r="DE38" i="27"/>
  <c r="DD38" i="27"/>
  <c r="DC38" i="27"/>
  <c r="DB38" i="27"/>
  <c r="DA38" i="27"/>
  <c r="CZ38" i="27"/>
  <c r="CY38" i="27"/>
  <c r="CX38" i="27"/>
  <c r="CW38" i="27"/>
  <c r="CV38" i="27"/>
  <c r="CU38" i="27"/>
  <c r="CT38" i="27"/>
  <c r="EG37" i="27"/>
  <c r="EF37" i="27"/>
  <c r="EE37" i="27"/>
  <c r="ED37" i="27"/>
  <c r="EC37" i="27"/>
  <c r="EB37" i="27"/>
  <c r="EA37" i="27"/>
  <c r="DZ37" i="27"/>
  <c r="DY37" i="27"/>
  <c r="DX37" i="27"/>
  <c r="DW37" i="27"/>
  <c r="DV37" i="27"/>
  <c r="DU37" i="27"/>
  <c r="DT37" i="27"/>
  <c r="DS37" i="27"/>
  <c r="DR37" i="27"/>
  <c r="DQ37" i="27"/>
  <c r="DP37" i="27"/>
  <c r="DO37" i="27"/>
  <c r="DN37" i="27"/>
  <c r="DM37" i="27"/>
  <c r="DL37" i="27"/>
  <c r="DK37" i="27"/>
  <c r="DJ37" i="27"/>
  <c r="DI37" i="27"/>
  <c r="DH37" i="27"/>
  <c r="DG37" i="27"/>
  <c r="DF37" i="27"/>
  <c r="DE37" i="27"/>
  <c r="DD37" i="27"/>
  <c r="DC37" i="27"/>
  <c r="DB37" i="27"/>
  <c r="DA37" i="27"/>
  <c r="CZ37" i="27"/>
  <c r="CY37" i="27"/>
  <c r="CX37" i="27"/>
  <c r="CW37" i="27"/>
  <c r="CV37" i="27"/>
  <c r="CU37" i="27"/>
  <c r="CT37" i="27"/>
  <c r="EG36" i="27"/>
  <c r="EF36" i="27"/>
  <c r="EE36" i="27"/>
  <c r="ED36" i="27"/>
  <c r="EC36" i="27"/>
  <c r="EB36" i="27"/>
  <c r="EA36" i="27"/>
  <c r="DZ36" i="27"/>
  <c r="DY36" i="27"/>
  <c r="DX36" i="27"/>
  <c r="DW36" i="27"/>
  <c r="DV36" i="27"/>
  <c r="DU36" i="27"/>
  <c r="DT36" i="27"/>
  <c r="DS36" i="27"/>
  <c r="DR36" i="27"/>
  <c r="DQ36" i="27"/>
  <c r="DP36" i="27"/>
  <c r="DO36" i="27"/>
  <c r="DN36" i="27"/>
  <c r="DM36" i="27"/>
  <c r="DL36" i="27"/>
  <c r="DK36" i="27"/>
  <c r="DJ36" i="27"/>
  <c r="DI36" i="27"/>
  <c r="DH36" i="27"/>
  <c r="DG36" i="27"/>
  <c r="DF36" i="27"/>
  <c r="DE36" i="27"/>
  <c r="DD36" i="27"/>
  <c r="DC36" i="27"/>
  <c r="DB36" i="27"/>
  <c r="DA36" i="27"/>
  <c r="CZ36" i="27"/>
  <c r="CY36" i="27"/>
  <c r="CX36" i="27"/>
  <c r="CW36" i="27"/>
  <c r="CV36" i="27"/>
  <c r="CU36" i="27"/>
  <c r="CT36" i="27"/>
  <c r="EG35" i="27"/>
  <c r="EF35" i="27"/>
  <c r="EE35" i="27"/>
  <c r="ED35" i="27"/>
  <c r="EC35" i="27"/>
  <c r="EB35" i="27"/>
  <c r="EA35" i="27"/>
  <c r="DZ35" i="27"/>
  <c r="DY35" i="27"/>
  <c r="DX35" i="27"/>
  <c r="DW35" i="27"/>
  <c r="DV35" i="27"/>
  <c r="DU35" i="27"/>
  <c r="DT35" i="27"/>
  <c r="DS35" i="27"/>
  <c r="DR35" i="27"/>
  <c r="DQ35" i="27"/>
  <c r="DP35" i="27"/>
  <c r="DO35" i="27"/>
  <c r="DN35" i="27"/>
  <c r="DM35" i="27"/>
  <c r="DL35" i="27"/>
  <c r="DK35" i="27"/>
  <c r="DJ35" i="27"/>
  <c r="DI35" i="27"/>
  <c r="DH35" i="27"/>
  <c r="DG35" i="27"/>
  <c r="DF35" i="27"/>
  <c r="DE35" i="27"/>
  <c r="DD35" i="27"/>
  <c r="DC35" i="27"/>
  <c r="DB35" i="27"/>
  <c r="DA35" i="27"/>
  <c r="CZ35" i="27"/>
  <c r="CY35" i="27"/>
  <c r="CX35" i="27"/>
  <c r="CW35" i="27"/>
  <c r="CV35" i="27"/>
  <c r="CU35" i="27"/>
  <c r="CT35" i="27"/>
  <c r="EG34" i="27"/>
  <c r="EF34" i="27"/>
  <c r="EE34" i="27"/>
  <c r="ED34" i="27"/>
  <c r="EC34" i="27"/>
  <c r="EB34" i="27"/>
  <c r="EA34" i="27"/>
  <c r="DZ34" i="27"/>
  <c r="DY34" i="27"/>
  <c r="DX34" i="27"/>
  <c r="DW34" i="27"/>
  <c r="DV34" i="27"/>
  <c r="DU34" i="27"/>
  <c r="DT34" i="27"/>
  <c r="DS34" i="27"/>
  <c r="DR34" i="27"/>
  <c r="DQ34" i="27"/>
  <c r="DP34" i="27"/>
  <c r="DO34" i="27"/>
  <c r="DN34" i="27"/>
  <c r="DM34" i="27"/>
  <c r="DL34" i="27"/>
  <c r="DK34" i="27"/>
  <c r="DJ34" i="27"/>
  <c r="DI34" i="27"/>
  <c r="DH34" i="27"/>
  <c r="DG34" i="27"/>
  <c r="DF34" i="27"/>
  <c r="DE34" i="27"/>
  <c r="DD34" i="27"/>
  <c r="DC34" i="27"/>
  <c r="DB34" i="27"/>
  <c r="DA34" i="27"/>
  <c r="CZ34" i="27"/>
  <c r="CY34" i="27"/>
  <c r="CX34" i="27"/>
  <c r="CW34" i="27"/>
  <c r="CV34" i="27"/>
  <c r="CU34" i="27"/>
  <c r="CT34" i="27"/>
  <c r="EG33" i="27"/>
  <c r="EF33" i="27"/>
  <c r="EE33" i="27"/>
  <c r="ED33" i="27"/>
  <c r="EC33" i="27"/>
  <c r="EB33" i="27"/>
  <c r="EA33" i="27"/>
  <c r="DZ33" i="27"/>
  <c r="DY33" i="27"/>
  <c r="DX33" i="27"/>
  <c r="DW33" i="27"/>
  <c r="DV33" i="27"/>
  <c r="DU33" i="27"/>
  <c r="DT33" i="27"/>
  <c r="DS33" i="27"/>
  <c r="DR33" i="27"/>
  <c r="DQ33" i="27"/>
  <c r="DP33" i="27"/>
  <c r="DO33" i="27"/>
  <c r="DN33" i="27"/>
  <c r="DM33" i="27"/>
  <c r="DL33" i="27"/>
  <c r="DK33" i="27"/>
  <c r="DJ33" i="27"/>
  <c r="DI33" i="27"/>
  <c r="DH33" i="27"/>
  <c r="DG33" i="27"/>
  <c r="DF33" i="27"/>
  <c r="DE33" i="27"/>
  <c r="DD33" i="27"/>
  <c r="DC33" i="27"/>
  <c r="DB33" i="27"/>
  <c r="DA33" i="27"/>
  <c r="CZ33" i="27"/>
  <c r="CY33" i="27"/>
  <c r="CX33" i="27"/>
  <c r="CW33" i="27"/>
  <c r="CV33" i="27"/>
  <c r="CU33" i="27"/>
  <c r="CT33" i="27"/>
  <c r="EG32" i="27"/>
  <c r="EF32" i="27"/>
  <c r="EE32" i="27"/>
  <c r="ED32" i="27"/>
  <c r="EC32" i="27"/>
  <c r="EB32" i="27"/>
  <c r="EA32" i="27"/>
  <c r="DZ32" i="27"/>
  <c r="DY32" i="27"/>
  <c r="DX32" i="27"/>
  <c r="DW32" i="27"/>
  <c r="DV32" i="27"/>
  <c r="DU32" i="27"/>
  <c r="DT32" i="27"/>
  <c r="DS32" i="27"/>
  <c r="DR32" i="27"/>
  <c r="DQ32" i="27"/>
  <c r="DP32" i="27"/>
  <c r="DO32" i="27"/>
  <c r="DN32" i="27"/>
  <c r="DM32" i="27"/>
  <c r="DL32" i="27"/>
  <c r="DK32" i="27"/>
  <c r="DJ32" i="27"/>
  <c r="DI32" i="27"/>
  <c r="DH32" i="27"/>
  <c r="DG32" i="27"/>
  <c r="DF32" i="27"/>
  <c r="DE32" i="27"/>
  <c r="DD32" i="27"/>
  <c r="DC32" i="27"/>
  <c r="DB32" i="27"/>
  <c r="DA32" i="27"/>
  <c r="CZ32" i="27"/>
  <c r="CY32" i="27"/>
  <c r="CX32" i="27"/>
  <c r="CW32" i="27"/>
  <c r="CV32" i="27"/>
  <c r="CU32" i="27"/>
  <c r="CT32" i="27"/>
  <c r="EG31" i="27"/>
  <c r="EF31" i="27"/>
  <c r="EE31" i="27"/>
  <c r="ED31" i="27"/>
  <c r="EC31" i="27"/>
  <c r="EB31" i="27"/>
  <c r="EA31" i="27"/>
  <c r="DZ31" i="27"/>
  <c r="DY31" i="27"/>
  <c r="DX31" i="27"/>
  <c r="DW31" i="27"/>
  <c r="DV31" i="27"/>
  <c r="DU31" i="27"/>
  <c r="DT31" i="27"/>
  <c r="DS31" i="27"/>
  <c r="DR31" i="27"/>
  <c r="DQ31" i="27"/>
  <c r="DP31" i="27"/>
  <c r="DO31" i="27"/>
  <c r="DN31" i="27"/>
  <c r="DM31" i="27"/>
  <c r="DL31" i="27"/>
  <c r="DK31" i="27"/>
  <c r="DJ31" i="27"/>
  <c r="DI31" i="27"/>
  <c r="DH31" i="27"/>
  <c r="DG31" i="27"/>
  <c r="DF31" i="27"/>
  <c r="DE31" i="27"/>
  <c r="DD31" i="27"/>
  <c r="DC31" i="27"/>
  <c r="DB31" i="27"/>
  <c r="DA31" i="27"/>
  <c r="CZ31" i="27"/>
  <c r="CY31" i="27"/>
  <c r="CX31" i="27"/>
  <c r="CW31" i="27"/>
  <c r="CV31" i="27"/>
  <c r="CU31" i="27"/>
  <c r="CT31" i="27"/>
  <c r="EG30" i="27"/>
  <c r="EF30" i="27"/>
  <c r="EE30" i="27"/>
  <c r="ED30" i="27"/>
  <c r="EC30" i="27"/>
  <c r="EB30" i="27"/>
  <c r="EA30" i="27"/>
  <c r="DZ30" i="27"/>
  <c r="DY30" i="27"/>
  <c r="DX30" i="27"/>
  <c r="DW30" i="27"/>
  <c r="DV30" i="27"/>
  <c r="DU30" i="27"/>
  <c r="DT30" i="27"/>
  <c r="DS30" i="27"/>
  <c r="DR30" i="27"/>
  <c r="DQ30" i="27"/>
  <c r="DP30" i="27"/>
  <c r="DO30" i="27"/>
  <c r="DN30" i="27"/>
  <c r="DM30" i="27"/>
  <c r="DL30" i="27"/>
  <c r="DK30" i="27"/>
  <c r="DJ30" i="27"/>
  <c r="DI30" i="27"/>
  <c r="DH30" i="27"/>
  <c r="DG30" i="27"/>
  <c r="DF30" i="27"/>
  <c r="DE30" i="27"/>
  <c r="DD30" i="27"/>
  <c r="DC30" i="27"/>
  <c r="DB30" i="27"/>
  <c r="DA30" i="27"/>
  <c r="CZ30" i="27"/>
  <c r="CY30" i="27"/>
  <c r="CX30" i="27"/>
  <c r="CW30" i="27"/>
  <c r="CV30" i="27"/>
  <c r="CU30" i="27"/>
  <c r="CT30" i="27"/>
  <c r="EG29" i="27"/>
  <c r="EF29" i="27"/>
  <c r="EE29" i="27"/>
  <c r="ED29" i="27"/>
  <c r="EC29" i="27"/>
  <c r="EB29" i="27"/>
  <c r="EA29" i="27"/>
  <c r="DZ29" i="27"/>
  <c r="DY29" i="27"/>
  <c r="DX29" i="27"/>
  <c r="DW29" i="27"/>
  <c r="DV29" i="27"/>
  <c r="DU29" i="27"/>
  <c r="DT29" i="27"/>
  <c r="DS29" i="27"/>
  <c r="DR29" i="27"/>
  <c r="DQ29" i="27"/>
  <c r="DP29" i="27"/>
  <c r="DO29" i="27"/>
  <c r="DN29" i="27"/>
  <c r="DM29" i="27"/>
  <c r="DL29" i="27"/>
  <c r="DK29" i="27"/>
  <c r="DJ29" i="27"/>
  <c r="DI29" i="27"/>
  <c r="DH29" i="27"/>
  <c r="DG29" i="27"/>
  <c r="DF29" i="27"/>
  <c r="DE29" i="27"/>
  <c r="DD29" i="27"/>
  <c r="DC29" i="27"/>
  <c r="DB29" i="27"/>
  <c r="DA29" i="27"/>
  <c r="CZ29" i="27"/>
  <c r="CY29" i="27"/>
  <c r="CX29" i="27"/>
  <c r="CW29" i="27"/>
  <c r="CV29" i="27"/>
  <c r="CU29" i="27"/>
  <c r="CT29" i="27"/>
  <c r="EG28" i="27"/>
  <c r="EF28" i="27"/>
  <c r="EE28" i="27"/>
  <c r="ED28" i="27"/>
  <c r="EC28" i="27"/>
  <c r="EB28" i="27"/>
  <c r="EA28" i="27"/>
  <c r="DZ28" i="27"/>
  <c r="DY28" i="27"/>
  <c r="DX28" i="27"/>
  <c r="DW28" i="27"/>
  <c r="DV28" i="27"/>
  <c r="DU28" i="27"/>
  <c r="DT28" i="27"/>
  <c r="DS28" i="27"/>
  <c r="DR28" i="27"/>
  <c r="DQ28" i="27"/>
  <c r="DP28" i="27"/>
  <c r="DO28" i="27"/>
  <c r="DN28" i="27"/>
  <c r="DM28" i="27"/>
  <c r="DL28" i="27"/>
  <c r="DK28" i="27"/>
  <c r="DJ28" i="27"/>
  <c r="DI28" i="27"/>
  <c r="DH28" i="27"/>
  <c r="DG28" i="27"/>
  <c r="DF28" i="27"/>
  <c r="DE28" i="27"/>
  <c r="DD28" i="27"/>
  <c r="DC28" i="27"/>
  <c r="DB28" i="27"/>
  <c r="DA28" i="27"/>
  <c r="CZ28" i="27"/>
  <c r="CY28" i="27"/>
  <c r="CX28" i="27"/>
  <c r="CW28" i="27"/>
  <c r="CV28" i="27"/>
  <c r="CU28" i="27"/>
  <c r="CT28" i="27"/>
  <c r="EG27" i="27"/>
  <c r="EF27" i="27"/>
  <c r="EE27" i="27"/>
  <c r="ED27" i="27"/>
  <c r="EC27" i="27"/>
  <c r="EB27" i="27"/>
  <c r="EA27" i="27"/>
  <c r="DZ27" i="27"/>
  <c r="DY27" i="27"/>
  <c r="DX27" i="27"/>
  <c r="DW27" i="27"/>
  <c r="DV27" i="27"/>
  <c r="DU27" i="27"/>
  <c r="DT27" i="27"/>
  <c r="DS27" i="27"/>
  <c r="DR27" i="27"/>
  <c r="DQ27" i="27"/>
  <c r="DP27" i="27"/>
  <c r="DO27" i="27"/>
  <c r="DN27" i="27"/>
  <c r="DM27" i="27"/>
  <c r="DL27" i="27"/>
  <c r="DK27" i="27"/>
  <c r="DJ27" i="27"/>
  <c r="DI27" i="27"/>
  <c r="DH27" i="27"/>
  <c r="DG27" i="27"/>
  <c r="DF27" i="27"/>
  <c r="DE27" i="27"/>
  <c r="DD27" i="27"/>
  <c r="DC27" i="27"/>
  <c r="DB27" i="27"/>
  <c r="DA27" i="27"/>
  <c r="CZ27" i="27"/>
  <c r="CY27" i="27"/>
  <c r="CX27" i="27"/>
  <c r="CW27" i="27"/>
  <c r="CV27" i="27"/>
  <c r="CU27" i="27"/>
  <c r="CT27" i="27"/>
  <c r="EG26" i="27"/>
  <c r="EF26" i="27"/>
  <c r="EE26" i="27"/>
  <c r="ED26" i="27"/>
  <c r="EC26" i="27"/>
  <c r="EB26" i="27"/>
  <c r="EA26" i="27"/>
  <c r="DZ26" i="27"/>
  <c r="DY26" i="27"/>
  <c r="DX26" i="27"/>
  <c r="DW26" i="27"/>
  <c r="DV26" i="27"/>
  <c r="DU26" i="27"/>
  <c r="DT26" i="27"/>
  <c r="DS26" i="27"/>
  <c r="DR26" i="27"/>
  <c r="DQ26" i="27"/>
  <c r="DP26" i="27"/>
  <c r="DO26" i="27"/>
  <c r="DN26" i="27"/>
  <c r="DM26" i="27"/>
  <c r="DL26" i="27"/>
  <c r="DK26" i="27"/>
  <c r="DJ26" i="27"/>
  <c r="DI26" i="27"/>
  <c r="DH26" i="27"/>
  <c r="DG26" i="27"/>
  <c r="DF26" i="27"/>
  <c r="DE26" i="27"/>
  <c r="DD26" i="27"/>
  <c r="DC26" i="27"/>
  <c r="DB26" i="27"/>
  <c r="DA26" i="27"/>
  <c r="CZ26" i="27"/>
  <c r="CY26" i="27"/>
  <c r="CX26" i="27"/>
  <c r="CW26" i="27"/>
  <c r="CV26" i="27"/>
  <c r="CU26" i="27"/>
  <c r="CT26" i="27"/>
  <c r="EG25" i="27"/>
  <c r="EF25" i="27"/>
  <c r="EE25" i="27"/>
  <c r="ED25" i="27"/>
  <c r="EC25" i="27"/>
  <c r="EB25" i="27"/>
  <c r="EA25" i="27"/>
  <c r="DZ25" i="27"/>
  <c r="DY25" i="27"/>
  <c r="DX25" i="27"/>
  <c r="DW25" i="27"/>
  <c r="DV25" i="27"/>
  <c r="DU25" i="27"/>
  <c r="DT25" i="27"/>
  <c r="DS25" i="27"/>
  <c r="DR25" i="27"/>
  <c r="DQ25" i="27"/>
  <c r="DP25" i="27"/>
  <c r="DO25" i="27"/>
  <c r="DN25" i="27"/>
  <c r="DM25" i="27"/>
  <c r="DL25" i="27"/>
  <c r="DK25" i="27"/>
  <c r="DJ25" i="27"/>
  <c r="DI25" i="27"/>
  <c r="DH25" i="27"/>
  <c r="DG25" i="27"/>
  <c r="DF25" i="27"/>
  <c r="DE25" i="27"/>
  <c r="DD25" i="27"/>
  <c r="DC25" i="27"/>
  <c r="DB25" i="27"/>
  <c r="DA25" i="27"/>
  <c r="CZ25" i="27"/>
  <c r="CY25" i="27"/>
  <c r="CX25" i="27"/>
  <c r="CW25" i="27"/>
  <c r="CV25" i="27"/>
  <c r="CU25" i="27"/>
  <c r="CT25" i="27"/>
  <c r="EG24" i="27"/>
  <c r="EF24" i="27"/>
  <c r="EE24" i="27"/>
  <c r="ED24" i="27"/>
  <c r="EC24" i="27"/>
  <c r="EB24" i="27"/>
  <c r="EA24" i="27"/>
  <c r="DZ24" i="27"/>
  <c r="DY24" i="27"/>
  <c r="DX24" i="27"/>
  <c r="DW24" i="27"/>
  <c r="DV24" i="27"/>
  <c r="DU24" i="27"/>
  <c r="DT24" i="27"/>
  <c r="DS24" i="27"/>
  <c r="DR24" i="27"/>
  <c r="DQ24" i="27"/>
  <c r="DP24" i="27"/>
  <c r="DO24" i="27"/>
  <c r="DN24" i="27"/>
  <c r="DM24" i="27"/>
  <c r="DL24" i="27"/>
  <c r="DK24" i="27"/>
  <c r="DJ24" i="27"/>
  <c r="DI24" i="27"/>
  <c r="DH24" i="27"/>
  <c r="DG24" i="27"/>
  <c r="DF24" i="27"/>
  <c r="DE24" i="27"/>
  <c r="DD24" i="27"/>
  <c r="DC24" i="27"/>
  <c r="DB24" i="27"/>
  <c r="DA24" i="27"/>
  <c r="CZ24" i="27"/>
  <c r="CY24" i="27"/>
  <c r="CX24" i="27"/>
  <c r="CW24" i="27"/>
  <c r="CV24" i="27"/>
  <c r="CU24" i="27"/>
  <c r="CT24" i="27"/>
  <c r="EG23" i="27"/>
  <c r="EF23" i="27"/>
  <c r="EE23" i="27"/>
  <c r="ED23" i="27"/>
  <c r="EC23" i="27"/>
  <c r="EB23" i="27"/>
  <c r="EA23" i="27"/>
  <c r="DZ23" i="27"/>
  <c r="DY23" i="27"/>
  <c r="DX23" i="27"/>
  <c r="DW23" i="27"/>
  <c r="DV23" i="27"/>
  <c r="DU23" i="27"/>
  <c r="DT23" i="27"/>
  <c r="DS23" i="27"/>
  <c r="DR23" i="27"/>
  <c r="DQ23" i="27"/>
  <c r="DP23" i="27"/>
  <c r="DO23" i="27"/>
  <c r="DN23" i="27"/>
  <c r="DM23" i="27"/>
  <c r="DL23" i="27"/>
  <c r="DK23" i="27"/>
  <c r="DJ23" i="27"/>
  <c r="DI23" i="27"/>
  <c r="DH23" i="27"/>
  <c r="DG23" i="27"/>
  <c r="DF23" i="27"/>
  <c r="DE23" i="27"/>
  <c r="DD23" i="27"/>
  <c r="DC23" i="27"/>
  <c r="DB23" i="27"/>
  <c r="DA23" i="27"/>
  <c r="CZ23" i="27"/>
  <c r="CY23" i="27"/>
  <c r="CX23" i="27"/>
  <c r="CW23" i="27"/>
  <c r="CV23" i="27"/>
  <c r="CU23" i="27"/>
  <c r="CT23" i="27"/>
  <c r="EG22" i="27"/>
  <c r="EF22" i="27"/>
  <c r="EE22" i="27"/>
  <c r="ED22" i="27"/>
  <c r="EC22" i="27"/>
  <c r="EB22" i="27"/>
  <c r="EA22" i="27"/>
  <c r="DZ22" i="27"/>
  <c r="DY22" i="27"/>
  <c r="DX22" i="27"/>
  <c r="DW22" i="27"/>
  <c r="DV22" i="27"/>
  <c r="DU22" i="27"/>
  <c r="DT22" i="27"/>
  <c r="DS22" i="27"/>
  <c r="DR22" i="27"/>
  <c r="DQ22" i="27"/>
  <c r="DP22" i="27"/>
  <c r="DO22" i="27"/>
  <c r="DN22" i="27"/>
  <c r="DM22" i="27"/>
  <c r="DL22" i="27"/>
  <c r="DK22" i="27"/>
  <c r="DJ22" i="27"/>
  <c r="DI22" i="27"/>
  <c r="DH22" i="27"/>
  <c r="DG22" i="27"/>
  <c r="DF22" i="27"/>
  <c r="DE22" i="27"/>
  <c r="DD22" i="27"/>
  <c r="DC22" i="27"/>
  <c r="DB22" i="27"/>
  <c r="DA22" i="27"/>
  <c r="CZ22" i="27"/>
  <c r="CY22" i="27"/>
  <c r="CX22" i="27"/>
  <c r="CW22" i="27"/>
  <c r="CV22" i="27"/>
  <c r="CU22" i="27"/>
  <c r="CT22" i="27"/>
  <c r="EG21" i="27"/>
  <c r="EF21" i="27"/>
  <c r="EE21" i="27"/>
  <c r="ED21" i="27"/>
  <c r="EC21" i="27"/>
  <c r="EB21" i="27"/>
  <c r="EA21" i="27"/>
  <c r="DZ21" i="27"/>
  <c r="DY21" i="27"/>
  <c r="DX21" i="27"/>
  <c r="DW21" i="27"/>
  <c r="DV21" i="27"/>
  <c r="DU21" i="27"/>
  <c r="DT21" i="27"/>
  <c r="DS21" i="27"/>
  <c r="DR21" i="27"/>
  <c r="DQ21" i="27"/>
  <c r="DP21" i="27"/>
  <c r="DO21" i="27"/>
  <c r="DN21" i="27"/>
  <c r="DM21" i="27"/>
  <c r="DL21" i="27"/>
  <c r="DK21" i="27"/>
  <c r="DJ21" i="27"/>
  <c r="DI21" i="27"/>
  <c r="DH21" i="27"/>
  <c r="DG21" i="27"/>
  <c r="DF21" i="27"/>
  <c r="DE21" i="27"/>
  <c r="DD21" i="27"/>
  <c r="DC21" i="27"/>
  <c r="DB21" i="27"/>
  <c r="DA21" i="27"/>
  <c r="CZ21" i="27"/>
  <c r="CY21" i="27"/>
  <c r="CX21" i="27"/>
  <c r="CW21" i="27"/>
  <c r="CV21" i="27"/>
  <c r="CU21" i="27"/>
  <c r="CT21" i="27"/>
  <c r="EG20" i="27"/>
  <c r="EF20" i="27"/>
  <c r="EE20" i="27"/>
  <c r="ED20" i="27"/>
  <c r="EC20" i="27"/>
  <c r="EB20" i="27"/>
  <c r="EA20" i="27"/>
  <c r="DZ20" i="27"/>
  <c r="DY20" i="27"/>
  <c r="DX20" i="27"/>
  <c r="DW20" i="27"/>
  <c r="DV20" i="27"/>
  <c r="DU20" i="27"/>
  <c r="DT20" i="27"/>
  <c r="DS20" i="27"/>
  <c r="DR20" i="27"/>
  <c r="DQ20" i="27"/>
  <c r="DP20" i="27"/>
  <c r="DO20" i="27"/>
  <c r="DN20" i="27"/>
  <c r="DM20" i="27"/>
  <c r="DL20" i="27"/>
  <c r="DK20" i="27"/>
  <c r="DJ20" i="27"/>
  <c r="DI20" i="27"/>
  <c r="DH20" i="27"/>
  <c r="DG20" i="27"/>
  <c r="DF20" i="27"/>
  <c r="DE20" i="27"/>
  <c r="DD20" i="27"/>
  <c r="DC20" i="27"/>
  <c r="DB20" i="27"/>
  <c r="DA20" i="27"/>
  <c r="CZ20" i="27"/>
  <c r="CY20" i="27"/>
  <c r="CX20" i="27"/>
  <c r="CW20" i="27"/>
  <c r="CV20" i="27"/>
  <c r="CU20" i="27"/>
  <c r="CT20" i="27"/>
  <c r="EG19" i="27"/>
  <c r="EF19" i="27"/>
  <c r="EE19" i="27"/>
  <c r="ED19" i="27"/>
  <c r="EC19" i="27"/>
  <c r="EB19" i="27"/>
  <c r="EA19" i="27"/>
  <c r="DZ19" i="27"/>
  <c r="DY19" i="27"/>
  <c r="DX19" i="27"/>
  <c r="DW19" i="27"/>
  <c r="DV19" i="27"/>
  <c r="DU19" i="27"/>
  <c r="DT19" i="27"/>
  <c r="DS19" i="27"/>
  <c r="DR19" i="27"/>
  <c r="DQ19" i="27"/>
  <c r="DP19" i="27"/>
  <c r="DO19" i="27"/>
  <c r="DN19" i="27"/>
  <c r="DM19" i="27"/>
  <c r="DL19" i="27"/>
  <c r="DK19" i="27"/>
  <c r="DJ19" i="27"/>
  <c r="DI19" i="27"/>
  <c r="DH19" i="27"/>
  <c r="DG19" i="27"/>
  <c r="DF19" i="27"/>
  <c r="DE19" i="27"/>
  <c r="DD19" i="27"/>
  <c r="DC19" i="27"/>
  <c r="DB19" i="27"/>
  <c r="DA19" i="27"/>
  <c r="CZ19" i="27"/>
  <c r="CY19" i="27"/>
  <c r="CX19" i="27"/>
  <c r="CW19" i="27"/>
  <c r="CV19" i="27"/>
  <c r="CU19" i="27"/>
  <c r="CT19" i="27"/>
  <c r="EG18" i="27"/>
  <c r="EF18" i="27"/>
  <c r="EE18" i="27"/>
  <c r="ED18" i="27"/>
  <c r="EC18" i="27"/>
  <c r="EB18" i="27"/>
  <c r="EA18" i="27"/>
  <c r="DZ18" i="27"/>
  <c r="DY18" i="27"/>
  <c r="DX18" i="27"/>
  <c r="DW18" i="27"/>
  <c r="DV18" i="27"/>
  <c r="DU18" i="27"/>
  <c r="DT18" i="27"/>
  <c r="DS18" i="27"/>
  <c r="DR18" i="27"/>
  <c r="DQ18" i="27"/>
  <c r="DP18" i="27"/>
  <c r="DO18" i="27"/>
  <c r="DN18" i="27"/>
  <c r="DM18" i="27"/>
  <c r="DL18" i="27"/>
  <c r="DK18" i="27"/>
  <c r="DJ18" i="27"/>
  <c r="DI18" i="27"/>
  <c r="DH18" i="27"/>
  <c r="DG18" i="27"/>
  <c r="DF18" i="27"/>
  <c r="DE18" i="27"/>
  <c r="DD18" i="27"/>
  <c r="DC18" i="27"/>
  <c r="DB18" i="27"/>
  <c r="DA18" i="27"/>
  <c r="CZ18" i="27"/>
  <c r="CY18" i="27"/>
  <c r="CX18" i="27"/>
  <c r="CW18" i="27"/>
  <c r="CV18" i="27"/>
  <c r="CU18" i="27"/>
  <c r="CT18" i="27"/>
  <c r="EG17" i="27"/>
  <c r="EF17" i="27"/>
  <c r="EE17" i="27"/>
  <c r="ED17" i="27"/>
  <c r="EC17" i="27"/>
  <c r="EB17" i="27"/>
  <c r="EA17" i="27"/>
  <c r="DZ17" i="27"/>
  <c r="DY17" i="27"/>
  <c r="DX17" i="27"/>
  <c r="DW17" i="27"/>
  <c r="DV17" i="27"/>
  <c r="DU17" i="27"/>
  <c r="DT17" i="27"/>
  <c r="DS17" i="27"/>
  <c r="DR17" i="27"/>
  <c r="DQ17" i="27"/>
  <c r="DP17" i="27"/>
  <c r="DO17" i="27"/>
  <c r="DN17" i="27"/>
  <c r="DM17" i="27"/>
  <c r="DL17" i="27"/>
  <c r="DK17" i="27"/>
  <c r="DJ17" i="27"/>
  <c r="DI17" i="27"/>
  <c r="DH17" i="27"/>
  <c r="DG17" i="27"/>
  <c r="DF17" i="27"/>
  <c r="DE17" i="27"/>
  <c r="DD17" i="27"/>
  <c r="DC17" i="27"/>
  <c r="DB17" i="27"/>
  <c r="DA17" i="27"/>
  <c r="CZ17" i="27"/>
  <c r="CY17" i="27"/>
  <c r="CX17" i="27"/>
  <c r="CW17" i="27"/>
  <c r="CV17" i="27"/>
  <c r="CU17" i="27"/>
  <c r="CT17" i="27"/>
  <c r="EG16" i="27"/>
  <c r="EF16" i="27"/>
  <c r="EE16" i="27"/>
  <c r="ED16" i="27"/>
  <c r="EC16" i="27"/>
  <c r="EB16" i="27"/>
  <c r="EA16" i="27"/>
  <c r="DZ16" i="27"/>
  <c r="DY16" i="27"/>
  <c r="DX16" i="27"/>
  <c r="DW16" i="27"/>
  <c r="DV16" i="27"/>
  <c r="DU16" i="27"/>
  <c r="DT16" i="27"/>
  <c r="DS16" i="27"/>
  <c r="DR16" i="27"/>
  <c r="DQ16" i="27"/>
  <c r="DP16" i="27"/>
  <c r="DO16" i="27"/>
  <c r="DN16" i="27"/>
  <c r="DM16" i="27"/>
  <c r="DL16" i="27"/>
  <c r="DK16" i="27"/>
  <c r="DJ16" i="27"/>
  <c r="DI16" i="27"/>
  <c r="DH16" i="27"/>
  <c r="DG16" i="27"/>
  <c r="DF16" i="27"/>
  <c r="DE16" i="27"/>
  <c r="DD16" i="27"/>
  <c r="DC16" i="27"/>
  <c r="DB16" i="27"/>
  <c r="DA16" i="27"/>
  <c r="CZ16" i="27"/>
  <c r="CY16" i="27"/>
  <c r="CX16" i="27"/>
  <c r="CW16" i="27"/>
  <c r="CV16" i="27"/>
  <c r="CU16" i="27"/>
  <c r="CT16" i="27"/>
  <c r="EG15" i="27"/>
  <c r="EF15" i="27"/>
  <c r="EE15" i="27"/>
  <c r="ED15" i="27"/>
  <c r="EC15" i="27"/>
  <c r="EB15" i="27"/>
  <c r="EA15" i="27"/>
  <c r="DZ15" i="27"/>
  <c r="DY15" i="27"/>
  <c r="DX15" i="27"/>
  <c r="DW15" i="27"/>
  <c r="DV15" i="27"/>
  <c r="DU15" i="27"/>
  <c r="DT15" i="27"/>
  <c r="DS15" i="27"/>
  <c r="DR15" i="27"/>
  <c r="DQ15" i="27"/>
  <c r="DP15" i="27"/>
  <c r="DO15" i="27"/>
  <c r="DN15" i="27"/>
  <c r="DM15" i="27"/>
  <c r="DL15" i="27"/>
  <c r="DK15" i="27"/>
  <c r="DJ15" i="27"/>
  <c r="DI15" i="27"/>
  <c r="DH15" i="27"/>
  <c r="DG15" i="27"/>
  <c r="DF15" i="27"/>
  <c r="DE15" i="27"/>
  <c r="DD15" i="27"/>
  <c r="DC15" i="27"/>
  <c r="DB15" i="27"/>
  <c r="DA15" i="27"/>
  <c r="CZ15" i="27"/>
  <c r="CY15" i="27"/>
  <c r="CX15" i="27"/>
  <c r="CW15" i="27"/>
  <c r="CV15" i="27"/>
  <c r="CU15" i="27"/>
  <c r="CT15" i="27"/>
  <c r="EG14" i="27"/>
  <c r="EF14" i="27"/>
  <c r="EE14" i="27"/>
  <c r="ED14" i="27"/>
  <c r="EC14" i="27"/>
  <c r="EB14" i="27"/>
  <c r="EA14" i="27"/>
  <c r="DZ14" i="27"/>
  <c r="DY14" i="27"/>
  <c r="DX14" i="27"/>
  <c r="DW14" i="27"/>
  <c r="DV14" i="27"/>
  <c r="DU14" i="27"/>
  <c r="DT14" i="27"/>
  <c r="DS14" i="27"/>
  <c r="DR14" i="27"/>
  <c r="DQ14" i="27"/>
  <c r="DP14" i="27"/>
  <c r="DO14" i="27"/>
  <c r="DN14" i="27"/>
  <c r="DM14" i="27"/>
  <c r="DL14" i="27"/>
  <c r="DK14" i="27"/>
  <c r="DJ14" i="27"/>
  <c r="DI14" i="27"/>
  <c r="DH14" i="27"/>
  <c r="DG14" i="27"/>
  <c r="DF14" i="27"/>
  <c r="DE14" i="27"/>
  <c r="DD14" i="27"/>
  <c r="DC14" i="27"/>
  <c r="DB14" i="27"/>
  <c r="DA14" i="27"/>
  <c r="CZ14" i="27"/>
  <c r="CY14" i="27"/>
  <c r="CX14" i="27"/>
  <c r="CW14" i="27"/>
  <c r="CV14" i="27"/>
  <c r="CU14" i="27"/>
  <c r="CT14" i="27"/>
  <c r="EG13" i="27"/>
  <c r="EF13" i="27"/>
  <c r="EE13" i="27"/>
  <c r="ED13" i="27"/>
  <c r="EC13" i="27"/>
  <c r="EB13" i="27"/>
  <c r="EA13" i="27"/>
  <c r="DZ13" i="27"/>
  <c r="DY13" i="27"/>
  <c r="DX13" i="27"/>
  <c r="DW13" i="27"/>
  <c r="DV13" i="27"/>
  <c r="DU13" i="27"/>
  <c r="DT13" i="27"/>
  <c r="DS13" i="27"/>
  <c r="DR13" i="27"/>
  <c r="DQ13" i="27"/>
  <c r="DP13" i="27"/>
  <c r="DO13" i="27"/>
  <c r="DN13" i="27"/>
  <c r="DM13" i="27"/>
  <c r="DL13" i="27"/>
  <c r="DK13" i="27"/>
  <c r="DJ13" i="27"/>
  <c r="DI13" i="27"/>
  <c r="DH13" i="27"/>
  <c r="DG13" i="27"/>
  <c r="DF13" i="27"/>
  <c r="DE13" i="27"/>
  <c r="DD13" i="27"/>
  <c r="DC13" i="27"/>
  <c r="DB13" i="27"/>
  <c r="DA13" i="27"/>
  <c r="CZ13" i="27"/>
  <c r="CY13" i="27"/>
  <c r="CX13" i="27"/>
  <c r="CW13" i="27"/>
  <c r="CV13" i="27"/>
  <c r="CU13" i="27"/>
  <c r="CT13" i="27"/>
  <c r="EG12" i="27"/>
  <c r="EF12" i="27"/>
  <c r="EE12" i="27"/>
  <c r="ED12" i="27"/>
  <c r="EC12" i="27"/>
  <c r="EB12" i="27"/>
  <c r="EA12" i="27"/>
  <c r="DZ12" i="27"/>
  <c r="DY12" i="27"/>
  <c r="DX12" i="27"/>
  <c r="DW12" i="27"/>
  <c r="DV12" i="27"/>
  <c r="DU12" i="27"/>
  <c r="DT12" i="27"/>
  <c r="DS12" i="27"/>
  <c r="DR12" i="27"/>
  <c r="DQ12" i="27"/>
  <c r="DP12" i="27"/>
  <c r="DO12" i="27"/>
  <c r="DN12" i="27"/>
  <c r="DM12" i="27"/>
  <c r="DL12" i="27"/>
  <c r="DK12" i="27"/>
  <c r="DJ12" i="27"/>
  <c r="DI12" i="27"/>
  <c r="DH12" i="27"/>
  <c r="DG12" i="27"/>
  <c r="DF12" i="27"/>
  <c r="DE12" i="27"/>
  <c r="DD12" i="27"/>
  <c r="DC12" i="27"/>
  <c r="DB12" i="27"/>
  <c r="DA12" i="27"/>
  <c r="CZ12" i="27"/>
  <c r="CY12" i="27"/>
  <c r="CX12" i="27"/>
  <c r="CW12" i="27"/>
  <c r="CV12" i="27"/>
  <c r="CU12" i="27"/>
  <c r="CT12" i="27"/>
  <c r="EG11" i="27"/>
  <c r="EF11" i="27"/>
  <c r="EE11" i="27"/>
  <c r="ED11" i="27"/>
  <c r="EC11" i="27"/>
  <c r="EB11" i="27"/>
  <c r="EA11" i="27"/>
  <c r="DZ11" i="27"/>
  <c r="DY11" i="27"/>
  <c r="DX11" i="27"/>
  <c r="DW11" i="27"/>
  <c r="DV11" i="27"/>
  <c r="DU11" i="27"/>
  <c r="DT11" i="27"/>
  <c r="DS11" i="27"/>
  <c r="DR11" i="27"/>
  <c r="DQ11" i="27"/>
  <c r="DP11" i="27"/>
  <c r="DO11" i="27"/>
  <c r="DN11" i="27"/>
  <c r="DM11" i="27"/>
  <c r="DL11" i="27"/>
  <c r="DK11" i="27"/>
  <c r="DJ11" i="27"/>
  <c r="DI11" i="27"/>
  <c r="DH11" i="27"/>
  <c r="DG11" i="27"/>
  <c r="DF11" i="27"/>
  <c r="DE11" i="27"/>
  <c r="DD11" i="27"/>
  <c r="DC11" i="27"/>
  <c r="DB11" i="27"/>
  <c r="DA11" i="27"/>
  <c r="CZ11" i="27"/>
  <c r="CY11" i="27"/>
  <c r="CX11" i="27"/>
  <c r="CW11" i="27"/>
  <c r="CV11" i="27"/>
  <c r="CU11" i="27"/>
  <c r="CT11" i="27"/>
  <c r="EG10" i="27"/>
  <c r="EF10" i="27"/>
  <c r="EE10" i="27"/>
  <c r="ED10" i="27"/>
  <c r="EC10" i="27"/>
  <c r="EB10" i="27"/>
  <c r="EA10" i="27"/>
  <c r="DZ10" i="27"/>
  <c r="DY10" i="27"/>
  <c r="DX10" i="27"/>
  <c r="DW10" i="27"/>
  <c r="DV10" i="27"/>
  <c r="DU10" i="27"/>
  <c r="DT10" i="27"/>
  <c r="DS10" i="27"/>
  <c r="DR10" i="27"/>
  <c r="DQ10" i="27"/>
  <c r="DP10" i="27"/>
  <c r="DO10" i="27"/>
  <c r="DN10" i="27"/>
  <c r="DM10" i="27"/>
  <c r="DL10" i="27"/>
  <c r="DK10" i="27"/>
  <c r="DJ10" i="27"/>
  <c r="DI10" i="27"/>
  <c r="DH10" i="27"/>
  <c r="DG10" i="27"/>
  <c r="DF10" i="27"/>
  <c r="DE10" i="27"/>
  <c r="DD10" i="27"/>
  <c r="DC10" i="27"/>
  <c r="DB10" i="27"/>
  <c r="DA10" i="27"/>
  <c r="CZ10" i="27"/>
  <c r="CY10" i="27"/>
  <c r="CX10" i="27"/>
  <c r="CW10" i="27"/>
  <c r="CV10" i="27"/>
  <c r="CU10" i="27"/>
  <c r="CT10" i="27"/>
  <c r="EG9" i="27"/>
  <c r="EF9" i="27"/>
  <c r="EE9" i="27"/>
  <c r="ED9" i="27"/>
  <c r="EC9" i="27"/>
  <c r="EB9" i="27"/>
  <c r="EA9" i="27"/>
  <c r="DZ9" i="27"/>
  <c r="DY9" i="27"/>
  <c r="DX9" i="27"/>
  <c r="DW9" i="27"/>
  <c r="DV9" i="27"/>
  <c r="DU9" i="27"/>
  <c r="DT9" i="27"/>
  <c r="DS9" i="27"/>
  <c r="DR9" i="27"/>
  <c r="DQ9" i="27"/>
  <c r="DP9" i="27"/>
  <c r="DO9" i="27"/>
  <c r="DN9" i="27"/>
  <c r="DM9" i="27"/>
  <c r="DL9" i="27"/>
  <c r="DK9" i="27"/>
  <c r="DJ9" i="27"/>
  <c r="DI9" i="27"/>
  <c r="DH9" i="27"/>
  <c r="DG9" i="27"/>
  <c r="DF9" i="27"/>
  <c r="DE9" i="27"/>
  <c r="DD9" i="27"/>
  <c r="DC9" i="27"/>
  <c r="DB9" i="27"/>
  <c r="DA9" i="27"/>
  <c r="CZ9" i="27"/>
  <c r="CY9" i="27"/>
  <c r="CX9" i="27"/>
  <c r="CW9" i="27"/>
  <c r="CV9" i="27"/>
  <c r="CU9" i="27"/>
  <c r="CT9" i="27"/>
  <c r="EG7" i="27"/>
  <c r="EF7" i="27"/>
  <c r="EE7" i="27"/>
  <c r="ED7" i="27"/>
  <c r="EC7" i="27"/>
  <c r="EB7" i="27"/>
  <c r="EA7" i="27"/>
  <c r="DZ7" i="27"/>
  <c r="DY7" i="27"/>
  <c r="DX7" i="27"/>
  <c r="DW7" i="27"/>
  <c r="DV7" i="27"/>
  <c r="DU7" i="27"/>
  <c r="DT7" i="27"/>
  <c r="DS7" i="27"/>
  <c r="DR7" i="27"/>
  <c r="DQ7" i="27"/>
  <c r="DP7" i="27"/>
  <c r="DO7" i="27"/>
  <c r="DN7" i="27"/>
  <c r="DM7" i="27"/>
  <c r="DL7" i="27"/>
  <c r="DK7" i="27"/>
  <c r="DJ7" i="27"/>
  <c r="DI7" i="27"/>
  <c r="DH7" i="27"/>
  <c r="DG7" i="27"/>
  <c r="DF7" i="27"/>
  <c r="DE7" i="27"/>
  <c r="DD7" i="27"/>
  <c r="DC7" i="27"/>
  <c r="DB7" i="27"/>
  <c r="DA7" i="27"/>
  <c r="CZ7" i="27"/>
  <c r="CY7" i="27"/>
  <c r="CX7" i="27"/>
  <c r="CW7" i="27"/>
  <c r="CV7" i="27"/>
  <c r="CU7" i="27"/>
  <c r="CT7" i="27"/>
  <c r="CR7" i="27"/>
  <c r="CQ7" i="27"/>
  <c r="CP7" i="27"/>
  <c r="CO7" i="27"/>
  <c r="CN7" i="27"/>
  <c r="CM7" i="27"/>
  <c r="CL7" i="27"/>
  <c r="CK7" i="27"/>
  <c r="CJ7" i="27"/>
  <c r="CI7" i="27"/>
  <c r="CR6" i="27"/>
  <c r="CQ6" i="27"/>
  <c r="CP6" i="27"/>
  <c r="CO6" i="27"/>
  <c r="CN6" i="27"/>
  <c r="CM6" i="27"/>
  <c r="CL6" i="27"/>
  <c r="CK6" i="27"/>
  <c r="CJ6" i="27"/>
  <c r="CI6" i="27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C132" i="4" s="1"/>
  <c r="BD131" i="4"/>
  <c r="BE131" i="4"/>
  <c r="BF131" i="4"/>
  <c r="BF132" i="4" s="1"/>
  <c r="BG131" i="4"/>
  <c r="BG132" i="4" s="1"/>
  <c r="BH131" i="4"/>
  <c r="BH132" i="4" s="1"/>
  <c r="BI131" i="4"/>
  <c r="BI132" i="4" s="1"/>
  <c r="BJ131" i="4"/>
  <c r="BJ132" i="4" s="1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CJ6" i="23"/>
  <c r="CK6" i="23"/>
  <c r="CL6" i="23"/>
  <c r="CM6" i="23"/>
  <c r="CN6" i="23"/>
  <c r="CO6" i="23"/>
  <c r="CP6" i="23"/>
  <c r="CQ6" i="23"/>
  <c r="CR6" i="23"/>
  <c r="CI6" i="23"/>
  <c r="EE128" i="24"/>
  <c r="DZ128" i="24"/>
  <c r="DY128" i="24"/>
  <c r="DX128" i="24"/>
  <c r="DW128" i="24"/>
  <c r="DV128" i="24"/>
  <c r="DT128" i="24"/>
  <c r="DS128" i="24"/>
  <c r="DR128" i="24"/>
  <c r="DQ128" i="24"/>
  <c r="DP128" i="24"/>
  <c r="DO128" i="24"/>
  <c r="DN128" i="24"/>
  <c r="DM128" i="24"/>
  <c r="DL128" i="24"/>
  <c r="DK128" i="24"/>
  <c r="DJ128" i="24"/>
  <c r="DI128" i="24"/>
  <c r="DH128" i="24"/>
  <c r="DG128" i="24"/>
  <c r="DF128" i="24"/>
  <c r="DE128" i="24"/>
  <c r="DD128" i="24"/>
  <c r="DC128" i="24"/>
  <c r="DB128" i="24"/>
  <c r="DA128" i="24"/>
  <c r="CZ128" i="24"/>
  <c r="CY128" i="24"/>
  <c r="CX128" i="24"/>
  <c r="CW128" i="24"/>
  <c r="CV128" i="24"/>
  <c r="CU128" i="24"/>
  <c r="CT128" i="24"/>
  <c r="CS128" i="24"/>
  <c r="CR128" i="24"/>
  <c r="CQ128" i="24"/>
  <c r="EE127" i="24"/>
  <c r="DZ127" i="24"/>
  <c r="DY127" i="24"/>
  <c r="DX127" i="24"/>
  <c r="DW127" i="24"/>
  <c r="DV127" i="24"/>
  <c r="DT127" i="24"/>
  <c r="DS127" i="24"/>
  <c r="DR127" i="24"/>
  <c r="DQ127" i="24"/>
  <c r="DP127" i="24"/>
  <c r="DO127" i="24"/>
  <c r="DN127" i="24"/>
  <c r="DM127" i="24"/>
  <c r="DL127" i="24"/>
  <c r="DK127" i="24"/>
  <c r="DJ127" i="24"/>
  <c r="DI127" i="24"/>
  <c r="DH127" i="24"/>
  <c r="DG127" i="24"/>
  <c r="DF127" i="24"/>
  <c r="DE127" i="24"/>
  <c r="DD127" i="24"/>
  <c r="DC127" i="24"/>
  <c r="DB127" i="24"/>
  <c r="DA127" i="24"/>
  <c r="CZ127" i="24"/>
  <c r="CY127" i="24"/>
  <c r="CX127" i="24"/>
  <c r="CW127" i="24"/>
  <c r="CV127" i="24"/>
  <c r="CU127" i="24"/>
  <c r="CT127" i="24"/>
  <c r="CS127" i="24"/>
  <c r="CR127" i="24"/>
  <c r="CQ127" i="24"/>
  <c r="EE126" i="24"/>
  <c r="DZ126" i="24"/>
  <c r="DY126" i="24"/>
  <c r="DX126" i="24"/>
  <c r="DW126" i="24"/>
  <c r="DV126" i="24"/>
  <c r="DT126" i="24"/>
  <c r="DS126" i="24"/>
  <c r="DR126" i="24"/>
  <c r="DQ126" i="24"/>
  <c r="DP126" i="24"/>
  <c r="DO126" i="24"/>
  <c r="DN126" i="24"/>
  <c r="DM126" i="24"/>
  <c r="DL126" i="24"/>
  <c r="DK126" i="24"/>
  <c r="DJ126" i="24"/>
  <c r="DI126" i="24"/>
  <c r="DH126" i="24"/>
  <c r="DG126" i="24"/>
  <c r="DF126" i="24"/>
  <c r="DE126" i="24"/>
  <c r="DD126" i="24"/>
  <c r="DC126" i="24"/>
  <c r="DB126" i="24"/>
  <c r="DA126" i="24"/>
  <c r="CZ126" i="24"/>
  <c r="CY126" i="24"/>
  <c r="CX126" i="24"/>
  <c r="CW126" i="24"/>
  <c r="CV126" i="24"/>
  <c r="CU126" i="24"/>
  <c r="CT126" i="24"/>
  <c r="CS126" i="24"/>
  <c r="CR126" i="24"/>
  <c r="CQ126" i="24"/>
  <c r="EE125" i="24"/>
  <c r="DZ125" i="24"/>
  <c r="DY125" i="24"/>
  <c r="DX125" i="24"/>
  <c r="DW125" i="24"/>
  <c r="DV125" i="24"/>
  <c r="DT125" i="24"/>
  <c r="DS125" i="24"/>
  <c r="DR125" i="24"/>
  <c r="DQ125" i="24"/>
  <c r="DP125" i="24"/>
  <c r="DO125" i="24"/>
  <c r="DN125" i="24"/>
  <c r="DM125" i="24"/>
  <c r="DL125" i="24"/>
  <c r="DK125" i="24"/>
  <c r="DJ125" i="24"/>
  <c r="DI125" i="24"/>
  <c r="DH125" i="24"/>
  <c r="DG125" i="24"/>
  <c r="DF125" i="24"/>
  <c r="DE125" i="24"/>
  <c r="DD125" i="24"/>
  <c r="DC125" i="24"/>
  <c r="DB125" i="24"/>
  <c r="DA125" i="24"/>
  <c r="CZ125" i="24"/>
  <c r="CY125" i="24"/>
  <c r="CX125" i="24"/>
  <c r="CW125" i="24"/>
  <c r="CV125" i="24"/>
  <c r="CU125" i="24"/>
  <c r="CT125" i="24"/>
  <c r="CS125" i="24"/>
  <c r="CR125" i="24"/>
  <c r="CQ125" i="24"/>
  <c r="EE124" i="24"/>
  <c r="DZ124" i="24"/>
  <c r="DY124" i="24"/>
  <c r="DX124" i="24"/>
  <c r="DW124" i="24"/>
  <c r="DV124" i="24"/>
  <c r="DT124" i="24"/>
  <c r="DS124" i="24"/>
  <c r="DR124" i="24"/>
  <c r="DQ124" i="24"/>
  <c r="DP124" i="24"/>
  <c r="DO124" i="24"/>
  <c r="DN124" i="24"/>
  <c r="DM124" i="24"/>
  <c r="DL124" i="24"/>
  <c r="DK124" i="24"/>
  <c r="DJ124" i="24"/>
  <c r="DI124" i="24"/>
  <c r="DH124" i="24"/>
  <c r="DG124" i="24"/>
  <c r="DF124" i="24"/>
  <c r="DE124" i="24"/>
  <c r="DD124" i="24"/>
  <c r="DC124" i="24"/>
  <c r="DB124" i="24"/>
  <c r="DA124" i="24"/>
  <c r="CZ124" i="24"/>
  <c r="CY124" i="24"/>
  <c r="CX124" i="24"/>
  <c r="CW124" i="24"/>
  <c r="CV124" i="24"/>
  <c r="CU124" i="24"/>
  <c r="CT124" i="24"/>
  <c r="CS124" i="24"/>
  <c r="CR124" i="24"/>
  <c r="CQ124" i="24"/>
  <c r="EE123" i="24"/>
  <c r="DZ123" i="24"/>
  <c r="DY123" i="24"/>
  <c r="DX123" i="24"/>
  <c r="DW123" i="24"/>
  <c r="DV123" i="24"/>
  <c r="DT123" i="24"/>
  <c r="DS123" i="24"/>
  <c r="DR123" i="24"/>
  <c r="DQ123" i="24"/>
  <c r="DP123" i="24"/>
  <c r="DO123" i="24"/>
  <c r="DN123" i="24"/>
  <c r="DM123" i="24"/>
  <c r="DL123" i="24"/>
  <c r="DK123" i="24"/>
  <c r="DJ123" i="24"/>
  <c r="DI123" i="24"/>
  <c r="DH123" i="24"/>
  <c r="DG123" i="24"/>
  <c r="DF123" i="24"/>
  <c r="DE123" i="24"/>
  <c r="DD123" i="24"/>
  <c r="DC123" i="24"/>
  <c r="DB123" i="24"/>
  <c r="DA123" i="24"/>
  <c r="CZ123" i="24"/>
  <c r="CY123" i="24"/>
  <c r="CX123" i="24"/>
  <c r="CW123" i="24"/>
  <c r="CV123" i="24"/>
  <c r="CU123" i="24"/>
  <c r="CT123" i="24"/>
  <c r="CS123" i="24"/>
  <c r="CR123" i="24"/>
  <c r="CQ123" i="24"/>
  <c r="EE122" i="24"/>
  <c r="DZ122" i="24"/>
  <c r="DY122" i="24"/>
  <c r="DX122" i="24"/>
  <c r="DW122" i="24"/>
  <c r="DV122" i="24"/>
  <c r="DT122" i="24"/>
  <c r="DS122" i="24"/>
  <c r="DR122" i="24"/>
  <c r="DQ122" i="24"/>
  <c r="DP122" i="24"/>
  <c r="DO122" i="24"/>
  <c r="DN122" i="24"/>
  <c r="DM122" i="24"/>
  <c r="DL122" i="24"/>
  <c r="DK122" i="24"/>
  <c r="DJ122" i="24"/>
  <c r="DI122" i="24"/>
  <c r="DH122" i="24"/>
  <c r="DG122" i="24"/>
  <c r="DF122" i="24"/>
  <c r="DE122" i="24"/>
  <c r="DD122" i="24"/>
  <c r="DC122" i="24"/>
  <c r="DB122" i="24"/>
  <c r="DA122" i="24"/>
  <c r="CZ122" i="24"/>
  <c r="CY122" i="24"/>
  <c r="CX122" i="24"/>
  <c r="CW122" i="24"/>
  <c r="CV122" i="24"/>
  <c r="CU122" i="24"/>
  <c r="CT122" i="24"/>
  <c r="CS122" i="24"/>
  <c r="CR122" i="24"/>
  <c r="CQ122" i="24"/>
  <c r="EE121" i="24"/>
  <c r="DZ121" i="24"/>
  <c r="DY121" i="24"/>
  <c r="DX121" i="24"/>
  <c r="DW121" i="24"/>
  <c r="DV121" i="24"/>
  <c r="DT121" i="24"/>
  <c r="DS121" i="24"/>
  <c r="DR121" i="24"/>
  <c r="DQ121" i="24"/>
  <c r="DP121" i="24"/>
  <c r="DO121" i="24"/>
  <c r="DN121" i="24"/>
  <c r="DM121" i="24"/>
  <c r="DL121" i="24"/>
  <c r="DK121" i="24"/>
  <c r="DJ121" i="24"/>
  <c r="DI121" i="24"/>
  <c r="DH121" i="24"/>
  <c r="DG121" i="24"/>
  <c r="DF121" i="24"/>
  <c r="DE121" i="24"/>
  <c r="DD121" i="24"/>
  <c r="DC121" i="24"/>
  <c r="DB121" i="24"/>
  <c r="DA121" i="24"/>
  <c r="CZ121" i="24"/>
  <c r="CY121" i="24"/>
  <c r="CX121" i="24"/>
  <c r="CW121" i="24"/>
  <c r="CV121" i="24"/>
  <c r="CU121" i="24"/>
  <c r="CT121" i="24"/>
  <c r="CS121" i="24"/>
  <c r="CR121" i="24"/>
  <c r="CQ121" i="24"/>
  <c r="EE120" i="24"/>
  <c r="DZ120" i="24"/>
  <c r="DY120" i="24"/>
  <c r="DX120" i="24"/>
  <c r="DW120" i="24"/>
  <c r="DV120" i="24"/>
  <c r="DT120" i="24"/>
  <c r="DS120" i="24"/>
  <c r="DR120" i="24"/>
  <c r="DQ120" i="24"/>
  <c r="DP120" i="24"/>
  <c r="DO120" i="24"/>
  <c r="DN120" i="24"/>
  <c r="DM120" i="24"/>
  <c r="DL120" i="24"/>
  <c r="DK120" i="24"/>
  <c r="DJ120" i="24"/>
  <c r="DI120" i="24"/>
  <c r="DH120" i="24"/>
  <c r="DG120" i="24"/>
  <c r="DF120" i="24"/>
  <c r="DE120" i="24"/>
  <c r="DD120" i="24"/>
  <c r="DC120" i="24"/>
  <c r="DB120" i="24"/>
  <c r="DA120" i="24"/>
  <c r="CZ120" i="24"/>
  <c r="CY120" i="24"/>
  <c r="CX120" i="24"/>
  <c r="CW120" i="24"/>
  <c r="CV120" i="24"/>
  <c r="CU120" i="24"/>
  <c r="CT120" i="24"/>
  <c r="CS120" i="24"/>
  <c r="CR120" i="24"/>
  <c r="CQ120" i="24"/>
  <c r="EE119" i="24"/>
  <c r="DZ119" i="24"/>
  <c r="DY119" i="24"/>
  <c r="DX119" i="24"/>
  <c r="DW119" i="24"/>
  <c r="DV119" i="24"/>
  <c r="DT119" i="24"/>
  <c r="DS119" i="24"/>
  <c r="DR119" i="24"/>
  <c r="DQ119" i="24"/>
  <c r="DP119" i="24"/>
  <c r="DO119" i="24"/>
  <c r="DN119" i="24"/>
  <c r="DM119" i="24"/>
  <c r="DL119" i="24"/>
  <c r="DK119" i="24"/>
  <c r="DJ119" i="24"/>
  <c r="DI119" i="24"/>
  <c r="DH119" i="24"/>
  <c r="DG119" i="24"/>
  <c r="DF119" i="24"/>
  <c r="DE119" i="24"/>
  <c r="DD119" i="24"/>
  <c r="DC119" i="24"/>
  <c r="DB119" i="24"/>
  <c r="DA119" i="24"/>
  <c r="CZ119" i="24"/>
  <c r="CY119" i="24"/>
  <c r="CX119" i="24"/>
  <c r="CW119" i="24"/>
  <c r="CV119" i="24"/>
  <c r="CU119" i="24"/>
  <c r="CT119" i="24"/>
  <c r="CS119" i="24"/>
  <c r="CR119" i="24"/>
  <c r="CQ119" i="24"/>
  <c r="EE118" i="24"/>
  <c r="DZ118" i="24"/>
  <c r="DY118" i="24"/>
  <c r="DX118" i="24"/>
  <c r="DW118" i="24"/>
  <c r="DV118" i="24"/>
  <c r="DT118" i="24"/>
  <c r="DS118" i="24"/>
  <c r="DR118" i="24"/>
  <c r="DQ118" i="24"/>
  <c r="DP118" i="24"/>
  <c r="DO118" i="24"/>
  <c r="DN118" i="24"/>
  <c r="DM118" i="24"/>
  <c r="DL118" i="24"/>
  <c r="DK118" i="24"/>
  <c r="DJ118" i="24"/>
  <c r="DI118" i="24"/>
  <c r="DH118" i="24"/>
  <c r="DG118" i="24"/>
  <c r="DF118" i="24"/>
  <c r="DE118" i="24"/>
  <c r="DD118" i="24"/>
  <c r="DC118" i="24"/>
  <c r="DB118" i="24"/>
  <c r="DA118" i="24"/>
  <c r="CZ118" i="24"/>
  <c r="CY118" i="24"/>
  <c r="CX118" i="24"/>
  <c r="CW118" i="24"/>
  <c r="CV118" i="24"/>
  <c r="CU118" i="24"/>
  <c r="CT118" i="24"/>
  <c r="CS118" i="24"/>
  <c r="CR118" i="24"/>
  <c r="CQ118" i="24"/>
  <c r="EE117" i="24"/>
  <c r="DZ117" i="24"/>
  <c r="DY117" i="24"/>
  <c r="DX117" i="24"/>
  <c r="DW117" i="24"/>
  <c r="DV117" i="24"/>
  <c r="DT117" i="24"/>
  <c r="DS117" i="24"/>
  <c r="DR117" i="24"/>
  <c r="DQ117" i="24"/>
  <c r="DP117" i="24"/>
  <c r="DO117" i="24"/>
  <c r="DN117" i="24"/>
  <c r="DM117" i="24"/>
  <c r="DL117" i="24"/>
  <c r="DK117" i="24"/>
  <c r="DJ117" i="24"/>
  <c r="DI117" i="24"/>
  <c r="DH117" i="24"/>
  <c r="DG117" i="24"/>
  <c r="DF117" i="24"/>
  <c r="DE117" i="24"/>
  <c r="DD117" i="24"/>
  <c r="DC117" i="24"/>
  <c r="DB117" i="24"/>
  <c r="DA117" i="24"/>
  <c r="CZ117" i="24"/>
  <c r="CY117" i="24"/>
  <c r="CX117" i="24"/>
  <c r="CW117" i="24"/>
  <c r="CV117" i="24"/>
  <c r="CU117" i="24"/>
  <c r="CT117" i="24"/>
  <c r="CS117" i="24"/>
  <c r="CR117" i="24"/>
  <c r="CQ117" i="24"/>
  <c r="EE116" i="24"/>
  <c r="DZ116" i="24"/>
  <c r="DY116" i="24"/>
  <c r="DX116" i="24"/>
  <c r="DW116" i="24"/>
  <c r="DV116" i="24"/>
  <c r="DT116" i="24"/>
  <c r="DS116" i="24"/>
  <c r="DR116" i="24"/>
  <c r="DQ116" i="24"/>
  <c r="DP116" i="24"/>
  <c r="DO116" i="24"/>
  <c r="DN116" i="24"/>
  <c r="DM116" i="24"/>
  <c r="DL116" i="24"/>
  <c r="DK116" i="24"/>
  <c r="DJ116" i="24"/>
  <c r="DI116" i="24"/>
  <c r="DH116" i="24"/>
  <c r="DG116" i="24"/>
  <c r="DF116" i="24"/>
  <c r="DE116" i="24"/>
  <c r="DD116" i="24"/>
  <c r="DC116" i="24"/>
  <c r="DB116" i="24"/>
  <c r="DA116" i="24"/>
  <c r="CZ116" i="24"/>
  <c r="CY116" i="24"/>
  <c r="CX116" i="24"/>
  <c r="CW116" i="24"/>
  <c r="CV116" i="24"/>
  <c r="CU116" i="24"/>
  <c r="CT116" i="24"/>
  <c r="CS116" i="24"/>
  <c r="CR116" i="24"/>
  <c r="CQ116" i="24"/>
  <c r="EE115" i="24"/>
  <c r="DZ115" i="24"/>
  <c r="DY115" i="24"/>
  <c r="DX115" i="24"/>
  <c r="DW115" i="24"/>
  <c r="DV115" i="24"/>
  <c r="DT115" i="24"/>
  <c r="DS115" i="24"/>
  <c r="DR115" i="24"/>
  <c r="DQ115" i="24"/>
  <c r="DP115" i="24"/>
  <c r="DO115" i="24"/>
  <c r="DN115" i="24"/>
  <c r="DM115" i="24"/>
  <c r="DL115" i="24"/>
  <c r="DK115" i="24"/>
  <c r="DJ115" i="24"/>
  <c r="DI115" i="24"/>
  <c r="DH115" i="24"/>
  <c r="DG115" i="24"/>
  <c r="DF115" i="24"/>
  <c r="DE115" i="24"/>
  <c r="DD115" i="24"/>
  <c r="DC115" i="24"/>
  <c r="DB115" i="24"/>
  <c r="DA115" i="24"/>
  <c r="CZ115" i="24"/>
  <c r="CY115" i="24"/>
  <c r="CX115" i="24"/>
  <c r="CW115" i="24"/>
  <c r="CV115" i="24"/>
  <c r="CU115" i="24"/>
  <c r="CT115" i="24"/>
  <c r="CS115" i="24"/>
  <c r="CR115" i="24"/>
  <c r="CQ115" i="24"/>
  <c r="EE114" i="24"/>
  <c r="DZ114" i="24"/>
  <c r="DY114" i="24"/>
  <c r="DX114" i="24"/>
  <c r="DW114" i="24"/>
  <c r="DV114" i="24"/>
  <c r="DT114" i="24"/>
  <c r="DS114" i="24"/>
  <c r="DR114" i="24"/>
  <c r="DQ114" i="24"/>
  <c r="DP114" i="24"/>
  <c r="DO114" i="24"/>
  <c r="DN114" i="24"/>
  <c r="DM114" i="24"/>
  <c r="DL114" i="24"/>
  <c r="DK114" i="24"/>
  <c r="DJ114" i="24"/>
  <c r="DI114" i="24"/>
  <c r="DH114" i="24"/>
  <c r="DG114" i="24"/>
  <c r="DF114" i="24"/>
  <c r="DE114" i="24"/>
  <c r="DD114" i="24"/>
  <c r="DC114" i="24"/>
  <c r="DB114" i="24"/>
  <c r="DA114" i="24"/>
  <c r="CZ114" i="24"/>
  <c r="CY114" i="24"/>
  <c r="CX114" i="24"/>
  <c r="CW114" i="24"/>
  <c r="CV114" i="24"/>
  <c r="CU114" i="24"/>
  <c r="CT114" i="24"/>
  <c r="CS114" i="24"/>
  <c r="CR114" i="24"/>
  <c r="CQ114" i="24"/>
  <c r="EE113" i="24"/>
  <c r="DZ113" i="24"/>
  <c r="DY113" i="24"/>
  <c r="DX113" i="24"/>
  <c r="DW113" i="24"/>
  <c r="DV113" i="24"/>
  <c r="DT113" i="24"/>
  <c r="DS113" i="24"/>
  <c r="DR113" i="24"/>
  <c r="DQ113" i="24"/>
  <c r="DP113" i="24"/>
  <c r="DO113" i="24"/>
  <c r="DN113" i="24"/>
  <c r="DM113" i="24"/>
  <c r="DL113" i="24"/>
  <c r="DK113" i="24"/>
  <c r="DJ113" i="24"/>
  <c r="DI113" i="24"/>
  <c r="DH113" i="24"/>
  <c r="DG113" i="24"/>
  <c r="DF113" i="24"/>
  <c r="DE113" i="24"/>
  <c r="DD113" i="24"/>
  <c r="DC113" i="24"/>
  <c r="DB113" i="24"/>
  <c r="DA113" i="24"/>
  <c r="CZ113" i="24"/>
  <c r="CY113" i="24"/>
  <c r="CX113" i="24"/>
  <c r="CW113" i="24"/>
  <c r="CV113" i="24"/>
  <c r="CU113" i="24"/>
  <c r="CT113" i="24"/>
  <c r="CS113" i="24"/>
  <c r="CR113" i="24"/>
  <c r="CQ113" i="24"/>
  <c r="EE112" i="24"/>
  <c r="DZ112" i="24"/>
  <c r="DY112" i="24"/>
  <c r="DX112" i="24"/>
  <c r="DW112" i="24"/>
  <c r="DV112" i="24"/>
  <c r="DT112" i="24"/>
  <c r="DS112" i="24"/>
  <c r="DR112" i="24"/>
  <c r="DQ112" i="24"/>
  <c r="DP112" i="24"/>
  <c r="DO112" i="24"/>
  <c r="DN112" i="24"/>
  <c r="DM112" i="24"/>
  <c r="DL112" i="24"/>
  <c r="DK112" i="24"/>
  <c r="DJ112" i="24"/>
  <c r="DI112" i="24"/>
  <c r="DH112" i="24"/>
  <c r="DG112" i="24"/>
  <c r="DF112" i="24"/>
  <c r="DE112" i="24"/>
  <c r="DD112" i="24"/>
  <c r="DC112" i="24"/>
  <c r="DB112" i="24"/>
  <c r="DA112" i="24"/>
  <c r="CZ112" i="24"/>
  <c r="CY112" i="24"/>
  <c r="CX112" i="24"/>
  <c r="CW112" i="24"/>
  <c r="CV112" i="24"/>
  <c r="CU112" i="24"/>
  <c r="CT112" i="24"/>
  <c r="CS112" i="24"/>
  <c r="CR112" i="24"/>
  <c r="CQ112" i="24"/>
  <c r="EE111" i="24"/>
  <c r="DZ111" i="24"/>
  <c r="DY111" i="24"/>
  <c r="DX111" i="24"/>
  <c r="DW111" i="24"/>
  <c r="DV111" i="24"/>
  <c r="DT111" i="24"/>
  <c r="DS111" i="24"/>
  <c r="DR111" i="24"/>
  <c r="DQ111" i="24"/>
  <c r="DP111" i="24"/>
  <c r="DO111" i="24"/>
  <c r="DN111" i="24"/>
  <c r="DM111" i="24"/>
  <c r="DL111" i="24"/>
  <c r="DK111" i="24"/>
  <c r="DJ111" i="24"/>
  <c r="DI111" i="24"/>
  <c r="DH111" i="24"/>
  <c r="DG111" i="24"/>
  <c r="DF111" i="24"/>
  <c r="DE111" i="24"/>
  <c r="DD111" i="24"/>
  <c r="DC111" i="24"/>
  <c r="DB111" i="24"/>
  <c r="DA111" i="24"/>
  <c r="CZ111" i="24"/>
  <c r="CY111" i="24"/>
  <c r="CX111" i="24"/>
  <c r="CW111" i="24"/>
  <c r="CV111" i="24"/>
  <c r="CU111" i="24"/>
  <c r="CT111" i="24"/>
  <c r="CS111" i="24"/>
  <c r="CR111" i="24"/>
  <c r="CQ111" i="24"/>
  <c r="EE110" i="24"/>
  <c r="DZ110" i="24"/>
  <c r="DY110" i="24"/>
  <c r="DX110" i="24"/>
  <c r="DW110" i="24"/>
  <c r="DV110" i="24"/>
  <c r="DT110" i="24"/>
  <c r="DS110" i="24"/>
  <c r="DR110" i="24"/>
  <c r="DQ110" i="24"/>
  <c r="DP110" i="24"/>
  <c r="DO110" i="24"/>
  <c r="DN110" i="24"/>
  <c r="DM110" i="24"/>
  <c r="DL110" i="24"/>
  <c r="DK110" i="24"/>
  <c r="DJ110" i="24"/>
  <c r="DI110" i="24"/>
  <c r="DH110" i="24"/>
  <c r="DG110" i="24"/>
  <c r="DF110" i="24"/>
  <c r="DE110" i="24"/>
  <c r="DD110" i="24"/>
  <c r="DC110" i="24"/>
  <c r="DB110" i="24"/>
  <c r="DA110" i="24"/>
  <c r="CZ110" i="24"/>
  <c r="CY110" i="24"/>
  <c r="CX110" i="24"/>
  <c r="CW110" i="24"/>
  <c r="CV110" i="24"/>
  <c r="CU110" i="24"/>
  <c r="CT110" i="24"/>
  <c r="CS110" i="24"/>
  <c r="CR110" i="24"/>
  <c r="CQ110" i="24"/>
  <c r="EE109" i="24"/>
  <c r="DZ109" i="24"/>
  <c r="DY109" i="24"/>
  <c r="DX109" i="24"/>
  <c r="DW109" i="24"/>
  <c r="DV109" i="24"/>
  <c r="DT109" i="24"/>
  <c r="DS109" i="24"/>
  <c r="DR109" i="24"/>
  <c r="DQ109" i="24"/>
  <c r="DP109" i="24"/>
  <c r="DO109" i="24"/>
  <c r="DN109" i="24"/>
  <c r="DM109" i="24"/>
  <c r="DL109" i="24"/>
  <c r="DK109" i="24"/>
  <c r="DJ109" i="24"/>
  <c r="DI109" i="24"/>
  <c r="DH109" i="24"/>
  <c r="DG109" i="24"/>
  <c r="DF109" i="24"/>
  <c r="DE109" i="24"/>
  <c r="DD109" i="24"/>
  <c r="DC109" i="24"/>
  <c r="DB109" i="24"/>
  <c r="DA109" i="24"/>
  <c r="CZ109" i="24"/>
  <c r="CY109" i="24"/>
  <c r="CX109" i="24"/>
  <c r="CW109" i="24"/>
  <c r="CV109" i="24"/>
  <c r="CU109" i="24"/>
  <c r="CT109" i="24"/>
  <c r="CS109" i="24"/>
  <c r="CR109" i="24"/>
  <c r="CQ109" i="24"/>
  <c r="EE108" i="24"/>
  <c r="DZ108" i="24"/>
  <c r="DY108" i="24"/>
  <c r="DX108" i="24"/>
  <c r="DW108" i="24"/>
  <c r="DV108" i="24"/>
  <c r="DT108" i="24"/>
  <c r="DS108" i="24"/>
  <c r="DR108" i="24"/>
  <c r="DQ108" i="24"/>
  <c r="DP108" i="24"/>
  <c r="DO108" i="24"/>
  <c r="DN108" i="24"/>
  <c r="DM108" i="24"/>
  <c r="DL108" i="24"/>
  <c r="DK108" i="24"/>
  <c r="DJ108" i="24"/>
  <c r="DI108" i="24"/>
  <c r="DH108" i="24"/>
  <c r="DG108" i="24"/>
  <c r="DF108" i="24"/>
  <c r="DE108" i="24"/>
  <c r="DD108" i="24"/>
  <c r="DC108" i="24"/>
  <c r="DB108" i="24"/>
  <c r="DA108" i="24"/>
  <c r="CZ108" i="24"/>
  <c r="CY108" i="24"/>
  <c r="CX108" i="24"/>
  <c r="CW108" i="24"/>
  <c r="CV108" i="24"/>
  <c r="CU108" i="24"/>
  <c r="CT108" i="24"/>
  <c r="CS108" i="24"/>
  <c r="CR108" i="24"/>
  <c r="CQ108" i="24"/>
  <c r="EE107" i="24"/>
  <c r="DZ107" i="24"/>
  <c r="DY107" i="24"/>
  <c r="DX107" i="24"/>
  <c r="DW107" i="24"/>
  <c r="DV107" i="24"/>
  <c r="DT107" i="24"/>
  <c r="DS107" i="24"/>
  <c r="DR107" i="24"/>
  <c r="DQ107" i="24"/>
  <c r="DP107" i="24"/>
  <c r="DO107" i="24"/>
  <c r="DN107" i="24"/>
  <c r="DM107" i="24"/>
  <c r="DL107" i="24"/>
  <c r="DK107" i="24"/>
  <c r="DJ107" i="24"/>
  <c r="DI107" i="24"/>
  <c r="DH107" i="24"/>
  <c r="DG107" i="24"/>
  <c r="DF107" i="24"/>
  <c r="DE107" i="24"/>
  <c r="DD107" i="24"/>
  <c r="DC107" i="24"/>
  <c r="DB107" i="24"/>
  <c r="DA107" i="24"/>
  <c r="CZ107" i="24"/>
  <c r="CY107" i="24"/>
  <c r="CX107" i="24"/>
  <c r="CW107" i="24"/>
  <c r="CV107" i="24"/>
  <c r="CU107" i="24"/>
  <c r="CT107" i="24"/>
  <c r="CS107" i="24"/>
  <c r="CR107" i="24"/>
  <c r="CQ107" i="24"/>
  <c r="EE106" i="24"/>
  <c r="DZ106" i="24"/>
  <c r="DY106" i="24"/>
  <c r="DX106" i="24"/>
  <c r="DW106" i="24"/>
  <c r="DV106" i="24"/>
  <c r="DT106" i="24"/>
  <c r="DS106" i="24"/>
  <c r="DR106" i="24"/>
  <c r="DQ106" i="24"/>
  <c r="DP106" i="24"/>
  <c r="DO106" i="24"/>
  <c r="DN106" i="24"/>
  <c r="DM106" i="24"/>
  <c r="DL106" i="24"/>
  <c r="DK106" i="24"/>
  <c r="DJ106" i="24"/>
  <c r="DI106" i="24"/>
  <c r="DH106" i="24"/>
  <c r="DG106" i="24"/>
  <c r="DF106" i="24"/>
  <c r="DE106" i="24"/>
  <c r="DD106" i="24"/>
  <c r="DC106" i="24"/>
  <c r="DB106" i="24"/>
  <c r="DA106" i="24"/>
  <c r="CZ106" i="24"/>
  <c r="CY106" i="24"/>
  <c r="CX106" i="24"/>
  <c r="CW106" i="24"/>
  <c r="CV106" i="24"/>
  <c r="CU106" i="24"/>
  <c r="CT106" i="24"/>
  <c r="CS106" i="24"/>
  <c r="CR106" i="24"/>
  <c r="CQ106" i="24"/>
  <c r="EE105" i="24"/>
  <c r="DZ105" i="24"/>
  <c r="DY105" i="24"/>
  <c r="DX105" i="24"/>
  <c r="DW105" i="24"/>
  <c r="DV105" i="24"/>
  <c r="DT105" i="24"/>
  <c r="DS105" i="24"/>
  <c r="DR105" i="24"/>
  <c r="DQ105" i="24"/>
  <c r="DP105" i="24"/>
  <c r="DO105" i="24"/>
  <c r="DN105" i="24"/>
  <c r="DM105" i="24"/>
  <c r="DL105" i="24"/>
  <c r="DK105" i="24"/>
  <c r="DJ105" i="24"/>
  <c r="DI105" i="24"/>
  <c r="DH105" i="24"/>
  <c r="DG105" i="24"/>
  <c r="DF105" i="24"/>
  <c r="DE105" i="24"/>
  <c r="DD105" i="24"/>
  <c r="DC105" i="24"/>
  <c r="DB105" i="24"/>
  <c r="DA105" i="24"/>
  <c r="CZ105" i="24"/>
  <c r="CY105" i="24"/>
  <c r="CX105" i="24"/>
  <c r="CW105" i="24"/>
  <c r="CV105" i="24"/>
  <c r="CU105" i="24"/>
  <c r="CT105" i="24"/>
  <c r="CS105" i="24"/>
  <c r="CR105" i="24"/>
  <c r="CQ105" i="24"/>
  <c r="EE104" i="24"/>
  <c r="DZ104" i="24"/>
  <c r="DY104" i="24"/>
  <c r="DX104" i="24"/>
  <c r="DW104" i="24"/>
  <c r="DV104" i="24"/>
  <c r="DT104" i="24"/>
  <c r="DS104" i="24"/>
  <c r="DR104" i="24"/>
  <c r="DQ104" i="24"/>
  <c r="DP104" i="24"/>
  <c r="DO104" i="24"/>
  <c r="DN104" i="24"/>
  <c r="DM104" i="24"/>
  <c r="DL104" i="24"/>
  <c r="DK104" i="24"/>
  <c r="DJ104" i="24"/>
  <c r="DI104" i="24"/>
  <c r="DH104" i="24"/>
  <c r="DG104" i="24"/>
  <c r="DF104" i="24"/>
  <c r="DE104" i="24"/>
  <c r="DD104" i="24"/>
  <c r="DC104" i="24"/>
  <c r="DB104" i="24"/>
  <c r="DA104" i="24"/>
  <c r="CZ104" i="24"/>
  <c r="CY104" i="24"/>
  <c r="CX104" i="24"/>
  <c r="CW104" i="24"/>
  <c r="CV104" i="24"/>
  <c r="CU104" i="24"/>
  <c r="CT104" i="24"/>
  <c r="CS104" i="24"/>
  <c r="CR104" i="24"/>
  <c r="CQ104" i="24"/>
  <c r="EE103" i="24"/>
  <c r="DZ103" i="24"/>
  <c r="DY103" i="24"/>
  <c r="DX103" i="24"/>
  <c r="DW103" i="24"/>
  <c r="DV103" i="24"/>
  <c r="DT103" i="24"/>
  <c r="DS103" i="24"/>
  <c r="DR103" i="24"/>
  <c r="DQ103" i="24"/>
  <c r="DP103" i="24"/>
  <c r="DO103" i="24"/>
  <c r="DN103" i="24"/>
  <c r="DM103" i="24"/>
  <c r="DL103" i="24"/>
  <c r="DK103" i="24"/>
  <c r="DJ103" i="24"/>
  <c r="DI103" i="24"/>
  <c r="DH103" i="24"/>
  <c r="DG103" i="24"/>
  <c r="DF103" i="24"/>
  <c r="DE103" i="24"/>
  <c r="DD103" i="24"/>
  <c r="DC103" i="24"/>
  <c r="DB103" i="24"/>
  <c r="DA103" i="24"/>
  <c r="CZ103" i="24"/>
  <c r="CY103" i="24"/>
  <c r="CX103" i="24"/>
  <c r="CW103" i="24"/>
  <c r="CV103" i="24"/>
  <c r="CU103" i="24"/>
  <c r="CT103" i="24"/>
  <c r="CS103" i="24"/>
  <c r="CR103" i="24"/>
  <c r="CQ103" i="24"/>
  <c r="EE102" i="24"/>
  <c r="DZ102" i="24"/>
  <c r="DY102" i="24"/>
  <c r="DX102" i="24"/>
  <c r="DW102" i="24"/>
  <c r="DV102" i="24"/>
  <c r="DT102" i="24"/>
  <c r="DS102" i="24"/>
  <c r="DR102" i="24"/>
  <c r="DQ102" i="24"/>
  <c r="DP102" i="24"/>
  <c r="DO102" i="24"/>
  <c r="DN102" i="24"/>
  <c r="DM102" i="24"/>
  <c r="DL102" i="24"/>
  <c r="DK102" i="24"/>
  <c r="DJ102" i="24"/>
  <c r="DI102" i="24"/>
  <c r="DH102" i="24"/>
  <c r="DG102" i="24"/>
  <c r="DF102" i="24"/>
  <c r="DE102" i="24"/>
  <c r="DD102" i="24"/>
  <c r="DC102" i="24"/>
  <c r="DB102" i="24"/>
  <c r="DA102" i="24"/>
  <c r="CZ102" i="24"/>
  <c r="CY102" i="24"/>
  <c r="CX102" i="24"/>
  <c r="CW102" i="24"/>
  <c r="CV102" i="24"/>
  <c r="CU102" i="24"/>
  <c r="CT102" i="24"/>
  <c r="CS102" i="24"/>
  <c r="CR102" i="24"/>
  <c r="CQ102" i="24"/>
  <c r="EE101" i="24"/>
  <c r="DZ101" i="24"/>
  <c r="DY101" i="24"/>
  <c r="DX101" i="24"/>
  <c r="DW101" i="24"/>
  <c r="DV101" i="24"/>
  <c r="DT101" i="24"/>
  <c r="DS101" i="24"/>
  <c r="DR101" i="24"/>
  <c r="DQ101" i="24"/>
  <c r="DP101" i="24"/>
  <c r="DO101" i="24"/>
  <c r="DN101" i="24"/>
  <c r="DM101" i="24"/>
  <c r="DL101" i="24"/>
  <c r="DK101" i="24"/>
  <c r="DJ101" i="24"/>
  <c r="DI101" i="24"/>
  <c r="DH101" i="24"/>
  <c r="DG101" i="24"/>
  <c r="DF101" i="24"/>
  <c r="DE101" i="24"/>
  <c r="DD101" i="24"/>
  <c r="DC101" i="24"/>
  <c r="DB101" i="24"/>
  <c r="DA101" i="24"/>
  <c r="CZ101" i="24"/>
  <c r="CY101" i="24"/>
  <c r="CX101" i="24"/>
  <c r="CW101" i="24"/>
  <c r="CV101" i="24"/>
  <c r="CU101" i="24"/>
  <c r="CT101" i="24"/>
  <c r="CS101" i="24"/>
  <c r="CR101" i="24"/>
  <c r="CQ101" i="24"/>
  <c r="EE100" i="24"/>
  <c r="DZ100" i="24"/>
  <c r="DY100" i="24"/>
  <c r="DX100" i="24"/>
  <c r="DW100" i="24"/>
  <c r="DV100" i="24"/>
  <c r="DT100" i="24"/>
  <c r="DS100" i="24"/>
  <c r="DR100" i="24"/>
  <c r="DQ100" i="24"/>
  <c r="DP100" i="24"/>
  <c r="DO100" i="24"/>
  <c r="DN100" i="24"/>
  <c r="DM100" i="24"/>
  <c r="DL100" i="24"/>
  <c r="DK100" i="24"/>
  <c r="DJ100" i="24"/>
  <c r="DI100" i="24"/>
  <c r="DH100" i="24"/>
  <c r="DG100" i="24"/>
  <c r="DF100" i="24"/>
  <c r="DE100" i="24"/>
  <c r="DD100" i="24"/>
  <c r="DC100" i="24"/>
  <c r="DB100" i="24"/>
  <c r="DA100" i="24"/>
  <c r="CZ100" i="24"/>
  <c r="CY100" i="24"/>
  <c r="CX100" i="24"/>
  <c r="CW100" i="24"/>
  <c r="CV100" i="24"/>
  <c r="CU100" i="24"/>
  <c r="CT100" i="24"/>
  <c r="CS100" i="24"/>
  <c r="CR100" i="24"/>
  <c r="CQ100" i="24"/>
  <c r="EE99" i="24"/>
  <c r="DZ99" i="24"/>
  <c r="DY99" i="24"/>
  <c r="DX99" i="24"/>
  <c r="DW99" i="24"/>
  <c r="DV99" i="24"/>
  <c r="DT99" i="24"/>
  <c r="DS99" i="24"/>
  <c r="DR99" i="24"/>
  <c r="DQ99" i="24"/>
  <c r="DP99" i="24"/>
  <c r="DO99" i="24"/>
  <c r="DN99" i="24"/>
  <c r="DM99" i="24"/>
  <c r="DL99" i="24"/>
  <c r="DK99" i="24"/>
  <c r="DJ99" i="24"/>
  <c r="DI99" i="24"/>
  <c r="DH99" i="24"/>
  <c r="DG99" i="24"/>
  <c r="DF99" i="24"/>
  <c r="DE99" i="24"/>
  <c r="DD99" i="24"/>
  <c r="DC99" i="24"/>
  <c r="DB99" i="24"/>
  <c r="DA99" i="24"/>
  <c r="CZ99" i="24"/>
  <c r="CY99" i="24"/>
  <c r="CX99" i="24"/>
  <c r="CW99" i="24"/>
  <c r="CV99" i="24"/>
  <c r="CU99" i="24"/>
  <c r="CT99" i="24"/>
  <c r="CS99" i="24"/>
  <c r="CR99" i="24"/>
  <c r="CQ99" i="24"/>
  <c r="EE98" i="24"/>
  <c r="DZ98" i="24"/>
  <c r="DY98" i="24"/>
  <c r="DX98" i="24"/>
  <c r="DW98" i="24"/>
  <c r="DV98" i="24"/>
  <c r="DT98" i="24"/>
  <c r="DS98" i="24"/>
  <c r="DR98" i="24"/>
  <c r="DQ98" i="24"/>
  <c r="DP98" i="24"/>
  <c r="DO98" i="24"/>
  <c r="DN98" i="24"/>
  <c r="DM98" i="24"/>
  <c r="DL98" i="24"/>
  <c r="DK98" i="24"/>
  <c r="DJ98" i="24"/>
  <c r="DI98" i="24"/>
  <c r="DH98" i="24"/>
  <c r="DG98" i="24"/>
  <c r="DF98" i="24"/>
  <c r="DE98" i="24"/>
  <c r="DD98" i="24"/>
  <c r="DC98" i="24"/>
  <c r="DB98" i="24"/>
  <c r="DA98" i="24"/>
  <c r="CZ98" i="24"/>
  <c r="CY98" i="24"/>
  <c r="CX98" i="24"/>
  <c r="CW98" i="24"/>
  <c r="CV98" i="24"/>
  <c r="CU98" i="24"/>
  <c r="CT98" i="24"/>
  <c r="CS98" i="24"/>
  <c r="CR98" i="24"/>
  <c r="CQ98" i="24"/>
  <c r="EE97" i="24"/>
  <c r="DZ97" i="24"/>
  <c r="DY97" i="24"/>
  <c r="DX97" i="24"/>
  <c r="DW97" i="24"/>
  <c r="DV97" i="24"/>
  <c r="DT97" i="24"/>
  <c r="DS97" i="24"/>
  <c r="DR97" i="24"/>
  <c r="DQ97" i="24"/>
  <c r="DP97" i="24"/>
  <c r="DO97" i="24"/>
  <c r="DN97" i="24"/>
  <c r="DM97" i="24"/>
  <c r="DL97" i="24"/>
  <c r="DK97" i="24"/>
  <c r="DJ97" i="24"/>
  <c r="DI97" i="24"/>
  <c r="DH97" i="24"/>
  <c r="DG97" i="24"/>
  <c r="DF97" i="24"/>
  <c r="DE97" i="24"/>
  <c r="DD97" i="24"/>
  <c r="DC97" i="24"/>
  <c r="DB97" i="24"/>
  <c r="DA97" i="24"/>
  <c r="CZ97" i="24"/>
  <c r="CY97" i="24"/>
  <c r="CX97" i="24"/>
  <c r="CW97" i="24"/>
  <c r="CV97" i="24"/>
  <c r="CU97" i="24"/>
  <c r="CT97" i="24"/>
  <c r="CS97" i="24"/>
  <c r="CR97" i="24"/>
  <c r="CQ97" i="24"/>
  <c r="EE96" i="24"/>
  <c r="DZ96" i="24"/>
  <c r="DY96" i="24"/>
  <c r="DX96" i="24"/>
  <c r="DW96" i="24"/>
  <c r="DV96" i="24"/>
  <c r="DT96" i="24"/>
  <c r="DS96" i="24"/>
  <c r="DR96" i="24"/>
  <c r="DQ96" i="24"/>
  <c r="DP96" i="24"/>
  <c r="DO96" i="24"/>
  <c r="DN96" i="24"/>
  <c r="DM96" i="24"/>
  <c r="DL96" i="24"/>
  <c r="DK96" i="24"/>
  <c r="DJ96" i="24"/>
  <c r="DI96" i="24"/>
  <c r="DH96" i="24"/>
  <c r="DG96" i="24"/>
  <c r="DF96" i="24"/>
  <c r="DE96" i="24"/>
  <c r="DD96" i="24"/>
  <c r="DC96" i="24"/>
  <c r="DB96" i="24"/>
  <c r="DA96" i="24"/>
  <c r="CZ96" i="24"/>
  <c r="CY96" i="24"/>
  <c r="CX96" i="24"/>
  <c r="CW96" i="24"/>
  <c r="CV96" i="24"/>
  <c r="CU96" i="24"/>
  <c r="CT96" i="24"/>
  <c r="CS96" i="24"/>
  <c r="CR96" i="24"/>
  <c r="CQ96" i="24"/>
  <c r="EE95" i="24"/>
  <c r="DZ95" i="24"/>
  <c r="DY95" i="24"/>
  <c r="DX95" i="24"/>
  <c r="DW95" i="24"/>
  <c r="DV95" i="24"/>
  <c r="DT95" i="24"/>
  <c r="DS95" i="24"/>
  <c r="DR95" i="24"/>
  <c r="DQ95" i="24"/>
  <c r="DP95" i="24"/>
  <c r="DO95" i="24"/>
  <c r="DN95" i="24"/>
  <c r="DM95" i="24"/>
  <c r="DL95" i="24"/>
  <c r="DK95" i="24"/>
  <c r="DJ95" i="24"/>
  <c r="DI95" i="24"/>
  <c r="DH95" i="24"/>
  <c r="DG95" i="24"/>
  <c r="DF95" i="24"/>
  <c r="DE95" i="24"/>
  <c r="DD95" i="24"/>
  <c r="DC95" i="24"/>
  <c r="DB95" i="24"/>
  <c r="DA95" i="24"/>
  <c r="CZ95" i="24"/>
  <c r="CY95" i="24"/>
  <c r="CX95" i="24"/>
  <c r="CW95" i="24"/>
  <c r="CV95" i="24"/>
  <c r="CU95" i="24"/>
  <c r="CT95" i="24"/>
  <c r="CS95" i="24"/>
  <c r="CR95" i="24"/>
  <c r="CQ95" i="24"/>
  <c r="EE94" i="24"/>
  <c r="DZ94" i="24"/>
  <c r="DY94" i="24"/>
  <c r="DX94" i="24"/>
  <c r="DW94" i="24"/>
  <c r="DV94" i="24"/>
  <c r="DT94" i="24"/>
  <c r="DS94" i="24"/>
  <c r="DR94" i="24"/>
  <c r="DQ94" i="24"/>
  <c r="DP94" i="24"/>
  <c r="DO94" i="24"/>
  <c r="DN94" i="24"/>
  <c r="DM94" i="24"/>
  <c r="DL94" i="24"/>
  <c r="DK94" i="24"/>
  <c r="DJ94" i="24"/>
  <c r="DI94" i="24"/>
  <c r="DH94" i="24"/>
  <c r="DG94" i="24"/>
  <c r="DF94" i="24"/>
  <c r="DE94" i="24"/>
  <c r="DD94" i="24"/>
  <c r="DC94" i="24"/>
  <c r="DB94" i="24"/>
  <c r="DA94" i="24"/>
  <c r="CZ94" i="24"/>
  <c r="CY94" i="24"/>
  <c r="CX94" i="24"/>
  <c r="CW94" i="24"/>
  <c r="CV94" i="24"/>
  <c r="CU94" i="24"/>
  <c r="CT94" i="24"/>
  <c r="CS94" i="24"/>
  <c r="CR94" i="24"/>
  <c r="CQ94" i="24"/>
  <c r="EE93" i="24"/>
  <c r="DZ93" i="24"/>
  <c r="DY93" i="24"/>
  <c r="DX93" i="24"/>
  <c r="DW93" i="24"/>
  <c r="DV93" i="24"/>
  <c r="DT93" i="24"/>
  <c r="DS93" i="24"/>
  <c r="DR93" i="24"/>
  <c r="DQ93" i="24"/>
  <c r="DP93" i="24"/>
  <c r="DO93" i="24"/>
  <c r="DN93" i="24"/>
  <c r="DM93" i="24"/>
  <c r="DL93" i="24"/>
  <c r="DK93" i="24"/>
  <c r="DJ93" i="24"/>
  <c r="DI93" i="24"/>
  <c r="DH93" i="24"/>
  <c r="DG93" i="24"/>
  <c r="DF93" i="24"/>
  <c r="DE93" i="24"/>
  <c r="DD93" i="24"/>
  <c r="DC93" i="24"/>
  <c r="DB93" i="24"/>
  <c r="DA93" i="24"/>
  <c r="CZ93" i="24"/>
  <c r="CY93" i="24"/>
  <c r="CX93" i="24"/>
  <c r="CW93" i="24"/>
  <c r="CV93" i="24"/>
  <c r="CU93" i="24"/>
  <c r="CT93" i="24"/>
  <c r="CS93" i="24"/>
  <c r="CR93" i="24"/>
  <c r="CQ93" i="24"/>
  <c r="EE92" i="24"/>
  <c r="DZ92" i="24"/>
  <c r="DY92" i="24"/>
  <c r="DX92" i="24"/>
  <c r="DW92" i="24"/>
  <c r="DV92" i="24"/>
  <c r="DT92" i="24"/>
  <c r="DS92" i="24"/>
  <c r="DR92" i="24"/>
  <c r="DQ92" i="24"/>
  <c r="DP92" i="24"/>
  <c r="DO92" i="24"/>
  <c r="DN92" i="24"/>
  <c r="DM92" i="24"/>
  <c r="DL92" i="24"/>
  <c r="DK92" i="24"/>
  <c r="DJ92" i="24"/>
  <c r="DI92" i="24"/>
  <c r="DH92" i="24"/>
  <c r="DG92" i="24"/>
  <c r="DF92" i="24"/>
  <c r="DE92" i="24"/>
  <c r="DD92" i="24"/>
  <c r="DC92" i="24"/>
  <c r="DB92" i="24"/>
  <c r="DA92" i="24"/>
  <c r="CZ92" i="24"/>
  <c r="CY92" i="24"/>
  <c r="CX92" i="24"/>
  <c r="CW92" i="24"/>
  <c r="CV92" i="24"/>
  <c r="CU92" i="24"/>
  <c r="CT92" i="24"/>
  <c r="CS92" i="24"/>
  <c r="CR92" i="24"/>
  <c r="CQ92" i="24"/>
  <c r="EE91" i="24"/>
  <c r="DZ91" i="24"/>
  <c r="DY91" i="24"/>
  <c r="DX91" i="24"/>
  <c r="DW91" i="24"/>
  <c r="DV91" i="24"/>
  <c r="DT91" i="24"/>
  <c r="DS91" i="24"/>
  <c r="DR91" i="24"/>
  <c r="DQ91" i="24"/>
  <c r="DP91" i="24"/>
  <c r="DO91" i="24"/>
  <c r="DN91" i="24"/>
  <c r="DM91" i="24"/>
  <c r="DL91" i="24"/>
  <c r="DK91" i="24"/>
  <c r="DJ91" i="24"/>
  <c r="DI91" i="24"/>
  <c r="DH91" i="24"/>
  <c r="DG91" i="24"/>
  <c r="DF91" i="24"/>
  <c r="DE91" i="24"/>
  <c r="DD91" i="24"/>
  <c r="DC91" i="24"/>
  <c r="DB91" i="24"/>
  <c r="DA91" i="24"/>
  <c r="CZ91" i="24"/>
  <c r="CY91" i="24"/>
  <c r="CX91" i="24"/>
  <c r="CW91" i="24"/>
  <c r="CV91" i="24"/>
  <c r="CU91" i="24"/>
  <c r="CT91" i="24"/>
  <c r="CS91" i="24"/>
  <c r="CR91" i="24"/>
  <c r="CQ91" i="24"/>
  <c r="EE90" i="24"/>
  <c r="DZ90" i="24"/>
  <c r="DY90" i="24"/>
  <c r="DX90" i="24"/>
  <c r="DW90" i="24"/>
  <c r="DV90" i="24"/>
  <c r="DT90" i="24"/>
  <c r="DS90" i="24"/>
  <c r="DR90" i="24"/>
  <c r="DQ90" i="24"/>
  <c r="DP90" i="24"/>
  <c r="DO90" i="24"/>
  <c r="DN90" i="24"/>
  <c r="DM90" i="24"/>
  <c r="DL90" i="24"/>
  <c r="DK90" i="24"/>
  <c r="DJ90" i="24"/>
  <c r="DI90" i="24"/>
  <c r="DH90" i="24"/>
  <c r="DG90" i="24"/>
  <c r="DF90" i="24"/>
  <c r="DE90" i="24"/>
  <c r="DD90" i="24"/>
  <c r="DC90" i="24"/>
  <c r="DB90" i="24"/>
  <c r="DA90" i="24"/>
  <c r="CZ90" i="24"/>
  <c r="CY90" i="24"/>
  <c r="CX90" i="24"/>
  <c r="CW90" i="24"/>
  <c r="CV90" i="24"/>
  <c r="CU90" i="24"/>
  <c r="CT90" i="24"/>
  <c r="CS90" i="24"/>
  <c r="CR90" i="24"/>
  <c r="CQ90" i="24"/>
  <c r="EE89" i="24"/>
  <c r="DZ89" i="24"/>
  <c r="DY89" i="24"/>
  <c r="DX89" i="24"/>
  <c r="DW89" i="24"/>
  <c r="DV89" i="24"/>
  <c r="DT89" i="24"/>
  <c r="DS89" i="24"/>
  <c r="DR89" i="24"/>
  <c r="DQ89" i="24"/>
  <c r="DP89" i="24"/>
  <c r="DO89" i="24"/>
  <c r="DN89" i="24"/>
  <c r="DM89" i="24"/>
  <c r="DL89" i="24"/>
  <c r="DK89" i="24"/>
  <c r="DJ89" i="24"/>
  <c r="DI89" i="24"/>
  <c r="DH89" i="24"/>
  <c r="DG89" i="24"/>
  <c r="DF89" i="24"/>
  <c r="DE89" i="24"/>
  <c r="DD89" i="24"/>
  <c r="DC89" i="24"/>
  <c r="DB89" i="24"/>
  <c r="DA89" i="24"/>
  <c r="CZ89" i="24"/>
  <c r="CY89" i="24"/>
  <c r="CX89" i="24"/>
  <c r="CW89" i="24"/>
  <c r="CV89" i="24"/>
  <c r="CU89" i="24"/>
  <c r="CT89" i="24"/>
  <c r="CS89" i="24"/>
  <c r="CR89" i="24"/>
  <c r="CQ89" i="24"/>
  <c r="EE88" i="24"/>
  <c r="DZ88" i="24"/>
  <c r="DY88" i="24"/>
  <c r="DX88" i="24"/>
  <c r="DW88" i="24"/>
  <c r="DV88" i="24"/>
  <c r="DT88" i="24"/>
  <c r="DS88" i="24"/>
  <c r="DR88" i="24"/>
  <c r="DQ88" i="24"/>
  <c r="DP88" i="24"/>
  <c r="DO88" i="24"/>
  <c r="DN88" i="24"/>
  <c r="DM88" i="24"/>
  <c r="DL88" i="24"/>
  <c r="DK88" i="24"/>
  <c r="DJ88" i="24"/>
  <c r="DI88" i="24"/>
  <c r="DH88" i="24"/>
  <c r="DG88" i="24"/>
  <c r="DF88" i="24"/>
  <c r="DE88" i="24"/>
  <c r="DD88" i="24"/>
  <c r="DC88" i="24"/>
  <c r="DB88" i="24"/>
  <c r="DA88" i="24"/>
  <c r="CZ88" i="24"/>
  <c r="CY88" i="24"/>
  <c r="CX88" i="24"/>
  <c r="CW88" i="24"/>
  <c r="CV88" i="24"/>
  <c r="CU88" i="24"/>
  <c r="CT88" i="24"/>
  <c r="CS88" i="24"/>
  <c r="CR88" i="24"/>
  <c r="CQ88" i="24"/>
  <c r="EE87" i="24"/>
  <c r="DZ87" i="24"/>
  <c r="DY87" i="24"/>
  <c r="DX87" i="24"/>
  <c r="DW87" i="24"/>
  <c r="DV87" i="24"/>
  <c r="DT87" i="24"/>
  <c r="DS87" i="24"/>
  <c r="DR87" i="24"/>
  <c r="DQ87" i="24"/>
  <c r="DP87" i="24"/>
  <c r="DO87" i="24"/>
  <c r="DN87" i="24"/>
  <c r="DM87" i="24"/>
  <c r="DL87" i="24"/>
  <c r="DK87" i="24"/>
  <c r="DJ87" i="24"/>
  <c r="DI87" i="24"/>
  <c r="DH87" i="24"/>
  <c r="DG87" i="24"/>
  <c r="DF87" i="24"/>
  <c r="DE87" i="24"/>
  <c r="DD87" i="24"/>
  <c r="DC87" i="24"/>
  <c r="DB87" i="24"/>
  <c r="DA87" i="24"/>
  <c r="CZ87" i="24"/>
  <c r="CY87" i="24"/>
  <c r="CX87" i="24"/>
  <c r="CW87" i="24"/>
  <c r="CV87" i="24"/>
  <c r="CU87" i="24"/>
  <c r="CT87" i="24"/>
  <c r="CS87" i="24"/>
  <c r="CR87" i="24"/>
  <c r="CQ87" i="24"/>
  <c r="EE86" i="24"/>
  <c r="DZ86" i="24"/>
  <c r="DY86" i="24"/>
  <c r="DX86" i="24"/>
  <c r="DW86" i="24"/>
  <c r="DV86" i="24"/>
  <c r="DT86" i="24"/>
  <c r="DS86" i="24"/>
  <c r="DR86" i="24"/>
  <c r="DQ86" i="24"/>
  <c r="DP86" i="24"/>
  <c r="DO86" i="24"/>
  <c r="DN86" i="24"/>
  <c r="DM86" i="24"/>
  <c r="DL86" i="24"/>
  <c r="DK86" i="24"/>
  <c r="DJ86" i="24"/>
  <c r="DI86" i="24"/>
  <c r="DH86" i="24"/>
  <c r="DG86" i="24"/>
  <c r="DF86" i="24"/>
  <c r="DE86" i="24"/>
  <c r="DD86" i="24"/>
  <c r="DC86" i="24"/>
  <c r="DB86" i="24"/>
  <c r="DA86" i="24"/>
  <c r="CZ86" i="24"/>
  <c r="CY86" i="24"/>
  <c r="CX86" i="24"/>
  <c r="CW86" i="24"/>
  <c r="CV86" i="24"/>
  <c r="CU86" i="24"/>
  <c r="CT86" i="24"/>
  <c r="CS86" i="24"/>
  <c r="CR86" i="24"/>
  <c r="CQ86" i="24"/>
  <c r="EE85" i="24"/>
  <c r="DZ85" i="24"/>
  <c r="DY85" i="24"/>
  <c r="DX85" i="24"/>
  <c r="DW85" i="24"/>
  <c r="DV85" i="24"/>
  <c r="DT85" i="24"/>
  <c r="DS85" i="24"/>
  <c r="DR85" i="24"/>
  <c r="DQ85" i="24"/>
  <c r="DP85" i="24"/>
  <c r="DO85" i="24"/>
  <c r="DN85" i="24"/>
  <c r="DM85" i="24"/>
  <c r="DL85" i="24"/>
  <c r="DK85" i="24"/>
  <c r="DJ85" i="24"/>
  <c r="DI85" i="24"/>
  <c r="DH85" i="24"/>
  <c r="DG85" i="24"/>
  <c r="DF85" i="24"/>
  <c r="DE85" i="24"/>
  <c r="DD85" i="24"/>
  <c r="DC85" i="24"/>
  <c r="DB85" i="24"/>
  <c r="DA85" i="24"/>
  <c r="CZ85" i="24"/>
  <c r="CY85" i="24"/>
  <c r="CX85" i="24"/>
  <c r="CW85" i="24"/>
  <c r="CV85" i="24"/>
  <c r="CU85" i="24"/>
  <c r="CT85" i="24"/>
  <c r="CS85" i="24"/>
  <c r="CR85" i="24"/>
  <c r="CQ85" i="24"/>
  <c r="EE84" i="24"/>
  <c r="DZ84" i="24"/>
  <c r="DY84" i="24"/>
  <c r="DX84" i="24"/>
  <c r="DW84" i="24"/>
  <c r="DV84" i="24"/>
  <c r="DT84" i="24"/>
  <c r="DS84" i="24"/>
  <c r="DR84" i="24"/>
  <c r="DQ84" i="24"/>
  <c r="DP84" i="24"/>
  <c r="DO84" i="24"/>
  <c r="DN84" i="24"/>
  <c r="DM84" i="24"/>
  <c r="DL84" i="24"/>
  <c r="DK84" i="24"/>
  <c r="DJ84" i="24"/>
  <c r="DI84" i="24"/>
  <c r="DH84" i="24"/>
  <c r="DG84" i="24"/>
  <c r="DF84" i="24"/>
  <c r="DE84" i="24"/>
  <c r="DD84" i="24"/>
  <c r="DC84" i="24"/>
  <c r="DB84" i="24"/>
  <c r="DA84" i="24"/>
  <c r="CZ84" i="24"/>
  <c r="CY84" i="24"/>
  <c r="CX84" i="24"/>
  <c r="CW84" i="24"/>
  <c r="CV84" i="24"/>
  <c r="CU84" i="24"/>
  <c r="CT84" i="24"/>
  <c r="CS84" i="24"/>
  <c r="CR84" i="24"/>
  <c r="CQ84" i="24"/>
  <c r="EE83" i="24"/>
  <c r="DZ83" i="24"/>
  <c r="DY83" i="24"/>
  <c r="DX83" i="24"/>
  <c r="DW83" i="24"/>
  <c r="DV83" i="24"/>
  <c r="DT83" i="24"/>
  <c r="DS83" i="24"/>
  <c r="DR83" i="24"/>
  <c r="DQ83" i="24"/>
  <c r="DP83" i="24"/>
  <c r="DO83" i="24"/>
  <c r="DN83" i="24"/>
  <c r="DM83" i="24"/>
  <c r="DL83" i="24"/>
  <c r="DK83" i="24"/>
  <c r="DJ83" i="24"/>
  <c r="DI83" i="24"/>
  <c r="DH83" i="24"/>
  <c r="DG83" i="24"/>
  <c r="DF83" i="24"/>
  <c r="DE83" i="24"/>
  <c r="DD83" i="24"/>
  <c r="DC83" i="24"/>
  <c r="DB83" i="24"/>
  <c r="DA83" i="24"/>
  <c r="CZ83" i="24"/>
  <c r="CY83" i="24"/>
  <c r="CX83" i="24"/>
  <c r="CW83" i="24"/>
  <c r="CV83" i="24"/>
  <c r="CU83" i="24"/>
  <c r="CT83" i="24"/>
  <c r="CS83" i="24"/>
  <c r="CR83" i="24"/>
  <c r="CQ83" i="24"/>
  <c r="EE82" i="24"/>
  <c r="DZ82" i="24"/>
  <c r="DY82" i="24"/>
  <c r="DX82" i="24"/>
  <c r="DW82" i="24"/>
  <c r="DV82" i="24"/>
  <c r="DT82" i="24"/>
  <c r="DS82" i="24"/>
  <c r="DR82" i="24"/>
  <c r="DQ82" i="24"/>
  <c r="DP82" i="24"/>
  <c r="DO82" i="24"/>
  <c r="DN82" i="24"/>
  <c r="DM82" i="24"/>
  <c r="DL82" i="24"/>
  <c r="DK82" i="24"/>
  <c r="DJ82" i="24"/>
  <c r="DI82" i="24"/>
  <c r="DH82" i="24"/>
  <c r="DG82" i="24"/>
  <c r="DF82" i="24"/>
  <c r="DE82" i="24"/>
  <c r="DD82" i="24"/>
  <c r="DC82" i="24"/>
  <c r="DB82" i="24"/>
  <c r="DA82" i="24"/>
  <c r="CZ82" i="24"/>
  <c r="CY82" i="24"/>
  <c r="CX82" i="24"/>
  <c r="CW82" i="24"/>
  <c r="CV82" i="24"/>
  <c r="CU82" i="24"/>
  <c r="CT82" i="24"/>
  <c r="CS82" i="24"/>
  <c r="CR82" i="24"/>
  <c r="CQ82" i="24"/>
  <c r="EE81" i="24"/>
  <c r="DZ81" i="24"/>
  <c r="DY81" i="24"/>
  <c r="DX81" i="24"/>
  <c r="DW81" i="24"/>
  <c r="DV81" i="24"/>
  <c r="DT81" i="24"/>
  <c r="DS81" i="24"/>
  <c r="DR81" i="24"/>
  <c r="DQ81" i="24"/>
  <c r="DP81" i="24"/>
  <c r="DO81" i="24"/>
  <c r="DN81" i="24"/>
  <c r="DM81" i="24"/>
  <c r="DL81" i="24"/>
  <c r="DK81" i="24"/>
  <c r="DJ81" i="24"/>
  <c r="DI81" i="24"/>
  <c r="DH81" i="24"/>
  <c r="DG81" i="24"/>
  <c r="DF81" i="24"/>
  <c r="DE81" i="24"/>
  <c r="DD81" i="24"/>
  <c r="DC81" i="24"/>
  <c r="DB81" i="24"/>
  <c r="DA81" i="24"/>
  <c r="CZ81" i="24"/>
  <c r="CY81" i="24"/>
  <c r="CX81" i="24"/>
  <c r="CW81" i="24"/>
  <c r="CV81" i="24"/>
  <c r="CU81" i="24"/>
  <c r="CT81" i="24"/>
  <c r="CS81" i="24"/>
  <c r="CR81" i="24"/>
  <c r="CQ81" i="24"/>
  <c r="EE80" i="24"/>
  <c r="DZ80" i="24"/>
  <c r="DY80" i="24"/>
  <c r="DX80" i="24"/>
  <c r="DW80" i="24"/>
  <c r="DV80" i="24"/>
  <c r="DT80" i="24"/>
  <c r="DS80" i="24"/>
  <c r="DR80" i="24"/>
  <c r="DQ80" i="24"/>
  <c r="DP80" i="24"/>
  <c r="DO80" i="24"/>
  <c r="DN80" i="24"/>
  <c r="DM80" i="24"/>
  <c r="DL80" i="24"/>
  <c r="DK80" i="24"/>
  <c r="DJ80" i="24"/>
  <c r="DI80" i="24"/>
  <c r="DH80" i="24"/>
  <c r="DG80" i="24"/>
  <c r="DF80" i="24"/>
  <c r="DE80" i="24"/>
  <c r="DD80" i="24"/>
  <c r="DC80" i="24"/>
  <c r="DB80" i="24"/>
  <c r="DA80" i="24"/>
  <c r="CZ80" i="24"/>
  <c r="CY80" i="24"/>
  <c r="CX80" i="24"/>
  <c r="CW80" i="24"/>
  <c r="CV80" i="24"/>
  <c r="CU80" i="24"/>
  <c r="CT80" i="24"/>
  <c r="CS80" i="24"/>
  <c r="CR80" i="24"/>
  <c r="CQ80" i="24"/>
  <c r="EE79" i="24"/>
  <c r="DZ79" i="24"/>
  <c r="DY79" i="24"/>
  <c r="DX79" i="24"/>
  <c r="DW79" i="24"/>
  <c r="DV79" i="24"/>
  <c r="DT79" i="24"/>
  <c r="DS79" i="24"/>
  <c r="DR79" i="24"/>
  <c r="DQ79" i="24"/>
  <c r="DP79" i="24"/>
  <c r="DO79" i="24"/>
  <c r="DN79" i="24"/>
  <c r="DM79" i="24"/>
  <c r="DL79" i="24"/>
  <c r="DK79" i="24"/>
  <c r="DJ79" i="24"/>
  <c r="DI79" i="24"/>
  <c r="DH79" i="24"/>
  <c r="DG79" i="24"/>
  <c r="DF79" i="24"/>
  <c r="DE79" i="24"/>
  <c r="DD79" i="24"/>
  <c r="DC79" i="24"/>
  <c r="DB79" i="24"/>
  <c r="DA79" i="24"/>
  <c r="CZ79" i="24"/>
  <c r="CY79" i="24"/>
  <c r="CX79" i="24"/>
  <c r="CW79" i="24"/>
  <c r="CV79" i="24"/>
  <c r="CU79" i="24"/>
  <c r="CT79" i="24"/>
  <c r="CS79" i="24"/>
  <c r="CR79" i="24"/>
  <c r="CQ79" i="24"/>
  <c r="EE78" i="24"/>
  <c r="DZ78" i="24"/>
  <c r="DY78" i="24"/>
  <c r="DX78" i="24"/>
  <c r="DW78" i="24"/>
  <c r="DV78" i="24"/>
  <c r="DT78" i="24"/>
  <c r="DS78" i="24"/>
  <c r="DR78" i="24"/>
  <c r="DQ78" i="24"/>
  <c r="DP78" i="24"/>
  <c r="DO78" i="24"/>
  <c r="DN78" i="24"/>
  <c r="DM78" i="24"/>
  <c r="DL78" i="24"/>
  <c r="DK78" i="24"/>
  <c r="DJ78" i="24"/>
  <c r="DI78" i="24"/>
  <c r="DH78" i="24"/>
  <c r="DG78" i="24"/>
  <c r="DF78" i="24"/>
  <c r="DE78" i="24"/>
  <c r="DD78" i="24"/>
  <c r="DC78" i="24"/>
  <c r="DB78" i="24"/>
  <c r="DA78" i="24"/>
  <c r="CZ78" i="24"/>
  <c r="CY78" i="24"/>
  <c r="CX78" i="24"/>
  <c r="CW78" i="24"/>
  <c r="CV78" i="24"/>
  <c r="CU78" i="24"/>
  <c r="CT78" i="24"/>
  <c r="CS78" i="24"/>
  <c r="CR78" i="24"/>
  <c r="CQ78" i="24"/>
  <c r="EE77" i="24"/>
  <c r="DZ77" i="24"/>
  <c r="DY77" i="24"/>
  <c r="DX77" i="24"/>
  <c r="DW77" i="24"/>
  <c r="DV77" i="24"/>
  <c r="DT77" i="24"/>
  <c r="DS77" i="24"/>
  <c r="DR77" i="24"/>
  <c r="DQ77" i="24"/>
  <c r="DP77" i="24"/>
  <c r="DO77" i="24"/>
  <c r="DN77" i="24"/>
  <c r="DM77" i="24"/>
  <c r="DL77" i="24"/>
  <c r="DK77" i="24"/>
  <c r="DJ77" i="24"/>
  <c r="DI77" i="24"/>
  <c r="DH77" i="24"/>
  <c r="DG77" i="24"/>
  <c r="DF77" i="24"/>
  <c r="DE77" i="24"/>
  <c r="DD77" i="24"/>
  <c r="DC77" i="24"/>
  <c r="DB77" i="24"/>
  <c r="DA77" i="24"/>
  <c r="CZ77" i="24"/>
  <c r="CY77" i="24"/>
  <c r="CX77" i="24"/>
  <c r="CW77" i="24"/>
  <c r="CV77" i="24"/>
  <c r="CU77" i="24"/>
  <c r="CT77" i="24"/>
  <c r="CS77" i="24"/>
  <c r="CR77" i="24"/>
  <c r="CQ77" i="24"/>
  <c r="EE76" i="24"/>
  <c r="DZ76" i="24"/>
  <c r="DY76" i="24"/>
  <c r="DX76" i="24"/>
  <c r="DW76" i="24"/>
  <c r="DV76" i="24"/>
  <c r="DT76" i="24"/>
  <c r="DS76" i="24"/>
  <c r="DR76" i="24"/>
  <c r="DQ76" i="24"/>
  <c r="DP76" i="24"/>
  <c r="DO76" i="24"/>
  <c r="DN76" i="24"/>
  <c r="DM76" i="24"/>
  <c r="DL76" i="24"/>
  <c r="DK76" i="24"/>
  <c r="DJ76" i="24"/>
  <c r="DI76" i="24"/>
  <c r="DH76" i="24"/>
  <c r="DG76" i="24"/>
  <c r="DF76" i="24"/>
  <c r="DE76" i="24"/>
  <c r="DD76" i="24"/>
  <c r="DC76" i="24"/>
  <c r="DB76" i="24"/>
  <c r="DA76" i="24"/>
  <c r="CZ76" i="24"/>
  <c r="CY76" i="24"/>
  <c r="CX76" i="24"/>
  <c r="CW76" i="24"/>
  <c r="CV76" i="24"/>
  <c r="CU76" i="24"/>
  <c r="CT76" i="24"/>
  <c r="CS76" i="24"/>
  <c r="CR76" i="24"/>
  <c r="CQ76" i="24"/>
  <c r="EE75" i="24"/>
  <c r="DZ75" i="24"/>
  <c r="DY75" i="24"/>
  <c r="DX75" i="24"/>
  <c r="DW75" i="24"/>
  <c r="DV75" i="24"/>
  <c r="DT75" i="24"/>
  <c r="DS75" i="24"/>
  <c r="DR75" i="24"/>
  <c r="DQ75" i="24"/>
  <c r="DP75" i="24"/>
  <c r="DO75" i="24"/>
  <c r="DN75" i="24"/>
  <c r="DM75" i="24"/>
  <c r="DL75" i="24"/>
  <c r="DK75" i="24"/>
  <c r="DJ75" i="24"/>
  <c r="DI75" i="24"/>
  <c r="DH75" i="24"/>
  <c r="DG75" i="24"/>
  <c r="DF75" i="24"/>
  <c r="DE75" i="24"/>
  <c r="DD75" i="24"/>
  <c r="DC75" i="24"/>
  <c r="DB75" i="24"/>
  <c r="DA75" i="24"/>
  <c r="CZ75" i="24"/>
  <c r="CY75" i="24"/>
  <c r="CX75" i="24"/>
  <c r="CW75" i="24"/>
  <c r="CV75" i="24"/>
  <c r="CU75" i="24"/>
  <c r="CT75" i="24"/>
  <c r="CS75" i="24"/>
  <c r="CR75" i="24"/>
  <c r="CQ75" i="24"/>
  <c r="EE74" i="24"/>
  <c r="DZ74" i="24"/>
  <c r="DY74" i="24"/>
  <c r="DX74" i="24"/>
  <c r="DW74" i="24"/>
  <c r="DV74" i="24"/>
  <c r="DT74" i="24"/>
  <c r="DS74" i="24"/>
  <c r="DR74" i="24"/>
  <c r="DQ74" i="24"/>
  <c r="DP74" i="24"/>
  <c r="DO74" i="24"/>
  <c r="DN74" i="24"/>
  <c r="DM74" i="24"/>
  <c r="DL74" i="24"/>
  <c r="DK74" i="24"/>
  <c r="DJ74" i="24"/>
  <c r="DI74" i="24"/>
  <c r="DH74" i="24"/>
  <c r="DG74" i="24"/>
  <c r="DF74" i="24"/>
  <c r="DE74" i="24"/>
  <c r="DD74" i="24"/>
  <c r="DC74" i="24"/>
  <c r="DB74" i="24"/>
  <c r="DA74" i="24"/>
  <c r="CZ74" i="24"/>
  <c r="CY74" i="24"/>
  <c r="CX74" i="24"/>
  <c r="CW74" i="24"/>
  <c r="CV74" i="24"/>
  <c r="CU74" i="24"/>
  <c r="CT74" i="24"/>
  <c r="CS74" i="24"/>
  <c r="CR74" i="24"/>
  <c r="CQ74" i="24"/>
  <c r="EE73" i="24"/>
  <c r="DZ73" i="24"/>
  <c r="DY73" i="24"/>
  <c r="DX73" i="24"/>
  <c r="DW73" i="24"/>
  <c r="DV73" i="24"/>
  <c r="DT73" i="24"/>
  <c r="DS73" i="24"/>
  <c r="DR73" i="24"/>
  <c r="DQ73" i="24"/>
  <c r="DP73" i="24"/>
  <c r="DO73" i="24"/>
  <c r="DN73" i="24"/>
  <c r="DM73" i="24"/>
  <c r="DL73" i="24"/>
  <c r="DK73" i="24"/>
  <c r="DJ73" i="24"/>
  <c r="DI73" i="24"/>
  <c r="DH73" i="24"/>
  <c r="DG73" i="24"/>
  <c r="DF73" i="24"/>
  <c r="DE73" i="24"/>
  <c r="DD73" i="24"/>
  <c r="DC73" i="24"/>
  <c r="DB73" i="24"/>
  <c r="DA73" i="24"/>
  <c r="CZ73" i="24"/>
  <c r="CY73" i="24"/>
  <c r="CX73" i="24"/>
  <c r="CW73" i="24"/>
  <c r="CV73" i="24"/>
  <c r="CU73" i="24"/>
  <c r="CT73" i="24"/>
  <c r="CS73" i="24"/>
  <c r="CR73" i="24"/>
  <c r="CQ73" i="24"/>
  <c r="EE72" i="24"/>
  <c r="DZ72" i="24"/>
  <c r="DY72" i="24"/>
  <c r="DX72" i="24"/>
  <c r="DW72" i="24"/>
  <c r="DV72" i="24"/>
  <c r="DT72" i="24"/>
  <c r="DS72" i="24"/>
  <c r="DR72" i="24"/>
  <c r="DQ72" i="24"/>
  <c r="DP72" i="24"/>
  <c r="DO72" i="24"/>
  <c r="DN72" i="24"/>
  <c r="DM72" i="24"/>
  <c r="DL72" i="24"/>
  <c r="DK72" i="24"/>
  <c r="DJ72" i="24"/>
  <c r="DI72" i="24"/>
  <c r="DH72" i="24"/>
  <c r="DG72" i="24"/>
  <c r="DF72" i="24"/>
  <c r="DE72" i="24"/>
  <c r="DD72" i="24"/>
  <c r="DC72" i="24"/>
  <c r="DB72" i="24"/>
  <c r="DA72" i="24"/>
  <c r="CZ72" i="24"/>
  <c r="CY72" i="24"/>
  <c r="CX72" i="24"/>
  <c r="CW72" i="24"/>
  <c r="CV72" i="24"/>
  <c r="CU72" i="24"/>
  <c r="CT72" i="24"/>
  <c r="CS72" i="24"/>
  <c r="CR72" i="24"/>
  <c r="CQ72" i="24"/>
  <c r="EE71" i="24"/>
  <c r="DZ71" i="24"/>
  <c r="DY71" i="24"/>
  <c r="DX71" i="24"/>
  <c r="DW71" i="24"/>
  <c r="DV71" i="24"/>
  <c r="DT71" i="24"/>
  <c r="DS71" i="24"/>
  <c r="DR71" i="24"/>
  <c r="DQ71" i="24"/>
  <c r="DP71" i="24"/>
  <c r="DO71" i="24"/>
  <c r="DN71" i="24"/>
  <c r="DM71" i="24"/>
  <c r="DL71" i="24"/>
  <c r="DK71" i="24"/>
  <c r="DJ71" i="24"/>
  <c r="DI71" i="24"/>
  <c r="DH71" i="24"/>
  <c r="DG71" i="24"/>
  <c r="DF71" i="24"/>
  <c r="DE71" i="24"/>
  <c r="DD71" i="24"/>
  <c r="DC71" i="24"/>
  <c r="DB71" i="24"/>
  <c r="DA71" i="24"/>
  <c r="CZ71" i="24"/>
  <c r="CY71" i="24"/>
  <c r="CX71" i="24"/>
  <c r="CW71" i="24"/>
  <c r="CV71" i="24"/>
  <c r="CU71" i="24"/>
  <c r="CT71" i="24"/>
  <c r="CS71" i="24"/>
  <c r="CR71" i="24"/>
  <c r="CQ71" i="24"/>
  <c r="EE70" i="24"/>
  <c r="DZ70" i="24"/>
  <c r="DY70" i="24"/>
  <c r="DX70" i="24"/>
  <c r="DW70" i="24"/>
  <c r="DV70" i="24"/>
  <c r="DT70" i="24"/>
  <c r="DS70" i="24"/>
  <c r="DR70" i="24"/>
  <c r="DQ70" i="24"/>
  <c r="DP70" i="24"/>
  <c r="DO70" i="24"/>
  <c r="DN70" i="24"/>
  <c r="DM70" i="24"/>
  <c r="DL70" i="24"/>
  <c r="DK70" i="24"/>
  <c r="DJ70" i="24"/>
  <c r="DI70" i="24"/>
  <c r="DH70" i="24"/>
  <c r="DG70" i="24"/>
  <c r="DF70" i="24"/>
  <c r="DE70" i="24"/>
  <c r="DD70" i="24"/>
  <c r="DC70" i="24"/>
  <c r="DB70" i="24"/>
  <c r="DA70" i="24"/>
  <c r="CZ70" i="24"/>
  <c r="CY70" i="24"/>
  <c r="CX70" i="24"/>
  <c r="CW70" i="24"/>
  <c r="CV70" i="24"/>
  <c r="CU70" i="24"/>
  <c r="CT70" i="24"/>
  <c r="CS70" i="24"/>
  <c r="CR70" i="24"/>
  <c r="CQ70" i="24"/>
  <c r="EE69" i="24"/>
  <c r="DZ69" i="24"/>
  <c r="DY69" i="24"/>
  <c r="DX69" i="24"/>
  <c r="DW69" i="24"/>
  <c r="DV69" i="24"/>
  <c r="DT69" i="24"/>
  <c r="DS69" i="24"/>
  <c r="DR69" i="24"/>
  <c r="DQ69" i="24"/>
  <c r="DP69" i="24"/>
  <c r="DO69" i="24"/>
  <c r="DN69" i="24"/>
  <c r="DM69" i="24"/>
  <c r="DL69" i="24"/>
  <c r="DK69" i="24"/>
  <c r="DJ69" i="24"/>
  <c r="DI69" i="24"/>
  <c r="DH69" i="24"/>
  <c r="DG69" i="24"/>
  <c r="DF69" i="24"/>
  <c r="DE69" i="24"/>
  <c r="DD69" i="24"/>
  <c r="DC69" i="24"/>
  <c r="DB69" i="24"/>
  <c r="DA69" i="24"/>
  <c r="CZ69" i="24"/>
  <c r="CY69" i="24"/>
  <c r="CX69" i="24"/>
  <c r="CW69" i="24"/>
  <c r="CV69" i="24"/>
  <c r="CU69" i="24"/>
  <c r="CT69" i="24"/>
  <c r="CS69" i="24"/>
  <c r="CR69" i="24"/>
  <c r="CQ69" i="24"/>
  <c r="EE68" i="24"/>
  <c r="DZ68" i="24"/>
  <c r="DY68" i="24"/>
  <c r="DX68" i="24"/>
  <c r="DW68" i="24"/>
  <c r="DV68" i="24"/>
  <c r="DT68" i="24"/>
  <c r="DS68" i="24"/>
  <c r="DR68" i="24"/>
  <c r="DQ68" i="24"/>
  <c r="DP68" i="24"/>
  <c r="DO68" i="24"/>
  <c r="DN68" i="24"/>
  <c r="DM68" i="24"/>
  <c r="DL68" i="24"/>
  <c r="DK68" i="24"/>
  <c r="DJ68" i="24"/>
  <c r="DI68" i="24"/>
  <c r="DH68" i="24"/>
  <c r="DG68" i="24"/>
  <c r="DF68" i="24"/>
  <c r="DE68" i="24"/>
  <c r="DD68" i="24"/>
  <c r="DC68" i="24"/>
  <c r="DB68" i="24"/>
  <c r="DA68" i="24"/>
  <c r="CZ68" i="24"/>
  <c r="CY68" i="24"/>
  <c r="CX68" i="24"/>
  <c r="CW68" i="24"/>
  <c r="CV68" i="24"/>
  <c r="CU68" i="24"/>
  <c r="CT68" i="24"/>
  <c r="CS68" i="24"/>
  <c r="CR68" i="24"/>
  <c r="CQ68" i="24"/>
  <c r="EE67" i="24"/>
  <c r="DZ67" i="24"/>
  <c r="DY67" i="24"/>
  <c r="DX67" i="24"/>
  <c r="DW67" i="24"/>
  <c r="DV67" i="24"/>
  <c r="DT67" i="24"/>
  <c r="DS67" i="24"/>
  <c r="DR67" i="24"/>
  <c r="DQ67" i="24"/>
  <c r="DP67" i="24"/>
  <c r="DO67" i="24"/>
  <c r="DN67" i="24"/>
  <c r="DM67" i="24"/>
  <c r="DL67" i="24"/>
  <c r="DK67" i="24"/>
  <c r="DJ67" i="24"/>
  <c r="DI67" i="24"/>
  <c r="DH67" i="24"/>
  <c r="DG67" i="24"/>
  <c r="DF67" i="24"/>
  <c r="DE67" i="24"/>
  <c r="DD67" i="24"/>
  <c r="DC67" i="24"/>
  <c r="DB67" i="24"/>
  <c r="DA67" i="24"/>
  <c r="CZ67" i="24"/>
  <c r="CY67" i="24"/>
  <c r="CX67" i="24"/>
  <c r="CW67" i="24"/>
  <c r="CV67" i="24"/>
  <c r="CU67" i="24"/>
  <c r="CT67" i="24"/>
  <c r="CS67" i="24"/>
  <c r="CR67" i="24"/>
  <c r="CQ67" i="24"/>
  <c r="EE66" i="24"/>
  <c r="DZ66" i="24"/>
  <c r="DY66" i="24"/>
  <c r="DX66" i="24"/>
  <c r="DW66" i="24"/>
  <c r="DV66" i="24"/>
  <c r="DT66" i="24"/>
  <c r="DS66" i="24"/>
  <c r="DR66" i="24"/>
  <c r="DQ66" i="24"/>
  <c r="DP66" i="24"/>
  <c r="DO66" i="24"/>
  <c r="DN66" i="24"/>
  <c r="DM66" i="24"/>
  <c r="DL66" i="24"/>
  <c r="DK66" i="24"/>
  <c r="DJ66" i="24"/>
  <c r="DI66" i="24"/>
  <c r="DH66" i="24"/>
  <c r="DG66" i="24"/>
  <c r="DF66" i="24"/>
  <c r="DE66" i="24"/>
  <c r="DD66" i="24"/>
  <c r="DC66" i="24"/>
  <c r="DB66" i="24"/>
  <c r="DA66" i="24"/>
  <c r="CZ66" i="24"/>
  <c r="CY66" i="24"/>
  <c r="CX66" i="24"/>
  <c r="CW66" i="24"/>
  <c r="CV66" i="24"/>
  <c r="CU66" i="24"/>
  <c r="CT66" i="24"/>
  <c r="CS66" i="24"/>
  <c r="CR66" i="24"/>
  <c r="CQ66" i="24"/>
  <c r="EE65" i="24"/>
  <c r="DZ65" i="24"/>
  <c r="DY65" i="24"/>
  <c r="DX65" i="24"/>
  <c r="DW65" i="24"/>
  <c r="DV65" i="24"/>
  <c r="DT65" i="24"/>
  <c r="DS65" i="24"/>
  <c r="DR65" i="24"/>
  <c r="DQ65" i="24"/>
  <c r="DP65" i="24"/>
  <c r="DO65" i="24"/>
  <c r="DN65" i="24"/>
  <c r="DM65" i="24"/>
  <c r="DL65" i="24"/>
  <c r="DK65" i="24"/>
  <c r="DJ65" i="24"/>
  <c r="DI65" i="24"/>
  <c r="DH65" i="24"/>
  <c r="DG65" i="24"/>
  <c r="DF65" i="24"/>
  <c r="DE65" i="24"/>
  <c r="DD65" i="24"/>
  <c r="DC65" i="24"/>
  <c r="DB65" i="24"/>
  <c r="DA65" i="24"/>
  <c r="CZ65" i="24"/>
  <c r="CY65" i="24"/>
  <c r="CX65" i="24"/>
  <c r="CW65" i="24"/>
  <c r="CV65" i="24"/>
  <c r="CU65" i="24"/>
  <c r="CT65" i="24"/>
  <c r="CS65" i="24"/>
  <c r="CR65" i="24"/>
  <c r="CQ65" i="24"/>
  <c r="EE64" i="24"/>
  <c r="DZ64" i="24"/>
  <c r="DY64" i="24"/>
  <c r="DX64" i="24"/>
  <c r="DW64" i="24"/>
  <c r="DV64" i="24"/>
  <c r="DT64" i="24"/>
  <c r="DS64" i="24"/>
  <c r="DR64" i="24"/>
  <c r="DQ64" i="24"/>
  <c r="DP64" i="24"/>
  <c r="DO64" i="24"/>
  <c r="DN64" i="24"/>
  <c r="DM64" i="24"/>
  <c r="DL64" i="24"/>
  <c r="DK64" i="24"/>
  <c r="DJ64" i="24"/>
  <c r="DI64" i="24"/>
  <c r="DH64" i="24"/>
  <c r="DG64" i="24"/>
  <c r="DF64" i="24"/>
  <c r="DE64" i="24"/>
  <c r="DD64" i="24"/>
  <c r="DC64" i="24"/>
  <c r="DB64" i="24"/>
  <c r="DA64" i="24"/>
  <c r="CZ64" i="24"/>
  <c r="CY64" i="24"/>
  <c r="CX64" i="24"/>
  <c r="CW64" i="24"/>
  <c r="CV64" i="24"/>
  <c r="CU64" i="24"/>
  <c r="CT64" i="24"/>
  <c r="CS64" i="24"/>
  <c r="CR64" i="24"/>
  <c r="CQ64" i="24"/>
  <c r="EE63" i="24"/>
  <c r="DZ63" i="24"/>
  <c r="DY63" i="24"/>
  <c r="DX63" i="24"/>
  <c r="DW63" i="24"/>
  <c r="DV63" i="24"/>
  <c r="DT63" i="24"/>
  <c r="DS63" i="24"/>
  <c r="DR63" i="24"/>
  <c r="DQ63" i="24"/>
  <c r="DP63" i="24"/>
  <c r="DO63" i="24"/>
  <c r="DN63" i="24"/>
  <c r="DM63" i="24"/>
  <c r="DL63" i="24"/>
  <c r="DK63" i="24"/>
  <c r="DJ63" i="24"/>
  <c r="DI63" i="24"/>
  <c r="DH63" i="24"/>
  <c r="DG63" i="24"/>
  <c r="DF63" i="24"/>
  <c r="DE63" i="24"/>
  <c r="DD63" i="24"/>
  <c r="DC63" i="24"/>
  <c r="DB63" i="24"/>
  <c r="DA63" i="24"/>
  <c r="CZ63" i="24"/>
  <c r="CY63" i="24"/>
  <c r="CX63" i="24"/>
  <c r="CW63" i="24"/>
  <c r="CV63" i="24"/>
  <c r="CU63" i="24"/>
  <c r="CT63" i="24"/>
  <c r="CS63" i="24"/>
  <c r="CR63" i="24"/>
  <c r="CQ63" i="24"/>
  <c r="EE62" i="24"/>
  <c r="DZ62" i="24"/>
  <c r="DY62" i="24"/>
  <c r="DX62" i="24"/>
  <c r="DW62" i="24"/>
  <c r="DV62" i="24"/>
  <c r="DT62" i="24"/>
  <c r="DS62" i="24"/>
  <c r="DR62" i="24"/>
  <c r="DQ62" i="24"/>
  <c r="DP62" i="24"/>
  <c r="DO62" i="24"/>
  <c r="DN62" i="24"/>
  <c r="DM62" i="24"/>
  <c r="DL62" i="24"/>
  <c r="DK62" i="24"/>
  <c r="DJ62" i="24"/>
  <c r="DI62" i="24"/>
  <c r="DH62" i="24"/>
  <c r="DG62" i="24"/>
  <c r="DF62" i="24"/>
  <c r="DE62" i="24"/>
  <c r="DD62" i="24"/>
  <c r="DC62" i="24"/>
  <c r="DB62" i="24"/>
  <c r="DA62" i="24"/>
  <c r="CZ62" i="24"/>
  <c r="CY62" i="24"/>
  <c r="CX62" i="24"/>
  <c r="CW62" i="24"/>
  <c r="CV62" i="24"/>
  <c r="CU62" i="24"/>
  <c r="CT62" i="24"/>
  <c r="CS62" i="24"/>
  <c r="CR62" i="24"/>
  <c r="CQ62" i="24"/>
  <c r="EE61" i="24"/>
  <c r="DZ61" i="24"/>
  <c r="DY61" i="24"/>
  <c r="DX61" i="24"/>
  <c r="DW61" i="24"/>
  <c r="DV61" i="24"/>
  <c r="DT61" i="24"/>
  <c r="DS61" i="24"/>
  <c r="DR61" i="24"/>
  <c r="DQ61" i="24"/>
  <c r="DP61" i="24"/>
  <c r="DO61" i="24"/>
  <c r="DN61" i="24"/>
  <c r="DM61" i="24"/>
  <c r="DL61" i="24"/>
  <c r="DK61" i="24"/>
  <c r="DJ61" i="24"/>
  <c r="DI61" i="24"/>
  <c r="DH61" i="24"/>
  <c r="DG61" i="24"/>
  <c r="DF61" i="24"/>
  <c r="DE61" i="24"/>
  <c r="DD61" i="24"/>
  <c r="DC61" i="24"/>
  <c r="DB61" i="24"/>
  <c r="DA61" i="24"/>
  <c r="CZ61" i="24"/>
  <c r="CY61" i="24"/>
  <c r="CX61" i="24"/>
  <c r="CW61" i="24"/>
  <c r="CV61" i="24"/>
  <c r="CU61" i="24"/>
  <c r="CT61" i="24"/>
  <c r="CS61" i="24"/>
  <c r="CR61" i="24"/>
  <c r="CQ61" i="24"/>
  <c r="EE60" i="24"/>
  <c r="DZ60" i="24"/>
  <c r="DY60" i="24"/>
  <c r="DX60" i="24"/>
  <c r="DW60" i="24"/>
  <c r="DV60" i="24"/>
  <c r="DT60" i="24"/>
  <c r="DS60" i="24"/>
  <c r="DR60" i="24"/>
  <c r="DQ60" i="24"/>
  <c r="DP60" i="24"/>
  <c r="DO60" i="24"/>
  <c r="DN60" i="24"/>
  <c r="DM60" i="24"/>
  <c r="DL60" i="24"/>
  <c r="DK60" i="24"/>
  <c r="DJ60" i="24"/>
  <c r="DI60" i="24"/>
  <c r="DH60" i="24"/>
  <c r="DG60" i="24"/>
  <c r="DF60" i="24"/>
  <c r="DE60" i="24"/>
  <c r="DD60" i="24"/>
  <c r="DC60" i="24"/>
  <c r="DB60" i="24"/>
  <c r="DA60" i="24"/>
  <c r="CZ60" i="24"/>
  <c r="CY60" i="24"/>
  <c r="CX60" i="24"/>
  <c r="CW60" i="24"/>
  <c r="CV60" i="24"/>
  <c r="CU60" i="24"/>
  <c r="CT60" i="24"/>
  <c r="CS60" i="24"/>
  <c r="CR60" i="24"/>
  <c r="CQ60" i="24"/>
  <c r="EE59" i="24"/>
  <c r="DZ59" i="24"/>
  <c r="DY59" i="24"/>
  <c r="DX59" i="24"/>
  <c r="DW59" i="24"/>
  <c r="DV59" i="24"/>
  <c r="DT59" i="24"/>
  <c r="DS59" i="24"/>
  <c r="DR59" i="24"/>
  <c r="DQ59" i="24"/>
  <c r="DP59" i="24"/>
  <c r="DO59" i="24"/>
  <c r="DN59" i="24"/>
  <c r="DM59" i="24"/>
  <c r="DL59" i="24"/>
  <c r="DK59" i="24"/>
  <c r="DJ59" i="24"/>
  <c r="DI59" i="24"/>
  <c r="DH59" i="24"/>
  <c r="DG59" i="24"/>
  <c r="DF59" i="24"/>
  <c r="DE59" i="24"/>
  <c r="DD59" i="24"/>
  <c r="DC59" i="24"/>
  <c r="DB59" i="24"/>
  <c r="DA59" i="24"/>
  <c r="CZ59" i="24"/>
  <c r="CY59" i="24"/>
  <c r="CX59" i="24"/>
  <c r="CW59" i="24"/>
  <c r="CV59" i="24"/>
  <c r="CU59" i="24"/>
  <c r="CT59" i="24"/>
  <c r="CS59" i="24"/>
  <c r="CR59" i="24"/>
  <c r="CQ59" i="24"/>
  <c r="EE58" i="24"/>
  <c r="DZ58" i="24"/>
  <c r="DY58" i="24"/>
  <c r="DX58" i="24"/>
  <c r="DW58" i="24"/>
  <c r="DV58" i="24"/>
  <c r="DT58" i="24"/>
  <c r="DS58" i="24"/>
  <c r="DR58" i="24"/>
  <c r="DQ58" i="24"/>
  <c r="DP58" i="24"/>
  <c r="DO58" i="24"/>
  <c r="DN58" i="24"/>
  <c r="DM58" i="24"/>
  <c r="DL58" i="24"/>
  <c r="DK58" i="24"/>
  <c r="DJ58" i="24"/>
  <c r="DI58" i="24"/>
  <c r="DH58" i="24"/>
  <c r="DG58" i="24"/>
  <c r="DF58" i="24"/>
  <c r="DE58" i="24"/>
  <c r="DD58" i="24"/>
  <c r="DC58" i="24"/>
  <c r="DB58" i="24"/>
  <c r="DA58" i="24"/>
  <c r="CZ58" i="24"/>
  <c r="CY58" i="24"/>
  <c r="CX58" i="24"/>
  <c r="CW58" i="24"/>
  <c r="CV58" i="24"/>
  <c r="CU58" i="24"/>
  <c r="CT58" i="24"/>
  <c r="CS58" i="24"/>
  <c r="CR58" i="24"/>
  <c r="CQ58" i="24"/>
  <c r="EE57" i="24"/>
  <c r="DZ57" i="24"/>
  <c r="DY57" i="24"/>
  <c r="DX57" i="24"/>
  <c r="DW57" i="24"/>
  <c r="DV57" i="24"/>
  <c r="DT57" i="24"/>
  <c r="DS57" i="24"/>
  <c r="DR57" i="24"/>
  <c r="DQ57" i="24"/>
  <c r="DP57" i="24"/>
  <c r="DO57" i="24"/>
  <c r="DN57" i="24"/>
  <c r="DM57" i="24"/>
  <c r="DL57" i="24"/>
  <c r="DK57" i="24"/>
  <c r="DJ57" i="24"/>
  <c r="DI57" i="24"/>
  <c r="DH57" i="24"/>
  <c r="DG57" i="24"/>
  <c r="DF57" i="24"/>
  <c r="DE57" i="24"/>
  <c r="DD57" i="24"/>
  <c r="DC57" i="24"/>
  <c r="DB57" i="24"/>
  <c r="DA57" i="24"/>
  <c r="CZ57" i="24"/>
  <c r="CY57" i="24"/>
  <c r="CX57" i="24"/>
  <c r="CW57" i="24"/>
  <c r="CV57" i="24"/>
  <c r="CU57" i="24"/>
  <c r="CT57" i="24"/>
  <c r="CS57" i="24"/>
  <c r="CR57" i="24"/>
  <c r="CQ57" i="24"/>
  <c r="EE56" i="24"/>
  <c r="DZ56" i="24"/>
  <c r="DY56" i="24"/>
  <c r="DX56" i="24"/>
  <c r="DW56" i="24"/>
  <c r="DV56" i="24"/>
  <c r="DT56" i="24"/>
  <c r="DS56" i="24"/>
  <c r="DR56" i="24"/>
  <c r="DQ56" i="24"/>
  <c r="DP56" i="24"/>
  <c r="DO56" i="24"/>
  <c r="DN56" i="24"/>
  <c r="DM56" i="24"/>
  <c r="DL56" i="24"/>
  <c r="DK56" i="24"/>
  <c r="DJ56" i="24"/>
  <c r="DI56" i="24"/>
  <c r="DH56" i="24"/>
  <c r="DG56" i="24"/>
  <c r="DF56" i="24"/>
  <c r="DE56" i="24"/>
  <c r="DD56" i="24"/>
  <c r="DC56" i="24"/>
  <c r="DB56" i="24"/>
  <c r="DA56" i="24"/>
  <c r="CZ56" i="24"/>
  <c r="CY56" i="24"/>
  <c r="CX56" i="24"/>
  <c r="CW56" i="24"/>
  <c r="CV56" i="24"/>
  <c r="CU56" i="24"/>
  <c r="CT56" i="24"/>
  <c r="CS56" i="24"/>
  <c r="CR56" i="24"/>
  <c r="CQ56" i="24"/>
  <c r="EE55" i="24"/>
  <c r="DZ55" i="24"/>
  <c r="DY55" i="24"/>
  <c r="DX55" i="24"/>
  <c r="DW55" i="24"/>
  <c r="DV55" i="24"/>
  <c r="DT55" i="24"/>
  <c r="DS55" i="24"/>
  <c r="DR55" i="24"/>
  <c r="DQ55" i="24"/>
  <c r="DP55" i="24"/>
  <c r="DO55" i="24"/>
  <c r="DN55" i="24"/>
  <c r="DM55" i="24"/>
  <c r="DL55" i="24"/>
  <c r="DK55" i="24"/>
  <c r="DJ55" i="24"/>
  <c r="DI55" i="24"/>
  <c r="DH55" i="24"/>
  <c r="DG55" i="24"/>
  <c r="DF55" i="24"/>
  <c r="DE55" i="24"/>
  <c r="DD55" i="24"/>
  <c r="DC55" i="24"/>
  <c r="DB55" i="24"/>
  <c r="DA55" i="24"/>
  <c r="CZ55" i="24"/>
  <c r="CY55" i="24"/>
  <c r="CX55" i="24"/>
  <c r="CW55" i="24"/>
  <c r="CV55" i="24"/>
  <c r="CU55" i="24"/>
  <c r="CT55" i="24"/>
  <c r="CS55" i="24"/>
  <c r="CR55" i="24"/>
  <c r="CQ55" i="24"/>
  <c r="EE54" i="24"/>
  <c r="DZ54" i="24"/>
  <c r="DY54" i="24"/>
  <c r="DX54" i="24"/>
  <c r="DW54" i="24"/>
  <c r="DV54" i="24"/>
  <c r="DT54" i="24"/>
  <c r="DS54" i="24"/>
  <c r="DR54" i="24"/>
  <c r="DQ54" i="24"/>
  <c r="DP54" i="24"/>
  <c r="DO54" i="24"/>
  <c r="DN54" i="24"/>
  <c r="DM54" i="24"/>
  <c r="DL54" i="24"/>
  <c r="DK54" i="24"/>
  <c r="DJ54" i="24"/>
  <c r="DI54" i="24"/>
  <c r="DH54" i="24"/>
  <c r="DG54" i="24"/>
  <c r="DF54" i="24"/>
  <c r="DE54" i="24"/>
  <c r="DD54" i="24"/>
  <c r="DC54" i="24"/>
  <c r="DB54" i="24"/>
  <c r="DA54" i="24"/>
  <c r="CZ54" i="24"/>
  <c r="CY54" i="24"/>
  <c r="CX54" i="24"/>
  <c r="CW54" i="24"/>
  <c r="CV54" i="24"/>
  <c r="CU54" i="24"/>
  <c r="CT54" i="24"/>
  <c r="CS54" i="24"/>
  <c r="CR54" i="24"/>
  <c r="CQ54" i="24"/>
  <c r="EE53" i="24"/>
  <c r="DZ53" i="24"/>
  <c r="DY53" i="24"/>
  <c r="DX53" i="24"/>
  <c r="DW53" i="24"/>
  <c r="DV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EE52" i="24"/>
  <c r="DZ52" i="24"/>
  <c r="DY52" i="24"/>
  <c r="DX52" i="24"/>
  <c r="DW52" i="24"/>
  <c r="DV52" i="24"/>
  <c r="DT52" i="24"/>
  <c r="DS52" i="24"/>
  <c r="DR52" i="24"/>
  <c r="DQ52" i="24"/>
  <c r="DP52" i="24"/>
  <c r="DO52" i="24"/>
  <c r="DN52" i="24"/>
  <c r="DM52" i="24"/>
  <c r="DL52" i="24"/>
  <c r="DK52" i="24"/>
  <c r="DJ52" i="24"/>
  <c r="DI52" i="24"/>
  <c r="DH52" i="24"/>
  <c r="DG52" i="24"/>
  <c r="DF52" i="24"/>
  <c r="DE52" i="24"/>
  <c r="DD52" i="24"/>
  <c r="DC52" i="24"/>
  <c r="DB52" i="24"/>
  <c r="DA52" i="24"/>
  <c r="CZ52" i="24"/>
  <c r="CY52" i="24"/>
  <c r="CX52" i="24"/>
  <c r="CW52" i="24"/>
  <c r="CV52" i="24"/>
  <c r="CU52" i="24"/>
  <c r="CT52" i="24"/>
  <c r="CS52" i="24"/>
  <c r="CR52" i="24"/>
  <c r="CQ52" i="24"/>
  <c r="EE51" i="24"/>
  <c r="DZ51" i="24"/>
  <c r="DY51" i="24"/>
  <c r="DX51" i="24"/>
  <c r="DW51" i="24"/>
  <c r="DV51" i="24"/>
  <c r="DT51" i="24"/>
  <c r="DS51" i="24"/>
  <c r="DR51" i="24"/>
  <c r="DQ51" i="24"/>
  <c r="DP51" i="24"/>
  <c r="DO51" i="24"/>
  <c r="DN51" i="24"/>
  <c r="DM51" i="24"/>
  <c r="DL51" i="24"/>
  <c r="DK51" i="24"/>
  <c r="DJ51" i="24"/>
  <c r="DI51" i="24"/>
  <c r="DH51" i="24"/>
  <c r="DG51" i="24"/>
  <c r="DF51" i="24"/>
  <c r="DE51" i="24"/>
  <c r="DD51" i="24"/>
  <c r="DC51" i="24"/>
  <c r="DB51" i="24"/>
  <c r="DA51" i="24"/>
  <c r="CZ51" i="24"/>
  <c r="CY51" i="24"/>
  <c r="CX51" i="24"/>
  <c r="CW51" i="24"/>
  <c r="CV51" i="24"/>
  <c r="CU51" i="24"/>
  <c r="CT51" i="24"/>
  <c r="CS51" i="24"/>
  <c r="CR51" i="24"/>
  <c r="CQ51" i="24"/>
  <c r="EE50" i="24"/>
  <c r="DZ50" i="24"/>
  <c r="DY50" i="24"/>
  <c r="DX50" i="24"/>
  <c r="DW50" i="24"/>
  <c r="DV50" i="24"/>
  <c r="DT50" i="24"/>
  <c r="DS50" i="24"/>
  <c r="DR50" i="24"/>
  <c r="DQ50" i="24"/>
  <c r="DP50" i="24"/>
  <c r="DO50" i="24"/>
  <c r="DN50" i="24"/>
  <c r="DM50" i="24"/>
  <c r="DL50" i="24"/>
  <c r="DK50" i="24"/>
  <c r="DJ50" i="24"/>
  <c r="DI50" i="24"/>
  <c r="DH50" i="24"/>
  <c r="DG50" i="24"/>
  <c r="DF50" i="24"/>
  <c r="DE50" i="24"/>
  <c r="DD50" i="24"/>
  <c r="DC50" i="24"/>
  <c r="DB50" i="24"/>
  <c r="DA50" i="24"/>
  <c r="CZ50" i="24"/>
  <c r="CY50" i="24"/>
  <c r="CX50" i="24"/>
  <c r="CW50" i="24"/>
  <c r="CV50" i="24"/>
  <c r="CU50" i="24"/>
  <c r="CT50" i="24"/>
  <c r="CS50" i="24"/>
  <c r="CR50" i="24"/>
  <c r="CQ50" i="24"/>
  <c r="EE49" i="24"/>
  <c r="DZ49" i="24"/>
  <c r="DY49" i="24"/>
  <c r="DX49" i="24"/>
  <c r="DW49" i="24"/>
  <c r="DV49" i="24"/>
  <c r="DT49" i="24"/>
  <c r="DS49" i="24"/>
  <c r="DR49" i="24"/>
  <c r="DQ49" i="24"/>
  <c r="DP49" i="24"/>
  <c r="DO49" i="24"/>
  <c r="DN49" i="24"/>
  <c r="DM49" i="24"/>
  <c r="DL49" i="24"/>
  <c r="DK49" i="24"/>
  <c r="DJ49" i="24"/>
  <c r="DI49" i="24"/>
  <c r="DH49" i="24"/>
  <c r="DG49" i="24"/>
  <c r="DF49" i="24"/>
  <c r="DE49" i="24"/>
  <c r="DD49" i="24"/>
  <c r="DC49" i="24"/>
  <c r="DB49" i="24"/>
  <c r="DA49" i="24"/>
  <c r="CZ49" i="24"/>
  <c r="CY49" i="24"/>
  <c r="CX49" i="24"/>
  <c r="CW49" i="24"/>
  <c r="CV49" i="24"/>
  <c r="CU49" i="24"/>
  <c r="CT49" i="24"/>
  <c r="CS49" i="24"/>
  <c r="CR49" i="24"/>
  <c r="CQ49" i="24"/>
  <c r="EE48" i="24"/>
  <c r="DZ48" i="24"/>
  <c r="DY48" i="24"/>
  <c r="DX48" i="24"/>
  <c r="DW48" i="24"/>
  <c r="DV48" i="24"/>
  <c r="DT48" i="24"/>
  <c r="DS48" i="24"/>
  <c r="DR48" i="24"/>
  <c r="DQ48" i="24"/>
  <c r="DP48" i="24"/>
  <c r="DO48" i="24"/>
  <c r="DN48" i="24"/>
  <c r="DM48" i="24"/>
  <c r="DL48" i="24"/>
  <c r="DK48" i="24"/>
  <c r="DJ48" i="24"/>
  <c r="DI48" i="24"/>
  <c r="DH48" i="24"/>
  <c r="DG48" i="24"/>
  <c r="DF48" i="24"/>
  <c r="DE48" i="24"/>
  <c r="DD48" i="24"/>
  <c r="DC48" i="24"/>
  <c r="DB48" i="24"/>
  <c r="DA48" i="24"/>
  <c r="CZ48" i="24"/>
  <c r="CY48" i="24"/>
  <c r="CX48" i="24"/>
  <c r="CW48" i="24"/>
  <c r="CV48" i="24"/>
  <c r="CU48" i="24"/>
  <c r="CT48" i="24"/>
  <c r="CS48" i="24"/>
  <c r="CR48" i="24"/>
  <c r="CQ48" i="24"/>
  <c r="EE47" i="24"/>
  <c r="DZ47" i="24"/>
  <c r="DY47" i="24"/>
  <c r="DX47" i="24"/>
  <c r="DW47" i="24"/>
  <c r="DV47" i="24"/>
  <c r="DT47" i="24"/>
  <c r="DS47" i="24"/>
  <c r="DR47" i="24"/>
  <c r="DQ47" i="24"/>
  <c r="DP47" i="24"/>
  <c r="DO47" i="24"/>
  <c r="DN47" i="24"/>
  <c r="DM47" i="24"/>
  <c r="DL47" i="24"/>
  <c r="DK47" i="24"/>
  <c r="DJ47" i="24"/>
  <c r="DI47" i="24"/>
  <c r="DH47" i="24"/>
  <c r="DG47" i="24"/>
  <c r="DF47" i="24"/>
  <c r="DE47" i="24"/>
  <c r="DD47" i="24"/>
  <c r="DC47" i="24"/>
  <c r="DB47" i="24"/>
  <c r="DA47" i="24"/>
  <c r="CZ47" i="24"/>
  <c r="CY47" i="24"/>
  <c r="CX47" i="24"/>
  <c r="CW47" i="24"/>
  <c r="CV47" i="24"/>
  <c r="CU47" i="24"/>
  <c r="CT47" i="24"/>
  <c r="CS47" i="24"/>
  <c r="CR47" i="24"/>
  <c r="CQ47" i="24"/>
  <c r="EE46" i="24"/>
  <c r="DZ46" i="24"/>
  <c r="DY46" i="24"/>
  <c r="DX46" i="24"/>
  <c r="DW46" i="24"/>
  <c r="DV46" i="24"/>
  <c r="DT46" i="24"/>
  <c r="DS46" i="24"/>
  <c r="DR46" i="24"/>
  <c r="DQ46" i="24"/>
  <c r="DP46" i="24"/>
  <c r="DO46" i="24"/>
  <c r="DN46" i="24"/>
  <c r="DM46" i="24"/>
  <c r="DL46" i="24"/>
  <c r="DK46" i="24"/>
  <c r="DJ46" i="24"/>
  <c r="DI46" i="24"/>
  <c r="DH46" i="24"/>
  <c r="DG46" i="24"/>
  <c r="DF46" i="24"/>
  <c r="DE46" i="24"/>
  <c r="DD46" i="24"/>
  <c r="DC46" i="24"/>
  <c r="DB46" i="24"/>
  <c r="DA46" i="24"/>
  <c r="CZ46" i="24"/>
  <c r="CY46" i="24"/>
  <c r="CX46" i="24"/>
  <c r="CW46" i="24"/>
  <c r="CV46" i="24"/>
  <c r="CU46" i="24"/>
  <c r="CT46" i="24"/>
  <c r="CS46" i="24"/>
  <c r="CR46" i="24"/>
  <c r="CQ46" i="24"/>
  <c r="EE45" i="24"/>
  <c r="DZ45" i="24"/>
  <c r="DY45" i="24"/>
  <c r="DX45" i="24"/>
  <c r="DW45" i="24"/>
  <c r="DV45" i="24"/>
  <c r="DT45" i="24"/>
  <c r="DS45" i="24"/>
  <c r="DR45" i="24"/>
  <c r="DQ45" i="24"/>
  <c r="DP45" i="24"/>
  <c r="DO45" i="24"/>
  <c r="DN45" i="24"/>
  <c r="DM45" i="24"/>
  <c r="DL45" i="24"/>
  <c r="DK45" i="24"/>
  <c r="DJ45" i="24"/>
  <c r="DI45" i="24"/>
  <c r="DH45" i="24"/>
  <c r="DG45" i="24"/>
  <c r="DF45" i="24"/>
  <c r="DE45" i="24"/>
  <c r="DD45" i="24"/>
  <c r="DC45" i="24"/>
  <c r="DB45" i="24"/>
  <c r="DA45" i="24"/>
  <c r="CZ45" i="24"/>
  <c r="CY45" i="24"/>
  <c r="CX45" i="24"/>
  <c r="CW45" i="24"/>
  <c r="CV45" i="24"/>
  <c r="CU45" i="24"/>
  <c r="CT45" i="24"/>
  <c r="CS45" i="24"/>
  <c r="CR45" i="24"/>
  <c r="CQ45" i="24"/>
  <c r="EE44" i="24"/>
  <c r="DZ44" i="24"/>
  <c r="DY44" i="24"/>
  <c r="DX44" i="24"/>
  <c r="DW44" i="24"/>
  <c r="DV44" i="24"/>
  <c r="DT44" i="24"/>
  <c r="DS44" i="24"/>
  <c r="DR44" i="24"/>
  <c r="DQ44" i="24"/>
  <c r="DP44" i="24"/>
  <c r="DO44" i="24"/>
  <c r="DN44" i="24"/>
  <c r="DM44" i="24"/>
  <c r="DL44" i="24"/>
  <c r="DK44" i="24"/>
  <c r="DJ44" i="24"/>
  <c r="DI44" i="24"/>
  <c r="DH44" i="24"/>
  <c r="DG44" i="24"/>
  <c r="DF44" i="24"/>
  <c r="DE44" i="24"/>
  <c r="DD44" i="24"/>
  <c r="DC44" i="24"/>
  <c r="DB44" i="24"/>
  <c r="DA44" i="24"/>
  <c r="CZ44" i="24"/>
  <c r="CY44" i="24"/>
  <c r="CX44" i="24"/>
  <c r="CW44" i="24"/>
  <c r="CV44" i="24"/>
  <c r="CU44" i="24"/>
  <c r="CT44" i="24"/>
  <c r="CS44" i="24"/>
  <c r="CR44" i="24"/>
  <c r="CQ44" i="24"/>
  <c r="EE43" i="24"/>
  <c r="DZ43" i="24"/>
  <c r="DY43" i="24"/>
  <c r="DX43" i="24"/>
  <c r="DW43" i="24"/>
  <c r="DV43" i="24"/>
  <c r="DT43" i="24"/>
  <c r="DS43" i="24"/>
  <c r="DR43" i="24"/>
  <c r="DQ43" i="24"/>
  <c r="DP43" i="24"/>
  <c r="DO43" i="24"/>
  <c r="DN43" i="24"/>
  <c r="DM43" i="24"/>
  <c r="DL43" i="24"/>
  <c r="DK43" i="24"/>
  <c r="DJ43" i="24"/>
  <c r="DI43" i="24"/>
  <c r="DH43" i="24"/>
  <c r="DG43" i="24"/>
  <c r="DF43" i="24"/>
  <c r="DE43" i="24"/>
  <c r="DD43" i="24"/>
  <c r="DC43" i="24"/>
  <c r="DB43" i="24"/>
  <c r="DA43" i="24"/>
  <c r="CZ43" i="24"/>
  <c r="CY43" i="24"/>
  <c r="CX43" i="24"/>
  <c r="CW43" i="24"/>
  <c r="CV43" i="24"/>
  <c r="CU43" i="24"/>
  <c r="CT43" i="24"/>
  <c r="CS43" i="24"/>
  <c r="CR43" i="24"/>
  <c r="CQ43" i="24"/>
  <c r="EE42" i="24"/>
  <c r="DZ42" i="24"/>
  <c r="DY42" i="24"/>
  <c r="DX42" i="24"/>
  <c r="DW42" i="24"/>
  <c r="DV42" i="24"/>
  <c r="DT42" i="24"/>
  <c r="DS42" i="24"/>
  <c r="DR42" i="24"/>
  <c r="DQ42" i="24"/>
  <c r="DP42" i="24"/>
  <c r="DO42" i="24"/>
  <c r="DN42" i="24"/>
  <c r="DM42" i="24"/>
  <c r="DL42" i="24"/>
  <c r="DK42" i="24"/>
  <c r="DJ42" i="24"/>
  <c r="DI42" i="24"/>
  <c r="DH42" i="24"/>
  <c r="DG42" i="24"/>
  <c r="DF42" i="24"/>
  <c r="DE42" i="24"/>
  <c r="DD42" i="24"/>
  <c r="DC42" i="24"/>
  <c r="DB42" i="24"/>
  <c r="DA42" i="24"/>
  <c r="CZ42" i="24"/>
  <c r="CY42" i="24"/>
  <c r="CX42" i="24"/>
  <c r="CW42" i="24"/>
  <c r="CV42" i="24"/>
  <c r="CU42" i="24"/>
  <c r="CT42" i="24"/>
  <c r="CS42" i="24"/>
  <c r="CR42" i="24"/>
  <c r="CQ42" i="24"/>
  <c r="EE41" i="24"/>
  <c r="DZ41" i="24"/>
  <c r="DY41" i="24"/>
  <c r="DX41" i="24"/>
  <c r="DW41" i="24"/>
  <c r="DV41" i="24"/>
  <c r="DT41" i="24"/>
  <c r="DS41" i="24"/>
  <c r="DR41" i="24"/>
  <c r="DQ41" i="24"/>
  <c r="DP41" i="24"/>
  <c r="DO41" i="24"/>
  <c r="DN41" i="24"/>
  <c r="DM41" i="24"/>
  <c r="DL41" i="24"/>
  <c r="DK41" i="24"/>
  <c r="DJ41" i="24"/>
  <c r="DI41" i="24"/>
  <c r="DH41" i="24"/>
  <c r="DG41" i="24"/>
  <c r="DF41" i="24"/>
  <c r="DE41" i="24"/>
  <c r="DD41" i="24"/>
  <c r="DC41" i="24"/>
  <c r="DB41" i="24"/>
  <c r="DA41" i="24"/>
  <c r="CZ41" i="24"/>
  <c r="CY41" i="24"/>
  <c r="CX41" i="24"/>
  <c r="CW41" i="24"/>
  <c r="CV41" i="24"/>
  <c r="CU41" i="24"/>
  <c r="CT41" i="24"/>
  <c r="CS41" i="24"/>
  <c r="CR41" i="24"/>
  <c r="CQ41" i="24"/>
  <c r="EE40" i="24"/>
  <c r="DZ40" i="24"/>
  <c r="DY40" i="24"/>
  <c r="DX40" i="24"/>
  <c r="DW40" i="24"/>
  <c r="DV40" i="24"/>
  <c r="DT40" i="24"/>
  <c r="DS40" i="24"/>
  <c r="DR40" i="24"/>
  <c r="DQ40" i="24"/>
  <c r="DP40" i="24"/>
  <c r="DO40" i="24"/>
  <c r="DN40" i="24"/>
  <c r="DM40" i="24"/>
  <c r="DL40" i="24"/>
  <c r="DK40" i="24"/>
  <c r="DJ40" i="24"/>
  <c r="DI40" i="24"/>
  <c r="DH40" i="24"/>
  <c r="DG40" i="24"/>
  <c r="DF40" i="24"/>
  <c r="DE40" i="24"/>
  <c r="DD40" i="24"/>
  <c r="DC40" i="24"/>
  <c r="DB40" i="24"/>
  <c r="DA40" i="24"/>
  <c r="CZ40" i="24"/>
  <c r="CY40" i="24"/>
  <c r="CX40" i="24"/>
  <c r="CW40" i="24"/>
  <c r="CV40" i="24"/>
  <c r="CU40" i="24"/>
  <c r="CT40" i="24"/>
  <c r="CS40" i="24"/>
  <c r="CR40" i="24"/>
  <c r="CQ40" i="24"/>
  <c r="EE39" i="24"/>
  <c r="DZ39" i="24"/>
  <c r="DY39" i="24"/>
  <c r="DX39" i="24"/>
  <c r="DW39" i="24"/>
  <c r="DV39" i="24"/>
  <c r="DT39" i="24"/>
  <c r="DS39" i="24"/>
  <c r="DR39" i="24"/>
  <c r="DQ39" i="24"/>
  <c r="DP39" i="24"/>
  <c r="DO39" i="24"/>
  <c r="DN39" i="24"/>
  <c r="DM39" i="24"/>
  <c r="DL39" i="24"/>
  <c r="DK39" i="24"/>
  <c r="DJ39" i="24"/>
  <c r="DI39" i="24"/>
  <c r="DH39" i="24"/>
  <c r="DG39" i="24"/>
  <c r="DF39" i="24"/>
  <c r="DE39" i="24"/>
  <c r="DD39" i="24"/>
  <c r="DC39" i="24"/>
  <c r="DB39" i="24"/>
  <c r="DA39" i="24"/>
  <c r="CZ39" i="24"/>
  <c r="CY39" i="24"/>
  <c r="CX39" i="24"/>
  <c r="CW39" i="24"/>
  <c r="CV39" i="24"/>
  <c r="CU39" i="24"/>
  <c r="CT39" i="24"/>
  <c r="CS39" i="24"/>
  <c r="CR39" i="24"/>
  <c r="CQ39" i="24"/>
  <c r="EE38" i="24"/>
  <c r="DZ38" i="24"/>
  <c r="DY38" i="24"/>
  <c r="DX38" i="24"/>
  <c r="DW38" i="24"/>
  <c r="DV38" i="24"/>
  <c r="DT38" i="24"/>
  <c r="DS38" i="24"/>
  <c r="DR38" i="24"/>
  <c r="DQ38" i="24"/>
  <c r="DP38" i="24"/>
  <c r="DO38" i="24"/>
  <c r="DN38" i="24"/>
  <c r="DM38" i="24"/>
  <c r="DL38" i="24"/>
  <c r="DK38" i="24"/>
  <c r="DJ38" i="24"/>
  <c r="DI38" i="24"/>
  <c r="DH38" i="24"/>
  <c r="DG38" i="24"/>
  <c r="DF38" i="24"/>
  <c r="DE38" i="24"/>
  <c r="DD38" i="24"/>
  <c r="DC38" i="24"/>
  <c r="DB38" i="24"/>
  <c r="DA38" i="24"/>
  <c r="CZ38" i="24"/>
  <c r="CY38" i="24"/>
  <c r="CX38" i="24"/>
  <c r="CW38" i="24"/>
  <c r="CV38" i="24"/>
  <c r="CU38" i="24"/>
  <c r="CT38" i="24"/>
  <c r="CS38" i="24"/>
  <c r="CR38" i="24"/>
  <c r="CQ38" i="24"/>
  <c r="EE37" i="24"/>
  <c r="DZ37" i="24"/>
  <c r="DY37" i="24"/>
  <c r="DX37" i="24"/>
  <c r="DW37" i="24"/>
  <c r="DV37" i="24"/>
  <c r="DT37" i="24"/>
  <c r="DS37" i="24"/>
  <c r="DR37" i="24"/>
  <c r="DQ37" i="24"/>
  <c r="DP37" i="24"/>
  <c r="DO37" i="24"/>
  <c r="DN37" i="24"/>
  <c r="DM37" i="24"/>
  <c r="DL37" i="24"/>
  <c r="DK37" i="24"/>
  <c r="DJ37" i="24"/>
  <c r="DI37" i="24"/>
  <c r="DH37" i="24"/>
  <c r="DG37" i="24"/>
  <c r="DF37" i="24"/>
  <c r="DE37" i="24"/>
  <c r="DD37" i="24"/>
  <c r="DC37" i="24"/>
  <c r="DB37" i="24"/>
  <c r="DA37" i="24"/>
  <c r="CZ37" i="24"/>
  <c r="CY37" i="24"/>
  <c r="CX37" i="24"/>
  <c r="CW37" i="24"/>
  <c r="CV37" i="24"/>
  <c r="CU37" i="24"/>
  <c r="CT37" i="24"/>
  <c r="CS37" i="24"/>
  <c r="CR37" i="24"/>
  <c r="CQ37" i="24"/>
  <c r="EE36" i="24"/>
  <c r="DZ36" i="24"/>
  <c r="DY36" i="24"/>
  <c r="DX36" i="24"/>
  <c r="DW36" i="24"/>
  <c r="DV36" i="24"/>
  <c r="DT36" i="24"/>
  <c r="DS36" i="24"/>
  <c r="DR36" i="24"/>
  <c r="DQ36" i="24"/>
  <c r="DP36" i="24"/>
  <c r="DO36" i="24"/>
  <c r="DN36" i="24"/>
  <c r="DM36" i="24"/>
  <c r="DL36" i="24"/>
  <c r="DK36" i="24"/>
  <c r="DJ36" i="24"/>
  <c r="DI36" i="24"/>
  <c r="DH36" i="24"/>
  <c r="DG36" i="24"/>
  <c r="DF36" i="24"/>
  <c r="DE36" i="24"/>
  <c r="DD36" i="24"/>
  <c r="DC36" i="24"/>
  <c r="DB36" i="24"/>
  <c r="DA36" i="24"/>
  <c r="CZ36" i="24"/>
  <c r="CY36" i="24"/>
  <c r="CX36" i="24"/>
  <c r="CW36" i="24"/>
  <c r="CV36" i="24"/>
  <c r="CU36" i="24"/>
  <c r="CT36" i="24"/>
  <c r="CS36" i="24"/>
  <c r="CR36" i="24"/>
  <c r="CQ36" i="24"/>
  <c r="EE35" i="24"/>
  <c r="DZ35" i="24"/>
  <c r="DY35" i="24"/>
  <c r="DX35" i="24"/>
  <c r="DW35" i="24"/>
  <c r="DV35" i="24"/>
  <c r="DT35" i="24"/>
  <c r="DS35" i="24"/>
  <c r="DR35" i="24"/>
  <c r="DQ35" i="24"/>
  <c r="DP35" i="24"/>
  <c r="DO35" i="24"/>
  <c r="DN35" i="24"/>
  <c r="DM35" i="24"/>
  <c r="DL35" i="24"/>
  <c r="DK35" i="24"/>
  <c r="DJ35" i="24"/>
  <c r="DI35" i="24"/>
  <c r="DH35" i="24"/>
  <c r="DG35" i="24"/>
  <c r="DF35" i="24"/>
  <c r="DE35" i="24"/>
  <c r="DD35" i="24"/>
  <c r="DC35" i="24"/>
  <c r="DB35" i="24"/>
  <c r="DA35" i="24"/>
  <c r="CZ35" i="24"/>
  <c r="CY35" i="24"/>
  <c r="CX35" i="24"/>
  <c r="CW35" i="24"/>
  <c r="CV35" i="24"/>
  <c r="CU35" i="24"/>
  <c r="CT35" i="24"/>
  <c r="CS35" i="24"/>
  <c r="CR35" i="24"/>
  <c r="CQ35" i="24"/>
  <c r="EE34" i="24"/>
  <c r="DZ34" i="24"/>
  <c r="DY34" i="24"/>
  <c r="DX34" i="24"/>
  <c r="DW34" i="24"/>
  <c r="DV34" i="24"/>
  <c r="DT34" i="24"/>
  <c r="DS34" i="24"/>
  <c r="DR34" i="24"/>
  <c r="DQ34" i="24"/>
  <c r="DP34" i="24"/>
  <c r="DO34" i="24"/>
  <c r="DN34" i="24"/>
  <c r="DM34" i="24"/>
  <c r="DL34" i="24"/>
  <c r="DK34" i="24"/>
  <c r="DJ34" i="24"/>
  <c r="DI34" i="24"/>
  <c r="DH34" i="24"/>
  <c r="DG34" i="24"/>
  <c r="DF34" i="24"/>
  <c r="DE34" i="24"/>
  <c r="DD34" i="24"/>
  <c r="DC34" i="24"/>
  <c r="DB34" i="24"/>
  <c r="DA34" i="24"/>
  <c r="CZ34" i="24"/>
  <c r="CY34" i="24"/>
  <c r="CX34" i="24"/>
  <c r="CW34" i="24"/>
  <c r="CV34" i="24"/>
  <c r="CU34" i="24"/>
  <c r="CT34" i="24"/>
  <c r="CS34" i="24"/>
  <c r="CR34" i="24"/>
  <c r="CQ34" i="24"/>
  <c r="EE33" i="24"/>
  <c r="DZ33" i="24"/>
  <c r="DY33" i="24"/>
  <c r="DX33" i="24"/>
  <c r="DW33" i="24"/>
  <c r="DV33" i="24"/>
  <c r="DT33" i="24"/>
  <c r="DS33" i="24"/>
  <c r="DR33" i="24"/>
  <c r="DQ33" i="24"/>
  <c r="DP33" i="24"/>
  <c r="DO33" i="24"/>
  <c r="DN33" i="24"/>
  <c r="DM33" i="24"/>
  <c r="DL33" i="24"/>
  <c r="DK33" i="24"/>
  <c r="DJ33" i="24"/>
  <c r="DI33" i="24"/>
  <c r="DH33" i="24"/>
  <c r="DG33" i="24"/>
  <c r="DF33" i="24"/>
  <c r="DE33" i="24"/>
  <c r="DD33" i="24"/>
  <c r="DC33" i="24"/>
  <c r="DB33" i="24"/>
  <c r="DA33" i="24"/>
  <c r="CZ33" i="24"/>
  <c r="CY33" i="24"/>
  <c r="CX33" i="24"/>
  <c r="CW33" i="24"/>
  <c r="CV33" i="24"/>
  <c r="CU33" i="24"/>
  <c r="CT33" i="24"/>
  <c r="CS33" i="24"/>
  <c r="CR33" i="24"/>
  <c r="CQ33" i="24"/>
  <c r="EE32" i="24"/>
  <c r="DZ32" i="24"/>
  <c r="DY32" i="24"/>
  <c r="DX32" i="24"/>
  <c r="DW32" i="24"/>
  <c r="DV32" i="24"/>
  <c r="DT32" i="24"/>
  <c r="DS32" i="24"/>
  <c r="DR32" i="24"/>
  <c r="DQ32" i="24"/>
  <c r="DP32" i="24"/>
  <c r="DO32" i="24"/>
  <c r="DN32" i="24"/>
  <c r="DM32" i="24"/>
  <c r="DL32" i="24"/>
  <c r="DK32" i="24"/>
  <c r="DJ32" i="24"/>
  <c r="DI32" i="24"/>
  <c r="DH32" i="24"/>
  <c r="DG32" i="24"/>
  <c r="DF32" i="24"/>
  <c r="DE32" i="24"/>
  <c r="DD32" i="24"/>
  <c r="DC32" i="24"/>
  <c r="DB32" i="24"/>
  <c r="DA32" i="24"/>
  <c r="CZ32" i="24"/>
  <c r="CY32" i="24"/>
  <c r="CX32" i="24"/>
  <c r="CW32" i="24"/>
  <c r="CV32" i="24"/>
  <c r="CU32" i="24"/>
  <c r="CT32" i="24"/>
  <c r="CS32" i="24"/>
  <c r="CR32" i="24"/>
  <c r="CQ32" i="24"/>
  <c r="EE31" i="24"/>
  <c r="DZ31" i="24"/>
  <c r="DY31" i="24"/>
  <c r="DX31" i="24"/>
  <c r="DW31" i="24"/>
  <c r="DV31" i="24"/>
  <c r="DT31" i="24"/>
  <c r="DS31" i="24"/>
  <c r="DR31" i="24"/>
  <c r="DQ31" i="24"/>
  <c r="DP31" i="24"/>
  <c r="DO31" i="24"/>
  <c r="DN31" i="24"/>
  <c r="DM31" i="24"/>
  <c r="DL31" i="24"/>
  <c r="DK31" i="24"/>
  <c r="DJ31" i="24"/>
  <c r="DI31" i="24"/>
  <c r="DH31" i="24"/>
  <c r="DG31" i="24"/>
  <c r="DF31" i="24"/>
  <c r="DE31" i="24"/>
  <c r="DD31" i="24"/>
  <c r="DC31" i="24"/>
  <c r="DB31" i="24"/>
  <c r="DA31" i="24"/>
  <c r="CZ31" i="24"/>
  <c r="CY31" i="24"/>
  <c r="CX31" i="24"/>
  <c r="CW31" i="24"/>
  <c r="CV31" i="24"/>
  <c r="CU31" i="24"/>
  <c r="CT31" i="24"/>
  <c r="CS31" i="24"/>
  <c r="CR31" i="24"/>
  <c r="CQ31" i="24"/>
  <c r="EE30" i="24"/>
  <c r="DZ30" i="24"/>
  <c r="DY30" i="24"/>
  <c r="DX30" i="24"/>
  <c r="DW30" i="24"/>
  <c r="DV30" i="24"/>
  <c r="DT30" i="24"/>
  <c r="DS30" i="24"/>
  <c r="DR30" i="24"/>
  <c r="DQ30" i="24"/>
  <c r="DP30" i="24"/>
  <c r="DO30" i="24"/>
  <c r="DN30" i="24"/>
  <c r="DM30" i="24"/>
  <c r="DL30" i="24"/>
  <c r="DK30" i="24"/>
  <c r="DJ30" i="24"/>
  <c r="DI30" i="24"/>
  <c r="DH30" i="24"/>
  <c r="DG30" i="24"/>
  <c r="DF30" i="24"/>
  <c r="DE30" i="24"/>
  <c r="DD30" i="24"/>
  <c r="DC30" i="24"/>
  <c r="DB30" i="24"/>
  <c r="DA30" i="24"/>
  <c r="CZ30" i="24"/>
  <c r="CY30" i="24"/>
  <c r="CX30" i="24"/>
  <c r="CW30" i="24"/>
  <c r="CV30" i="24"/>
  <c r="CU30" i="24"/>
  <c r="CT30" i="24"/>
  <c r="CS30" i="24"/>
  <c r="CR30" i="24"/>
  <c r="CQ30" i="24"/>
  <c r="EE29" i="24"/>
  <c r="DZ29" i="24"/>
  <c r="DY29" i="24"/>
  <c r="DX29" i="24"/>
  <c r="DW29" i="24"/>
  <c r="DV29" i="24"/>
  <c r="DT29" i="24"/>
  <c r="DS29" i="24"/>
  <c r="DR29" i="24"/>
  <c r="DQ29" i="24"/>
  <c r="DP29" i="24"/>
  <c r="DO29" i="24"/>
  <c r="DN29" i="24"/>
  <c r="DM29" i="24"/>
  <c r="DL29" i="24"/>
  <c r="DK29" i="24"/>
  <c r="DJ29" i="24"/>
  <c r="DI29" i="24"/>
  <c r="DH29" i="24"/>
  <c r="DG29" i="24"/>
  <c r="DF29" i="24"/>
  <c r="DE29" i="24"/>
  <c r="DD29" i="24"/>
  <c r="DC29" i="24"/>
  <c r="DB29" i="24"/>
  <c r="DA29" i="24"/>
  <c r="CZ29" i="24"/>
  <c r="CY29" i="24"/>
  <c r="CX29" i="24"/>
  <c r="CW29" i="24"/>
  <c r="CV29" i="24"/>
  <c r="CU29" i="24"/>
  <c r="CT29" i="24"/>
  <c r="CS29" i="24"/>
  <c r="CR29" i="24"/>
  <c r="CQ29" i="24"/>
  <c r="EE28" i="24"/>
  <c r="DZ28" i="24"/>
  <c r="DY28" i="24"/>
  <c r="DX28" i="24"/>
  <c r="DW28" i="24"/>
  <c r="DV28" i="24"/>
  <c r="DT28" i="24"/>
  <c r="DS28" i="24"/>
  <c r="DR28" i="24"/>
  <c r="DQ28" i="24"/>
  <c r="DP28" i="24"/>
  <c r="DO28" i="24"/>
  <c r="DN28" i="24"/>
  <c r="DM28" i="24"/>
  <c r="DL28" i="24"/>
  <c r="DK28" i="24"/>
  <c r="DJ28" i="24"/>
  <c r="DI28" i="24"/>
  <c r="DH28" i="24"/>
  <c r="DG28" i="24"/>
  <c r="DF28" i="24"/>
  <c r="DE28" i="24"/>
  <c r="DD28" i="24"/>
  <c r="DC28" i="24"/>
  <c r="DB28" i="24"/>
  <c r="DA28" i="24"/>
  <c r="CZ28" i="24"/>
  <c r="CY28" i="24"/>
  <c r="CX28" i="24"/>
  <c r="CW28" i="24"/>
  <c r="CV28" i="24"/>
  <c r="CU28" i="24"/>
  <c r="CT28" i="24"/>
  <c r="CS28" i="24"/>
  <c r="CR28" i="24"/>
  <c r="CQ28" i="24"/>
  <c r="EE27" i="24"/>
  <c r="DZ27" i="24"/>
  <c r="DY27" i="24"/>
  <c r="DX27" i="24"/>
  <c r="DW27" i="24"/>
  <c r="DV27" i="24"/>
  <c r="DT27" i="24"/>
  <c r="DS27" i="24"/>
  <c r="DR27" i="24"/>
  <c r="DQ27" i="24"/>
  <c r="DP27" i="24"/>
  <c r="DO27" i="24"/>
  <c r="DN27" i="24"/>
  <c r="DM27" i="24"/>
  <c r="DL27" i="24"/>
  <c r="DK27" i="24"/>
  <c r="DJ27" i="24"/>
  <c r="DI27" i="24"/>
  <c r="DH27" i="24"/>
  <c r="DG27" i="24"/>
  <c r="DF27" i="24"/>
  <c r="DE27" i="24"/>
  <c r="DD27" i="24"/>
  <c r="DC27" i="24"/>
  <c r="DB27" i="24"/>
  <c r="DA27" i="24"/>
  <c r="CZ27" i="24"/>
  <c r="CY27" i="24"/>
  <c r="CX27" i="24"/>
  <c r="CW27" i="24"/>
  <c r="CV27" i="24"/>
  <c r="CU27" i="24"/>
  <c r="CT27" i="24"/>
  <c r="CS27" i="24"/>
  <c r="CR27" i="24"/>
  <c r="CQ27" i="24"/>
  <c r="EE26" i="24"/>
  <c r="DZ26" i="24"/>
  <c r="DY26" i="24"/>
  <c r="DX26" i="24"/>
  <c r="DW26" i="24"/>
  <c r="DV26" i="24"/>
  <c r="DT26" i="24"/>
  <c r="DS26" i="24"/>
  <c r="DR26" i="24"/>
  <c r="DQ26" i="24"/>
  <c r="DP26" i="24"/>
  <c r="DO26" i="24"/>
  <c r="DN26" i="24"/>
  <c r="DM26" i="24"/>
  <c r="DL26" i="24"/>
  <c r="DK26" i="24"/>
  <c r="DJ26" i="24"/>
  <c r="DI26" i="24"/>
  <c r="DH26" i="24"/>
  <c r="DG26" i="24"/>
  <c r="DF26" i="24"/>
  <c r="DE26" i="24"/>
  <c r="DD26" i="24"/>
  <c r="DC26" i="24"/>
  <c r="DB26" i="24"/>
  <c r="DA26" i="24"/>
  <c r="CZ26" i="24"/>
  <c r="CY26" i="24"/>
  <c r="CX26" i="24"/>
  <c r="CW26" i="24"/>
  <c r="CV26" i="24"/>
  <c r="CU26" i="24"/>
  <c r="CT26" i="24"/>
  <c r="CS26" i="24"/>
  <c r="CR26" i="24"/>
  <c r="CQ26" i="24"/>
  <c r="EE25" i="24"/>
  <c r="DZ25" i="24"/>
  <c r="DY25" i="24"/>
  <c r="DX25" i="24"/>
  <c r="DW25" i="24"/>
  <c r="DV25" i="24"/>
  <c r="DT25" i="24"/>
  <c r="DS25" i="24"/>
  <c r="DR25" i="24"/>
  <c r="DQ25" i="24"/>
  <c r="DP25" i="24"/>
  <c r="DO25" i="24"/>
  <c r="DN25" i="24"/>
  <c r="DM25" i="24"/>
  <c r="DL25" i="24"/>
  <c r="DK25" i="24"/>
  <c r="DJ25" i="24"/>
  <c r="DI25" i="24"/>
  <c r="DH25" i="24"/>
  <c r="DG25" i="24"/>
  <c r="DF25" i="24"/>
  <c r="DE25" i="24"/>
  <c r="DD25" i="24"/>
  <c r="DC25" i="24"/>
  <c r="DB25" i="24"/>
  <c r="DA25" i="24"/>
  <c r="CZ25" i="24"/>
  <c r="CY25" i="24"/>
  <c r="CX25" i="24"/>
  <c r="CW25" i="24"/>
  <c r="CV25" i="24"/>
  <c r="CU25" i="24"/>
  <c r="CT25" i="24"/>
  <c r="CS25" i="24"/>
  <c r="CR25" i="24"/>
  <c r="CQ25" i="24"/>
  <c r="EE24" i="24"/>
  <c r="DZ24" i="24"/>
  <c r="DY24" i="24"/>
  <c r="DX24" i="24"/>
  <c r="DW24" i="24"/>
  <c r="DV24" i="24"/>
  <c r="DT24" i="24"/>
  <c r="DS24" i="24"/>
  <c r="DR24" i="24"/>
  <c r="DQ24" i="24"/>
  <c r="DP24" i="24"/>
  <c r="DO24" i="24"/>
  <c r="DN24" i="24"/>
  <c r="DM24" i="24"/>
  <c r="DL24" i="24"/>
  <c r="DK24" i="24"/>
  <c r="DJ24" i="24"/>
  <c r="DI24" i="24"/>
  <c r="DH24" i="24"/>
  <c r="DG24" i="24"/>
  <c r="DF24" i="24"/>
  <c r="DE24" i="24"/>
  <c r="DD24" i="24"/>
  <c r="DC24" i="24"/>
  <c r="DB24" i="24"/>
  <c r="DA24" i="24"/>
  <c r="CZ24" i="24"/>
  <c r="CY24" i="24"/>
  <c r="CX24" i="24"/>
  <c r="CW24" i="24"/>
  <c r="CV24" i="24"/>
  <c r="CU24" i="24"/>
  <c r="CT24" i="24"/>
  <c r="CS24" i="24"/>
  <c r="CR24" i="24"/>
  <c r="CQ24" i="24"/>
  <c r="EE23" i="24"/>
  <c r="DZ23" i="24"/>
  <c r="DY23" i="24"/>
  <c r="DX23" i="24"/>
  <c r="DW23" i="24"/>
  <c r="DV23" i="24"/>
  <c r="DT23" i="24"/>
  <c r="DS23" i="24"/>
  <c r="DR23" i="24"/>
  <c r="DQ23" i="24"/>
  <c r="DP23" i="24"/>
  <c r="DO23" i="24"/>
  <c r="DN23" i="24"/>
  <c r="DM23" i="24"/>
  <c r="DL23" i="24"/>
  <c r="DK23" i="24"/>
  <c r="DJ23" i="24"/>
  <c r="DI23" i="24"/>
  <c r="DH23" i="24"/>
  <c r="DG23" i="24"/>
  <c r="DF23" i="24"/>
  <c r="DE23" i="24"/>
  <c r="DD23" i="24"/>
  <c r="DC23" i="24"/>
  <c r="DB23" i="24"/>
  <c r="DA23" i="24"/>
  <c r="CZ23" i="24"/>
  <c r="CY23" i="24"/>
  <c r="CX23" i="24"/>
  <c r="CW23" i="24"/>
  <c r="CV23" i="24"/>
  <c r="CU23" i="24"/>
  <c r="CT23" i="24"/>
  <c r="CS23" i="24"/>
  <c r="CR23" i="24"/>
  <c r="CQ23" i="24"/>
  <c r="EE22" i="24"/>
  <c r="DZ22" i="24"/>
  <c r="DY22" i="24"/>
  <c r="DX22" i="24"/>
  <c r="DW22" i="24"/>
  <c r="DV22" i="24"/>
  <c r="DT22" i="24"/>
  <c r="DS22" i="24"/>
  <c r="DR22" i="24"/>
  <c r="DQ22" i="24"/>
  <c r="DP22" i="24"/>
  <c r="DO22" i="24"/>
  <c r="DN22" i="24"/>
  <c r="DM22" i="24"/>
  <c r="DL22" i="24"/>
  <c r="DK22" i="24"/>
  <c r="DJ22" i="24"/>
  <c r="DI22" i="24"/>
  <c r="DH22" i="24"/>
  <c r="DG22" i="24"/>
  <c r="DF22" i="24"/>
  <c r="DE22" i="24"/>
  <c r="DD22" i="24"/>
  <c r="DC22" i="24"/>
  <c r="DB22" i="24"/>
  <c r="DA22" i="24"/>
  <c r="CZ22" i="24"/>
  <c r="CY22" i="24"/>
  <c r="CX22" i="24"/>
  <c r="CW22" i="24"/>
  <c r="CV22" i="24"/>
  <c r="CU22" i="24"/>
  <c r="CT22" i="24"/>
  <c r="CS22" i="24"/>
  <c r="CR22" i="24"/>
  <c r="CQ22" i="24"/>
  <c r="EE21" i="24"/>
  <c r="DZ21" i="24"/>
  <c r="DY21" i="24"/>
  <c r="DX21" i="24"/>
  <c r="DW21" i="24"/>
  <c r="DV21" i="24"/>
  <c r="DT21" i="24"/>
  <c r="DS21" i="24"/>
  <c r="DR21" i="24"/>
  <c r="DQ21" i="24"/>
  <c r="DP21" i="24"/>
  <c r="DO21" i="24"/>
  <c r="DN21" i="24"/>
  <c r="DM21" i="24"/>
  <c r="DL21" i="24"/>
  <c r="DK21" i="24"/>
  <c r="DJ21" i="24"/>
  <c r="DI21" i="24"/>
  <c r="DH21" i="24"/>
  <c r="DG21" i="24"/>
  <c r="DF21" i="24"/>
  <c r="DE21" i="24"/>
  <c r="DD21" i="24"/>
  <c r="DC21" i="24"/>
  <c r="DB21" i="24"/>
  <c r="DA21" i="24"/>
  <c r="CZ21" i="24"/>
  <c r="CY21" i="24"/>
  <c r="CX21" i="24"/>
  <c r="CW21" i="24"/>
  <c r="CV21" i="24"/>
  <c r="CU21" i="24"/>
  <c r="CT21" i="24"/>
  <c r="CS21" i="24"/>
  <c r="CR21" i="24"/>
  <c r="CQ21" i="24"/>
  <c r="EE20" i="24"/>
  <c r="DZ20" i="24"/>
  <c r="DY20" i="24"/>
  <c r="DX20" i="24"/>
  <c r="DW20" i="24"/>
  <c r="DV20" i="24"/>
  <c r="DT20" i="24"/>
  <c r="DS20" i="24"/>
  <c r="DR20" i="24"/>
  <c r="DQ20" i="24"/>
  <c r="DP20" i="24"/>
  <c r="DO20" i="24"/>
  <c r="DN20" i="24"/>
  <c r="DM20" i="24"/>
  <c r="DL20" i="24"/>
  <c r="DK20" i="24"/>
  <c r="DJ20" i="24"/>
  <c r="DI20" i="24"/>
  <c r="DH20" i="24"/>
  <c r="DG20" i="24"/>
  <c r="DF20" i="24"/>
  <c r="DE20" i="24"/>
  <c r="DD20" i="24"/>
  <c r="DC20" i="24"/>
  <c r="DB20" i="24"/>
  <c r="DA20" i="24"/>
  <c r="CZ20" i="24"/>
  <c r="CY20" i="24"/>
  <c r="CX20" i="24"/>
  <c r="CW20" i="24"/>
  <c r="CV20" i="24"/>
  <c r="CU20" i="24"/>
  <c r="CT20" i="24"/>
  <c r="CS20" i="24"/>
  <c r="CR20" i="24"/>
  <c r="CQ20" i="24"/>
  <c r="EE19" i="24"/>
  <c r="DZ19" i="24"/>
  <c r="DY19" i="24"/>
  <c r="DX19" i="24"/>
  <c r="DW19" i="24"/>
  <c r="DV19" i="24"/>
  <c r="DT19" i="24"/>
  <c r="DS19" i="24"/>
  <c r="DR19" i="24"/>
  <c r="DQ19" i="24"/>
  <c r="DP19" i="24"/>
  <c r="DO19" i="24"/>
  <c r="DN19" i="24"/>
  <c r="DM19" i="24"/>
  <c r="DL19" i="24"/>
  <c r="DK19" i="24"/>
  <c r="DJ19" i="24"/>
  <c r="DI19" i="24"/>
  <c r="DH19" i="24"/>
  <c r="DG19" i="24"/>
  <c r="DF19" i="24"/>
  <c r="DE19" i="24"/>
  <c r="DD19" i="24"/>
  <c r="DC19" i="24"/>
  <c r="DB19" i="24"/>
  <c r="DA19" i="24"/>
  <c r="CZ19" i="24"/>
  <c r="CY19" i="24"/>
  <c r="CX19" i="24"/>
  <c r="CW19" i="24"/>
  <c r="CV19" i="24"/>
  <c r="CU19" i="24"/>
  <c r="CT19" i="24"/>
  <c r="CS19" i="24"/>
  <c r="CR19" i="24"/>
  <c r="CQ19" i="24"/>
  <c r="EE18" i="24"/>
  <c r="DZ18" i="24"/>
  <c r="DY18" i="24"/>
  <c r="DX18" i="24"/>
  <c r="DW18" i="24"/>
  <c r="DV18" i="24"/>
  <c r="DT18" i="24"/>
  <c r="DS18" i="24"/>
  <c r="DR18" i="24"/>
  <c r="DQ18" i="24"/>
  <c r="DP18" i="24"/>
  <c r="DO18" i="24"/>
  <c r="DN18" i="24"/>
  <c r="DM18" i="24"/>
  <c r="DL18" i="24"/>
  <c r="DK18" i="24"/>
  <c r="DJ18" i="24"/>
  <c r="DI18" i="24"/>
  <c r="DH18" i="24"/>
  <c r="DG18" i="24"/>
  <c r="DF18" i="24"/>
  <c r="DE18" i="24"/>
  <c r="DD18" i="24"/>
  <c r="DC18" i="24"/>
  <c r="DB18" i="24"/>
  <c r="DA18" i="24"/>
  <c r="CZ18" i="24"/>
  <c r="CY18" i="24"/>
  <c r="CX18" i="24"/>
  <c r="CW18" i="24"/>
  <c r="CV18" i="24"/>
  <c r="CU18" i="24"/>
  <c r="CT18" i="24"/>
  <c r="CS18" i="24"/>
  <c r="CR18" i="24"/>
  <c r="CQ18" i="24"/>
  <c r="EE17" i="24"/>
  <c r="DZ17" i="24"/>
  <c r="DY17" i="24"/>
  <c r="DX17" i="24"/>
  <c r="DW17" i="24"/>
  <c r="DV17" i="24"/>
  <c r="DT17" i="24"/>
  <c r="DS17" i="24"/>
  <c r="DR17" i="24"/>
  <c r="DQ17" i="24"/>
  <c r="DP17" i="24"/>
  <c r="DO17" i="24"/>
  <c r="DN17" i="24"/>
  <c r="DM17" i="24"/>
  <c r="DL17" i="24"/>
  <c r="DK17" i="24"/>
  <c r="DJ17" i="24"/>
  <c r="DI17" i="24"/>
  <c r="DH17" i="24"/>
  <c r="DG17" i="24"/>
  <c r="DF17" i="24"/>
  <c r="DE17" i="24"/>
  <c r="DD17" i="24"/>
  <c r="DC17" i="24"/>
  <c r="DB17" i="24"/>
  <c r="DA17" i="24"/>
  <c r="CZ17" i="24"/>
  <c r="CY17" i="24"/>
  <c r="CX17" i="24"/>
  <c r="CW17" i="24"/>
  <c r="CV17" i="24"/>
  <c r="CU17" i="24"/>
  <c r="CT17" i="24"/>
  <c r="CS17" i="24"/>
  <c r="CR17" i="24"/>
  <c r="CQ17" i="24"/>
  <c r="EE16" i="24"/>
  <c r="DZ16" i="24"/>
  <c r="DY16" i="24"/>
  <c r="DX16" i="24"/>
  <c r="DW16" i="24"/>
  <c r="DV16" i="24"/>
  <c r="DT16" i="24"/>
  <c r="DS16" i="24"/>
  <c r="DR16" i="24"/>
  <c r="DQ16" i="24"/>
  <c r="DP16" i="24"/>
  <c r="DO16" i="24"/>
  <c r="DN16" i="24"/>
  <c r="DM16" i="24"/>
  <c r="DL16" i="24"/>
  <c r="DK16" i="24"/>
  <c r="DJ16" i="24"/>
  <c r="DI16" i="24"/>
  <c r="DH16" i="24"/>
  <c r="DG16" i="24"/>
  <c r="DF16" i="24"/>
  <c r="DE16" i="24"/>
  <c r="DD16" i="24"/>
  <c r="DC16" i="24"/>
  <c r="DB16" i="24"/>
  <c r="DA16" i="24"/>
  <c r="CZ16" i="24"/>
  <c r="CY16" i="24"/>
  <c r="CX16" i="24"/>
  <c r="CW16" i="24"/>
  <c r="CV16" i="24"/>
  <c r="CU16" i="24"/>
  <c r="CT16" i="24"/>
  <c r="CS16" i="24"/>
  <c r="CR16" i="24"/>
  <c r="CQ16" i="24"/>
  <c r="EE15" i="24"/>
  <c r="DZ15" i="24"/>
  <c r="DY15" i="24"/>
  <c r="DX15" i="24"/>
  <c r="DW15" i="24"/>
  <c r="DV15" i="24"/>
  <c r="DT15" i="24"/>
  <c r="DS15" i="24"/>
  <c r="DR15" i="24"/>
  <c r="DQ15" i="24"/>
  <c r="DP15" i="24"/>
  <c r="DO15" i="24"/>
  <c r="DN15" i="24"/>
  <c r="DM15" i="24"/>
  <c r="DL15" i="24"/>
  <c r="DK15" i="24"/>
  <c r="DJ15" i="24"/>
  <c r="DI15" i="24"/>
  <c r="DH15" i="24"/>
  <c r="DG15" i="24"/>
  <c r="DF15" i="24"/>
  <c r="DE15" i="24"/>
  <c r="DD15" i="24"/>
  <c r="DC15" i="24"/>
  <c r="DB15" i="24"/>
  <c r="DA15" i="24"/>
  <c r="CZ15" i="24"/>
  <c r="CY15" i="24"/>
  <c r="CX15" i="24"/>
  <c r="CW15" i="24"/>
  <c r="CV15" i="24"/>
  <c r="CU15" i="24"/>
  <c r="CT15" i="24"/>
  <c r="CS15" i="24"/>
  <c r="CR15" i="24"/>
  <c r="CQ15" i="24"/>
  <c r="EE14" i="24"/>
  <c r="DZ14" i="24"/>
  <c r="DY14" i="24"/>
  <c r="DX14" i="24"/>
  <c r="DW14" i="24"/>
  <c r="DV14" i="24"/>
  <c r="DT14" i="24"/>
  <c r="DS14" i="24"/>
  <c r="DR14" i="24"/>
  <c r="DQ14" i="24"/>
  <c r="DP14" i="24"/>
  <c r="DO14" i="24"/>
  <c r="DN14" i="24"/>
  <c r="DM14" i="24"/>
  <c r="DL14" i="24"/>
  <c r="DK14" i="24"/>
  <c r="DJ14" i="24"/>
  <c r="DI14" i="24"/>
  <c r="DH14" i="24"/>
  <c r="DG14" i="24"/>
  <c r="DF14" i="24"/>
  <c r="DE14" i="24"/>
  <c r="DD14" i="24"/>
  <c r="DC14" i="24"/>
  <c r="DB14" i="24"/>
  <c r="DA14" i="24"/>
  <c r="CZ14" i="24"/>
  <c r="CY14" i="24"/>
  <c r="CX14" i="24"/>
  <c r="CW14" i="24"/>
  <c r="CV14" i="24"/>
  <c r="CU14" i="24"/>
  <c r="CT14" i="24"/>
  <c r="CS14" i="24"/>
  <c r="CR14" i="24"/>
  <c r="CQ14" i="24"/>
  <c r="EE13" i="24"/>
  <c r="DZ13" i="24"/>
  <c r="DY13" i="24"/>
  <c r="DX13" i="24"/>
  <c r="DW13" i="24"/>
  <c r="DV13" i="24"/>
  <c r="DT13" i="24"/>
  <c r="DS13" i="24"/>
  <c r="DR13" i="24"/>
  <c r="DQ13" i="24"/>
  <c r="DP13" i="24"/>
  <c r="DO13" i="24"/>
  <c r="DN13" i="24"/>
  <c r="DM13" i="24"/>
  <c r="DL13" i="24"/>
  <c r="DK13" i="24"/>
  <c r="DJ13" i="24"/>
  <c r="DI13" i="24"/>
  <c r="DH13" i="24"/>
  <c r="DG13" i="24"/>
  <c r="DF13" i="24"/>
  <c r="DE13" i="24"/>
  <c r="DD13" i="24"/>
  <c r="DC13" i="24"/>
  <c r="DB13" i="24"/>
  <c r="DA13" i="24"/>
  <c r="CZ13" i="24"/>
  <c r="CY13" i="24"/>
  <c r="CX13" i="24"/>
  <c r="CW13" i="24"/>
  <c r="CV13" i="24"/>
  <c r="CU13" i="24"/>
  <c r="CT13" i="24"/>
  <c r="CS13" i="24"/>
  <c r="CR13" i="24"/>
  <c r="CQ13" i="24"/>
  <c r="EE12" i="24"/>
  <c r="DZ12" i="24"/>
  <c r="DY12" i="24"/>
  <c r="DX12" i="24"/>
  <c r="DW12" i="24"/>
  <c r="DV12" i="24"/>
  <c r="DT12" i="24"/>
  <c r="DS12" i="24"/>
  <c r="DR12" i="24"/>
  <c r="DQ12" i="24"/>
  <c r="DP12" i="24"/>
  <c r="DO12" i="24"/>
  <c r="DN12" i="24"/>
  <c r="DM12" i="24"/>
  <c r="DL12" i="24"/>
  <c r="DK12" i="24"/>
  <c r="DJ12" i="24"/>
  <c r="DI12" i="24"/>
  <c r="DH12" i="24"/>
  <c r="DG12" i="24"/>
  <c r="DF12" i="24"/>
  <c r="DE12" i="24"/>
  <c r="DD12" i="24"/>
  <c r="DC12" i="24"/>
  <c r="DB12" i="24"/>
  <c r="DA12" i="24"/>
  <c r="CZ12" i="24"/>
  <c r="CY12" i="24"/>
  <c r="CX12" i="24"/>
  <c r="CW12" i="24"/>
  <c r="CV12" i="24"/>
  <c r="CU12" i="24"/>
  <c r="CT12" i="24"/>
  <c r="CS12" i="24"/>
  <c r="CR12" i="24"/>
  <c r="CQ12" i="24"/>
  <c r="EE11" i="24"/>
  <c r="DZ11" i="24"/>
  <c r="DY11" i="24"/>
  <c r="DX11" i="24"/>
  <c r="DW11" i="24"/>
  <c r="DV11" i="24"/>
  <c r="DT11" i="24"/>
  <c r="DS11" i="24"/>
  <c r="DR11" i="24"/>
  <c r="DQ11" i="24"/>
  <c r="DP11" i="24"/>
  <c r="DO11" i="24"/>
  <c r="DN11" i="24"/>
  <c r="DM11" i="24"/>
  <c r="DL11" i="24"/>
  <c r="DK11" i="24"/>
  <c r="DJ11" i="24"/>
  <c r="DI11" i="24"/>
  <c r="DH11" i="24"/>
  <c r="DG11" i="24"/>
  <c r="DF11" i="24"/>
  <c r="DE11" i="24"/>
  <c r="DD11" i="24"/>
  <c r="DC11" i="24"/>
  <c r="DB11" i="24"/>
  <c r="DA11" i="24"/>
  <c r="CZ11" i="24"/>
  <c r="CY11" i="24"/>
  <c r="CX11" i="24"/>
  <c r="CW11" i="24"/>
  <c r="CV11" i="24"/>
  <c r="CU11" i="24"/>
  <c r="CT11" i="24"/>
  <c r="CS11" i="24"/>
  <c r="CR11" i="24"/>
  <c r="CQ11" i="24"/>
  <c r="EE10" i="24"/>
  <c r="DZ10" i="24"/>
  <c r="DY10" i="24"/>
  <c r="DX10" i="24"/>
  <c r="DW10" i="24"/>
  <c r="DV10" i="24"/>
  <c r="DT10" i="24"/>
  <c r="DS10" i="24"/>
  <c r="DR10" i="24"/>
  <c r="DQ10" i="24"/>
  <c r="DP10" i="24"/>
  <c r="DO10" i="24"/>
  <c r="DN10" i="24"/>
  <c r="DM10" i="24"/>
  <c r="DL10" i="24"/>
  <c r="DK10" i="24"/>
  <c r="DJ10" i="24"/>
  <c r="DI10" i="24"/>
  <c r="DH10" i="24"/>
  <c r="DG10" i="24"/>
  <c r="DF10" i="24"/>
  <c r="DE10" i="24"/>
  <c r="DD10" i="24"/>
  <c r="DC10" i="24"/>
  <c r="DB10" i="24"/>
  <c r="DA10" i="24"/>
  <c r="CZ10" i="24"/>
  <c r="CY10" i="24"/>
  <c r="CX10" i="24"/>
  <c r="CW10" i="24"/>
  <c r="CV10" i="24"/>
  <c r="CU10" i="24"/>
  <c r="CT10" i="24"/>
  <c r="CS10" i="24"/>
  <c r="CR10" i="24"/>
  <c r="CQ10" i="24"/>
  <c r="EE9" i="24"/>
  <c r="DZ9" i="24"/>
  <c r="DY9" i="24"/>
  <c r="DX9" i="24"/>
  <c r="DW9" i="24"/>
  <c r="DV9" i="24"/>
  <c r="DT9" i="24"/>
  <c r="DS9" i="24"/>
  <c r="DR9" i="24"/>
  <c r="DQ9" i="24"/>
  <c r="DP9" i="24"/>
  <c r="DO9" i="24"/>
  <c r="DN9" i="24"/>
  <c r="DM9" i="24"/>
  <c r="DL9" i="24"/>
  <c r="DK9" i="24"/>
  <c r="DJ9" i="24"/>
  <c r="DI9" i="24"/>
  <c r="DH9" i="24"/>
  <c r="DG9" i="24"/>
  <c r="DF9" i="24"/>
  <c r="DE9" i="24"/>
  <c r="DD9" i="24"/>
  <c r="DC9" i="24"/>
  <c r="DB9" i="24"/>
  <c r="DA9" i="24"/>
  <c r="CZ9" i="24"/>
  <c r="CY9" i="24"/>
  <c r="CX9" i="24"/>
  <c r="CW9" i="24"/>
  <c r="CV9" i="24"/>
  <c r="CU9" i="24"/>
  <c r="CT9" i="24"/>
  <c r="CS9" i="24"/>
  <c r="CR9" i="24"/>
  <c r="CQ9" i="24"/>
  <c r="DT7" i="24"/>
  <c r="DS7" i="24"/>
  <c r="DR7" i="24"/>
  <c r="DQ7" i="24"/>
  <c r="DP7" i="24"/>
  <c r="DO7" i="24"/>
  <c r="DN7" i="24"/>
  <c r="DM7" i="24"/>
  <c r="DL7" i="24"/>
  <c r="DK7" i="24"/>
  <c r="DJ7" i="24"/>
  <c r="DI7" i="24"/>
  <c r="DH7" i="24"/>
  <c r="DG7" i="24"/>
  <c r="DF7" i="24"/>
  <c r="DE7" i="24"/>
  <c r="DD7" i="24"/>
  <c r="DC7" i="24"/>
  <c r="DB7" i="24"/>
  <c r="DA7" i="24"/>
  <c r="CZ7" i="24"/>
  <c r="CY7" i="24"/>
  <c r="CX7" i="24"/>
  <c r="CW7" i="24"/>
  <c r="CV7" i="24"/>
  <c r="CU7" i="24"/>
  <c r="CT7" i="24"/>
  <c r="CS7" i="24"/>
  <c r="CR7" i="24"/>
  <c r="CQ7" i="24"/>
  <c r="EE128" i="25"/>
  <c r="DZ128" i="25"/>
  <c r="DY128" i="25"/>
  <c r="DX128" i="25"/>
  <c r="DW128" i="25"/>
  <c r="DV128" i="25"/>
  <c r="DT128" i="25"/>
  <c r="DS128" i="25"/>
  <c r="DR128" i="25"/>
  <c r="DQ128" i="25"/>
  <c r="DP128" i="25"/>
  <c r="DO128" i="25"/>
  <c r="DN128" i="25"/>
  <c r="DM128" i="25"/>
  <c r="DL128" i="25"/>
  <c r="DK128" i="25"/>
  <c r="DJ128" i="25"/>
  <c r="DI128" i="25"/>
  <c r="DH128" i="25"/>
  <c r="DG128" i="25"/>
  <c r="DF128" i="25"/>
  <c r="DE128" i="25"/>
  <c r="DD128" i="25"/>
  <c r="DC128" i="25"/>
  <c r="DB128" i="25"/>
  <c r="DA128" i="25"/>
  <c r="CZ128" i="25"/>
  <c r="CY128" i="25"/>
  <c r="CX128" i="25"/>
  <c r="CW128" i="25"/>
  <c r="CV128" i="25"/>
  <c r="CU128" i="25"/>
  <c r="CT128" i="25"/>
  <c r="CS128" i="25"/>
  <c r="CR128" i="25"/>
  <c r="CQ128" i="25"/>
  <c r="EE127" i="25"/>
  <c r="DZ127" i="25"/>
  <c r="DY127" i="25"/>
  <c r="DX127" i="25"/>
  <c r="DW127" i="25"/>
  <c r="DV127" i="25"/>
  <c r="DT127" i="25"/>
  <c r="DS127" i="25"/>
  <c r="DR127" i="25"/>
  <c r="DQ127" i="25"/>
  <c r="DP127" i="25"/>
  <c r="DO127" i="25"/>
  <c r="DN127" i="25"/>
  <c r="DM127" i="25"/>
  <c r="DL127" i="25"/>
  <c r="DK127" i="25"/>
  <c r="DJ127" i="25"/>
  <c r="DI127" i="25"/>
  <c r="DH127" i="25"/>
  <c r="DG127" i="25"/>
  <c r="DF127" i="25"/>
  <c r="DE127" i="25"/>
  <c r="DD127" i="25"/>
  <c r="DC127" i="25"/>
  <c r="DB127" i="25"/>
  <c r="DA127" i="25"/>
  <c r="CZ127" i="25"/>
  <c r="CY127" i="25"/>
  <c r="CX127" i="25"/>
  <c r="CW127" i="25"/>
  <c r="CV127" i="25"/>
  <c r="CU127" i="25"/>
  <c r="CT127" i="25"/>
  <c r="CS127" i="25"/>
  <c r="CR127" i="25"/>
  <c r="CQ127" i="25"/>
  <c r="EE126" i="25"/>
  <c r="DZ126" i="25"/>
  <c r="DY126" i="25"/>
  <c r="DX126" i="25"/>
  <c r="DW126" i="25"/>
  <c r="DV126" i="25"/>
  <c r="DT126" i="25"/>
  <c r="DS126" i="25"/>
  <c r="DR126" i="25"/>
  <c r="DQ126" i="25"/>
  <c r="DP126" i="25"/>
  <c r="DO126" i="25"/>
  <c r="DN126" i="25"/>
  <c r="DM126" i="25"/>
  <c r="DL126" i="25"/>
  <c r="DK126" i="25"/>
  <c r="DJ126" i="25"/>
  <c r="DI126" i="25"/>
  <c r="DH126" i="25"/>
  <c r="DG126" i="25"/>
  <c r="DF126" i="25"/>
  <c r="DE126" i="25"/>
  <c r="DD126" i="25"/>
  <c r="DC126" i="25"/>
  <c r="DB126" i="25"/>
  <c r="DA126" i="25"/>
  <c r="CZ126" i="25"/>
  <c r="CY126" i="25"/>
  <c r="CX126" i="25"/>
  <c r="CW126" i="25"/>
  <c r="CV126" i="25"/>
  <c r="CU126" i="25"/>
  <c r="CT126" i="25"/>
  <c r="CS126" i="25"/>
  <c r="CR126" i="25"/>
  <c r="CQ126" i="25"/>
  <c r="EE125" i="25"/>
  <c r="DZ125" i="25"/>
  <c r="DY125" i="25"/>
  <c r="DX125" i="25"/>
  <c r="DW125" i="25"/>
  <c r="DV125" i="25"/>
  <c r="DT125" i="25"/>
  <c r="DS125" i="25"/>
  <c r="DR125" i="25"/>
  <c r="DQ125" i="25"/>
  <c r="DP125" i="25"/>
  <c r="DO125" i="25"/>
  <c r="DN125" i="25"/>
  <c r="DM125" i="25"/>
  <c r="DL125" i="25"/>
  <c r="DK125" i="25"/>
  <c r="DJ125" i="25"/>
  <c r="DI125" i="25"/>
  <c r="DH125" i="25"/>
  <c r="DG125" i="25"/>
  <c r="DF125" i="25"/>
  <c r="DE125" i="25"/>
  <c r="DD125" i="25"/>
  <c r="DC125" i="25"/>
  <c r="DB125" i="25"/>
  <c r="DA125" i="25"/>
  <c r="CZ125" i="25"/>
  <c r="CY125" i="25"/>
  <c r="CX125" i="25"/>
  <c r="CW125" i="25"/>
  <c r="CV125" i="25"/>
  <c r="CU125" i="25"/>
  <c r="CT125" i="25"/>
  <c r="CS125" i="25"/>
  <c r="CR125" i="25"/>
  <c r="CQ125" i="25"/>
  <c r="EE124" i="25"/>
  <c r="DZ124" i="25"/>
  <c r="DY124" i="25"/>
  <c r="DX124" i="25"/>
  <c r="DW124" i="25"/>
  <c r="DV124" i="25"/>
  <c r="DT124" i="25"/>
  <c r="DS124" i="25"/>
  <c r="DR124" i="25"/>
  <c r="DQ124" i="25"/>
  <c r="DP124" i="25"/>
  <c r="DO124" i="25"/>
  <c r="DN124" i="25"/>
  <c r="DM124" i="25"/>
  <c r="DL124" i="25"/>
  <c r="DK124" i="25"/>
  <c r="DJ124" i="25"/>
  <c r="DI124" i="25"/>
  <c r="DH124" i="25"/>
  <c r="DG124" i="25"/>
  <c r="DF124" i="25"/>
  <c r="DE124" i="25"/>
  <c r="DD124" i="25"/>
  <c r="DC124" i="25"/>
  <c r="DB124" i="25"/>
  <c r="DA124" i="25"/>
  <c r="CZ124" i="25"/>
  <c r="CY124" i="25"/>
  <c r="CX124" i="25"/>
  <c r="CW124" i="25"/>
  <c r="CV124" i="25"/>
  <c r="CU124" i="25"/>
  <c r="CT124" i="25"/>
  <c r="CS124" i="25"/>
  <c r="CR124" i="25"/>
  <c r="CQ124" i="25"/>
  <c r="EE123" i="25"/>
  <c r="DZ123" i="25"/>
  <c r="DY123" i="25"/>
  <c r="DX123" i="25"/>
  <c r="DW123" i="25"/>
  <c r="DV123" i="25"/>
  <c r="DT123" i="25"/>
  <c r="DS123" i="25"/>
  <c r="DR123" i="25"/>
  <c r="DQ123" i="25"/>
  <c r="DP123" i="25"/>
  <c r="DO123" i="25"/>
  <c r="DN123" i="25"/>
  <c r="DM123" i="25"/>
  <c r="DL123" i="25"/>
  <c r="DK123" i="25"/>
  <c r="DJ123" i="25"/>
  <c r="DI123" i="25"/>
  <c r="DH123" i="25"/>
  <c r="DG123" i="25"/>
  <c r="DF123" i="25"/>
  <c r="DE123" i="25"/>
  <c r="DD123" i="25"/>
  <c r="DC123" i="25"/>
  <c r="DB123" i="25"/>
  <c r="DA123" i="25"/>
  <c r="CZ123" i="25"/>
  <c r="CY123" i="25"/>
  <c r="CX123" i="25"/>
  <c r="CW123" i="25"/>
  <c r="CV123" i="25"/>
  <c r="CU123" i="25"/>
  <c r="CT123" i="25"/>
  <c r="CS123" i="25"/>
  <c r="CR123" i="25"/>
  <c r="CQ123" i="25"/>
  <c r="EE122" i="25"/>
  <c r="DZ122" i="25"/>
  <c r="DY122" i="25"/>
  <c r="DX122" i="25"/>
  <c r="DW122" i="25"/>
  <c r="DV122" i="25"/>
  <c r="DT122" i="25"/>
  <c r="DS122" i="25"/>
  <c r="DR122" i="25"/>
  <c r="DQ122" i="25"/>
  <c r="DP122" i="25"/>
  <c r="DO122" i="25"/>
  <c r="DN122" i="25"/>
  <c r="DM122" i="25"/>
  <c r="DL122" i="25"/>
  <c r="DK122" i="25"/>
  <c r="DJ122" i="25"/>
  <c r="DI122" i="25"/>
  <c r="DH122" i="25"/>
  <c r="DG122" i="25"/>
  <c r="DF122" i="25"/>
  <c r="DE122" i="25"/>
  <c r="DD122" i="25"/>
  <c r="DC122" i="25"/>
  <c r="DB122" i="25"/>
  <c r="DA122" i="25"/>
  <c r="CZ122" i="25"/>
  <c r="CY122" i="25"/>
  <c r="CX122" i="25"/>
  <c r="CW122" i="25"/>
  <c r="CV122" i="25"/>
  <c r="CU122" i="25"/>
  <c r="CT122" i="25"/>
  <c r="CS122" i="25"/>
  <c r="CR122" i="25"/>
  <c r="CQ122" i="25"/>
  <c r="EE121" i="25"/>
  <c r="DZ121" i="25"/>
  <c r="DY121" i="25"/>
  <c r="DX121" i="25"/>
  <c r="DW121" i="25"/>
  <c r="DV121" i="25"/>
  <c r="DT121" i="25"/>
  <c r="DS121" i="25"/>
  <c r="DR121" i="25"/>
  <c r="DQ121" i="25"/>
  <c r="DP121" i="25"/>
  <c r="DO121" i="25"/>
  <c r="DN121" i="25"/>
  <c r="DM121" i="25"/>
  <c r="DL121" i="25"/>
  <c r="DK121" i="25"/>
  <c r="DJ121" i="25"/>
  <c r="DI121" i="25"/>
  <c r="DH121" i="25"/>
  <c r="DG121" i="25"/>
  <c r="DF121" i="25"/>
  <c r="DE121" i="25"/>
  <c r="DD121" i="25"/>
  <c r="DC121" i="25"/>
  <c r="DB121" i="25"/>
  <c r="DA121" i="25"/>
  <c r="CZ121" i="25"/>
  <c r="CY121" i="25"/>
  <c r="CX121" i="25"/>
  <c r="CW121" i="25"/>
  <c r="CV121" i="25"/>
  <c r="CU121" i="25"/>
  <c r="CT121" i="25"/>
  <c r="CS121" i="25"/>
  <c r="CR121" i="25"/>
  <c r="CQ121" i="25"/>
  <c r="EE120" i="25"/>
  <c r="DZ120" i="25"/>
  <c r="DY120" i="25"/>
  <c r="DX120" i="25"/>
  <c r="DW120" i="25"/>
  <c r="DV120" i="25"/>
  <c r="DT120" i="25"/>
  <c r="DS120" i="25"/>
  <c r="DR120" i="25"/>
  <c r="DQ120" i="25"/>
  <c r="DP120" i="25"/>
  <c r="DO120" i="25"/>
  <c r="DN120" i="25"/>
  <c r="DM120" i="25"/>
  <c r="DL120" i="25"/>
  <c r="DK120" i="25"/>
  <c r="DJ120" i="25"/>
  <c r="DI120" i="25"/>
  <c r="DH120" i="25"/>
  <c r="DG120" i="25"/>
  <c r="DF120" i="25"/>
  <c r="DE120" i="25"/>
  <c r="DD120" i="25"/>
  <c r="DC120" i="25"/>
  <c r="DB120" i="25"/>
  <c r="DA120" i="25"/>
  <c r="CZ120" i="25"/>
  <c r="CY120" i="25"/>
  <c r="CX120" i="25"/>
  <c r="CW120" i="25"/>
  <c r="CV120" i="25"/>
  <c r="CU120" i="25"/>
  <c r="CT120" i="25"/>
  <c r="CS120" i="25"/>
  <c r="CR120" i="25"/>
  <c r="CQ120" i="25"/>
  <c r="EE119" i="25"/>
  <c r="DZ119" i="25"/>
  <c r="DY119" i="25"/>
  <c r="DX119" i="25"/>
  <c r="DW119" i="25"/>
  <c r="DV119" i="25"/>
  <c r="DT119" i="25"/>
  <c r="DS119" i="25"/>
  <c r="DR119" i="25"/>
  <c r="DQ119" i="25"/>
  <c r="DP119" i="25"/>
  <c r="DO119" i="25"/>
  <c r="DN119" i="25"/>
  <c r="DM119" i="25"/>
  <c r="DL119" i="25"/>
  <c r="DK119" i="25"/>
  <c r="DJ119" i="25"/>
  <c r="DI119" i="25"/>
  <c r="DH119" i="25"/>
  <c r="DG119" i="25"/>
  <c r="DF119" i="25"/>
  <c r="DE119" i="25"/>
  <c r="DD119" i="25"/>
  <c r="DC119" i="25"/>
  <c r="DB119" i="25"/>
  <c r="DA119" i="25"/>
  <c r="CZ119" i="25"/>
  <c r="CY119" i="25"/>
  <c r="CX119" i="25"/>
  <c r="CW119" i="25"/>
  <c r="CV119" i="25"/>
  <c r="CU119" i="25"/>
  <c r="CT119" i="25"/>
  <c r="CS119" i="25"/>
  <c r="CR119" i="25"/>
  <c r="CQ119" i="25"/>
  <c r="EE118" i="25"/>
  <c r="DZ118" i="25"/>
  <c r="DY118" i="25"/>
  <c r="DX118" i="25"/>
  <c r="DW118" i="25"/>
  <c r="DV118" i="25"/>
  <c r="DT118" i="25"/>
  <c r="DS118" i="25"/>
  <c r="DR118" i="25"/>
  <c r="DQ118" i="25"/>
  <c r="DP118" i="25"/>
  <c r="DO118" i="25"/>
  <c r="DN118" i="25"/>
  <c r="DM118" i="25"/>
  <c r="DL118" i="25"/>
  <c r="DK118" i="25"/>
  <c r="DJ118" i="25"/>
  <c r="DI118" i="25"/>
  <c r="DH118" i="25"/>
  <c r="DG118" i="25"/>
  <c r="DF118" i="25"/>
  <c r="DE118" i="25"/>
  <c r="DD118" i="25"/>
  <c r="DC118" i="25"/>
  <c r="DB118" i="25"/>
  <c r="DA118" i="25"/>
  <c r="CZ118" i="25"/>
  <c r="CY118" i="25"/>
  <c r="CX118" i="25"/>
  <c r="CW118" i="25"/>
  <c r="CV118" i="25"/>
  <c r="CU118" i="25"/>
  <c r="CT118" i="25"/>
  <c r="CS118" i="25"/>
  <c r="CR118" i="25"/>
  <c r="CQ118" i="25"/>
  <c r="EE117" i="25"/>
  <c r="DZ117" i="25"/>
  <c r="DY117" i="25"/>
  <c r="DX117" i="25"/>
  <c r="DW117" i="25"/>
  <c r="DV117" i="25"/>
  <c r="DT117" i="25"/>
  <c r="DS117" i="25"/>
  <c r="DR117" i="25"/>
  <c r="DQ117" i="25"/>
  <c r="DP117" i="25"/>
  <c r="DO117" i="25"/>
  <c r="DN117" i="25"/>
  <c r="DM117" i="25"/>
  <c r="DL117" i="25"/>
  <c r="DK117" i="25"/>
  <c r="DJ117" i="25"/>
  <c r="DI117" i="25"/>
  <c r="DH117" i="25"/>
  <c r="DG117" i="25"/>
  <c r="DF117" i="25"/>
  <c r="DE117" i="25"/>
  <c r="DD117" i="25"/>
  <c r="DC117" i="25"/>
  <c r="DB117" i="25"/>
  <c r="DA117" i="25"/>
  <c r="CZ117" i="25"/>
  <c r="CY117" i="25"/>
  <c r="CX117" i="25"/>
  <c r="CW117" i="25"/>
  <c r="CV117" i="25"/>
  <c r="CU117" i="25"/>
  <c r="CT117" i="25"/>
  <c r="CS117" i="25"/>
  <c r="CR117" i="25"/>
  <c r="CQ117" i="25"/>
  <c r="EE116" i="25"/>
  <c r="DZ116" i="25"/>
  <c r="DY116" i="25"/>
  <c r="DX116" i="25"/>
  <c r="DW116" i="25"/>
  <c r="DV116" i="25"/>
  <c r="DT116" i="25"/>
  <c r="DS116" i="25"/>
  <c r="DR116" i="25"/>
  <c r="DQ116" i="25"/>
  <c r="DP116" i="25"/>
  <c r="DO116" i="25"/>
  <c r="DN116" i="25"/>
  <c r="DM116" i="25"/>
  <c r="DL116" i="25"/>
  <c r="DK116" i="25"/>
  <c r="DJ116" i="25"/>
  <c r="DI116" i="25"/>
  <c r="DH116" i="25"/>
  <c r="DG116" i="25"/>
  <c r="DF116" i="25"/>
  <c r="DE116" i="25"/>
  <c r="DD116" i="25"/>
  <c r="DC116" i="25"/>
  <c r="DB116" i="25"/>
  <c r="DA116" i="25"/>
  <c r="CZ116" i="25"/>
  <c r="CY116" i="25"/>
  <c r="CX116" i="25"/>
  <c r="CW116" i="25"/>
  <c r="CV116" i="25"/>
  <c r="CU116" i="25"/>
  <c r="CT116" i="25"/>
  <c r="CS116" i="25"/>
  <c r="CR116" i="25"/>
  <c r="CQ116" i="25"/>
  <c r="EE115" i="25"/>
  <c r="DZ115" i="25"/>
  <c r="DY115" i="25"/>
  <c r="DX115" i="25"/>
  <c r="DW115" i="25"/>
  <c r="DV115" i="25"/>
  <c r="DT115" i="25"/>
  <c r="DS115" i="25"/>
  <c r="DR115" i="25"/>
  <c r="DQ115" i="25"/>
  <c r="DP115" i="25"/>
  <c r="DO115" i="25"/>
  <c r="DN115" i="25"/>
  <c r="DM115" i="25"/>
  <c r="DL115" i="25"/>
  <c r="DK115" i="25"/>
  <c r="DJ115" i="25"/>
  <c r="DI115" i="25"/>
  <c r="DH115" i="25"/>
  <c r="DG115" i="25"/>
  <c r="DF115" i="25"/>
  <c r="DE115" i="25"/>
  <c r="DD115" i="25"/>
  <c r="DC115" i="25"/>
  <c r="DB115" i="25"/>
  <c r="DA115" i="25"/>
  <c r="CZ115" i="25"/>
  <c r="CY115" i="25"/>
  <c r="CX115" i="25"/>
  <c r="CW115" i="25"/>
  <c r="CV115" i="25"/>
  <c r="CU115" i="25"/>
  <c r="CT115" i="25"/>
  <c r="CS115" i="25"/>
  <c r="CR115" i="25"/>
  <c r="CQ115" i="25"/>
  <c r="EE114" i="25"/>
  <c r="DZ114" i="25"/>
  <c r="DY114" i="25"/>
  <c r="DX114" i="25"/>
  <c r="DW114" i="25"/>
  <c r="DV114" i="25"/>
  <c r="DT114" i="25"/>
  <c r="DS114" i="25"/>
  <c r="DR114" i="25"/>
  <c r="DQ114" i="25"/>
  <c r="DP114" i="25"/>
  <c r="DO114" i="25"/>
  <c r="DN114" i="25"/>
  <c r="DM114" i="25"/>
  <c r="DL114" i="25"/>
  <c r="DK114" i="25"/>
  <c r="DJ114" i="25"/>
  <c r="DI114" i="25"/>
  <c r="DH114" i="25"/>
  <c r="DG114" i="25"/>
  <c r="DF114" i="25"/>
  <c r="DE114" i="25"/>
  <c r="DD114" i="25"/>
  <c r="DC114" i="25"/>
  <c r="DB114" i="25"/>
  <c r="DA114" i="25"/>
  <c r="CZ114" i="25"/>
  <c r="CY114" i="25"/>
  <c r="CX114" i="25"/>
  <c r="CW114" i="25"/>
  <c r="CV114" i="25"/>
  <c r="CU114" i="25"/>
  <c r="CT114" i="25"/>
  <c r="CS114" i="25"/>
  <c r="CR114" i="25"/>
  <c r="CQ114" i="25"/>
  <c r="EE113" i="25"/>
  <c r="DZ113" i="25"/>
  <c r="DY113" i="25"/>
  <c r="DX113" i="25"/>
  <c r="DW113" i="25"/>
  <c r="DV113" i="25"/>
  <c r="DT113" i="25"/>
  <c r="DS113" i="25"/>
  <c r="DR113" i="25"/>
  <c r="DQ113" i="25"/>
  <c r="DP113" i="25"/>
  <c r="DO113" i="25"/>
  <c r="DN113" i="25"/>
  <c r="DM113" i="25"/>
  <c r="DL113" i="25"/>
  <c r="DK113" i="25"/>
  <c r="DJ113" i="25"/>
  <c r="DI113" i="25"/>
  <c r="DH113" i="25"/>
  <c r="DG113" i="25"/>
  <c r="DF113" i="25"/>
  <c r="DE113" i="25"/>
  <c r="DD113" i="25"/>
  <c r="DC113" i="25"/>
  <c r="DB113" i="25"/>
  <c r="DA113" i="25"/>
  <c r="CZ113" i="25"/>
  <c r="CY113" i="25"/>
  <c r="CX113" i="25"/>
  <c r="CW113" i="25"/>
  <c r="CV113" i="25"/>
  <c r="CU113" i="25"/>
  <c r="CT113" i="25"/>
  <c r="CS113" i="25"/>
  <c r="CR113" i="25"/>
  <c r="CQ113" i="25"/>
  <c r="EE112" i="25"/>
  <c r="DZ112" i="25"/>
  <c r="DY112" i="25"/>
  <c r="DX112" i="25"/>
  <c r="DW112" i="25"/>
  <c r="DV112" i="25"/>
  <c r="DT112" i="25"/>
  <c r="DS112" i="25"/>
  <c r="DR112" i="25"/>
  <c r="DQ112" i="25"/>
  <c r="DP112" i="25"/>
  <c r="DO112" i="25"/>
  <c r="DN112" i="25"/>
  <c r="DM112" i="25"/>
  <c r="DL112" i="25"/>
  <c r="DK112" i="25"/>
  <c r="DJ112" i="25"/>
  <c r="DI112" i="25"/>
  <c r="DH112" i="25"/>
  <c r="DG112" i="25"/>
  <c r="DF112" i="25"/>
  <c r="DE112" i="25"/>
  <c r="DD112" i="25"/>
  <c r="DC112" i="25"/>
  <c r="DB112" i="25"/>
  <c r="DA112" i="25"/>
  <c r="CZ112" i="25"/>
  <c r="CY112" i="25"/>
  <c r="CX112" i="25"/>
  <c r="CW112" i="25"/>
  <c r="CV112" i="25"/>
  <c r="CU112" i="25"/>
  <c r="CT112" i="25"/>
  <c r="CS112" i="25"/>
  <c r="CR112" i="25"/>
  <c r="CQ112" i="25"/>
  <c r="EE111" i="25"/>
  <c r="DZ111" i="25"/>
  <c r="DY111" i="25"/>
  <c r="DX111" i="25"/>
  <c r="DW111" i="25"/>
  <c r="DV111" i="25"/>
  <c r="DT111" i="25"/>
  <c r="DS111" i="25"/>
  <c r="DR111" i="25"/>
  <c r="DQ111" i="25"/>
  <c r="DP111" i="25"/>
  <c r="DO111" i="25"/>
  <c r="DN111" i="25"/>
  <c r="DM111" i="25"/>
  <c r="DL111" i="25"/>
  <c r="DK111" i="25"/>
  <c r="DJ111" i="25"/>
  <c r="DI111" i="25"/>
  <c r="DH111" i="25"/>
  <c r="DG111" i="25"/>
  <c r="DF111" i="25"/>
  <c r="DE111" i="25"/>
  <c r="DD111" i="25"/>
  <c r="DC111" i="25"/>
  <c r="DB111" i="25"/>
  <c r="DA111" i="25"/>
  <c r="CZ111" i="25"/>
  <c r="CY111" i="25"/>
  <c r="CX111" i="25"/>
  <c r="CW111" i="25"/>
  <c r="CV111" i="25"/>
  <c r="CU111" i="25"/>
  <c r="CT111" i="25"/>
  <c r="CS111" i="25"/>
  <c r="CR111" i="25"/>
  <c r="CQ111" i="25"/>
  <c r="EE110" i="25"/>
  <c r="DZ110" i="25"/>
  <c r="DY110" i="25"/>
  <c r="DX110" i="25"/>
  <c r="DW110" i="25"/>
  <c r="DV110" i="25"/>
  <c r="DT110" i="25"/>
  <c r="DS110" i="25"/>
  <c r="DR110" i="25"/>
  <c r="DQ110" i="25"/>
  <c r="DP110" i="25"/>
  <c r="DO110" i="25"/>
  <c r="DN110" i="25"/>
  <c r="DM110" i="25"/>
  <c r="DL110" i="25"/>
  <c r="DK110" i="25"/>
  <c r="DJ110" i="25"/>
  <c r="DI110" i="25"/>
  <c r="DH110" i="25"/>
  <c r="DG110" i="25"/>
  <c r="DF110" i="25"/>
  <c r="DE110" i="25"/>
  <c r="DD110" i="25"/>
  <c r="DC110" i="25"/>
  <c r="DB110" i="25"/>
  <c r="DA110" i="25"/>
  <c r="CZ110" i="25"/>
  <c r="CY110" i="25"/>
  <c r="CX110" i="25"/>
  <c r="CW110" i="25"/>
  <c r="CV110" i="25"/>
  <c r="CU110" i="25"/>
  <c r="CT110" i="25"/>
  <c r="CS110" i="25"/>
  <c r="CR110" i="25"/>
  <c r="CQ110" i="25"/>
  <c r="EE109" i="25"/>
  <c r="DZ109" i="25"/>
  <c r="DY109" i="25"/>
  <c r="DX109" i="25"/>
  <c r="DW109" i="25"/>
  <c r="DV109" i="25"/>
  <c r="DT109" i="25"/>
  <c r="DS109" i="25"/>
  <c r="DR109" i="25"/>
  <c r="DQ109" i="25"/>
  <c r="DP109" i="25"/>
  <c r="DO109" i="25"/>
  <c r="DN109" i="25"/>
  <c r="DM109" i="25"/>
  <c r="DL109" i="25"/>
  <c r="DK109" i="25"/>
  <c r="DJ109" i="25"/>
  <c r="DI109" i="25"/>
  <c r="DH109" i="25"/>
  <c r="DG109" i="25"/>
  <c r="DF109" i="25"/>
  <c r="DE109" i="25"/>
  <c r="DD109" i="25"/>
  <c r="DC109" i="25"/>
  <c r="DB109" i="25"/>
  <c r="DA109" i="25"/>
  <c r="CZ109" i="25"/>
  <c r="CY109" i="25"/>
  <c r="CX109" i="25"/>
  <c r="CW109" i="25"/>
  <c r="CV109" i="25"/>
  <c r="CU109" i="25"/>
  <c r="CT109" i="25"/>
  <c r="CS109" i="25"/>
  <c r="CR109" i="25"/>
  <c r="CQ109" i="25"/>
  <c r="EE108" i="25"/>
  <c r="DZ108" i="25"/>
  <c r="DY108" i="25"/>
  <c r="DX108" i="25"/>
  <c r="DW108" i="25"/>
  <c r="DV108" i="25"/>
  <c r="DT108" i="25"/>
  <c r="DS108" i="25"/>
  <c r="DR108" i="25"/>
  <c r="DQ108" i="25"/>
  <c r="DP108" i="25"/>
  <c r="DO108" i="25"/>
  <c r="DN108" i="25"/>
  <c r="DM108" i="25"/>
  <c r="DL108" i="25"/>
  <c r="DK108" i="25"/>
  <c r="DJ108" i="25"/>
  <c r="DI108" i="25"/>
  <c r="DH108" i="25"/>
  <c r="DG108" i="25"/>
  <c r="DF108" i="25"/>
  <c r="DE108" i="25"/>
  <c r="DD108" i="25"/>
  <c r="DC108" i="25"/>
  <c r="DB108" i="25"/>
  <c r="DA108" i="25"/>
  <c r="CZ108" i="25"/>
  <c r="CY108" i="25"/>
  <c r="CX108" i="25"/>
  <c r="CW108" i="25"/>
  <c r="CV108" i="25"/>
  <c r="CU108" i="25"/>
  <c r="CT108" i="25"/>
  <c r="CS108" i="25"/>
  <c r="CR108" i="25"/>
  <c r="CQ108" i="25"/>
  <c r="EE107" i="25"/>
  <c r="DZ107" i="25"/>
  <c r="DY107" i="25"/>
  <c r="DX107" i="25"/>
  <c r="DW107" i="25"/>
  <c r="DV107" i="25"/>
  <c r="DT107" i="25"/>
  <c r="DS107" i="25"/>
  <c r="DR107" i="25"/>
  <c r="DQ107" i="25"/>
  <c r="DP107" i="25"/>
  <c r="DO107" i="25"/>
  <c r="DN107" i="25"/>
  <c r="DM107" i="25"/>
  <c r="DL107" i="25"/>
  <c r="DK107" i="25"/>
  <c r="DJ107" i="25"/>
  <c r="DI107" i="25"/>
  <c r="DH107" i="25"/>
  <c r="DG107" i="25"/>
  <c r="DF107" i="25"/>
  <c r="DE107" i="25"/>
  <c r="DD107" i="25"/>
  <c r="DC107" i="25"/>
  <c r="DB107" i="25"/>
  <c r="DA107" i="25"/>
  <c r="CZ107" i="25"/>
  <c r="CY107" i="25"/>
  <c r="CX107" i="25"/>
  <c r="CW107" i="25"/>
  <c r="CV107" i="25"/>
  <c r="CU107" i="25"/>
  <c r="CT107" i="25"/>
  <c r="CS107" i="25"/>
  <c r="CR107" i="25"/>
  <c r="CQ107" i="25"/>
  <c r="EE106" i="25"/>
  <c r="DZ106" i="25"/>
  <c r="DY106" i="25"/>
  <c r="DX106" i="25"/>
  <c r="DW106" i="25"/>
  <c r="DV106" i="25"/>
  <c r="DT106" i="25"/>
  <c r="DS106" i="25"/>
  <c r="DR106" i="25"/>
  <c r="DQ106" i="25"/>
  <c r="DP106" i="25"/>
  <c r="DO106" i="25"/>
  <c r="DN106" i="25"/>
  <c r="DM106" i="25"/>
  <c r="DL106" i="25"/>
  <c r="DK106" i="25"/>
  <c r="DJ106" i="25"/>
  <c r="DI106" i="25"/>
  <c r="DH106" i="25"/>
  <c r="DG106" i="25"/>
  <c r="DF106" i="25"/>
  <c r="DE106" i="25"/>
  <c r="DD106" i="25"/>
  <c r="DC106" i="25"/>
  <c r="DB106" i="25"/>
  <c r="DA106" i="25"/>
  <c r="CZ106" i="25"/>
  <c r="CY106" i="25"/>
  <c r="CX106" i="25"/>
  <c r="CW106" i="25"/>
  <c r="CV106" i="25"/>
  <c r="CU106" i="25"/>
  <c r="CT106" i="25"/>
  <c r="CS106" i="25"/>
  <c r="CR106" i="25"/>
  <c r="CQ106" i="25"/>
  <c r="EE105" i="25"/>
  <c r="DZ105" i="25"/>
  <c r="DY105" i="25"/>
  <c r="DX105" i="25"/>
  <c r="DW105" i="25"/>
  <c r="DV105" i="25"/>
  <c r="DT105" i="25"/>
  <c r="DS105" i="25"/>
  <c r="DR105" i="25"/>
  <c r="DQ105" i="25"/>
  <c r="DP105" i="25"/>
  <c r="DO105" i="25"/>
  <c r="DN105" i="25"/>
  <c r="DM105" i="25"/>
  <c r="DL105" i="25"/>
  <c r="DK105" i="25"/>
  <c r="DJ105" i="25"/>
  <c r="DI105" i="25"/>
  <c r="DH105" i="25"/>
  <c r="DG105" i="25"/>
  <c r="DF105" i="25"/>
  <c r="DE105" i="25"/>
  <c r="DD105" i="25"/>
  <c r="DC105" i="25"/>
  <c r="DB105" i="25"/>
  <c r="DA105" i="25"/>
  <c r="CZ105" i="25"/>
  <c r="CY105" i="25"/>
  <c r="CX105" i="25"/>
  <c r="CW105" i="25"/>
  <c r="CV105" i="25"/>
  <c r="CU105" i="25"/>
  <c r="CT105" i="25"/>
  <c r="CS105" i="25"/>
  <c r="CR105" i="25"/>
  <c r="CQ105" i="25"/>
  <c r="EE104" i="25"/>
  <c r="DZ104" i="25"/>
  <c r="DY104" i="25"/>
  <c r="DX104" i="25"/>
  <c r="DW104" i="25"/>
  <c r="DV104" i="25"/>
  <c r="DT104" i="25"/>
  <c r="DS104" i="25"/>
  <c r="DR104" i="25"/>
  <c r="DQ104" i="25"/>
  <c r="DP104" i="25"/>
  <c r="DO104" i="25"/>
  <c r="DN104" i="25"/>
  <c r="DM104" i="25"/>
  <c r="DL104" i="25"/>
  <c r="DK104" i="25"/>
  <c r="DJ104" i="25"/>
  <c r="DI104" i="25"/>
  <c r="DH104" i="25"/>
  <c r="DG104" i="25"/>
  <c r="DF104" i="25"/>
  <c r="DE104" i="25"/>
  <c r="DD104" i="25"/>
  <c r="DC104" i="25"/>
  <c r="DB104" i="25"/>
  <c r="DA104" i="25"/>
  <c r="CZ104" i="25"/>
  <c r="CY104" i="25"/>
  <c r="CX104" i="25"/>
  <c r="CW104" i="25"/>
  <c r="CV104" i="25"/>
  <c r="CU104" i="25"/>
  <c r="CT104" i="25"/>
  <c r="CS104" i="25"/>
  <c r="CR104" i="25"/>
  <c r="CQ104" i="25"/>
  <c r="EE103" i="25"/>
  <c r="DZ103" i="25"/>
  <c r="DY103" i="25"/>
  <c r="DX103" i="25"/>
  <c r="DW103" i="25"/>
  <c r="DV103" i="25"/>
  <c r="DT103" i="25"/>
  <c r="DS103" i="25"/>
  <c r="DR103" i="25"/>
  <c r="DQ103" i="25"/>
  <c r="DP103" i="25"/>
  <c r="DO103" i="25"/>
  <c r="DN103" i="25"/>
  <c r="DM103" i="25"/>
  <c r="DL103" i="25"/>
  <c r="DK103" i="25"/>
  <c r="DJ103" i="25"/>
  <c r="DI103" i="25"/>
  <c r="DH103" i="25"/>
  <c r="DG103" i="25"/>
  <c r="DF103" i="25"/>
  <c r="DE103" i="25"/>
  <c r="DD103" i="25"/>
  <c r="DC103" i="25"/>
  <c r="DB103" i="25"/>
  <c r="DA103" i="25"/>
  <c r="CZ103" i="25"/>
  <c r="CY103" i="25"/>
  <c r="CX103" i="25"/>
  <c r="CW103" i="25"/>
  <c r="CV103" i="25"/>
  <c r="CU103" i="25"/>
  <c r="CT103" i="25"/>
  <c r="CS103" i="25"/>
  <c r="CR103" i="25"/>
  <c r="CQ103" i="25"/>
  <c r="EE102" i="25"/>
  <c r="DZ102" i="25"/>
  <c r="DY102" i="25"/>
  <c r="DX102" i="25"/>
  <c r="DW102" i="25"/>
  <c r="DV102" i="25"/>
  <c r="DT102" i="25"/>
  <c r="DS102" i="25"/>
  <c r="DR102" i="25"/>
  <c r="DQ102" i="25"/>
  <c r="DP102" i="25"/>
  <c r="DO102" i="25"/>
  <c r="DN102" i="25"/>
  <c r="DM102" i="25"/>
  <c r="DL102" i="25"/>
  <c r="DK102" i="25"/>
  <c r="DJ102" i="25"/>
  <c r="DI102" i="25"/>
  <c r="DH102" i="25"/>
  <c r="DG102" i="25"/>
  <c r="DF102" i="25"/>
  <c r="DE102" i="25"/>
  <c r="DD102" i="25"/>
  <c r="DC102" i="25"/>
  <c r="DB102" i="25"/>
  <c r="DA102" i="25"/>
  <c r="CZ102" i="25"/>
  <c r="CY102" i="25"/>
  <c r="CX102" i="25"/>
  <c r="CW102" i="25"/>
  <c r="CV102" i="25"/>
  <c r="CU102" i="25"/>
  <c r="CT102" i="25"/>
  <c r="CS102" i="25"/>
  <c r="CR102" i="25"/>
  <c r="CQ102" i="25"/>
  <c r="EE101" i="25"/>
  <c r="DZ101" i="25"/>
  <c r="DY101" i="25"/>
  <c r="DX101" i="25"/>
  <c r="DW101" i="25"/>
  <c r="DV101" i="25"/>
  <c r="DT101" i="25"/>
  <c r="DS101" i="25"/>
  <c r="DR101" i="25"/>
  <c r="DQ101" i="25"/>
  <c r="DP101" i="25"/>
  <c r="DO101" i="25"/>
  <c r="DN101" i="25"/>
  <c r="DM101" i="25"/>
  <c r="DL101" i="25"/>
  <c r="DK101" i="25"/>
  <c r="DJ101" i="25"/>
  <c r="DI101" i="25"/>
  <c r="DH101" i="25"/>
  <c r="DG101" i="25"/>
  <c r="DF101" i="25"/>
  <c r="DE101" i="25"/>
  <c r="DD101" i="25"/>
  <c r="DC101" i="25"/>
  <c r="DB101" i="25"/>
  <c r="DA101" i="25"/>
  <c r="CZ101" i="25"/>
  <c r="CY101" i="25"/>
  <c r="CX101" i="25"/>
  <c r="CW101" i="25"/>
  <c r="CV101" i="25"/>
  <c r="CU101" i="25"/>
  <c r="CT101" i="25"/>
  <c r="CS101" i="25"/>
  <c r="CR101" i="25"/>
  <c r="CQ101" i="25"/>
  <c r="EE100" i="25"/>
  <c r="DZ100" i="25"/>
  <c r="DY100" i="25"/>
  <c r="DX100" i="25"/>
  <c r="DW100" i="25"/>
  <c r="DV100" i="25"/>
  <c r="DT100" i="25"/>
  <c r="DS100" i="25"/>
  <c r="DR100" i="25"/>
  <c r="DQ100" i="25"/>
  <c r="DP100" i="25"/>
  <c r="DO100" i="25"/>
  <c r="DN100" i="25"/>
  <c r="DM100" i="25"/>
  <c r="DL100" i="25"/>
  <c r="DK100" i="25"/>
  <c r="DJ100" i="25"/>
  <c r="DI100" i="25"/>
  <c r="DH100" i="25"/>
  <c r="DG100" i="25"/>
  <c r="DF100" i="25"/>
  <c r="DE100" i="25"/>
  <c r="DD100" i="25"/>
  <c r="DC100" i="25"/>
  <c r="DB100" i="25"/>
  <c r="DA100" i="25"/>
  <c r="CZ100" i="25"/>
  <c r="CY100" i="25"/>
  <c r="CX100" i="25"/>
  <c r="CW100" i="25"/>
  <c r="CV100" i="25"/>
  <c r="CU100" i="25"/>
  <c r="CT100" i="25"/>
  <c r="CS100" i="25"/>
  <c r="CR100" i="25"/>
  <c r="CQ100" i="25"/>
  <c r="EE99" i="25"/>
  <c r="DZ99" i="25"/>
  <c r="DY99" i="25"/>
  <c r="DX99" i="25"/>
  <c r="DW99" i="25"/>
  <c r="DV99" i="25"/>
  <c r="DT99" i="25"/>
  <c r="DS99" i="25"/>
  <c r="DR99" i="25"/>
  <c r="DQ99" i="25"/>
  <c r="DP99" i="25"/>
  <c r="DO99" i="25"/>
  <c r="DN99" i="25"/>
  <c r="DM99" i="25"/>
  <c r="DL99" i="25"/>
  <c r="DK99" i="25"/>
  <c r="DJ99" i="25"/>
  <c r="DI99" i="25"/>
  <c r="DH99" i="25"/>
  <c r="DG99" i="25"/>
  <c r="DF99" i="25"/>
  <c r="DE99" i="25"/>
  <c r="DD99" i="25"/>
  <c r="DC99" i="25"/>
  <c r="DB99" i="25"/>
  <c r="DA99" i="25"/>
  <c r="CZ99" i="25"/>
  <c r="CY99" i="25"/>
  <c r="CX99" i="25"/>
  <c r="CW99" i="25"/>
  <c r="CV99" i="25"/>
  <c r="CU99" i="25"/>
  <c r="CT99" i="25"/>
  <c r="CS99" i="25"/>
  <c r="CR99" i="25"/>
  <c r="CQ99" i="25"/>
  <c r="EE98" i="25"/>
  <c r="DZ98" i="25"/>
  <c r="DY98" i="25"/>
  <c r="DX98" i="25"/>
  <c r="DW98" i="25"/>
  <c r="DV98" i="25"/>
  <c r="DT98" i="25"/>
  <c r="DS98" i="25"/>
  <c r="DR98" i="25"/>
  <c r="DQ98" i="25"/>
  <c r="DP98" i="25"/>
  <c r="DO98" i="25"/>
  <c r="DN98" i="25"/>
  <c r="DM98" i="25"/>
  <c r="DL98" i="25"/>
  <c r="DK98" i="25"/>
  <c r="DJ98" i="25"/>
  <c r="DI98" i="25"/>
  <c r="DH98" i="25"/>
  <c r="DG98" i="25"/>
  <c r="DF98" i="25"/>
  <c r="DE98" i="25"/>
  <c r="DD98" i="25"/>
  <c r="DC98" i="25"/>
  <c r="DB98" i="25"/>
  <c r="DA98" i="25"/>
  <c r="CZ98" i="25"/>
  <c r="CY98" i="25"/>
  <c r="CX98" i="25"/>
  <c r="CW98" i="25"/>
  <c r="CV98" i="25"/>
  <c r="CU98" i="25"/>
  <c r="CT98" i="25"/>
  <c r="CS98" i="25"/>
  <c r="CR98" i="25"/>
  <c r="CQ98" i="25"/>
  <c r="EE97" i="25"/>
  <c r="DZ97" i="25"/>
  <c r="DY97" i="25"/>
  <c r="DX97" i="25"/>
  <c r="DW97" i="25"/>
  <c r="DV97" i="25"/>
  <c r="DT97" i="25"/>
  <c r="DS97" i="25"/>
  <c r="DR97" i="25"/>
  <c r="DQ97" i="25"/>
  <c r="DP97" i="25"/>
  <c r="DO97" i="25"/>
  <c r="DN97" i="25"/>
  <c r="DM97" i="25"/>
  <c r="DL97" i="25"/>
  <c r="DK97" i="25"/>
  <c r="DJ97" i="25"/>
  <c r="DI97" i="25"/>
  <c r="DH97" i="25"/>
  <c r="DG97" i="25"/>
  <c r="DF97" i="25"/>
  <c r="DE97" i="25"/>
  <c r="DD97" i="25"/>
  <c r="DC97" i="25"/>
  <c r="DB97" i="25"/>
  <c r="DA97" i="25"/>
  <c r="CZ97" i="25"/>
  <c r="CY97" i="25"/>
  <c r="CX97" i="25"/>
  <c r="CW97" i="25"/>
  <c r="CV97" i="25"/>
  <c r="CU97" i="25"/>
  <c r="CT97" i="25"/>
  <c r="CS97" i="25"/>
  <c r="CR97" i="25"/>
  <c r="CQ97" i="25"/>
  <c r="EE96" i="25"/>
  <c r="DZ96" i="25"/>
  <c r="DY96" i="25"/>
  <c r="DX96" i="25"/>
  <c r="DW96" i="25"/>
  <c r="DV96" i="25"/>
  <c r="DT96" i="25"/>
  <c r="DS96" i="25"/>
  <c r="DR96" i="25"/>
  <c r="DQ96" i="25"/>
  <c r="DP96" i="25"/>
  <c r="DO96" i="25"/>
  <c r="DN96" i="25"/>
  <c r="DM96" i="25"/>
  <c r="DL96" i="25"/>
  <c r="DK96" i="25"/>
  <c r="DJ96" i="25"/>
  <c r="DI96" i="25"/>
  <c r="DH96" i="25"/>
  <c r="DG96" i="25"/>
  <c r="DF96" i="25"/>
  <c r="DE96" i="25"/>
  <c r="DD96" i="25"/>
  <c r="DC96" i="25"/>
  <c r="DB96" i="25"/>
  <c r="DA96" i="25"/>
  <c r="CZ96" i="25"/>
  <c r="CY96" i="25"/>
  <c r="CX96" i="25"/>
  <c r="CW96" i="25"/>
  <c r="CV96" i="25"/>
  <c r="CU96" i="25"/>
  <c r="CT96" i="25"/>
  <c r="CS96" i="25"/>
  <c r="CR96" i="25"/>
  <c r="CQ96" i="25"/>
  <c r="EE95" i="25"/>
  <c r="DZ95" i="25"/>
  <c r="DY95" i="25"/>
  <c r="DX95" i="25"/>
  <c r="DW95" i="25"/>
  <c r="DV95" i="25"/>
  <c r="DT95" i="25"/>
  <c r="DS95" i="25"/>
  <c r="DR95" i="25"/>
  <c r="DQ95" i="25"/>
  <c r="DP95" i="25"/>
  <c r="DO95" i="25"/>
  <c r="DN95" i="25"/>
  <c r="DM95" i="25"/>
  <c r="DL95" i="25"/>
  <c r="DK95" i="25"/>
  <c r="DJ95" i="25"/>
  <c r="DI95" i="25"/>
  <c r="DH95" i="25"/>
  <c r="DG95" i="25"/>
  <c r="DF95" i="25"/>
  <c r="DE95" i="25"/>
  <c r="DD95" i="25"/>
  <c r="DC95" i="25"/>
  <c r="DB95" i="25"/>
  <c r="DA95" i="25"/>
  <c r="CZ95" i="25"/>
  <c r="CY95" i="25"/>
  <c r="CX95" i="25"/>
  <c r="CW95" i="25"/>
  <c r="CV95" i="25"/>
  <c r="CU95" i="25"/>
  <c r="CT95" i="25"/>
  <c r="CS95" i="25"/>
  <c r="CR95" i="25"/>
  <c r="CQ95" i="25"/>
  <c r="EE94" i="25"/>
  <c r="DZ94" i="25"/>
  <c r="DY94" i="25"/>
  <c r="DX94" i="25"/>
  <c r="DW94" i="25"/>
  <c r="DV94" i="25"/>
  <c r="DT94" i="25"/>
  <c r="DS94" i="25"/>
  <c r="DR94" i="25"/>
  <c r="DQ94" i="25"/>
  <c r="DP94" i="25"/>
  <c r="DO94" i="25"/>
  <c r="DN94" i="25"/>
  <c r="DM94" i="25"/>
  <c r="DL94" i="25"/>
  <c r="DK94" i="25"/>
  <c r="DJ94" i="25"/>
  <c r="DI94" i="25"/>
  <c r="DH94" i="25"/>
  <c r="DG94" i="25"/>
  <c r="DF94" i="25"/>
  <c r="DE94" i="25"/>
  <c r="DD94" i="25"/>
  <c r="DC94" i="25"/>
  <c r="DB94" i="25"/>
  <c r="DA94" i="25"/>
  <c r="CZ94" i="25"/>
  <c r="CY94" i="25"/>
  <c r="CX94" i="25"/>
  <c r="CW94" i="25"/>
  <c r="CV94" i="25"/>
  <c r="CU94" i="25"/>
  <c r="CT94" i="25"/>
  <c r="CS94" i="25"/>
  <c r="CR94" i="25"/>
  <c r="CQ94" i="25"/>
  <c r="EE93" i="25"/>
  <c r="DZ93" i="25"/>
  <c r="DY93" i="25"/>
  <c r="DX93" i="25"/>
  <c r="DW93" i="25"/>
  <c r="DV93" i="25"/>
  <c r="DT93" i="25"/>
  <c r="DS93" i="25"/>
  <c r="DR93" i="25"/>
  <c r="DQ93" i="25"/>
  <c r="DP93" i="25"/>
  <c r="DO93" i="25"/>
  <c r="DN93" i="25"/>
  <c r="DM93" i="25"/>
  <c r="DL93" i="25"/>
  <c r="DK93" i="25"/>
  <c r="DJ93" i="25"/>
  <c r="DI93" i="25"/>
  <c r="DH93" i="25"/>
  <c r="DG93" i="25"/>
  <c r="DF93" i="25"/>
  <c r="DE93" i="25"/>
  <c r="DD93" i="25"/>
  <c r="DC93" i="25"/>
  <c r="DB93" i="25"/>
  <c r="DA93" i="25"/>
  <c r="CZ93" i="25"/>
  <c r="CY93" i="25"/>
  <c r="CX93" i="25"/>
  <c r="CW93" i="25"/>
  <c r="CV93" i="25"/>
  <c r="CU93" i="25"/>
  <c r="CT93" i="25"/>
  <c r="CS93" i="25"/>
  <c r="CR93" i="25"/>
  <c r="CQ93" i="25"/>
  <c r="EE92" i="25"/>
  <c r="DZ92" i="25"/>
  <c r="DY92" i="25"/>
  <c r="DX92" i="25"/>
  <c r="DW92" i="25"/>
  <c r="DV92" i="25"/>
  <c r="DT92" i="25"/>
  <c r="DS92" i="25"/>
  <c r="DR92" i="25"/>
  <c r="DQ92" i="25"/>
  <c r="DP92" i="25"/>
  <c r="DO92" i="25"/>
  <c r="DN92" i="25"/>
  <c r="DM92" i="25"/>
  <c r="DL92" i="25"/>
  <c r="DK92" i="25"/>
  <c r="DJ92" i="25"/>
  <c r="DI92" i="25"/>
  <c r="DH92" i="25"/>
  <c r="DG92" i="25"/>
  <c r="DF92" i="25"/>
  <c r="DE92" i="25"/>
  <c r="DD92" i="25"/>
  <c r="DC92" i="25"/>
  <c r="DB92" i="25"/>
  <c r="DA92" i="25"/>
  <c r="CZ92" i="25"/>
  <c r="CY92" i="25"/>
  <c r="CX92" i="25"/>
  <c r="CW92" i="25"/>
  <c r="CV92" i="25"/>
  <c r="CU92" i="25"/>
  <c r="CT92" i="25"/>
  <c r="CS92" i="25"/>
  <c r="CR92" i="25"/>
  <c r="CQ92" i="25"/>
  <c r="EE91" i="25"/>
  <c r="DZ91" i="25"/>
  <c r="DY91" i="25"/>
  <c r="DX91" i="25"/>
  <c r="DW91" i="25"/>
  <c r="DV91" i="25"/>
  <c r="DT91" i="25"/>
  <c r="DS91" i="25"/>
  <c r="DR91" i="25"/>
  <c r="DQ91" i="25"/>
  <c r="DP91" i="25"/>
  <c r="DO91" i="25"/>
  <c r="DN91" i="25"/>
  <c r="DM91" i="25"/>
  <c r="DL91" i="25"/>
  <c r="DK91" i="25"/>
  <c r="DJ91" i="25"/>
  <c r="DI91" i="25"/>
  <c r="DH91" i="25"/>
  <c r="DG91" i="25"/>
  <c r="DF91" i="25"/>
  <c r="DE91" i="25"/>
  <c r="DD91" i="25"/>
  <c r="DC91" i="25"/>
  <c r="DB91" i="25"/>
  <c r="DA91" i="25"/>
  <c r="CZ91" i="25"/>
  <c r="CY91" i="25"/>
  <c r="CX91" i="25"/>
  <c r="CW91" i="25"/>
  <c r="CV91" i="25"/>
  <c r="CU91" i="25"/>
  <c r="CT91" i="25"/>
  <c r="CS91" i="25"/>
  <c r="CR91" i="25"/>
  <c r="CQ91" i="25"/>
  <c r="EE90" i="25"/>
  <c r="DZ90" i="25"/>
  <c r="DY90" i="25"/>
  <c r="DX90" i="25"/>
  <c r="DW90" i="25"/>
  <c r="DV90" i="25"/>
  <c r="DT90" i="25"/>
  <c r="DS90" i="25"/>
  <c r="DR90" i="25"/>
  <c r="DQ90" i="25"/>
  <c r="DP90" i="25"/>
  <c r="DO90" i="25"/>
  <c r="DN90" i="25"/>
  <c r="DM90" i="25"/>
  <c r="DL90" i="25"/>
  <c r="DK90" i="25"/>
  <c r="DJ90" i="25"/>
  <c r="DI90" i="25"/>
  <c r="DH90" i="25"/>
  <c r="DG90" i="25"/>
  <c r="DF90" i="25"/>
  <c r="DE90" i="25"/>
  <c r="DD90" i="25"/>
  <c r="DC90" i="25"/>
  <c r="DB90" i="25"/>
  <c r="DA90" i="25"/>
  <c r="CZ90" i="25"/>
  <c r="CY90" i="25"/>
  <c r="CX90" i="25"/>
  <c r="CW90" i="25"/>
  <c r="CV90" i="25"/>
  <c r="CU90" i="25"/>
  <c r="CT90" i="25"/>
  <c r="CS90" i="25"/>
  <c r="CR90" i="25"/>
  <c r="CQ90" i="25"/>
  <c r="EE89" i="25"/>
  <c r="DZ89" i="25"/>
  <c r="DY89" i="25"/>
  <c r="DX89" i="25"/>
  <c r="DW89" i="25"/>
  <c r="DV89" i="25"/>
  <c r="DT89" i="25"/>
  <c r="DS89" i="25"/>
  <c r="DR89" i="25"/>
  <c r="DQ89" i="25"/>
  <c r="DP89" i="25"/>
  <c r="DO89" i="25"/>
  <c r="DN89" i="25"/>
  <c r="DM89" i="25"/>
  <c r="DL89" i="25"/>
  <c r="DK89" i="25"/>
  <c r="DJ89" i="25"/>
  <c r="DI89" i="25"/>
  <c r="DH89" i="25"/>
  <c r="DG89" i="25"/>
  <c r="DF89" i="25"/>
  <c r="DE89" i="25"/>
  <c r="DD89" i="25"/>
  <c r="DC89" i="25"/>
  <c r="DB89" i="25"/>
  <c r="DA89" i="25"/>
  <c r="CZ89" i="25"/>
  <c r="CY89" i="25"/>
  <c r="CX89" i="25"/>
  <c r="CW89" i="25"/>
  <c r="CV89" i="25"/>
  <c r="CU89" i="25"/>
  <c r="CT89" i="25"/>
  <c r="CS89" i="25"/>
  <c r="CR89" i="25"/>
  <c r="CQ89" i="25"/>
  <c r="EE88" i="25"/>
  <c r="DZ88" i="25"/>
  <c r="DY88" i="25"/>
  <c r="DX88" i="25"/>
  <c r="DW88" i="25"/>
  <c r="DV88" i="25"/>
  <c r="DT88" i="25"/>
  <c r="DS88" i="25"/>
  <c r="DR88" i="25"/>
  <c r="DQ88" i="25"/>
  <c r="DP88" i="25"/>
  <c r="DO88" i="25"/>
  <c r="DN88" i="25"/>
  <c r="DM88" i="25"/>
  <c r="DL88" i="25"/>
  <c r="DK88" i="25"/>
  <c r="DJ88" i="25"/>
  <c r="DI88" i="25"/>
  <c r="DH88" i="25"/>
  <c r="DG88" i="25"/>
  <c r="DF88" i="25"/>
  <c r="DE88" i="25"/>
  <c r="DD88" i="25"/>
  <c r="DC88" i="25"/>
  <c r="DB88" i="25"/>
  <c r="DA88" i="25"/>
  <c r="CZ88" i="25"/>
  <c r="CY88" i="25"/>
  <c r="CX88" i="25"/>
  <c r="CW88" i="25"/>
  <c r="CV88" i="25"/>
  <c r="CU88" i="25"/>
  <c r="CT88" i="25"/>
  <c r="CS88" i="25"/>
  <c r="CR88" i="25"/>
  <c r="CQ88" i="25"/>
  <c r="EE87" i="25"/>
  <c r="DZ87" i="25"/>
  <c r="DY87" i="25"/>
  <c r="DX87" i="25"/>
  <c r="DW87" i="25"/>
  <c r="DV87" i="25"/>
  <c r="DT87" i="25"/>
  <c r="DS87" i="25"/>
  <c r="DR87" i="25"/>
  <c r="DQ87" i="25"/>
  <c r="DP87" i="25"/>
  <c r="DO87" i="25"/>
  <c r="DN87" i="25"/>
  <c r="DM87" i="25"/>
  <c r="DL87" i="25"/>
  <c r="DK87" i="25"/>
  <c r="DJ87" i="25"/>
  <c r="DI87" i="25"/>
  <c r="DH87" i="25"/>
  <c r="DG87" i="25"/>
  <c r="DF87" i="25"/>
  <c r="DE87" i="25"/>
  <c r="DD87" i="25"/>
  <c r="DC87" i="25"/>
  <c r="DB87" i="25"/>
  <c r="DA87" i="25"/>
  <c r="CZ87" i="25"/>
  <c r="CY87" i="25"/>
  <c r="CX87" i="25"/>
  <c r="CW87" i="25"/>
  <c r="CV87" i="25"/>
  <c r="CU87" i="25"/>
  <c r="CT87" i="25"/>
  <c r="CS87" i="25"/>
  <c r="CR87" i="25"/>
  <c r="CQ87" i="25"/>
  <c r="EE86" i="25"/>
  <c r="DZ86" i="25"/>
  <c r="DY86" i="25"/>
  <c r="DX86" i="25"/>
  <c r="DW86" i="25"/>
  <c r="DV86" i="25"/>
  <c r="DT86" i="25"/>
  <c r="DS86" i="25"/>
  <c r="DR86" i="25"/>
  <c r="DQ86" i="25"/>
  <c r="DP86" i="25"/>
  <c r="DO86" i="25"/>
  <c r="DN86" i="25"/>
  <c r="DM86" i="25"/>
  <c r="DL86" i="25"/>
  <c r="DK86" i="25"/>
  <c r="DJ86" i="25"/>
  <c r="DI86" i="25"/>
  <c r="DH86" i="25"/>
  <c r="DG86" i="25"/>
  <c r="DF86" i="25"/>
  <c r="DE86" i="25"/>
  <c r="DD86" i="25"/>
  <c r="DC86" i="25"/>
  <c r="DB86" i="25"/>
  <c r="DA86" i="25"/>
  <c r="CZ86" i="25"/>
  <c r="CY86" i="25"/>
  <c r="CX86" i="25"/>
  <c r="CW86" i="25"/>
  <c r="CV86" i="25"/>
  <c r="CU86" i="25"/>
  <c r="CT86" i="25"/>
  <c r="CS86" i="25"/>
  <c r="CR86" i="25"/>
  <c r="CQ86" i="25"/>
  <c r="EE85" i="25"/>
  <c r="DZ85" i="25"/>
  <c r="DY85" i="25"/>
  <c r="DX85" i="25"/>
  <c r="DW85" i="25"/>
  <c r="DV85" i="25"/>
  <c r="DT85" i="25"/>
  <c r="DS85" i="25"/>
  <c r="DR85" i="25"/>
  <c r="DQ85" i="25"/>
  <c r="DP85" i="25"/>
  <c r="DO85" i="25"/>
  <c r="DN85" i="25"/>
  <c r="DM85" i="25"/>
  <c r="DL85" i="25"/>
  <c r="DK85" i="25"/>
  <c r="DJ85" i="25"/>
  <c r="DI85" i="25"/>
  <c r="DH85" i="25"/>
  <c r="DG85" i="25"/>
  <c r="DF85" i="25"/>
  <c r="DE85" i="25"/>
  <c r="DD85" i="25"/>
  <c r="DC85" i="25"/>
  <c r="DB85" i="25"/>
  <c r="DA85" i="25"/>
  <c r="CZ85" i="25"/>
  <c r="CY85" i="25"/>
  <c r="CX85" i="25"/>
  <c r="CW85" i="25"/>
  <c r="CV85" i="25"/>
  <c r="CU85" i="25"/>
  <c r="CT85" i="25"/>
  <c r="CS85" i="25"/>
  <c r="CR85" i="25"/>
  <c r="CQ85" i="25"/>
  <c r="EE84" i="25"/>
  <c r="DZ84" i="25"/>
  <c r="DY84" i="25"/>
  <c r="DX84" i="25"/>
  <c r="DW84" i="25"/>
  <c r="DV84" i="25"/>
  <c r="DT84" i="25"/>
  <c r="DS84" i="25"/>
  <c r="DR84" i="25"/>
  <c r="DQ84" i="25"/>
  <c r="DP84" i="25"/>
  <c r="DO84" i="25"/>
  <c r="DN84" i="25"/>
  <c r="DM84" i="25"/>
  <c r="DL84" i="25"/>
  <c r="DK84" i="25"/>
  <c r="DJ84" i="25"/>
  <c r="DI84" i="25"/>
  <c r="DH84" i="25"/>
  <c r="DG84" i="25"/>
  <c r="DF84" i="25"/>
  <c r="DE84" i="25"/>
  <c r="DD84" i="25"/>
  <c r="DC84" i="25"/>
  <c r="DB84" i="25"/>
  <c r="DA84" i="25"/>
  <c r="CZ84" i="25"/>
  <c r="CY84" i="25"/>
  <c r="CX84" i="25"/>
  <c r="CW84" i="25"/>
  <c r="CV84" i="25"/>
  <c r="CU84" i="25"/>
  <c r="CT84" i="25"/>
  <c r="CS84" i="25"/>
  <c r="CR84" i="25"/>
  <c r="CQ84" i="25"/>
  <c r="EE83" i="25"/>
  <c r="DZ83" i="25"/>
  <c r="DY83" i="25"/>
  <c r="DX83" i="25"/>
  <c r="DW83" i="25"/>
  <c r="DV83" i="25"/>
  <c r="DT83" i="25"/>
  <c r="DS83" i="25"/>
  <c r="DR83" i="25"/>
  <c r="DQ83" i="25"/>
  <c r="DP83" i="25"/>
  <c r="DO83" i="25"/>
  <c r="DN83" i="25"/>
  <c r="DM83" i="25"/>
  <c r="DL83" i="25"/>
  <c r="DK83" i="25"/>
  <c r="DJ83" i="25"/>
  <c r="DI83" i="25"/>
  <c r="DH83" i="25"/>
  <c r="DG83" i="25"/>
  <c r="DF83" i="25"/>
  <c r="DE83" i="25"/>
  <c r="DD83" i="25"/>
  <c r="DC83" i="25"/>
  <c r="DB83" i="25"/>
  <c r="DA83" i="25"/>
  <c r="CZ83" i="25"/>
  <c r="CY83" i="25"/>
  <c r="CX83" i="25"/>
  <c r="CW83" i="25"/>
  <c r="CV83" i="25"/>
  <c r="CU83" i="25"/>
  <c r="CT83" i="25"/>
  <c r="CS83" i="25"/>
  <c r="CR83" i="25"/>
  <c r="CQ83" i="25"/>
  <c r="EE82" i="25"/>
  <c r="DZ82" i="25"/>
  <c r="DY82" i="25"/>
  <c r="DX82" i="25"/>
  <c r="DW82" i="25"/>
  <c r="DV82" i="25"/>
  <c r="DT82" i="25"/>
  <c r="DS82" i="25"/>
  <c r="DR82" i="25"/>
  <c r="DQ82" i="25"/>
  <c r="DP82" i="25"/>
  <c r="DO82" i="25"/>
  <c r="DN82" i="25"/>
  <c r="DM82" i="25"/>
  <c r="DL82" i="25"/>
  <c r="DK82" i="25"/>
  <c r="DJ82" i="25"/>
  <c r="DI82" i="25"/>
  <c r="DH82" i="25"/>
  <c r="DG82" i="25"/>
  <c r="DF82" i="25"/>
  <c r="DE82" i="25"/>
  <c r="DD82" i="25"/>
  <c r="DC82" i="25"/>
  <c r="DB82" i="25"/>
  <c r="DA82" i="25"/>
  <c r="CZ82" i="25"/>
  <c r="CY82" i="25"/>
  <c r="CX82" i="25"/>
  <c r="CW82" i="25"/>
  <c r="CV82" i="25"/>
  <c r="CU82" i="25"/>
  <c r="CT82" i="25"/>
  <c r="CS82" i="25"/>
  <c r="CR82" i="25"/>
  <c r="CQ82" i="25"/>
  <c r="EE81" i="25"/>
  <c r="DZ81" i="25"/>
  <c r="DY81" i="25"/>
  <c r="DX81" i="25"/>
  <c r="DW81" i="25"/>
  <c r="DV81" i="25"/>
  <c r="DT81" i="25"/>
  <c r="DS81" i="25"/>
  <c r="DR81" i="25"/>
  <c r="DQ81" i="25"/>
  <c r="DP81" i="25"/>
  <c r="DO81" i="25"/>
  <c r="DN81" i="25"/>
  <c r="DM81" i="25"/>
  <c r="DL81" i="25"/>
  <c r="DK81" i="25"/>
  <c r="DJ81" i="25"/>
  <c r="DI81" i="25"/>
  <c r="DH81" i="25"/>
  <c r="DG81" i="25"/>
  <c r="DF81" i="25"/>
  <c r="DE81" i="25"/>
  <c r="DD81" i="25"/>
  <c r="DC81" i="25"/>
  <c r="DB81" i="25"/>
  <c r="DA81" i="25"/>
  <c r="CZ81" i="25"/>
  <c r="CY81" i="25"/>
  <c r="CX81" i="25"/>
  <c r="CW81" i="25"/>
  <c r="CV81" i="25"/>
  <c r="CU81" i="25"/>
  <c r="CT81" i="25"/>
  <c r="CS81" i="25"/>
  <c r="CR81" i="25"/>
  <c r="CQ81" i="25"/>
  <c r="EE80" i="25"/>
  <c r="DZ80" i="25"/>
  <c r="DY80" i="25"/>
  <c r="DX80" i="25"/>
  <c r="DW80" i="25"/>
  <c r="DV80" i="25"/>
  <c r="DT80" i="25"/>
  <c r="DS80" i="25"/>
  <c r="DR80" i="25"/>
  <c r="DQ80" i="25"/>
  <c r="DP80" i="25"/>
  <c r="DO80" i="25"/>
  <c r="DN80" i="25"/>
  <c r="DM80" i="25"/>
  <c r="DL80" i="25"/>
  <c r="DK80" i="25"/>
  <c r="DJ80" i="25"/>
  <c r="DI80" i="25"/>
  <c r="DH80" i="25"/>
  <c r="DG80" i="25"/>
  <c r="DF80" i="25"/>
  <c r="DE80" i="25"/>
  <c r="DD80" i="25"/>
  <c r="DC80" i="25"/>
  <c r="DB80" i="25"/>
  <c r="DA80" i="25"/>
  <c r="CZ80" i="25"/>
  <c r="CY80" i="25"/>
  <c r="CX80" i="25"/>
  <c r="CW80" i="25"/>
  <c r="CV80" i="25"/>
  <c r="CU80" i="25"/>
  <c r="CT80" i="25"/>
  <c r="CS80" i="25"/>
  <c r="CR80" i="25"/>
  <c r="CQ80" i="25"/>
  <c r="EE79" i="25"/>
  <c r="DZ79" i="25"/>
  <c r="DY79" i="25"/>
  <c r="DX79" i="25"/>
  <c r="DW79" i="25"/>
  <c r="DV79" i="25"/>
  <c r="DT79" i="25"/>
  <c r="DS79" i="25"/>
  <c r="DR79" i="25"/>
  <c r="DQ79" i="25"/>
  <c r="DP79" i="25"/>
  <c r="DO79" i="25"/>
  <c r="DN79" i="25"/>
  <c r="DM79" i="25"/>
  <c r="DL79" i="25"/>
  <c r="DK79" i="25"/>
  <c r="DJ79" i="25"/>
  <c r="DI79" i="25"/>
  <c r="DH79" i="25"/>
  <c r="DG79" i="25"/>
  <c r="DF79" i="25"/>
  <c r="DE79" i="25"/>
  <c r="DD79" i="25"/>
  <c r="DC79" i="25"/>
  <c r="DB79" i="25"/>
  <c r="DA79" i="25"/>
  <c r="CZ79" i="25"/>
  <c r="CY79" i="25"/>
  <c r="CX79" i="25"/>
  <c r="CW79" i="25"/>
  <c r="CV79" i="25"/>
  <c r="CU79" i="25"/>
  <c r="CT79" i="25"/>
  <c r="CS79" i="25"/>
  <c r="CR79" i="25"/>
  <c r="CQ79" i="25"/>
  <c r="EE78" i="25"/>
  <c r="DZ78" i="25"/>
  <c r="DY78" i="25"/>
  <c r="DX78" i="25"/>
  <c r="DW78" i="25"/>
  <c r="DV78" i="25"/>
  <c r="DT78" i="25"/>
  <c r="DS78" i="25"/>
  <c r="DR78" i="25"/>
  <c r="DQ78" i="25"/>
  <c r="DP78" i="25"/>
  <c r="DO78" i="25"/>
  <c r="DN78" i="25"/>
  <c r="DM78" i="25"/>
  <c r="DL78" i="25"/>
  <c r="DK78" i="25"/>
  <c r="DJ78" i="25"/>
  <c r="DI78" i="25"/>
  <c r="DH78" i="25"/>
  <c r="DG78" i="25"/>
  <c r="DF78" i="25"/>
  <c r="DE78" i="25"/>
  <c r="DD78" i="25"/>
  <c r="DC78" i="25"/>
  <c r="DB78" i="25"/>
  <c r="DA78" i="25"/>
  <c r="CZ78" i="25"/>
  <c r="CY78" i="25"/>
  <c r="CX78" i="25"/>
  <c r="CW78" i="25"/>
  <c r="CV78" i="25"/>
  <c r="CU78" i="25"/>
  <c r="CT78" i="25"/>
  <c r="CS78" i="25"/>
  <c r="CR78" i="25"/>
  <c r="CQ78" i="25"/>
  <c r="EE77" i="25"/>
  <c r="DZ77" i="25"/>
  <c r="DY77" i="25"/>
  <c r="DX77" i="25"/>
  <c r="DW77" i="25"/>
  <c r="DV77" i="25"/>
  <c r="DT77" i="25"/>
  <c r="DS77" i="25"/>
  <c r="DR77" i="25"/>
  <c r="DQ77" i="25"/>
  <c r="DP77" i="25"/>
  <c r="DO77" i="25"/>
  <c r="DN77" i="25"/>
  <c r="DM77" i="25"/>
  <c r="DL77" i="25"/>
  <c r="DK77" i="25"/>
  <c r="DJ77" i="25"/>
  <c r="DI77" i="25"/>
  <c r="DH77" i="25"/>
  <c r="DG77" i="25"/>
  <c r="DF77" i="25"/>
  <c r="DE77" i="25"/>
  <c r="DD77" i="25"/>
  <c r="DC77" i="25"/>
  <c r="DB77" i="25"/>
  <c r="DA77" i="25"/>
  <c r="CZ77" i="25"/>
  <c r="CY77" i="25"/>
  <c r="CX77" i="25"/>
  <c r="CW77" i="25"/>
  <c r="CV77" i="25"/>
  <c r="CU77" i="25"/>
  <c r="CT77" i="25"/>
  <c r="CS77" i="25"/>
  <c r="CR77" i="25"/>
  <c r="CQ77" i="25"/>
  <c r="EE76" i="25"/>
  <c r="DZ76" i="25"/>
  <c r="DY76" i="25"/>
  <c r="DX76" i="25"/>
  <c r="DW76" i="25"/>
  <c r="DV76" i="25"/>
  <c r="DT76" i="25"/>
  <c r="DS76" i="25"/>
  <c r="DR76" i="25"/>
  <c r="DQ76" i="25"/>
  <c r="DP76" i="25"/>
  <c r="DO76" i="25"/>
  <c r="DN76" i="25"/>
  <c r="DM76" i="25"/>
  <c r="DL76" i="25"/>
  <c r="DK76" i="25"/>
  <c r="DJ76" i="25"/>
  <c r="DI76" i="25"/>
  <c r="DH76" i="25"/>
  <c r="DG76" i="25"/>
  <c r="DF76" i="25"/>
  <c r="DE76" i="25"/>
  <c r="DD76" i="25"/>
  <c r="DC76" i="25"/>
  <c r="DB76" i="25"/>
  <c r="DA76" i="25"/>
  <c r="CZ76" i="25"/>
  <c r="CY76" i="25"/>
  <c r="CX76" i="25"/>
  <c r="CW76" i="25"/>
  <c r="CV76" i="25"/>
  <c r="CU76" i="25"/>
  <c r="CT76" i="25"/>
  <c r="CS76" i="25"/>
  <c r="CR76" i="25"/>
  <c r="CQ76" i="25"/>
  <c r="EE75" i="25"/>
  <c r="DZ75" i="25"/>
  <c r="DY75" i="25"/>
  <c r="DX75" i="25"/>
  <c r="DW75" i="25"/>
  <c r="DV75" i="25"/>
  <c r="DT75" i="25"/>
  <c r="DS75" i="25"/>
  <c r="DR75" i="25"/>
  <c r="DQ75" i="25"/>
  <c r="DP75" i="25"/>
  <c r="DO75" i="25"/>
  <c r="DN75" i="25"/>
  <c r="DM75" i="25"/>
  <c r="DL75" i="25"/>
  <c r="DK75" i="25"/>
  <c r="DJ75" i="25"/>
  <c r="DI75" i="25"/>
  <c r="DH75" i="25"/>
  <c r="DG75" i="25"/>
  <c r="DF75" i="25"/>
  <c r="DE75" i="25"/>
  <c r="DD75" i="25"/>
  <c r="DC75" i="25"/>
  <c r="DB75" i="25"/>
  <c r="DA75" i="25"/>
  <c r="CZ75" i="25"/>
  <c r="CY75" i="25"/>
  <c r="CX75" i="25"/>
  <c r="CW75" i="25"/>
  <c r="CV75" i="25"/>
  <c r="CU75" i="25"/>
  <c r="CT75" i="25"/>
  <c r="CS75" i="25"/>
  <c r="CR75" i="25"/>
  <c r="CQ75" i="25"/>
  <c r="EE74" i="25"/>
  <c r="DZ74" i="25"/>
  <c r="DY74" i="25"/>
  <c r="DX74" i="25"/>
  <c r="DW74" i="25"/>
  <c r="DV74" i="25"/>
  <c r="DT74" i="25"/>
  <c r="DS74" i="25"/>
  <c r="DR74" i="25"/>
  <c r="DQ74" i="25"/>
  <c r="DP74" i="25"/>
  <c r="DO74" i="25"/>
  <c r="DN74" i="25"/>
  <c r="DM74" i="25"/>
  <c r="DL74" i="25"/>
  <c r="DK74" i="25"/>
  <c r="DJ74" i="25"/>
  <c r="DI74" i="25"/>
  <c r="DH74" i="25"/>
  <c r="DG74" i="25"/>
  <c r="DF74" i="25"/>
  <c r="DE74" i="25"/>
  <c r="DD74" i="25"/>
  <c r="DC74" i="25"/>
  <c r="DB74" i="25"/>
  <c r="DA74" i="25"/>
  <c r="CZ74" i="25"/>
  <c r="CY74" i="25"/>
  <c r="CX74" i="25"/>
  <c r="CW74" i="25"/>
  <c r="CV74" i="25"/>
  <c r="CU74" i="25"/>
  <c r="CT74" i="25"/>
  <c r="CS74" i="25"/>
  <c r="CR74" i="25"/>
  <c r="CQ74" i="25"/>
  <c r="EE73" i="25"/>
  <c r="DZ73" i="25"/>
  <c r="DY73" i="25"/>
  <c r="DX73" i="25"/>
  <c r="DW73" i="25"/>
  <c r="DV73" i="25"/>
  <c r="DT73" i="25"/>
  <c r="DS73" i="25"/>
  <c r="DR73" i="25"/>
  <c r="DQ73" i="25"/>
  <c r="DP73" i="25"/>
  <c r="DO73" i="25"/>
  <c r="DN73" i="25"/>
  <c r="DM73" i="25"/>
  <c r="DL73" i="25"/>
  <c r="DK73" i="25"/>
  <c r="DJ73" i="25"/>
  <c r="DI73" i="25"/>
  <c r="DH73" i="25"/>
  <c r="DG73" i="25"/>
  <c r="DF73" i="25"/>
  <c r="DE73" i="25"/>
  <c r="DD73" i="25"/>
  <c r="DC73" i="25"/>
  <c r="DB73" i="25"/>
  <c r="DA73" i="25"/>
  <c r="CZ73" i="25"/>
  <c r="CY73" i="25"/>
  <c r="CX73" i="25"/>
  <c r="CW73" i="25"/>
  <c r="CV73" i="25"/>
  <c r="CU73" i="25"/>
  <c r="CT73" i="25"/>
  <c r="CS73" i="25"/>
  <c r="CR73" i="25"/>
  <c r="CQ73" i="25"/>
  <c r="EE72" i="25"/>
  <c r="DZ72" i="25"/>
  <c r="DY72" i="25"/>
  <c r="DX72" i="25"/>
  <c r="DW72" i="25"/>
  <c r="DV72" i="25"/>
  <c r="DT72" i="25"/>
  <c r="DS72" i="25"/>
  <c r="DR72" i="25"/>
  <c r="DQ72" i="25"/>
  <c r="DP72" i="25"/>
  <c r="DO72" i="25"/>
  <c r="DN72" i="25"/>
  <c r="DM72" i="25"/>
  <c r="DL72" i="25"/>
  <c r="DK72" i="25"/>
  <c r="DJ72" i="25"/>
  <c r="DI72" i="25"/>
  <c r="DH72" i="25"/>
  <c r="DG72" i="25"/>
  <c r="DF72" i="25"/>
  <c r="DE72" i="25"/>
  <c r="DD72" i="25"/>
  <c r="DC72" i="25"/>
  <c r="DB72" i="25"/>
  <c r="DA72" i="25"/>
  <c r="CZ72" i="25"/>
  <c r="CY72" i="25"/>
  <c r="CX72" i="25"/>
  <c r="CW72" i="25"/>
  <c r="CV72" i="25"/>
  <c r="CU72" i="25"/>
  <c r="CT72" i="25"/>
  <c r="CS72" i="25"/>
  <c r="CR72" i="25"/>
  <c r="CQ72" i="25"/>
  <c r="EE71" i="25"/>
  <c r="DZ71" i="25"/>
  <c r="DY71" i="25"/>
  <c r="DX71" i="25"/>
  <c r="DW71" i="25"/>
  <c r="DV71" i="25"/>
  <c r="DT71" i="25"/>
  <c r="DS71" i="25"/>
  <c r="DR71" i="25"/>
  <c r="DQ71" i="25"/>
  <c r="DP71" i="25"/>
  <c r="DO71" i="25"/>
  <c r="DN71" i="25"/>
  <c r="DM71" i="25"/>
  <c r="DL71" i="25"/>
  <c r="DK71" i="25"/>
  <c r="DJ71" i="25"/>
  <c r="DI71" i="25"/>
  <c r="DH71" i="25"/>
  <c r="DG71" i="25"/>
  <c r="DF71" i="25"/>
  <c r="DE71" i="25"/>
  <c r="DD71" i="25"/>
  <c r="DC71" i="25"/>
  <c r="DB71" i="25"/>
  <c r="DA71" i="25"/>
  <c r="CZ71" i="25"/>
  <c r="CY71" i="25"/>
  <c r="CX71" i="25"/>
  <c r="CW71" i="25"/>
  <c r="CV71" i="25"/>
  <c r="CU71" i="25"/>
  <c r="CT71" i="25"/>
  <c r="CS71" i="25"/>
  <c r="CR71" i="25"/>
  <c r="CQ71" i="25"/>
  <c r="EE70" i="25"/>
  <c r="DZ70" i="25"/>
  <c r="DY70" i="25"/>
  <c r="DX70" i="25"/>
  <c r="DW70" i="25"/>
  <c r="DV70" i="25"/>
  <c r="DT70" i="25"/>
  <c r="DS70" i="25"/>
  <c r="DR70" i="25"/>
  <c r="DQ70" i="25"/>
  <c r="DP70" i="25"/>
  <c r="DO70" i="25"/>
  <c r="DN70" i="25"/>
  <c r="DM70" i="25"/>
  <c r="DL70" i="25"/>
  <c r="DK70" i="25"/>
  <c r="DJ70" i="25"/>
  <c r="DI70" i="25"/>
  <c r="DH70" i="25"/>
  <c r="DG70" i="25"/>
  <c r="DF70" i="25"/>
  <c r="DE70" i="25"/>
  <c r="DD70" i="25"/>
  <c r="DC70" i="25"/>
  <c r="DB70" i="25"/>
  <c r="DA70" i="25"/>
  <c r="CZ70" i="25"/>
  <c r="CY70" i="25"/>
  <c r="CX70" i="25"/>
  <c r="CW70" i="25"/>
  <c r="CV70" i="25"/>
  <c r="CU70" i="25"/>
  <c r="CT70" i="25"/>
  <c r="CS70" i="25"/>
  <c r="CR70" i="25"/>
  <c r="CQ70" i="25"/>
  <c r="EE69" i="25"/>
  <c r="DZ69" i="25"/>
  <c r="DY69" i="25"/>
  <c r="DX69" i="25"/>
  <c r="DW69" i="25"/>
  <c r="DV69" i="25"/>
  <c r="DT69" i="25"/>
  <c r="DS69" i="25"/>
  <c r="DR69" i="25"/>
  <c r="DQ69" i="25"/>
  <c r="DP69" i="25"/>
  <c r="DO69" i="25"/>
  <c r="DN69" i="25"/>
  <c r="DM69" i="25"/>
  <c r="DL69" i="25"/>
  <c r="DK69" i="25"/>
  <c r="DJ69" i="25"/>
  <c r="DI69" i="25"/>
  <c r="DH69" i="25"/>
  <c r="DG69" i="25"/>
  <c r="DF69" i="25"/>
  <c r="DE69" i="25"/>
  <c r="DD69" i="25"/>
  <c r="DC69" i="25"/>
  <c r="DB69" i="25"/>
  <c r="DA69" i="25"/>
  <c r="CZ69" i="25"/>
  <c r="CY69" i="25"/>
  <c r="CX69" i="25"/>
  <c r="CW69" i="25"/>
  <c r="CV69" i="25"/>
  <c r="CU69" i="25"/>
  <c r="CT69" i="25"/>
  <c r="CS69" i="25"/>
  <c r="CR69" i="25"/>
  <c r="CQ69" i="25"/>
  <c r="EE68" i="25"/>
  <c r="DZ68" i="25"/>
  <c r="DY68" i="25"/>
  <c r="DX68" i="25"/>
  <c r="DW68" i="25"/>
  <c r="DV68" i="25"/>
  <c r="DT68" i="25"/>
  <c r="DS68" i="25"/>
  <c r="DR68" i="25"/>
  <c r="DQ68" i="25"/>
  <c r="DP68" i="25"/>
  <c r="DO68" i="25"/>
  <c r="DN68" i="25"/>
  <c r="DM68" i="25"/>
  <c r="DL68" i="25"/>
  <c r="DK68" i="25"/>
  <c r="DJ68" i="25"/>
  <c r="DI68" i="25"/>
  <c r="DH68" i="25"/>
  <c r="DG68" i="25"/>
  <c r="DF68" i="25"/>
  <c r="DE68" i="25"/>
  <c r="DD68" i="25"/>
  <c r="DC68" i="25"/>
  <c r="DB68" i="25"/>
  <c r="DA68" i="25"/>
  <c r="CZ68" i="25"/>
  <c r="CY68" i="25"/>
  <c r="CX68" i="25"/>
  <c r="CW68" i="25"/>
  <c r="CV68" i="25"/>
  <c r="CU68" i="25"/>
  <c r="CT68" i="25"/>
  <c r="CS68" i="25"/>
  <c r="CR68" i="25"/>
  <c r="CQ68" i="25"/>
  <c r="EE67" i="25"/>
  <c r="DZ67" i="25"/>
  <c r="DY67" i="25"/>
  <c r="DX67" i="25"/>
  <c r="DW67" i="25"/>
  <c r="DV67" i="25"/>
  <c r="DT67" i="25"/>
  <c r="DS67" i="25"/>
  <c r="DR67" i="25"/>
  <c r="DQ67" i="25"/>
  <c r="DP67" i="25"/>
  <c r="DO67" i="25"/>
  <c r="DN67" i="25"/>
  <c r="DM67" i="25"/>
  <c r="DL67" i="25"/>
  <c r="DK67" i="25"/>
  <c r="DJ67" i="25"/>
  <c r="DI67" i="25"/>
  <c r="DH67" i="25"/>
  <c r="DG67" i="25"/>
  <c r="DF67" i="25"/>
  <c r="DE67" i="25"/>
  <c r="DD67" i="25"/>
  <c r="DC67" i="25"/>
  <c r="DB67" i="25"/>
  <c r="DA67" i="25"/>
  <c r="CZ67" i="25"/>
  <c r="CY67" i="25"/>
  <c r="CX67" i="25"/>
  <c r="CW67" i="25"/>
  <c r="CV67" i="25"/>
  <c r="CU67" i="25"/>
  <c r="CT67" i="25"/>
  <c r="CS67" i="25"/>
  <c r="CR67" i="25"/>
  <c r="CQ67" i="25"/>
  <c r="EE66" i="25"/>
  <c r="DZ66" i="25"/>
  <c r="DY66" i="25"/>
  <c r="DX66" i="25"/>
  <c r="DW66" i="25"/>
  <c r="DV66" i="25"/>
  <c r="DT66" i="25"/>
  <c r="DS66" i="25"/>
  <c r="DR66" i="25"/>
  <c r="DQ66" i="25"/>
  <c r="DP66" i="25"/>
  <c r="DO66" i="25"/>
  <c r="DN66" i="25"/>
  <c r="DM66" i="25"/>
  <c r="DL66" i="25"/>
  <c r="DK66" i="25"/>
  <c r="DJ66" i="25"/>
  <c r="DI66" i="25"/>
  <c r="DH66" i="25"/>
  <c r="DG66" i="25"/>
  <c r="DF66" i="25"/>
  <c r="DE66" i="25"/>
  <c r="DD66" i="25"/>
  <c r="DC66" i="25"/>
  <c r="DB66" i="25"/>
  <c r="DA66" i="25"/>
  <c r="CZ66" i="25"/>
  <c r="CY66" i="25"/>
  <c r="CX66" i="25"/>
  <c r="CW66" i="25"/>
  <c r="CV66" i="25"/>
  <c r="CU66" i="25"/>
  <c r="CT66" i="25"/>
  <c r="CS66" i="25"/>
  <c r="CR66" i="25"/>
  <c r="CQ66" i="25"/>
  <c r="EE65" i="25"/>
  <c r="DZ65" i="25"/>
  <c r="DY65" i="25"/>
  <c r="DX65" i="25"/>
  <c r="DW65" i="25"/>
  <c r="DV65" i="25"/>
  <c r="DT65" i="25"/>
  <c r="DS65" i="25"/>
  <c r="DR65" i="25"/>
  <c r="DQ65" i="25"/>
  <c r="DP65" i="25"/>
  <c r="DO65" i="25"/>
  <c r="DN65" i="25"/>
  <c r="DM65" i="25"/>
  <c r="DL65" i="25"/>
  <c r="DK65" i="25"/>
  <c r="DJ65" i="25"/>
  <c r="DI65" i="25"/>
  <c r="DH65" i="25"/>
  <c r="DG65" i="25"/>
  <c r="DF65" i="25"/>
  <c r="DE65" i="25"/>
  <c r="DD65" i="25"/>
  <c r="DC65" i="25"/>
  <c r="DB65" i="25"/>
  <c r="DA65" i="25"/>
  <c r="CZ65" i="25"/>
  <c r="CY65" i="25"/>
  <c r="CX65" i="25"/>
  <c r="CW65" i="25"/>
  <c r="CV65" i="25"/>
  <c r="CU65" i="25"/>
  <c r="CT65" i="25"/>
  <c r="CS65" i="25"/>
  <c r="CR65" i="25"/>
  <c r="CQ65" i="25"/>
  <c r="EE64" i="25"/>
  <c r="DZ64" i="25"/>
  <c r="DY64" i="25"/>
  <c r="DX64" i="25"/>
  <c r="DW64" i="25"/>
  <c r="DV64" i="25"/>
  <c r="DT64" i="25"/>
  <c r="DS64" i="25"/>
  <c r="DR64" i="25"/>
  <c r="DQ64" i="25"/>
  <c r="DP64" i="25"/>
  <c r="DO64" i="25"/>
  <c r="DN64" i="25"/>
  <c r="DM64" i="25"/>
  <c r="DL64" i="25"/>
  <c r="DK64" i="25"/>
  <c r="DJ64" i="25"/>
  <c r="DI64" i="25"/>
  <c r="DH64" i="25"/>
  <c r="DG64" i="25"/>
  <c r="DF64" i="25"/>
  <c r="DE64" i="25"/>
  <c r="DD64" i="25"/>
  <c r="DC64" i="25"/>
  <c r="DB64" i="25"/>
  <c r="DA64" i="25"/>
  <c r="CZ64" i="25"/>
  <c r="CY64" i="25"/>
  <c r="CX64" i="25"/>
  <c r="CW64" i="25"/>
  <c r="CV64" i="25"/>
  <c r="CU64" i="25"/>
  <c r="CT64" i="25"/>
  <c r="CS64" i="25"/>
  <c r="CR64" i="25"/>
  <c r="CQ64" i="25"/>
  <c r="EE63" i="25"/>
  <c r="DZ63" i="25"/>
  <c r="DY63" i="25"/>
  <c r="DX63" i="25"/>
  <c r="DW63" i="25"/>
  <c r="DV63" i="25"/>
  <c r="DT63" i="25"/>
  <c r="DS63" i="25"/>
  <c r="DR63" i="25"/>
  <c r="DQ63" i="25"/>
  <c r="DP63" i="25"/>
  <c r="DO63" i="25"/>
  <c r="DN63" i="25"/>
  <c r="DM63" i="25"/>
  <c r="DL63" i="25"/>
  <c r="DK63" i="25"/>
  <c r="DJ63" i="25"/>
  <c r="DI63" i="25"/>
  <c r="DH63" i="25"/>
  <c r="DG63" i="25"/>
  <c r="DF63" i="25"/>
  <c r="DE63" i="25"/>
  <c r="DD63" i="25"/>
  <c r="DC63" i="25"/>
  <c r="DB63" i="25"/>
  <c r="DA63" i="25"/>
  <c r="CZ63" i="25"/>
  <c r="CY63" i="25"/>
  <c r="CX63" i="25"/>
  <c r="CW63" i="25"/>
  <c r="CV63" i="25"/>
  <c r="CU63" i="25"/>
  <c r="CT63" i="25"/>
  <c r="CS63" i="25"/>
  <c r="CR63" i="25"/>
  <c r="CQ63" i="25"/>
  <c r="EE62" i="25"/>
  <c r="DZ62" i="25"/>
  <c r="DY62" i="25"/>
  <c r="DX62" i="25"/>
  <c r="DW62" i="25"/>
  <c r="DV62" i="25"/>
  <c r="DT62" i="25"/>
  <c r="DS62" i="25"/>
  <c r="DR62" i="25"/>
  <c r="DQ62" i="25"/>
  <c r="DP62" i="25"/>
  <c r="DO62" i="25"/>
  <c r="DN62" i="25"/>
  <c r="DM62" i="25"/>
  <c r="DL62" i="25"/>
  <c r="DK62" i="25"/>
  <c r="DJ62" i="25"/>
  <c r="DI62" i="25"/>
  <c r="DH62" i="25"/>
  <c r="DG62" i="25"/>
  <c r="DF62" i="25"/>
  <c r="DE62" i="25"/>
  <c r="DD62" i="25"/>
  <c r="DC62" i="25"/>
  <c r="DB62" i="25"/>
  <c r="DA62" i="25"/>
  <c r="CZ62" i="25"/>
  <c r="CY62" i="25"/>
  <c r="CX62" i="25"/>
  <c r="CW62" i="25"/>
  <c r="CV62" i="25"/>
  <c r="CU62" i="25"/>
  <c r="CT62" i="25"/>
  <c r="CS62" i="25"/>
  <c r="CR62" i="25"/>
  <c r="CQ62" i="25"/>
  <c r="EE61" i="25"/>
  <c r="DZ61" i="25"/>
  <c r="DY61" i="25"/>
  <c r="DX61" i="25"/>
  <c r="DW61" i="25"/>
  <c r="DV61" i="25"/>
  <c r="DT61" i="25"/>
  <c r="DS61" i="25"/>
  <c r="DR61" i="25"/>
  <c r="DQ61" i="25"/>
  <c r="DP61" i="25"/>
  <c r="DO61" i="25"/>
  <c r="DN61" i="25"/>
  <c r="DM61" i="25"/>
  <c r="DL61" i="25"/>
  <c r="DK61" i="25"/>
  <c r="DJ61" i="25"/>
  <c r="DI61" i="25"/>
  <c r="DH61" i="25"/>
  <c r="DG61" i="25"/>
  <c r="DF61" i="25"/>
  <c r="DE61" i="25"/>
  <c r="DD61" i="25"/>
  <c r="DC61" i="25"/>
  <c r="DB61" i="25"/>
  <c r="DA61" i="25"/>
  <c r="CZ61" i="25"/>
  <c r="CY61" i="25"/>
  <c r="CX61" i="25"/>
  <c r="CW61" i="25"/>
  <c r="CV61" i="25"/>
  <c r="CU61" i="25"/>
  <c r="CT61" i="25"/>
  <c r="CS61" i="25"/>
  <c r="CR61" i="25"/>
  <c r="CQ61" i="25"/>
  <c r="EE60" i="25"/>
  <c r="DZ60" i="25"/>
  <c r="DY60" i="25"/>
  <c r="DX60" i="25"/>
  <c r="DW60" i="25"/>
  <c r="DV60" i="25"/>
  <c r="DT60" i="25"/>
  <c r="DS60" i="25"/>
  <c r="DR60" i="25"/>
  <c r="DQ60" i="25"/>
  <c r="DP60" i="25"/>
  <c r="DO60" i="25"/>
  <c r="DN60" i="25"/>
  <c r="DM60" i="25"/>
  <c r="DL60" i="25"/>
  <c r="DK60" i="25"/>
  <c r="DJ60" i="25"/>
  <c r="DI60" i="25"/>
  <c r="DH60" i="25"/>
  <c r="DG60" i="25"/>
  <c r="DF60" i="25"/>
  <c r="DE60" i="25"/>
  <c r="DD60" i="25"/>
  <c r="DC60" i="25"/>
  <c r="DB60" i="25"/>
  <c r="DA60" i="25"/>
  <c r="CZ60" i="25"/>
  <c r="CY60" i="25"/>
  <c r="CX60" i="25"/>
  <c r="CW60" i="25"/>
  <c r="CV60" i="25"/>
  <c r="CU60" i="25"/>
  <c r="CT60" i="25"/>
  <c r="CS60" i="25"/>
  <c r="CR60" i="25"/>
  <c r="CQ60" i="25"/>
  <c r="EE59" i="25"/>
  <c r="DZ59" i="25"/>
  <c r="DY59" i="25"/>
  <c r="DX59" i="25"/>
  <c r="DW59" i="25"/>
  <c r="DV59" i="25"/>
  <c r="DT59" i="25"/>
  <c r="DS59" i="25"/>
  <c r="DR59" i="25"/>
  <c r="DQ59" i="25"/>
  <c r="DP59" i="25"/>
  <c r="DO59" i="25"/>
  <c r="DN59" i="25"/>
  <c r="DM59" i="25"/>
  <c r="DL59" i="25"/>
  <c r="DK59" i="25"/>
  <c r="DJ59" i="25"/>
  <c r="DI59" i="25"/>
  <c r="DH59" i="25"/>
  <c r="DG59" i="25"/>
  <c r="DF59" i="25"/>
  <c r="DE59" i="25"/>
  <c r="DD59" i="25"/>
  <c r="DC59" i="25"/>
  <c r="DB59" i="25"/>
  <c r="DA59" i="25"/>
  <c r="CZ59" i="25"/>
  <c r="CY59" i="25"/>
  <c r="CX59" i="25"/>
  <c r="CW59" i="25"/>
  <c r="CV59" i="25"/>
  <c r="CU59" i="25"/>
  <c r="CT59" i="25"/>
  <c r="CS59" i="25"/>
  <c r="CR59" i="25"/>
  <c r="CQ59" i="25"/>
  <c r="EE58" i="25"/>
  <c r="DZ58" i="25"/>
  <c r="DY58" i="25"/>
  <c r="DX58" i="25"/>
  <c r="DW58" i="25"/>
  <c r="DV58" i="25"/>
  <c r="DT58" i="25"/>
  <c r="DS58" i="25"/>
  <c r="DR58" i="25"/>
  <c r="DQ58" i="25"/>
  <c r="DP58" i="25"/>
  <c r="DO58" i="25"/>
  <c r="DN58" i="25"/>
  <c r="DM58" i="25"/>
  <c r="DL58" i="25"/>
  <c r="DK58" i="25"/>
  <c r="DJ58" i="25"/>
  <c r="DI58" i="25"/>
  <c r="DH58" i="25"/>
  <c r="DG58" i="25"/>
  <c r="DF58" i="25"/>
  <c r="DE58" i="25"/>
  <c r="DD58" i="25"/>
  <c r="DC58" i="25"/>
  <c r="DB58" i="25"/>
  <c r="DA58" i="25"/>
  <c r="CZ58" i="25"/>
  <c r="CY58" i="25"/>
  <c r="CX58" i="25"/>
  <c r="CW58" i="25"/>
  <c r="CV58" i="25"/>
  <c r="CU58" i="25"/>
  <c r="CT58" i="25"/>
  <c r="CS58" i="25"/>
  <c r="CR58" i="25"/>
  <c r="CQ58" i="25"/>
  <c r="EE57" i="25"/>
  <c r="DZ57" i="25"/>
  <c r="DY57" i="25"/>
  <c r="DX57" i="25"/>
  <c r="DW57" i="25"/>
  <c r="DV57" i="25"/>
  <c r="DT57" i="25"/>
  <c r="DS57" i="25"/>
  <c r="DR57" i="25"/>
  <c r="DQ57" i="25"/>
  <c r="DP57" i="25"/>
  <c r="DO57" i="25"/>
  <c r="DN57" i="25"/>
  <c r="DM57" i="25"/>
  <c r="DL57" i="25"/>
  <c r="DK57" i="25"/>
  <c r="DJ57" i="25"/>
  <c r="DI57" i="25"/>
  <c r="DH57" i="25"/>
  <c r="DG57" i="25"/>
  <c r="DF57" i="25"/>
  <c r="DE57" i="25"/>
  <c r="DD57" i="25"/>
  <c r="DC57" i="25"/>
  <c r="DB57" i="25"/>
  <c r="DA57" i="25"/>
  <c r="CZ57" i="25"/>
  <c r="CY57" i="25"/>
  <c r="CX57" i="25"/>
  <c r="CW57" i="25"/>
  <c r="CV57" i="25"/>
  <c r="CU57" i="25"/>
  <c r="CT57" i="25"/>
  <c r="CS57" i="25"/>
  <c r="CR57" i="25"/>
  <c r="CQ57" i="25"/>
  <c r="EE56" i="25"/>
  <c r="DZ56" i="25"/>
  <c r="DY56" i="25"/>
  <c r="DX56" i="25"/>
  <c r="DW56" i="25"/>
  <c r="DV56" i="25"/>
  <c r="DT56" i="25"/>
  <c r="DS56" i="25"/>
  <c r="DR56" i="25"/>
  <c r="DQ56" i="25"/>
  <c r="DP56" i="25"/>
  <c r="DO56" i="25"/>
  <c r="DN56" i="25"/>
  <c r="DM56" i="25"/>
  <c r="DL56" i="25"/>
  <c r="DK56" i="25"/>
  <c r="DJ56" i="25"/>
  <c r="DI56" i="25"/>
  <c r="DH56" i="25"/>
  <c r="DG56" i="25"/>
  <c r="DF56" i="25"/>
  <c r="DE56" i="25"/>
  <c r="DD56" i="25"/>
  <c r="DC56" i="25"/>
  <c r="DB56" i="25"/>
  <c r="DA56" i="25"/>
  <c r="CZ56" i="25"/>
  <c r="CY56" i="25"/>
  <c r="CX56" i="25"/>
  <c r="CW56" i="25"/>
  <c r="CV56" i="25"/>
  <c r="CU56" i="25"/>
  <c r="CT56" i="25"/>
  <c r="CS56" i="25"/>
  <c r="CR56" i="25"/>
  <c r="CQ56" i="25"/>
  <c r="EE55" i="25"/>
  <c r="DZ55" i="25"/>
  <c r="DY55" i="25"/>
  <c r="DX55" i="25"/>
  <c r="DW55" i="25"/>
  <c r="DV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DB55" i="25"/>
  <c r="DA55" i="25"/>
  <c r="CZ55" i="25"/>
  <c r="CY55" i="25"/>
  <c r="CX55" i="25"/>
  <c r="CW55" i="25"/>
  <c r="CV55" i="25"/>
  <c r="CU55" i="25"/>
  <c r="CT55" i="25"/>
  <c r="CS55" i="25"/>
  <c r="CR55" i="25"/>
  <c r="CQ55" i="25"/>
  <c r="EE54" i="25"/>
  <c r="DZ54" i="25"/>
  <c r="DY54" i="25"/>
  <c r="DX54" i="25"/>
  <c r="DW54" i="25"/>
  <c r="DV54" i="25"/>
  <c r="DT54" i="25"/>
  <c r="DS54" i="25"/>
  <c r="DR54" i="25"/>
  <c r="DQ54" i="25"/>
  <c r="DP54" i="25"/>
  <c r="DO54" i="25"/>
  <c r="DN54" i="25"/>
  <c r="DM54" i="25"/>
  <c r="DL54" i="25"/>
  <c r="DK54" i="25"/>
  <c r="DJ54" i="25"/>
  <c r="DI54" i="25"/>
  <c r="DH54" i="25"/>
  <c r="DG54" i="25"/>
  <c r="DF54" i="25"/>
  <c r="DE54" i="25"/>
  <c r="DD54" i="25"/>
  <c r="DC54" i="25"/>
  <c r="DB54" i="25"/>
  <c r="DA54" i="25"/>
  <c r="CZ54" i="25"/>
  <c r="CY54" i="25"/>
  <c r="CX54" i="25"/>
  <c r="CW54" i="25"/>
  <c r="CV54" i="25"/>
  <c r="CU54" i="25"/>
  <c r="CT54" i="25"/>
  <c r="CS54" i="25"/>
  <c r="CR54" i="25"/>
  <c r="CQ54" i="25"/>
  <c r="EE53" i="25"/>
  <c r="DZ53" i="25"/>
  <c r="DY53" i="25"/>
  <c r="DX53" i="25"/>
  <c r="DW53" i="25"/>
  <c r="DV53" i="25"/>
  <c r="DT53" i="25"/>
  <c r="DS53" i="25"/>
  <c r="DR53" i="25"/>
  <c r="DQ53" i="25"/>
  <c r="DP53" i="25"/>
  <c r="DO53" i="25"/>
  <c r="DN53" i="25"/>
  <c r="DM53" i="25"/>
  <c r="DL53" i="25"/>
  <c r="DK53" i="25"/>
  <c r="DJ53" i="25"/>
  <c r="DI53" i="25"/>
  <c r="DH53" i="25"/>
  <c r="DG53" i="25"/>
  <c r="DF53" i="25"/>
  <c r="DE53" i="25"/>
  <c r="DD53" i="25"/>
  <c r="DC53" i="25"/>
  <c r="DB53" i="25"/>
  <c r="DA53" i="25"/>
  <c r="CZ53" i="25"/>
  <c r="CY53" i="25"/>
  <c r="CX53" i="25"/>
  <c r="CW53" i="25"/>
  <c r="CV53" i="25"/>
  <c r="CU53" i="25"/>
  <c r="CT53" i="25"/>
  <c r="CS53" i="25"/>
  <c r="CR53" i="25"/>
  <c r="CQ53" i="25"/>
  <c r="EE52" i="25"/>
  <c r="DZ52" i="25"/>
  <c r="DY52" i="25"/>
  <c r="DX52" i="25"/>
  <c r="DW52" i="25"/>
  <c r="DV52" i="25"/>
  <c r="DT52" i="25"/>
  <c r="DS52" i="25"/>
  <c r="DR52" i="25"/>
  <c r="DQ52" i="25"/>
  <c r="DP52" i="25"/>
  <c r="DO52" i="25"/>
  <c r="DN52" i="25"/>
  <c r="DM52" i="25"/>
  <c r="DL52" i="25"/>
  <c r="DK52" i="25"/>
  <c r="DJ52" i="25"/>
  <c r="DI52" i="25"/>
  <c r="DH52" i="25"/>
  <c r="DG52" i="25"/>
  <c r="DF52" i="25"/>
  <c r="DE52" i="25"/>
  <c r="DD52" i="25"/>
  <c r="DC52" i="25"/>
  <c r="DB52" i="25"/>
  <c r="DA52" i="25"/>
  <c r="CZ52" i="25"/>
  <c r="CY52" i="25"/>
  <c r="CX52" i="25"/>
  <c r="CW52" i="25"/>
  <c r="CV52" i="25"/>
  <c r="CU52" i="25"/>
  <c r="CT52" i="25"/>
  <c r="CS52" i="25"/>
  <c r="CR52" i="25"/>
  <c r="CQ52" i="25"/>
  <c r="EE51" i="25"/>
  <c r="DZ51" i="25"/>
  <c r="DY51" i="25"/>
  <c r="DX51" i="25"/>
  <c r="DW51" i="25"/>
  <c r="DV51" i="25"/>
  <c r="DT51" i="25"/>
  <c r="DS51" i="25"/>
  <c r="DR51" i="25"/>
  <c r="DQ51" i="25"/>
  <c r="DP51" i="25"/>
  <c r="DO51" i="25"/>
  <c r="DN51" i="25"/>
  <c r="DM51" i="25"/>
  <c r="DL51" i="25"/>
  <c r="DK51" i="25"/>
  <c r="DJ51" i="25"/>
  <c r="DI51" i="25"/>
  <c r="DH51" i="25"/>
  <c r="DG51" i="25"/>
  <c r="DF51" i="25"/>
  <c r="DE51" i="25"/>
  <c r="DD51" i="25"/>
  <c r="DC51" i="25"/>
  <c r="DB51" i="25"/>
  <c r="DA51" i="25"/>
  <c r="CZ51" i="25"/>
  <c r="CY51" i="25"/>
  <c r="CX51" i="25"/>
  <c r="CW51" i="25"/>
  <c r="CV51" i="25"/>
  <c r="CU51" i="25"/>
  <c r="CT51" i="25"/>
  <c r="CS51" i="25"/>
  <c r="CR51" i="25"/>
  <c r="CQ51" i="25"/>
  <c r="EE50" i="25"/>
  <c r="DZ50" i="25"/>
  <c r="DY50" i="25"/>
  <c r="DX50" i="25"/>
  <c r="DW50" i="25"/>
  <c r="DV50" i="25"/>
  <c r="DT50" i="25"/>
  <c r="DS50" i="25"/>
  <c r="DR50" i="25"/>
  <c r="DQ50" i="25"/>
  <c r="DP50" i="25"/>
  <c r="DO50" i="25"/>
  <c r="DN50" i="25"/>
  <c r="DM50" i="25"/>
  <c r="DL50" i="25"/>
  <c r="DK50" i="25"/>
  <c r="DJ50" i="25"/>
  <c r="DI50" i="25"/>
  <c r="DH50" i="25"/>
  <c r="DG50" i="25"/>
  <c r="DF50" i="25"/>
  <c r="DE50" i="25"/>
  <c r="DD50" i="25"/>
  <c r="DC50" i="25"/>
  <c r="DB50" i="25"/>
  <c r="DA50" i="25"/>
  <c r="CZ50" i="25"/>
  <c r="CY50" i="25"/>
  <c r="CX50" i="25"/>
  <c r="CW50" i="25"/>
  <c r="CV50" i="25"/>
  <c r="CU50" i="25"/>
  <c r="CT50" i="25"/>
  <c r="CS50" i="25"/>
  <c r="CR50" i="25"/>
  <c r="CQ50" i="25"/>
  <c r="EE49" i="25"/>
  <c r="DZ49" i="25"/>
  <c r="DY49" i="25"/>
  <c r="DX49" i="25"/>
  <c r="DW49" i="25"/>
  <c r="DV49" i="25"/>
  <c r="DT49" i="25"/>
  <c r="DS49" i="25"/>
  <c r="DR49" i="25"/>
  <c r="DQ49" i="25"/>
  <c r="DP49" i="25"/>
  <c r="DO49" i="25"/>
  <c r="DN49" i="25"/>
  <c r="DM49" i="25"/>
  <c r="DL49" i="25"/>
  <c r="DK49" i="25"/>
  <c r="DJ49" i="25"/>
  <c r="DI49" i="25"/>
  <c r="DH49" i="25"/>
  <c r="DG49" i="25"/>
  <c r="DF49" i="25"/>
  <c r="DE49" i="25"/>
  <c r="DD49" i="25"/>
  <c r="DC49" i="25"/>
  <c r="DB49" i="25"/>
  <c r="DA49" i="25"/>
  <c r="CZ49" i="25"/>
  <c r="CY49" i="25"/>
  <c r="CX49" i="25"/>
  <c r="CW49" i="25"/>
  <c r="CV49" i="25"/>
  <c r="CU49" i="25"/>
  <c r="CT49" i="25"/>
  <c r="CS49" i="25"/>
  <c r="CR49" i="25"/>
  <c r="CQ49" i="25"/>
  <c r="EE48" i="25"/>
  <c r="DZ48" i="25"/>
  <c r="DY48" i="25"/>
  <c r="DX48" i="25"/>
  <c r="DW48" i="25"/>
  <c r="DV48" i="25"/>
  <c r="DT48" i="25"/>
  <c r="DS48" i="25"/>
  <c r="DR48" i="25"/>
  <c r="DQ48" i="25"/>
  <c r="DP48" i="25"/>
  <c r="DO48" i="25"/>
  <c r="DN48" i="25"/>
  <c r="DM48" i="25"/>
  <c r="DL48" i="25"/>
  <c r="DK48" i="25"/>
  <c r="DJ48" i="25"/>
  <c r="DI48" i="25"/>
  <c r="DH48" i="25"/>
  <c r="DG48" i="25"/>
  <c r="DF48" i="25"/>
  <c r="DE48" i="25"/>
  <c r="DD48" i="25"/>
  <c r="DC48" i="25"/>
  <c r="DB48" i="25"/>
  <c r="DA48" i="25"/>
  <c r="CZ48" i="25"/>
  <c r="CY48" i="25"/>
  <c r="CX48" i="25"/>
  <c r="CW48" i="25"/>
  <c r="CV48" i="25"/>
  <c r="CU48" i="25"/>
  <c r="CT48" i="25"/>
  <c r="CS48" i="25"/>
  <c r="CR48" i="25"/>
  <c r="CQ48" i="25"/>
  <c r="EE47" i="25"/>
  <c r="DZ47" i="25"/>
  <c r="DY47" i="25"/>
  <c r="DX47" i="25"/>
  <c r="DW47" i="25"/>
  <c r="DV47" i="25"/>
  <c r="DT47" i="25"/>
  <c r="DS47" i="25"/>
  <c r="DR47" i="25"/>
  <c r="DQ47" i="25"/>
  <c r="DP47" i="25"/>
  <c r="DO47" i="25"/>
  <c r="DN47" i="25"/>
  <c r="DM47" i="25"/>
  <c r="DL47" i="25"/>
  <c r="DK47" i="25"/>
  <c r="DJ47" i="25"/>
  <c r="DI47" i="25"/>
  <c r="DH47" i="25"/>
  <c r="DG47" i="25"/>
  <c r="DF47" i="25"/>
  <c r="DE47" i="25"/>
  <c r="DD47" i="25"/>
  <c r="DC47" i="25"/>
  <c r="DB47" i="25"/>
  <c r="DA47" i="25"/>
  <c r="CZ47" i="25"/>
  <c r="CY47" i="25"/>
  <c r="CX47" i="25"/>
  <c r="CW47" i="25"/>
  <c r="CV47" i="25"/>
  <c r="CU47" i="25"/>
  <c r="CT47" i="25"/>
  <c r="CS47" i="25"/>
  <c r="CR47" i="25"/>
  <c r="CQ47" i="25"/>
  <c r="EE46" i="25"/>
  <c r="DZ46" i="25"/>
  <c r="DY46" i="25"/>
  <c r="DX46" i="25"/>
  <c r="DW46" i="25"/>
  <c r="DV46" i="25"/>
  <c r="DT46" i="25"/>
  <c r="DS46" i="25"/>
  <c r="DR46" i="25"/>
  <c r="DQ46" i="25"/>
  <c r="DP46" i="25"/>
  <c r="DO46" i="25"/>
  <c r="DN46" i="25"/>
  <c r="DM46" i="25"/>
  <c r="DL46" i="25"/>
  <c r="DK46" i="25"/>
  <c r="DJ46" i="25"/>
  <c r="DI46" i="25"/>
  <c r="DH46" i="25"/>
  <c r="DG46" i="25"/>
  <c r="DF46" i="25"/>
  <c r="DE46" i="25"/>
  <c r="DD46" i="25"/>
  <c r="DC46" i="25"/>
  <c r="DB46" i="25"/>
  <c r="DA46" i="25"/>
  <c r="CZ46" i="25"/>
  <c r="CY46" i="25"/>
  <c r="CX46" i="25"/>
  <c r="CW46" i="25"/>
  <c r="CV46" i="25"/>
  <c r="CU46" i="25"/>
  <c r="CT46" i="25"/>
  <c r="CS46" i="25"/>
  <c r="CR46" i="25"/>
  <c r="CQ46" i="25"/>
  <c r="EE45" i="25"/>
  <c r="DZ45" i="25"/>
  <c r="DY45" i="25"/>
  <c r="DX45" i="25"/>
  <c r="DW45" i="25"/>
  <c r="DV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DB45" i="25"/>
  <c r="DA45" i="25"/>
  <c r="CZ45" i="25"/>
  <c r="CY45" i="25"/>
  <c r="CX45" i="25"/>
  <c r="CW45" i="25"/>
  <c r="CV45" i="25"/>
  <c r="CU45" i="25"/>
  <c r="CT45" i="25"/>
  <c r="CS45" i="25"/>
  <c r="CR45" i="25"/>
  <c r="CQ45" i="25"/>
  <c r="EE44" i="25"/>
  <c r="DZ44" i="25"/>
  <c r="DY44" i="25"/>
  <c r="DX44" i="25"/>
  <c r="DW44" i="25"/>
  <c r="DV44" i="25"/>
  <c r="DT44" i="25"/>
  <c r="DS44" i="25"/>
  <c r="DR44" i="25"/>
  <c r="DQ44" i="25"/>
  <c r="DP44" i="25"/>
  <c r="DO44" i="25"/>
  <c r="DN44" i="25"/>
  <c r="DM44" i="25"/>
  <c r="DL44" i="25"/>
  <c r="DK44" i="25"/>
  <c r="DJ44" i="25"/>
  <c r="DI44" i="25"/>
  <c r="DH44" i="25"/>
  <c r="DG44" i="25"/>
  <c r="DF44" i="25"/>
  <c r="DE44" i="25"/>
  <c r="DD44" i="25"/>
  <c r="DC44" i="25"/>
  <c r="DB44" i="25"/>
  <c r="DA44" i="25"/>
  <c r="CZ44" i="25"/>
  <c r="CY44" i="25"/>
  <c r="CX44" i="25"/>
  <c r="CW44" i="25"/>
  <c r="CV44" i="25"/>
  <c r="CU44" i="25"/>
  <c r="CT44" i="25"/>
  <c r="CS44" i="25"/>
  <c r="CR44" i="25"/>
  <c r="CQ44" i="25"/>
  <c r="EE43" i="25"/>
  <c r="DZ43" i="25"/>
  <c r="DY43" i="25"/>
  <c r="DX43" i="25"/>
  <c r="DW43" i="25"/>
  <c r="DV43" i="25"/>
  <c r="DT43" i="25"/>
  <c r="DS43" i="25"/>
  <c r="DR43" i="25"/>
  <c r="DQ43" i="25"/>
  <c r="DP43" i="25"/>
  <c r="DO43" i="25"/>
  <c r="DN43" i="25"/>
  <c r="DM43" i="25"/>
  <c r="DL43" i="25"/>
  <c r="DK43" i="25"/>
  <c r="DJ43" i="25"/>
  <c r="DI43" i="25"/>
  <c r="DH43" i="25"/>
  <c r="DG43" i="25"/>
  <c r="DF43" i="25"/>
  <c r="DE43" i="25"/>
  <c r="DD43" i="25"/>
  <c r="DC43" i="25"/>
  <c r="DB43" i="25"/>
  <c r="DA43" i="25"/>
  <c r="CZ43" i="25"/>
  <c r="CY43" i="25"/>
  <c r="CX43" i="25"/>
  <c r="CW43" i="25"/>
  <c r="CV43" i="25"/>
  <c r="CU43" i="25"/>
  <c r="CT43" i="25"/>
  <c r="CS43" i="25"/>
  <c r="CR43" i="25"/>
  <c r="CQ43" i="25"/>
  <c r="EE42" i="25"/>
  <c r="DZ42" i="25"/>
  <c r="DY42" i="25"/>
  <c r="DX42" i="25"/>
  <c r="DW42" i="25"/>
  <c r="DV42" i="25"/>
  <c r="DT42" i="25"/>
  <c r="DS42" i="25"/>
  <c r="DR42" i="25"/>
  <c r="DQ42" i="25"/>
  <c r="DP42" i="25"/>
  <c r="DO42" i="25"/>
  <c r="DN42" i="25"/>
  <c r="DM42" i="25"/>
  <c r="DL42" i="25"/>
  <c r="DK42" i="25"/>
  <c r="DJ42" i="25"/>
  <c r="DI42" i="25"/>
  <c r="DH42" i="25"/>
  <c r="DG42" i="25"/>
  <c r="DF42" i="25"/>
  <c r="DE42" i="25"/>
  <c r="DD42" i="25"/>
  <c r="DC42" i="25"/>
  <c r="DB42" i="25"/>
  <c r="DA42" i="25"/>
  <c r="CZ42" i="25"/>
  <c r="CY42" i="25"/>
  <c r="CX42" i="25"/>
  <c r="CW42" i="25"/>
  <c r="CV42" i="25"/>
  <c r="CU42" i="25"/>
  <c r="CT42" i="25"/>
  <c r="CS42" i="25"/>
  <c r="CR42" i="25"/>
  <c r="CQ42" i="25"/>
  <c r="EE41" i="25"/>
  <c r="DZ41" i="25"/>
  <c r="DY41" i="25"/>
  <c r="DX41" i="25"/>
  <c r="DW41" i="25"/>
  <c r="DV41" i="25"/>
  <c r="DT41" i="25"/>
  <c r="DS41" i="25"/>
  <c r="DR41" i="25"/>
  <c r="DQ41" i="25"/>
  <c r="DP41" i="25"/>
  <c r="DO41" i="25"/>
  <c r="DN41" i="25"/>
  <c r="DM41" i="25"/>
  <c r="DL41" i="25"/>
  <c r="DK41" i="25"/>
  <c r="DJ41" i="25"/>
  <c r="DI41" i="25"/>
  <c r="DH41" i="25"/>
  <c r="DG41" i="25"/>
  <c r="DF41" i="25"/>
  <c r="DE41" i="25"/>
  <c r="DD41" i="25"/>
  <c r="DC41" i="25"/>
  <c r="DB41" i="25"/>
  <c r="DA41" i="25"/>
  <c r="CZ41" i="25"/>
  <c r="CY41" i="25"/>
  <c r="CX41" i="25"/>
  <c r="CW41" i="25"/>
  <c r="CV41" i="25"/>
  <c r="CU41" i="25"/>
  <c r="CT41" i="25"/>
  <c r="CS41" i="25"/>
  <c r="CR41" i="25"/>
  <c r="CQ41" i="25"/>
  <c r="EE40" i="25"/>
  <c r="DZ40" i="25"/>
  <c r="DY40" i="25"/>
  <c r="DX40" i="25"/>
  <c r="DW40" i="25"/>
  <c r="DV40" i="25"/>
  <c r="DT40" i="25"/>
  <c r="DS40" i="25"/>
  <c r="DR40" i="25"/>
  <c r="DQ40" i="25"/>
  <c r="DP40" i="25"/>
  <c r="DO40" i="25"/>
  <c r="DN40" i="25"/>
  <c r="DM40" i="25"/>
  <c r="DL40" i="25"/>
  <c r="DK40" i="25"/>
  <c r="DJ40" i="25"/>
  <c r="DI40" i="25"/>
  <c r="DH40" i="25"/>
  <c r="DG40" i="25"/>
  <c r="DF40" i="25"/>
  <c r="DE40" i="25"/>
  <c r="DD40" i="25"/>
  <c r="DC40" i="25"/>
  <c r="DB40" i="25"/>
  <c r="DA40" i="25"/>
  <c r="CZ40" i="25"/>
  <c r="CY40" i="25"/>
  <c r="CX40" i="25"/>
  <c r="CW40" i="25"/>
  <c r="CV40" i="25"/>
  <c r="CU40" i="25"/>
  <c r="CT40" i="25"/>
  <c r="CS40" i="25"/>
  <c r="CR40" i="25"/>
  <c r="CQ40" i="25"/>
  <c r="EE39" i="25"/>
  <c r="DZ39" i="25"/>
  <c r="DY39" i="25"/>
  <c r="DX39" i="25"/>
  <c r="DW39" i="25"/>
  <c r="DV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DB39" i="25"/>
  <c r="DA39" i="25"/>
  <c r="CZ39" i="25"/>
  <c r="CY39" i="25"/>
  <c r="CX39" i="25"/>
  <c r="CW39" i="25"/>
  <c r="CV39" i="25"/>
  <c r="CU39" i="25"/>
  <c r="CT39" i="25"/>
  <c r="CS39" i="25"/>
  <c r="CR39" i="25"/>
  <c r="CQ39" i="25"/>
  <c r="EE38" i="25"/>
  <c r="DZ38" i="25"/>
  <c r="DY38" i="25"/>
  <c r="DX38" i="25"/>
  <c r="DW38" i="25"/>
  <c r="DV38" i="25"/>
  <c r="DT38" i="25"/>
  <c r="DS38" i="25"/>
  <c r="DR38" i="25"/>
  <c r="DQ38" i="25"/>
  <c r="DP38" i="25"/>
  <c r="DO38" i="25"/>
  <c r="DN38" i="25"/>
  <c r="DM38" i="25"/>
  <c r="DL38" i="25"/>
  <c r="DK38" i="25"/>
  <c r="DJ38" i="25"/>
  <c r="DI38" i="25"/>
  <c r="DH38" i="25"/>
  <c r="DG38" i="25"/>
  <c r="DF38" i="25"/>
  <c r="DE38" i="25"/>
  <c r="DD38" i="25"/>
  <c r="DC38" i="25"/>
  <c r="DB38" i="25"/>
  <c r="DA38" i="25"/>
  <c r="CZ38" i="25"/>
  <c r="CY38" i="25"/>
  <c r="CX38" i="25"/>
  <c r="CW38" i="25"/>
  <c r="CV38" i="25"/>
  <c r="CU38" i="25"/>
  <c r="CT38" i="25"/>
  <c r="CS38" i="25"/>
  <c r="CR38" i="25"/>
  <c r="CQ38" i="25"/>
  <c r="EE37" i="25"/>
  <c r="DZ37" i="25"/>
  <c r="DY37" i="25"/>
  <c r="DX37" i="25"/>
  <c r="DW37" i="25"/>
  <c r="DV37" i="25"/>
  <c r="DT37" i="25"/>
  <c r="DS37" i="25"/>
  <c r="DR37" i="25"/>
  <c r="DQ37" i="25"/>
  <c r="DP37" i="25"/>
  <c r="DO37" i="25"/>
  <c r="DN37" i="25"/>
  <c r="DM37" i="25"/>
  <c r="DL37" i="25"/>
  <c r="DK37" i="25"/>
  <c r="DJ37" i="25"/>
  <c r="DI37" i="25"/>
  <c r="DH37" i="25"/>
  <c r="DG37" i="25"/>
  <c r="DF37" i="25"/>
  <c r="DE37" i="25"/>
  <c r="DD37" i="25"/>
  <c r="DC37" i="25"/>
  <c r="DB37" i="25"/>
  <c r="DA37" i="25"/>
  <c r="CZ37" i="25"/>
  <c r="CY37" i="25"/>
  <c r="CX37" i="25"/>
  <c r="CW37" i="25"/>
  <c r="CV37" i="25"/>
  <c r="CU37" i="25"/>
  <c r="CT37" i="25"/>
  <c r="CS37" i="25"/>
  <c r="CR37" i="25"/>
  <c r="CQ37" i="25"/>
  <c r="EE36" i="25"/>
  <c r="DZ36" i="25"/>
  <c r="DY36" i="25"/>
  <c r="DX36" i="25"/>
  <c r="DW36" i="25"/>
  <c r="DV36" i="25"/>
  <c r="DT36" i="25"/>
  <c r="DS36" i="25"/>
  <c r="DR36" i="25"/>
  <c r="DQ36" i="25"/>
  <c r="DP36" i="25"/>
  <c r="DO36" i="25"/>
  <c r="DN36" i="25"/>
  <c r="DM36" i="25"/>
  <c r="DL36" i="25"/>
  <c r="DK36" i="25"/>
  <c r="DJ36" i="25"/>
  <c r="DI36" i="25"/>
  <c r="DH36" i="25"/>
  <c r="DG36" i="25"/>
  <c r="DF36" i="25"/>
  <c r="DE36" i="25"/>
  <c r="DD36" i="25"/>
  <c r="DC36" i="25"/>
  <c r="DB36" i="25"/>
  <c r="DA36" i="25"/>
  <c r="CZ36" i="25"/>
  <c r="CY36" i="25"/>
  <c r="CX36" i="25"/>
  <c r="CW36" i="25"/>
  <c r="CV36" i="25"/>
  <c r="CU36" i="25"/>
  <c r="CT36" i="25"/>
  <c r="CS36" i="25"/>
  <c r="CR36" i="25"/>
  <c r="CQ36" i="25"/>
  <c r="EE35" i="25"/>
  <c r="DZ35" i="25"/>
  <c r="DY35" i="25"/>
  <c r="DX35" i="25"/>
  <c r="DW35" i="25"/>
  <c r="DV35" i="25"/>
  <c r="DT35" i="25"/>
  <c r="DS35" i="25"/>
  <c r="DR35" i="25"/>
  <c r="DQ35" i="25"/>
  <c r="DP35" i="25"/>
  <c r="DO35" i="25"/>
  <c r="DN35" i="25"/>
  <c r="DM35" i="25"/>
  <c r="DL35" i="25"/>
  <c r="DK35" i="25"/>
  <c r="DJ35" i="25"/>
  <c r="DI35" i="25"/>
  <c r="DH35" i="25"/>
  <c r="DG35" i="25"/>
  <c r="DF35" i="25"/>
  <c r="DE35" i="25"/>
  <c r="DD35" i="25"/>
  <c r="DC35" i="25"/>
  <c r="DB35" i="25"/>
  <c r="DA35" i="25"/>
  <c r="CZ35" i="25"/>
  <c r="CY35" i="25"/>
  <c r="CX35" i="25"/>
  <c r="CW35" i="25"/>
  <c r="CV35" i="25"/>
  <c r="CU35" i="25"/>
  <c r="CT35" i="25"/>
  <c r="CS35" i="25"/>
  <c r="CR35" i="25"/>
  <c r="CQ35" i="25"/>
  <c r="EE34" i="25"/>
  <c r="DZ34" i="25"/>
  <c r="DY34" i="25"/>
  <c r="DX34" i="25"/>
  <c r="DW34" i="25"/>
  <c r="DV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CU34" i="25"/>
  <c r="CT34" i="25"/>
  <c r="CS34" i="25"/>
  <c r="CR34" i="25"/>
  <c r="CQ34" i="25"/>
  <c r="EE33" i="25"/>
  <c r="DZ33" i="25"/>
  <c r="DY33" i="25"/>
  <c r="DX33" i="25"/>
  <c r="DW33" i="25"/>
  <c r="DV33" i="25"/>
  <c r="DT33" i="25"/>
  <c r="DS33" i="25"/>
  <c r="DR33" i="25"/>
  <c r="DQ33" i="25"/>
  <c r="DP33" i="25"/>
  <c r="DO33" i="25"/>
  <c r="DN33" i="25"/>
  <c r="DM33" i="25"/>
  <c r="DL33" i="25"/>
  <c r="DK33" i="25"/>
  <c r="DJ33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CU33" i="25"/>
  <c r="CT33" i="25"/>
  <c r="CS33" i="25"/>
  <c r="CR33" i="25"/>
  <c r="CQ33" i="25"/>
  <c r="EE32" i="25"/>
  <c r="DZ32" i="25"/>
  <c r="DY32" i="25"/>
  <c r="DX32" i="25"/>
  <c r="DW32" i="25"/>
  <c r="DV32" i="25"/>
  <c r="DT32" i="25"/>
  <c r="DS32" i="25"/>
  <c r="DR32" i="25"/>
  <c r="DQ32" i="25"/>
  <c r="DP32" i="25"/>
  <c r="DO32" i="25"/>
  <c r="DN32" i="25"/>
  <c r="DM32" i="25"/>
  <c r="DL32" i="25"/>
  <c r="DK32" i="25"/>
  <c r="DJ32" i="25"/>
  <c r="DI32" i="25"/>
  <c r="DH32" i="25"/>
  <c r="DG32" i="25"/>
  <c r="DF32" i="25"/>
  <c r="DE32" i="25"/>
  <c r="DD32" i="25"/>
  <c r="DC32" i="25"/>
  <c r="DB32" i="25"/>
  <c r="DA32" i="25"/>
  <c r="CZ32" i="25"/>
  <c r="CY32" i="25"/>
  <c r="CX32" i="25"/>
  <c r="CW32" i="25"/>
  <c r="CV32" i="25"/>
  <c r="CU32" i="25"/>
  <c r="CT32" i="25"/>
  <c r="CS32" i="25"/>
  <c r="CR32" i="25"/>
  <c r="CQ32" i="25"/>
  <c r="EE31" i="25"/>
  <c r="DZ31" i="25"/>
  <c r="DY31" i="25"/>
  <c r="DX31" i="25"/>
  <c r="DW31" i="25"/>
  <c r="DV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S31" i="25"/>
  <c r="CR31" i="25"/>
  <c r="CQ31" i="25"/>
  <c r="EE30" i="25"/>
  <c r="DZ30" i="25"/>
  <c r="DY30" i="25"/>
  <c r="DX30" i="25"/>
  <c r="DW30" i="25"/>
  <c r="DV30" i="25"/>
  <c r="DT30" i="25"/>
  <c r="DS30" i="25"/>
  <c r="DR30" i="25"/>
  <c r="DQ30" i="25"/>
  <c r="DP30" i="25"/>
  <c r="DO30" i="25"/>
  <c r="DN30" i="25"/>
  <c r="DM30" i="25"/>
  <c r="DL30" i="25"/>
  <c r="DK30" i="25"/>
  <c r="DJ30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CU30" i="25"/>
  <c r="CT30" i="25"/>
  <c r="CS30" i="25"/>
  <c r="CR30" i="25"/>
  <c r="CQ30" i="25"/>
  <c r="EE29" i="25"/>
  <c r="DZ29" i="25"/>
  <c r="DY29" i="25"/>
  <c r="DX29" i="25"/>
  <c r="DW29" i="25"/>
  <c r="DV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CU29" i="25"/>
  <c r="CT29" i="25"/>
  <c r="CS29" i="25"/>
  <c r="CR29" i="25"/>
  <c r="CQ29" i="25"/>
  <c r="EE28" i="25"/>
  <c r="DZ28" i="25"/>
  <c r="DY28" i="25"/>
  <c r="DX28" i="25"/>
  <c r="DW28" i="25"/>
  <c r="DV28" i="25"/>
  <c r="DT28" i="25"/>
  <c r="DS28" i="25"/>
  <c r="DR28" i="25"/>
  <c r="DQ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CU28" i="25"/>
  <c r="CT28" i="25"/>
  <c r="CS28" i="25"/>
  <c r="CR28" i="25"/>
  <c r="CQ28" i="25"/>
  <c r="EE27" i="25"/>
  <c r="DZ27" i="25"/>
  <c r="DY27" i="25"/>
  <c r="DX27" i="25"/>
  <c r="DW27" i="25"/>
  <c r="DV27" i="25"/>
  <c r="DT27" i="25"/>
  <c r="DS27" i="25"/>
  <c r="DR27" i="25"/>
  <c r="DQ27" i="25"/>
  <c r="DP27" i="25"/>
  <c r="DO27" i="25"/>
  <c r="DN27" i="25"/>
  <c r="DM27" i="25"/>
  <c r="DL27" i="25"/>
  <c r="DK27" i="25"/>
  <c r="DJ27" i="25"/>
  <c r="DI27" i="25"/>
  <c r="DH27" i="25"/>
  <c r="DG27" i="25"/>
  <c r="DF27" i="25"/>
  <c r="DE27" i="25"/>
  <c r="DD27" i="25"/>
  <c r="DC27" i="25"/>
  <c r="DB27" i="25"/>
  <c r="DA27" i="25"/>
  <c r="CZ27" i="25"/>
  <c r="CY27" i="25"/>
  <c r="CX27" i="25"/>
  <c r="CW27" i="25"/>
  <c r="CV27" i="25"/>
  <c r="CU27" i="25"/>
  <c r="CT27" i="25"/>
  <c r="CS27" i="25"/>
  <c r="CR27" i="25"/>
  <c r="CQ27" i="25"/>
  <c r="EE26" i="25"/>
  <c r="DZ26" i="25"/>
  <c r="DY26" i="25"/>
  <c r="DX26" i="25"/>
  <c r="DW26" i="25"/>
  <c r="DV26" i="25"/>
  <c r="DT26" i="25"/>
  <c r="DS26" i="25"/>
  <c r="DR26" i="25"/>
  <c r="DQ26" i="25"/>
  <c r="DP26" i="25"/>
  <c r="DO26" i="25"/>
  <c r="DN26" i="25"/>
  <c r="DM26" i="25"/>
  <c r="DL26" i="25"/>
  <c r="DK26" i="25"/>
  <c r="DJ26" i="25"/>
  <c r="DI26" i="25"/>
  <c r="DH26" i="25"/>
  <c r="DG26" i="25"/>
  <c r="DF26" i="25"/>
  <c r="DE26" i="25"/>
  <c r="DD26" i="25"/>
  <c r="DC26" i="25"/>
  <c r="DB26" i="25"/>
  <c r="DA26" i="25"/>
  <c r="CZ26" i="25"/>
  <c r="CY26" i="25"/>
  <c r="CX26" i="25"/>
  <c r="CW26" i="25"/>
  <c r="CV26" i="25"/>
  <c r="CU26" i="25"/>
  <c r="CT26" i="25"/>
  <c r="CS26" i="25"/>
  <c r="CR26" i="25"/>
  <c r="CQ26" i="25"/>
  <c r="EE25" i="25"/>
  <c r="DZ25" i="25"/>
  <c r="DY25" i="25"/>
  <c r="DX25" i="25"/>
  <c r="DW25" i="25"/>
  <c r="DV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DB25" i="25"/>
  <c r="DA25" i="25"/>
  <c r="CZ25" i="25"/>
  <c r="CY25" i="25"/>
  <c r="CX25" i="25"/>
  <c r="CW25" i="25"/>
  <c r="CV25" i="25"/>
  <c r="CU25" i="25"/>
  <c r="CT25" i="25"/>
  <c r="CS25" i="25"/>
  <c r="CR25" i="25"/>
  <c r="CQ25" i="25"/>
  <c r="EE24" i="25"/>
  <c r="DZ24" i="25"/>
  <c r="DY24" i="25"/>
  <c r="DX24" i="25"/>
  <c r="DW24" i="25"/>
  <c r="DV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CU24" i="25"/>
  <c r="CT24" i="25"/>
  <c r="CS24" i="25"/>
  <c r="CR24" i="25"/>
  <c r="CQ24" i="25"/>
  <c r="EE23" i="25"/>
  <c r="DZ23" i="25"/>
  <c r="DY23" i="25"/>
  <c r="DX23" i="25"/>
  <c r="DW23" i="25"/>
  <c r="DV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DB23" i="25"/>
  <c r="DA23" i="25"/>
  <c r="CZ23" i="25"/>
  <c r="CY23" i="25"/>
  <c r="CX23" i="25"/>
  <c r="CW23" i="25"/>
  <c r="CV23" i="25"/>
  <c r="CU23" i="25"/>
  <c r="CT23" i="25"/>
  <c r="CS23" i="25"/>
  <c r="CR23" i="25"/>
  <c r="CQ23" i="25"/>
  <c r="EE22" i="25"/>
  <c r="DZ22" i="25"/>
  <c r="DY22" i="25"/>
  <c r="DX22" i="25"/>
  <c r="DW22" i="25"/>
  <c r="DV22" i="25"/>
  <c r="DT22" i="25"/>
  <c r="DS22" i="25"/>
  <c r="DR22" i="25"/>
  <c r="DQ22" i="25"/>
  <c r="DP22" i="25"/>
  <c r="DO22" i="25"/>
  <c r="DN22" i="25"/>
  <c r="DM22" i="25"/>
  <c r="DL22" i="25"/>
  <c r="DK22" i="25"/>
  <c r="DJ22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CU22" i="25"/>
  <c r="CT22" i="25"/>
  <c r="CS22" i="25"/>
  <c r="CR22" i="25"/>
  <c r="CQ22" i="25"/>
  <c r="EE21" i="25"/>
  <c r="DZ21" i="25"/>
  <c r="DY21" i="25"/>
  <c r="DX21" i="25"/>
  <c r="DW21" i="25"/>
  <c r="DV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DB21" i="25"/>
  <c r="DA21" i="25"/>
  <c r="CZ21" i="25"/>
  <c r="CY21" i="25"/>
  <c r="CX21" i="25"/>
  <c r="CW21" i="25"/>
  <c r="CV21" i="25"/>
  <c r="CU21" i="25"/>
  <c r="CT21" i="25"/>
  <c r="CS21" i="25"/>
  <c r="CR21" i="25"/>
  <c r="CQ21" i="25"/>
  <c r="EE20" i="25"/>
  <c r="DZ20" i="25"/>
  <c r="DY20" i="25"/>
  <c r="DX20" i="25"/>
  <c r="DW20" i="25"/>
  <c r="DV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CU20" i="25"/>
  <c r="CT20" i="25"/>
  <c r="CS20" i="25"/>
  <c r="CR20" i="25"/>
  <c r="CQ20" i="25"/>
  <c r="EE19" i="25"/>
  <c r="DZ19" i="25"/>
  <c r="DY19" i="25"/>
  <c r="DX19" i="25"/>
  <c r="DW19" i="25"/>
  <c r="DV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DB19" i="25"/>
  <c r="DA19" i="25"/>
  <c r="CZ19" i="25"/>
  <c r="CY19" i="25"/>
  <c r="CX19" i="25"/>
  <c r="CW19" i="25"/>
  <c r="CV19" i="25"/>
  <c r="CU19" i="25"/>
  <c r="CT19" i="25"/>
  <c r="CS19" i="25"/>
  <c r="CR19" i="25"/>
  <c r="CQ19" i="25"/>
  <c r="EE18" i="25"/>
  <c r="DZ18" i="25"/>
  <c r="DY18" i="25"/>
  <c r="DX18" i="25"/>
  <c r="DW18" i="25"/>
  <c r="DV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DB18" i="25"/>
  <c r="DA18" i="25"/>
  <c r="CZ18" i="25"/>
  <c r="CY18" i="25"/>
  <c r="CX18" i="25"/>
  <c r="CW18" i="25"/>
  <c r="CV18" i="25"/>
  <c r="CU18" i="25"/>
  <c r="CT18" i="25"/>
  <c r="CS18" i="25"/>
  <c r="CR18" i="25"/>
  <c r="CQ18" i="25"/>
  <c r="EE17" i="25"/>
  <c r="DZ17" i="25"/>
  <c r="DY17" i="25"/>
  <c r="DX17" i="25"/>
  <c r="DW17" i="25"/>
  <c r="DV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DB17" i="25"/>
  <c r="DA17" i="25"/>
  <c r="CZ17" i="25"/>
  <c r="CY17" i="25"/>
  <c r="CX17" i="25"/>
  <c r="CW17" i="25"/>
  <c r="CV17" i="25"/>
  <c r="CU17" i="25"/>
  <c r="CT17" i="25"/>
  <c r="CS17" i="25"/>
  <c r="CR17" i="25"/>
  <c r="CQ17" i="25"/>
  <c r="EE16" i="25"/>
  <c r="DZ16" i="25"/>
  <c r="DY16" i="25"/>
  <c r="DX16" i="25"/>
  <c r="DW16" i="25"/>
  <c r="DV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DB16" i="25"/>
  <c r="DA16" i="25"/>
  <c r="CZ16" i="25"/>
  <c r="CY16" i="25"/>
  <c r="CX16" i="25"/>
  <c r="CW16" i="25"/>
  <c r="CV16" i="25"/>
  <c r="CU16" i="25"/>
  <c r="CT16" i="25"/>
  <c r="CS16" i="25"/>
  <c r="CR16" i="25"/>
  <c r="CQ16" i="25"/>
  <c r="EE15" i="25"/>
  <c r="DZ15" i="25"/>
  <c r="DY15" i="25"/>
  <c r="DX15" i="25"/>
  <c r="DW15" i="25"/>
  <c r="DV15" i="25"/>
  <c r="DT15" i="25"/>
  <c r="DS15" i="25"/>
  <c r="DR15" i="25"/>
  <c r="DQ15" i="25"/>
  <c r="DP15" i="25"/>
  <c r="DO15" i="25"/>
  <c r="DN15" i="25"/>
  <c r="DM15" i="25"/>
  <c r="DL15" i="25"/>
  <c r="DK15" i="25"/>
  <c r="DJ15" i="25"/>
  <c r="DI15" i="25"/>
  <c r="DH15" i="25"/>
  <c r="DG15" i="25"/>
  <c r="DF15" i="25"/>
  <c r="DE15" i="25"/>
  <c r="DD15" i="25"/>
  <c r="DC15" i="25"/>
  <c r="DB15" i="25"/>
  <c r="DA15" i="25"/>
  <c r="CZ15" i="25"/>
  <c r="CY15" i="25"/>
  <c r="CX15" i="25"/>
  <c r="CW15" i="25"/>
  <c r="CV15" i="25"/>
  <c r="CU15" i="25"/>
  <c r="CT15" i="25"/>
  <c r="CS15" i="25"/>
  <c r="CR15" i="25"/>
  <c r="CQ15" i="25"/>
  <c r="EE14" i="25"/>
  <c r="DZ14" i="25"/>
  <c r="DY14" i="25"/>
  <c r="DX14" i="25"/>
  <c r="DW14" i="25"/>
  <c r="DV14" i="25"/>
  <c r="DT14" i="25"/>
  <c r="DS14" i="25"/>
  <c r="DR14" i="25"/>
  <c r="DQ14" i="25"/>
  <c r="DP14" i="25"/>
  <c r="DO14" i="25"/>
  <c r="DN14" i="25"/>
  <c r="DM14" i="25"/>
  <c r="DL14" i="25"/>
  <c r="DK14" i="25"/>
  <c r="DJ14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CU14" i="25"/>
  <c r="CT14" i="25"/>
  <c r="CS14" i="25"/>
  <c r="CR14" i="25"/>
  <c r="CQ14" i="25"/>
  <c r="EE13" i="25"/>
  <c r="DZ13" i="25"/>
  <c r="DY13" i="25"/>
  <c r="DX13" i="25"/>
  <c r="DW13" i="25"/>
  <c r="DV13" i="25"/>
  <c r="DT13" i="25"/>
  <c r="DS13" i="25"/>
  <c r="DR13" i="25"/>
  <c r="DQ13" i="25"/>
  <c r="DP13" i="25"/>
  <c r="DO13" i="25"/>
  <c r="DN13" i="25"/>
  <c r="DM13" i="25"/>
  <c r="DL13" i="25"/>
  <c r="DK13" i="25"/>
  <c r="DJ13" i="25"/>
  <c r="DI13" i="25"/>
  <c r="DH13" i="25"/>
  <c r="DG13" i="25"/>
  <c r="DF13" i="25"/>
  <c r="DE13" i="25"/>
  <c r="DD13" i="25"/>
  <c r="DC13" i="25"/>
  <c r="DB13" i="25"/>
  <c r="DA13" i="25"/>
  <c r="CZ13" i="25"/>
  <c r="CY13" i="25"/>
  <c r="CX13" i="25"/>
  <c r="CW13" i="25"/>
  <c r="CV13" i="25"/>
  <c r="CU13" i="25"/>
  <c r="CT13" i="25"/>
  <c r="CS13" i="25"/>
  <c r="CR13" i="25"/>
  <c r="CQ13" i="25"/>
  <c r="EE12" i="25"/>
  <c r="DZ12" i="25"/>
  <c r="DY12" i="25"/>
  <c r="DX12" i="25"/>
  <c r="DW12" i="25"/>
  <c r="DV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CU12" i="25"/>
  <c r="CT12" i="25"/>
  <c r="CS12" i="25"/>
  <c r="CR12" i="25"/>
  <c r="CQ12" i="25"/>
  <c r="EE11" i="25"/>
  <c r="DZ11" i="25"/>
  <c r="DY11" i="25"/>
  <c r="DX11" i="25"/>
  <c r="DW11" i="25"/>
  <c r="DV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CU11" i="25"/>
  <c r="CT11" i="25"/>
  <c r="CS11" i="25"/>
  <c r="CR11" i="25"/>
  <c r="CQ11" i="25"/>
  <c r="EE10" i="25"/>
  <c r="DZ10" i="25"/>
  <c r="DY10" i="25"/>
  <c r="DX10" i="25"/>
  <c r="DW10" i="25"/>
  <c r="DV10" i="25"/>
  <c r="DT10" i="25"/>
  <c r="DS10" i="25"/>
  <c r="DR10" i="25"/>
  <c r="DQ10" i="25"/>
  <c r="DP10" i="25"/>
  <c r="DO10" i="25"/>
  <c r="DN10" i="25"/>
  <c r="DM10" i="25"/>
  <c r="DL10" i="25"/>
  <c r="DK10" i="25"/>
  <c r="DJ10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CU10" i="25"/>
  <c r="CT10" i="25"/>
  <c r="CS10" i="25"/>
  <c r="CR10" i="25"/>
  <c r="CQ10" i="25"/>
  <c r="EE9" i="25"/>
  <c r="DZ9" i="25"/>
  <c r="DY9" i="25"/>
  <c r="DX9" i="25"/>
  <c r="DW9" i="25"/>
  <c r="DV9" i="25"/>
  <c r="DT9" i="25"/>
  <c r="DS9" i="25"/>
  <c r="DR9" i="25"/>
  <c r="DQ9" i="25"/>
  <c r="DP9" i="25"/>
  <c r="DO9" i="25"/>
  <c r="DN9" i="25"/>
  <c r="DM9" i="25"/>
  <c r="DL9" i="25"/>
  <c r="DK9" i="25"/>
  <c r="DJ9" i="25"/>
  <c r="DI9" i="25"/>
  <c r="DH9" i="25"/>
  <c r="DG9" i="25"/>
  <c r="DF9" i="25"/>
  <c r="DE9" i="25"/>
  <c r="DD9" i="25"/>
  <c r="DC9" i="25"/>
  <c r="DB9" i="25"/>
  <c r="DA9" i="25"/>
  <c r="CZ9" i="25"/>
  <c r="CY9" i="25"/>
  <c r="CX9" i="25"/>
  <c r="CW9" i="25"/>
  <c r="CV9" i="25"/>
  <c r="CU9" i="25"/>
  <c r="CT9" i="25"/>
  <c r="CS9" i="25"/>
  <c r="CR9" i="25"/>
  <c r="CQ9" i="25"/>
  <c r="DT7" i="25"/>
  <c r="DS7" i="25"/>
  <c r="DR7" i="25"/>
  <c r="DQ7" i="25"/>
  <c r="DP7" i="25"/>
  <c r="DO7" i="25"/>
  <c r="DN7" i="25"/>
  <c r="DM7" i="25"/>
  <c r="DL7" i="25"/>
  <c r="DK7" i="25"/>
  <c r="DJ7" i="25"/>
  <c r="DI7" i="25"/>
  <c r="DH7" i="25"/>
  <c r="DG7" i="25"/>
  <c r="DF7" i="25"/>
  <c r="DE7" i="25"/>
  <c r="DD7" i="25"/>
  <c r="DC7" i="25"/>
  <c r="DB7" i="25"/>
  <c r="DA7" i="25"/>
  <c r="CZ7" i="25"/>
  <c r="CY7" i="25"/>
  <c r="CX7" i="25"/>
  <c r="CW7" i="25"/>
  <c r="CV7" i="25"/>
  <c r="CU7" i="25"/>
  <c r="CT7" i="25"/>
  <c r="CS7" i="25"/>
  <c r="CR7" i="25"/>
  <c r="CQ7" i="25"/>
  <c r="EE128" i="26"/>
  <c r="DZ128" i="26"/>
  <c r="DY128" i="26"/>
  <c r="DX128" i="26"/>
  <c r="DW128" i="26"/>
  <c r="DV128" i="26"/>
  <c r="DT128" i="26"/>
  <c r="DS128" i="26"/>
  <c r="DR128" i="26"/>
  <c r="DQ128" i="26"/>
  <c r="DP128" i="26"/>
  <c r="DO128" i="26"/>
  <c r="DN128" i="26"/>
  <c r="DM128" i="26"/>
  <c r="DL128" i="26"/>
  <c r="DK128" i="26"/>
  <c r="DJ128" i="26"/>
  <c r="DI128" i="26"/>
  <c r="DH128" i="26"/>
  <c r="DG128" i="26"/>
  <c r="DF128" i="26"/>
  <c r="DE128" i="26"/>
  <c r="DD128" i="26"/>
  <c r="DC128" i="26"/>
  <c r="DB128" i="26"/>
  <c r="DA128" i="26"/>
  <c r="CZ128" i="26"/>
  <c r="CY128" i="26"/>
  <c r="CX128" i="26"/>
  <c r="CW128" i="26"/>
  <c r="CV128" i="26"/>
  <c r="CU128" i="26"/>
  <c r="CT128" i="26"/>
  <c r="CS128" i="26"/>
  <c r="CR128" i="26"/>
  <c r="CQ128" i="26"/>
  <c r="EE127" i="26"/>
  <c r="DZ127" i="26"/>
  <c r="DY127" i="26"/>
  <c r="DX127" i="26"/>
  <c r="DW127" i="26"/>
  <c r="DV127" i="26"/>
  <c r="DT127" i="26"/>
  <c r="DS127" i="26"/>
  <c r="DR127" i="26"/>
  <c r="DQ127" i="26"/>
  <c r="DP127" i="26"/>
  <c r="DO127" i="26"/>
  <c r="DN127" i="26"/>
  <c r="DM127" i="26"/>
  <c r="DL127" i="26"/>
  <c r="DK127" i="26"/>
  <c r="DJ127" i="26"/>
  <c r="DI127" i="26"/>
  <c r="DH127" i="26"/>
  <c r="DG127" i="26"/>
  <c r="DF127" i="26"/>
  <c r="DE127" i="26"/>
  <c r="DD127" i="26"/>
  <c r="DC127" i="26"/>
  <c r="DB127" i="26"/>
  <c r="DA127" i="26"/>
  <c r="CZ127" i="26"/>
  <c r="CY127" i="26"/>
  <c r="CX127" i="26"/>
  <c r="CW127" i="26"/>
  <c r="CV127" i="26"/>
  <c r="CU127" i="26"/>
  <c r="CT127" i="26"/>
  <c r="CS127" i="26"/>
  <c r="CR127" i="26"/>
  <c r="CQ127" i="26"/>
  <c r="EE126" i="26"/>
  <c r="DZ126" i="26"/>
  <c r="DY126" i="26"/>
  <c r="DX126" i="26"/>
  <c r="DW126" i="26"/>
  <c r="DV126" i="26"/>
  <c r="DT126" i="26"/>
  <c r="DS126" i="26"/>
  <c r="DR126" i="26"/>
  <c r="DQ126" i="26"/>
  <c r="DP126" i="26"/>
  <c r="DO126" i="26"/>
  <c r="DN126" i="26"/>
  <c r="DM126" i="26"/>
  <c r="DL126" i="26"/>
  <c r="DK126" i="26"/>
  <c r="DJ126" i="26"/>
  <c r="DI126" i="26"/>
  <c r="DH126" i="26"/>
  <c r="DG126" i="26"/>
  <c r="DF126" i="26"/>
  <c r="DE126" i="26"/>
  <c r="DD126" i="26"/>
  <c r="DC126" i="26"/>
  <c r="DB126" i="26"/>
  <c r="DA126" i="26"/>
  <c r="CZ126" i="26"/>
  <c r="CY126" i="26"/>
  <c r="CX126" i="26"/>
  <c r="CW126" i="26"/>
  <c r="CV126" i="26"/>
  <c r="CU126" i="26"/>
  <c r="CT126" i="26"/>
  <c r="CS126" i="26"/>
  <c r="CR126" i="26"/>
  <c r="CQ126" i="26"/>
  <c r="EE125" i="26"/>
  <c r="DZ125" i="26"/>
  <c r="DY125" i="26"/>
  <c r="DX125" i="26"/>
  <c r="DW125" i="26"/>
  <c r="DV125" i="26"/>
  <c r="DT125" i="26"/>
  <c r="DS125" i="26"/>
  <c r="DR125" i="26"/>
  <c r="DQ125" i="26"/>
  <c r="DP125" i="26"/>
  <c r="DO125" i="26"/>
  <c r="DN125" i="26"/>
  <c r="DM125" i="26"/>
  <c r="DL125" i="26"/>
  <c r="DK125" i="26"/>
  <c r="DJ125" i="26"/>
  <c r="DI125" i="26"/>
  <c r="DH125" i="26"/>
  <c r="DG125" i="26"/>
  <c r="DF125" i="26"/>
  <c r="DE125" i="26"/>
  <c r="DD125" i="26"/>
  <c r="DC125" i="26"/>
  <c r="DB125" i="26"/>
  <c r="DA125" i="26"/>
  <c r="CZ125" i="26"/>
  <c r="CY125" i="26"/>
  <c r="CX125" i="26"/>
  <c r="CW125" i="26"/>
  <c r="CV125" i="26"/>
  <c r="CU125" i="26"/>
  <c r="CT125" i="26"/>
  <c r="CS125" i="26"/>
  <c r="CR125" i="26"/>
  <c r="CQ125" i="26"/>
  <c r="EE124" i="26"/>
  <c r="DZ124" i="26"/>
  <c r="DY124" i="26"/>
  <c r="DX124" i="26"/>
  <c r="DW124" i="26"/>
  <c r="DV124" i="26"/>
  <c r="DT124" i="26"/>
  <c r="DS124" i="26"/>
  <c r="DR124" i="26"/>
  <c r="DQ124" i="26"/>
  <c r="DP124" i="26"/>
  <c r="DO124" i="26"/>
  <c r="DN124" i="26"/>
  <c r="DM124" i="26"/>
  <c r="DL124" i="26"/>
  <c r="DK124" i="26"/>
  <c r="DJ124" i="26"/>
  <c r="DI124" i="26"/>
  <c r="DH124" i="26"/>
  <c r="DG124" i="26"/>
  <c r="DF124" i="26"/>
  <c r="DE124" i="26"/>
  <c r="DD124" i="26"/>
  <c r="DC124" i="26"/>
  <c r="DB124" i="26"/>
  <c r="DA124" i="26"/>
  <c r="CZ124" i="26"/>
  <c r="CY124" i="26"/>
  <c r="CX124" i="26"/>
  <c r="CW124" i="26"/>
  <c r="CV124" i="26"/>
  <c r="CU124" i="26"/>
  <c r="CT124" i="26"/>
  <c r="CS124" i="26"/>
  <c r="CR124" i="26"/>
  <c r="CQ124" i="26"/>
  <c r="EE123" i="26"/>
  <c r="DZ123" i="26"/>
  <c r="DY123" i="26"/>
  <c r="DX123" i="26"/>
  <c r="DW123" i="26"/>
  <c r="DV123" i="26"/>
  <c r="DT123" i="26"/>
  <c r="DS123" i="26"/>
  <c r="DR123" i="26"/>
  <c r="DQ123" i="26"/>
  <c r="DP123" i="26"/>
  <c r="DO123" i="26"/>
  <c r="DN123" i="26"/>
  <c r="DM123" i="26"/>
  <c r="DL123" i="26"/>
  <c r="DK123" i="26"/>
  <c r="DJ123" i="26"/>
  <c r="DI123" i="26"/>
  <c r="DH123" i="26"/>
  <c r="DG123" i="26"/>
  <c r="DF123" i="26"/>
  <c r="DE123" i="26"/>
  <c r="DD123" i="26"/>
  <c r="DC123" i="26"/>
  <c r="DB123" i="26"/>
  <c r="DA123" i="26"/>
  <c r="CZ123" i="26"/>
  <c r="CY123" i="26"/>
  <c r="CX123" i="26"/>
  <c r="CW123" i="26"/>
  <c r="CV123" i="26"/>
  <c r="CU123" i="26"/>
  <c r="CT123" i="26"/>
  <c r="CS123" i="26"/>
  <c r="CR123" i="26"/>
  <c r="CQ123" i="26"/>
  <c r="EE122" i="26"/>
  <c r="DZ122" i="26"/>
  <c r="DY122" i="26"/>
  <c r="DX122" i="26"/>
  <c r="DW122" i="26"/>
  <c r="DV122" i="26"/>
  <c r="DT122" i="26"/>
  <c r="DS122" i="26"/>
  <c r="DR122" i="26"/>
  <c r="DQ122" i="26"/>
  <c r="DP122" i="26"/>
  <c r="DO122" i="26"/>
  <c r="DN122" i="26"/>
  <c r="DM122" i="26"/>
  <c r="DL122" i="26"/>
  <c r="DK122" i="26"/>
  <c r="DJ122" i="26"/>
  <c r="DI122" i="26"/>
  <c r="DH122" i="26"/>
  <c r="DG122" i="26"/>
  <c r="DF122" i="26"/>
  <c r="DE122" i="26"/>
  <c r="DD122" i="26"/>
  <c r="DC122" i="26"/>
  <c r="DB122" i="26"/>
  <c r="DA122" i="26"/>
  <c r="CZ122" i="26"/>
  <c r="CY122" i="26"/>
  <c r="CX122" i="26"/>
  <c r="CW122" i="26"/>
  <c r="CV122" i="26"/>
  <c r="CU122" i="26"/>
  <c r="CT122" i="26"/>
  <c r="CS122" i="26"/>
  <c r="CR122" i="26"/>
  <c r="CQ122" i="26"/>
  <c r="EE121" i="26"/>
  <c r="DZ121" i="26"/>
  <c r="DY121" i="26"/>
  <c r="DX121" i="26"/>
  <c r="DW121" i="26"/>
  <c r="DV121" i="26"/>
  <c r="DT121" i="26"/>
  <c r="DS121" i="26"/>
  <c r="DR121" i="26"/>
  <c r="DQ121" i="26"/>
  <c r="DP121" i="26"/>
  <c r="DO121" i="26"/>
  <c r="DN121" i="26"/>
  <c r="DM121" i="26"/>
  <c r="DL121" i="26"/>
  <c r="DK121" i="26"/>
  <c r="DJ121" i="26"/>
  <c r="DI121" i="26"/>
  <c r="DH121" i="26"/>
  <c r="DG121" i="26"/>
  <c r="DF121" i="26"/>
  <c r="DE121" i="26"/>
  <c r="DD121" i="26"/>
  <c r="DC121" i="26"/>
  <c r="DB121" i="26"/>
  <c r="DA121" i="26"/>
  <c r="CZ121" i="26"/>
  <c r="CY121" i="26"/>
  <c r="CX121" i="26"/>
  <c r="CW121" i="26"/>
  <c r="CV121" i="26"/>
  <c r="CU121" i="26"/>
  <c r="CT121" i="26"/>
  <c r="CS121" i="26"/>
  <c r="CR121" i="26"/>
  <c r="CQ121" i="26"/>
  <c r="EE120" i="26"/>
  <c r="DZ120" i="26"/>
  <c r="DY120" i="26"/>
  <c r="DX120" i="26"/>
  <c r="DW120" i="26"/>
  <c r="DV120" i="26"/>
  <c r="DT120" i="26"/>
  <c r="DS120" i="26"/>
  <c r="DR120" i="26"/>
  <c r="DQ120" i="26"/>
  <c r="DP120" i="26"/>
  <c r="DO120" i="26"/>
  <c r="DN120" i="26"/>
  <c r="DM120" i="26"/>
  <c r="DL120" i="26"/>
  <c r="DK120" i="26"/>
  <c r="DJ120" i="26"/>
  <c r="DI120" i="26"/>
  <c r="DH120" i="26"/>
  <c r="DG120" i="26"/>
  <c r="DF120" i="26"/>
  <c r="DE120" i="26"/>
  <c r="DD120" i="26"/>
  <c r="DC120" i="26"/>
  <c r="DB120" i="26"/>
  <c r="DA120" i="26"/>
  <c r="CZ120" i="26"/>
  <c r="CY120" i="26"/>
  <c r="CX120" i="26"/>
  <c r="CW120" i="26"/>
  <c r="CV120" i="26"/>
  <c r="CU120" i="26"/>
  <c r="CT120" i="26"/>
  <c r="CS120" i="26"/>
  <c r="CR120" i="26"/>
  <c r="CQ120" i="26"/>
  <c r="EE119" i="26"/>
  <c r="DZ119" i="26"/>
  <c r="DY119" i="26"/>
  <c r="DX119" i="26"/>
  <c r="DW119" i="26"/>
  <c r="DV119" i="26"/>
  <c r="DT119" i="26"/>
  <c r="DS119" i="26"/>
  <c r="DR119" i="26"/>
  <c r="DQ119" i="26"/>
  <c r="DP119" i="26"/>
  <c r="DO119" i="26"/>
  <c r="DN119" i="26"/>
  <c r="DM119" i="26"/>
  <c r="DL119" i="26"/>
  <c r="DK119" i="26"/>
  <c r="DJ119" i="26"/>
  <c r="DI119" i="26"/>
  <c r="DH119" i="26"/>
  <c r="DG119" i="26"/>
  <c r="DF119" i="26"/>
  <c r="DE119" i="26"/>
  <c r="DD119" i="26"/>
  <c r="DC119" i="26"/>
  <c r="DB119" i="26"/>
  <c r="DA119" i="26"/>
  <c r="CZ119" i="26"/>
  <c r="CY119" i="26"/>
  <c r="CX119" i="26"/>
  <c r="CW119" i="26"/>
  <c r="CV119" i="26"/>
  <c r="CU119" i="26"/>
  <c r="CT119" i="26"/>
  <c r="CS119" i="26"/>
  <c r="CR119" i="26"/>
  <c r="CQ119" i="26"/>
  <c r="EE118" i="26"/>
  <c r="DZ118" i="26"/>
  <c r="DY118" i="26"/>
  <c r="DX118" i="26"/>
  <c r="DW118" i="26"/>
  <c r="DV118" i="26"/>
  <c r="DT118" i="26"/>
  <c r="DS118" i="26"/>
  <c r="DR118" i="26"/>
  <c r="DQ118" i="26"/>
  <c r="DP118" i="26"/>
  <c r="DO118" i="26"/>
  <c r="DN118" i="26"/>
  <c r="DM118" i="26"/>
  <c r="DL118" i="26"/>
  <c r="DK118" i="26"/>
  <c r="DJ118" i="26"/>
  <c r="DI118" i="26"/>
  <c r="DH118" i="26"/>
  <c r="DG118" i="26"/>
  <c r="DF118" i="26"/>
  <c r="DE118" i="26"/>
  <c r="DD118" i="26"/>
  <c r="DC118" i="26"/>
  <c r="DB118" i="26"/>
  <c r="DA118" i="26"/>
  <c r="CZ118" i="26"/>
  <c r="CY118" i="26"/>
  <c r="CX118" i="26"/>
  <c r="CW118" i="26"/>
  <c r="CV118" i="26"/>
  <c r="CU118" i="26"/>
  <c r="CT118" i="26"/>
  <c r="CS118" i="26"/>
  <c r="CR118" i="26"/>
  <c r="CQ118" i="26"/>
  <c r="EE117" i="26"/>
  <c r="DZ117" i="26"/>
  <c r="DY117" i="26"/>
  <c r="DX117" i="26"/>
  <c r="DW117" i="26"/>
  <c r="DV117" i="26"/>
  <c r="DT117" i="26"/>
  <c r="DS117" i="26"/>
  <c r="DR117" i="26"/>
  <c r="DQ117" i="26"/>
  <c r="DP117" i="26"/>
  <c r="DO117" i="26"/>
  <c r="DN117" i="26"/>
  <c r="DM117" i="26"/>
  <c r="DL117" i="26"/>
  <c r="DK117" i="26"/>
  <c r="DJ117" i="26"/>
  <c r="DI117" i="26"/>
  <c r="DH117" i="26"/>
  <c r="DG117" i="26"/>
  <c r="DF117" i="26"/>
  <c r="DE117" i="26"/>
  <c r="DD117" i="26"/>
  <c r="DC117" i="26"/>
  <c r="DB117" i="26"/>
  <c r="DA117" i="26"/>
  <c r="CZ117" i="26"/>
  <c r="CY117" i="26"/>
  <c r="CX117" i="26"/>
  <c r="CW117" i="26"/>
  <c r="CV117" i="26"/>
  <c r="CU117" i="26"/>
  <c r="CT117" i="26"/>
  <c r="CS117" i="26"/>
  <c r="CR117" i="26"/>
  <c r="CQ117" i="26"/>
  <c r="EE116" i="26"/>
  <c r="DZ116" i="26"/>
  <c r="DY116" i="26"/>
  <c r="DX116" i="26"/>
  <c r="DW116" i="26"/>
  <c r="DV116" i="26"/>
  <c r="DT116" i="26"/>
  <c r="DS116" i="26"/>
  <c r="DR116" i="26"/>
  <c r="DQ116" i="26"/>
  <c r="DP116" i="26"/>
  <c r="DO116" i="26"/>
  <c r="DN116" i="26"/>
  <c r="DM116" i="26"/>
  <c r="DL116" i="26"/>
  <c r="DK116" i="26"/>
  <c r="DJ116" i="26"/>
  <c r="DI116" i="26"/>
  <c r="DH116" i="26"/>
  <c r="DG116" i="26"/>
  <c r="DF116" i="26"/>
  <c r="DE116" i="26"/>
  <c r="DD116" i="26"/>
  <c r="DC116" i="26"/>
  <c r="DB116" i="26"/>
  <c r="DA116" i="26"/>
  <c r="CZ116" i="26"/>
  <c r="CY116" i="26"/>
  <c r="CX116" i="26"/>
  <c r="CW116" i="26"/>
  <c r="CV116" i="26"/>
  <c r="CU116" i="26"/>
  <c r="CT116" i="26"/>
  <c r="CS116" i="26"/>
  <c r="CR116" i="26"/>
  <c r="CQ116" i="26"/>
  <c r="EE115" i="26"/>
  <c r="DZ115" i="26"/>
  <c r="DY115" i="26"/>
  <c r="DX115" i="26"/>
  <c r="DW115" i="26"/>
  <c r="DV115" i="26"/>
  <c r="DT115" i="26"/>
  <c r="DS115" i="26"/>
  <c r="DR115" i="26"/>
  <c r="DQ115" i="26"/>
  <c r="DP115" i="26"/>
  <c r="DO115" i="26"/>
  <c r="DN115" i="26"/>
  <c r="DM115" i="26"/>
  <c r="DL115" i="26"/>
  <c r="DK115" i="26"/>
  <c r="DJ115" i="26"/>
  <c r="DI115" i="26"/>
  <c r="DH115" i="26"/>
  <c r="DG115" i="26"/>
  <c r="DF115" i="26"/>
  <c r="DE115" i="26"/>
  <c r="DD115" i="26"/>
  <c r="DC115" i="26"/>
  <c r="DB115" i="26"/>
  <c r="DA115" i="26"/>
  <c r="CZ115" i="26"/>
  <c r="CY115" i="26"/>
  <c r="CX115" i="26"/>
  <c r="CW115" i="26"/>
  <c r="CV115" i="26"/>
  <c r="CU115" i="26"/>
  <c r="CT115" i="26"/>
  <c r="CS115" i="26"/>
  <c r="CR115" i="26"/>
  <c r="CQ115" i="26"/>
  <c r="EE114" i="26"/>
  <c r="DZ114" i="26"/>
  <c r="DY114" i="26"/>
  <c r="DX114" i="26"/>
  <c r="DW114" i="26"/>
  <c r="DV114" i="26"/>
  <c r="DT114" i="26"/>
  <c r="DS114" i="26"/>
  <c r="DR114" i="26"/>
  <c r="DQ114" i="26"/>
  <c r="DP114" i="26"/>
  <c r="DO114" i="26"/>
  <c r="DN114" i="26"/>
  <c r="DM114" i="26"/>
  <c r="DL114" i="26"/>
  <c r="DK114" i="26"/>
  <c r="DJ114" i="26"/>
  <c r="DI114" i="26"/>
  <c r="DH114" i="26"/>
  <c r="DG114" i="26"/>
  <c r="DF114" i="26"/>
  <c r="DE114" i="26"/>
  <c r="DD114" i="26"/>
  <c r="DC114" i="26"/>
  <c r="DB114" i="26"/>
  <c r="DA114" i="26"/>
  <c r="CZ114" i="26"/>
  <c r="CY114" i="26"/>
  <c r="CX114" i="26"/>
  <c r="CW114" i="26"/>
  <c r="CV114" i="26"/>
  <c r="CU114" i="26"/>
  <c r="CT114" i="26"/>
  <c r="CS114" i="26"/>
  <c r="CR114" i="26"/>
  <c r="CQ114" i="26"/>
  <c r="EE113" i="26"/>
  <c r="DZ113" i="26"/>
  <c r="DY113" i="26"/>
  <c r="DX113" i="26"/>
  <c r="DW113" i="26"/>
  <c r="DV113" i="26"/>
  <c r="DT113" i="26"/>
  <c r="DS113" i="26"/>
  <c r="DR113" i="26"/>
  <c r="DQ113" i="26"/>
  <c r="DP113" i="26"/>
  <c r="DO113" i="26"/>
  <c r="DN113" i="26"/>
  <c r="DM113" i="26"/>
  <c r="DL113" i="26"/>
  <c r="DK113" i="26"/>
  <c r="DJ113" i="26"/>
  <c r="DI113" i="26"/>
  <c r="DH113" i="26"/>
  <c r="DG113" i="26"/>
  <c r="DF113" i="26"/>
  <c r="DE113" i="26"/>
  <c r="DD113" i="26"/>
  <c r="DC113" i="26"/>
  <c r="DB113" i="26"/>
  <c r="DA113" i="26"/>
  <c r="CZ113" i="26"/>
  <c r="CY113" i="26"/>
  <c r="CX113" i="26"/>
  <c r="CW113" i="26"/>
  <c r="CV113" i="26"/>
  <c r="CU113" i="26"/>
  <c r="CT113" i="26"/>
  <c r="CS113" i="26"/>
  <c r="CR113" i="26"/>
  <c r="CQ113" i="26"/>
  <c r="EE112" i="26"/>
  <c r="DZ112" i="26"/>
  <c r="DY112" i="26"/>
  <c r="DX112" i="26"/>
  <c r="DW112" i="26"/>
  <c r="DV112" i="26"/>
  <c r="DT112" i="26"/>
  <c r="DS112" i="26"/>
  <c r="DR112" i="26"/>
  <c r="DQ112" i="26"/>
  <c r="DP112" i="26"/>
  <c r="DO112" i="26"/>
  <c r="DN112" i="26"/>
  <c r="DM112" i="26"/>
  <c r="DL112" i="26"/>
  <c r="DK112" i="26"/>
  <c r="DJ112" i="26"/>
  <c r="DI112" i="26"/>
  <c r="DH112" i="26"/>
  <c r="DG112" i="26"/>
  <c r="DF112" i="26"/>
  <c r="DE112" i="26"/>
  <c r="DD112" i="26"/>
  <c r="DC112" i="26"/>
  <c r="DB112" i="26"/>
  <c r="DA112" i="26"/>
  <c r="CZ112" i="26"/>
  <c r="CY112" i="26"/>
  <c r="CX112" i="26"/>
  <c r="CW112" i="26"/>
  <c r="CV112" i="26"/>
  <c r="CU112" i="26"/>
  <c r="CT112" i="26"/>
  <c r="CS112" i="26"/>
  <c r="CR112" i="26"/>
  <c r="CQ112" i="26"/>
  <c r="EE111" i="26"/>
  <c r="DZ111" i="26"/>
  <c r="DY111" i="26"/>
  <c r="DX111" i="26"/>
  <c r="DW111" i="26"/>
  <c r="DV111" i="26"/>
  <c r="DT111" i="26"/>
  <c r="DS111" i="26"/>
  <c r="DR111" i="26"/>
  <c r="DQ111" i="26"/>
  <c r="DP111" i="26"/>
  <c r="DO111" i="26"/>
  <c r="DN111" i="26"/>
  <c r="DM111" i="26"/>
  <c r="DL111" i="26"/>
  <c r="DK111" i="26"/>
  <c r="DJ111" i="26"/>
  <c r="DI111" i="26"/>
  <c r="DH111" i="26"/>
  <c r="DG111" i="26"/>
  <c r="DF111" i="26"/>
  <c r="DE111" i="26"/>
  <c r="DD111" i="26"/>
  <c r="DC111" i="26"/>
  <c r="DB111" i="26"/>
  <c r="DA111" i="26"/>
  <c r="CZ111" i="26"/>
  <c r="CY111" i="26"/>
  <c r="CX111" i="26"/>
  <c r="CW111" i="26"/>
  <c r="CV111" i="26"/>
  <c r="CU111" i="26"/>
  <c r="CT111" i="26"/>
  <c r="CS111" i="26"/>
  <c r="CR111" i="26"/>
  <c r="CQ111" i="26"/>
  <c r="EE110" i="26"/>
  <c r="DZ110" i="26"/>
  <c r="DY110" i="26"/>
  <c r="DX110" i="26"/>
  <c r="DW110" i="26"/>
  <c r="DV110" i="26"/>
  <c r="DT110" i="26"/>
  <c r="DS110" i="26"/>
  <c r="DR110" i="26"/>
  <c r="DQ110" i="26"/>
  <c r="DP110" i="26"/>
  <c r="DO110" i="26"/>
  <c r="DN110" i="26"/>
  <c r="DM110" i="26"/>
  <c r="DL110" i="26"/>
  <c r="DK110" i="26"/>
  <c r="DJ110" i="26"/>
  <c r="DI110" i="26"/>
  <c r="DH110" i="26"/>
  <c r="DG110" i="26"/>
  <c r="DF110" i="26"/>
  <c r="DE110" i="26"/>
  <c r="DD110" i="26"/>
  <c r="DC110" i="26"/>
  <c r="DB110" i="26"/>
  <c r="DA110" i="26"/>
  <c r="CZ110" i="26"/>
  <c r="CY110" i="26"/>
  <c r="CX110" i="26"/>
  <c r="CW110" i="26"/>
  <c r="CV110" i="26"/>
  <c r="CU110" i="26"/>
  <c r="CT110" i="26"/>
  <c r="CS110" i="26"/>
  <c r="CR110" i="26"/>
  <c r="CQ110" i="26"/>
  <c r="EE109" i="26"/>
  <c r="DZ109" i="26"/>
  <c r="DY109" i="26"/>
  <c r="DX109" i="26"/>
  <c r="DW109" i="26"/>
  <c r="DV109" i="26"/>
  <c r="DT109" i="26"/>
  <c r="DS109" i="26"/>
  <c r="DR109" i="26"/>
  <c r="DQ109" i="26"/>
  <c r="DP109" i="26"/>
  <c r="DO109" i="26"/>
  <c r="DN109" i="26"/>
  <c r="DM109" i="26"/>
  <c r="DL109" i="26"/>
  <c r="DK109" i="26"/>
  <c r="DJ109" i="26"/>
  <c r="DI109" i="26"/>
  <c r="DH109" i="26"/>
  <c r="DG109" i="26"/>
  <c r="DF109" i="26"/>
  <c r="DE109" i="26"/>
  <c r="DD109" i="26"/>
  <c r="DC109" i="26"/>
  <c r="DB109" i="26"/>
  <c r="DA109" i="26"/>
  <c r="CZ109" i="26"/>
  <c r="CY109" i="26"/>
  <c r="CX109" i="26"/>
  <c r="CW109" i="26"/>
  <c r="CV109" i="26"/>
  <c r="CU109" i="26"/>
  <c r="CT109" i="26"/>
  <c r="CS109" i="26"/>
  <c r="CR109" i="26"/>
  <c r="CQ109" i="26"/>
  <c r="EE108" i="26"/>
  <c r="DZ108" i="26"/>
  <c r="DY108" i="26"/>
  <c r="DX108" i="26"/>
  <c r="DW108" i="26"/>
  <c r="DV108" i="26"/>
  <c r="DT108" i="26"/>
  <c r="DS108" i="26"/>
  <c r="DR108" i="26"/>
  <c r="DQ108" i="26"/>
  <c r="DP108" i="26"/>
  <c r="DO108" i="26"/>
  <c r="DN108" i="26"/>
  <c r="DM108" i="26"/>
  <c r="DL108" i="26"/>
  <c r="DK108" i="26"/>
  <c r="DJ108" i="26"/>
  <c r="DI108" i="26"/>
  <c r="DH108" i="26"/>
  <c r="DG108" i="26"/>
  <c r="DF108" i="26"/>
  <c r="DE108" i="26"/>
  <c r="DD108" i="26"/>
  <c r="DC108" i="26"/>
  <c r="DB108" i="26"/>
  <c r="DA108" i="26"/>
  <c r="CZ108" i="26"/>
  <c r="CY108" i="26"/>
  <c r="CX108" i="26"/>
  <c r="CW108" i="26"/>
  <c r="CV108" i="26"/>
  <c r="CU108" i="26"/>
  <c r="CT108" i="26"/>
  <c r="CS108" i="26"/>
  <c r="CR108" i="26"/>
  <c r="CQ108" i="26"/>
  <c r="EE107" i="26"/>
  <c r="DZ107" i="26"/>
  <c r="DY107" i="26"/>
  <c r="DX107" i="26"/>
  <c r="DW107" i="26"/>
  <c r="DV107" i="26"/>
  <c r="DT107" i="26"/>
  <c r="DS107" i="26"/>
  <c r="DR107" i="26"/>
  <c r="DQ107" i="26"/>
  <c r="DP107" i="26"/>
  <c r="DO107" i="26"/>
  <c r="DN107" i="26"/>
  <c r="DM107" i="26"/>
  <c r="DL107" i="26"/>
  <c r="DK107" i="26"/>
  <c r="DJ107" i="26"/>
  <c r="DI107" i="26"/>
  <c r="DH107" i="26"/>
  <c r="DG107" i="26"/>
  <c r="DF107" i="26"/>
  <c r="DE107" i="26"/>
  <c r="DD107" i="26"/>
  <c r="DC107" i="26"/>
  <c r="DB107" i="26"/>
  <c r="DA107" i="26"/>
  <c r="CZ107" i="26"/>
  <c r="CY107" i="26"/>
  <c r="CX107" i="26"/>
  <c r="CW107" i="26"/>
  <c r="CV107" i="26"/>
  <c r="CU107" i="26"/>
  <c r="CT107" i="26"/>
  <c r="CS107" i="26"/>
  <c r="CR107" i="26"/>
  <c r="CQ107" i="26"/>
  <c r="EE106" i="26"/>
  <c r="DZ106" i="26"/>
  <c r="DY106" i="26"/>
  <c r="DX106" i="26"/>
  <c r="DW106" i="26"/>
  <c r="DV106" i="26"/>
  <c r="DT106" i="26"/>
  <c r="DS106" i="26"/>
  <c r="DR106" i="26"/>
  <c r="DQ106" i="26"/>
  <c r="DP106" i="26"/>
  <c r="DO106" i="26"/>
  <c r="DN106" i="26"/>
  <c r="DM106" i="26"/>
  <c r="DL106" i="26"/>
  <c r="DK106" i="26"/>
  <c r="DJ106" i="26"/>
  <c r="DI106" i="26"/>
  <c r="DH106" i="26"/>
  <c r="DG106" i="26"/>
  <c r="DF106" i="26"/>
  <c r="DE106" i="26"/>
  <c r="DD106" i="26"/>
  <c r="DC106" i="26"/>
  <c r="DB106" i="26"/>
  <c r="DA106" i="26"/>
  <c r="CZ106" i="26"/>
  <c r="CY106" i="26"/>
  <c r="CX106" i="26"/>
  <c r="CW106" i="26"/>
  <c r="CV106" i="26"/>
  <c r="CU106" i="26"/>
  <c r="CT106" i="26"/>
  <c r="CS106" i="26"/>
  <c r="CR106" i="26"/>
  <c r="CQ106" i="26"/>
  <c r="EE105" i="26"/>
  <c r="DZ105" i="26"/>
  <c r="DY105" i="26"/>
  <c r="DX105" i="26"/>
  <c r="DW105" i="26"/>
  <c r="DV105" i="26"/>
  <c r="DT105" i="26"/>
  <c r="DS105" i="26"/>
  <c r="DR105" i="26"/>
  <c r="DQ105" i="26"/>
  <c r="DP105" i="26"/>
  <c r="DO105" i="26"/>
  <c r="DN105" i="26"/>
  <c r="DM105" i="26"/>
  <c r="DL105" i="26"/>
  <c r="DK105" i="26"/>
  <c r="DJ105" i="26"/>
  <c r="DI105" i="26"/>
  <c r="DH105" i="26"/>
  <c r="DG105" i="26"/>
  <c r="DF105" i="26"/>
  <c r="DE105" i="26"/>
  <c r="DD105" i="26"/>
  <c r="DC105" i="26"/>
  <c r="DB105" i="26"/>
  <c r="DA105" i="26"/>
  <c r="CZ105" i="26"/>
  <c r="CY105" i="26"/>
  <c r="CX105" i="26"/>
  <c r="CW105" i="26"/>
  <c r="CV105" i="26"/>
  <c r="CU105" i="26"/>
  <c r="CT105" i="26"/>
  <c r="CS105" i="26"/>
  <c r="CR105" i="26"/>
  <c r="CQ105" i="26"/>
  <c r="EE104" i="26"/>
  <c r="DZ104" i="26"/>
  <c r="DY104" i="26"/>
  <c r="DX104" i="26"/>
  <c r="DW104" i="26"/>
  <c r="DV104" i="26"/>
  <c r="DT104" i="26"/>
  <c r="DS104" i="26"/>
  <c r="DR104" i="26"/>
  <c r="DQ104" i="26"/>
  <c r="DP104" i="26"/>
  <c r="DO104" i="26"/>
  <c r="DN104" i="26"/>
  <c r="DM104" i="26"/>
  <c r="DL104" i="26"/>
  <c r="DK104" i="26"/>
  <c r="DJ104" i="26"/>
  <c r="DI104" i="26"/>
  <c r="DH104" i="26"/>
  <c r="DG104" i="26"/>
  <c r="DF104" i="26"/>
  <c r="DE104" i="26"/>
  <c r="DD104" i="26"/>
  <c r="DC104" i="26"/>
  <c r="DB104" i="26"/>
  <c r="DA104" i="26"/>
  <c r="CZ104" i="26"/>
  <c r="CY104" i="26"/>
  <c r="CX104" i="26"/>
  <c r="CW104" i="26"/>
  <c r="CV104" i="26"/>
  <c r="CU104" i="26"/>
  <c r="CT104" i="26"/>
  <c r="CS104" i="26"/>
  <c r="CR104" i="26"/>
  <c r="CQ104" i="26"/>
  <c r="EE103" i="26"/>
  <c r="DZ103" i="26"/>
  <c r="DY103" i="26"/>
  <c r="DX103" i="26"/>
  <c r="DW103" i="26"/>
  <c r="DV103" i="26"/>
  <c r="DT103" i="26"/>
  <c r="DS103" i="26"/>
  <c r="DR103" i="26"/>
  <c r="DQ103" i="26"/>
  <c r="DP103" i="26"/>
  <c r="DO103" i="26"/>
  <c r="DN103" i="26"/>
  <c r="DM103" i="26"/>
  <c r="DL103" i="26"/>
  <c r="DK103" i="26"/>
  <c r="DJ103" i="26"/>
  <c r="DI103" i="26"/>
  <c r="DH103" i="26"/>
  <c r="DG103" i="26"/>
  <c r="DF103" i="26"/>
  <c r="DE103" i="26"/>
  <c r="DD103" i="26"/>
  <c r="DC103" i="26"/>
  <c r="DB103" i="26"/>
  <c r="DA103" i="26"/>
  <c r="CZ103" i="26"/>
  <c r="CY103" i="26"/>
  <c r="CX103" i="26"/>
  <c r="CW103" i="26"/>
  <c r="CV103" i="26"/>
  <c r="CU103" i="26"/>
  <c r="CT103" i="26"/>
  <c r="CS103" i="26"/>
  <c r="CR103" i="26"/>
  <c r="CQ103" i="26"/>
  <c r="EE102" i="26"/>
  <c r="DZ102" i="26"/>
  <c r="DY102" i="26"/>
  <c r="DX102" i="26"/>
  <c r="DW102" i="26"/>
  <c r="DV102" i="26"/>
  <c r="DT102" i="26"/>
  <c r="DS102" i="26"/>
  <c r="DR102" i="26"/>
  <c r="DQ102" i="26"/>
  <c r="DP102" i="26"/>
  <c r="DO102" i="26"/>
  <c r="DN102" i="26"/>
  <c r="DM102" i="26"/>
  <c r="DL102" i="26"/>
  <c r="DK102" i="26"/>
  <c r="DJ102" i="26"/>
  <c r="DI102" i="26"/>
  <c r="DH102" i="26"/>
  <c r="DG102" i="26"/>
  <c r="DF102" i="26"/>
  <c r="DE102" i="26"/>
  <c r="DD102" i="26"/>
  <c r="DC102" i="26"/>
  <c r="DB102" i="26"/>
  <c r="DA102" i="26"/>
  <c r="CZ102" i="26"/>
  <c r="CY102" i="26"/>
  <c r="CX102" i="26"/>
  <c r="CW102" i="26"/>
  <c r="CV102" i="26"/>
  <c r="CU102" i="26"/>
  <c r="CT102" i="26"/>
  <c r="CS102" i="26"/>
  <c r="CR102" i="26"/>
  <c r="CQ102" i="26"/>
  <c r="EE101" i="26"/>
  <c r="DZ101" i="26"/>
  <c r="DY101" i="26"/>
  <c r="DX101" i="26"/>
  <c r="DW101" i="26"/>
  <c r="DV101" i="26"/>
  <c r="DT101" i="26"/>
  <c r="DS101" i="26"/>
  <c r="DR101" i="26"/>
  <c r="DQ101" i="26"/>
  <c r="DP101" i="26"/>
  <c r="DO101" i="26"/>
  <c r="DN101" i="26"/>
  <c r="DM101" i="26"/>
  <c r="DL101" i="26"/>
  <c r="DK101" i="26"/>
  <c r="DJ101" i="26"/>
  <c r="DI101" i="26"/>
  <c r="DH101" i="26"/>
  <c r="DG101" i="26"/>
  <c r="DF101" i="26"/>
  <c r="DE101" i="26"/>
  <c r="DD101" i="26"/>
  <c r="DC101" i="26"/>
  <c r="DB101" i="26"/>
  <c r="DA101" i="26"/>
  <c r="CZ101" i="26"/>
  <c r="CY101" i="26"/>
  <c r="CX101" i="26"/>
  <c r="CW101" i="26"/>
  <c r="CV101" i="26"/>
  <c r="CU101" i="26"/>
  <c r="CT101" i="26"/>
  <c r="CS101" i="26"/>
  <c r="CR101" i="26"/>
  <c r="CQ101" i="26"/>
  <c r="EE100" i="26"/>
  <c r="DZ100" i="26"/>
  <c r="DY100" i="26"/>
  <c r="DX100" i="26"/>
  <c r="DW100" i="26"/>
  <c r="DV100" i="26"/>
  <c r="DT100" i="26"/>
  <c r="DS100" i="26"/>
  <c r="DR100" i="26"/>
  <c r="DQ100" i="26"/>
  <c r="DP100" i="26"/>
  <c r="DO100" i="26"/>
  <c r="DN100" i="26"/>
  <c r="DM100" i="26"/>
  <c r="DL100" i="26"/>
  <c r="DK100" i="26"/>
  <c r="DJ100" i="26"/>
  <c r="DI100" i="26"/>
  <c r="DH100" i="26"/>
  <c r="DG100" i="26"/>
  <c r="DF100" i="26"/>
  <c r="DE100" i="26"/>
  <c r="DD100" i="26"/>
  <c r="DC100" i="26"/>
  <c r="DB100" i="26"/>
  <c r="DA100" i="26"/>
  <c r="CZ100" i="26"/>
  <c r="CY100" i="26"/>
  <c r="CX100" i="26"/>
  <c r="CW100" i="26"/>
  <c r="CV100" i="26"/>
  <c r="CU100" i="26"/>
  <c r="CT100" i="26"/>
  <c r="CS100" i="26"/>
  <c r="CR100" i="26"/>
  <c r="CQ100" i="26"/>
  <c r="EE99" i="26"/>
  <c r="DZ99" i="26"/>
  <c r="DY99" i="26"/>
  <c r="DX99" i="26"/>
  <c r="DW99" i="26"/>
  <c r="DV99" i="26"/>
  <c r="DT99" i="26"/>
  <c r="DS99" i="26"/>
  <c r="DR99" i="26"/>
  <c r="DQ99" i="26"/>
  <c r="DP99" i="26"/>
  <c r="DO99" i="26"/>
  <c r="DN99" i="26"/>
  <c r="DM99" i="26"/>
  <c r="DL99" i="26"/>
  <c r="DK99" i="26"/>
  <c r="DJ99" i="26"/>
  <c r="DI99" i="26"/>
  <c r="DH99" i="26"/>
  <c r="DG99" i="26"/>
  <c r="DF99" i="26"/>
  <c r="DE99" i="26"/>
  <c r="DD99" i="26"/>
  <c r="DC99" i="26"/>
  <c r="DB99" i="26"/>
  <c r="DA99" i="26"/>
  <c r="CZ99" i="26"/>
  <c r="CY99" i="26"/>
  <c r="CX99" i="26"/>
  <c r="CW99" i="26"/>
  <c r="CV99" i="26"/>
  <c r="CU99" i="26"/>
  <c r="CT99" i="26"/>
  <c r="CS99" i="26"/>
  <c r="CR99" i="26"/>
  <c r="CQ99" i="26"/>
  <c r="EE98" i="26"/>
  <c r="DZ98" i="26"/>
  <c r="DY98" i="26"/>
  <c r="DX98" i="26"/>
  <c r="DW98" i="26"/>
  <c r="DV98" i="26"/>
  <c r="DT98" i="26"/>
  <c r="DS98" i="26"/>
  <c r="DR98" i="26"/>
  <c r="DQ98" i="26"/>
  <c r="DP98" i="26"/>
  <c r="DO98" i="26"/>
  <c r="DN98" i="26"/>
  <c r="DM98" i="26"/>
  <c r="DL98" i="26"/>
  <c r="DK98" i="26"/>
  <c r="DJ98" i="26"/>
  <c r="DI98" i="26"/>
  <c r="DH98" i="26"/>
  <c r="DG98" i="26"/>
  <c r="DF98" i="26"/>
  <c r="DE98" i="26"/>
  <c r="DD98" i="26"/>
  <c r="DC98" i="26"/>
  <c r="DB98" i="26"/>
  <c r="DA98" i="26"/>
  <c r="CZ98" i="26"/>
  <c r="CY98" i="26"/>
  <c r="CX98" i="26"/>
  <c r="CW98" i="26"/>
  <c r="CV98" i="26"/>
  <c r="CU98" i="26"/>
  <c r="CT98" i="26"/>
  <c r="CS98" i="26"/>
  <c r="CR98" i="26"/>
  <c r="CQ98" i="26"/>
  <c r="EE97" i="26"/>
  <c r="DZ97" i="26"/>
  <c r="DY97" i="26"/>
  <c r="DX97" i="26"/>
  <c r="DW97" i="26"/>
  <c r="DV97" i="26"/>
  <c r="DT97" i="26"/>
  <c r="DS97" i="26"/>
  <c r="DR97" i="26"/>
  <c r="DQ97" i="26"/>
  <c r="DP97" i="26"/>
  <c r="DO97" i="26"/>
  <c r="DN97" i="26"/>
  <c r="DM97" i="26"/>
  <c r="DL97" i="26"/>
  <c r="DK97" i="26"/>
  <c r="DJ97" i="26"/>
  <c r="DI97" i="26"/>
  <c r="DH97" i="26"/>
  <c r="DG97" i="26"/>
  <c r="DF97" i="26"/>
  <c r="DE97" i="26"/>
  <c r="DD97" i="26"/>
  <c r="DC97" i="26"/>
  <c r="DB97" i="26"/>
  <c r="DA97" i="26"/>
  <c r="CZ97" i="26"/>
  <c r="CY97" i="26"/>
  <c r="CX97" i="26"/>
  <c r="CW97" i="26"/>
  <c r="CV97" i="26"/>
  <c r="CU97" i="26"/>
  <c r="CT97" i="26"/>
  <c r="CS97" i="26"/>
  <c r="CR97" i="26"/>
  <c r="CQ97" i="26"/>
  <c r="EE96" i="26"/>
  <c r="DZ96" i="26"/>
  <c r="DY96" i="26"/>
  <c r="DX96" i="26"/>
  <c r="DW96" i="26"/>
  <c r="DV96" i="26"/>
  <c r="DT96" i="26"/>
  <c r="DS96" i="26"/>
  <c r="DR96" i="26"/>
  <c r="DQ96" i="26"/>
  <c r="DP96" i="26"/>
  <c r="DO96" i="26"/>
  <c r="DN96" i="26"/>
  <c r="DM96" i="26"/>
  <c r="DL96" i="26"/>
  <c r="DK96" i="26"/>
  <c r="DJ96" i="26"/>
  <c r="DI96" i="26"/>
  <c r="DH96" i="26"/>
  <c r="DG96" i="26"/>
  <c r="DF96" i="26"/>
  <c r="DE96" i="26"/>
  <c r="DD96" i="26"/>
  <c r="DC96" i="26"/>
  <c r="DB96" i="26"/>
  <c r="DA96" i="26"/>
  <c r="CZ96" i="26"/>
  <c r="CY96" i="26"/>
  <c r="CX96" i="26"/>
  <c r="CW96" i="26"/>
  <c r="CV96" i="26"/>
  <c r="CU96" i="26"/>
  <c r="CT96" i="26"/>
  <c r="CS96" i="26"/>
  <c r="CR96" i="26"/>
  <c r="CQ96" i="26"/>
  <c r="EE95" i="26"/>
  <c r="DZ95" i="26"/>
  <c r="DY95" i="26"/>
  <c r="DX95" i="26"/>
  <c r="DW95" i="26"/>
  <c r="DV95" i="26"/>
  <c r="DT95" i="26"/>
  <c r="DS95" i="26"/>
  <c r="DR95" i="26"/>
  <c r="DQ95" i="26"/>
  <c r="DP95" i="26"/>
  <c r="DO95" i="26"/>
  <c r="DN95" i="26"/>
  <c r="DM95" i="26"/>
  <c r="DL95" i="26"/>
  <c r="DK95" i="26"/>
  <c r="DJ95" i="26"/>
  <c r="DI95" i="26"/>
  <c r="DH95" i="26"/>
  <c r="DG95" i="26"/>
  <c r="DF95" i="26"/>
  <c r="DE95" i="26"/>
  <c r="DD95" i="26"/>
  <c r="DC95" i="26"/>
  <c r="DB95" i="26"/>
  <c r="DA95" i="26"/>
  <c r="CZ95" i="26"/>
  <c r="CY95" i="26"/>
  <c r="CX95" i="26"/>
  <c r="CW95" i="26"/>
  <c r="CV95" i="26"/>
  <c r="CU95" i="26"/>
  <c r="CT95" i="26"/>
  <c r="CS95" i="26"/>
  <c r="CR95" i="26"/>
  <c r="CQ95" i="26"/>
  <c r="EE94" i="26"/>
  <c r="DZ94" i="26"/>
  <c r="DY94" i="26"/>
  <c r="DX94" i="26"/>
  <c r="DW94" i="26"/>
  <c r="DV94" i="26"/>
  <c r="DT94" i="26"/>
  <c r="DS94" i="26"/>
  <c r="DR94" i="26"/>
  <c r="DQ94" i="26"/>
  <c r="DP94" i="26"/>
  <c r="DO94" i="26"/>
  <c r="DN94" i="26"/>
  <c r="DM94" i="26"/>
  <c r="DL94" i="26"/>
  <c r="DK94" i="26"/>
  <c r="DJ94" i="26"/>
  <c r="DI94" i="26"/>
  <c r="DH94" i="26"/>
  <c r="DG94" i="26"/>
  <c r="DF94" i="26"/>
  <c r="DE94" i="26"/>
  <c r="DD94" i="26"/>
  <c r="DC94" i="26"/>
  <c r="DB94" i="26"/>
  <c r="DA94" i="26"/>
  <c r="CZ94" i="26"/>
  <c r="CY94" i="26"/>
  <c r="CX94" i="26"/>
  <c r="CW94" i="26"/>
  <c r="CV94" i="26"/>
  <c r="CU94" i="26"/>
  <c r="CT94" i="26"/>
  <c r="CS94" i="26"/>
  <c r="CR94" i="26"/>
  <c r="CQ94" i="26"/>
  <c r="EE93" i="26"/>
  <c r="DZ93" i="26"/>
  <c r="DY93" i="26"/>
  <c r="DX93" i="26"/>
  <c r="DW93" i="26"/>
  <c r="DV93" i="26"/>
  <c r="DT93" i="26"/>
  <c r="DS93" i="26"/>
  <c r="DR93" i="26"/>
  <c r="DQ93" i="26"/>
  <c r="DP93" i="26"/>
  <c r="DO93" i="26"/>
  <c r="DN93" i="26"/>
  <c r="DM93" i="26"/>
  <c r="DL93" i="26"/>
  <c r="DK93" i="26"/>
  <c r="DJ93" i="26"/>
  <c r="DI93" i="26"/>
  <c r="DH93" i="26"/>
  <c r="DG93" i="26"/>
  <c r="DF93" i="26"/>
  <c r="DE93" i="26"/>
  <c r="DD93" i="26"/>
  <c r="DC93" i="26"/>
  <c r="DB93" i="26"/>
  <c r="DA93" i="26"/>
  <c r="CZ93" i="26"/>
  <c r="CY93" i="26"/>
  <c r="CX93" i="26"/>
  <c r="CW93" i="26"/>
  <c r="CV93" i="26"/>
  <c r="CU93" i="26"/>
  <c r="CT93" i="26"/>
  <c r="CS93" i="26"/>
  <c r="CR93" i="26"/>
  <c r="CQ93" i="26"/>
  <c r="EE92" i="26"/>
  <c r="DZ92" i="26"/>
  <c r="DY92" i="26"/>
  <c r="DX92" i="26"/>
  <c r="DW92" i="26"/>
  <c r="DV92" i="26"/>
  <c r="DT92" i="26"/>
  <c r="DS92" i="26"/>
  <c r="DR92" i="26"/>
  <c r="DQ92" i="26"/>
  <c r="DP92" i="26"/>
  <c r="DO92" i="26"/>
  <c r="DN92" i="26"/>
  <c r="DM92" i="26"/>
  <c r="DL92" i="26"/>
  <c r="DK92" i="26"/>
  <c r="DJ92" i="26"/>
  <c r="DI92" i="26"/>
  <c r="DH92" i="26"/>
  <c r="DG92" i="26"/>
  <c r="DF92" i="26"/>
  <c r="DE92" i="26"/>
  <c r="DD92" i="26"/>
  <c r="DC92" i="26"/>
  <c r="DB92" i="26"/>
  <c r="DA92" i="26"/>
  <c r="CZ92" i="26"/>
  <c r="CY92" i="26"/>
  <c r="CX92" i="26"/>
  <c r="CW92" i="26"/>
  <c r="CV92" i="26"/>
  <c r="CU92" i="26"/>
  <c r="CT92" i="26"/>
  <c r="CS92" i="26"/>
  <c r="CR92" i="26"/>
  <c r="CQ92" i="26"/>
  <c r="EE91" i="26"/>
  <c r="DZ91" i="26"/>
  <c r="DY91" i="26"/>
  <c r="DX91" i="26"/>
  <c r="DW91" i="26"/>
  <c r="DV91" i="26"/>
  <c r="DT91" i="26"/>
  <c r="DS91" i="26"/>
  <c r="DR91" i="26"/>
  <c r="DQ91" i="26"/>
  <c r="DP91" i="26"/>
  <c r="DO91" i="26"/>
  <c r="DN91" i="26"/>
  <c r="DM91" i="26"/>
  <c r="DL91" i="26"/>
  <c r="DK91" i="26"/>
  <c r="DJ91" i="26"/>
  <c r="DI91" i="26"/>
  <c r="DH91" i="26"/>
  <c r="DG91" i="26"/>
  <c r="DF91" i="26"/>
  <c r="DE91" i="26"/>
  <c r="DD91" i="26"/>
  <c r="DC91" i="26"/>
  <c r="DB91" i="26"/>
  <c r="DA91" i="26"/>
  <c r="CZ91" i="26"/>
  <c r="CY91" i="26"/>
  <c r="CX91" i="26"/>
  <c r="CW91" i="26"/>
  <c r="CV91" i="26"/>
  <c r="CU91" i="26"/>
  <c r="CT91" i="26"/>
  <c r="CS91" i="26"/>
  <c r="CR91" i="26"/>
  <c r="CQ91" i="26"/>
  <c r="EE90" i="26"/>
  <c r="DZ90" i="26"/>
  <c r="DY90" i="26"/>
  <c r="DX90" i="26"/>
  <c r="DW90" i="26"/>
  <c r="DV90" i="26"/>
  <c r="DT90" i="26"/>
  <c r="DS90" i="26"/>
  <c r="DR90" i="26"/>
  <c r="DQ90" i="26"/>
  <c r="DP90" i="26"/>
  <c r="DO90" i="26"/>
  <c r="DN90" i="26"/>
  <c r="DM90" i="26"/>
  <c r="DL90" i="26"/>
  <c r="DK90" i="26"/>
  <c r="DJ90" i="26"/>
  <c r="DI90" i="26"/>
  <c r="DH90" i="26"/>
  <c r="DG90" i="26"/>
  <c r="DF90" i="26"/>
  <c r="DE90" i="26"/>
  <c r="DD90" i="26"/>
  <c r="DC90" i="26"/>
  <c r="DB90" i="26"/>
  <c r="DA90" i="26"/>
  <c r="CZ90" i="26"/>
  <c r="CY90" i="26"/>
  <c r="CX90" i="26"/>
  <c r="CW90" i="26"/>
  <c r="CV90" i="26"/>
  <c r="CU90" i="26"/>
  <c r="CT90" i="26"/>
  <c r="CS90" i="26"/>
  <c r="CR90" i="26"/>
  <c r="CQ90" i="26"/>
  <c r="EE89" i="26"/>
  <c r="DZ89" i="26"/>
  <c r="DY89" i="26"/>
  <c r="DX89" i="26"/>
  <c r="DW89" i="26"/>
  <c r="DV89" i="26"/>
  <c r="DT89" i="26"/>
  <c r="DS89" i="26"/>
  <c r="DR89" i="26"/>
  <c r="DQ89" i="26"/>
  <c r="DP89" i="26"/>
  <c r="DO89" i="26"/>
  <c r="DN89" i="26"/>
  <c r="DM89" i="26"/>
  <c r="DL89" i="26"/>
  <c r="DK89" i="26"/>
  <c r="DJ89" i="26"/>
  <c r="DI89" i="26"/>
  <c r="DH89" i="26"/>
  <c r="DG89" i="26"/>
  <c r="DF89" i="26"/>
  <c r="DE89" i="26"/>
  <c r="DD89" i="26"/>
  <c r="DC89" i="26"/>
  <c r="DB89" i="26"/>
  <c r="DA89" i="26"/>
  <c r="CZ89" i="26"/>
  <c r="CY89" i="26"/>
  <c r="CX89" i="26"/>
  <c r="CW89" i="26"/>
  <c r="CV89" i="26"/>
  <c r="CU89" i="26"/>
  <c r="CT89" i="26"/>
  <c r="CS89" i="26"/>
  <c r="CR89" i="26"/>
  <c r="CQ89" i="26"/>
  <c r="EE88" i="26"/>
  <c r="DZ88" i="26"/>
  <c r="DY88" i="26"/>
  <c r="DX88" i="26"/>
  <c r="DW88" i="26"/>
  <c r="DV88" i="26"/>
  <c r="DT88" i="26"/>
  <c r="DS88" i="26"/>
  <c r="DR88" i="26"/>
  <c r="DQ88" i="26"/>
  <c r="DP88" i="26"/>
  <c r="DO88" i="26"/>
  <c r="DN88" i="26"/>
  <c r="DM88" i="26"/>
  <c r="DL88" i="26"/>
  <c r="DK88" i="26"/>
  <c r="DJ88" i="26"/>
  <c r="DI88" i="26"/>
  <c r="DH88" i="26"/>
  <c r="DG88" i="26"/>
  <c r="DF88" i="26"/>
  <c r="DE88" i="26"/>
  <c r="DD88" i="26"/>
  <c r="DC88" i="26"/>
  <c r="DB88" i="26"/>
  <c r="DA88" i="26"/>
  <c r="CZ88" i="26"/>
  <c r="CY88" i="26"/>
  <c r="CX88" i="26"/>
  <c r="CW88" i="26"/>
  <c r="CV88" i="26"/>
  <c r="CU88" i="26"/>
  <c r="CT88" i="26"/>
  <c r="CS88" i="26"/>
  <c r="CR88" i="26"/>
  <c r="CQ88" i="26"/>
  <c r="EE87" i="26"/>
  <c r="DZ87" i="26"/>
  <c r="DY87" i="26"/>
  <c r="DX87" i="26"/>
  <c r="DW87" i="26"/>
  <c r="DV87" i="26"/>
  <c r="DT87" i="26"/>
  <c r="DS87" i="26"/>
  <c r="DR87" i="26"/>
  <c r="DQ87" i="26"/>
  <c r="DP87" i="26"/>
  <c r="DO87" i="26"/>
  <c r="DN87" i="26"/>
  <c r="DM87" i="26"/>
  <c r="DL87" i="26"/>
  <c r="DK87" i="26"/>
  <c r="DJ87" i="26"/>
  <c r="DI87" i="26"/>
  <c r="DH87" i="26"/>
  <c r="DG87" i="26"/>
  <c r="DF87" i="26"/>
  <c r="DE87" i="26"/>
  <c r="DD87" i="26"/>
  <c r="DC87" i="26"/>
  <c r="DB87" i="26"/>
  <c r="DA87" i="26"/>
  <c r="CZ87" i="26"/>
  <c r="CY87" i="26"/>
  <c r="CX87" i="26"/>
  <c r="CW87" i="26"/>
  <c r="CV87" i="26"/>
  <c r="CU87" i="26"/>
  <c r="CT87" i="26"/>
  <c r="CS87" i="26"/>
  <c r="CR87" i="26"/>
  <c r="CQ87" i="26"/>
  <c r="EE86" i="26"/>
  <c r="DZ86" i="26"/>
  <c r="DY86" i="26"/>
  <c r="DX86" i="26"/>
  <c r="DW86" i="26"/>
  <c r="DV86" i="26"/>
  <c r="DT86" i="26"/>
  <c r="DS86" i="26"/>
  <c r="DR86" i="26"/>
  <c r="DQ86" i="26"/>
  <c r="DP86" i="26"/>
  <c r="DO86" i="26"/>
  <c r="DN86" i="26"/>
  <c r="DM86" i="26"/>
  <c r="DL86" i="26"/>
  <c r="DK86" i="26"/>
  <c r="DJ86" i="26"/>
  <c r="DI86" i="26"/>
  <c r="DH86" i="26"/>
  <c r="DG86" i="26"/>
  <c r="DF86" i="26"/>
  <c r="DE86" i="26"/>
  <c r="DD86" i="26"/>
  <c r="DC86" i="26"/>
  <c r="DB86" i="26"/>
  <c r="DA86" i="26"/>
  <c r="CZ86" i="26"/>
  <c r="CY86" i="26"/>
  <c r="CX86" i="26"/>
  <c r="CW86" i="26"/>
  <c r="CV86" i="26"/>
  <c r="CU86" i="26"/>
  <c r="CT86" i="26"/>
  <c r="CS86" i="26"/>
  <c r="CR86" i="26"/>
  <c r="CQ86" i="26"/>
  <c r="EE85" i="26"/>
  <c r="DZ85" i="26"/>
  <c r="DY85" i="26"/>
  <c r="DX85" i="26"/>
  <c r="DW85" i="26"/>
  <c r="DV85" i="26"/>
  <c r="DT85" i="26"/>
  <c r="DS85" i="26"/>
  <c r="DR85" i="26"/>
  <c r="DQ85" i="26"/>
  <c r="DP85" i="26"/>
  <c r="DO85" i="26"/>
  <c r="DN85" i="26"/>
  <c r="DM85" i="26"/>
  <c r="DL85" i="26"/>
  <c r="DK85" i="26"/>
  <c r="DJ85" i="26"/>
  <c r="DI85" i="26"/>
  <c r="DH85" i="26"/>
  <c r="DG85" i="26"/>
  <c r="DF85" i="26"/>
  <c r="DE85" i="26"/>
  <c r="DD85" i="26"/>
  <c r="DC85" i="26"/>
  <c r="DB85" i="26"/>
  <c r="DA85" i="26"/>
  <c r="CZ85" i="26"/>
  <c r="CY85" i="26"/>
  <c r="CX85" i="26"/>
  <c r="CW85" i="26"/>
  <c r="CV85" i="26"/>
  <c r="CU85" i="26"/>
  <c r="CT85" i="26"/>
  <c r="CS85" i="26"/>
  <c r="CR85" i="26"/>
  <c r="CQ85" i="26"/>
  <c r="EE84" i="26"/>
  <c r="DZ84" i="26"/>
  <c r="DY84" i="26"/>
  <c r="DX84" i="26"/>
  <c r="DW84" i="26"/>
  <c r="DV84" i="26"/>
  <c r="DT84" i="26"/>
  <c r="DS84" i="26"/>
  <c r="DR84" i="26"/>
  <c r="DQ84" i="26"/>
  <c r="DP84" i="26"/>
  <c r="DO84" i="26"/>
  <c r="DN84" i="26"/>
  <c r="DM84" i="26"/>
  <c r="DL84" i="26"/>
  <c r="DK84" i="26"/>
  <c r="DJ84" i="26"/>
  <c r="DI84" i="26"/>
  <c r="DH84" i="26"/>
  <c r="DG84" i="26"/>
  <c r="DF84" i="26"/>
  <c r="DE84" i="26"/>
  <c r="DD84" i="26"/>
  <c r="DC84" i="26"/>
  <c r="DB84" i="26"/>
  <c r="DA84" i="26"/>
  <c r="CZ84" i="26"/>
  <c r="CY84" i="26"/>
  <c r="CX84" i="26"/>
  <c r="CW84" i="26"/>
  <c r="CV84" i="26"/>
  <c r="CU84" i="26"/>
  <c r="CT84" i="26"/>
  <c r="CS84" i="26"/>
  <c r="CR84" i="26"/>
  <c r="CQ84" i="26"/>
  <c r="EE83" i="26"/>
  <c r="DZ83" i="26"/>
  <c r="DY83" i="26"/>
  <c r="DX83" i="26"/>
  <c r="DW83" i="26"/>
  <c r="DV83" i="26"/>
  <c r="DT83" i="26"/>
  <c r="DS83" i="26"/>
  <c r="DR83" i="26"/>
  <c r="DQ83" i="26"/>
  <c r="DP83" i="26"/>
  <c r="DO83" i="26"/>
  <c r="DN83" i="26"/>
  <c r="DM83" i="26"/>
  <c r="DL83" i="26"/>
  <c r="DK83" i="26"/>
  <c r="DJ83" i="26"/>
  <c r="DI83" i="26"/>
  <c r="DH83" i="26"/>
  <c r="DG83" i="26"/>
  <c r="DF83" i="26"/>
  <c r="DE83" i="26"/>
  <c r="DD83" i="26"/>
  <c r="DC83" i="26"/>
  <c r="DB83" i="26"/>
  <c r="DA83" i="26"/>
  <c r="CZ83" i="26"/>
  <c r="CY83" i="26"/>
  <c r="CX83" i="26"/>
  <c r="CW83" i="26"/>
  <c r="CV83" i="26"/>
  <c r="CU83" i="26"/>
  <c r="CT83" i="26"/>
  <c r="CS83" i="26"/>
  <c r="CR83" i="26"/>
  <c r="CQ83" i="26"/>
  <c r="EE82" i="26"/>
  <c r="DZ82" i="26"/>
  <c r="DY82" i="26"/>
  <c r="DX82" i="26"/>
  <c r="DW82" i="26"/>
  <c r="DV82" i="26"/>
  <c r="DT82" i="26"/>
  <c r="DS82" i="26"/>
  <c r="DR82" i="26"/>
  <c r="DQ82" i="26"/>
  <c r="DP82" i="26"/>
  <c r="DO82" i="26"/>
  <c r="DN82" i="26"/>
  <c r="DM82" i="26"/>
  <c r="DL82" i="26"/>
  <c r="DK82" i="26"/>
  <c r="DJ82" i="26"/>
  <c r="DI82" i="26"/>
  <c r="DH82" i="26"/>
  <c r="DG82" i="26"/>
  <c r="DF82" i="26"/>
  <c r="DE82" i="26"/>
  <c r="DD82" i="26"/>
  <c r="DC82" i="26"/>
  <c r="DB82" i="26"/>
  <c r="DA82" i="26"/>
  <c r="CZ82" i="26"/>
  <c r="CY82" i="26"/>
  <c r="CX82" i="26"/>
  <c r="CW82" i="26"/>
  <c r="CV82" i="26"/>
  <c r="CU82" i="26"/>
  <c r="CT82" i="26"/>
  <c r="CS82" i="26"/>
  <c r="CR82" i="26"/>
  <c r="CQ82" i="26"/>
  <c r="EE81" i="26"/>
  <c r="DZ81" i="26"/>
  <c r="DY81" i="26"/>
  <c r="DX81" i="26"/>
  <c r="DW81" i="26"/>
  <c r="DV81" i="26"/>
  <c r="DT81" i="26"/>
  <c r="DS81" i="26"/>
  <c r="DR81" i="26"/>
  <c r="DQ81" i="26"/>
  <c r="DP81" i="26"/>
  <c r="DO81" i="26"/>
  <c r="DN81" i="26"/>
  <c r="DM81" i="26"/>
  <c r="DL81" i="26"/>
  <c r="DK81" i="26"/>
  <c r="DJ81" i="26"/>
  <c r="DI81" i="26"/>
  <c r="DH81" i="26"/>
  <c r="DG81" i="26"/>
  <c r="DF81" i="26"/>
  <c r="DE81" i="26"/>
  <c r="DD81" i="26"/>
  <c r="DC81" i="26"/>
  <c r="DB81" i="26"/>
  <c r="DA81" i="26"/>
  <c r="CZ81" i="26"/>
  <c r="CY81" i="26"/>
  <c r="CX81" i="26"/>
  <c r="CW81" i="26"/>
  <c r="CV81" i="26"/>
  <c r="CU81" i="26"/>
  <c r="CT81" i="26"/>
  <c r="CS81" i="26"/>
  <c r="CR81" i="26"/>
  <c r="CQ81" i="26"/>
  <c r="EE80" i="26"/>
  <c r="DZ80" i="26"/>
  <c r="DY80" i="26"/>
  <c r="DX80" i="26"/>
  <c r="DW80" i="26"/>
  <c r="DV80" i="26"/>
  <c r="DT80" i="26"/>
  <c r="DS80" i="26"/>
  <c r="DR80" i="26"/>
  <c r="DQ80" i="26"/>
  <c r="DP80" i="26"/>
  <c r="DO80" i="26"/>
  <c r="DN80" i="26"/>
  <c r="DM80" i="26"/>
  <c r="DL80" i="26"/>
  <c r="DK80" i="26"/>
  <c r="DJ80" i="26"/>
  <c r="DI80" i="26"/>
  <c r="DH80" i="26"/>
  <c r="DG80" i="26"/>
  <c r="DF80" i="26"/>
  <c r="DE80" i="26"/>
  <c r="DD80" i="26"/>
  <c r="DC80" i="26"/>
  <c r="DB80" i="26"/>
  <c r="DA80" i="26"/>
  <c r="CZ80" i="26"/>
  <c r="CY80" i="26"/>
  <c r="CX80" i="26"/>
  <c r="CW80" i="26"/>
  <c r="CV80" i="26"/>
  <c r="CU80" i="26"/>
  <c r="CT80" i="26"/>
  <c r="CS80" i="26"/>
  <c r="CR80" i="26"/>
  <c r="CQ80" i="26"/>
  <c r="EE79" i="26"/>
  <c r="DZ79" i="26"/>
  <c r="DY79" i="26"/>
  <c r="DX79" i="26"/>
  <c r="DW79" i="26"/>
  <c r="DV79" i="26"/>
  <c r="DT79" i="26"/>
  <c r="DS79" i="26"/>
  <c r="DR79" i="26"/>
  <c r="DQ79" i="26"/>
  <c r="DP79" i="26"/>
  <c r="DO79" i="26"/>
  <c r="DN79" i="26"/>
  <c r="DM79" i="26"/>
  <c r="DL79" i="26"/>
  <c r="DK79" i="26"/>
  <c r="DJ79" i="26"/>
  <c r="DI79" i="26"/>
  <c r="DH79" i="26"/>
  <c r="DG79" i="26"/>
  <c r="DF79" i="26"/>
  <c r="DE79" i="26"/>
  <c r="DD79" i="26"/>
  <c r="DC79" i="26"/>
  <c r="DB79" i="26"/>
  <c r="DA79" i="26"/>
  <c r="CZ79" i="26"/>
  <c r="CY79" i="26"/>
  <c r="CX79" i="26"/>
  <c r="CW79" i="26"/>
  <c r="CV79" i="26"/>
  <c r="CU79" i="26"/>
  <c r="CT79" i="26"/>
  <c r="CS79" i="26"/>
  <c r="CR79" i="26"/>
  <c r="CQ79" i="26"/>
  <c r="EE78" i="26"/>
  <c r="DZ78" i="26"/>
  <c r="DY78" i="26"/>
  <c r="DX78" i="26"/>
  <c r="DW78" i="26"/>
  <c r="DV78" i="26"/>
  <c r="DT78" i="26"/>
  <c r="DS78" i="26"/>
  <c r="DR78" i="26"/>
  <c r="DQ78" i="26"/>
  <c r="DP78" i="26"/>
  <c r="DO78" i="26"/>
  <c r="DN78" i="26"/>
  <c r="DM78" i="26"/>
  <c r="DL78" i="26"/>
  <c r="DK78" i="26"/>
  <c r="DJ78" i="26"/>
  <c r="DI78" i="26"/>
  <c r="DH78" i="26"/>
  <c r="DG78" i="26"/>
  <c r="DF78" i="26"/>
  <c r="DE78" i="26"/>
  <c r="DD78" i="26"/>
  <c r="DC78" i="26"/>
  <c r="DB78" i="26"/>
  <c r="DA78" i="26"/>
  <c r="CZ78" i="26"/>
  <c r="CY78" i="26"/>
  <c r="CX78" i="26"/>
  <c r="CW78" i="26"/>
  <c r="CV78" i="26"/>
  <c r="CU78" i="26"/>
  <c r="CT78" i="26"/>
  <c r="CS78" i="26"/>
  <c r="CR78" i="26"/>
  <c r="CQ78" i="26"/>
  <c r="EE77" i="26"/>
  <c r="DZ77" i="26"/>
  <c r="DY77" i="26"/>
  <c r="DX77" i="26"/>
  <c r="DW77" i="26"/>
  <c r="DV77" i="26"/>
  <c r="DT77" i="26"/>
  <c r="DS77" i="26"/>
  <c r="DR77" i="26"/>
  <c r="DQ77" i="26"/>
  <c r="DP77" i="26"/>
  <c r="DO77" i="26"/>
  <c r="DN77" i="26"/>
  <c r="DM77" i="26"/>
  <c r="DL77" i="26"/>
  <c r="DK77" i="26"/>
  <c r="DJ77" i="26"/>
  <c r="DI77" i="26"/>
  <c r="DH77" i="26"/>
  <c r="DG77" i="26"/>
  <c r="DF77" i="26"/>
  <c r="DE77" i="26"/>
  <c r="DD77" i="26"/>
  <c r="DC77" i="26"/>
  <c r="DB77" i="26"/>
  <c r="DA77" i="26"/>
  <c r="CZ77" i="26"/>
  <c r="CY77" i="26"/>
  <c r="CX77" i="26"/>
  <c r="CW77" i="26"/>
  <c r="CV77" i="26"/>
  <c r="CU77" i="26"/>
  <c r="CT77" i="26"/>
  <c r="CS77" i="26"/>
  <c r="CR77" i="26"/>
  <c r="CQ77" i="26"/>
  <c r="EE76" i="26"/>
  <c r="DZ76" i="26"/>
  <c r="DY76" i="26"/>
  <c r="DX76" i="26"/>
  <c r="DW76" i="26"/>
  <c r="DV76" i="26"/>
  <c r="DT76" i="26"/>
  <c r="DS76" i="26"/>
  <c r="DR76" i="26"/>
  <c r="DQ76" i="26"/>
  <c r="DP76" i="26"/>
  <c r="DO76" i="26"/>
  <c r="DN76" i="26"/>
  <c r="DM76" i="26"/>
  <c r="DL76" i="26"/>
  <c r="DK76" i="26"/>
  <c r="DJ76" i="26"/>
  <c r="DI76" i="26"/>
  <c r="DH76" i="26"/>
  <c r="DG76" i="26"/>
  <c r="DF76" i="26"/>
  <c r="DE76" i="26"/>
  <c r="DD76" i="26"/>
  <c r="DC76" i="26"/>
  <c r="DB76" i="26"/>
  <c r="DA76" i="26"/>
  <c r="CZ76" i="26"/>
  <c r="CY76" i="26"/>
  <c r="CX76" i="26"/>
  <c r="CW76" i="26"/>
  <c r="CV76" i="26"/>
  <c r="CU76" i="26"/>
  <c r="CT76" i="26"/>
  <c r="CS76" i="26"/>
  <c r="CR76" i="26"/>
  <c r="CQ76" i="26"/>
  <c r="EE75" i="26"/>
  <c r="DZ75" i="26"/>
  <c r="DY75" i="26"/>
  <c r="DX75" i="26"/>
  <c r="DW75" i="26"/>
  <c r="DV75" i="26"/>
  <c r="DT75" i="26"/>
  <c r="DS75" i="26"/>
  <c r="DR75" i="26"/>
  <c r="DQ75" i="26"/>
  <c r="DP75" i="26"/>
  <c r="DO75" i="26"/>
  <c r="DN75" i="26"/>
  <c r="DM75" i="26"/>
  <c r="DL75" i="26"/>
  <c r="DK75" i="26"/>
  <c r="DJ75" i="26"/>
  <c r="DI75" i="26"/>
  <c r="DH75" i="26"/>
  <c r="DG75" i="26"/>
  <c r="DF75" i="26"/>
  <c r="DE75" i="26"/>
  <c r="DD75" i="26"/>
  <c r="DC75" i="26"/>
  <c r="DB75" i="26"/>
  <c r="DA75" i="26"/>
  <c r="CZ75" i="26"/>
  <c r="CY75" i="26"/>
  <c r="CX75" i="26"/>
  <c r="CW75" i="26"/>
  <c r="CV75" i="26"/>
  <c r="CU75" i="26"/>
  <c r="CT75" i="26"/>
  <c r="CS75" i="26"/>
  <c r="CR75" i="26"/>
  <c r="CQ75" i="26"/>
  <c r="EE74" i="26"/>
  <c r="DZ74" i="26"/>
  <c r="DY74" i="26"/>
  <c r="DX74" i="26"/>
  <c r="DW74" i="26"/>
  <c r="DV74" i="26"/>
  <c r="DT74" i="26"/>
  <c r="DS74" i="26"/>
  <c r="DR74" i="26"/>
  <c r="DQ74" i="26"/>
  <c r="DP74" i="26"/>
  <c r="DO74" i="26"/>
  <c r="DN74" i="26"/>
  <c r="DM74" i="26"/>
  <c r="DL74" i="26"/>
  <c r="DK74" i="26"/>
  <c r="DJ74" i="26"/>
  <c r="DI74" i="26"/>
  <c r="DH74" i="26"/>
  <c r="DG74" i="26"/>
  <c r="DF74" i="26"/>
  <c r="DE74" i="26"/>
  <c r="DD74" i="26"/>
  <c r="DC74" i="26"/>
  <c r="DB74" i="26"/>
  <c r="DA74" i="26"/>
  <c r="CZ74" i="26"/>
  <c r="CY74" i="26"/>
  <c r="CX74" i="26"/>
  <c r="CW74" i="26"/>
  <c r="CV74" i="26"/>
  <c r="CU74" i="26"/>
  <c r="CT74" i="26"/>
  <c r="CS74" i="26"/>
  <c r="CR74" i="26"/>
  <c r="CQ74" i="26"/>
  <c r="EE73" i="26"/>
  <c r="DZ73" i="26"/>
  <c r="DY73" i="26"/>
  <c r="DX73" i="26"/>
  <c r="DW73" i="26"/>
  <c r="DV73" i="26"/>
  <c r="DT73" i="26"/>
  <c r="DS73" i="26"/>
  <c r="DR73" i="26"/>
  <c r="DQ73" i="26"/>
  <c r="DP73" i="26"/>
  <c r="DO73" i="26"/>
  <c r="DN73" i="26"/>
  <c r="DM73" i="26"/>
  <c r="DL73" i="26"/>
  <c r="DK73" i="26"/>
  <c r="DJ73" i="26"/>
  <c r="DI73" i="26"/>
  <c r="DH73" i="26"/>
  <c r="DG73" i="26"/>
  <c r="DF73" i="26"/>
  <c r="DE73" i="26"/>
  <c r="DD73" i="26"/>
  <c r="DC73" i="26"/>
  <c r="DB73" i="26"/>
  <c r="DA73" i="26"/>
  <c r="CZ73" i="26"/>
  <c r="CY73" i="26"/>
  <c r="CX73" i="26"/>
  <c r="CW73" i="26"/>
  <c r="CV73" i="26"/>
  <c r="CU73" i="26"/>
  <c r="CT73" i="26"/>
  <c r="CS73" i="26"/>
  <c r="CR73" i="26"/>
  <c r="CQ73" i="26"/>
  <c r="EE72" i="26"/>
  <c r="DZ72" i="26"/>
  <c r="DY72" i="26"/>
  <c r="DX72" i="26"/>
  <c r="DW72" i="26"/>
  <c r="DV72" i="26"/>
  <c r="DT72" i="26"/>
  <c r="DS72" i="26"/>
  <c r="DR72" i="26"/>
  <c r="DQ72" i="26"/>
  <c r="DP72" i="26"/>
  <c r="DO72" i="26"/>
  <c r="DN72" i="26"/>
  <c r="DM72" i="26"/>
  <c r="DL72" i="26"/>
  <c r="DK72" i="26"/>
  <c r="DJ72" i="26"/>
  <c r="DI72" i="26"/>
  <c r="DH72" i="26"/>
  <c r="DG72" i="26"/>
  <c r="DF72" i="26"/>
  <c r="DE72" i="26"/>
  <c r="DD72" i="26"/>
  <c r="DC72" i="26"/>
  <c r="DB72" i="26"/>
  <c r="DA72" i="26"/>
  <c r="CZ72" i="26"/>
  <c r="CY72" i="26"/>
  <c r="CX72" i="26"/>
  <c r="CW72" i="26"/>
  <c r="CV72" i="26"/>
  <c r="CU72" i="26"/>
  <c r="CT72" i="26"/>
  <c r="CS72" i="26"/>
  <c r="CR72" i="26"/>
  <c r="CQ72" i="26"/>
  <c r="EE71" i="26"/>
  <c r="DZ71" i="26"/>
  <c r="DY71" i="26"/>
  <c r="DX71" i="26"/>
  <c r="DW71" i="26"/>
  <c r="DV71" i="26"/>
  <c r="DT71" i="26"/>
  <c r="DS71" i="26"/>
  <c r="DR71" i="26"/>
  <c r="DQ71" i="26"/>
  <c r="DP71" i="26"/>
  <c r="DO71" i="26"/>
  <c r="DN71" i="26"/>
  <c r="DM71" i="26"/>
  <c r="DL71" i="26"/>
  <c r="DK71" i="26"/>
  <c r="DJ71" i="26"/>
  <c r="DI71" i="26"/>
  <c r="DH71" i="26"/>
  <c r="DG71" i="26"/>
  <c r="DF71" i="26"/>
  <c r="DE71" i="26"/>
  <c r="DD71" i="26"/>
  <c r="DC71" i="26"/>
  <c r="DB71" i="26"/>
  <c r="DA71" i="26"/>
  <c r="CZ71" i="26"/>
  <c r="CY71" i="26"/>
  <c r="CX71" i="26"/>
  <c r="CW71" i="26"/>
  <c r="CV71" i="26"/>
  <c r="CU71" i="26"/>
  <c r="CT71" i="26"/>
  <c r="CS71" i="26"/>
  <c r="CR71" i="26"/>
  <c r="CQ71" i="26"/>
  <c r="EE70" i="26"/>
  <c r="DZ70" i="26"/>
  <c r="DY70" i="26"/>
  <c r="DX70" i="26"/>
  <c r="DW70" i="26"/>
  <c r="DV70" i="26"/>
  <c r="DT70" i="26"/>
  <c r="DS70" i="26"/>
  <c r="DR70" i="26"/>
  <c r="DQ70" i="26"/>
  <c r="DP70" i="26"/>
  <c r="DO70" i="26"/>
  <c r="DN70" i="26"/>
  <c r="DM70" i="26"/>
  <c r="DL70" i="26"/>
  <c r="DK70" i="26"/>
  <c r="DJ70" i="26"/>
  <c r="DI70" i="26"/>
  <c r="DH70" i="26"/>
  <c r="DG70" i="26"/>
  <c r="DF70" i="26"/>
  <c r="DE70" i="26"/>
  <c r="DD70" i="26"/>
  <c r="DC70" i="26"/>
  <c r="DB70" i="26"/>
  <c r="DA70" i="26"/>
  <c r="CZ70" i="26"/>
  <c r="CY70" i="26"/>
  <c r="CX70" i="26"/>
  <c r="CW70" i="26"/>
  <c r="CV70" i="26"/>
  <c r="CU70" i="26"/>
  <c r="CT70" i="26"/>
  <c r="CS70" i="26"/>
  <c r="CR70" i="26"/>
  <c r="CQ70" i="26"/>
  <c r="EE69" i="26"/>
  <c r="DZ69" i="26"/>
  <c r="DY69" i="26"/>
  <c r="DX69" i="26"/>
  <c r="DW69" i="26"/>
  <c r="DV69" i="26"/>
  <c r="DT69" i="26"/>
  <c r="DS69" i="26"/>
  <c r="DR69" i="26"/>
  <c r="DQ69" i="26"/>
  <c r="DP69" i="26"/>
  <c r="DO69" i="26"/>
  <c r="DN69" i="26"/>
  <c r="DM69" i="26"/>
  <c r="DL69" i="26"/>
  <c r="DK69" i="26"/>
  <c r="DJ69" i="26"/>
  <c r="DI69" i="26"/>
  <c r="DH69" i="26"/>
  <c r="DG69" i="26"/>
  <c r="DF69" i="26"/>
  <c r="DE69" i="26"/>
  <c r="DD69" i="26"/>
  <c r="DC69" i="26"/>
  <c r="DB69" i="26"/>
  <c r="DA69" i="26"/>
  <c r="CZ69" i="26"/>
  <c r="CY69" i="26"/>
  <c r="CX69" i="26"/>
  <c r="CW69" i="26"/>
  <c r="CV69" i="26"/>
  <c r="CU69" i="26"/>
  <c r="CT69" i="26"/>
  <c r="CS69" i="26"/>
  <c r="CR69" i="26"/>
  <c r="CQ69" i="26"/>
  <c r="EE68" i="26"/>
  <c r="DZ68" i="26"/>
  <c r="DY68" i="26"/>
  <c r="DX68" i="26"/>
  <c r="DW68" i="26"/>
  <c r="DV68" i="26"/>
  <c r="DT68" i="26"/>
  <c r="DS68" i="26"/>
  <c r="DR68" i="26"/>
  <c r="DQ68" i="26"/>
  <c r="DP68" i="26"/>
  <c r="DO68" i="26"/>
  <c r="DN68" i="26"/>
  <c r="DM68" i="26"/>
  <c r="DL68" i="26"/>
  <c r="DK68" i="26"/>
  <c r="DJ68" i="26"/>
  <c r="DI68" i="26"/>
  <c r="DH68" i="26"/>
  <c r="DG68" i="26"/>
  <c r="DF68" i="26"/>
  <c r="DE68" i="26"/>
  <c r="DD68" i="26"/>
  <c r="DC68" i="26"/>
  <c r="DB68" i="26"/>
  <c r="DA68" i="26"/>
  <c r="CZ68" i="26"/>
  <c r="CY68" i="26"/>
  <c r="CX68" i="26"/>
  <c r="CW68" i="26"/>
  <c r="CV68" i="26"/>
  <c r="CU68" i="26"/>
  <c r="CT68" i="26"/>
  <c r="CS68" i="26"/>
  <c r="CR68" i="26"/>
  <c r="CQ68" i="26"/>
  <c r="EE67" i="26"/>
  <c r="DZ67" i="26"/>
  <c r="DY67" i="26"/>
  <c r="DX67" i="26"/>
  <c r="DW67" i="26"/>
  <c r="DV67" i="26"/>
  <c r="DT67" i="26"/>
  <c r="DS67" i="26"/>
  <c r="DR67" i="26"/>
  <c r="DQ67" i="26"/>
  <c r="DP67" i="26"/>
  <c r="DO67" i="26"/>
  <c r="DN67" i="26"/>
  <c r="DM67" i="26"/>
  <c r="DL67" i="26"/>
  <c r="DK67" i="26"/>
  <c r="DJ67" i="26"/>
  <c r="DI67" i="26"/>
  <c r="DH67" i="26"/>
  <c r="DG67" i="26"/>
  <c r="DF67" i="26"/>
  <c r="DE67" i="26"/>
  <c r="DD67" i="26"/>
  <c r="DC67" i="26"/>
  <c r="DB67" i="26"/>
  <c r="DA67" i="26"/>
  <c r="CZ67" i="26"/>
  <c r="CY67" i="26"/>
  <c r="CX67" i="26"/>
  <c r="CW67" i="26"/>
  <c r="CV67" i="26"/>
  <c r="CU67" i="26"/>
  <c r="CT67" i="26"/>
  <c r="CS67" i="26"/>
  <c r="CR67" i="26"/>
  <c r="CQ67" i="26"/>
  <c r="EE66" i="26"/>
  <c r="DZ66" i="26"/>
  <c r="DY66" i="26"/>
  <c r="DX66" i="26"/>
  <c r="DW66" i="26"/>
  <c r="DV66" i="26"/>
  <c r="DT66" i="26"/>
  <c r="DS66" i="26"/>
  <c r="DR66" i="26"/>
  <c r="DQ66" i="26"/>
  <c r="DP66" i="26"/>
  <c r="DO66" i="26"/>
  <c r="DN66" i="26"/>
  <c r="DM66" i="26"/>
  <c r="DL66" i="26"/>
  <c r="DK66" i="26"/>
  <c r="DJ66" i="26"/>
  <c r="DI66" i="26"/>
  <c r="DH66" i="26"/>
  <c r="DG66" i="26"/>
  <c r="DF66" i="26"/>
  <c r="DE66" i="26"/>
  <c r="DD66" i="26"/>
  <c r="DC66" i="26"/>
  <c r="DB66" i="26"/>
  <c r="DA66" i="26"/>
  <c r="CZ66" i="26"/>
  <c r="CY66" i="26"/>
  <c r="CX66" i="26"/>
  <c r="CW66" i="26"/>
  <c r="CV66" i="26"/>
  <c r="CU66" i="26"/>
  <c r="CT66" i="26"/>
  <c r="CS66" i="26"/>
  <c r="CR66" i="26"/>
  <c r="CQ66" i="26"/>
  <c r="EE65" i="26"/>
  <c r="DZ65" i="26"/>
  <c r="DY65" i="26"/>
  <c r="DX65" i="26"/>
  <c r="DW65" i="26"/>
  <c r="DV65" i="26"/>
  <c r="DT65" i="26"/>
  <c r="DS65" i="26"/>
  <c r="DR65" i="26"/>
  <c r="DQ65" i="26"/>
  <c r="DP65" i="26"/>
  <c r="DO65" i="26"/>
  <c r="DN65" i="26"/>
  <c r="DM65" i="26"/>
  <c r="DL65" i="26"/>
  <c r="DK65" i="26"/>
  <c r="DJ65" i="26"/>
  <c r="DI65" i="26"/>
  <c r="DH65" i="26"/>
  <c r="DG65" i="26"/>
  <c r="DF65" i="26"/>
  <c r="DE65" i="26"/>
  <c r="DD65" i="26"/>
  <c r="DC65" i="26"/>
  <c r="DB65" i="26"/>
  <c r="DA65" i="26"/>
  <c r="CZ65" i="26"/>
  <c r="CY65" i="26"/>
  <c r="CX65" i="26"/>
  <c r="CW65" i="26"/>
  <c r="CV65" i="26"/>
  <c r="CU65" i="26"/>
  <c r="CT65" i="26"/>
  <c r="CS65" i="26"/>
  <c r="CR65" i="26"/>
  <c r="CQ65" i="26"/>
  <c r="EE64" i="26"/>
  <c r="DZ64" i="26"/>
  <c r="DY64" i="26"/>
  <c r="DX64" i="26"/>
  <c r="DW64" i="26"/>
  <c r="DV64" i="26"/>
  <c r="DT64" i="26"/>
  <c r="DS64" i="26"/>
  <c r="DR64" i="26"/>
  <c r="DQ64" i="26"/>
  <c r="DP64" i="26"/>
  <c r="DO64" i="26"/>
  <c r="DN64" i="26"/>
  <c r="DM64" i="26"/>
  <c r="DL64" i="26"/>
  <c r="DK64" i="26"/>
  <c r="DJ64" i="26"/>
  <c r="DI64" i="26"/>
  <c r="DH64" i="26"/>
  <c r="DG64" i="26"/>
  <c r="DF64" i="26"/>
  <c r="DE64" i="26"/>
  <c r="DD64" i="26"/>
  <c r="DC64" i="26"/>
  <c r="DB64" i="26"/>
  <c r="DA64" i="26"/>
  <c r="CZ64" i="26"/>
  <c r="CY64" i="26"/>
  <c r="CX64" i="26"/>
  <c r="CW64" i="26"/>
  <c r="CV64" i="26"/>
  <c r="CU64" i="26"/>
  <c r="CT64" i="26"/>
  <c r="CS64" i="26"/>
  <c r="CR64" i="26"/>
  <c r="CQ64" i="26"/>
  <c r="EE63" i="26"/>
  <c r="DZ63" i="26"/>
  <c r="DY63" i="26"/>
  <c r="DX63" i="26"/>
  <c r="DW63" i="26"/>
  <c r="DV63" i="26"/>
  <c r="DT63" i="26"/>
  <c r="DS63" i="26"/>
  <c r="DR63" i="26"/>
  <c r="DQ63" i="26"/>
  <c r="DP63" i="26"/>
  <c r="DO63" i="26"/>
  <c r="DN63" i="26"/>
  <c r="DM63" i="26"/>
  <c r="DL63" i="26"/>
  <c r="DK63" i="26"/>
  <c r="DJ63" i="26"/>
  <c r="DI63" i="26"/>
  <c r="DH63" i="26"/>
  <c r="DG63" i="26"/>
  <c r="DF63" i="26"/>
  <c r="DE63" i="26"/>
  <c r="DD63" i="26"/>
  <c r="DC63" i="26"/>
  <c r="DB63" i="26"/>
  <c r="DA63" i="26"/>
  <c r="CZ63" i="26"/>
  <c r="CY63" i="26"/>
  <c r="CX63" i="26"/>
  <c r="CW63" i="26"/>
  <c r="CV63" i="26"/>
  <c r="CU63" i="26"/>
  <c r="CT63" i="26"/>
  <c r="CS63" i="26"/>
  <c r="CR63" i="26"/>
  <c r="CQ63" i="26"/>
  <c r="EE62" i="26"/>
  <c r="DZ62" i="26"/>
  <c r="DY62" i="26"/>
  <c r="DX62" i="26"/>
  <c r="DW62" i="26"/>
  <c r="DV62" i="26"/>
  <c r="DT62" i="26"/>
  <c r="DS62" i="26"/>
  <c r="DR62" i="26"/>
  <c r="DQ62" i="26"/>
  <c r="DP62" i="26"/>
  <c r="DO62" i="26"/>
  <c r="DN62" i="26"/>
  <c r="DM62" i="26"/>
  <c r="DL62" i="26"/>
  <c r="DK62" i="26"/>
  <c r="DJ62" i="26"/>
  <c r="DI62" i="26"/>
  <c r="DH62" i="26"/>
  <c r="DG62" i="26"/>
  <c r="DF62" i="26"/>
  <c r="DE62" i="26"/>
  <c r="DD62" i="26"/>
  <c r="DC62" i="26"/>
  <c r="DB62" i="26"/>
  <c r="DA62" i="26"/>
  <c r="CZ62" i="26"/>
  <c r="CY62" i="26"/>
  <c r="CX62" i="26"/>
  <c r="CW62" i="26"/>
  <c r="CV62" i="26"/>
  <c r="CU62" i="26"/>
  <c r="CT62" i="26"/>
  <c r="CS62" i="26"/>
  <c r="CR62" i="26"/>
  <c r="CQ62" i="26"/>
  <c r="EE61" i="26"/>
  <c r="DZ61" i="26"/>
  <c r="DY61" i="26"/>
  <c r="DX61" i="26"/>
  <c r="DW61" i="26"/>
  <c r="DV61" i="26"/>
  <c r="DT61" i="26"/>
  <c r="DS61" i="26"/>
  <c r="DR61" i="26"/>
  <c r="DQ61" i="26"/>
  <c r="DP61" i="26"/>
  <c r="DO61" i="26"/>
  <c r="DN61" i="26"/>
  <c r="DM61" i="26"/>
  <c r="DL61" i="26"/>
  <c r="DK61" i="26"/>
  <c r="DJ61" i="26"/>
  <c r="DI61" i="26"/>
  <c r="DH61" i="26"/>
  <c r="DG61" i="26"/>
  <c r="DF61" i="26"/>
  <c r="DE61" i="26"/>
  <c r="DD61" i="26"/>
  <c r="DC61" i="26"/>
  <c r="DB61" i="26"/>
  <c r="DA61" i="26"/>
  <c r="CZ61" i="26"/>
  <c r="CY61" i="26"/>
  <c r="CX61" i="26"/>
  <c r="CW61" i="26"/>
  <c r="CV61" i="26"/>
  <c r="CU61" i="26"/>
  <c r="CT61" i="26"/>
  <c r="CS61" i="26"/>
  <c r="CR61" i="26"/>
  <c r="CQ61" i="26"/>
  <c r="EE60" i="26"/>
  <c r="DZ60" i="26"/>
  <c r="DY60" i="26"/>
  <c r="DX60" i="26"/>
  <c r="DW60" i="26"/>
  <c r="DV60" i="26"/>
  <c r="DT60" i="26"/>
  <c r="DS60" i="26"/>
  <c r="DR60" i="26"/>
  <c r="DQ60" i="26"/>
  <c r="DP60" i="26"/>
  <c r="DO60" i="26"/>
  <c r="DN60" i="26"/>
  <c r="DM60" i="26"/>
  <c r="DL60" i="26"/>
  <c r="DK60" i="26"/>
  <c r="DJ60" i="26"/>
  <c r="DI60" i="26"/>
  <c r="DH60" i="26"/>
  <c r="DG60" i="26"/>
  <c r="DF60" i="26"/>
  <c r="DE60" i="26"/>
  <c r="DD60" i="26"/>
  <c r="DC60" i="26"/>
  <c r="DB60" i="26"/>
  <c r="DA60" i="26"/>
  <c r="CZ60" i="26"/>
  <c r="CY60" i="26"/>
  <c r="CX60" i="26"/>
  <c r="CW60" i="26"/>
  <c r="CV60" i="26"/>
  <c r="CU60" i="26"/>
  <c r="CT60" i="26"/>
  <c r="CS60" i="26"/>
  <c r="CR60" i="26"/>
  <c r="CQ60" i="26"/>
  <c r="EE59" i="26"/>
  <c r="DZ59" i="26"/>
  <c r="DY59" i="26"/>
  <c r="DX59" i="26"/>
  <c r="DW59" i="26"/>
  <c r="DV59" i="26"/>
  <c r="DT59" i="26"/>
  <c r="DS59" i="26"/>
  <c r="DR59" i="26"/>
  <c r="DQ59" i="26"/>
  <c r="DP59" i="26"/>
  <c r="DO59" i="26"/>
  <c r="DN59" i="26"/>
  <c r="DM59" i="26"/>
  <c r="DL59" i="26"/>
  <c r="DK59" i="26"/>
  <c r="DJ59" i="26"/>
  <c r="DI59" i="26"/>
  <c r="DH59" i="26"/>
  <c r="DG59" i="26"/>
  <c r="DF59" i="26"/>
  <c r="DE59" i="26"/>
  <c r="DD59" i="26"/>
  <c r="DC59" i="26"/>
  <c r="DB59" i="26"/>
  <c r="DA59" i="26"/>
  <c r="CZ59" i="26"/>
  <c r="CY59" i="26"/>
  <c r="CX59" i="26"/>
  <c r="CW59" i="26"/>
  <c r="CV59" i="26"/>
  <c r="CU59" i="26"/>
  <c r="CT59" i="26"/>
  <c r="CS59" i="26"/>
  <c r="CR59" i="26"/>
  <c r="CQ59" i="26"/>
  <c r="EE58" i="26"/>
  <c r="DZ58" i="26"/>
  <c r="DY58" i="26"/>
  <c r="DX58" i="26"/>
  <c r="DW58" i="26"/>
  <c r="DV58" i="26"/>
  <c r="DT58" i="26"/>
  <c r="DS58" i="26"/>
  <c r="DR58" i="26"/>
  <c r="DQ58" i="26"/>
  <c r="DP58" i="26"/>
  <c r="DO58" i="26"/>
  <c r="DN58" i="26"/>
  <c r="DM58" i="26"/>
  <c r="DL58" i="26"/>
  <c r="DK58" i="26"/>
  <c r="DJ58" i="26"/>
  <c r="DI58" i="26"/>
  <c r="DH58" i="26"/>
  <c r="DG58" i="26"/>
  <c r="DF58" i="26"/>
  <c r="DE58" i="26"/>
  <c r="DD58" i="26"/>
  <c r="DC58" i="26"/>
  <c r="DB58" i="26"/>
  <c r="DA58" i="26"/>
  <c r="CZ58" i="26"/>
  <c r="CY58" i="26"/>
  <c r="CX58" i="26"/>
  <c r="CW58" i="26"/>
  <c r="CV58" i="26"/>
  <c r="CU58" i="26"/>
  <c r="CT58" i="26"/>
  <c r="CS58" i="26"/>
  <c r="CR58" i="26"/>
  <c r="CQ58" i="26"/>
  <c r="EE57" i="26"/>
  <c r="DZ57" i="26"/>
  <c r="DY57" i="26"/>
  <c r="DX57" i="26"/>
  <c r="DW57" i="26"/>
  <c r="DV57" i="26"/>
  <c r="DT57" i="26"/>
  <c r="DS57" i="26"/>
  <c r="DR57" i="26"/>
  <c r="DQ57" i="26"/>
  <c r="DP57" i="26"/>
  <c r="DO57" i="26"/>
  <c r="DN57" i="26"/>
  <c r="DM57" i="26"/>
  <c r="DL57" i="26"/>
  <c r="DK57" i="26"/>
  <c r="DJ57" i="26"/>
  <c r="DI57" i="26"/>
  <c r="DH57" i="26"/>
  <c r="DG57" i="26"/>
  <c r="DF57" i="26"/>
  <c r="DE57" i="26"/>
  <c r="DD57" i="26"/>
  <c r="DC57" i="26"/>
  <c r="DB57" i="26"/>
  <c r="DA57" i="26"/>
  <c r="CZ57" i="26"/>
  <c r="CY57" i="26"/>
  <c r="CX57" i="26"/>
  <c r="CW57" i="26"/>
  <c r="CV57" i="26"/>
  <c r="CU57" i="26"/>
  <c r="CT57" i="26"/>
  <c r="CS57" i="26"/>
  <c r="CR57" i="26"/>
  <c r="CQ57" i="26"/>
  <c r="EE56" i="26"/>
  <c r="DZ56" i="26"/>
  <c r="DY56" i="26"/>
  <c r="DX56" i="26"/>
  <c r="DW56" i="26"/>
  <c r="DV56" i="26"/>
  <c r="DT56" i="26"/>
  <c r="DS56" i="26"/>
  <c r="DR56" i="26"/>
  <c r="DQ56" i="26"/>
  <c r="DP56" i="26"/>
  <c r="DO56" i="26"/>
  <c r="DN56" i="26"/>
  <c r="DM56" i="26"/>
  <c r="DL56" i="26"/>
  <c r="DK56" i="26"/>
  <c r="DJ56" i="26"/>
  <c r="DI56" i="26"/>
  <c r="DH56" i="26"/>
  <c r="DG56" i="26"/>
  <c r="DF56" i="26"/>
  <c r="DE56" i="26"/>
  <c r="DD56" i="26"/>
  <c r="DC56" i="26"/>
  <c r="DB56" i="26"/>
  <c r="DA56" i="26"/>
  <c r="CZ56" i="26"/>
  <c r="CY56" i="26"/>
  <c r="CX56" i="26"/>
  <c r="CW56" i="26"/>
  <c r="CV56" i="26"/>
  <c r="CU56" i="26"/>
  <c r="CT56" i="26"/>
  <c r="CS56" i="26"/>
  <c r="CR56" i="26"/>
  <c r="CQ56" i="26"/>
  <c r="EE55" i="26"/>
  <c r="DZ55" i="26"/>
  <c r="DY55" i="26"/>
  <c r="DX55" i="26"/>
  <c r="DW55" i="26"/>
  <c r="DV55" i="26"/>
  <c r="DT55" i="26"/>
  <c r="DS55" i="26"/>
  <c r="DR55" i="26"/>
  <c r="DQ55" i="26"/>
  <c r="DP55" i="26"/>
  <c r="DO55" i="26"/>
  <c r="DN55" i="26"/>
  <c r="DM55" i="26"/>
  <c r="DL55" i="26"/>
  <c r="DK55" i="26"/>
  <c r="DJ55" i="26"/>
  <c r="DI55" i="26"/>
  <c r="DH55" i="26"/>
  <c r="DG55" i="26"/>
  <c r="DF55" i="26"/>
  <c r="DE55" i="26"/>
  <c r="DD55" i="26"/>
  <c r="DC55" i="26"/>
  <c r="DB55" i="26"/>
  <c r="DA55" i="26"/>
  <c r="CZ55" i="26"/>
  <c r="CY55" i="26"/>
  <c r="CX55" i="26"/>
  <c r="CW55" i="26"/>
  <c r="CV55" i="26"/>
  <c r="CU55" i="26"/>
  <c r="CT55" i="26"/>
  <c r="CS55" i="26"/>
  <c r="CR55" i="26"/>
  <c r="CQ55" i="26"/>
  <c r="EE54" i="26"/>
  <c r="DZ54" i="26"/>
  <c r="DY54" i="26"/>
  <c r="DX54" i="26"/>
  <c r="DW54" i="26"/>
  <c r="DV54" i="26"/>
  <c r="DT54" i="26"/>
  <c r="DS54" i="26"/>
  <c r="DR54" i="26"/>
  <c r="DQ54" i="26"/>
  <c r="DP54" i="26"/>
  <c r="DO54" i="26"/>
  <c r="DN54" i="26"/>
  <c r="DM54" i="26"/>
  <c r="DL54" i="26"/>
  <c r="DK54" i="26"/>
  <c r="DJ54" i="26"/>
  <c r="DI54" i="26"/>
  <c r="DH54" i="26"/>
  <c r="DG54" i="26"/>
  <c r="DF54" i="26"/>
  <c r="DE54" i="26"/>
  <c r="DD54" i="26"/>
  <c r="DC54" i="26"/>
  <c r="DB54" i="26"/>
  <c r="DA54" i="26"/>
  <c r="CZ54" i="26"/>
  <c r="CY54" i="26"/>
  <c r="CX54" i="26"/>
  <c r="CW54" i="26"/>
  <c r="CV54" i="26"/>
  <c r="CU54" i="26"/>
  <c r="CT54" i="26"/>
  <c r="CS54" i="26"/>
  <c r="CR54" i="26"/>
  <c r="CQ54" i="26"/>
  <c r="EE53" i="26"/>
  <c r="DZ53" i="26"/>
  <c r="DY53" i="26"/>
  <c r="DX53" i="26"/>
  <c r="DW53" i="26"/>
  <c r="DV53" i="26"/>
  <c r="DT53" i="26"/>
  <c r="DS53" i="26"/>
  <c r="DR53" i="26"/>
  <c r="DQ53" i="26"/>
  <c r="DP53" i="26"/>
  <c r="DO53" i="26"/>
  <c r="DN53" i="26"/>
  <c r="DM53" i="26"/>
  <c r="DL53" i="26"/>
  <c r="DK53" i="26"/>
  <c r="DJ53" i="26"/>
  <c r="DI53" i="26"/>
  <c r="DH53" i="26"/>
  <c r="DG53" i="26"/>
  <c r="DF53" i="26"/>
  <c r="DE53" i="26"/>
  <c r="DD53" i="26"/>
  <c r="DC53" i="26"/>
  <c r="DB53" i="26"/>
  <c r="DA53" i="26"/>
  <c r="CZ53" i="26"/>
  <c r="CY53" i="26"/>
  <c r="CX53" i="26"/>
  <c r="CW53" i="26"/>
  <c r="CV53" i="26"/>
  <c r="CU53" i="26"/>
  <c r="CT53" i="26"/>
  <c r="CS53" i="26"/>
  <c r="CR53" i="26"/>
  <c r="CQ53" i="26"/>
  <c r="EE52" i="26"/>
  <c r="DZ52" i="26"/>
  <c r="DY52" i="26"/>
  <c r="DX52" i="26"/>
  <c r="DW52" i="26"/>
  <c r="DV52" i="26"/>
  <c r="DT52" i="26"/>
  <c r="DS52" i="26"/>
  <c r="DR52" i="26"/>
  <c r="DQ52" i="26"/>
  <c r="DP52" i="26"/>
  <c r="DO52" i="26"/>
  <c r="DN52" i="26"/>
  <c r="DM52" i="26"/>
  <c r="DL52" i="26"/>
  <c r="DK52" i="26"/>
  <c r="DJ52" i="26"/>
  <c r="DI52" i="26"/>
  <c r="DH52" i="26"/>
  <c r="DG52" i="26"/>
  <c r="DF52" i="26"/>
  <c r="DE52" i="26"/>
  <c r="DD52" i="26"/>
  <c r="DC52" i="26"/>
  <c r="DB52" i="26"/>
  <c r="DA52" i="26"/>
  <c r="CZ52" i="26"/>
  <c r="CY52" i="26"/>
  <c r="CX52" i="26"/>
  <c r="CW52" i="26"/>
  <c r="CV52" i="26"/>
  <c r="CU52" i="26"/>
  <c r="CT52" i="26"/>
  <c r="CS52" i="26"/>
  <c r="CR52" i="26"/>
  <c r="CQ52" i="26"/>
  <c r="EE51" i="26"/>
  <c r="DZ51" i="26"/>
  <c r="DY51" i="26"/>
  <c r="DX51" i="26"/>
  <c r="DW51" i="26"/>
  <c r="DV51" i="26"/>
  <c r="DT51" i="26"/>
  <c r="DS51" i="26"/>
  <c r="DR51" i="26"/>
  <c r="DQ51" i="26"/>
  <c r="DP51" i="26"/>
  <c r="DO51" i="26"/>
  <c r="DN51" i="26"/>
  <c r="DM51" i="26"/>
  <c r="DL51" i="26"/>
  <c r="DK51" i="26"/>
  <c r="DJ51" i="26"/>
  <c r="DI51" i="26"/>
  <c r="DH51" i="26"/>
  <c r="DG51" i="26"/>
  <c r="DF51" i="26"/>
  <c r="DE51" i="26"/>
  <c r="DD51" i="26"/>
  <c r="DC51" i="26"/>
  <c r="DB51" i="26"/>
  <c r="DA51" i="26"/>
  <c r="CZ51" i="26"/>
  <c r="CY51" i="26"/>
  <c r="CX51" i="26"/>
  <c r="CW51" i="26"/>
  <c r="CV51" i="26"/>
  <c r="CU51" i="26"/>
  <c r="CT51" i="26"/>
  <c r="CS51" i="26"/>
  <c r="CR51" i="26"/>
  <c r="CQ51" i="26"/>
  <c r="EE50" i="26"/>
  <c r="DZ50" i="26"/>
  <c r="DY50" i="26"/>
  <c r="DX50" i="26"/>
  <c r="DW50" i="26"/>
  <c r="DV50" i="26"/>
  <c r="DT50" i="26"/>
  <c r="DS50" i="26"/>
  <c r="DR50" i="26"/>
  <c r="DQ50" i="26"/>
  <c r="DP50" i="26"/>
  <c r="DO50" i="26"/>
  <c r="DN50" i="26"/>
  <c r="DM50" i="26"/>
  <c r="DL50" i="26"/>
  <c r="DK50" i="26"/>
  <c r="DJ50" i="26"/>
  <c r="DI50" i="26"/>
  <c r="DH50" i="26"/>
  <c r="DG50" i="26"/>
  <c r="DF50" i="26"/>
  <c r="DE50" i="26"/>
  <c r="DD50" i="26"/>
  <c r="DC50" i="26"/>
  <c r="DB50" i="26"/>
  <c r="DA50" i="26"/>
  <c r="CZ50" i="26"/>
  <c r="CY50" i="26"/>
  <c r="CX50" i="26"/>
  <c r="CW50" i="26"/>
  <c r="CV50" i="26"/>
  <c r="CU50" i="26"/>
  <c r="CT50" i="26"/>
  <c r="CS50" i="26"/>
  <c r="CR50" i="26"/>
  <c r="CQ50" i="26"/>
  <c r="EE49" i="26"/>
  <c r="DZ49" i="26"/>
  <c r="DY49" i="26"/>
  <c r="DX49" i="26"/>
  <c r="DW49" i="26"/>
  <c r="DV49" i="26"/>
  <c r="DT49" i="26"/>
  <c r="DS49" i="26"/>
  <c r="DR49" i="26"/>
  <c r="DQ49" i="26"/>
  <c r="DP49" i="26"/>
  <c r="DO49" i="26"/>
  <c r="DN49" i="26"/>
  <c r="DM49" i="26"/>
  <c r="DL49" i="26"/>
  <c r="DK49" i="26"/>
  <c r="DJ49" i="26"/>
  <c r="DI49" i="26"/>
  <c r="DH49" i="26"/>
  <c r="DG49" i="26"/>
  <c r="DF49" i="26"/>
  <c r="DE49" i="26"/>
  <c r="DD49" i="26"/>
  <c r="DC49" i="26"/>
  <c r="DB49" i="26"/>
  <c r="DA49" i="26"/>
  <c r="CZ49" i="26"/>
  <c r="CY49" i="26"/>
  <c r="CX49" i="26"/>
  <c r="CW49" i="26"/>
  <c r="CV49" i="26"/>
  <c r="CU49" i="26"/>
  <c r="CT49" i="26"/>
  <c r="CS49" i="26"/>
  <c r="CR49" i="26"/>
  <c r="CQ49" i="26"/>
  <c r="EE48" i="26"/>
  <c r="DZ48" i="26"/>
  <c r="DY48" i="26"/>
  <c r="DX48" i="26"/>
  <c r="DW48" i="26"/>
  <c r="DV48" i="26"/>
  <c r="DT48" i="26"/>
  <c r="DS48" i="26"/>
  <c r="DR48" i="26"/>
  <c r="DQ48" i="26"/>
  <c r="DP48" i="26"/>
  <c r="DO48" i="26"/>
  <c r="DN48" i="26"/>
  <c r="DM48" i="26"/>
  <c r="DL48" i="26"/>
  <c r="DK48" i="26"/>
  <c r="DJ48" i="26"/>
  <c r="DI48" i="26"/>
  <c r="DH48" i="26"/>
  <c r="DG48" i="26"/>
  <c r="DF48" i="26"/>
  <c r="DE48" i="26"/>
  <c r="DD48" i="26"/>
  <c r="DC48" i="26"/>
  <c r="DB48" i="26"/>
  <c r="DA48" i="26"/>
  <c r="CZ48" i="26"/>
  <c r="CY48" i="26"/>
  <c r="CX48" i="26"/>
  <c r="CW48" i="26"/>
  <c r="CV48" i="26"/>
  <c r="CU48" i="26"/>
  <c r="CT48" i="26"/>
  <c r="CS48" i="26"/>
  <c r="CR48" i="26"/>
  <c r="CQ48" i="26"/>
  <c r="EE47" i="26"/>
  <c r="DZ47" i="26"/>
  <c r="DY47" i="26"/>
  <c r="DX47" i="26"/>
  <c r="DW47" i="26"/>
  <c r="DV47" i="26"/>
  <c r="DT47" i="26"/>
  <c r="DS47" i="26"/>
  <c r="DR47" i="26"/>
  <c r="DQ47" i="26"/>
  <c r="DP47" i="26"/>
  <c r="DO47" i="26"/>
  <c r="DN47" i="26"/>
  <c r="DM47" i="26"/>
  <c r="DL47" i="26"/>
  <c r="DK47" i="26"/>
  <c r="DJ47" i="26"/>
  <c r="DI47" i="26"/>
  <c r="DH47" i="26"/>
  <c r="DG47" i="26"/>
  <c r="DF47" i="26"/>
  <c r="DE47" i="26"/>
  <c r="DD47" i="26"/>
  <c r="DC47" i="26"/>
  <c r="DB47" i="26"/>
  <c r="DA47" i="26"/>
  <c r="CZ47" i="26"/>
  <c r="CY47" i="26"/>
  <c r="CX47" i="26"/>
  <c r="CW47" i="26"/>
  <c r="CV47" i="26"/>
  <c r="CU47" i="26"/>
  <c r="CT47" i="26"/>
  <c r="CS47" i="26"/>
  <c r="CR47" i="26"/>
  <c r="CQ47" i="26"/>
  <c r="EE46" i="26"/>
  <c r="DZ46" i="26"/>
  <c r="DY46" i="26"/>
  <c r="DX46" i="26"/>
  <c r="DW46" i="26"/>
  <c r="DV46" i="26"/>
  <c r="DT46" i="26"/>
  <c r="DS46" i="26"/>
  <c r="DR46" i="26"/>
  <c r="DQ46" i="26"/>
  <c r="DP46" i="26"/>
  <c r="DO46" i="26"/>
  <c r="DN46" i="26"/>
  <c r="DM46" i="26"/>
  <c r="DL46" i="26"/>
  <c r="DK46" i="26"/>
  <c r="DJ46" i="26"/>
  <c r="DI46" i="26"/>
  <c r="DH46" i="26"/>
  <c r="DG46" i="26"/>
  <c r="DF46" i="26"/>
  <c r="DE46" i="26"/>
  <c r="DD46" i="26"/>
  <c r="DC46" i="26"/>
  <c r="DB46" i="26"/>
  <c r="DA46" i="26"/>
  <c r="CZ46" i="26"/>
  <c r="CY46" i="26"/>
  <c r="CX46" i="26"/>
  <c r="CW46" i="26"/>
  <c r="CV46" i="26"/>
  <c r="CU46" i="26"/>
  <c r="CT46" i="26"/>
  <c r="CS46" i="26"/>
  <c r="CR46" i="26"/>
  <c r="CQ46" i="26"/>
  <c r="EE45" i="26"/>
  <c r="DZ45" i="26"/>
  <c r="DY45" i="26"/>
  <c r="DX45" i="26"/>
  <c r="DW45" i="26"/>
  <c r="DV45" i="26"/>
  <c r="DT45" i="26"/>
  <c r="DS45" i="26"/>
  <c r="DR45" i="26"/>
  <c r="DQ45" i="26"/>
  <c r="DP45" i="26"/>
  <c r="DO45" i="26"/>
  <c r="DN45" i="26"/>
  <c r="DM45" i="26"/>
  <c r="DL45" i="26"/>
  <c r="DK45" i="26"/>
  <c r="DJ45" i="26"/>
  <c r="DI45" i="26"/>
  <c r="DH45" i="26"/>
  <c r="DG45" i="26"/>
  <c r="DF45" i="26"/>
  <c r="DE45" i="26"/>
  <c r="DD45" i="26"/>
  <c r="DC45" i="26"/>
  <c r="DB45" i="26"/>
  <c r="DA45" i="26"/>
  <c r="CZ45" i="26"/>
  <c r="CY45" i="26"/>
  <c r="CX45" i="26"/>
  <c r="CW45" i="26"/>
  <c r="CV45" i="26"/>
  <c r="CU45" i="26"/>
  <c r="CT45" i="26"/>
  <c r="CS45" i="26"/>
  <c r="CR45" i="26"/>
  <c r="CQ45" i="26"/>
  <c r="EE44" i="26"/>
  <c r="DZ44" i="26"/>
  <c r="DY44" i="26"/>
  <c r="DX44" i="26"/>
  <c r="DW44" i="26"/>
  <c r="DV44" i="26"/>
  <c r="DT44" i="26"/>
  <c r="DS44" i="26"/>
  <c r="DR44" i="26"/>
  <c r="DQ44" i="26"/>
  <c r="DP44" i="26"/>
  <c r="DO44" i="26"/>
  <c r="DN44" i="26"/>
  <c r="DM44" i="26"/>
  <c r="DL44" i="26"/>
  <c r="DK44" i="26"/>
  <c r="DJ44" i="26"/>
  <c r="DI44" i="26"/>
  <c r="DH44" i="26"/>
  <c r="DG44" i="26"/>
  <c r="DF44" i="26"/>
  <c r="DE44" i="26"/>
  <c r="DD44" i="26"/>
  <c r="DC44" i="26"/>
  <c r="DB44" i="26"/>
  <c r="DA44" i="26"/>
  <c r="CZ44" i="26"/>
  <c r="CY44" i="26"/>
  <c r="CX44" i="26"/>
  <c r="CW44" i="26"/>
  <c r="CV44" i="26"/>
  <c r="CU44" i="26"/>
  <c r="CT44" i="26"/>
  <c r="CS44" i="26"/>
  <c r="CR44" i="26"/>
  <c r="CQ44" i="26"/>
  <c r="EE43" i="26"/>
  <c r="DZ43" i="26"/>
  <c r="DY43" i="26"/>
  <c r="DX43" i="26"/>
  <c r="DW43" i="26"/>
  <c r="DV43" i="26"/>
  <c r="DT43" i="26"/>
  <c r="DS43" i="26"/>
  <c r="DR43" i="26"/>
  <c r="DQ43" i="26"/>
  <c r="DP43" i="26"/>
  <c r="DO43" i="26"/>
  <c r="DN43" i="26"/>
  <c r="DM43" i="26"/>
  <c r="DL43" i="26"/>
  <c r="DK43" i="26"/>
  <c r="DJ43" i="26"/>
  <c r="DI43" i="26"/>
  <c r="DH43" i="26"/>
  <c r="DG43" i="26"/>
  <c r="DF43" i="26"/>
  <c r="DE43" i="26"/>
  <c r="DD43" i="26"/>
  <c r="DC43" i="26"/>
  <c r="DB43" i="26"/>
  <c r="DA43" i="26"/>
  <c r="CZ43" i="26"/>
  <c r="CY43" i="26"/>
  <c r="CX43" i="26"/>
  <c r="CW43" i="26"/>
  <c r="CV43" i="26"/>
  <c r="CU43" i="26"/>
  <c r="CT43" i="26"/>
  <c r="CS43" i="26"/>
  <c r="CR43" i="26"/>
  <c r="CQ43" i="26"/>
  <c r="EE42" i="26"/>
  <c r="DZ42" i="26"/>
  <c r="DY42" i="26"/>
  <c r="DX42" i="26"/>
  <c r="DW42" i="26"/>
  <c r="DV42" i="26"/>
  <c r="DT42" i="26"/>
  <c r="DS42" i="26"/>
  <c r="DR42" i="26"/>
  <c r="DQ42" i="26"/>
  <c r="DP42" i="26"/>
  <c r="DO42" i="26"/>
  <c r="DN42" i="26"/>
  <c r="DM42" i="26"/>
  <c r="DL42" i="26"/>
  <c r="DK42" i="26"/>
  <c r="DJ42" i="26"/>
  <c r="DI42" i="26"/>
  <c r="DH42" i="26"/>
  <c r="DG42" i="26"/>
  <c r="DF42" i="26"/>
  <c r="DE42" i="26"/>
  <c r="DD42" i="26"/>
  <c r="DC42" i="26"/>
  <c r="DB42" i="26"/>
  <c r="DA42" i="26"/>
  <c r="CZ42" i="26"/>
  <c r="CY42" i="26"/>
  <c r="CX42" i="26"/>
  <c r="CW42" i="26"/>
  <c r="CV42" i="26"/>
  <c r="CU42" i="26"/>
  <c r="CT42" i="26"/>
  <c r="CS42" i="26"/>
  <c r="CR42" i="26"/>
  <c r="CQ42" i="26"/>
  <c r="EE41" i="26"/>
  <c r="DZ41" i="26"/>
  <c r="DY41" i="26"/>
  <c r="DX41" i="26"/>
  <c r="DW41" i="26"/>
  <c r="DV41" i="26"/>
  <c r="DT41" i="26"/>
  <c r="DS41" i="26"/>
  <c r="DR41" i="26"/>
  <c r="DQ41" i="26"/>
  <c r="DP41" i="26"/>
  <c r="DO41" i="26"/>
  <c r="DN41" i="26"/>
  <c r="DM41" i="26"/>
  <c r="DL41" i="26"/>
  <c r="DK41" i="26"/>
  <c r="DJ41" i="26"/>
  <c r="DI41" i="26"/>
  <c r="DH41" i="26"/>
  <c r="DG41" i="26"/>
  <c r="DF41" i="26"/>
  <c r="DE41" i="26"/>
  <c r="DD41" i="26"/>
  <c r="DC41" i="26"/>
  <c r="DB41" i="26"/>
  <c r="DA41" i="26"/>
  <c r="CZ41" i="26"/>
  <c r="CY41" i="26"/>
  <c r="CX41" i="26"/>
  <c r="CW41" i="26"/>
  <c r="CV41" i="26"/>
  <c r="CU41" i="26"/>
  <c r="CT41" i="26"/>
  <c r="CS41" i="26"/>
  <c r="CR41" i="26"/>
  <c r="CQ41" i="26"/>
  <c r="EE40" i="26"/>
  <c r="DZ40" i="26"/>
  <c r="DY40" i="26"/>
  <c r="DX40" i="26"/>
  <c r="DW40" i="26"/>
  <c r="DV40" i="26"/>
  <c r="DT40" i="26"/>
  <c r="DS40" i="26"/>
  <c r="DR40" i="26"/>
  <c r="DQ40" i="26"/>
  <c r="DP40" i="26"/>
  <c r="DO40" i="26"/>
  <c r="DN40" i="26"/>
  <c r="DM40" i="26"/>
  <c r="DL40" i="26"/>
  <c r="DK40" i="26"/>
  <c r="DJ40" i="26"/>
  <c r="DI40" i="26"/>
  <c r="DH40" i="26"/>
  <c r="DG40" i="26"/>
  <c r="DF40" i="26"/>
  <c r="DE40" i="26"/>
  <c r="DD40" i="26"/>
  <c r="DC40" i="26"/>
  <c r="DB40" i="26"/>
  <c r="DA40" i="26"/>
  <c r="CZ40" i="26"/>
  <c r="CY40" i="26"/>
  <c r="CX40" i="26"/>
  <c r="CW40" i="26"/>
  <c r="CV40" i="26"/>
  <c r="CU40" i="26"/>
  <c r="CT40" i="26"/>
  <c r="CS40" i="26"/>
  <c r="CR40" i="26"/>
  <c r="CQ40" i="26"/>
  <c r="EE39" i="26"/>
  <c r="DZ39" i="26"/>
  <c r="DY39" i="26"/>
  <c r="DX39" i="26"/>
  <c r="DW39" i="26"/>
  <c r="DV39" i="26"/>
  <c r="DT39" i="26"/>
  <c r="DS39" i="26"/>
  <c r="DR39" i="26"/>
  <c r="DQ39" i="26"/>
  <c r="DP39" i="26"/>
  <c r="DO39" i="26"/>
  <c r="DN39" i="26"/>
  <c r="DM39" i="26"/>
  <c r="DL39" i="26"/>
  <c r="DK39" i="26"/>
  <c r="DJ39" i="26"/>
  <c r="DI39" i="26"/>
  <c r="DH39" i="26"/>
  <c r="DG39" i="26"/>
  <c r="DF39" i="26"/>
  <c r="DE39" i="26"/>
  <c r="DD39" i="26"/>
  <c r="DC39" i="26"/>
  <c r="DB39" i="26"/>
  <c r="DA39" i="26"/>
  <c r="CZ39" i="26"/>
  <c r="CY39" i="26"/>
  <c r="CX39" i="26"/>
  <c r="CW39" i="26"/>
  <c r="CV39" i="26"/>
  <c r="CU39" i="26"/>
  <c r="CT39" i="26"/>
  <c r="CS39" i="26"/>
  <c r="CR39" i="26"/>
  <c r="CQ39" i="26"/>
  <c r="EE38" i="26"/>
  <c r="DZ38" i="26"/>
  <c r="DY38" i="26"/>
  <c r="DX38" i="26"/>
  <c r="DW38" i="26"/>
  <c r="DV38" i="26"/>
  <c r="DT38" i="26"/>
  <c r="DS38" i="26"/>
  <c r="DR38" i="26"/>
  <c r="DQ38" i="26"/>
  <c r="DP38" i="26"/>
  <c r="DO38" i="26"/>
  <c r="DN38" i="26"/>
  <c r="DM38" i="26"/>
  <c r="DL38" i="26"/>
  <c r="DK38" i="26"/>
  <c r="DJ38" i="26"/>
  <c r="DI38" i="26"/>
  <c r="DH38" i="26"/>
  <c r="DG38" i="26"/>
  <c r="DF38" i="26"/>
  <c r="DE38" i="26"/>
  <c r="DD38" i="26"/>
  <c r="DC38" i="26"/>
  <c r="DB38" i="26"/>
  <c r="DA38" i="26"/>
  <c r="CZ38" i="26"/>
  <c r="CY38" i="26"/>
  <c r="CX38" i="26"/>
  <c r="CW38" i="26"/>
  <c r="CV38" i="26"/>
  <c r="CU38" i="26"/>
  <c r="CT38" i="26"/>
  <c r="CS38" i="26"/>
  <c r="CR38" i="26"/>
  <c r="CQ38" i="26"/>
  <c r="EE37" i="26"/>
  <c r="DZ37" i="26"/>
  <c r="DY37" i="26"/>
  <c r="DX37" i="26"/>
  <c r="DW37" i="26"/>
  <c r="DV37" i="26"/>
  <c r="DT37" i="26"/>
  <c r="DS37" i="26"/>
  <c r="DR37" i="26"/>
  <c r="DQ37" i="26"/>
  <c r="DP37" i="26"/>
  <c r="DO37" i="26"/>
  <c r="DN37" i="26"/>
  <c r="DM37" i="26"/>
  <c r="DL37" i="26"/>
  <c r="DK37" i="26"/>
  <c r="DJ37" i="26"/>
  <c r="DI37" i="26"/>
  <c r="DH37" i="26"/>
  <c r="DG37" i="26"/>
  <c r="DF37" i="26"/>
  <c r="DE37" i="26"/>
  <c r="DD37" i="26"/>
  <c r="DC37" i="26"/>
  <c r="DB37" i="26"/>
  <c r="DA37" i="26"/>
  <c r="CZ37" i="26"/>
  <c r="CY37" i="26"/>
  <c r="CX37" i="26"/>
  <c r="CW37" i="26"/>
  <c r="CV37" i="26"/>
  <c r="CU37" i="26"/>
  <c r="CT37" i="26"/>
  <c r="CS37" i="26"/>
  <c r="CR37" i="26"/>
  <c r="CQ37" i="26"/>
  <c r="EE36" i="26"/>
  <c r="DZ36" i="26"/>
  <c r="DY36" i="26"/>
  <c r="DX36" i="26"/>
  <c r="DW36" i="26"/>
  <c r="DV36" i="26"/>
  <c r="DT36" i="26"/>
  <c r="DS36" i="26"/>
  <c r="DR36" i="26"/>
  <c r="DQ36" i="26"/>
  <c r="DP36" i="26"/>
  <c r="DO36" i="26"/>
  <c r="DN36" i="26"/>
  <c r="DM36" i="26"/>
  <c r="DL36" i="26"/>
  <c r="DK36" i="26"/>
  <c r="DJ36" i="26"/>
  <c r="DI36" i="26"/>
  <c r="DH36" i="26"/>
  <c r="DG36" i="26"/>
  <c r="DF36" i="26"/>
  <c r="DE36" i="26"/>
  <c r="DD36" i="26"/>
  <c r="DC36" i="26"/>
  <c r="DB36" i="26"/>
  <c r="DA36" i="26"/>
  <c r="CZ36" i="26"/>
  <c r="CY36" i="26"/>
  <c r="CX36" i="26"/>
  <c r="CW36" i="26"/>
  <c r="CV36" i="26"/>
  <c r="CU36" i="26"/>
  <c r="CT36" i="26"/>
  <c r="CS36" i="26"/>
  <c r="CR36" i="26"/>
  <c r="CQ36" i="26"/>
  <c r="EE35" i="26"/>
  <c r="DZ35" i="26"/>
  <c r="DY35" i="26"/>
  <c r="DX35" i="26"/>
  <c r="DW35" i="26"/>
  <c r="DV35" i="26"/>
  <c r="DT35" i="26"/>
  <c r="DS35" i="26"/>
  <c r="DR35" i="26"/>
  <c r="DQ35" i="26"/>
  <c r="DP35" i="26"/>
  <c r="DO35" i="26"/>
  <c r="DN35" i="26"/>
  <c r="DM35" i="26"/>
  <c r="DL35" i="26"/>
  <c r="DK35" i="26"/>
  <c r="DJ35" i="26"/>
  <c r="DI35" i="26"/>
  <c r="DH35" i="26"/>
  <c r="DG35" i="26"/>
  <c r="DF35" i="26"/>
  <c r="DE35" i="26"/>
  <c r="DD35" i="26"/>
  <c r="DC35" i="26"/>
  <c r="DB35" i="26"/>
  <c r="DA35" i="26"/>
  <c r="CZ35" i="26"/>
  <c r="CY35" i="26"/>
  <c r="CX35" i="26"/>
  <c r="CW35" i="26"/>
  <c r="CV35" i="26"/>
  <c r="CU35" i="26"/>
  <c r="CT35" i="26"/>
  <c r="CS35" i="26"/>
  <c r="CR35" i="26"/>
  <c r="CQ35" i="26"/>
  <c r="EE34" i="26"/>
  <c r="DZ34" i="26"/>
  <c r="DY34" i="26"/>
  <c r="DX34" i="26"/>
  <c r="DW34" i="26"/>
  <c r="DV34" i="26"/>
  <c r="DT34" i="26"/>
  <c r="DS34" i="26"/>
  <c r="DR34" i="26"/>
  <c r="DQ34" i="26"/>
  <c r="DP34" i="26"/>
  <c r="DO34" i="26"/>
  <c r="DN34" i="26"/>
  <c r="DM34" i="26"/>
  <c r="DL34" i="26"/>
  <c r="DK34" i="26"/>
  <c r="DJ34" i="26"/>
  <c r="DI34" i="26"/>
  <c r="DH34" i="26"/>
  <c r="DG34" i="26"/>
  <c r="DF34" i="26"/>
  <c r="DE34" i="26"/>
  <c r="DD34" i="26"/>
  <c r="DC34" i="26"/>
  <c r="DB34" i="26"/>
  <c r="DA34" i="26"/>
  <c r="CZ34" i="26"/>
  <c r="CY34" i="26"/>
  <c r="CX34" i="26"/>
  <c r="CW34" i="26"/>
  <c r="CV34" i="26"/>
  <c r="CU34" i="26"/>
  <c r="CT34" i="26"/>
  <c r="CS34" i="26"/>
  <c r="CR34" i="26"/>
  <c r="CQ34" i="26"/>
  <c r="EE33" i="26"/>
  <c r="DZ33" i="26"/>
  <c r="DY33" i="26"/>
  <c r="DX33" i="26"/>
  <c r="DW33" i="26"/>
  <c r="DV33" i="26"/>
  <c r="DT33" i="26"/>
  <c r="DS33" i="26"/>
  <c r="DR33" i="26"/>
  <c r="DQ33" i="26"/>
  <c r="DP33" i="26"/>
  <c r="DO33" i="26"/>
  <c r="DN33" i="26"/>
  <c r="DM33" i="26"/>
  <c r="DL33" i="26"/>
  <c r="DK33" i="26"/>
  <c r="DJ33" i="26"/>
  <c r="DI33" i="26"/>
  <c r="DH33" i="26"/>
  <c r="DG33" i="26"/>
  <c r="DF33" i="26"/>
  <c r="DE33" i="26"/>
  <c r="DD33" i="26"/>
  <c r="DC33" i="26"/>
  <c r="DB33" i="26"/>
  <c r="DA33" i="26"/>
  <c r="CZ33" i="26"/>
  <c r="CY33" i="26"/>
  <c r="CX33" i="26"/>
  <c r="CW33" i="26"/>
  <c r="CV33" i="26"/>
  <c r="CU33" i="26"/>
  <c r="CT33" i="26"/>
  <c r="CS33" i="26"/>
  <c r="CR33" i="26"/>
  <c r="CQ33" i="26"/>
  <c r="EE32" i="26"/>
  <c r="DZ32" i="26"/>
  <c r="DY32" i="26"/>
  <c r="DX32" i="26"/>
  <c r="DW32" i="26"/>
  <c r="DV32" i="26"/>
  <c r="DT32" i="26"/>
  <c r="DS32" i="26"/>
  <c r="DR32" i="26"/>
  <c r="DQ32" i="26"/>
  <c r="DP32" i="26"/>
  <c r="DO32" i="26"/>
  <c r="DN32" i="26"/>
  <c r="DM32" i="26"/>
  <c r="DL32" i="26"/>
  <c r="DK32" i="26"/>
  <c r="DJ32" i="26"/>
  <c r="DI32" i="26"/>
  <c r="DH32" i="26"/>
  <c r="DG32" i="26"/>
  <c r="DF32" i="26"/>
  <c r="DE32" i="26"/>
  <c r="DD32" i="26"/>
  <c r="DC32" i="26"/>
  <c r="DB32" i="26"/>
  <c r="DA32" i="26"/>
  <c r="CZ32" i="26"/>
  <c r="CY32" i="26"/>
  <c r="CX32" i="26"/>
  <c r="CW32" i="26"/>
  <c r="CV32" i="26"/>
  <c r="CU32" i="26"/>
  <c r="CT32" i="26"/>
  <c r="CS32" i="26"/>
  <c r="CR32" i="26"/>
  <c r="CQ32" i="26"/>
  <c r="EE31" i="26"/>
  <c r="DZ31" i="26"/>
  <c r="DY31" i="26"/>
  <c r="DX31" i="26"/>
  <c r="DW31" i="26"/>
  <c r="DV31" i="26"/>
  <c r="DT31" i="26"/>
  <c r="DS31" i="26"/>
  <c r="DR31" i="26"/>
  <c r="DQ31" i="26"/>
  <c r="DP31" i="26"/>
  <c r="DO31" i="26"/>
  <c r="DN31" i="26"/>
  <c r="DM31" i="26"/>
  <c r="DL31" i="26"/>
  <c r="DK31" i="26"/>
  <c r="DJ31" i="26"/>
  <c r="DI31" i="26"/>
  <c r="DH31" i="26"/>
  <c r="DG31" i="26"/>
  <c r="DF31" i="26"/>
  <c r="DE31" i="26"/>
  <c r="DD31" i="26"/>
  <c r="DC31" i="26"/>
  <c r="DB31" i="26"/>
  <c r="DA31" i="26"/>
  <c r="CZ31" i="26"/>
  <c r="CY31" i="26"/>
  <c r="CX31" i="26"/>
  <c r="CW31" i="26"/>
  <c r="CV31" i="26"/>
  <c r="CU31" i="26"/>
  <c r="CT31" i="26"/>
  <c r="CS31" i="26"/>
  <c r="CR31" i="26"/>
  <c r="CQ31" i="26"/>
  <c r="EE30" i="26"/>
  <c r="DZ30" i="26"/>
  <c r="DY30" i="26"/>
  <c r="DX30" i="26"/>
  <c r="DW30" i="26"/>
  <c r="DV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DB30" i="26"/>
  <c r="DA30" i="26"/>
  <c r="CZ30" i="26"/>
  <c r="CY30" i="26"/>
  <c r="CX30" i="26"/>
  <c r="CW30" i="26"/>
  <c r="CV30" i="26"/>
  <c r="CU30" i="26"/>
  <c r="CT30" i="26"/>
  <c r="CS30" i="26"/>
  <c r="CR30" i="26"/>
  <c r="CQ30" i="26"/>
  <c r="EE29" i="26"/>
  <c r="DZ29" i="26"/>
  <c r="DY29" i="26"/>
  <c r="DX29" i="26"/>
  <c r="DW29" i="26"/>
  <c r="DV29" i="26"/>
  <c r="DT29" i="26"/>
  <c r="DS29" i="26"/>
  <c r="DR29" i="26"/>
  <c r="DQ29" i="26"/>
  <c r="DP29" i="26"/>
  <c r="DO29" i="26"/>
  <c r="DN29" i="26"/>
  <c r="DM29" i="26"/>
  <c r="DL29" i="26"/>
  <c r="DK29" i="26"/>
  <c r="DJ29" i="26"/>
  <c r="DI29" i="26"/>
  <c r="DH29" i="26"/>
  <c r="DG29" i="26"/>
  <c r="DF29" i="26"/>
  <c r="DE29" i="26"/>
  <c r="DD29" i="26"/>
  <c r="DC29" i="26"/>
  <c r="DB29" i="26"/>
  <c r="DA29" i="26"/>
  <c r="CZ29" i="26"/>
  <c r="CY29" i="26"/>
  <c r="CX29" i="26"/>
  <c r="CW29" i="26"/>
  <c r="CV29" i="26"/>
  <c r="CU29" i="26"/>
  <c r="CT29" i="26"/>
  <c r="CS29" i="26"/>
  <c r="CR29" i="26"/>
  <c r="CQ29" i="26"/>
  <c r="EE28" i="26"/>
  <c r="DZ28" i="26"/>
  <c r="DY28" i="26"/>
  <c r="DX28" i="26"/>
  <c r="DW28" i="26"/>
  <c r="DV28" i="26"/>
  <c r="DT28" i="26"/>
  <c r="DS28" i="26"/>
  <c r="DR28" i="26"/>
  <c r="DQ28" i="26"/>
  <c r="DP28" i="26"/>
  <c r="DO28" i="26"/>
  <c r="DN28" i="26"/>
  <c r="DM28" i="26"/>
  <c r="DL28" i="26"/>
  <c r="DK28" i="26"/>
  <c r="DJ28" i="26"/>
  <c r="DI28" i="26"/>
  <c r="DH28" i="26"/>
  <c r="DG28" i="26"/>
  <c r="DF28" i="26"/>
  <c r="DE28" i="26"/>
  <c r="DD28" i="26"/>
  <c r="DC28" i="26"/>
  <c r="DB28" i="26"/>
  <c r="DA28" i="26"/>
  <c r="CZ28" i="26"/>
  <c r="CY28" i="26"/>
  <c r="CX28" i="26"/>
  <c r="CW28" i="26"/>
  <c r="CV28" i="26"/>
  <c r="CU28" i="26"/>
  <c r="CT28" i="26"/>
  <c r="CS28" i="26"/>
  <c r="CR28" i="26"/>
  <c r="CQ28" i="26"/>
  <c r="EE27" i="26"/>
  <c r="DZ27" i="26"/>
  <c r="DY27" i="26"/>
  <c r="DX27" i="26"/>
  <c r="DW27" i="26"/>
  <c r="DV27" i="26"/>
  <c r="DT27" i="26"/>
  <c r="DS27" i="26"/>
  <c r="DR27" i="26"/>
  <c r="DQ27" i="26"/>
  <c r="DP27" i="26"/>
  <c r="DO27" i="26"/>
  <c r="DN27" i="26"/>
  <c r="DM27" i="26"/>
  <c r="DL27" i="26"/>
  <c r="DK27" i="26"/>
  <c r="DJ27" i="26"/>
  <c r="DI27" i="26"/>
  <c r="DH27" i="26"/>
  <c r="DG27" i="26"/>
  <c r="DF27" i="26"/>
  <c r="DE27" i="26"/>
  <c r="DD27" i="26"/>
  <c r="DC27" i="26"/>
  <c r="DB27" i="26"/>
  <c r="DA27" i="26"/>
  <c r="CZ27" i="26"/>
  <c r="CY27" i="26"/>
  <c r="CX27" i="26"/>
  <c r="CW27" i="26"/>
  <c r="CV27" i="26"/>
  <c r="CU27" i="26"/>
  <c r="CT27" i="26"/>
  <c r="CS27" i="26"/>
  <c r="CR27" i="26"/>
  <c r="CQ27" i="26"/>
  <c r="EE26" i="26"/>
  <c r="DZ26" i="26"/>
  <c r="DY26" i="26"/>
  <c r="DX26" i="26"/>
  <c r="DW26" i="26"/>
  <c r="DV26" i="26"/>
  <c r="DT26" i="26"/>
  <c r="DS26" i="26"/>
  <c r="DR26" i="26"/>
  <c r="DQ26" i="26"/>
  <c r="DP26" i="26"/>
  <c r="DO26" i="26"/>
  <c r="DN26" i="26"/>
  <c r="DM26" i="26"/>
  <c r="DL26" i="26"/>
  <c r="DK26" i="26"/>
  <c r="DJ26" i="26"/>
  <c r="DI26" i="26"/>
  <c r="DH26" i="26"/>
  <c r="DG26" i="26"/>
  <c r="DF26" i="26"/>
  <c r="DE26" i="26"/>
  <c r="DD26" i="26"/>
  <c r="DC26" i="26"/>
  <c r="DB26" i="26"/>
  <c r="DA26" i="26"/>
  <c r="CZ26" i="26"/>
  <c r="CY26" i="26"/>
  <c r="CX26" i="26"/>
  <c r="CW26" i="26"/>
  <c r="CV26" i="26"/>
  <c r="CU26" i="26"/>
  <c r="CT26" i="26"/>
  <c r="CS26" i="26"/>
  <c r="CR26" i="26"/>
  <c r="CQ26" i="26"/>
  <c r="EE25" i="26"/>
  <c r="DZ25" i="26"/>
  <c r="DY25" i="26"/>
  <c r="DX25" i="26"/>
  <c r="DW25" i="26"/>
  <c r="DV25" i="26"/>
  <c r="DT25" i="26"/>
  <c r="DS25" i="26"/>
  <c r="DR25" i="26"/>
  <c r="DQ25" i="26"/>
  <c r="DP25" i="26"/>
  <c r="DO25" i="26"/>
  <c r="DN25" i="26"/>
  <c r="DM25" i="26"/>
  <c r="DL25" i="26"/>
  <c r="DK25" i="26"/>
  <c r="DJ25" i="26"/>
  <c r="DI25" i="26"/>
  <c r="DH25" i="26"/>
  <c r="DG25" i="26"/>
  <c r="DF25" i="26"/>
  <c r="DE25" i="26"/>
  <c r="DD25" i="26"/>
  <c r="DC25" i="26"/>
  <c r="DB25" i="26"/>
  <c r="DA25" i="26"/>
  <c r="CZ25" i="26"/>
  <c r="CY25" i="26"/>
  <c r="CX25" i="26"/>
  <c r="CW25" i="26"/>
  <c r="CV25" i="26"/>
  <c r="CU25" i="26"/>
  <c r="CT25" i="26"/>
  <c r="CS25" i="26"/>
  <c r="CR25" i="26"/>
  <c r="CQ25" i="26"/>
  <c r="EE24" i="26"/>
  <c r="DZ24" i="26"/>
  <c r="DY24" i="26"/>
  <c r="DX24" i="26"/>
  <c r="DW24" i="26"/>
  <c r="DV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DB24" i="26"/>
  <c r="DA24" i="26"/>
  <c r="CZ24" i="26"/>
  <c r="CY24" i="26"/>
  <c r="CX24" i="26"/>
  <c r="CW24" i="26"/>
  <c r="CV24" i="26"/>
  <c r="CU24" i="26"/>
  <c r="CT24" i="26"/>
  <c r="CS24" i="26"/>
  <c r="CR24" i="26"/>
  <c r="CQ24" i="26"/>
  <c r="EE23" i="26"/>
  <c r="DZ23" i="26"/>
  <c r="DY23" i="26"/>
  <c r="DX23" i="26"/>
  <c r="DW23" i="26"/>
  <c r="DV23" i="26"/>
  <c r="DT23" i="26"/>
  <c r="DS23" i="26"/>
  <c r="DR23" i="26"/>
  <c r="DQ23" i="26"/>
  <c r="DP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DB23" i="26"/>
  <c r="DA23" i="26"/>
  <c r="CZ23" i="26"/>
  <c r="CY23" i="26"/>
  <c r="CX23" i="26"/>
  <c r="CW23" i="26"/>
  <c r="CV23" i="26"/>
  <c r="CU23" i="26"/>
  <c r="CT23" i="26"/>
  <c r="CS23" i="26"/>
  <c r="CR23" i="26"/>
  <c r="CQ23" i="26"/>
  <c r="EE22" i="26"/>
  <c r="DZ22" i="26"/>
  <c r="DY22" i="26"/>
  <c r="DX22" i="26"/>
  <c r="DW22" i="26"/>
  <c r="DV22" i="26"/>
  <c r="DT22" i="26"/>
  <c r="DS22" i="26"/>
  <c r="DR22" i="26"/>
  <c r="DQ22" i="26"/>
  <c r="DP22" i="26"/>
  <c r="DO22" i="26"/>
  <c r="DN22" i="26"/>
  <c r="DM22" i="26"/>
  <c r="DL22" i="26"/>
  <c r="DK22" i="26"/>
  <c r="DJ22" i="26"/>
  <c r="DI22" i="26"/>
  <c r="DH22" i="26"/>
  <c r="DG22" i="26"/>
  <c r="DF22" i="26"/>
  <c r="DE22" i="26"/>
  <c r="DD22" i="26"/>
  <c r="DC22" i="26"/>
  <c r="DB22" i="26"/>
  <c r="DA22" i="26"/>
  <c r="CZ22" i="26"/>
  <c r="CY22" i="26"/>
  <c r="CX22" i="26"/>
  <c r="CW22" i="26"/>
  <c r="CV22" i="26"/>
  <c r="CU22" i="26"/>
  <c r="CT22" i="26"/>
  <c r="CS22" i="26"/>
  <c r="CR22" i="26"/>
  <c r="CQ22" i="26"/>
  <c r="EE21" i="26"/>
  <c r="DZ21" i="26"/>
  <c r="DY21" i="26"/>
  <c r="DX21" i="26"/>
  <c r="DW21" i="26"/>
  <c r="DV21" i="26"/>
  <c r="DT21" i="26"/>
  <c r="DS21" i="26"/>
  <c r="DR21" i="26"/>
  <c r="DQ21" i="26"/>
  <c r="DP21" i="26"/>
  <c r="DO21" i="26"/>
  <c r="DN21" i="26"/>
  <c r="DM21" i="26"/>
  <c r="DL21" i="26"/>
  <c r="DK21" i="26"/>
  <c r="DJ21" i="26"/>
  <c r="DI21" i="26"/>
  <c r="DH21" i="26"/>
  <c r="DG21" i="26"/>
  <c r="DF21" i="26"/>
  <c r="DE21" i="26"/>
  <c r="DD21" i="26"/>
  <c r="DC21" i="26"/>
  <c r="DB21" i="26"/>
  <c r="DA21" i="26"/>
  <c r="CZ21" i="26"/>
  <c r="CY21" i="26"/>
  <c r="CX21" i="26"/>
  <c r="CW21" i="26"/>
  <c r="CV21" i="26"/>
  <c r="CU21" i="26"/>
  <c r="CT21" i="26"/>
  <c r="CS21" i="26"/>
  <c r="CR21" i="26"/>
  <c r="CQ21" i="26"/>
  <c r="EE20" i="26"/>
  <c r="DZ20" i="26"/>
  <c r="DY20" i="26"/>
  <c r="DX20" i="26"/>
  <c r="DW20" i="26"/>
  <c r="DV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DB20" i="26"/>
  <c r="DA20" i="26"/>
  <c r="CZ20" i="26"/>
  <c r="CY20" i="26"/>
  <c r="CX20" i="26"/>
  <c r="CW20" i="26"/>
  <c r="CV20" i="26"/>
  <c r="CU20" i="26"/>
  <c r="CT20" i="26"/>
  <c r="CS20" i="26"/>
  <c r="CR20" i="26"/>
  <c r="CQ20" i="26"/>
  <c r="EE19" i="26"/>
  <c r="DZ19" i="26"/>
  <c r="DY19" i="26"/>
  <c r="DX19" i="26"/>
  <c r="DW19" i="26"/>
  <c r="DV19" i="26"/>
  <c r="DT19" i="26"/>
  <c r="DS19" i="26"/>
  <c r="DR19" i="26"/>
  <c r="DQ19" i="26"/>
  <c r="DP19" i="26"/>
  <c r="DO19" i="26"/>
  <c r="DN19" i="26"/>
  <c r="DM19" i="26"/>
  <c r="DL19" i="26"/>
  <c r="DK19" i="26"/>
  <c r="DJ19" i="26"/>
  <c r="DI19" i="26"/>
  <c r="DH19" i="26"/>
  <c r="DG19" i="26"/>
  <c r="DF19" i="26"/>
  <c r="DE19" i="26"/>
  <c r="DD19" i="26"/>
  <c r="DC19" i="26"/>
  <c r="DB19" i="26"/>
  <c r="DA19" i="26"/>
  <c r="CZ19" i="26"/>
  <c r="CY19" i="26"/>
  <c r="CX19" i="26"/>
  <c r="CW19" i="26"/>
  <c r="CV19" i="26"/>
  <c r="CU19" i="26"/>
  <c r="CT19" i="26"/>
  <c r="CS19" i="26"/>
  <c r="CR19" i="26"/>
  <c r="CQ19" i="26"/>
  <c r="EE18" i="26"/>
  <c r="DZ18" i="26"/>
  <c r="DY18" i="26"/>
  <c r="DX18" i="26"/>
  <c r="DW18" i="26"/>
  <c r="DV18" i="26"/>
  <c r="DT18" i="26"/>
  <c r="DS18" i="26"/>
  <c r="DR18" i="26"/>
  <c r="DQ18" i="26"/>
  <c r="DP18" i="26"/>
  <c r="DO18" i="26"/>
  <c r="DN18" i="26"/>
  <c r="DM18" i="26"/>
  <c r="DL18" i="26"/>
  <c r="DK18" i="26"/>
  <c r="DJ18" i="26"/>
  <c r="DI18" i="26"/>
  <c r="DH18" i="26"/>
  <c r="DG18" i="26"/>
  <c r="DF18" i="26"/>
  <c r="DE18" i="26"/>
  <c r="DD18" i="26"/>
  <c r="DC18" i="26"/>
  <c r="DB18" i="26"/>
  <c r="DA18" i="26"/>
  <c r="CZ18" i="26"/>
  <c r="CY18" i="26"/>
  <c r="CX18" i="26"/>
  <c r="CW18" i="26"/>
  <c r="CV18" i="26"/>
  <c r="CU18" i="26"/>
  <c r="CT18" i="26"/>
  <c r="CS18" i="26"/>
  <c r="CR18" i="26"/>
  <c r="CQ18" i="26"/>
  <c r="EE17" i="26"/>
  <c r="DZ17" i="26"/>
  <c r="DY17" i="26"/>
  <c r="DX17" i="26"/>
  <c r="DW17" i="26"/>
  <c r="DV17" i="26"/>
  <c r="DT17" i="26"/>
  <c r="DS17" i="26"/>
  <c r="DR17" i="26"/>
  <c r="DQ17" i="26"/>
  <c r="DP17" i="26"/>
  <c r="DO17" i="26"/>
  <c r="DN17" i="26"/>
  <c r="DM17" i="26"/>
  <c r="DL17" i="26"/>
  <c r="DK17" i="26"/>
  <c r="DJ17" i="26"/>
  <c r="DI17" i="26"/>
  <c r="DH17" i="26"/>
  <c r="DG17" i="26"/>
  <c r="DF17" i="26"/>
  <c r="DE17" i="26"/>
  <c r="DD17" i="26"/>
  <c r="DC17" i="26"/>
  <c r="DB17" i="26"/>
  <c r="DA17" i="26"/>
  <c r="CZ17" i="26"/>
  <c r="CY17" i="26"/>
  <c r="CX17" i="26"/>
  <c r="CW17" i="26"/>
  <c r="CV17" i="26"/>
  <c r="CU17" i="26"/>
  <c r="CT17" i="26"/>
  <c r="CS17" i="26"/>
  <c r="CR17" i="26"/>
  <c r="CQ17" i="26"/>
  <c r="EE16" i="26"/>
  <c r="DZ16" i="26"/>
  <c r="DY16" i="26"/>
  <c r="DX16" i="26"/>
  <c r="DW16" i="26"/>
  <c r="DV16" i="26"/>
  <c r="DT16" i="26"/>
  <c r="DS16" i="26"/>
  <c r="DR16" i="26"/>
  <c r="DQ16" i="26"/>
  <c r="DP16" i="26"/>
  <c r="DO16" i="26"/>
  <c r="DN16" i="26"/>
  <c r="DM16" i="26"/>
  <c r="DL16" i="26"/>
  <c r="DK16" i="26"/>
  <c r="DJ16" i="26"/>
  <c r="DI16" i="26"/>
  <c r="DH16" i="26"/>
  <c r="DG16" i="26"/>
  <c r="DF16" i="26"/>
  <c r="DE16" i="26"/>
  <c r="DD16" i="26"/>
  <c r="DC16" i="26"/>
  <c r="DB16" i="26"/>
  <c r="DA16" i="26"/>
  <c r="CZ16" i="26"/>
  <c r="CY16" i="26"/>
  <c r="CX16" i="26"/>
  <c r="CW16" i="26"/>
  <c r="CV16" i="26"/>
  <c r="CU16" i="26"/>
  <c r="CT16" i="26"/>
  <c r="CS16" i="26"/>
  <c r="CR16" i="26"/>
  <c r="CQ16" i="26"/>
  <c r="EE15" i="26"/>
  <c r="DZ15" i="26"/>
  <c r="DY15" i="26"/>
  <c r="DX15" i="26"/>
  <c r="DW15" i="26"/>
  <c r="DV15" i="26"/>
  <c r="DT15" i="26"/>
  <c r="DS15" i="26"/>
  <c r="DR15" i="26"/>
  <c r="DQ15" i="26"/>
  <c r="DP15" i="26"/>
  <c r="DO15" i="26"/>
  <c r="DN15" i="26"/>
  <c r="DM15" i="26"/>
  <c r="DL15" i="26"/>
  <c r="DK15" i="26"/>
  <c r="DJ15" i="26"/>
  <c r="DI15" i="26"/>
  <c r="DH15" i="26"/>
  <c r="DG15" i="26"/>
  <c r="DF15" i="26"/>
  <c r="DE15" i="26"/>
  <c r="DD15" i="26"/>
  <c r="DC15" i="26"/>
  <c r="DB15" i="26"/>
  <c r="DA15" i="26"/>
  <c r="CZ15" i="26"/>
  <c r="CY15" i="26"/>
  <c r="CX15" i="26"/>
  <c r="CW15" i="26"/>
  <c r="CV15" i="26"/>
  <c r="CU15" i="26"/>
  <c r="CT15" i="26"/>
  <c r="CS15" i="26"/>
  <c r="CR15" i="26"/>
  <c r="CQ15" i="26"/>
  <c r="EE14" i="26"/>
  <c r="DZ14" i="26"/>
  <c r="DY14" i="26"/>
  <c r="DX14" i="26"/>
  <c r="DW14" i="26"/>
  <c r="DV14" i="26"/>
  <c r="DT14" i="26"/>
  <c r="DS14" i="26"/>
  <c r="DR14" i="26"/>
  <c r="DQ14" i="26"/>
  <c r="DP14" i="26"/>
  <c r="DO14" i="26"/>
  <c r="DN14" i="26"/>
  <c r="DM14" i="26"/>
  <c r="DL14" i="26"/>
  <c r="DK14" i="26"/>
  <c r="DJ14" i="26"/>
  <c r="DI14" i="26"/>
  <c r="DH14" i="26"/>
  <c r="DG14" i="26"/>
  <c r="DF14" i="26"/>
  <c r="DE14" i="26"/>
  <c r="DD14" i="26"/>
  <c r="DC14" i="26"/>
  <c r="DB14" i="26"/>
  <c r="DA14" i="26"/>
  <c r="CZ14" i="26"/>
  <c r="CY14" i="26"/>
  <c r="CX14" i="26"/>
  <c r="CW14" i="26"/>
  <c r="CV14" i="26"/>
  <c r="CU14" i="26"/>
  <c r="CT14" i="26"/>
  <c r="CS14" i="26"/>
  <c r="CR14" i="26"/>
  <c r="CQ14" i="26"/>
  <c r="EE13" i="26"/>
  <c r="DZ13" i="26"/>
  <c r="DY13" i="26"/>
  <c r="DX13" i="26"/>
  <c r="DW13" i="26"/>
  <c r="DV13" i="26"/>
  <c r="DT13" i="26"/>
  <c r="DS13" i="26"/>
  <c r="DR13" i="26"/>
  <c r="DQ13" i="26"/>
  <c r="DP13" i="26"/>
  <c r="DO13" i="26"/>
  <c r="DN13" i="26"/>
  <c r="DM13" i="26"/>
  <c r="DL13" i="26"/>
  <c r="DK13" i="26"/>
  <c r="DJ13" i="26"/>
  <c r="DI13" i="26"/>
  <c r="DH13" i="26"/>
  <c r="DG13" i="26"/>
  <c r="DF13" i="26"/>
  <c r="DE13" i="26"/>
  <c r="DD13" i="26"/>
  <c r="DC13" i="26"/>
  <c r="DB13" i="26"/>
  <c r="DA13" i="26"/>
  <c r="CZ13" i="26"/>
  <c r="CY13" i="26"/>
  <c r="CX13" i="26"/>
  <c r="CW13" i="26"/>
  <c r="CV13" i="26"/>
  <c r="CU13" i="26"/>
  <c r="CT13" i="26"/>
  <c r="CS13" i="26"/>
  <c r="CR13" i="26"/>
  <c r="CQ13" i="26"/>
  <c r="EE12" i="26"/>
  <c r="DZ12" i="26"/>
  <c r="DY12" i="26"/>
  <c r="DX12" i="26"/>
  <c r="DW12" i="26"/>
  <c r="DV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DB12" i="26"/>
  <c r="DA12" i="26"/>
  <c r="CZ12" i="26"/>
  <c r="CY12" i="26"/>
  <c r="CX12" i="26"/>
  <c r="CW12" i="26"/>
  <c r="CV12" i="26"/>
  <c r="CU12" i="26"/>
  <c r="CT12" i="26"/>
  <c r="CS12" i="26"/>
  <c r="CR12" i="26"/>
  <c r="CQ12" i="26"/>
  <c r="EE11" i="26"/>
  <c r="DZ11" i="26"/>
  <c r="DY11" i="26"/>
  <c r="DX11" i="26"/>
  <c r="DW11" i="26"/>
  <c r="DV11" i="26"/>
  <c r="DT11" i="26"/>
  <c r="DS11" i="26"/>
  <c r="DR11" i="26"/>
  <c r="DQ11" i="26"/>
  <c r="DP11" i="26"/>
  <c r="DO11" i="26"/>
  <c r="DN11" i="26"/>
  <c r="DM11" i="26"/>
  <c r="DL11" i="26"/>
  <c r="DK11" i="26"/>
  <c r="DJ11" i="26"/>
  <c r="DI11" i="26"/>
  <c r="DH11" i="26"/>
  <c r="DG11" i="26"/>
  <c r="DF11" i="26"/>
  <c r="DE11" i="26"/>
  <c r="DD11" i="26"/>
  <c r="DC11" i="26"/>
  <c r="DB11" i="26"/>
  <c r="DA11" i="26"/>
  <c r="CZ11" i="26"/>
  <c r="CY11" i="26"/>
  <c r="CX11" i="26"/>
  <c r="CW11" i="26"/>
  <c r="CV11" i="26"/>
  <c r="CU11" i="26"/>
  <c r="CT11" i="26"/>
  <c r="CS11" i="26"/>
  <c r="CR11" i="26"/>
  <c r="CQ11" i="26"/>
  <c r="EE10" i="26"/>
  <c r="DZ10" i="26"/>
  <c r="DY10" i="26"/>
  <c r="DX10" i="26"/>
  <c r="DW10" i="26"/>
  <c r="DV10" i="26"/>
  <c r="DT10" i="26"/>
  <c r="DS10" i="26"/>
  <c r="DR10" i="26"/>
  <c r="DQ10" i="26"/>
  <c r="DP10" i="26"/>
  <c r="DO10" i="26"/>
  <c r="DN10" i="26"/>
  <c r="DM10" i="26"/>
  <c r="DL10" i="26"/>
  <c r="DK10" i="26"/>
  <c r="DJ10" i="26"/>
  <c r="DI10" i="26"/>
  <c r="DH10" i="26"/>
  <c r="DG10" i="26"/>
  <c r="DF10" i="26"/>
  <c r="DE10" i="26"/>
  <c r="DD10" i="26"/>
  <c r="DC10" i="26"/>
  <c r="DB10" i="26"/>
  <c r="DA10" i="26"/>
  <c r="CZ10" i="26"/>
  <c r="CY10" i="26"/>
  <c r="CX10" i="26"/>
  <c r="CW10" i="26"/>
  <c r="CV10" i="26"/>
  <c r="CU10" i="26"/>
  <c r="CT10" i="26"/>
  <c r="CS10" i="26"/>
  <c r="CR10" i="26"/>
  <c r="CQ10" i="26"/>
  <c r="EE9" i="26"/>
  <c r="DZ9" i="26"/>
  <c r="DY9" i="26"/>
  <c r="DX9" i="26"/>
  <c r="DW9" i="26"/>
  <c r="DV9" i="26"/>
  <c r="DT9" i="26"/>
  <c r="DS9" i="26"/>
  <c r="DR9" i="26"/>
  <c r="DQ9" i="26"/>
  <c r="DP9" i="26"/>
  <c r="DO9" i="26"/>
  <c r="DN9" i="26"/>
  <c r="DM9" i="26"/>
  <c r="DL9" i="26"/>
  <c r="DK9" i="26"/>
  <c r="DJ9" i="26"/>
  <c r="DI9" i="26"/>
  <c r="DH9" i="26"/>
  <c r="DG9" i="26"/>
  <c r="DF9" i="26"/>
  <c r="DE9" i="26"/>
  <c r="DD9" i="26"/>
  <c r="DC9" i="26"/>
  <c r="DB9" i="26"/>
  <c r="DA9" i="26"/>
  <c r="CZ9" i="26"/>
  <c r="CY9" i="26"/>
  <c r="CX9" i="26"/>
  <c r="CW9" i="26"/>
  <c r="CV9" i="26"/>
  <c r="CU9" i="26"/>
  <c r="CT9" i="26"/>
  <c r="CS9" i="26"/>
  <c r="CR9" i="26"/>
  <c r="CQ9" i="26"/>
  <c r="EE7" i="26"/>
  <c r="DZ7" i="26"/>
  <c r="DY7" i="26"/>
  <c r="DX7" i="26"/>
  <c r="DW7" i="26"/>
  <c r="DV7" i="26"/>
  <c r="DT7" i="26"/>
  <c r="DS7" i="26"/>
  <c r="DR7" i="26"/>
  <c r="DQ7" i="26"/>
  <c r="DP7" i="26"/>
  <c r="DO7" i="26"/>
  <c r="DN7" i="26"/>
  <c r="DM7" i="26"/>
  <c r="DL7" i="26"/>
  <c r="DK7" i="26"/>
  <c r="DJ7" i="26"/>
  <c r="DI7" i="26"/>
  <c r="DH7" i="26"/>
  <c r="DG7" i="26"/>
  <c r="DF7" i="26"/>
  <c r="DE7" i="26"/>
  <c r="DD7" i="26"/>
  <c r="DC7" i="26"/>
  <c r="DB7" i="26"/>
  <c r="DA7" i="26"/>
  <c r="CZ7" i="26"/>
  <c r="CY7" i="26"/>
  <c r="CX7" i="26"/>
  <c r="CW7" i="26"/>
  <c r="CV7" i="26"/>
  <c r="CU7" i="26"/>
  <c r="CT7" i="26"/>
  <c r="CS7" i="26"/>
  <c r="CR7" i="26"/>
  <c r="CQ7" i="26"/>
  <c r="EE128" i="21"/>
  <c r="DZ128" i="21"/>
  <c r="DY128" i="21"/>
  <c r="DX128" i="21"/>
  <c r="DW128" i="21"/>
  <c r="DV128" i="21"/>
  <c r="DT128" i="21"/>
  <c r="DS128" i="21"/>
  <c r="DR128" i="21"/>
  <c r="DQ128" i="21"/>
  <c r="DP128" i="21"/>
  <c r="DO128" i="21"/>
  <c r="DN128" i="21"/>
  <c r="DM128" i="21"/>
  <c r="DL128" i="21"/>
  <c r="DK128" i="21"/>
  <c r="DJ128" i="21"/>
  <c r="DI128" i="21"/>
  <c r="DH128" i="21"/>
  <c r="DG128" i="21"/>
  <c r="DF128" i="21"/>
  <c r="DE128" i="21"/>
  <c r="DD128" i="21"/>
  <c r="DC128" i="21"/>
  <c r="DB128" i="21"/>
  <c r="DA128" i="21"/>
  <c r="CZ128" i="21"/>
  <c r="CY128" i="21"/>
  <c r="CX128" i="21"/>
  <c r="CW128" i="21"/>
  <c r="CV128" i="21"/>
  <c r="CU128" i="21"/>
  <c r="CT128" i="21"/>
  <c r="CS128" i="21"/>
  <c r="CR128" i="21"/>
  <c r="CQ128" i="21"/>
  <c r="EE127" i="21"/>
  <c r="DZ127" i="21"/>
  <c r="DY127" i="21"/>
  <c r="DX127" i="21"/>
  <c r="DW127" i="21"/>
  <c r="DV127" i="21"/>
  <c r="DT127" i="21"/>
  <c r="DS127" i="21"/>
  <c r="DR127" i="21"/>
  <c r="DQ127" i="21"/>
  <c r="DP127" i="21"/>
  <c r="DO127" i="21"/>
  <c r="DN127" i="21"/>
  <c r="DM127" i="21"/>
  <c r="DL127" i="21"/>
  <c r="DK127" i="21"/>
  <c r="DJ127" i="21"/>
  <c r="DI127" i="21"/>
  <c r="DH127" i="21"/>
  <c r="DG127" i="21"/>
  <c r="DF127" i="21"/>
  <c r="DE127" i="21"/>
  <c r="DD127" i="21"/>
  <c r="DC127" i="21"/>
  <c r="DB127" i="21"/>
  <c r="DA127" i="21"/>
  <c r="CZ127" i="21"/>
  <c r="CY127" i="21"/>
  <c r="CX127" i="21"/>
  <c r="CW127" i="21"/>
  <c r="CV127" i="21"/>
  <c r="CU127" i="21"/>
  <c r="CT127" i="21"/>
  <c r="CS127" i="21"/>
  <c r="CR127" i="21"/>
  <c r="CQ127" i="21"/>
  <c r="EE126" i="21"/>
  <c r="DZ126" i="21"/>
  <c r="DY126" i="21"/>
  <c r="DX126" i="21"/>
  <c r="DW126" i="21"/>
  <c r="DV126" i="21"/>
  <c r="DT126" i="21"/>
  <c r="DS126" i="21"/>
  <c r="DR126" i="21"/>
  <c r="DQ126" i="21"/>
  <c r="DP126" i="21"/>
  <c r="DO126" i="21"/>
  <c r="DN126" i="21"/>
  <c r="DM126" i="21"/>
  <c r="DL126" i="21"/>
  <c r="DK126" i="21"/>
  <c r="DJ126" i="21"/>
  <c r="DI126" i="21"/>
  <c r="DH126" i="21"/>
  <c r="DG126" i="21"/>
  <c r="DF126" i="21"/>
  <c r="DE126" i="21"/>
  <c r="DD126" i="21"/>
  <c r="DC126" i="21"/>
  <c r="DB126" i="21"/>
  <c r="DA126" i="21"/>
  <c r="CZ126" i="21"/>
  <c r="CY126" i="21"/>
  <c r="CX126" i="21"/>
  <c r="CW126" i="21"/>
  <c r="CV126" i="21"/>
  <c r="CU126" i="21"/>
  <c r="CT126" i="21"/>
  <c r="CS126" i="21"/>
  <c r="CR126" i="21"/>
  <c r="CQ126" i="21"/>
  <c r="EE125" i="21"/>
  <c r="DZ125" i="21"/>
  <c r="DY125" i="21"/>
  <c r="DX125" i="21"/>
  <c r="DW125" i="21"/>
  <c r="DV125" i="21"/>
  <c r="DT125" i="21"/>
  <c r="DS125" i="21"/>
  <c r="DR125" i="21"/>
  <c r="DQ125" i="21"/>
  <c r="DP125" i="21"/>
  <c r="DO125" i="21"/>
  <c r="DN125" i="21"/>
  <c r="DM125" i="21"/>
  <c r="DL125" i="21"/>
  <c r="DK125" i="21"/>
  <c r="DJ125" i="21"/>
  <c r="DI125" i="21"/>
  <c r="DH125" i="21"/>
  <c r="DG125" i="21"/>
  <c r="DF125" i="21"/>
  <c r="DE125" i="21"/>
  <c r="DD125" i="21"/>
  <c r="DC125" i="21"/>
  <c r="DB125" i="21"/>
  <c r="DA125" i="21"/>
  <c r="CZ125" i="21"/>
  <c r="CY125" i="21"/>
  <c r="CX125" i="21"/>
  <c r="CW125" i="21"/>
  <c r="CV125" i="21"/>
  <c r="CU125" i="21"/>
  <c r="CT125" i="21"/>
  <c r="CS125" i="21"/>
  <c r="CR125" i="21"/>
  <c r="CQ125" i="21"/>
  <c r="EE124" i="21"/>
  <c r="DZ124" i="21"/>
  <c r="DY124" i="21"/>
  <c r="DX124" i="21"/>
  <c r="DW124" i="21"/>
  <c r="DV124" i="21"/>
  <c r="DT124" i="21"/>
  <c r="DS124" i="21"/>
  <c r="DR124" i="21"/>
  <c r="DQ124" i="21"/>
  <c r="DP124" i="21"/>
  <c r="DO124" i="21"/>
  <c r="DN124" i="21"/>
  <c r="DM124" i="21"/>
  <c r="DL124" i="21"/>
  <c r="DK124" i="21"/>
  <c r="DJ124" i="21"/>
  <c r="DI124" i="21"/>
  <c r="DH124" i="21"/>
  <c r="DG124" i="21"/>
  <c r="DF124" i="21"/>
  <c r="DE124" i="21"/>
  <c r="DD124" i="21"/>
  <c r="DC124" i="21"/>
  <c r="DB124" i="21"/>
  <c r="DA124" i="21"/>
  <c r="CZ124" i="21"/>
  <c r="CY124" i="21"/>
  <c r="CX124" i="21"/>
  <c r="CW124" i="21"/>
  <c r="CV124" i="21"/>
  <c r="CU124" i="21"/>
  <c r="CT124" i="21"/>
  <c r="CS124" i="21"/>
  <c r="CR124" i="21"/>
  <c r="CQ124" i="21"/>
  <c r="EE123" i="21"/>
  <c r="DZ123" i="21"/>
  <c r="DY123" i="21"/>
  <c r="DX123" i="21"/>
  <c r="DW123" i="21"/>
  <c r="DV123" i="21"/>
  <c r="DT123" i="21"/>
  <c r="DS123" i="21"/>
  <c r="DR123" i="21"/>
  <c r="DQ123" i="21"/>
  <c r="DP123" i="21"/>
  <c r="DO123" i="21"/>
  <c r="DN123" i="21"/>
  <c r="DM123" i="21"/>
  <c r="DL123" i="21"/>
  <c r="DK123" i="21"/>
  <c r="DJ123" i="21"/>
  <c r="DI123" i="21"/>
  <c r="DH123" i="21"/>
  <c r="DG123" i="21"/>
  <c r="DF123" i="21"/>
  <c r="DE123" i="21"/>
  <c r="DD123" i="21"/>
  <c r="DC123" i="21"/>
  <c r="DB123" i="21"/>
  <c r="DA123" i="21"/>
  <c r="CZ123" i="21"/>
  <c r="CY123" i="21"/>
  <c r="CX123" i="21"/>
  <c r="CW123" i="21"/>
  <c r="CV123" i="21"/>
  <c r="CU123" i="21"/>
  <c r="CT123" i="21"/>
  <c r="CS123" i="21"/>
  <c r="CR123" i="21"/>
  <c r="CQ123" i="21"/>
  <c r="EE122" i="21"/>
  <c r="DZ122" i="21"/>
  <c r="DY122" i="21"/>
  <c r="DX122" i="21"/>
  <c r="DW122" i="21"/>
  <c r="DV122" i="21"/>
  <c r="DT122" i="21"/>
  <c r="DS122" i="21"/>
  <c r="DR122" i="21"/>
  <c r="DQ122" i="21"/>
  <c r="DP122" i="21"/>
  <c r="DO122" i="21"/>
  <c r="DN122" i="21"/>
  <c r="DM122" i="21"/>
  <c r="DL122" i="21"/>
  <c r="DK122" i="21"/>
  <c r="DJ122" i="21"/>
  <c r="DI122" i="21"/>
  <c r="DH122" i="21"/>
  <c r="DG122" i="21"/>
  <c r="DF122" i="21"/>
  <c r="DE122" i="21"/>
  <c r="DD122" i="21"/>
  <c r="DC122" i="21"/>
  <c r="DB122" i="21"/>
  <c r="DA122" i="21"/>
  <c r="CZ122" i="21"/>
  <c r="CY122" i="21"/>
  <c r="CX122" i="21"/>
  <c r="CW122" i="21"/>
  <c r="CV122" i="21"/>
  <c r="CU122" i="21"/>
  <c r="CT122" i="21"/>
  <c r="CS122" i="21"/>
  <c r="CR122" i="21"/>
  <c r="CQ122" i="21"/>
  <c r="EE121" i="21"/>
  <c r="DZ121" i="21"/>
  <c r="DY121" i="21"/>
  <c r="DX121" i="21"/>
  <c r="DW121" i="21"/>
  <c r="DV121" i="21"/>
  <c r="DT121" i="21"/>
  <c r="DS121" i="21"/>
  <c r="DR121" i="21"/>
  <c r="DQ121" i="21"/>
  <c r="DP121" i="21"/>
  <c r="DO121" i="21"/>
  <c r="DN121" i="21"/>
  <c r="DM121" i="21"/>
  <c r="DL121" i="21"/>
  <c r="DK121" i="21"/>
  <c r="DJ121" i="21"/>
  <c r="DI121" i="21"/>
  <c r="DH121" i="21"/>
  <c r="DG121" i="21"/>
  <c r="DF121" i="21"/>
  <c r="DE121" i="21"/>
  <c r="DD121" i="21"/>
  <c r="DC121" i="21"/>
  <c r="DB121" i="21"/>
  <c r="DA121" i="21"/>
  <c r="CZ121" i="21"/>
  <c r="CY121" i="21"/>
  <c r="CX121" i="21"/>
  <c r="CW121" i="21"/>
  <c r="CV121" i="21"/>
  <c r="CU121" i="21"/>
  <c r="CT121" i="21"/>
  <c r="CS121" i="21"/>
  <c r="CR121" i="21"/>
  <c r="CQ121" i="21"/>
  <c r="EE120" i="21"/>
  <c r="DZ120" i="21"/>
  <c r="DY120" i="21"/>
  <c r="DX120" i="21"/>
  <c r="DW120" i="21"/>
  <c r="DV120" i="21"/>
  <c r="DT120" i="21"/>
  <c r="DS120" i="21"/>
  <c r="DR120" i="21"/>
  <c r="DQ120" i="21"/>
  <c r="DP120" i="21"/>
  <c r="DO120" i="21"/>
  <c r="DN120" i="21"/>
  <c r="DM120" i="21"/>
  <c r="DL120" i="21"/>
  <c r="DK120" i="21"/>
  <c r="DJ120" i="21"/>
  <c r="DI120" i="21"/>
  <c r="DH120" i="21"/>
  <c r="DG120" i="21"/>
  <c r="DF120" i="21"/>
  <c r="DE120" i="21"/>
  <c r="DD120" i="21"/>
  <c r="DC120" i="21"/>
  <c r="DB120" i="21"/>
  <c r="DA120" i="21"/>
  <c r="CZ120" i="21"/>
  <c r="CY120" i="21"/>
  <c r="CX120" i="21"/>
  <c r="CW120" i="21"/>
  <c r="CV120" i="21"/>
  <c r="CU120" i="21"/>
  <c r="CT120" i="21"/>
  <c r="CS120" i="21"/>
  <c r="CR120" i="21"/>
  <c r="CQ120" i="21"/>
  <c r="EE119" i="21"/>
  <c r="DZ119" i="21"/>
  <c r="DY119" i="21"/>
  <c r="DX119" i="21"/>
  <c r="DW119" i="21"/>
  <c r="DV119" i="21"/>
  <c r="DT119" i="21"/>
  <c r="DS119" i="21"/>
  <c r="DR119" i="21"/>
  <c r="DQ119" i="21"/>
  <c r="DP119" i="21"/>
  <c r="DO119" i="21"/>
  <c r="DN119" i="21"/>
  <c r="DM119" i="21"/>
  <c r="DL119" i="21"/>
  <c r="DK119" i="21"/>
  <c r="DJ119" i="21"/>
  <c r="DI119" i="21"/>
  <c r="DH119" i="21"/>
  <c r="DG119" i="21"/>
  <c r="DF119" i="21"/>
  <c r="DE119" i="21"/>
  <c r="DD119" i="21"/>
  <c r="DC119" i="21"/>
  <c r="DB119" i="21"/>
  <c r="DA119" i="21"/>
  <c r="CZ119" i="21"/>
  <c r="CY119" i="21"/>
  <c r="CX119" i="21"/>
  <c r="CW119" i="21"/>
  <c r="CV119" i="21"/>
  <c r="CU119" i="21"/>
  <c r="CT119" i="21"/>
  <c r="CS119" i="21"/>
  <c r="CR119" i="21"/>
  <c r="CQ119" i="21"/>
  <c r="EE118" i="21"/>
  <c r="DZ118" i="21"/>
  <c r="DY118" i="21"/>
  <c r="DX118" i="21"/>
  <c r="DW118" i="21"/>
  <c r="DV118" i="21"/>
  <c r="DT118" i="21"/>
  <c r="DS118" i="21"/>
  <c r="DR118" i="21"/>
  <c r="DQ118" i="21"/>
  <c r="DP118" i="21"/>
  <c r="DO118" i="21"/>
  <c r="DN118" i="21"/>
  <c r="DM118" i="21"/>
  <c r="DL118" i="21"/>
  <c r="DK118" i="21"/>
  <c r="DJ118" i="21"/>
  <c r="DI118" i="21"/>
  <c r="DH118" i="21"/>
  <c r="DG118" i="21"/>
  <c r="DF118" i="21"/>
  <c r="DE118" i="21"/>
  <c r="DD118" i="21"/>
  <c r="DC118" i="21"/>
  <c r="DB118" i="21"/>
  <c r="DA118" i="21"/>
  <c r="CZ118" i="21"/>
  <c r="CY118" i="21"/>
  <c r="CX118" i="21"/>
  <c r="CW118" i="21"/>
  <c r="CV118" i="21"/>
  <c r="CU118" i="21"/>
  <c r="CT118" i="21"/>
  <c r="CS118" i="21"/>
  <c r="CR118" i="21"/>
  <c r="CQ118" i="21"/>
  <c r="EE117" i="21"/>
  <c r="DZ117" i="21"/>
  <c r="DY117" i="21"/>
  <c r="DX117" i="21"/>
  <c r="DW117" i="21"/>
  <c r="DV117" i="21"/>
  <c r="DT117" i="21"/>
  <c r="DS117" i="21"/>
  <c r="DR117" i="21"/>
  <c r="DQ117" i="21"/>
  <c r="DP117" i="21"/>
  <c r="DO117" i="21"/>
  <c r="DN117" i="21"/>
  <c r="DM117" i="21"/>
  <c r="DL117" i="21"/>
  <c r="DK117" i="21"/>
  <c r="DJ117" i="21"/>
  <c r="DI117" i="21"/>
  <c r="DH117" i="21"/>
  <c r="DG117" i="21"/>
  <c r="DF117" i="21"/>
  <c r="DE117" i="21"/>
  <c r="DD117" i="21"/>
  <c r="DC117" i="21"/>
  <c r="DB117" i="21"/>
  <c r="DA117" i="21"/>
  <c r="CZ117" i="21"/>
  <c r="CY117" i="21"/>
  <c r="CX117" i="21"/>
  <c r="CW117" i="21"/>
  <c r="CV117" i="21"/>
  <c r="CU117" i="21"/>
  <c r="CT117" i="21"/>
  <c r="CS117" i="21"/>
  <c r="CR117" i="21"/>
  <c r="CQ117" i="21"/>
  <c r="EE116" i="21"/>
  <c r="DZ116" i="21"/>
  <c r="DY116" i="21"/>
  <c r="DX116" i="21"/>
  <c r="DW116" i="21"/>
  <c r="DV116" i="21"/>
  <c r="DT116" i="21"/>
  <c r="DS116" i="21"/>
  <c r="DR116" i="21"/>
  <c r="DQ116" i="21"/>
  <c r="DP116" i="21"/>
  <c r="DO116" i="21"/>
  <c r="DN116" i="21"/>
  <c r="DM116" i="21"/>
  <c r="DL116" i="21"/>
  <c r="DK116" i="21"/>
  <c r="DJ116" i="21"/>
  <c r="DI116" i="21"/>
  <c r="DH116" i="21"/>
  <c r="DG116" i="21"/>
  <c r="DF116" i="21"/>
  <c r="DE116" i="21"/>
  <c r="DD116" i="21"/>
  <c r="DC116" i="21"/>
  <c r="DB116" i="21"/>
  <c r="DA116" i="21"/>
  <c r="CZ116" i="21"/>
  <c r="CY116" i="21"/>
  <c r="CX116" i="21"/>
  <c r="CW116" i="21"/>
  <c r="CV116" i="21"/>
  <c r="CU116" i="21"/>
  <c r="CT116" i="21"/>
  <c r="CS116" i="21"/>
  <c r="CR116" i="21"/>
  <c r="CQ116" i="21"/>
  <c r="EE115" i="21"/>
  <c r="DZ115" i="21"/>
  <c r="DY115" i="21"/>
  <c r="DX115" i="21"/>
  <c r="DW115" i="21"/>
  <c r="DV115" i="21"/>
  <c r="DT115" i="21"/>
  <c r="DS115" i="21"/>
  <c r="DR115" i="21"/>
  <c r="DQ115" i="21"/>
  <c r="DP115" i="21"/>
  <c r="DO115" i="21"/>
  <c r="DN115" i="21"/>
  <c r="DM115" i="21"/>
  <c r="DL115" i="21"/>
  <c r="DK115" i="21"/>
  <c r="DJ115" i="21"/>
  <c r="DI115" i="21"/>
  <c r="DH115" i="21"/>
  <c r="DG115" i="21"/>
  <c r="DF115" i="21"/>
  <c r="DE115" i="21"/>
  <c r="DD115" i="21"/>
  <c r="DC115" i="21"/>
  <c r="DB115" i="21"/>
  <c r="DA115" i="21"/>
  <c r="CZ115" i="21"/>
  <c r="CY115" i="21"/>
  <c r="CX115" i="21"/>
  <c r="CW115" i="21"/>
  <c r="CV115" i="21"/>
  <c r="CU115" i="21"/>
  <c r="CT115" i="21"/>
  <c r="CS115" i="21"/>
  <c r="CR115" i="21"/>
  <c r="CQ115" i="21"/>
  <c r="EE114" i="21"/>
  <c r="DZ114" i="21"/>
  <c r="DY114" i="21"/>
  <c r="DX114" i="21"/>
  <c r="DW114" i="21"/>
  <c r="DV114" i="21"/>
  <c r="DT114" i="21"/>
  <c r="DS114" i="21"/>
  <c r="DR114" i="21"/>
  <c r="DQ114" i="21"/>
  <c r="DP114" i="21"/>
  <c r="DO114" i="21"/>
  <c r="DN114" i="21"/>
  <c r="DM114" i="21"/>
  <c r="DL114" i="21"/>
  <c r="DK114" i="21"/>
  <c r="DJ114" i="21"/>
  <c r="DI114" i="21"/>
  <c r="DH114" i="21"/>
  <c r="DG114" i="21"/>
  <c r="DF114" i="21"/>
  <c r="DE114" i="21"/>
  <c r="DD114" i="21"/>
  <c r="DC114" i="21"/>
  <c r="DB114" i="21"/>
  <c r="DA114" i="21"/>
  <c r="CZ114" i="21"/>
  <c r="CY114" i="21"/>
  <c r="CX114" i="21"/>
  <c r="CW114" i="21"/>
  <c r="CV114" i="21"/>
  <c r="CU114" i="21"/>
  <c r="CT114" i="21"/>
  <c r="CS114" i="21"/>
  <c r="CR114" i="21"/>
  <c r="CQ114" i="21"/>
  <c r="EE113" i="21"/>
  <c r="DZ113" i="21"/>
  <c r="DY113" i="21"/>
  <c r="DX113" i="21"/>
  <c r="DW113" i="21"/>
  <c r="DV113" i="21"/>
  <c r="DT113" i="21"/>
  <c r="DS113" i="21"/>
  <c r="DR113" i="21"/>
  <c r="DQ113" i="21"/>
  <c r="DP113" i="21"/>
  <c r="DO113" i="21"/>
  <c r="DN113" i="21"/>
  <c r="DM113" i="21"/>
  <c r="DL113" i="21"/>
  <c r="DK113" i="21"/>
  <c r="DJ113" i="21"/>
  <c r="DI113" i="21"/>
  <c r="DH113" i="21"/>
  <c r="DG113" i="21"/>
  <c r="DF113" i="21"/>
  <c r="DE113" i="21"/>
  <c r="DD113" i="21"/>
  <c r="DC113" i="21"/>
  <c r="DB113" i="21"/>
  <c r="DA113" i="21"/>
  <c r="CZ113" i="21"/>
  <c r="CY113" i="21"/>
  <c r="CX113" i="21"/>
  <c r="CW113" i="21"/>
  <c r="CV113" i="21"/>
  <c r="CU113" i="21"/>
  <c r="CT113" i="21"/>
  <c r="CS113" i="21"/>
  <c r="CR113" i="21"/>
  <c r="CQ113" i="21"/>
  <c r="EE112" i="21"/>
  <c r="DZ112" i="21"/>
  <c r="DY112" i="21"/>
  <c r="DX112" i="21"/>
  <c r="DW112" i="21"/>
  <c r="DV112" i="21"/>
  <c r="DT112" i="21"/>
  <c r="DS112" i="21"/>
  <c r="DR112" i="21"/>
  <c r="DQ112" i="21"/>
  <c r="DP112" i="21"/>
  <c r="DO112" i="21"/>
  <c r="DN112" i="21"/>
  <c r="DM112" i="21"/>
  <c r="DL112" i="21"/>
  <c r="DK112" i="21"/>
  <c r="DJ112" i="21"/>
  <c r="DI112" i="21"/>
  <c r="DH112" i="21"/>
  <c r="DG112" i="21"/>
  <c r="DF112" i="21"/>
  <c r="DE112" i="21"/>
  <c r="DD112" i="21"/>
  <c r="DC112" i="21"/>
  <c r="DB112" i="21"/>
  <c r="DA112" i="21"/>
  <c r="CZ112" i="21"/>
  <c r="CY112" i="21"/>
  <c r="CX112" i="21"/>
  <c r="CW112" i="21"/>
  <c r="CV112" i="21"/>
  <c r="CU112" i="21"/>
  <c r="CT112" i="21"/>
  <c r="CS112" i="21"/>
  <c r="CR112" i="21"/>
  <c r="CQ112" i="21"/>
  <c r="EE111" i="21"/>
  <c r="DZ111" i="21"/>
  <c r="DY111" i="21"/>
  <c r="DX111" i="21"/>
  <c r="DW111" i="21"/>
  <c r="DV111" i="21"/>
  <c r="DT111" i="21"/>
  <c r="DS111" i="21"/>
  <c r="DR111" i="21"/>
  <c r="DQ111" i="21"/>
  <c r="DP111" i="21"/>
  <c r="DO111" i="21"/>
  <c r="DN111" i="21"/>
  <c r="DM111" i="21"/>
  <c r="DL111" i="21"/>
  <c r="DK111" i="21"/>
  <c r="DJ111" i="21"/>
  <c r="DI111" i="21"/>
  <c r="DH111" i="21"/>
  <c r="DG111" i="21"/>
  <c r="DF111" i="21"/>
  <c r="DE111" i="21"/>
  <c r="DD111" i="21"/>
  <c r="DC111" i="21"/>
  <c r="DB111" i="21"/>
  <c r="DA111" i="21"/>
  <c r="CZ111" i="21"/>
  <c r="CY111" i="21"/>
  <c r="CX111" i="21"/>
  <c r="CW111" i="21"/>
  <c r="CV111" i="21"/>
  <c r="CU111" i="21"/>
  <c r="CT111" i="21"/>
  <c r="CS111" i="21"/>
  <c r="CR111" i="21"/>
  <c r="CQ111" i="21"/>
  <c r="EE110" i="21"/>
  <c r="DZ110" i="21"/>
  <c r="DY110" i="21"/>
  <c r="DX110" i="21"/>
  <c r="DW110" i="21"/>
  <c r="DV110" i="21"/>
  <c r="DT110" i="21"/>
  <c r="DS110" i="21"/>
  <c r="DR110" i="21"/>
  <c r="DQ110" i="21"/>
  <c r="DP110" i="21"/>
  <c r="DO110" i="21"/>
  <c r="DN110" i="21"/>
  <c r="DM110" i="21"/>
  <c r="DL110" i="21"/>
  <c r="DK110" i="21"/>
  <c r="DJ110" i="21"/>
  <c r="DI110" i="21"/>
  <c r="DH110" i="21"/>
  <c r="DG110" i="21"/>
  <c r="DF110" i="21"/>
  <c r="DE110" i="21"/>
  <c r="DD110" i="21"/>
  <c r="DC110" i="21"/>
  <c r="DB110" i="21"/>
  <c r="DA110" i="21"/>
  <c r="CZ110" i="21"/>
  <c r="CY110" i="21"/>
  <c r="CX110" i="21"/>
  <c r="CW110" i="21"/>
  <c r="CV110" i="21"/>
  <c r="CU110" i="21"/>
  <c r="CT110" i="21"/>
  <c r="CS110" i="21"/>
  <c r="CR110" i="21"/>
  <c r="CQ110" i="21"/>
  <c r="EE109" i="21"/>
  <c r="DZ109" i="21"/>
  <c r="DY109" i="21"/>
  <c r="DX109" i="21"/>
  <c r="DW109" i="21"/>
  <c r="DV109" i="21"/>
  <c r="DT109" i="21"/>
  <c r="DS109" i="21"/>
  <c r="DR109" i="21"/>
  <c r="DQ109" i="21"/>
  <c r="DP109" i="21"/>
  <c r="DO109" i="21"/>
  <c r="DN109" i="21"/>
  <c r="DM109" i="21"/>
  <c r="DL109" i="21"/>
  <c r="DK109" i="21"/>
  <c r="DJ109" i="21"/>
  <c r="DI109" i="21"/>
  <c r="DH109" i="21"/>
  <c r="DG109" i="21"/>
  <c r="DF109" i="21"/>
  <c r="DE109" i="21"/>
  <c r="DD109" i="21"/>
  <c r="DC109" i="21"/>
  <c r="DB109" i="21"/>
  <c r="DA109" i="21"/>
  <c r="CZ109" i="21"/>
  <c r="CY109" i="21"/>
  <c r="CX109" i="21"/>
  <c r="CW109" i="21"/>
  <c r="CV109" i="21"/>
  <c r="CU109" i="21"/>
  <c r="CT109" i="21"/>
  <c r="CS109" i="21"/>
  <c r="CR109" i="21"/>
  <c r="CQ109" i="21"/>
  <c r="EE108" i="21"/>
  <c r="DZ108" i="21"/>
  <c r="DY108" i="21"/>
  <c r="DX108" i="21"/>
  <c r="DW108" i="21"/>
  <c r="DV108" i="21"/>
  <c r="DT108" i="21"/>
  <c r="DS108" i="21"/>
  <c r="DR108" i="21"/>
  <c r="DQ108" i="21"/>
  <c r="DP108" i="21"/>
  <c r="DO108" i="21"/>
  <c r="DN108" i="21"/>
  <c r="DM108" i="21"/>
  <c r="DL108" i="21"/>
  <c r="DK108" i="21"/>
  <c r="DJ108" i="21"/>
  <c r="DI108" i="21"/>
  <c r="DH108" i="21"/>
  <c r="DG108" i="21"/>
  <c r="DF108" i="21"/>
  <c r="DE108" i="21"/>
  <c r="DD108" i="21"/>
  <c r="DC108" i="21"/>
  <c r="DB108" i="21"/>
  <c r="DA108" i="21"/>
  <c r="CZ108" i="21"/>
  <c r="CY108" i="21"/>
  <c r="CX108" i="21"/>
  <c r="CW108" i="21"/>
  <c r="CV108" i="21"/>
  <c r="CU108" i="21"/>
  <c r="CT108" i="21"/>
  <c r="CS108" i="21"/>
  <c r="CR108" i="21"/>
  <c r="CQ108" i="21"/>
  <c r="EE107" i="21"/>
  <c r="DZ107" i="21"/>
  <c r="DY107" i="21"/>
  <c r="DX107" i="21"/>
  <c r="DW107" i="21"/>
  <c r="DV107" i="21"/>
  <c r="DT107" i="21"/>
  <c r="DS107" i="21"/>
  <c r="DR107" i="21"/>
  <c r="DQ107" i="21"/>
  <c r="DP107" i="21"/>
  <c r="DO107" i="21"/>
  <c r="DN107" i="21"/>
  <c r="DM107" i="21"/>
  <c r="DL107" i="21"/>
  <c r="DK107" i="21"/>
  <c r="DJ107" i="21"/>
  <c r="DI107" i="21"/>
  <c r="DH107" i="21"/>
  <c r="DG107" i="21"/>
  <c r="DF107" i="21"/>
  <c r="DE107" i="21"/>
  <c r="DD107" i="21"/>
  <c r="DC107" i="21"/>
  <c r="DB107" i="21"/>
  <c r="DA107" i="21"/>
  <c r="CZ107" i="21"/>
  <c r="CY107" i="21"/>
  <c r="CX107" i="21"/>
  <c r="CW107" i="21"/>
  <c r="CV107" i="21"/>
  <c r="CU107" i="21"/>
  <c r="CT107" i="21"/>
  <c r="CS107" i="21"/>
  <c r="CR107" i="21"/>
  <c r="CQ107" i="21"/>
  <c r="EE106" i="21"/>
  <c r="DZ106" i="21"/>
  <c r="DY106" i="21"/>
  <c r="DX106" i="21"/>
  <c r="DW106" i="21"/>
  <c r="DV106" i="21"/>
  <c r="DT106" i="21"/>
  <c r="DS106" i="21"/>
  <c r="DR106" i="21"/>
  <c r="DQ106" i="21"/>
  <c r="DP106" i="21"/>
  <c r="DO106" i="21"/>
  <c r="DN106" i="21"/>
  <c r="DM106" i="21"/>
  <c r="DL106" i="21"/>
  <c r="DK106" i="21"/>
  <c r="DJ106" i="21"/>
  <c r="DI106" i="21"/>
  <c r="DH106" i="21"/>
  <c r="DG106" i="21"/>
  <c r="DF106" i="21"/>
  <c r="DE106" i="21"/>
  <c r="DD106" i="21"/>
  <c r="DC106" i="21"/>
  <c r="DB106" i="21"/>
  <c r="DA106" i="21"/>
  <c r="CZ106" i="21"/>
  <c r="CY106" i="21"/>
  <c r="CX106" i="21"/>
  <c r="CW106" i="21"/>
  <c r="CV106" i="21"/>
  <c r="CU106" i="21"/>
  <c r="CT106" i="21"/>
  <c r="CS106" i="21"/>
  <c r="CR106" i="21"/>
  <c r="CQ106" i="21"/>
  <c r="EE105" i="21"/>
  <c r="DZ105" i="21"/>
  <c r="DY105" i="21"/>
  <c r="DX105" i="21"/>
  <c r="DW105" i="21"/>
  <c r="DV105" i="21"/>
  <c r="DT105" i="21"/>
  <c r="DS105" i="21"/>
  <c r="DR105" i="21"/>
  <c r="DQ105" i="21"/>
  <c r="DP105" i="21"/>
  <c r="DO105" i="21"/>
  <c r="DN105" i="21"/>
  <c r="DM105" i="21"/>
  <c r="DL105" i="21"/>
  <c r="DK105" i="21"/>
  <c r="DJ105" i="21"/>
  <c r="DI105" i="21"/>
  <c r="DH105" i="21"/>
  <c r="DG105" i="21"/>
  <c r="DF105" i="21"/>
  <c r="DE105" i="21"/>
  <c r="DD105" i="21"/>
  <c r="DC105" i="21"/>
  <c r="DB105" i="21"/>
  <c r="DA105" i="21"/>
  <c r="CZ105" i="21"/>
  <c r="CY105" i="21"/>
  <c r="CX105" i="21"/>
  <c r="CW105" i="21"/>
  <c r="CV105" i="21"/>
  <c r="CU105" i="21"/>
  <c r="CT105" i="21"/>
  <c r="CS105" i="21"/>
  <c r="CR105" i="21"/>
  <c r="CQ105" i="21"/>
  <c r="EE104" i="21"/>
  <c r="DZ104" i="21"/>
  <c r="DY104" i="21"/>
  <c r="DX104" i="21"/>
  <c r="DW104" i="21"/>
  <c r="DV104" i="21"/>
  <c r="DT104" i="21"/>
  <c r="DS104" i="21"/>
  <c r="DR104" i="21"/>
  <c r="DQ104" i="21"/>
  <c r="DP104" i="21"/>
  <c r="DO104" i="21"/>
  <c r="DN104" i="21"/>
  <c r="DM104" i="21"/>
  <c r="DL104" i="21"/>
  <c r="DK104" i="21"/>
  <c r="DJ104" i="21"/>
  <c r="DI104" i="21"/>
  <c r="DH104" i="21"/>
  <c r="DG104" i="21"/>
  <c r="DF104" i="21"/>
  <c r="DE104" i="21"/>
  <c r="DD104" i="21"/>
  <c r="DC104" i="21"/>
  <c r="DB104" i="21"/>
  <c r="DA104" i="21"/>
  <c r="CZ104" i="21"/>
  <c r="CY104" i="21"/>
  <c r="CX104" i="21"/>
  <c r="CW104" i="21"/>
  <c r="CV104" i="21"/>
  <c r="CU104" i="21"/>
  <c r="CT104" i="21"/>
  <c r="CS104" i="21"/>
  <c r="CR104" i="21"/>
  <c r="CQ104" i="21"/>
  <c r="EE103" i="21"/>
  <c r="DZ103" i="21"/>
  <c r="DY103" i="21"/>
  <c r="DX103" i="21"/>
  <c r="DW103" i="21"/>
  <c r="DV103" i="21"/>
  <c r="DT103" i="21"/>
  <c r="DS103" i="21"/>
  <c r="DR103" i="21"/>
  <c r="DQ103" i="21"/>
  <c r="DP103" i="21"/>
  <c r="DO103" i="21"/>
  <c r="DN103" i="21"/>
  <c r="DM103" i="21"/>
  <c r="DL103" i="21"/>
  <c r="DK103" i="21"/>
  <c r="DJ103" i="21"/>
  <c r="DI103" i="21"/>
  <c r="DH103" i="21"/>
  <c r="DG103" i="21"/>
  <c r="DF103" i="21"/>
  <c r="DE103" i="21"/>
  <c r="DD103" i="21"/>
  <c r="DC103" i="21"/>
  <c r="DB103" i="21"/>
  <c r="DA103" i="21"/>
  <c r="CZ103" i="21"/>
  <c r="CY103" i="21"/>
  <c r="CX103" i="21"/>
  <c r="CW103" i="21"/>
  <c r="CV103" i="21"/>
  <c r="CU103" i="21"/>
  <c r="CT103" i="21"/>
  <c r="CS103" i="21"/>
  <c r="CR103" i="21"/>
  <c r="CQ103" i="21"/>
  <c r="EE102" i="21"/>
  <c r="DZ102" i="21"/>
  <c r="DY102" i="21"/>
  <c r="DX102" i="21"/>
  <c r="DW102" i="21"/>
  <c r="DV102" i="21"/>
  <c r="DT102" i="21"/>
  <c r="DS102" i="21"/>
  <c r="DR102" i="21"/>
  <c r="DQ102" i="21"/>
  <c r="DP102" i="21"/>
  <c r="DO102" i="21"/>
  <c r="DN102" i="21"/>
  <c r="DM102" i="21"/>
  <c r="DL102" i="21"/>
  <c r="DK102" i="21"/>
  <c r="DJ102" i="21"/>
  <c r="DI102" i="21"/>
  <c r="DH102" i="21"/>
  <c r="DG102" i="21"/>
  <c r="DF102" i="21"/>
  <c r="DE102" i="21"/>
  <c r="DD102" i="21"/>
  <c r="DC102" i="21"/>
  <c r="DB102" i="21"/>
  <c r="DA102" i="21"/>
  <c r="CZ102" i="21"/>
  <c r="CY102" i="21"/>
  <c r="CX102" i="21"/>
  <c r="CW102" i="21"/>
  <c r="CV102" i="21"/>
  <c r="CU102" i="21"/>
  <c r="CT102" i="21"/>
  <c r="CS102" i="21"/>
  <c r="CR102" i="21"/>
  <c r="CQ102" i="21"/>
  <c r="EE101" i="21"/>
  <c r="DZ101" i="21"/>
  <c r="DY101" i="21"/>
  <c r="DX101" i="21"/>
  <c r="DW101" i="21"/>
  <c r="DV101" i="21"/>
  <c r="DT101" i="21"/>
  <c r="DS101" i="21"/>
  <c r="DR101" i="21"/>
  <c r="DQ101" i="21"/>
  <c r="DP101" i="21"/>
  <c r="DO101" i="21"/>
  <c r="DN101" i="21"/>
  <c r="DM101" i="21"/>
  <c r="DL101" i="21"/>
  <c r="DK101" i="21"/>
  <c r="DJ101" i="21"/>
  <c r="DI101" i="21"/>
  <c r="DH101" i="21"/>
  <c r="DG101" i="21"/>
  <c r="DF101" i="21"/>
  <c r="DE101" i="21"/>
  <c r="DD101" i="21"/>
  <c r="DC101" i="21"/>
  <c r="DB101" i="21"/>
  <c r="DA101" i="21"/>
  <c r="CZ101" i="21"/>
  <c r="CY101" i="21"/>
  <c r="CX101" i="21"/>
  <c r="CW101" i="21"/>
  <c r="CV101" i="21"/>
  <c r="CU101" i="21"/>
  <c r="CT101" i="21"/>
  <c r="CS101" i="21"/>
  <c r="CR101" i="21"/>
  <c r="CQ101" i="21"/>
  <c r="EE100" i="21"/>
  <c r="DZ100" i="21"/>
  <c r="DY100" i="21"/>
  <c r="DX100" i="21"/>
  <c r="DW100" i="21"/>
  <c r="DV100" i="21"/>
  <c r="DT100" i="21"/>
  <c r="DS100" i="21"/>
  <c r="DR100" i="21"/>
  <c r="DQ100" i="21"/>
  <c r="DP100" i="21"/>
  <c r="DO100" i="21"/>
  <c r="DN100" i="21"/>
  <c r="DM100" i="21"/>
  <c r="DL100" i="21"/>
  <c r="DK100" i="21"/>
  <c r="DJ100" i="21"/>
  <c r="DI100" i="21"/>
  <c r="DH100" i="21"/>
  <c r="DG100" i="21"/>
  <c r="DF100" i="21"/>
  <c r="DE100" i="21"/>
  <c r="DD100" i="21"/>
  <c r="DC100" i="21"/>
  <c r="DB100" i="21"/>
  <c r="DA100" i="21"/>
  <c r="CZ100" i="21"/>
  <c r="CY100" i="21"/>
  <c r="CX100" i="21"/>
  <c r="CW100" i="21"/>
  <c r="CV100" i="21"/>
  <c r="CU100" i="21"/>
  <c r="CT100" i="21"/>
  <c r="CS100" i="21"/>
  <c r="CR100" i="21"/>
  <c r="CQ100" i="21"/>
  <c r="EE99" i="21"/>
  <c r="DZ99" i="21"/>
  <c r="DY99" i="21"/>
  <c r="DX99" i="21"/>
  <c r="DW99" i="21"/>
  <c r="DV99" i="21"/>
  <c r="DT99" i="21"/>
  <c r="DS99" i="21"/>
  <c r="DR99" i="21"/>
  <c r="DQ99" i="21"/>
  <c r="DP99" i="21"/>
  <c r="DO99" i="21"/>
  <c r="DN99" i="21"/>
  <c r="DM99" i="21"/>
  <c r="DL99" i="21"/>
  <c r="DK99" i="21"/>
  <c r="DJ99" i="21"/>
  <c r="DI99" i="21"/>
  <c r="DH99" i="21"/>
  <c r="DG99" i="21"/>
  <c r="DF99" i="21"/>
  <c r="DE99" i="21"/>
  <c r="DD99" i="21"/>
  <c r="DC99" i="21"/>
  <c r="DB99" i="21"/>
  <c r="DA99" i="21"/>
  <c r="CZ99" i="21"/>
  <c r="CY99" i="21"/>
  <c r="CX99" i="21"/>
  <c r="CW99" i="21"/>
  <c r="CV99" i="21"/>
  <c r="CU99" i="21"/>
  <c r="CT99" i="21"/>
  <c r="CS99" i="21"/>
  <c r="CR99" i="21"/>
  <c r="CQ99" i="21"/>
  <c r="EE98" i="21"/>
  <c r="DZ98" i="21"/>
  <c r="DY98" i="21"/>
  <c r="DX98" i="21"/>
  <c r="DW98" i="21"/>
  <c r="DV98" i="21"/>
  <c r="DT98" i="21"/>
  <c r="DS98" i="21"/>
  <c r="DR98" i="21"/>
  <c r="DQ98" i="21"/>
  <c r="DP98" i="21"/>
  <c r="DO98" i="21"/>
  <c r="DN98" i="21"/>
  <c r="DM98" i="21"/>
  <c r="DL98" i="21"/>
  <c r="DK98" i="21"/>
  <c r="DJ98" i="21"/>
  <c r="DI98" i="21"/>
  <c r="DH98" i="21"/>
  <c r="DG98" i="21"/>
  <c r="DF98" i="21"/>
  <c r="DE98" i="21"/>
  <c r="DD98" i="21"/>
  <c r="DC98" i="21"/>
  <c r="DB98" i="21"/>
  <c r="DA98" i="21"/>
  <c r="CZ98" i="21"/>
  <c r="CY98" i="21"/>
  <c r="CX98" i="21"/>
  <c r="CW98" i="21"/>
  <c r="CV98" i="21"/>
  <c r="CU98" i="21"/>
  <c r="CT98" i="21"/>
  <c r="CS98" i="21"/>
  <c r="CR98" i="21"/>
  <c r="CQ98" i="21"/>
  <c r="EE97" i="21"/>
  <c r="DZ97" i="21"/>
  <c r="DY97" i="21"/>
  <c r="DX97" i="21"/>
  <c r="DW97" i="21"/>
  <c r="DV97" i="21"/>
  <c r="DT97" i="21"/>
  <c r="DS97" i="21"/>
  <c r="DR97" i="21"/>
  <c r="DQ97" i="21"/>
  <c r="DP97" i="21"/>
  <c r="DO97" i="21"/>
  <c r="DN97" i="21"/>
  <c r="DM97" i="21"/>
  <c r="DL97" i="21"/>
  <c r="DK97" i="21"/>
  <c r="DJ97" i="21"/>
  <c r="DI97" i="21"/>
  <c r="DH97" i="21"/>
  <c r="DG97" i="21"/>
  <c r="DF97" i="21"/>
  <c r="DE97" i="21"/>
  <c r="DD97" i="21"/>
  <c r="DC97" i="21"/>
  <c r="DB97" i="21"/>
  <c r="DA97" i="21"/>
  <c r="CZ97" i="21"/>
  <c r="CY97" i="21"/>
  <c r="CX97" i="21"/>
  <c r="CW97" i="21"/>
  <c r="CV97" i="21"/>
  <c r="CU97" i="21"/>
  <c r="CT97" i="21"/>
  <c r="CS97" i="21"/>
  <c r="CR97" i="21"/>
  <c r="CQ97" i="21"/>
  <c r="EE96" i="21"/>
  <c r="DZ96" i="21"/>
  <c r="DY96" i="21"/>
  <c r="DX96" i="21"/>
  <c r="DW96" i="21"/>
  <c r="DV96" i="21"/>
  <c r="DT96" i="21"/>
  <c r="DS96" i="21"/>
  <c r="DR96" i="21"/>
  <c r="DQ96" i="21"/>
  <c r="DP96" i="21"/>
  <c r="DO96" i="21"/>
  <c r="DN96" i="21"/>
  <c r="DM96" i="21"/>
  <c r="DL96" i="21"/>
  <c r="DK96" i="21"/>
  <c r="DJ96" i="21"/>
  <c r="DI96" i="21"/>
  <c r="DH96" i="21"/>
  <c r="DG96" i="21"/>
  <c r="DF96" i="21"/>
  <c r="DE96" i="21"/>
  <c r="DD96" i="21"/>
  <c r="DC96" i="21"/>
  <c r="DB96" i="21"/>
  <c r="DA96" i="21"/>
  <c r="CZ96" i="21"/>
  <c r="CY96" i="21"/>
  <c r="CX96" i="21"/>
  <c r="CW96" i="21"/>
  <c r="CV96" i="21"/>
  <c r="CU96" i="21"/>
  <c r="CT96" i="21"/>
  <c r="CS96" i="21"/>
  <c r="CR96" i="21"/>
  <c r="CQ96" i="21"/>
  <c r="EE95" i="21"/>
  <c r="DZ95" i="21"/>
  <c r="DY95" i="21"/>
  <c r="DX95" i="21"/>
  <c r="DW95" i="21"/>
  <c r="DV95" i="21"/>
  <c r="DT95" i="21"/>
  <c r="DS95" i="21"/>
  <c r="DR95" i="21"/>
  <c r="DQ95" i="21"/>
  <c r="DP95" i="21"/>
  <c r="DO95" i="21"/>
  <c r="DN95" i="21"/>
  <c r="DM95" i="21"/>
  <c r="DL95" i="21"/>
  <c r="DK95" i="21"/>
  <c r="DJ95" i="21"/>
  <c r="DI95" i="21"/>
  <c r="DH95" i="21"/>
  <c r="DG95" i="21"/>
  <c r="DF95" i="21"/>
  <c r="DE95" i="21"/>
  <c r="DD95" i="21"/>
  <c r="DC95" i="21"/>
  <c r="DB95" i="21"/>
  <c r="DA95" i="21"/>
  <c r="CZ95" i="21"/>
  <c r="CY95" i="21"/>
  <c r="CX95" i="21"/>
  <c r="CW95" i="21"/>
  <c r="CV95" i="21"/>
  <c r="CU95" i="21"/>
  <c r="CT95" i="21"/>
  <c r="CS95" i="21"/>
  <c r="CR95" i="21"/>
  <c r="CQ95" i="21"/>
  <c r="EE94" i="21"/>
  <c r="DZ94" i="21"/>
  <c r="DY94" i="21"/>
  <c r="DX94" i="21"/>
  <c r="DW94" i="21"/>
  <c r="DV94" i="21"/>
  <c r="DT94" i="21"/>
  <c r="DS94" i="21"/>
  <c r="DR94" i="21"/>
  <c r="DQ94" i="21"/>
  <c r="DP94" i="21"/>
  <c r="DO94" i="21"/>
  <c r="DN94" i="21"/>
  <c r="DM94" i="21"/>
  <c r="DL94" i="21"/>
  <c r="DK94" i="21"/>
  <c r="DJ94" i="21"/>
  <c r="DI94" i="21"/>
  <c r="DH94" i="21"/>
  <c r="DG94" i="21"/>
  <c r="DF94" i="21"/>
  <c r="DE94" i="21"/>
  <c r="DD94" i="21"/>
  <c r="DC94" i="21"/>
  <c r="DB94" i="21"/>
  <c r="DA94" i="21"/>
  <c r="CZ94" i="21"/>
  <c r="CY94" i="21"/>
  <c r="CX94" i="21"/>
  <c r="CW94" i="21"/>
  <c r="CV94" i="21"/>
  <c r="CU94" i="21"/>
  <c r="CT94" i="21"/>
  <c r="CS94" i="21"/>
  <c r="CR94" i="21"/>
  <c r="CQ94" i="21"/>
  <c r="EE93" i="21"/>
  <c r="DZ93" i="21"/>
  <c r="DY93" i="21"/>
  <c r="DX93" i="21"/>
  <c r="DW93" i="21"/>
  <c r="DV93" i="21"/>
  <c r="DT93" i="21"/>
  <c r="DS93" i="21"/>
  <c r="DR93" i="21"/>
  <c r="DQ93" i="21"/>
  <c r="DP93" i="21"/>
  <c r="DO93" i="21"/>
  <c r="DN93" i="21"/>
  <c r="DM93" i="21"/>
  <c r="DL93" i="21"/>
  <c r="DK93" i="21"/>
  <c r="DJ93" i="21"/>
  <c r="DI93" i="21"/>
  <c r="DH93" i="21"/>
  <c r="DG93" i="21"/>
  <c r="DF93" i="21"/>
  <c r="DE93" i="21"/>
  <c r="DD93" i="21"/>
  <c r="DC93" i="21"/>
  <c r="DB93" i="21"/>
  <c r="DA93" i="21"/>
  <c r="CZ93" i="21"/>
  <c r="CY93" i="21"/>
  <c r="CX93" i="21"/>
  <c r="CW93" i="21"/>
  <c r="CV93" i="21"/>
  <c r="CU93" i="21"/>
  <c r="CT93" i="21"/>
  <c r="CS93" i="21"/>
  <c r="CR93" i="21"/>
  <c r="CQ93" i="21"/>
  <c r="EE92" i="21"/>
  <c r="DZ92" i="21"/>
  <c r="DY92" i="21"/>
  <c r="DX92" i="21"/>
  <c r="DW92" i="21"/>
  <c r="DV92" i="21"/>
  <c r="DT92" i="21"/>
  <c r="DS92" i="21"/>
  <c r="DR92" i="21"/>
  <c r="DQ92" i="21"/>
  <c r="DP92" i="21"/>
  <c r="DO92" i="21"/>
  <c r="DN92" i="21"/>
  <c r="DM92" i="21"/>
  <c r="DL92" i="21"/>
  <c r="DK92" i="21"/>
  <c r="DJ92" i="21"/>
  <c r="DI92" i="21"/>
  <c r="DH92" i="21"/>
  <c r="DG92" i="21"/>
  <c r="DF92" i="21"/>
  <c r="DE92" i="21"/>
  <c r="DD92" i="21"/>
  <c r="DC92" i="21"/>
  <c r="DB92" i="21"/>
  <c r="DA92" i="21"/>
  <c r="CZ92" i="21"/>
  <c r="CY92" i="21"/>
  <c r="CX92" i="21"/>
  <c r="CW92" i="21"/>
  <c r="CV92" i="21"/>
  <c r="CU92" i="21"/>
  <c r="CT92" i="21"/>
  <c r="CS92" i="21"/>
  <c r="CR92" i="21"/>
  <c r="CQ92" i="21"/>
  <c r="EE91" i="21"/>
  <c r="DZ91" i="21"/>
  <c r="DY91" i="21"/>
  <c r="DX91" i="21"/>
  <c r="DW91" i="21"/>
  <c r="DV91" i="21"/>
  <c r="DT91" i="21"/>
  <c r="DS91" i="21"/>
  <c r="DR91" i="21"/>
  <c r="DQ91" i="21"/>
  <c r="DP91" i="21"/>
  <c r="DO91" i="21"/>
  <c r="DN91" i="21"/>
  <c r="DM91" i="21"/>
  <c r="DL91" i="21"/>
  <c r="DK91" i="21"/>
  <c r="DJ91" i="21"/>
  <c r="DI91" i="21"/>
  <c r="DH91" i="21"/>
  <c r="DG91" i="21"/>
  <c r="DF91" i="21"/>
  <c r="DE91" i="21"/>
  <c r="DD91" i="21"/>
  <c r="DC91" i="21"/>
  <c r="DB91" i="21"/>
  <c r="DA91" i="21"/>
  <c r="CZ91" i="21"/>
  <c r="CY91" i="21"/>
  <c r="CX91" i="21"/>
  <c r="CW91" i="21"/>
  <c r="CV91" i="21"/>
  <c r="CU91" i="21"/>
  <c r="CT91" i="21"/>
  <c r="CS91" i="21"/>
  <c r="CR91" i="21"/>
  <c r="CQ91" i="21"/>
  <c r="EE90" i="21"/>
  <c r="DZ90" i="21"/>
  <c r="DY90" i="21"/>
  <c r="DX90" i="21"/>
  <c r="DW90" i="21"/>
  <c r="DV90" i="21"/>
  <c r="DT90" i="21"/>
  <c r="DS90" i="21"/>
  <c r="DR90" i="21"/>
  <c r="DQ90" i="21"/>
  <c r="DP90" i="21"/>
  <c r="DO90" i="21"/>
  <c r="DN90" i="21"/>
  <c r="DM90" i="21"/>
  <c r="DL90" i="21"/>
  <c r="DK90" i="21"/>
  <c r="DJ90" i="21"/>
  <c r="DI90" i="21"/>
  <c r="DH90" i="21"/>
  <c r="DG90" i="21"/>
  <c r="DF90" i="21"/>
  <c r="DE90" i="21"/>
  <c r="DD90" i="21"/>
  <c r="DC90" i="21"/>
  <c r="DB90" i="21"/>
  <c r="DA90" i="21"/>
  <c r="CZ90" i="21"/>
  <c r="CY90" i="21"/>
  <c r="CX90" i="21"/>
  <c r="CW90" i="21"/>
  <c r="CV90" i="21"/>
  <c r="CU90" i="21"/>
  <c r="CT90" i="21"/>
  <c r="CS90" i="21"/>
  <c r="CR90" i="21"/>
  <c r="CQ90" i="21"/>
  <c r="EE89" i="21"/>
  <c r="DZ89" i="21"/>
  <c r="DY89" i="21"/>
  <c r="DX89" i="21"/>
  <c r="DW89" i="21"/>
  <c r="DV89" i="21"/>
  <c r="DT89" i="21"/>
  <c r="DS89" i="21"/>
  <c r="DR89" i="21"/>
  <c r="DQ89" i="21"/>
  <c r="DP89" i="21"/>
  <c r="DO89" i="21"/>
  <c r="DN89" i="21"/>
  <c r="DM89" i="21"/>
  <c r="DL89" i="21"/>
  <c r="DK89" i="21"/>
  <c r="DJ89" i="21"/>
  <c r="DI89" i="21"/>
  <c r="DH89" i="21"/>
  <c r="DG89" i="21"/>
  <c r="DF89" i="21"/>
  <c r="DE89" i="21"/>
  <c r="DD89" i="21"/>
  <c r="DC89" i="21"/>
  <c r="DB89" i="21"/>
  <c r="DA89" i="21"/>
  <c r="CZ89" i="21"/>
  <c r="CY89" i="21"/>
  <c r="CX89" i="21"/>
  <c r="CW89" i="21"/>
  <c r="CV89" i="21"/>
  <c r="CU89" i="21"/>
  <c r="CT89" i="21"/>
  <c r="CS89" i="21"/>
  <c r="CR89" i="21"/>
  <c r="CQ89" i="21"/>
  <c r="EE88" i="21"/>
  <c r="DZ88" i="21"/>
  <c r="DY88" i="21"/>
  <c r="DX88" i="21"/>
  <c r="DW88" i="21"/>
  <c r="DV88" i="21"/>
  <c r="DT88" i="21"/>
  <c r="DS88" i="21"/>
  <c r="DR88" i="21"/>
  <c r="DQ88" i="21"/>
  <c r="DP88" i="21"/>
  <c r="DO88" i="21"/>
  <c r="DN88" i="21"/>
  <c r="DM88" i="21"/>
  <c r="DL88" i="21"/>
  <c r="DK88" i="21"/>
  <c r="DJ88" i="21"/>
  <c r="DI88" i="21"/>
  <c r="DH88" i="21"/>
  <c r="DG88" i="21"/>
  <c r="DF88" i="21"/>
  <c r="DE88" i="21"/>
  <c r="DD88" i="21"/>
  <c r="DC88" i="21"/>
  <c r="DB88" i="21"/>
  <c r="DA88" i="21"/>
  <c r="CZ88" i="21"/>
  <c r="CY88" i="21"/>
  <c r="CX88" i="21"/>
  <c r="CW88" i="21"/>
  <c r="CV88" i="21"/>
  <c r="CU88" i="21"/>
  <c r="CT88" i="21"/>
  <c r="CS88" i="21"/>
  <c r="CR88" i="21"/>
  <c r="CQ88" i="21"/>
  <c r="EE87" i="21"/>
  <c r="DZ87" i="21"/>
  <c r="DY87" i="21"/>
  <c r="DX87" i="21"/>
  <c r="DW87" i="21"/>
  <c r="DV87" i="21"/>
  <c r="DT87" i="21"/>
  <c r="DS87" i="21"/>
  <c r="DR87" i="21"/>
  <c r="DQ87" i="21"/>
  <c r="DP87" i="21"/>
  <c r="DO87" i="21"/>
  <c r="DN87" i="21"/>
  <c r="DM87" i="21"/>
  <c r="DL87" i="21"/>
  <c r="DK87" i="21"/>
  <c r="DJ87" i="21"/>
  <c r="DI87" i="21"/>
  <c r="DH87" i="21"/>
  <c r="DG87" i="21"/>
  <c r="DF87" i="21"/>
  <c r="DE87" i="21"/>
  <c r="DD87" i="21"/>
  <c r="DC87" i="21"/>
  <c r="DB87" i="21"/>
  <c r="DA87" i="21"/>
  <c r="CZ87" i="21"/>
  <c r="CY87" i="21"/>
  <c r="CX87" i="21"/>
  <c r="CW87" i="21"/>
  <c r="CV87" i="21"/>
  <c r="CU87" i="21"/>
  <c r="CT87" i="21"/>
  <c r="CS87" i="21"/>
  <c r="CR87" i="21"/>
  <c r="CQ87" i="21"/>
  <c r="EE86" i="21"/>
  <c r="DZ86" i="21"/>
  <c r="DY86" i="21"/>
  <c r="DX86" i="21"/>
  <c r="DW86" i="21"/>
  <c r="DV86" i="21"/>
  <c r="DT86" i="21"/>
  <c r="DS86" i="21"/>
  <c r="DR86" i="21"/>
  <c r="DQ86" i="21"/>
  <c r="DP86" i="21"/>
  <c r="DO86" i="21"/>
  <c r="DN86" i="21"/>
  <c r="DM86" i="21"/>
  <c r="DL86" i="21"/>
  <c r="DK86" i="21"/>
  <c r="DJ86" i="21"/>
  <c r="DI86" i="21"/>
  <c r="DH86" i="21"/>
  <c r="DG86" i="21"/>
  <c r="DF86" i="21"/>
  <c r="DE86" i="21"/>
  <c r="DD86" i="21"/>
  <c r="DC86" i="21"/>
  <c r="DB86" i="21"/>
  <c r="DA86" i="21"/>
  <c r="CZ86" i="21"/>
  <c r="CY86" i="21"/>
  <c r="CX86" i="21"/>
  <c r="CW86" i="21"/>
  <c r="CV86" i="21"/>
  <c r="CU86" i="21"/>
  <c r="CT86" i="21"/>
  <c r="CS86" i="21"/>
  <c r="CR86" i="21"/>
  <c r="CQ86" i="21"/>
  <c r="EE85" i="21"/>
  <c r="DZ85" i="21"/>
  <c r="DY85" i="21"/>
  <c r="DX85" i="21"/>
  <c r="DW85" i="21"/>
  <c r="DV85" i="21"/>
  <c r="DT85" i="21"/>
  <c r="DS85" i="21"/>
  <c r="DR85" i="21"/>
  <c r="DQ85" i="21"/>
  <c r="DP85" i="21"/>
  <c r="DO85" i="21"/>
  <c r="DN85" i="21"/>
  <c r="DM85" i="21"/>
  <c r="DL85" i="21"/>
  <c r="DK85" i="21"/>
  <c r="DJ85" i="21"/>
  <c r="DI85" i="21"/>
  <c r="DH85" i="21"/>
  <c r="DG85" i="21"/>
  <c r="DF85" i="21"/>
  <c r="DE85" i="21"/>
  <c r="DD85" i="21"/>
  <c r="DC85" i="21"/>
  <c r="DB85" i="21"/>
  <c r="DA85" i="21"/>
  <c r="CZ85" i="21"/>
  <c r="CY85" i="21"/>
  <c r="CX85" i="21"/>
  <c r="CW85" i="21"/>
  <c r="CV85" i="21"/>
  <c r="CU85" i="21"/>
  <c r="CT85" i="21"/>
  <c r="CS85" i="21"/>
  <c r="CR85" i="21"/>
  <c r="CQ85" i="21"/>
  <c r="EE84" i="21"/>
  <c r="DZ84" i="21"/>
  <c r="DY84" i="21"/>
  <c r="DX84" i="21"/>
  <c r="DW84" i="21"/>
  <c r="DV84" i="21"/>
  <c r="DT84" i="21"/>
  <c r="DS84" i="21"/>
  <c r="DR84" i="21"/>
  <c r="DQ84" i="21"/>
  <c r="DP84" i="21"/>
  <c r="DO84" i="21"/>
  <c r="DN84" i="21"/>
  <c r="DM84" i="21"/>
  <c r="DL84" i="21"/>
  <c r="DK84" i="21"/>
  <c r="DJ84" i="21"/>
  <c r="DI84" i="21"/>
  <c r="DH84" i="21"/>
  <c r="DG84" i="21"/>
  <c r="DF84" i="21"/>
  <c r="DE84" i="21"/>
  <c r="DD84" i="21"/>
  <c r="DC84" i="21"/>
  <c r="DB84" i="21"/>
  <c r="DA84" i="21"/>
  <c r="CZ84" i="21"/>
  <c r="CY84" i="21"/>
  <c r="CX84" i="21"/>
  <c r="CW84" i="21"/>
  <c r="CV84" i="21"/>
  <c r="CU84" i="21"/>
  <c r="CT84" i="21"/>
  <c r="CS84" i="21"/>
  <c r="CR84" i="21"/>
  <c r="CQ84" i="21"/>
  <c r="EE83" i="21"/>
  <c r="DZ83" i="21"/>
  <c r="DY83" i="21"/>
  <c r="DX83" i="21"/>
  <c r="DW83" i="21"/>
  <c r="DV83" i="21"/>
  <c r="DT83" i="21"/>
  <c r="DS83" i="21"/>
  <c r="DR83" i="21"/>
  <c r="DQ83" i="21"/>
  <c r="DP83" i="21"/>
  <c r="DO83" i="21"/>
  <c r="DN83" i="21"/>
  <c r="DM83" i="21"/>
  <c r="DL83" i="21"/>
  <c r="DK83" i="21"/>
  <c r="DJ83" i="21"/>
  <c r="DI83" i="21"/>
  <c r="DH83" i="21"/>
  <c r="DG83" i="21"/>
  <c r="DF83" i="21"/>
  <c r="DE83" i="21"/>
  <c r="DD83" i="21"/>
  <c r="DC83" i="21"/>
  <c r="DB83" i="21"/>
  <c r="DA83" i="21"/>
  <c r="CZ83" i="21"/>
  <c r="CY83" i="21"/>
  <c r="CX83" i="21"/>
  <c r="CW83" i="21"/>
  <c r="CV83" i="21"/>
  <c r="CU83" i="21"/>
  <c r="CT83" i="21"/>
  <c r="CS83" i="21"/>
  <c r="CR83" i="21"/>
  <c r="CQ83" i="21"/>
  <c r="EE82" i="21"/>
  <c r="DZ82" i="21"/>
  <c r="DY82" i="21"/>
  <c r="DX82" i="21"/>
  <c r="DW82" i="21"/>
  <c r="DV82" i="21"/>
  <c r="DT82" i="21"/>
  <c r="DS82" i="21"/>
  <c r="DR82" i="21"/>
  <c r="DQ82" i="21"/>
  <c r="DP82" i="21"/>
  <c r="DO82" i="21"/>
  <c r="DN82" i="21"/>
  <c r="DM82" i="21"/>
  <c r="DL82" i="21"/>
  <c r="DK82" i="21"/>
  <c r="DJ82" i="21"/>
  <c r="DI82" i="21"/>
  <c r="DH82" i="21"/>
  <c r="DG82" i="21"/>
  <c r="DF82" i="21"/>
  <c r="DE82" i="21"/>
  <c r="DD82" i="21"/>
  <c r="DC82" i="21"/>
  <c r="DB82" i="21"/>
  <c r="DA82" i="21"/>
  <c r="CZ82" i="21"/>
  <c r="CY82" i="21"/>
  <c r="CX82" i="21"/>
  <c r="CW82" i="21"/>
  <c r="CV82" i="21"/>
  <c r="CU82" i="21"/>
  <c r="CT82" i="21"/>
  <c r="CS82" i="21"/>
  <c r="CR82" i="21"/>
  <c r="CQ82" i="21"/>
  <c r="EE81" i="21"/>
  <c r="DZ81" i="21"/>
  <c r="DY81" i="21"/>
  <c r="DX81" i="21"/>
  <c r="DW81" i="21"/>
  <c r="DV81" i="21"/>
  <c r="DT81" i="21"/>
  <c r="DS81" i="21"/>
  <c r="DR81" i="21"/>
  <c r="DQ81" i="21"/>
  <c r="DP81" i="21"/>
  <c r="DO81" i="21"/>
  <c r="DN81" i="21"/>
  <c r="DM81" i="21"/>
  <c r="DL81" i="21"/>
  <c r="DK81" i="21"/>
  <c r="DJ81" i="21"/>
  <c r="DI81" i="21"/>
  <c r="DH81" i="21"/>
  <c r="DG81" i="21"/>
  <c r="DF81" i="21"/>
  <c r="DE81" i="21"/>
  <c r="DD81" i="21"/>
  <c r="DC81" i="21"/>
  <c r="DB81" i="21"/>
  <c r="DA81" i="21"/>
  <c r="CZ81" i="21"/>
  <c r="CY81" i="21"/>
  <c r="CX81" i="21"/>
  <c r="CW81" i="21"/>
  <c r="CV81" i="21"/>
  <c r="CU81" i="21"/>
  <c r="CT81" i="21"/>
  <c r="CS81" i="21"/>
  <c r="CR81" i="21"/>
  <c r="CQ81" i="21"/>
  <c r="EE80" i="21"/>
  <c r="DZ80" i="21"/>
  <c r="DY80" i="21"/>
  <c r="DX80" i="21"/>
  <c r="DW80" i="21"/>
  <c r="DV80" i="21"/>
  <c r="DT80" i="21"/>
  <c r="DS80" i="21"/>
  <c r="DR80" i="21"/>
  <c r="DQ80" i="21"/>
  <c r="DP80" i="21"/>
  <c r="DO80" i="21"/>
  <c r="DN80" i="21"/>
  <c r="DM80" i="21"/>
  <c r="DL80" i="21"/>
  <c r="DK80" i="21"/>
  <c r="DJ80" i="21"/>
  <c r="DI80" i="21"/>
  <c r="DH80" i="21"/>
  <c r="DG80" i="21"/>
  <c r="DF80" i="21"/>
  <c r="DE80" i="21"/>
  <c r="DD80" i="21"/>
  <c r="DC80" i="21"/>
  <c r="DB80" i="21"/>
  <c r="DA80" i="21"/>
  <c r="CZ80" i="21"/>
  <c r="CY80" i="21"/>
  <c r="CX80" i="21"/>
  <c r="CW80" i="21"/>
  <c r="CV80" i="21"/>
  <c r="CU80" i="21"/>
  <c r="CT80" i="21"/>
  <c r="CS80" i="21"/>
  <c r="CR80" i="21"/>
  <c r="CQ80" i="21"/>
  <c r="EE79" i="21"/>
  <c r="DZ79" i="21"/>
  <c r="DY79" i="21"/>
  <c r="DX79" i="21"/>
  <c r="DW79" i="21"/>
  <c r="DV79" i="21"/>
  <c r="DT79" i="21"/>
  <c r="DS79" i="21"/>
  <c r="DR79" i="21"/>
  <c r="DQ79" i="21"/>
  <c r="DP79" i="21"/>
  <c r="DO79" i="21"/>
  <c r="DN79" i="21"/>
  <c r="DM79" i="21"/>
  <c r="DL79" i="21"/>
  <c r="DK79" i="21"/>
  <c r="DJ79" i="21"/>
  <c r="DI79" i="21"/>
  <c r="DH79" i="21"/>
  <c r="DG79" i="21"/>
  <c r="DF79" i="21"/>
  <c r="DE79" i="21"/>
  <c r="DD79" i="21"/>
  <c r="DC79" i="21"/>
  <c r="DB79" i="21"/>
  <c r="DA79" i="21"/>
  <c r="CZ79" i="21"/>
  <c r="CY79" i="21"/>
  <c r="CX79" i="21"/>
  <c r="CW79" i="21"/>
  <c r="CV79" i="21"/>
  <c r="CU79" i="21"/>
  <c r="CT79" i="21"/>
  <c r="CS79" i="21"/>
  <c r="CR79" i="21"/>
  <c r="CQ79" i="21"/>
  <c r="EE78" i="21"/>
  <c r="DZ78" i="21"/>
  <c r="DY78" i="21"/>
  <c r="DX78" i="21"/>
  <c r="DW78" i="21"/>
  <c r="DV78" i="21"/>
  <c r="DT78" i="21"/>
  <c r="DS78" i="21"/>
  <c r="DR78" i="21"/>
  <c r="DQ78" i="21"/>
  <c r="DP78" i="21"/>
  <c r="DO78" i="21"/>
  <c r="DN78" i="21"/>
  <c r="DM78" i="21"/>
  <c r="DL78" i="21"/>
  <c r="DK78" i="21"/>
  <c r="DJ78" i="21"/>
  <c r="DI78" i="21"/>
  <c r="DH78" i="21"/>
  <c r="DG78" i="21"/>
  <c r="DF78" i="21"/>
  <c r="DE78" i="21"/>
  <c r="DD78" i="21"/>
  <c r="DC78" i="21"/>
  <c r="DB78" i="21"/>
  <c r="DA78" i="21"/>
  <c r="CZ78" i="21"/>
  <c r="CY78" i="21"/>
  <c r="CX78" i="21"/>
  <c r="CW78" i="21"/>
  <c r="CV78" i="21"/>
  <c r="CU78" i="21"/>
  <c r="CT78" i="21"/>
  <c r="CS78" i="21"/>
  <c r="CR78" i="21"/>
  <c r="CQ78" i="21"/>
  <c r="EE77" i="21"/>
  <c r="DZ77" i="21"/>
  <c r="DY77" i="21"/>
  <c r="DX77" i="21"/>
  <c r="DW77" i="21"/>
  <c r="DV77" i="21"/>
  <c r="DT77" i="21"/>
  <c r="DS77" i="21"/>
  <c r="DR77" i="21"/>
  <c r="DQ77" i="21"/>
  <c r="DP77" i="21"/>
  <c r="DO77" i="21"/>
  <c r="DN77" i="21"/>
  <c r="DM77" i="21"/>
  <c r="DL77" i="21"/>
  <c r="DK77" i="21"/>
  <c r="DJ77" i="21"/>
  <c r="DI77" i="21"/>
  <c r="DH77" i="21"/>
  <c r="DG77" i="21"/>
  <c r="DF77" i="21"/>
  <c r="DE77" i="21"/>
  <c r="DD77" i="21"/>
  <c r="DC77" i="21"/>
  <c r="DB77" i="21"/>
  <c r="DA77" i="21"/>
  <c r="CZ77" i="21"/>
  <c r="CY77" i="21"/>
  <c r="CX77" i="21"/>
  <c r="CW77" i="21"/>
  <c r="CV77" i="21"/>
  <c r="CU77" i="21"/>
  <c r="CT77" i="21"/>
  <c r="CS77" i="21"/>
  <c r="CR77" i="21"/>
  <c r="CQ77" i="21"/>
  <c r="EE76" i="21"/>
  <c r="DZ76" i="21"/>
  <c r="DY76" i="21"/>
  <c r="DX76" i="21"/>
  <c r="DW76" i="21"/>
  <c r="DV76" i="21"/>
  <c r="DT76" i="21"/>
  <c r="DS76" i="21"/>
  <c r="DR76" i="21"/>
  <c r="DQ76" i="21"/>
  <c r="DP76" i="21"/>
  <c r="DO76" i="21"/>
  <c r="DN76" i="21"/>
  <c r="DM76" i="21"/>
  <c r="DL76" i="21"/>
  <c r="DK76" i="21"/>
  <c r="DJ76" i="21"/>
  <c r="DI76" i="21"/>
  <c r="DH76" i="21"/>
  <c r="DG76" i="21"/>
  <c r="DF76" i="21"/>
  <c r="DE76" i="21"/>
  <c r="DD76" i="21"/>
  <c r="DC76" i="21"/>
  <c r="DB76" i="21"/>
  <c r="DA76" i="21"/>
  <c r="CZ76" i="21"/>
  <c r="CY76" i="21"/>
  <c r="CX76" i="21"/>
  <c r="CW76" i="21"/>
  <c r="CV76" i="21"/>
  <c r="CU76" i="21"/>
  <c r="CT76" i="21"/>
  <c r="CS76" i="21"/>
  <c r="CR76" i="21"/>
  <c r="CQ76" i="21"/>
  <c r="EE75" i="21"/>
  <c r="DZ75" i="21"/>
  <c r="DY75" i="21"/>
  <c r="DX75" i="21"/>
  <c r="DW75" i="21"/>
  <c r="DV75" i="21"/>
  <c r="DT75" i="21"/>
  <c r="DS75" i="21"/>
  <c r="DR75" i="21"/>
  <c r="DQ75" i="21"/>
  <c r="DP75" i="21"/>
  <c r="DO75" i="21"/>
  <c r="DN75" i="21"/>
  <c r="DM75" i="21"/>
  <c r="DL75" i="21"/>
  <c r="DK75" i="21"/>
  <c r="DJ75" i="21"/>
  <c r="DI75" i="21"/>
  <c r="DH75" i="21"/>
  <c r="DG75" i="21"/>
  <c r="DF75" i="21"/>
  <c r="DE75" i="21"/>
  <c r="DD75" i="21"/>
  <c r="DC75" i="21"/>
  <c r="DB75" i="21"/>
  <c r="DA75" i="21"/>
  <c r="CZ75" i="21"/>
  <c r="CY75" i="21"/>
  <c r="CX75" i="21"/>
  <c r="CW75" i="21"/>
  <c r="CV75" i="21"/>
  <c r="CU75" i="21"/>
  <c r="CT75" i="21"/>
  <c r="CS75" i="21"/>
  <c r="CR75" i="21"/>
  <c r="CQ75" i="21"/>
  <c r="EE74" i="21"/>
  <c r="DZ74" i="21"/>
  <c r="DY74" i="21"/>
  <c r="DX74" i="21"/>
  <c r="DW74" i="21"/>
  <c r="DV74" i="21"/>
  <c r="DT74" i="21"/>
  <c r="DS74" i="21"/>
  <c r="DR74" i="21"/>
  <c r="DQ74" i="21"/>
  <c r="DP74" i="21"/>
  <c r="DO74" i="21"/>
  <c r="DN74" i="21"/>
  <c r="DM74" i="21"/>
  <c r="DL74" i="21"/>
  <c r="DK74" i="21"/>
  <c r="DJ74" i="21"/>
  <c r="DI74" i="21"/>
  <c r="DH74" i="21"/>
  <c r="DG74" i="21"/>
  <c r="DF74" i="21"/>
  <c r="DE74" i="21"/>
  <c r="DD74" i="21"/>
  <c r="DC74" i="21"/>
  <c r="DB74" i="21"/>
  <c r="DA74" i="21"/>
  <c r="CZ74" i="21"/>
  <c r="CY74" i="21"/>
  <c r="CX74" i="21"/>
  <c r="CW74" i="21"/>
  <c r="CV74" i="21"/>
  <c r="CU74" i="21"/>
  <c r="CT74" i="21"/>
  <c r="CS74" i="21"/>
  <c r="CR74" i="21"/>
  <c r="CQ74" i="21"/>
  <c r="EE73" i="21"/>
  <c r="DZ73" i="21"/>
  <c r="DY73" i="21"/>
  <c r="DX73" i="21"/>
  <c r="DW73" i="21"/>
  <c r="DV73" i="21"/>
  <c r="DT73" i="21"/>
  <c r="DS73" i="21"/>
  <c r="DR73" i="21"/>
  <c r="DQ73" i="21"/>
  <c r="DP73" i="21"/>
  <c r="DO73" i="21"/>
  <c r="DN73" i="21"/>
  <c r="DM73" i="21"/>
  <c r="DL73" i="21"/>
  <c r="DK73" i="21"/>
  <c r="DJ73" i="21"/>
  <c r="DI73" i="21"/>
  <c r="DH73" i="21"/>
  <c r="DG73" i="21"/>
  <c r="DF73" i="21"/>
  <c r="DE73" i="21"/>
  <c r="DD73" i="21"/>
  <c r="DC73" i="21"/>
  <c r="DB73" i="21"/>
  <c r="DA73" i="21"/>
  <c r="CZ73" i="21"/>
  <c r="CY73" i="21"/>
  <c r="CX73" i="21"/>
  <c r="CW73" i="21"/>
  <c r="CV73" i="21"/>
  <c r="CU73" i="21"/>
  <c r="CT73" i="21"/>
  <c r="CS73" i="21"/>
  <c r="CR73" i="21"/>
  <c r="CQ73" i="21"/>
  <c r="EE72" i="21"/>
  <c r="DZ72" i="21"/>
  <c r="DY72" i="21"/>
  <c r="DX72" i="21"/>
  <c r="DW72" i="21"/>
  <c r="DV72" i="21"/>
  <c r="DT72" i="21"/>
  <c r="DS72" i="21"/>
  <c r="DR72" i="21"/>
  <c r="DQ72" i="21"/>
  <c r="DP72" i="21"/>
  <c r="DO72" i="21"/>
  <c r="DN72" i="21"/>
  <c r="DM72" i="21"/>
  <c r="DL72" i="21"/>
  <c r="DK72" i="21"/>
  <c r="DJ72" i="21"/>
  <c r="DI72" i="21"/>
  <c r="DH72" i="21"/>
  <c r="DG72" i="21"/>
  <c r="DF72" i="21"/>
  <c r="DE72" i="21"/>
  <c r="DD72" i="21"/>
  <c r="DC72" i="21"/>
  <c r="DB72" i="21"/>
  <c r="DA72" i="21"/>
  <c r="CZ72" i="21"/>
  <c r="CY72" i="21"/>
  <c r="CX72" i="21"/>
  <c r="CW72" i="21"/>
  <c r="CV72" i="21"/>
  <c r="CU72" i="21"/>
  <c r="CT72" i="21"/>
  <c r="CS72" i="21"/>
  <c r="CR72" i="21"/>
  <c r="CQ72" i="21"/>
  <c r="EE71" i="21"/>
  <c r="DZ71" i="21"/>
  <c r="DY71" i="21"/>
  <c r="DX71" i="21"/>
  <c r="DW71" i="21"/>
  <c r="DV71" i="21"/>
  <c r="DT71" i="21"/>
  <c r="DS71" i="21"/>
  <c r="DR71" i="21"/>
  <c r="DQ71" i="21"/>
  <c r="DP71" i="21"/>
  <c r="DO71" i="21"/>
  <c r="DN71" i="21"/>
  <c r="DM71" i="21"/>
  <c r="DL71" i="21"/>
  <c r="DK71" i="21"/>
  <c r="DJ71" i="21"/>
  <c r="DI71" i="21"/>
  <c r="DH71" i="21"/>
  <c r="DG71" i="21"/>
  <c r="DF71" i="21"/>
  <c r="DE71" i="21"/>
  <c r="DD71" i="21"/>
  <c r="DC71" i="21"/>
  <c r="DB71" i="21"/>
  <c r="DA71" i="21"/>
  <c r="CZ71" i="21"/>
  <c r="CY71" i="21"/>
  <c r="CX71" i="21"/>
  <c r="CW71" i="21"/>
  <c r="CV71" i="21"/>
  <c r="CU71" i="21"/>
  <c r="CT71" i="21"/>
  <c r="CS71" i="21"/>
  <c r="CR71" i="21"/>
  <c r="CQ71" i="21"/>
  <c r="EE70" i="21"/>
  <c r="DZ70" i="21"/>
  <c r="DY70" i="21"/>
  <c r="DX70" i="21"/>
  <c r="DW70" i="21"/>
  <c r="DV70" i="21"/>
  <c r="DT70" i="21"/>
  <c r="DS70" i="21"/>
  <c r="DR70" i="21"/>
  <c r="DQ70" i="21"/>
  <c r="DP70" i="21"/>
  <c r="DO70" i="21"/>
  <c r="DN70" i="21"/>
  <c r="DM70" i="21"/>
  <c r="DL70" i="21"/>
  <c r="DK70" i="21"/>
  <c r="DJ70" i="21"/>
  <c r="DI70" i="21"/>
  <c r="DH70" i="21"/>
  <c r="DG70" i="21"/>
  <c r="DF70" i="21"/>
  <c r="DE70" i="21"/>
  <c r="DD70" i="21"/>
  <c r="DC70" i="21"/>
  <c r="DB70" i="21"/>
  <c r="DA70" i="21"/>
  <c r="CZ70" i="21"/>
  <c r="CY70" i="21"/>
  <c r="CX70" i="21"/>
  <c r="CW70" i="21"/>
  <c r="CV70" i="21"/>
  <c r="CU70" i="21"/>
  <c r="CT70" i="21"/>
  <c r="CS70" i="21"/>
  <c r="CR70" i="21"/>
  <c r="CQ70" i="21"/>
  <c r="EE69" i="21"/>
  <c r="DZ69" i="21"/>
  <c r="DY69" i="21"/>
  <c r="DX69" i="21"/>
  <c r="DW69" i="21"/>
  <c r="DV69" i="21"/>
  <c r="DT69" i="21"/>
  <c r="DS69" i="21"/>
  <c r="DR69" i="21"/>
  <c r="DQ69" i="21"/>
  <c r="DP69" i="21"/>
  <c r="DO69" i="21"/>
  <c r="DN69" i="21"/>
  <c r="DM69" i="21"/>
  <c r="DL69" i="21"/>
  <c r="DK69" i="21"/>
  <c r="DJ69" i="21"/>
  <c r="DI69" i="21"/>
  <c r="DH69" i="21"/>
  <c r="DG69" i="21"/>
  <c r="DF69" i="21"/>
  <c r="DE69" i="21"/>
  <c r="DD69" i="21"/>
  <c r="DC69" i="21"/>
  <c r="DB69" i="21"/>
  <c r="DA69" i="21"/>
  <c r="CZ69" i="21"/>
  <c r="CY69" i="21"/>
  <c r="CX69" i="21"/>
  <c r="CW69" i="21"/>
  <c r="CV69" i="21"/>
  <c r="CU69" i="21"/>
  <c r="CT69" i="21"/>
  <c r="CS69" i="21"/>
  <c r="CR69" i="21"/>
  <c r="CQ69" i="21"/>
  <c r="EE68" i="21"/>
  <c r="DZ68" i="21"/>
  <c r="DY68" i="21"/>
  <c r="DX68" i="21"/>
  <c r="DW68" i="21"/>
  <c r="DV68" i="21"/>
  <c r="DT68" i="21"/>
  <c r="DS68" i="21"/>
  <c r="DR68" i="21"/>
  <c r="DQ68" i="21"/>
  <c r="DP68" i="21"/>
  <c r="DO68" i="21"/>
  <c r="DN68" i="21"/>
  <c r="DM68" i="21"/>
  <c r="DL68" i="21"/>
  <c r="DK68" i="21"/>
  <c r="DJ68" i="21"/>
  <c r="DI68" i="21"/>
  <c r="DH68" i="21"/>
  <c r="DG68" i="21"/>
  <c r="DF68" i="21"/>
  <c r="DE68" i="21"/>
  <c r="DD68" i="21"/>
  <c r="DC68" i="21"/>
  <c r="DB68" i="21"/>
  <c r="DA68" i="21"/>
  <c r="CZ68" i="21"/>
  <c r="CY68" i="21"/>
  <c r="CX68" i="21"/>
  <c r="CW68" i="21"/>
  <c r="CV68" i="21"/>
  <c r="CU68" i="21"/>
  <c r="CT68" i="21"/>
  <c r="CS68" i="21"/>
  <c r="CR68" i="21"/>
  <c r="CQ68" i="21"/>
  <c r="EE67" i="21"/>
  <c r="DZ67" i="21"/>
  <c r="DY67" i="21"/>
  <c r="DX67" i="21"/>
  <c r="DW67" i="21"/>
  <c r="DV67" i="21"/>
  <c r="DT67" i="21"/>
  <c r="DS67" i="21"/>
  <c r="DR67" i="21"/>
  <c r="DQ67" i="21"/>
  <c r="DP67" i="21"/>
  <c r="DO67" i="21"/>
  <c r="DN67" i="21"/>
  <c r="DM67" i="21"/>
  <c r="DL67" i="21"/>
  <c r="DK67" i="21"/>
  <c r="DJ67" i="21"/>
  <c r="DI67" i="21"/>
  <c r="DH67" i="21"/>
  <c r="DG67" i="21"/>
  <c r="DF67" i="21"/>
  <c r="DE67" i="21"/>
  <c r="DD67" i="21"/>
  <c r="DC67" i="21"/>
  <c r="DB67" i="21"/>
  <c r="DA67" i="21"/>
  <c r="CZ67" i="21"/>
  <c r="CY67" i="21"/>
  <c r="CX67" i="21"/>
  <c r="CW67" i="21"/>
  <c r="CV67" i="21"/>
  <c r="CU67" i="21"/>
  <c r="CT67" i="21"/>
  <c r="CS67" i="21"/>
  <c r="CR67" i="21"/>
  <c r="CQ67" i="21"/>
  <c r="EE66" i="21"/>
  <c r="DZ66" i="21"/>
  <c r="DY66" i="21"/>
  <c r="DX66" i="21"/>
  <c r="DW66" i="21"/>
  <c r="DV66" i="21"/>
  <c r="DT66" i="21"/>
  <c r="DS66" i="21"/>
  <c r="DR66" i="21"/>
  <c r="DQ66" i="21"/>
  <c r="DP66" i="21"/>
  <c r="DO66" i="21"/>
  <c r="DN66" i="21"/>
  <c r="DM66" i="21"/>
  <c r="DL66" i="21"/>
  <c r="DK66" i="21"/>
  <c r="DJ66" i="21"/>
  <c r="DI66" i="21"/>
  <c r="DH66" i="21"/>
  <c r="DG66" i="21"/>
  <c r="DF66" i="21"/>
  <c r="DE66" i="21"/>
  <c r="DD66" i="21"/>
  <c r="DC66" i="21"/>
  <c r="DB66" i="21"/>
  <c r="DA66" i="21"/>
  <c r="CZ66" i="21"/>
  <c r="CY66" i="21"/>
  <c r="CX66" i="21"/>
  <c r="CW66" i="21"/>
  <c r="CV66" i="21"/>
  <c r="CU66" i="21"/>
  <c r="CT66" i="21"/>
  <c r="CS66" i="21"/>
  <c r="CR66" i="21"/>
  <c r="CQ66" i="21"/>
  <c r="EE65" i="21"/>
  <c r="DZ65" i="21"/>
  <c r="DY65" i="21"/>
  <c r="DX65" i="21"/>
  <c r="DW65" i="21"/>
  <c r="DV65" i="21"/>
  <c r="DT65" i="21"/>
  <c r="DS65" i="21"/>
  <c r="DR65" i="21"/>
  <c r="DQ65" i="21"/>
  <c r="DP65" i="21"/>
  <c r="DO65" i="21"/>
  <c r="DN65" i="21"/>
  <c r="DM65" i="21"/>
  <c r="DL65" i="21"/>
  <c r="DK65" i="21"/>
  <c r="DJ65" i="21"/>
  <c r="DI65" i="21"/>
  <c r="DH65" i="21"/>
  <c r="DG65" i="21"/>
  <c r="DF65" i="21"/>
  <c r="DE65" i="21"/>
  <c r="DD65" i="21"/>
  <c r="DC65" i="21"/>
  <c r="DB65" i="21"/>
  <c r="DA65" i="21"/>
  <c r="CZ65" i="21"/>
  <c r="CY65" i="21"/>
  <c r="CX65" i="21"/>
  <c r="CW65" i="21"/>
  <c r="CV65" i="21"/>
  <c r="CU65" i="21"/>
  <c r="CT65" i="21"/>
  <c r="CS65" i="21"/>
  <c r="CR65" i="21"/>
  <c r="CQ65" i="21"/>
  <c r="EE64" i="21"/>
  <c r="DZ64" i="21"/>
  <c r="DY64" i="21"/>
  <c r="DX64" i="21"/>
  <c r="DW64" i="21"/>
  <c r="DV64" i="21"/>
  <c r="DT64" i="21"/>
  <c r="DS64" i="21"/>
  <c r="DR64" i="21"/>
  <c r="DQ64" i="21"/>
  <c r="DP64" i="21"/>
  <c r="DO64" i="21"/>
  <c r="DN64" i="21"/>
  <c r="DM64" i="21"/>
  <c r="DL64" i="21"/>
  <c r="DK64" i="21"/>
  <c r="DJ64" i="21"/>
  <c r="DI64" i="21"/>
  <c r="DH64" i="21"/>
  <c r="DG64" i="21"/>
  <c r="DF64" i="21"/>
  <c r="DE64" i="21"/>
  <c r="DD64" i="21"/>
  <c r="DC64" i="21"/>
  <c r="DB64" i="21"/>
  <c r="DA64" i="21"/>
  <c r="CZ64" i="21"/>
  <c r="CY64" i="21"/>
  <c r="CX64" i="21"/>
  <c r="CW64" i="21"/>
  <c r="CV64" i="21"/>
  <c r="CU64" i="21"/>
  <c r="CT64" i="21"/>
  <c r="CS64" i="21"/>
  <c r="CR64" i="21"/>
  <c r="CQ64" i="21"/>
  <c r="EE63" i="21"/>
  <c r="DZ63" i="21"/>
  <c r="DY63" i="21"/>
  <c r="DX63" i="21"/>
  <c r="DW63" i="21"/>
  <c r="DV63" i="21"/>
  <c r="DT63" i="21"/>
  <c r="DS63" i="21"/>
  <c r="DR63" i="21"/>
  <c r="DQ63" i="21"/>
  <c r="DP63" i="21"/>
  <c r="DO63" i="21"/>
  <c r="DN63" i="21"/>
  <c r="DM63" i="21"/>
  <c r="DL63" i="21"/>
  <c r="DK63" i="21"/>
  <c r="DJ63" i="21"/>
  <c r="DI63" i="21"/>
  <c r="DH63" i="21"/>
  <c r="DG63" i="21"/>
  <c r="DF63" i="21"/>
  <c r="DE63" i="21"/>
  <c r="DD63" i="21"/>
  <c r="DC63" i="21"/>
  <c r="DB63" i="21"/>
  <c r="DA63" i="21"/>
  <c r="CZ63" i="21"/>
  <c r="CY63" i="21"/>
  <c r="CX63" i="21"/>
  <c r="CW63" i="21"/>
  <c r="CV63" i="21"/>
  <c r="CU63" i="21"/>
  <c r="CT63" i="21"/>
  <c r="CS63" i="21"/>
  <c r="CR63" i="21"/>
  <c r="CQ63" i="21"/>
  <c r="EE62" i="21"/>
  <c r="DZ62" i="21"/>
  <c r="DY62" i="21"/>
  <c r="DX62" i="21"/>
  <c r="DW62" i="21"/>
  <c r="DV62" i="21"/>
  <c r="DT62" i="21"/>
  <c r="DS62" i="21"/>
  <c r="DR62" i="21"/>
  <c r="DQ62" i="21"/>
  <c r="DP62" i="21"/>
  <c r="DO62" i="21"/>
  <c r="DN62" i="21"/>
  <c r="DM62" i="21"/>
  <c r="DL62" i="21"/>
  <c r="DK62" i="21"/>
  <c r="DJ62" i="21"/>
  <c r="DI62" i="21"/>
  <c r="DH62" i="21"/>
  <c r="DG62" i="21"/>
  <c r="DF62" i="21"/>
  <c r="DE62" i="21"/>
  <c r="DD62" i="21"/>
  <c r="DC62" i="21"/>
  <c r="DB62" i="21"/>
  <c r="DA62" i="21"/>
  <c r="CZ62" i="21"/>
  <c r="CY62" i="21"/>
  <c r="CX62" i="21"/>
  <c r="CW62" i="21"/>
  <c r="CV62" i="21"/>
  <c r="CU62" i="21"/>
  <c r="CT62" i="21"/>
  <c r="CS62" i="21"/>
  <c r="CR62" i="21"/>
  <c r="CQ62" i="21"/>
  <c r="EE61" i="21"/>
  <c r="DZ61" i="21"/>
  <c r="DY61" i="21"/>
  <c r="DX61" i="21"/>
  <c r="DW61" i="21"/>
  <c r="DV61" i="21"/>
  <c r="DT61" i="21"/>
  <c r="DS61" i="21"/>
  <c r="DR61" i="21"/>
  <c r="DQ61" i="21"/>
  <c r="DP61" i="21"/>
  <c r="DO61" i="21"/>
  <c r="DN61" i="21"/>
  <c r="DM61" i="21"/>
  <c r="DL61" i="21"/>
  <c r="DK61" i="21"/>
  <c r="DJ61" i="21"/>
  <c r="DI61" i="21"/>
  <c r="DH61" i="21"/>
  <c r="DG61" i="21"/>
  <c r="DF61" i="21"/>
  <c r="DE61" i="21"/>
  <c r="DD61" i="21"/>
  <c r="DC61" i="21"/>
  <c r="DB61" i="21"/>
  <c r="DA61" i="21"/>
  <c r="CZ61" i="21"/>
  <c r="CY61" i="21"/>
  <c r="CX61" i="21"/>
  <c r="CW61" i="21"/>
  <c r="CV61" i="21"/>
  <c r="CU61" i="21"/>
  <c r="CT61" i="21"/>
  <c r="CS61" i="21"/>
  <c r="CR61" i="21"/>
  <c r="CQ61" i="21"/>
  <c r="EE60" i="21"/>
  <c r="DZ60" i="21"/>
  <c r="DY60" i="21"/>
  <c r="DX60" i="21"/>
  <c r="DW60" i="21"/>
  <c r="DV60" i="21"/>
  <c r="DT60" i="21"/>
  <c r="DS60" i="21"/>
  <c r="DR60" i="21"/>
  <c r="DQ60" i="21"/>
  <c r="DP60" i="21"/>
  <c r="DO60" i="21"/>
  <c r="DN60" i="21"/>
  <c r="DM60" i="21"/>
  <c r="DL60" i="21"/>
  <c r="DK60" i="21"/>
  <c r="DJ60" i="21"/>
  <c r="DI60" i="21"/>
  <c r="DH60" i="21"/>
  <c r="DG60" i="21"/>
  <c r="DF60" i="21"/>
  <c r="DE60" i="21"/>
  <c r="DD60" i="21"/>
  <c r="DC60" i="21"/>
  <c r="DB60" i="21"/>
  <c r="DA60" i="21"/>
  <c r="CZ60" i="21"/>
  <c r="CY60" i="21"/>
  <c r="CX60" i="21"/>
  <c r="CW60" i="21"/>
  <c r="CV60" i="21"/>
  <c r="CU60" i="21"/>
  <c r="CT60" i="21"/>
  <c r="CS60" i="21"/>
  <c r="CR60" i="21"/>
  <c r="CQ60" i="21"/>
  <c r="EE59" i="21"/>
  <c r="DZ59" i="21"/>
  <c r="DY59" i="21"/>
  <c r="DX59" i="21"/>
  <c r="DW59" i="21"/>
  <c r="DV59" i="21"/>
  <c r="DT59" i="21"/>
  <c r="DS59" i="21"/>
  <c r="DR59" i="21"/>
  <c r="DQ59" i="21"/>
  <c r="DP59" i="21"/>
  <c r="DO59" i="21"/>
  <c r="DN59" i="21"/>
  <c r="DM59" i="21"/>
  <c r="DL59" i="21"/>
  <c r="DK59" i="21"/>
  <c r="DJ59" i="21"/>
  <c r="DI59" i="21"/>
  <c r="DH59" i="21"/>
  <c r="DG59" i="21"/>
  <c r="DF59" i="21"/>
  <c r="DE59" i="21"/>
  <c r="DD59" i="21"/>
  <c r="DC59" i="21"/>
  <c r="DB59" i="21"/>
  <c r="DA59" i="21"/>
  <c r="CZ59" i="21"/>
  <c r="CY59" i="21"/>
  <c r="CX59" i="21"/>
  <c r="CW59" i="21"/>
  <c r="CV59" i="21"/>
  <c r="CU59" i="21"/>
  <c r="CT59" i="21"/>
  <c r="CS59" i="21"/>
  <c r="CR59" i="21"/>
  <c r="CQ59" i="21"/>
  <c r="EE58" i="21"/>
  <c r="DZ58" i="21"/>
  <c r="DY58" i="21"/>
  <c r="DX58" i="21"/>
  <c r="DW58" i="21"/>
  <c r="DV58" i="21"/>
  <c r="DT58" i="21"/>
  <c r="DS58" i="21"/>
  <c r="DR58" i="21"/>
  <c r="DQ58" i="21"/>
  <c r="DP58" i="21"/>
  <c r="DO58" i="21"/>
  <c r="DN58" i="21"/>
  <c r="DM58" i="21"/>
  <c r="DL58" i="21"/>
  <c r="DK58" i="21"/>
  <c r="DJ58" i="21"/>
  <c r="DI58" i="21"/>
  <c r="DH58" i="21"/>
  <c r="DG58" i="21"/>
  <c r="DF58" i="21"/>
  <c r="DE58" i="21"/>
  <c r="DD58" i="21"/>
  <c r="DC58" i="21"/>
  <c r="DB58" i="21"/>
  <c r="DA58" i="21"/>
  <c r="CZ58" i="21"/>
  <c r="CY58" i="21"/>
  <c r="CX58" i="21"/>
  <c r="CW58" i="21"/>
  <c r="CV58" i="21"/>
  <c r="CU58" i="21"/>
  <c r="CT58" i="21"/>
  <c r="CS58" i="21"/>
  <c r="CR58" i="21"/>
  <c r="CQ58" i="21"/>
  <c r="EE57" i="21"/>
  <c r="DZ57" i="21"/>
  <c r="DY57" i="21"/>
  <c r="DX57" i="21"/>
  <c r="DW57" i="21"/>
  <c r="DV57" i="21"/>
  <c r="DT57" i="21"/>
  <c r="DS57" i="21"/>
  <c r="DR57" i="21"/>
  <c r="DQ57" i="21"/>
  <c r="DP57" i="21"/>
  <c r="DO57" i="21"/>
  <c r="DN57" i="21"/>
  <c r="DM57" i="21"/>
  <c r="DL57" i="21"/>
  <c r="DK57" i="21"/>
  <c r="DJ57" i="21"/>
  <c r="DI57" i="21"/>
  <c r="DH57" i="21"/>
  <c r="DG57" i="21"/>
  <c r="DF57" i="21"/>
  <c r="DE57" i="21"/>
  <c r="DD57" i="21"/>
  <c r="DC57" i="21"/>
  <c r="DB57" i="21"/>
  <c r="DA57" i="21"/>
  <c r="CZ57" i="21"/>
  <c r="CY57" i="21"/>
  <c r="CX57" i="21"/>
  <c r="CW57" i="21"/>
  <c r="CV57" i="21"/>
  <c r="CU57" i="21"/>
  <c r="CT57" i="21"/>
  <c r="CS57" i="21"/>
  <c r="CR57" i="21"/>
  <c r="CQ57" i="21"/>
  <c r="EE56" i="21"/>
  <c r="DZ56" i="21"/>
  <c r="DY56" i="21"/>
  <c r="DX56" i="21"/>
  <c r="DW56" i="21"/>
  <c r="DV56" i="21"/>
  <c r="DT56" i="21"/>
  <c r="DS56" i="21"/>
  <c r="DR56" i="21"/>
  <c r="DQ56" i="21"/>
  <c r="DP56" i="21"/>
  <c r="DO56" i="21"/>
  <c r="DN56" i="21"/>
  <c r="DM56" i="21"/>
  <c r="DL56" i="21"/>
  <c r="DK56" i="21"/>
  <c r="DJ56" i="21"/>
  <c r="DI56" i="21"/>
  <c r="DH56" i="21"/>
  <c r="DG56" i="21"/>
  <c r="DF56" i="21"/>
  <c r="DE56" i="21"/>
  <c r="DD56" i="21"/>
  <c r="DC56" i="21"/>
  <c r="DB56" i="21"/>
  <c r="DA56" i="21"/>
  <c r="CZ56" i="21"/>
  <c r="CY56" i="21"/>
  <c r="CX56" i="21"/>
  <c r="CW56" i="21"/>
  <c r="CV56" i="21"/>
  <c r="CU56" i="21"/>
  <c r="CT56" i="21"/>
  <c r="CS56" i="21"/>
  <c r="CR56" i="21"/>
  <c r="CQ56" i="21"/>
  <c r="EE55" i="21"/>
  <c r="DZ55" i="21"/>
  <c r="DY55" i="21"/>
  <c r="DX55" i="21"/>
  <c r="DW55" i="21"/>
  <c r="DV55" i="21"/>
  <c r="DT55" i="21"/>
  <c r="DS55" i="21"/>
  <c r="DR55" i="21"/>
  <c r="DQ55" i="21"/>
  <c r="DP55" i="21"/>
  <c r="DO55" i="21"/>
  <c r="DN55" i="21"/>
  <c r="DM55" i="21"/>
  <c r="DL55" i="21"/>
  <c r="DK55" i="21"/>
  <c r="DJ55" i="21"/>
  <c r="DI55" i="21"/>
  <c r="DH55" i="21"/>
  <c r="DG55" i="21"/>
  <c r="DF55" i="21"/>
  <c r="DE55" i="21"/>
  <c r="DD55" i="21"/>
  <c r="DC55" i="21"/>
  <c r="DB55" i="21"/>
  <c r="DA55" i="21"/>
  <c r="CZ55" i="21"/>
  <c r="CY55" i="21"/>
  <c r="CX55" i="21"/>
  <c r="CW55" i="21"/>
  <c r="CV55" i="21"/>
  <c r="CU55" i="21"/>
  <c r="CT55" i="21"/>
  <c r="CS55" i="21"/>
  <c r="CR55" i="21"/>
  <c r="CQ55" i="21"/>
  <c r="EE54" i="21"/>
  <c r="DZ54" i="21"/>
  <c r="DY54" i="21"/>
  <c r="DX54" i="21"/>
  <c r="DW54" i="21"/>
  <c r="DV54" i="21"/>
  <c r="DT54" i="21"/>
  <c r="DS54" i="21"/>
  <c r="DR54" i="21"/>
  <c r="DQ54" i="21"/>
  <c r="DP54" i="21"/>
  <c r="DO54" i="21"/>
  <c r="DN54" i="21"/>
  <c r="DM54" i="21"/>
  <c r="DL54" i="21"/>
  <c r="DK54" i="21"/>
  <c r="DJ54" i="21"/>
  <c r="DI54" i="21"/>
  <c r="DH54" i="21"/>
  <c r="DG54" i="21"/>
  <c r="DF54" i="21"/>
  <c r="DE54" i="21"/>
  <c r="DD54" i="21"/>
  <c r="DC54" i="21"/>
  <c r="DB54" i="21"/>
  <c r="DA54" i="21"/>
  <c r="CZ54" i="21"/>
  <c r="CY54" i="21"/>
  <c r="CX54" i="21"/>
  <c r="CW54" i="21"/>
  <c r="CV54" i="21"/>
  <c r="CU54" i="21"/>
  <c r="CT54" i="21"/>
  <c r="CS54" i="21"/>
  <c r="CR54" i="21"/>
  <c r="CQ54" i="21"/>
  <c r="EE53" i="21"/>
  <c r="DZ53" i="21"/>
  <c r="DY53" i="21"/>
  <c r="DX53" i="21"/>
  <c r="DW53" i="21"/>
  <c r="DV53" i="21"/>
  <c r="DT53" i="21"/>
  <c r="DS53" i="21"/>
  <c r="DR53" i="21"/>
  <c r="DQ53" i="21"/>
  <c r="DP53" i="21"/>
  <c r="DO53" i="21"/>
  <c r="DN53" i="21"/>
  <c r="DM53" i="21"/>
  <c r="DL53" i="21"/>
  <c r="DK53" i="21"/>
  <c r="DJ53" i="21"/>
  <c r="DI53" i="21"/>
  <c r="DH53" i="21"/>
  <c r="DG53" i="21"/>
  <c r="DF53" i="21"/>
  <c r="DE53" i="21"/>
  <c r="DD53" i="21"/>
  <c r="DC53" i="21"/>
  <c r="DB53" i="21"/>
  <c r="DA53" i="21"/>
  <c r="CZ53" i="21"/>
  <c r="CY53" i="21"/>
  <c r="CX53" i="21"/>
  <c r="CW53" i="21"/>
  <c r="CV53" i="21"/>
  <c r="CU53" i="21"/>
  <c r="CT53" i="21"/>
  <c r="CS53" i="21"/>
  <c r="CR53" i="21"/>
  <c r="CQ53" i="21"/>
  <c r="EE52" i="21"/>
  <c r="DZ52" i="21"/>
  <c r="DY52" i="21"/>
  <c r="DX52" i="21"/>
  <c r="DW52" i="21"/>
  <c r="DV52" i="21"/>
  <c r="DT52" i="21"/>
  <c r="DS52" i="21"/>
  <c r="DR52" i="21"/>
  <c r="DQ52" i="21"/>
  <c r="DP52" i="21"/>
  <c r="DO52" i="21"/>
  <c r="DN52" i="21"/>
  <c r="DM52" i="21"/>
  <c r="DL52" i="21"/>
  <c r="DK52" i="21"/>
  <c r="DJ52" i="21"/>
  <c r="DI52" i="21"/>
  <c r="DH52" i="21"/>
  <c r="DG52" i="21"/>
  <c r="DF52" i="21"/>
  <c r="DE52" i="21"/>
  <c r="DD52" i="21"/>
  <c r="DC52" i="21"/>
  <c r="DB52" i="21"/>
  <c r="DA52" i="21"/>
  <c r="CZ52" i="21"/>
  <c r="CY52" i="21"/>
  <c r="CX52" i="21"/>
  <c r="CW52" i="21"/>
  <c r="CV52" i="21"/>
  <c r="CU52" i="21"/>
  <c r="CT52" i="21"/>
  <c r="CS52" i="21"/>
  <c r="CR52" i="21"/>
  <c r="CQ52" i="21"/>
  <c r="EE51" i="21"/>
  <c r="DZ51" i="21"/>
  <c r="DY51" i="21"/>
  <c r="DX51" i="21"/>
  <c r="DW51" i="21"/>
  <c r="DV51" i="21"/>
  <c r="DT51" i="21"/>
  <c r="DS51" i="21"/>
  <c r="DR51" i="21"/>
  <c r="DQ51" i="21"/>
  <c r="DP51" i="21"/>
  <c r="DO51" i="21"/>
  <c r="DN51" i="21"/>
  <c r="DM51" i="21"/>
  <c r="DL51" i="21"/>
  <c r="DK51" i="21"/>
  <c r="DJ51" i="21"/>
  <c r="DI51" i="21"/>
  <c r="DH51" i="21"/>
  <c r="DG51" i="21"/>
  <c r="DF51" i="21"/>
  <c r="DE51" i="21"/>
  <c r="DD51" i="21"/>
  <c r="DC51" i="21"/>
  <c r="DB51" i="21"/>
  <c r="DA51" i="21"/>
  <c r="CZ51" i="21"/>
  <c r="CY51" i="21"/>
  <c r="CX51" i="21"/>
  <c r="CW51" i="21"/>
  <c r="CV51" i="21"/>
  <c r="CU51" i="21"/>
  <c r="CT51" i="21"/>
  <c r="CS51" i="21"/>
  <c r="CR51" i="21"/>
  <c r="CQ51" i="21"/>
  <c r="EE50" i="21"/>
  <c r="DZ50" i="21"/>
  <c r="DY50" i="21"/>
  <c r="DX50" i="21"/>
  <c r="DW50" i="21"/>
  <c r="DV50" i="21"/>
  <c r="DT50" i="21"/>
  <c r="DS50" i="21"/>
  <c r="DR50" i="21"/>
  <c r="DQ50" i="21"/>
  <c r="DP50" i="21"/>
  <c r="DO50" i="21"/>
  <c r="DN50" i="21"/>
  <c r="DM50" i="21"/>
  <c r="DL50" i="21"/>
  <c r="DK50" i="21"/>
  <c r="DJ50" i="21"/>
  <c r="DI50" i="21"/>
  <c r="DH50" i="21"/>
  <c r="DG50" i="21"/>
  <c r="DF50" i="21"/>
  <c r="DE50" i="21"/>
  <c r="DD50" i="21"/>
  <c r="DC50" i="21"/>
  <c r="DB50" i="21"/>
  <c r="DA50" i="21"/>
  <c r="CZ50" i="21"/>
  <c r="CY50" i="21"/>
  <c r="CX50" i="21"/>
  <c r="CW50" i="21"/>
  <c r="CV50" i="21"/>
  <c r="CU50" i="21"/>
  <c r="CT50" i="21"/>
  <c r="CS50" i="21"/>
  <c r="CR50" i="21"/>
  <c r="CQ50" i="21"/>
  <c r="EE49" i="21"/>
  <c r="DZ49" i="21"/>
  <c r="DY49" i="21"/>
  <c r="DX49" i="21"/>
  <c r="DW49" i="21"/>
  <c r="DV49" i="21"/>
  <c r="DT49" i="21"/>
  <c r="DS49" i="21"/>
  <c r="DR49" i="21"/>
  <c r="DQ49" i="21"/>
  <c r="DP49" i="21"/>
  <c r="DO49" i="21"/>
  <c r="DN49" i="21"/>
  <c r="DM49" i="21"/>
  <c r="DL49" i="21"/>
  <c r="DK49" i="21"/>
  <c r="DJ49" i="21"/>
  <c r="DI49" i="21"/>
  <c r="DH49" i="21"/>
  <c r="DG49" i="21"/>
  <c r="DF49" i="21"/>
  <c r="DE49" i="21"/>
  <c r="DD49" i="21"/>
  <c r="DC49" i="21"/>
  <c r="DB49" i="21"/>
  <c r="DA49" i="21"/>
  <c r="CZ49" i="21"/>
  <c r="CY49" i="21"/>
  <c r="CX49" i="21"/>
  <c r="CW49" i="21"/>
  <c r="CV49" i="21"/>
  <c r="CU49" i="21"/>
  <c r="CT49" i="21"/>
  <c r="CS49" i="21"/>
  <c r="CR49" i="21"/>
  <c r="CQ49" i="21"/>
  <c r="EE48" i="21"/>
  <c r="DZ48" i="21"/>
  <c r="DY48" i="21"/>
  <c r="DX48" i="21"/>
  <c r="DW48" i="21"/>
  <c r="DV48" i="21"/>
  <c r="DT48" i="21"/>
  <c r="DS48" i="21"/>
  <c r="DR48" i="21"/>
  <c r="DQ48" i="21"/>
  <c r="DP48" i="21"/>
  <c r="DO48" i="21"/>
  <c r="DN48" i="21"/>
  <c r="DM48" i="21"/>
  <c r="DL48" i="21"/>
  <c r="DK48" i="21"/>
  <c r="DJ48" i="21"/>
  <c r="DI48" i="21"/>
  <c r="DH48" i="21"/>
  <c r="DG48" i="21"/>
  <c r="DF48" i="21"/>
  <c r="DE48" i="21"/>
  <c r="DD48" i="21"/>
  <c r="DC48" i="21"/>
  <c r="DB48" i="21"/>
  <c r="DA48" i="21"/>
  <c r="CZ48" i="21"/>
  <c r="CY48" i="21"/>
  <c r="CX48" i="21"/>
  <c r="CW48" i="21"/>
  <c r="CV48" i="21"/>
  <c r="CU48" i="21"/>
  <c r="CT48" i="21"/>
  <c r="CS48" i="21"/>
  <c r="CR48" i="21"/>
  <c r="CQ48" i="21"/>
  <c r="EE47" i="21"/>
  <c r="DZ47" i="21"/>
  <c r="DY47" i="21"/>
  <c r="DX47" i="21"/>
  <c r="DW47" i="21"/>
  <c r="DV47" i="21"/>
  <c r="DT47" i="21"/>
  <c r="DS47" i="21"/>
  <c r="DR47" i="21"/>
  <c r="DQ47" i="21"/>
  <c r="DP47" i="21"/>
  <c r="DO47" i="21"/>
  <c r="DN47" i="21"/>
  <c r="DM47" i="21"/>
  <c r="DL47" i="21"/>
  <c r="DK47" i="21"/>
  <c r="DJ47" i="21"/>
  <c r="DI47" i="21"/>
  <c r="DH47" i="21"/>
  <c r="DG47" i="21"/>
  <c r="DF47" i="21"/>
  <c r="DE47" i="21"/>
  <c r="DD47" i="21"/>
  <c r="DC47" i="21"/>
  <c r="DB47" i="21"/>
  <c r="DA47" i="21"/>
  <c r="CZ47" i="21"/>
  <c r="CY47" i="21"/>
  <c r="CX47" i="21"/>
  <c r="CW47" i="21"/>
  <c r="CV47" i="21"/>
  <c r="CU47" i="21"/>
  <c r="CT47" i="21"/>
  <c r="CS47" i="21"/>
  <c r="CR47" i="21"/>
  <c r="CQ47" i="21"/>
  <c r="EE46" i="21"/>
  <c r="DZ46" i="21"/>
  <c r="DY46" i="21"/>
  <c r="DX46" i="21"/>
  <c r="DW46" i="21"/>
  <c r="DV46" i="21"/>
  <c r="DT46" i="21"/>
  <c r="DS46" i="21"/>
  <c r="DR46" i="21"/>
  <c r="DQ46" i="21"/>
  <c r="DP46" i="21"/>
  <c r="DO46" i="21"/>
  <c r="DN46" i="21"/>
  <c r="DM46" i="21"/>
  <c r="DL46" i="21"/>
  <c r="DK46" i="21"/>
  <c r="DJ46" i="21"/>
  <c r="DI46" i="21"/>
  <c r="DH46" i="21"/>
  <c r="DG46" i="21"/>
  <c r="DF46" i="21"/>
  <c r="DE46" i="21"/>
  <c r="DD46" i="21"/>
  <c r="DC46" i="21"/>
  <c r="DB46" i="21"/>
  <c r="DA46" i="21"/>
  <c r="CZ46" i="21"/>
  <c r="CY46" i="21"/>
  <c r="CX46" i="21"/>
  <c r="CW46" i="21"/>
  <c r="CV46" i="21"/>
  <c r="CU46" i="21"/>
  <c r="CT46" i="21"/>
  <c r="CS46" i="21"/>
  <c r="CR46" i="21"/>
  <c r="CQ46" i="21"/>
  <c r="EE45" i="21"/>
  <c r="DZ45" i="21"/>
  <c r="DY45" i="21"/>
  <c r="DX45" i="21"/>
  <c r="DW45" i="21"/>
  <c r="DV45" i="21"/>
  <c r="DT45" i="21"/>
  <c r="DS45" i="21"/>
  <c r="DR45" i="21"/>
  <c r="DQ45" i="21"/>
  <c r="DP45" i="21"/>
  <c r="DO45" i="21"/>
  <c r="DN45" i="21"/>
  <c r="DM45" i="21"/>
  <c r="DL45" i="21"/>
  <c r="DK45" i="21"/>
  <c r="DJ45" i="21"/>
  <c r="DI45" i="21"/>
  <c r="DH45" i="21"/>
  <c r="DG45" i="21"/>
  <c r="DF45" i="21"/>
  <c r="DE45" i="21"/>
  <c r="DD45" i="21"/>
  <c r="DC45" i="21"/>
  <c r="DB45" i="21"/>
  <c r="DA45" i="21"/>
  <c r="CZ45" i="21"/>
  <c r="CY45" i="21"/>
  <c r="CX45" i="21"/>
  <c r="CW45" i="21"/>
  <c r="CV45" i="21"/>
  <c r="CU45" i="21"/>
  <c r="CT45" i="21"/>
  <c r="CS45" i="21"/>
  <c r="CR45" i="21"/>
  <c r="CQ45" i="21"/>
  <c r="EE44" i="21"/>
  <c r="DZ44" i="21"/>
  <c r="DY44" i="21"/>
  <c r="DX44" i="21"/>
  <c r="DW44" i="21"/>
  <c r="DV44" i="21"/>
  <c r="DT44" i="21"/>
  <c r="DS44" i="21"/>
  <c r="DR44" i="21"/>
  <c r="DQ44" i="21"/>
  <c r="DP44" i="21"/>
  <c r="DO44" i="21"/>
  <c r="DN44" i="21"/>
  <c r="DM44" i="21"/>
  <c r="DL44" i="21"/>
  <c r="DK44" i="21"/>
  <c r="DJ44" i="21"/>
  <c r="DI44" i="21"/>
  <c r="DH44" i="21"/>
  <c r="DG44" i="21"/>
  <c r="DF44" i="21"/>
  <c r="DE44" i="21"/>
  <c r="DD44" i="21"/>
  <c r="DC44" i="21"/>
  <c r="DB44" i="21"/>
  <c r="DA44" i="21"/>
  <c r="CZ44" i="21"/>
  <c r="CY44" i="21"/>
  <c r="CX44" i="21"/>
  <c r="CW44" i="21"/>
  <c r="CV44" i="21"/>
  <c r="CU44" i="21"/>
  <c r="CT44" i="21"/>
  <c r="CS44" i="21"/>
  <c r="CR44" i="21"/>
  <c r="CQ44" i="21"/>
  <c r="EE43" i="21"/>
  <c r="DZ43" i="21"/>
  <c r="DY43" i="21"/>
  <c r="DX43" i="21"/>
  <c r="DW43" i="21"/>
  <c r="DV43" i="21"/>
  <c r="DT43" i="21"/>
  <c r="DS43" i="21"/>
  <c r="DR43" i="21"/>
  <c r="DQ43" i="21"/>
  <c r="DP43" i="21"/>
  <c r="DO43" i="21"/>
  <c r="DN43" i="21"/>
  <c r="DM43" i="21"/>
  <c r="DL43" i="21"/>
  <c r="DK43" i="21"/>
  <c r="DJ43" i="21"/>
  <c r="DI43" i="21"/>
  <c r="DH43" i="21"/>
  <c r="DG43" i="21"/>
  <c r="DF43" i="21"/>
  <c r="DE43" i="21"/>
  <c r="DD43" i="21"/>
  <c r="DC43" i="21"/>
  <c r="DB43" i="21"/>
  <c r="DA43" i="21"/>
  <c r="CZ43" i="21"/>
  <c r="CY43" i="21"/>
  <c r="CX43" i="21"/>
  <c r="CW43" i="21"/>
  <c r="CV43" i="21"/>
  <c r="CU43" i="21"/>
  <c r="CT43" i="21"/>
  <c r="CS43" i="21"/>
  <c r="CR43" i="21"/>
  <c r="CQ43" i="21"/>
  <c r="EE42" i="21"/>
  <c r="DZ42" i="21"/>
  <c r="DY42" i="21"/>
  <c r="DX42" i="21"/>
  <c r="DW42" i="21"/>
  <c r="DV42" i="21"/>
  <c r="DT42" i="21"/>
  <c r="DS42" i="21"/>
  <c r="DR42" i="21"/>
  <c r="DQ42" i="21"/>
  <c r="DP42" i="21"/>
  <c r="DO42" i="21"/>
  <c r="DN42" i="21"/>
  <c r="DM42" i="21"/>
  <c r="DL42" i="21"/>
  <c r="DK42" i="21"/>
  <c r="DJ42" i="21"/>
  <c r="DI42" i="21"/>
  <c r="DH42" i="21"/>
  <c r="DG42" i="21"/>
  <c r="DF42" i="21"/>
  <c r="DE42" i="21"/>
  <c r="DD42" i="21"/>
  <c r="DC42" i="21"/>
  <c r="DB42" i="21"/>
  <c r="DA42" i="21"/>
  <c r="CZ42" i="21"/>
  <c r="CY42" i="21"/>
  <c r="CX42" i="21"/>
  <c r="CW42" i="21"/>
  <c r="CV42" i="21"/>
  <c r="CU42" i="21"/>
  <c r="CT42" i="21"/>
  <c r="CS42" i="21"/>
  <c r="CR42" i="21"/>
  <c r="CQ42" i="21"/>
  <c r="EE41" i="21"/>
  <c r="DZ41" i="21"/>
  <c r="DY41" i="21"/>
  <c r="DX41" i="21"/>
  <c r="DW41" i="21"/>
  <c r="DV41" i="21"/>
  <c r="DT41" i="21"/>
  <c r="DS41" i="21"/>
  <c r="DR41" i="21"/>
  <c r="DQ41" i="21"/>
  <c r="DP41" i="21"/>
  <c r="DO41" i="21"/>
  <c r="DN41" i="21"/>
  <c r="DM41" i="21"/>
  <c r="DL41" i="21"/>
  <c r="DK41" i="21"/>
  <c r="DJ41" i="21"/>
  <c r="DI41" i="21"/>
  <c r="DH41" i="21"/>
  <c r="DG41" i="21"/>
  <c r="DF41" i="21"/>
  <c r="DE41" i="21"/>
  <c r="DD41" i="21"/>
  <c r="DC41" i="21"/>
  <c r="DB41" i="21"/>
  <c r="DA41" i="21"/>
  <c r="CZ41" i="21"/>
  <c r="CY41" i="21"/>
  <c r="CX41" i="21"/>
  <c r="CW41" i="21"/>
  <c r="CV41" i="21"/>
  <c r="CU41" i="21"/>
  <c r="CT41" i="21"/>
  <c r="CS41" i="21"/>
  <c r="CR41" i="21"/>
  <c r="CQ41" i="21"/>
  <c r="EE40" i="21"/>
  <c r="DZ40" i="21"/>
  <c r="DY40" i="21"/>
  <c r="DX40" i="21"/>
  <c r="DW40" i="21"/>
  <c r="DV40" i="21"/>
  <c r="DT40" i="21"/>
  <c r="DS40" i="21"/>
  <c r="DR40" i="21"/>
  <c r="DQ40" i="21"/>
  <c r="DP40" i="21"/>
  <c r="DO40" i="21"/>
  <c r="DN40" i="21"/>
  <c r="DM40" i="21"/>
  <c r="DL40" i="21"/>
  <c r="DK40" i="21"/>
  <c r="DJ40" i="21"/>
  <c r="DI40" i="21"/>
  <c r="DH40" i="21"/>
  <c r="DG40" i="21"/>
  <c r="DF40" i="21"/>
  <c r="DE40" i="21"/>
  <c r="DD40" i="21"/>
  <c r="DC40" i="21"/>
  <c r="DB40" i="21"/>
  <c r="DA40" i="21"/>
  <c r="CZ40" i="21"/>
  <c r="CY40" i="21"/>
  <c r="CX40" i="21"/>
  <c r="CW40" i="21"/>
  <c r="CV40" i="21"/>
  <c r="CU40" i="21"/>
  <c r="CT40" i="21"/>
  <c r="CS40" i="21"/>
  <c r="CR40" i="21"/>
  <c r="CQ40" i="21"/>
  <c r="EE39" i="21"/>
  <c r="DZ39" i="21"/>
  <c r="DY39" i="21"/>
  <c r="DX39" i="21"/>
  <c r="DW39" i="21"/>
  <c r="DV39" i="21"/>
  <c r="DT39" i="21"/>
  <c r="DS39" i="21"/>
  <c r="DR39" i="21"/>
  <c r="DQ39" i="21"/>
  <c r="DP39" i="21"/>
  <c r="DO39" i="21"/>
  <c r="DN39" i="21"/>
  <c r="DM39" i="21"/>
  <c r="DL39" i="21"/>
  <c r="DK39" i="21"/>
  <c r="DJ39" i="21"/>
  <c r="DI39" i="21"/>
  <c r="DH39" i="21"/>
  <c r="DG39" i="21"/>
  <c r="DF39" i="21"/>
  <c r="DE39" i="21"/>
  <c r="DD39" i="21"/>
  <c r="DC39" i="21"/>
  <c r="DB39" i="21"/>
  <c r="DA39" i="21"/>
  <c r="CZ39" i="21"/>
  <c r="CY39" i="21"/>
  <c r="CX39" i="21"/>
  <c r="CW39" i="21"/>
  <c r="CV39" i="21"/>
  <c r="CU39" i="21"/>
  <c r="CT39" i="21"/>
  <c r="CS39" i="21"/>
  <c r="CR39" i="21"/>
  <c r="CQ39" i="21"/>
  <c r="EE38" i="21"/>
  <c r="DZ38" i="21"/>
  <c r="DY38" i="21"/>
  <c r="DX38" i="21"/>
  <c r="DW38" i="21"/>
  <c r="DV38" i="21"/>
  <c r="DT38" i="21"/>
  <c r="DS38" i="21"/>
  <c r="DR38" i="21"/>
  <c r="DQ38" i="21"/>
  <c r="DP38" i="21"/>
  <c r="DO38" i="21"/>
  <c r="DN38" i="21"/>
  <c r="DM38" i="21"/>
  <c r="DL38" i="21"/>
  <c r="DK38" i="21"/>
  <c r="DJ38" i="21"/>
  <c r="DI38" i="21"/>
  <c r="DH38" i="21"/>
  <c r="DG38" i="21"/>
  <c r="DF38" i="21"/>
  <c r="DE38" i="21"/>
  <c r="DD38" i="21"/>
  <c r="DC38" i="21"/>
  <c r="DB38" i="21"/>
  <c r="DA38" i="21"/>
  <c r="CZ38" i="21"/>
  <c r="CY38" i="21"/>
  <c r="CX38" i="21"/>
  <c r="CW38" i="21"/>
  <c r="CV38" i="21"/>
  <c r="CU38" i="21"/>
  <c r="CT38" i="21"/>
  <c r="CS38" i="21"/>
  <c r="CR38" i="21"/>
  <c r="CQ38" i="21"/>
  <c r="EE37" i="21"/>
  <c r="DZ37" i="21"/>
  <c r="DY37" i="21"/>
  <c r="DX37" i="21"/>
  <c r="DW37" i="21"/>
  <c r="DV37" i="21"/>
  <c r="DT37" i="21"/>
  <c r="DS37" i="21"/>
  <c r="DR37" i="21"/>
  <c r="DQ37" i="21"/>
  <c r="DP37" i="21"/>
  <c r="DO37" i="21"/>
  <c r="DN37" i="21"/>
  <c r="DM37" i="21"/>
  <c r="DL37" i="21"/>
  <c r="DK37" i="21"/>
  <c r="DJ37" i="21"/>
  <c r="DI37" i="21"/>
  <c r="DH37" i="21"/>
  <c r="DG37" i="21"/>
  <c r="DF37" i="21"/>
  <c r="DE37" i="21"/>
  <c r="DD37" i="21"/>
  <c r="DC37" i="21"/>
  <c r="DB37" i="21"/>
  <c r="DA37" i="21"/>
  <c r="CZ37" i="21"/>
  <c r="CY37" i="21"/>
  <c r="CX37" i="21"/>
  <c r="CW37" i="21"/>
  <c r="CV37" i="21"/>
  <c r="CU37" i="21"/>
  <c r="CT37" i="21"/>
  <c r="CS37" i="21"/>
  <c r="CR37" i="21"/>
  <c r="CQ37" i="21"/>
  <c r="EE36" i="21"/>
  <c r="DZ36" i="21"/>
  <c r="DY36" i="21"/>
  <c r="DX36" i="21"/>
  <c r="DW36" i="21"/>
  <c r="DV36" i="21"/>
  <c r="DT36" i="21"/>
  <c r="DS36" i="21"/>
  <c r="DR36" i="21"/>
  <c r="DQ36" i="21"/>
  <c r="DP36" i="21"/>
  <c r="DO36" i="21"/>
  <c r="DN36" i="21"/>
  <c r="DM36" i="21"/>
  <c r="DL36" i="21"/>
  <c r="DK36" i="21"/>
  <c r="DJ36" i="21"/>
  <c r="DI36" i="21"/>
  <c r="DH36" i="21"/>
  <c r="DG36" i="21"/>
  <c r="DF36" i="21"/>
  <c r="DE36" i="21"/>
  <c r="DD36" i="21"/>
  <c r="DC36" i="21"/>
  <c r="DB36" i="21"/>
  <c r="DA36" i="21"/>
  <c r="CZ36" i="21"/>
  <c r="CY36" i="21"/>
  <c r="CX36" i="21"/>
  <c r="CW36" i="21"/>
  <c r="CV36" i="21"/>
  <c r="CU36" i="21"/>
  <c r="CT36" i="21"/>
  <c r="CS36" i="21"/>
  <c r="CR36" i="21"/>
  <c r="CQ36" i="21"/>
  <c r="EE35" i="21"/>
  <c r="DZ35" i="21"/>
  <c r="DY35" i="21"/>
  <c r="DX35" i="21"/>
  <c r="DW35" i="21"/>
  <c r="DV35" i="21"/>
  <c r="DT35" i="21"/>
  <c r="DS35" i="21"/>
  <c r="DR35" i="21"/>
  <c r="DQ35" i="21"/>
  <c r="DP35" i="21"/>
  <c r="DO35" i="21"/>
  <c r="DN35" i="21"/>
  <c r="DM35" i="21"/>
  <c r="DL35" i="21"/>
  <c r="DK35" i="21"/>
  <c r="DJ35" i="21"/>
  <c r="DI35" i="21"/>
  <c r="DH35" i="21"/>
  <c r="DG35" i="21"/>
  <c r="DF35" i="21"/>
  <c r="DE35" i="21"/>
  <c r="DD35" i="21"/>
  <c r="DC35" i="21"/>
  <c r="DB35" i="21"/>
  <c r="DA35" i="21"/>
  <c r="CZ35" i="21"/>
  <c r="CY35" i="21"/>
  <c r="CX35" i="21"/>
  <c r="CW35" i="21"/>
  <c r="CV35" i="21"/>
  <c r="CU35" i="21"/>
  <c r="CT35" i="21"/>
  <c r="CS35" i="21"/>
  <c r="CR35" i="21"/>
  <c r="CQ35" i="21"/>
  <c r="EE34" i="21"/>
  <c r="DZ34" i="21"/>
  <c r="DY34" i="21"/>
  <c r="DX34" i="21"/>
  <c r="DW34" i="21"/>
  <c r="DV34" i="21"/>
  <c r="DT34" i="21"/>
  <c r="DS34" i="21"/>
  <c r="DR34" i="21"/>
  <c r="DQ34" i="21"/>
  <c r="DP34" i="21"/>
  <c r="DO34" i="21"/>
  <c r="DN34" i="21"/>
  <c r="DM34" i="21"/>
  <c r="DL34" i="21"/>
  <c r="DK34" i="21"/>
  <c r="DJ34" i="21"/>
  <c r="DI34" i="21"/>
  <c r="DH34" i="21"/>
  <c r="DG34" i="21"/>
  <c r="DF34" i="21"/>
  <c r="DE34" i="21"/>
  <c r="DD34" i="21"/>
  <c r="DC34" i="21"/>
  <c r="DB34" i="21"/>
  <c r="DA34" i="21"/>
  <c r="CZ34" i="21"/>
  <c r="CY34" i="21"/>
  <c r="CX34" i="21"/>
  <c r="CW34" i="21"/>
  <c r="CV34" i="21"/>
  <c r="CU34" i="21"/>
  <c r="CT34" i="21"/>
  <c r="CS34" i="21"/>
  <c r="CR34" i="21"/>
  <c r="CQ34" i="21"/>
  <c r="EE33" i="21"/>
  <c r="DZ33" i="21"/>
  <c r="DY33" i="21"/>
  <c r="DX33" i="21"/>
  <c r="DW33" i="21"/>
  <c r="DV33" i="21"/>
  <c r="DT33" i="21"/>
  <c r="DS33" i="21"/>
  <c r="DR33" i="21"/>
  <c r="DQ33" i="21"/>
  <c r="DP33" i="21"/>
  <c r="DO33" i="21"/>
  <c r="DN33" i="21"/>
  <c r="DM33" i="21"/>
  <c r="DL33" i="21"/>
  <c r="DK33" i="21"/>
  <c r="DJ33" i="21"/>
  <c r="DI33" i="21"/>
  <c r="DH33" i="21"/>
  <c r="DG33" i="21"/>
  <c r="DF33" i="21"/>
  <c r="DE33" i="21"/>
  <c r="DD33" i="21"/>
  <c r="DC33" i="21"/>
  <c r="DB33" i="21"/>
  <c r="DA33" i="21"/>
  <c r="CZ33" i="21"/>
  <c r="CY33" i="21"/>
  <c r="CX33" i="21"/>
  <c r="CW33" i="21"/>
  <c r="CV33" i="21"/>
  <c r="CU33" i="21"/>
  <c r="CT33" i="21"/>
  <c r="CS33" i="21"/>
  <c r="CR33" i="21"/>
  <c r="CQ33" i="21"/>
  <c r="EE32" i="21"/>
  <c r="DZ32" i="21"/>
  <c r="DY32" i="21"/>
  <c r="DX32" i="21"/>
  <c r="DW32" i="21"/>
  <c r="DV32" i="21"/>
  <c r="DT32" i="21"/>
  <c r="DS32" i="21"/>
  <c r="DR32" i="21"/>
  <c r="DQ32" i="21"/>
  <c r="DP32" i="21"/>
  <c r="DO32" i="21"/>
  <c r="DN32" i="21"/>
  <c r="DM32" i="21"/>
  <c r="DL32" i="21"/>
  <c r="DK32" i="21"/>
  <c r="DJ32" i="21"/>
  <c r="DI32" i="21"/>
  <c r="DH32" i="21"/>
  <c r="DG32" i="21"/>
  <c r="DF32" i="21"/>
  <c r="DE32" i="21"/>
  <c r="DD32" i="21"/>
  <c r="DC32" i="21"/>
  <c r="DB32" i="21"/>
  <c r="DA32" i="21"/>
  <c r="CZ32" i="21"/>
  <c r="CY32" i="21"/>
  <c r="CX32" i="21"/>
  <c r="CW32" i="21"/>
  <c r="CV32" i="21"/>
  <c r="CU32" i="21"/>
  <c r="CT32" i="21"/>
  <c r="CS32" i="21"/>
  <c r="CR32" i="21"/>
  <c r="CQ32" i="21"/>
  <c r="EE31" i="21"/>
  <c r="DZ31" i="21"/>
  <c r="DY31" i="21"/>
  <c r="DX31" i="21"/>
  <c r="DW31" i="21"/>
  <c r="DV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DB31" i="21"/>
  <c r="DA31" i="21"/>
  <c r="CZ31" i="21"/>
  <c r="CY31" i="21"/>
  <c r="CX31" i="21"/>
  <c r="CW31" i="21"/>
  <c r="CV31" i="21"/>
  <c r="CU31" i="21"/>
  <c r="CT31" i="21"/>
  <c r="CS31" i="21"/>
  <c r="CR31" i="21"/>
  <c r="CQ31" i="21"/>
  <c r="EE30" i="21"/>
  <c r="DZ30" i="21"/>
  <c r="DY30" i="21"/>
  <c r="DX30" i="21"/>
  <c r="DW30" i="21"/>
  <c r="DV30" i="21"/>
  <c r="DT30" i="21"/>
  <c r="DS30" i="21"/>
  <c r="DR30" i="21"/>
  <c r="DQ30" i="21"/>
  <c r="DP30" i="21"/>
  <c r="DO30" i="21"/>
  <c r="DN30" i="21"/>
  <c r="DM30" i="21"/>
  <c r="DL30" i="21"/>
  <c r="DK30" i="21"/>
  <c r="DJ30" i="21"/>
  <c r="DI30" i="21"/>
  <c r="DH30" i="21"/>
  <c r="DG30" i="21"/>
  <c r="DF30" i="21"/>
  <c r="DE30" i="21"/>
  <c r="DD30" i="21"/>
  <c r="DC30" i="21"/>
  <c r="DB30" i="21"/>
  <c r="DA30" i="21"/>
  <c r="CZ30" i="21"/>
  <c r="CY30" i="21"/>
  <c r="CX30" i="21"/>
  <c r="CW30" i="21"/>
  <c r="CV30" i="21"/>
  <c r="CU30" i="21"/>
  <c r="CT30" i="21"/>
  <c r="CS30" i="21"/>
  <c r="CR30" i="21"/>
  <c r="CQ30" i="21"/>
  <c r="EE29" i="21"/>
  <c r="DZ29" i="21"/>
  <c r="DY29" i="21"/>
  <c r="DX29" i="21"/>
  <c r="DW29" i="21"/>
  <c r="DV29" i="21"/>
  <c r="DT29" i="21"/>
  <c r="DS29" i="21"/>
  <c r="DR29" i="21"/>
  <c r="DQ29" i="21"/>
  <c r="DP29" i="21"/>
  <c r="DO29" i="21"/>
  <c r="DN29" i="21"/>
  <c r="DM29" i="21"/>
  <c r="DL29" i="21"/>
  <c r="DK29" i="21"/>
  <c r="DJ29" i="21"/>
  <c r="DI29" i="21"/>
  <c r="DH29" i="21"/>
  <c r="DG29" i="21"/>
  <c r="DF29" i="21"/>
  <c r="DE29" i="21"/>
  <c r="DD29" i="21"/>
  <c r="DC29" i="21"/>
  <c r="DB29" i="21"/>
  <c r="DA29" i="21"/>
  <c r="CZ29" i="21"/>
  <c r="CY29" i="21"/>
  <c r="CX29" i="21"/>
  <c r="CW29" i="21"/>
  <c r="CV29" i="21"/>
  <c r="CU29" i="21"/>
  <c r="CT29" i="21"/>
  <c r="CS29" i="21"/>
  <c r="CR29" i="21"/>
  <c r="CQ29" i="21"/>
  <c r="EE28" i="21"/>
  <c r="DZ28" i="21"/>
  <c r="DY28" i="21"/>
  <c r="DX28" i="21"/>
  <c r="DW28" i="21"/>
  <c r="DV28" i="21"/>
  <c r="DT28" i="21"/>
  <c r="DS28" i="21"/>
  <c r="DR28" i="21"/>
  <c r="DQ28" i="21"/>
  <c r="DP28" i="21"/>
  <c r="DO28" i="21"/>
  <c r="DN28" i="21"/>
  <c r="DM28" i="21"/>
  <c r="DL28" i="21"/>
  <c r="DK28" i="21"/>
  <c r="DJ28" i="21"/>
  <c r="DI28" i="21"/>
  <c r="DH28" i="21"/>
  <c r="DG28" i="21"/>
  <c r="DF28" i="21"/>
  <c r="DE28" i="21"/>
  <c r="DD28" i="21"/>
  <c r="DC28" i="21"/>
  <c r="DB28" i="21"/>
  <c r="DA28" i="21"/>
  <c r="CZ28" i="21"/>
  <c r="CY28" i="21"/>
  <c r="CX28" i="21"/>
  <c r="CW28" i="21"/>
  <c r="CV28" i="21"/>
  <c r="CU28" i="21"/>
  <c r="CT28" i="21"/>
  <c r="CS28" i="21"/>
  <c r="CR28" i="21"/>
  <c r="CQ28" i="21"/>
  <c r="EE27" i="21"/>
  <c r="DZ27" i="21"/>
  <c r="DY27" i="21"/>
  <c r="DX27" i="21"/>
  <c r="DW27" i="21"/>
  <c r="DV27" i="21"/>
  <c r="DT27" i="21"/>
  <c r="DS27" i="21"/>
  <c r="DR27" i="21"/>
  <c r="DQ27" i="21"/>
  <c r="DP27" i="21"/>
  <c r="DO27" i="21"/>
  <c r="DN27" i="21"/>
  <c r="DM27" i="21"/>
  <c r="DL27" i="21"/>
  <c r="DK27" i="21"/>
  <c r="DJ27" i="21"/>
  <c r="DI27" i="21"/>
  <c r="DH27" i="21"/>
  <c r="DG27" i="21"/>
  <c r="DF27" i="21"/>
  <c r="DE27" i="21"/>
  <c r="DD27" i="21"/>
  <c r="DC27" i="21"/>
  <c r="DB27" i="21"/>
  <c r="DA27" i="21"/>
  <c r="CZ27" i="21"/>
  <c r="CY27" i="21"/>
  <c r="CX27" i="21"/>
  <c r="CW27" i="21"/>
  <c r="CV27" i="21"/>
  <c r="CU27" i="21"/>
  <c r="CT27" i="21"/>
  <c r="CS27" i="21"/>
  <c r="CR27" i="21"/>
  <c r="CQ27" i="21"/>
  <c r="EE26" i="21"/>
  <c r="DZ26" i="21"/>
  <c r="DY26" i="21"/>
  <c r="DX26" i="21"/>
  <c r="DW26" i="21"/>
  <c r="DV26" i="21"/>
  <c r="DT26" i="21"/>
  <c r="DS26" i="21"/>
  <c r="DR26" i="21"/>
  <c r="DQ26" i="21"/>
  <c r="DP26" i="21"/>
  <c r="DO26" i="21"/>
  <c r="DN26" i="21"/>
  <c r="DM26" i="21"/>
  <c r="DL26" i="21"/>
  <c r="DK26" i="21"/>
  <c r="DJ26" i="21"/>
  <c r="DI26" i="21"/>
  <c r="DH26" i="21"/>
  <c r="DG26" i="21"/>
  <c r="DF26" i="21"/>
  <c r="DE26" i="21"/>
  <c r="DD26" i="21"/>
  <c r="DC26" i="21"/>
  <c r="DB26" i="21"/>
  <c r="DA26" i="21"/>
  <c r="CZ26" i="21"/>
  <c r="CY26" i="21"/>
  <c r="CX26" i="21"/>
  <c r="CW26" i="21"/>
  <c r="CV26" i="21"/>
  <c r="CU26" i="21"/>
  <c r="CT26" i="21"/>
  <c r="CS26" i="21"/>
  <c r="CR26" i="21"/>
  <c r="CQ26" i="21"/>
  <c r="EE25" i="21"/>
  <c r="DZ25" i="21"/>
  <c r="DY25" i="21"/>
  <c r="DX25" i="21"/>
  <c r="DW25" i="21"/>
  <c r="DV25" i="21"/>
  <c r="DT25" i="21"/>
  <c r="DS25" i="21"/>
  <c r="DR25" i="21"/>
  <c r="DQ25" i="21"/>
  <c r="DP25" i="21"/>
  <c r="DO25" i="21"/>
  <c r="DN25" i="21"/>
  <c r="DM25" i="21"/>
  <c r="DL25" i="21"/>
  <c r="DK25" i="21"/>
  <c r="DJ25" i="21"/>
  <c r="DI25" i="21"/>
  <c r="DH25" i="21"/>
  <c r="DG25" i="21"/>
  <c r="DF25" i="21"/>
  <c r="DE25" i="21"/>
  <c r="DD25" i="21"/>
  <c r="DC25" i="21"/>
  <c r="DB25" i="21"/>
  <c r="DA25" i="21"/>
  <c r="CZ25" i="21"/>
  <c r="CY25" i="21"/>
  <c r="CX25" i="21"/>
  <c r="CW25" i="21"/>
  <c r="CV25" i="21"/>
  <c r="CU25" i="21"/>
  <c r="CT25" i="21"/>
  <c r="CS25" i="21"/>
  <c r="CR25" i="21"/>
  <c r="CQ25" i="21"/>
  <c r="EE24" i="21"/>
  <c r="DZ24" i="21"/>
  <c r="DY24" i="21"/>
  <c r="DX24" i="21"/>
  <c r="DW24" i="21"/>
  <c r="DV24" i="21"/>
  <c r="DT24" i="21"/>
  <c r="DS24" i="21"/>
  <c r="DR24" i="21"/>
  <c r="DQ24" i="21"/>
  <c r="DP24" i="21"/>
  <c r="DO24" i="21"/>
  <c r="DN24" i="21"/>
  <c r="DM24" i="21"/>
  <c r="DL24" i="21"/>
  <c r="DK24" i="21"/>
  <c r="DJ24" i="21"/>
  <c r="DI24" i="21"/>
  <c r="DH24" i="21"/>
  <c r="DG24" i="21"/>
  <c r="DF24" i="21"/>
  <c r="DE24" i="21"/>
  <c r="DD24" i="21"/>
  <c r="DC24" i="21"/>
  <c r="DB24" i="21"/>
  <c r="DA24" i="21"/>
  <c r="CZ24" i="21"/>
  <c r="CY24" i="21"/>
  <c r="CX24" i="21"/>
  <c r="CW24" i="21"/>
  <c r="CV24" i="21"/>
  <c r="CU24" i="21"/>
  <c r="CT24" i="21"/>
  <c r="CS24" i="21"/>
  <c r="CR24" i="21"/>
  <c r="CQ24" i="21"/>
  <c r="EE23" i="21"/>
  <c r="DZ23" i="21"/>
  <c r="DY23" i="21"/>
  <c r="DX23" i="21"/>
  <c r="DW23" i="21"/>
  <c r="DV23" i="21"/>
  <c r="DT23" i="21"/>
  <c r="DS23" i="21"/>
  <c r="DR23" i="21"/>
  <c r="DQ23" i="21"/>
  <c r="DP23" i="21"/>
  <c r="DO23" i="21"/>
  <c r="DN23" i="21"/>
  <c r="DM23" i="21"/>
  <c r="DL23" i="21"/>
  <c r="DK23" i="21"/>
  <c r="DJ23" i="21"/>
  <c r="DI23" i="21"/>
  <c r="DH23" i="21"/>
  <c r="DG23" i="21"/>
  <c r="DF23" i="21"/>
  <c r="DE23" i="21"/>
  <c r="DD23" i="21"/>
  <c r="DC23" i="21"/>
  <c r="DB23" i="21"/>
  <c r="DA23" i="21"/>
  <c r="CZ23" i="21"/>
  <c r="CY23" i="21"/>
  <c r="CX23" i="21"/>
  <c r="CW23" i="21"/>
  <c r="CV23" i="21"/>
  <c r="CU23" i="21"/>
  <c r="CT23" i="21"/>
  <c r="CS23" i="21"/>
  <c r="CR23" i="21"/>
  <c r="CQ23" i="21"/>
  <c r="EE22" i="21"/>
  <c r="DZ22" i="21"/>
  <c r="DY22" i="21"/>
  <c r="DX22" i="21"/>
  <c r="DW22" i="21"/>
  <c r="DV22" i="21"/>
  <c r="DT22" i="21"/>
  <c r="DS22" i="21"/>
  <c r="DR22" i="21"/>
  <c r="DQ22" i="21"/>
  <c r="DP22" i="21"/>
  <c r="DO22" i="21"/>
  <c r="DN22" i="21"/>
  <c r="DM22" i="21"/>
  <c r="DL22" i="21"/>
  <c r="DK22" i="21"/>
  <c r="DJ22" i="21"/>
  <c r="DI22" i="21"/>
  <c r="DH22" i="21"/>
  <c r="DG22" i="21"/>
  <c r="DF22" i="21"/>
  <c r="DE22" i="21"/>
  <c r="DD22" i="21"/>
  <c r="DC22" i="21"/>
  <c r="DB22" i="21"/>
  <c r="DA22" i="21"/>
  <c r="CZ22" i="21"/>
  <c r="CY22" i="21"/>
  <c r="CX22" i="21"/>
  <c r="CW22" i="21"/>
  <c r="CV22" i="21"/>
  <c r="CU22" i="21"/>
  <c r="CT22" i="21"/>
  <c r="CS22" i="21"/>
  <c r="CR22" i="21"/>
  <c r="CQ22" i="21"/>
  <c r="EE21" i="21"/>
  <c r="DZ21" i="21"/>
  <c r="DY21" i="21"/>
  <c r="DX21" i="21"/>
  <c r="DW21" i="21"/>
  <c r="DV21" i="21"/>
  <c r="DT21" i="21"/>
  <c r="DS21" i="21"/>
  <c r="DR21" i="21"/>
  <c r="DQ21" i="21"/>
  <c r="DP21" i="21"/>
  <c r="DO21" i="21"/>
  <c r="DN21" i="21"/>
  <c r="DM21" i="21"/>
  <c r="DL21" i="21"/>
  <c r="DK21" i="21"/>
  <c r="DJ21" i="21"/>
  <c r="DI21" i="21"/>
  <c r="DH21" i="21"/>
  <c r="DG21" i="21"/>
  <c r="DF21" i="21"/>
  <c r="DE21" i="21"/>
  <c r="DD21" i="21"/>
  <c r="DC21" i="21"/>
  <c r="DB21" i="21"/>
  <c r="DA21" i="21"/>
  <c r="CZ21" i="21"/>
  <c r="CY21" i="21"/>
  <c r="CX21" i="21"/>
  <c r="CW21" i="21"/>
  <c r="CV21" i="21"/>
  <c r="CU21" i="21"/>
  <c r="CT21" i="21"/>
  <c r="CS21" i="21"/>
  <c r="CR21" i="21"/>
  <c r="CQ21" i="21"/>
  <c r="EE20" i="21"/>
  <c r="DZ20" i="21"/>
  <c r="DY20" i="21"/>
  <c r="DX20" i="21"/>
  <c r="DW20" i="21"/>
  <c r="DV20" i="21"/>
  <c r="DT20" i="21"/>
  <c r="DS20" i="21"/>
  <c r="DR20" i="21"/>
  <c r="DQ20" i="21"/>
  <c r="DP20" i="21"/>
  <c r="DO20" i="21"/>
  <c r="DN20" i="21"/>
  <c r="DM20" i="21"/>
  <c r="DL20" i="21"/>
  <c r="DK20" i="21"/>
  <c r="DJ20" i="21"/>
  <c r="DI20" i="21"/>
  <c r="DH20" i="21"/>
  <c r="DG20" i="21"/>
  <c r="DF20" i="21"/>
  <c r="DE20" i="21"/>
  <c r="DD20" i="21"/>
  <c r="DC20" i="21"/>
  <c r="DB20" i="21"/>
  <c r="DA20" i="21"/>
  <c r="CZ20" i="21"/>
  <c r="CY20" i="21"/>
  <c r="CX20" i="21"/>
  <c r="CW20" i="21"/>
  <c r="CV20" i="21"/>
  <c r="CU20" i="21"/>
  <c r="CT20" i="21"/>
  <c r="CS20" i="21"/>
  <c r="CR20" i="21"/>
  <c r="CQ20" i="21"/>
  <c r="EE19" i="21"/>
  <c r="DZ19" i="21"/>
  <c r="DY19" i="21"/>
  <c r="DX19" i="21"/>
  <c r="DW19" i="21"/>
  <c r="DV19" i="21"/>
  <c r="DT19" i="21"/>
  <c r="DS19" i="21"/>
  <c r="DR19" i="21"/>
  <c r="DQ19" i="21"/>
  <c r="DP19" i="21"/>
  <c r="DO19" i="21"/>
  <c r="DN19" i="21"/>
  <c r="DM19" i="21"/>
  <c r="DL19" i="21"/>
  <c r="DK19" i="21"/>
  <c r="DJ19" i="21"/>
  <c r="DI19" i="21"/>
  <c r="DH19" i="21"/>
  <c r="DG19" i="21"/>
  <c r="DF19" i="21"/>
  <c r="DE19" i="21"/>
  <c r="DD19" i="21"/>
  <c r="DC19" i="21"/>
  <c r="DB19" i="21"/>
  <c r="DA19" i="21"/>
  <c r="CZ19" i="21"/>
  <c r="CY19" i="21"/>
  <c r="CX19" i="21"/>
  <c r="CW19" i="21"/>
  <c r="CV19" i="21"/>
  <c r="CU19" i="21"/>
  <c r="CT19" i="21"/>
  <c r="CS19" i="21"/>
  <c r="CR19" i="21"/>
  <c r="CQ19" i="21"/>
  <c r="EE18" i="21"/>
  <c r="DZ18" i="21"/>
  <c r="DY18" i="21"/>
  <c r="DX18" i="21"/>
  <c r="DW18" i="21"/>
  <c r="DV18" i="21"/>
  <c r="DT18" i="21"/>
  <c r="DS18" i="21"/>
  <c r="DR18" i="21"/>
  <c r="DQ18" i="21"/>
  <c r="DP18" i="21"/>
  <c r="DO18" i="21"/>
  <c r="DN18" i="21"/>
  <c r="DM18" i="21"/>
  <c r="DL18" i="21"/>
  <c r="DK18" i="21"/>
  <c r="DJ18" i="21"/>
  <c r="DI18" i="21"/>
  <c r="DH18" i="21"/>
  <c r="DG18" i="21"/>
  <c r="DF18" i="21"/>
  <c r="DE18" i="21"/>
  <c r="DD18" i="21"/>
  <c r="DC18" i="21"/>
  <c r="DB18" i="21"/>
  <c r="DA18" i="21"/>
  <c r="CZ18" i="21"/>
  <c r="CY18" i="21"/>
  <c r="CX18" i="21"/>
  <c r="CW18" i="21"/>
  <c r="CV18" i="21"/>
  <c r="CU18" i="21"/>
  <c r="CT18" i="21"/>
  <c r="CS18" i="21"/>
  <c r="CR18" i="21"/>
  <c r="CQ18" i="21"/>
  <c r="EE17" i="21"/>
  <c r="DZ17" i="21"/>
  <c r="DY17" i="21"/>
  <c r="DX17" i="21"/>
  <c r="DW17" i="21"/>
  <c r="DV17" i="21"/>
  <c r="DT17" i="21"/>
  <c r="DS17" i="21"/>
  <c r="DR17" i="21"/>
  <c r="DQ17" i="21"/>
  <c r="DP17" i="21"/>
  <c r="DO17" i="21"/>
  <c r="DN17" i="21"/>
  <c r="DM17" i="21"/>
  <c r="DL17" i="21"/>
  <c r="DK17" i="21"/>
  <c r="DJ17" i="21"/>
  <c r="DI17" i="21"/>
  <c r="DH17" i="21"/>
  <c r="DG17" i="21"/>
  <c r="DF17" i="21"/>
  <c r="DE17" i="21"/>
  <c r="DD17" i="21"/>
  <c r="DC17" i="21"/>
  <c r="DB17" i="21"/>
  <c r="DA17" i="21"/>
  <c r="CZ17" i="21"/>
  <c r="CY17" i="21"/>
  <c r="CX17" i="21"/>
  <c r="CW17" i="21"/>
  <c r="CV17" i="21"/>
  <c r="CU17" i="21"/>
  <c r="CT17" i="21"/>
  <c r="CS17" i="21"/>
  <c r="CR17" i="21"/>
  <c r="CQ17" i="21"/>
  <c r="EE16" i="21"/>
  <c r="DZ16" i="21"/>
  <c r="DY16" i="21"/>
  <c r="DX16" i="21"/>
  <c r="DW16" i="21"/>
  <c r="DV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EE15" i="21"/>
  <c r="DZ15" i="21"/>
  <c r="DY15" i="21"/>
  <c r="DX15" i="21"/>
  <c r="DW15" i="21"/>
  <c r="DV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DB15" i="21"/>
  <c r="DA15" i="21"/>
  <c r="CZ15" i="21"/>
  <c r="CY15" i="21"/>
  <c r="CX15" i="21"/>
  <c r="CW15" i="21"/>
  <c r="CV15" i="21"/>
  <c r="CU15" i="21"/>
  <c r="CT15" i="21"/>
  <c r="CS15" i="21"/>
  <c r="CR15" i="21"/>
  <c r="CQ15" i="21"/>
  <c r="EE14" i="21"/>
  <c r="DZ14" i="21"/>
  <c r="DY14" i="21"/>
  <c r="DX14" i="21"/>
  <c r="DW14" i="21"/>
  <c r="DV14" i="21"/>
  <c r="DT14" i="2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G14" i="21"/>
  <c r="DF14" i="21"/>
  <c r="DE14" i="21"/>
  <c r="DD14" i="21"/>
  <c r="DC14" i="21"/>
  <c r="DB14" i="21"/>
  <c r="DA14" i="21"/>
  <c r="CZ14" i="21"/>
  <c r="CY14" i="21"/>
  <c r="CX14" i="21"/>
  <c r="CW14" i="21"/>
  <c r="CV14" i="21"/>
  <c r="CU14" i="21"/>
  <c r="CT14" i="21"/>
  <c r="CS14" i="21"/>
  <c r="CR14" i="21"/>
  <c r="CQ14" i="21"/>
  <c r="EE13" i="21"/>
  <c r="DZ13" i="21"/>
  <c r="DY13" i="21"/>
  <c r="DX13" i="21"/>
  <c r="DW13" i="21"/>
  <c r="DV13" i="21"/>
  <c r="DT13" i="21"/>
  <c r="DS13" i="21"/>
  <c r="DR13" i="21"/>
  <c r="DQ13" i="21"/>
  <c r="DP13" i="21"/>
  <c r="DO13" i="21"/>
  <c r="DN13" i="21"/>
  <c r="DM13" i="21"/>
  <c r="DL13" i="21"/>
  <c r="DK13" i="21"/>
  <c r="DJ13" i="21"/>
  <c r="DI13" i="21"/>
  <c r="DH13" i="21"/>
  <c r="DG13" i="21"/>
  <c r="DF13" i="21"/>
  <c r="DE13" i="21"/>
  <c r="DD13" i="21"/>
  <c r="DC13" i="21"/>
  <c r="DB13" i="21"/>
  <c r="DA13" i="21"/>
  <c r="CZ13" i="21"/>
  <c r="CY13" i="21"/>
  <c r="CX13" i="21"/>
  <c r="CW13" i="21"/>
  <c r="CV13" i="21"/>
  <c r="CU13" i="21"/>
  <c r="CT13" i="21"/>
  <c r="CS13" i="21"/>
  <c r="CR13" i="21"/>
  <c r="CQ13" i="21"/>
  <c r="EE12" i="21"/>
  <c r="DZ12" i="21"/>
  <c r="DY12" i="21"/>
  <c r="DX12" i="21"/>
  <c r="DW12" i="21"/>
  <c r="DV12" i="21"/>
  <c r="DT12" i="21"/>
  <c r="DS12" i="21"/>
  <c r="DR12" i="21"/>
  <c r="DQ12" i="21"/>
  <c r="DP12" i="21"/>
  <c r="DO12" i="21"/>
  <c r="DN12" i="21"/>
  <c r="DM12" i="21"/>
  <c r="DL12" i="21"/>
  <c r="DK12" i="21"/>
  <c r="DJ12" i="21"/>
  <c r="DI12" i="21"/>
  <c r="DH12" i="21"/>
  <c r="DG12" i="21"/>
  <c r="DF12" i="21"/>
  <c r="DE12" i="21"/>
  <c r="DD12" i="21"/>
  <c r="DC12" i="21"/>
  <c r="DB12" i="21"/>
  <c r="DA12" i="21"/>
  <c r="CZ12" i="21"/>
  <c r="CY12" i="21"/>
  <c r="CX12" i="21"/>
  <c r="CW12" i="21"/>
  <c r="CV12" i="21"/>
  <c r="CU12" i="21"/>
  <c r="CT12" i="21"/>
  <c r="CS12" i="21"/>
  <c r="CR12" i="21"/>
  <c r="CQ12" i="21"/>
  <c r="EE11" i="21"/>
  <c r="DZ11" i="21"/>
  <c r="DY11" i="21"/>
  <c r="DX11" i="21"/>
  <c r="DW11" i="21"/>
  <c r="DV11" i="21"/>
  <c r="DT11" i="21"/>
  <c r="DS11" i="21"/>
  <c r="DR11" i="21"/>
  <c r="DQ11" i="21"/>
  <c r="DP11" i="21"/>
  <c r="DO11" i="21"/>
  <c r="DN11" i="21"/>
  <c r="DM11" i="21"/>
  <c r="DL11" i="21"/>
  <c r="DK11" i="21"/>
  <c r="DJ11" i="21"/>
  <c r="DI11" i="21"/>
  <c r="DH11" i="21"/>
  <c r="DG11" i="21"/>
  <c r="DF11" i="21"/>
  <c r="DE11" i="21"/>
  <c r="DD11" i="21"/>
  <c r="DC11" i="21"/>
  <c r="DB11" i="21"/>
  <c r="DA11" i="21"/>
  <c r="CZ11" i="21"/>
  <c r="CY11" i="21"/>
  <c r="CX11" i="21"/>
  <c r="CW11" i="21"/>
  <c r="CV11" i="21"/>
  <c r="CU11" i="21"/>
  <c r="CT11" i="21"/>
  <c r="CS11" i="21"/>
  <c r="CR11" i="21"/>
  <c r="CQ11" i="21"/>
  <c r="EE10" i="21"/>
  <c r="DZ10" i="21"/>
  <c r="DY10" i="21"/>
  <c r="DX10" i="21"/>
  <c r="DW10" i="21"/>
  <c r="DV10" i="21"/>
  <c r="DT10" i="21"/>
  <c r="DS10" i="21"/>
  <c r="DR10" i="21"/>
  <c r="DQ10" i="21"/>
  <c r="DP10" i="21"/>
  <c r="DO10" i="21"/>
  <c r="DN10" i="21"/>
  <c r="DM10" i="21"/>
  <c r="DL10" i="21"/>
  <c r="DK10" i="21"/>
  <c r="DJ10" i="21"/>
  <c r="DI10" i="21"/>
  <c r="DH10" i="21"/>
  <c r="DG10" i="21"/>
  <c r="DF10" i="21"/>
  <c r="DE10" i="21"/>
  <c r="DD10" i="21"/>
  <c r="DC10" i="21"/>
  <c r="DB10" i="21"/>
  <c r="DA10" i="21"/>
  <c r="CZ10" i="21"/>
  <c r="CY10" i="21"/>
  <c r="CX10" i="21"/>
  <c r="CW10" i="21"/>
  <c r="CV10" i="21"/>
  <c r="CU10" i="21"/>
  <c r="CT10" i="21"/>
  <c r="CS10" i="21"/>
  <c r="CR10" i="21"/>
  <c r="CQ10" i="21"/>
  <c r="EE9" i="21"/>
  <c r="DZ9" i="21"/>
  <c r="DY9" i="21"/>
  <c r="DX9" i="21"/>
  <c r="DW9" i="21"/>
  <c r="DV9" i="21"/>
  <c r="DT9" i="21"/>
  <c r="DS9" i="21"/>
  <c r="DR9" i="21"/>
  <c r="DQ9" i="21"/>
  <c r="DP9" i="21"/>
  <c r="DO9" i="21"/>
  <c r="DN9" i="21"/>
  <c r="DM9" i="21"/>
  <c r="DL9" i="21"/>
  <c r="DK9" i="21"/>
  <c r="DJ9" i="21"/>
  <c r="DI9" i="21"/>
  <c r="DH9" i="21"/>
  <c r="DG9" i="21"/>
  <c r="DF9" i="21"/>
  <c r="DE9" i="21"/>
  <c r="DD9" i="21"/>
  <c r="DC9" i="21"/>
  <c r="DB9" i="21"/>
  <c r="DA9" i="21"/>
  <c r="CZ9" i="21"/>
  <c r="CY9" i="21"/>
  <c r="CX9" i="21"/>
  <c r="CW9" i="21"/>
  <c r="CV9" i="21"/>
  <c r="CU9" i="21"/>
  <c r="CT9" i="21"/>
  <c r="CS9" i="21"/>
  <c r="CR9" i="21"/>
  <c r="CQ9" i="21"/>
  <c r="DT7" i="21"/>
  <c r="DS7" i="21"/>
  <c r="DR7" i="21"/>
  <c r="DQ7" i="21"/>
  <c r="DP7" i="21"/>
  <c r="DO7" i="21"/>
  <c r="DN7" i="21"/>
  <c r="DM7" i="21"/>
  <c r="DL7" i="21"/>
  <c r="DK7" i="21"/>
  <c r="DJ7" i="21"/>
  <c r="DI7" i="21"/>
  <c r="DH7" i="21"/>
  <c r="DG7" i="21"/>
  <c r="DF7" i="21"/>
  <c r="DE7" i="21"/>
  <c r="DD7" i="21"/>
  <c r="DC7" i="21"/>
  <c r="DB7" i="21"/>
  <c r="DA7" i="21"/>
  <c r="CZ7" i="21"/>
  <c r="CY7" i="21"/>
  <c r="CX7" i="21"/>
  <c r="CW7" i="21"/>
  <c r="CV7" i="21"/>
  <c r="CU7" i="21"/>
  <c r="CT7" i="21"/>
  <c r="CS7" i="21"/>
  <c r="CR7" i="21"/>
  <c r="CQ7" i="21"/>
  <c r="CK4" i="24"/>
  <c r="CK4" i="25"/>
  <c r="CK4" i="26"/>
  <c r="CK4" i="21"/>
  <c r="CK4" i="4"/>
  <c r="J128" i="24"/>
  <c r="V128" i="34" s="1"/>
  <c r="J127" i="24"/>
  <c r="V127" i="34" s="1"/>
  <c r="J126" i="24"/>
  <c r="V126" i="34" s="1"/>
  <c r="J125" i="24"/>
  <c r="V125" i="34" s="1"/>
  <c r="J124" i="24"/>
  <c r="V124" i="34" s="1"/>
  <c r="J123" i="24"/>
  <c r="V123" i="34" s="1"/>
  <c r="J122" i="24"/>
  <c r="V122" i="34" s="1"/>
  <c r="J121" i="24"/>
  <c r="V121" i="34" s="1"/>
  <c r="J120" i="24"/>
  <c r="V120" i="34" s="1"/>
  <c r="J119" i="24"/>
  <c r="V119" i="34" s="1"/>
  <c r="J118" i="24"/>
  <c r="V118" i="34" s="1"/>
  <c r="J117" i="24"/>
  <c r="V117" i="34" s="1"/>
  <c r="J116" i="24"/>
  <c r="V116" i="34" s="1"/>
  <c r="J115" i="24"/>
  <c r="V115" i="34" s="1"/>
  <c r="J114" i="24"/>
  <c r="V114" i="34" s="1"/>
  <c r="J113" i="24"/>
  <c r="V113" i="34" s="1"/>
  <c r="J112" i="24"/>
  <c r="V112" i="34" s="1"/>
  <c r="J111" i="24"/>
  <c r="V111" i="34" s="1"/>
  <c r="J110" i="24"/>
  <c r="V110" i="34" s="1"/>
  <c r="J109" i="24"/>
  <c r="V109" i="34" s="1"/>
  <c r="J108" i="24"/>
  <c r="V108" i="34" s="1"/>
  <c r="J107" i="24"/>
  <c r="V107" i="34" s="1"/>
  <c r="J106" i="24"/>
  <c r="V106" i="34" s="1"/>
  <c r="J105" i="24"/>
  <c r="V105" i="34" s="1"/>
  <c r="J104" i="24"/>
  <c r="V104" i="34" s="1"/>
  <c r="J103" i="24"/>
  <c r="V103" i="34" s="1"/>
  <c r="J102" i="24"/>
  <c r="V102" i="34" s="1"/>
  <c r="J101" i="24"/>
  <c r="V101" i="34" s="1"/>
  <c r="J100" i="24"/>
  <c r="V100" i="34" s="1"/>
  <c r="J99" i="24"/>
  <c r="V99" i="34" s="1"/>
  <c r="J98" i="24"/>
  <c r="V98" i="34" s="1"/>
  <c r="J97" i="24"/>
  <c r="V97" i="34" s="1"/>
  <c r="J96" i="24"/>
  <c r="V96" i="34" s="1"/>
  <c r="J95" i="24"/>
  <c r="V95" i="34" s="1"/>
  <c r="J94" i="24"/>
  <c r="V94" i="34" s="1"/>
  <c r="J93" i="24"/>
  <c r="V93" i="34" s="1"/>
  <c r="J92" i="24"/>
  <c r="V92" i="34" s="1"/>
  <c r="J91" i="24"/>
  <c r="V91" i="34" s="1"/>
  <c r="J90" i="24"/>
  <c r="V90" i="34" s="1"/>
  <c r="J89" i="24"/>
  <c r="V89" i="34" s="1"/>
  <c r="J88" i="24"/>
  <c r="V88" i="34" s="1"/>
  <c r="J87" i="24"/>
  <c r="V87" i="34" s="1"/>
  <c r="J86" i="24"/>
  <c r="V86" i="34" s="1"/>
  <c r="J85" i="24"/>
  <c r="V85" i="34" s="1"/>
  <c r="J84" i="24"/>
  <c r="V84" i="34" s="1"/>
  <c r="J83" i="24"/>
  <c r="V83" i="34" s="1"/>
  <c r="J82" i="24"/>
  <c r="V82" i="34" s="1"/>
  <c r="J81" i="24"/>
  <c r="V81" i="34" s="1"/>
  <c r="J80" i="24"/>
  <c r="V80" i="34" s="1"/>
  <c r="J79" i="24"/>
  <c r="V79" i="34" s="1"/>
  <c r="J78" i="24"/>
  <c r="V78" i="34" s="1"/>
  <c r="J77" i="24"/>
  <c r="V77" i="34" s="1"/>
  <c r="J76" i="24"/>
  <c r="V76" i="34" s="1"/>
  <c r="J75" i="24"/>
  <c r="V75" i="34" s="1"/>
  <c r="J74" i="24"/>
  <c r="V74" i="34" s="1"/>
  <c r="J73" i="24"/>
  <c r="V73" i="34" s="1"/>
  <c r="J72" i="24"/>
  <c r="V72" i="34" s="1"/>
  <c r="J71" i="24"/>
  <c r="V71" i="34" s="1"/>
  <c r="J70" i="24"/>
  <c r="V70" i="34" s="1"/>
  <c r="J69" i="24"/>
  <c r="V69" i="34" s="1"/>
  <c r="J68" i="24"/>
  <c r="V68" i="34" s="1"/>
  <c r="J67" i="24"/>
  <c r="V67" i="34" s="1"/>
  <c r="J66" i="24"/>
  <c r="V66" i="34" s="1"/>
  <c r="J65" i="24"/>
  <c r="V65" i="34" s="1"/>
  <c r="J64" i="24"/>
  <c r="V64" i="34" s="1"/>
  <c r="J63" i="24"/>
  <c r="V63" i="34" s="1"/>
  <c r="J62" i="24"/>
  <c r="V62" i="34" s="1"/>
  <c r="J61" i="24"/>
  <c r="V61" i="34" s="1"/>
  <c r="J60" i="24"/>
  <c r="V60" i="34" s="1"/>
  <c r="J59" i="24"/>
  <c r="V59" i="34" s="1"/>
  <c r="J58" i="24"/>
  <c r="V58" i="34" s="1"/>
  <c r="J57" i="24"/>
  <c r="V57" i="34" s="1"/>
  <c r="J56" i="24"/>
  <c r="V56" i="34" s="1"/>
  <c r="J55" i="24"/>
  <c r="V55" i="34" s="1"/>
  <c r="J54" i="24"/>
  <c r="V54" i="34" s="1"/>
  <c r="J53" i="24"/>
  <c r="V53" i="34" s="1"/>
  <c r="J52" i="24"/>
  <c r="V52" i="34" s="1"/>
  <c r="J51" i="24"/>
  <c r="V51" i="34" s="1"/>
  <c r="J50" i="24"/>
  <c r="V50" i="34" s="1"/>
  <c r="J49" i="24"/>
  <c r="V49" i="34" s="1"/>
  <c r="J48" i="24"/>
  <c r="V48" i="34" s="1"/>
  <c r="J47" i="24"/>
  <c r="V47" i="34" s="1"/>
  <c r="J46" i="24"/>
  <c r="V46" i="34" s="1"/>
  <c r="J45" i="24"/>
  <c r="V45" i="34" s="1"/>
  <c r="J44" i="24"/>
  <c r="V44" i="34" s="1"/>
  <c r="J43" i="24"/>
  <c r="V43" i="34" s="1"/>
  <c r="J42" i="24"/>
  <c r="V42" i="34" s="1"/>
  <c r="J41" i="24"/>
  <c r="V41" i="34" s="1"/>
  <c r="J40" i="24"/>
  <c r="V40" i="34" s="1"/>
  <c r="J39" i="24"/>
  <c r="V39" i="34" s="1"/>
  <c r="J38" i="24"/>
  <c r="V25" i="34" s="1"/>
  <c r="J37" i="24"/>
  <c r="V38" i="34" s="1"/>
  <c r="J36" i="24"/>
  <c r="V37" i="34" s="1"/>
  <c r="J35" i="24"/>
  <c r="V34" i="34" s="1"/>
  <c r="J34" i="24"/>
  <c r="V13" i="34" s="1"/>
  <c r="J33" i="24"/>
  <c r="V21" i="34" s="1"/>
  <c r="J32" i="24"/>
  <c r="V27" i="34" s="1"/>
  <c r="J31" i="24"/>
  <c r="V24" i="34" s="1"/>
  <c r="J30" i="24"/>
  <c r="V18" i="34" s="1"/>
  <c r="J29" i="24"/>
  <c r="V15" i="34" s="1"/>
  <c r="J28" i="24"/>
  <c r="V16" i="34" s="1"/>
  <c r="J27" i="24"/>
  <c r="V20" i="34" s="1"/>
  <c r="J26" i="24"/>
  <c r="V31" i="34" s="1"/>
  <c r="J25" i="24"/>
  <c r="V17" i="34" s="1"/>
  <c r="J24" i="24"/>
  <c r="V36" i="34" s="1"/>
  <c r="J23" i="24"/>
  <c r="V26" i="34" s="1"/>
  <c r="J22" i="24"/>
  <c r="V32" i="34" s="1"/>
  <c r="J21" i="24"/>
  <c r="V28" i="34" s="1"/>
  <c r="J20" i="24"/>
  <c r="V35" i="34" s="1"/>
  <c r="J19" i="24"/>
  <c r="V33" i="34" s="1"/>
  <c r="J18" i="24"/>
  <c r="V14" i="34" s="1"/>
  <c r="J17" i="24"/>
  <c r="V29" i="34" s="1"/>
  <c r="J16" i="24"/>
  <c r="V30" i="34" s="1"/>
  <c r="J15" i="24"/>
  <c r="V19" i="34" s="1"/>
  <c r="J14" i="24"/>
  <c r="V23" i="34" s="1"/>
  <c r="J13" i="24"/>
  <c r="V22" i="34" s="1"/>
  <c r="J12" i="24"/>
  <c r="V12" i="34" s="1"/>
  <c r="J11" i="24"/>
  <c r="V11" i="34" s="1"/>
  <c r="J10" i="24"/>
  <c r="V10" i="34" s="1"/>
  <c r="J9" i="24"/>
  <c r="V9" i="34" s="1"/>
  <c r="J128" i="25"/>
  <c r="AA128" i="34" s="1"/>
  <c r="J127" i="25"/>
  <c r="AA127" i="34" s="1"/>
  <c r="J126" i="25"/>
  <c r="AA126" i="34" s="1"/>
  <c r="J125" i="25"/>
  <c r="AA125" i="34" s="1"/>
  <c r="J124" i="25"/>
  <c r="AA124" i="34" s="1"/>
  <c r="J123" i="25"/>
  <c r="AA123" i="34" s="1"/>
  <c r="J122" i="25"/>
  <c r="AA122" i="34" s="1"/>
  <c r="J121" i="25"/>
  <c r="AA121" i="34" s="1"/>
  <c r="J120" i="25"/>
  <c r="AA120" i="34" s="1"/>
  <c r="J119" i="25"/>
  <c r="AA119" i="34" s="1"/>
  <c r="J118" i="25"/>
  <c r="AA118" i="34" s="1"/>
  <c r="J117" i="25"/>
  <c r="AA117" i="34" s="1"/>
  <c r="J116" i="25"/>
  <c r="AA116" i="34" s="1"/>
  <c r="J115" i="25"/>
  <c r="AA115" i="34" s="1"/>
  <c r="J114" i="25"/>
  <c r="AA114" i="34" s="1"/>
  <c r="J113" i="25"/>
  <c r="AA113" i="34" s="1"/>
  <c r="J112" i="25"/>
  <c r="AA112" i="34" s="1"/>
  <c r="J111" i="25"/>
  <c r="AA111" i="34" s="1"/>
  <c r="J110" i="25"/>
  <c r="AA110" i="34" s="1"/>
  <c r="J109" i="25"/>
  <c r="AA109" i="34" s="1"/>
  <c r="J108" i="25"/>
  <c r="AA108" i="34" s="1"/>
  <c r="J107" i="25"/>
  <c r="AA107" i="34" s="1"/>
  <c r="J106" i="25"/>
  <c r="AA106" i="34" s="1"/>
  <c r="J105" i="25"/>
  <c r="AA105" i="34" s="1"/>
  <c r="J104" i="25"/>
  <c r="AA104" i="34" s="1"/>
  <c r="J103" i="25"/>
  <c r="AA103" i="34" s="1"/>
  <c r="J102" i="25"/>
  <c r="AA102" i="34" s="1"/>
  <c r="J101" i="25"/>
  <c r="AA101" i="34" s="1"/>
  <c r="J100" i="25"/>
  <c r="AA100" i="34" s="1"/>
  <c r="J99" i="25"/>
  <c r="AA99" i="34" s="1"/>
  <c r="J98" i="25"/>
  <c r="AA98" i="34" s="1"/>
  <c r="J97" i="25"/>
  <c r="AA97" i="34" s="1"/>
  <c r="J96" i="25"/>
  <c r="AA96" i="34" s="1"/>
  <c r="J95" i="25"/>
  <c r="AA95" i="34" s="1"/>
  <c r="J94" i="25"/>
  <c r="AA94" i="34" s="1"/>
  <c r="J93" i="25"/>
  <c r="AA93" i="34" s="1"/>
  <c r="J92" i="25"/>
  <c r="AA92" i="34" s="1"/>
  <c r="J91" i="25"/>
  <c r="AA91" i="34" s="1"/>
  <c r="J90" i="25"/>
  <c r="AA90" i="34" s="1"/>
  <c r="J89" i="25"/>
  <c r="AA89" i="34" s="1"/>
  <c r="J88" i="25"/>
  <c r="AA88" i="34" s="1"/>
  <c r="J87" i="25"/>
  <c r="AA87" i="34" s="1"/>
  <c r="J86" i="25"/>
  <c r="AA86" i="34" s="1"/>
  <c r="J85" i="25"/>
  <c r="AA85" i="34" s="1"/>
  <c r="J84" i="25"/>
  <c r="AA84" i="34" s="1"/>
  <c r="J83" i="25"/>
  <c r="AA83" i="34" s="1"/>
  <c r="J82" i="25"/>
  <c r="AA82" i="34" s="1"/>
  <c r="J81" i="25"/>
  <c r="AA81" i="34" s="1"/>
  <c r="J80" i="25"/>
  <c r="AA80" i="34" s="1"/>
  <c r="J79" i="25"/>
  <c r="AA79" i="34" s="1"/>
  <c r="J78" i="25"/>
  <c r="AA78" i="34" s="1"/>
  <c r="J77" i="25"/>
  <c r="AA77" i="34" s="1"/>
  <c r="J76" i="25"/>
  <c r="AA76" i="34" s="1"/>
  <c r="J75" i="25"/>
  <c r="AA75" i="34" s="1"/>
  <c r="J74" i="25"/>
  <c r="AA74" i="34" s="1"/>
  <c r="J73" i="25"/>
  <c r="AA73" i="34" s="1"/>
  <c r="J72" i="25"/>
  <c r="AA72" i="34" s="1"/>
  <c r="J71" i="25"/>
  <c r="AA71" i="34" s="1"/>
  <c r="J70" i="25"/>
  <c r="AA70" i="34" s="1"/>
  <c r="J69" i="25"/>
  <c r="AA69" i="34" s="1"/>
  <c r="J68" i="25"/>
  <c r="AA68" i="34" s="1"/>
  <c r="J67" i="25"/>
  <c r="AA67" i="34" s="1"/>
  <c r="J66" i="25"/>
  <c r="AA66" i="34" s="1"/>
  <c r="J65" i="25"/>
  <c r="AA65" i="34" s="1"/>
  <c r="J64" i="25"/>
  <c r="AA64" i="34" s="1"/>
  <c r="J63" i="25"/>
  <c r="AA63" i="34" s="1"/>
  <c r="J62" i="25"/>
  <c r="AA62" i="34" s="1"/>
  <c r="J61" i="25"/>
  <c r="AA61" i="34" s="1"/>
  <c r="J60" i="25"/>
  <c r="AA60" i="34" s="1"/>
  <c r="J59" i="25"/>
  <c r="AA59" i="34" s="1"/>
  <c r="J58" i="25"/>
  <c r="AA58" i="34" s="1"/>
  <c r="J57" i="25"/>
  <c r="AA57" i="34" s="1"/>
  <c r="J56" i="25"/>
  <c r="AA56" i="34" s="1"/>
  <c r="J55" i="25"/>
  <c r="AA55" i="34" s="1"/>
  <c r="J54" i="25"/>
  <c r="AA54" i="34" s="1"/>
  <c r="J53" i="25"/>
  <c r="AA53" i="34" s="1"/>
  <c r="J52" i="25"/>
  <c r="AA52" i="34" s="1"/>
  <c r="J51" i="25"/>
  <c r="AA51" i="34" s="1"/>
  <c r="J50" i="25"/>
  <c r="AA50" i="34" s="1"/>
  <c r="J49" i="25"/>
  <c r="AA49" i="34" s="1"/>
  <c r="J48" i="25"/>
  <c r="AA48" i="34" s="1"/>
  <c r="J47" i="25"/>
  <c r="AA47" i="34" s="1"/>
  <c r="J46" i="25"/>
  <c r="AA46" i="34" s="1"/>
  <c r="J45" i="25"/>
  <c r="AA45" i="34" s="1"/>
  <c r="J44" i="25"/>
  <c r="AA44" i="34" s="1"/>
  <c r="J43" i="25"/>
  <c r="AA43" i="34" s="1"/>
  <c r="J42" i="25"/>
  <c r="AA42" i="34" s="1"/>
  <c r="J41" i="25"/>
  <c r="AA41" i="34" s="1"/>
  <c r="J40" i="25"/>
  <c r="AA40" i="34" s="1"/>
  <c r="J39" i="25"/>
  <c r="AA39" i="34" s="1"/>
  <c r="J38" i="25"/>
  <c r="AA25" i="34" s="1"/>
  <c r="J37" i="25"/>
  <c r="AA38" i="34" s="1"/>
  <c r="J36" i="25"/>
  <c r="AA37" i="34" s="1"/>
  <c r="J35" i="25"/>
  <c r="AA34" i="34" s="1"/>
  <c r="J34" i="25"/>
  <c r="AA13" i="34" s="1"/>
  <c r="J33" i="25"/>
  <c r="J32" i="25"/>
  <c r="AA27" i="34" s="1"/>
  <c r="J31" i="25"/>
  <c r="AA24" i="34" s="1"/>
  <c r="J30" i="25"/>
  <c r="AA18" i="34" s="1"/>
  <c r="J29" i="25"/>
  <c r="AA15" i="34" s="1"/>
  <c r="J28" i="25"/>
  <c r="AA16" i="34" s="1"/>
  <c r="J27" i="25"/>
  <c r="AA20" i="34" s="1"/>
  <c r="J26" i="25"/>
  <c r="AA31" i="34" s="1"/>
  <c r="J25" i="25"/>
  <c r="AA17" i="34" s="1"/>
  <c r="J24" i="25"/>
  <c r="AA36" i="34" s="1"/>
  <c r="J23" i="25"/>
  <c r="AA26" i="34" s="1"/>
  <c r="J22" i="25"/>
  <c r="AA32" i="34" s="1"/>
  <c r="J21" i="25"/>
  <c r="AA28" i="34" s="1"/>
  <c r="J20" i="25"/>
  <c r="AA35" i="34" s="1"/>
  <c r="J19" i="25"/>
  <c r="AA33" i="34" s="1"/>
  <c r="J18" i="25"/>
  <c r="AA14" i="34" s="1"/>
  <c r="J17" i="25"/>
  <c r="J16" i="25"/>
  <c r="AA30" i="34" s="1"/>
  <c r="J15" i="25"/>
  <c r="AA19" i="34" s="1"/>
  <c r="J14" i="25"/>
  <c r="AA23" i="34" s="1"/>
  <c r="J13" i="25"/>
  <c r="AA22" i="34" s="1"/>
  <c r="J12" i="25"/>
  <c r="AA12" i="34" s="1"/>
  <c r="J11" i="25"/>
  <c r="AA11" i="34" s="1"/>
  <c r="J10" i="25"/>
  <c r="AA10" i="34" s="1"/>
  <c r="J9" i="25"/>
  <c r="AA9" i="34" s="1"/>
  <c r="J128" i="26"/>
  <c r="AF128" i="34" s="1"/>
  <c r="J127" i="26"/>
  <c r="AF127" i="34" s="1"/>
  <c r="J126" i="26"/>
  <c r="AF126" i="34" s="1"/>
  <c r="J125" i="26"/>
  <c r="AF125" i="34" s="1"/>
  <c r="J124" i="26"/>
  <c r="AF124" i="34" s="1"/>
  <c r="J123" i="26"/>
  <c r="AF123" i="34" s="1"/>
  <c r="J122" i="26"/>
  <c r="AF122" i="34" s="1"/>
  <c r="J121" i="26"/>
  <c r="AF121" i="34" s="1"/>
  <c r="J120" i="26"/>
  <c r="AF120" i="34" s="1"/>
  <c r="J119" i="26"/>
  <c r="AF119" i="34" s="1"/>
  <c r="J118" i="26"/>
  <c r="AF118" i="34" s="1"/>
  <c r="J117" i="26"/>
  <c r="AF117" i="34" s="1"/>
  <c r="J116" i="26"/>
  <c r="AF116" i="34" s="1"/>
  <c r="J115" i="26"/>
  <c r="AF115" i="34" s="1"/>
  <c r="J114" i="26"/>
  <c r="AF114" i="34" s="1"/>
  <c r="J112" i="26"/>
  <c r="AF112" i="34" s="1"/>
  <c r="J110" i="26"/>
  <c r="AF110" i="34" s="1"/>
  <c r="J109" i="26"/>
  <c r="AF109" i="34" s="1"/>
  <c r="J108" i="26"/>
  <c r="AF108" i="34" s="1"/>
  <c r="J107" i="26"/>
  <c r="AF107" i="34" s="1"/>
  <c r="J106" i="26"/>
  <c r="AF106" i="34" s="1"/>
  <c r="J105" i="26"/>
  <c r="AF105" i="34" s="1"/>
  <c r="J104" i="26"/>
  <c r="AF104" i="34" s="1"/>
  <c r="J103" i="26"/>
  <c r="AF103" i="34" s="1"/>
  <c r="J102" i="26"/>
  <c r="AF102" i="34" s="1"/>
  <c r="J101" i="26"/>
  <c r="AF101" i="34" s="1"/>
  <c r="J100" i="26"/>
  <c r="AF100" i="34" s="1"/>
  <c r="J99" i="26"/>
  <c r="AF99" i="34" s="1"/>
  <c r="J98" i="26"/>
  <c r="AF98" i="34" s="1"/>
  <c r="J97" i="26"/>
  <c r="AF97" i="34" s="1"/>
  <c r="J96" i="26"/>
  <c r="AF96" i="34" s="1"/>
  <c r="J95" i="26"/>
  <c r="AF95" i="34" s="1"/>
  <c r="J94" i="26"/>
  <c r="AF94" i="34" s="1"/>
  <c r="J93" i="26"/>
  <c r="AF93" i="34" s="1"/>
  <c r="J92" i="26"/>
  <c r="AF92" i="34" s="1"/>
  <c r="J91" i="26"/>
  <c r="AF91" i="34" s="1"/>
  <c r="J90" i="26"/>
  <c r="AF90" i="34" s="1"/>
  <c r="J89" i="26"/>
  <c r="AF89" i="34" s="1"/>
  <c r="J88" i="26"/>
  <c r="AF88" i="34" s="1"/>
  <c r="J87" i="26"/>
  <c r="AF87" i="34" s="1"/>
  <c r="J86" i="26"/>
  <c r="AF86" i="34" s="1"/>
  <c r="J85" i="26"/>
  <c r="AF85" i="34" s="1"/>
  <c r="J84" i="26"/>
  <c r="AF84" i="34" s="1"/>
  <c r="J83" i="26"/>
  <c r="AF83" i="34" s="1"/>
  <c r="J82" i="26"/>
  <c r="AF82" i="34" s="1"/>
  <c r="J81" i="26"/>
  <c r="AF81" i="34" s="1"/>
  <c r="J80" i="26"/>
  <c r="AF80" i="34" s="1"/>
  <c r="J79" i="26"/>
  <c r="AF79" i="34" s="1"/>
  <c r="J78" i="26"/>
  <c r="AF78" i="34" s="1"/>
  <c r="J77" i="26"/>
  <c r="AF77" i="34" s="1"/>
  <c r="J76" i="26"/>
  <c r="AF76" i="34" s="1"/>
  <c r="J75" i="26"/>
  <c r="AF75" i="34" s="1"/>
  <c r="J74" i="26"/>
  <c r="AF74" i="34" s="1"/>
  <c r="J73" i="26"/>
  <c r="AF73" i="34" s="1"/>
  <c r="J72" i="26"/>
  <c r="AF72" i="34" s="1"/>
  <c r="J71" i="26"/>
  <c r="AF71" i="34" s="1"/>
  <c r="J70" i="26"/>
  <c r="AF70" i="34" s="1"/>
  <c r="J69" i="26"/>
  <c r="AF69" i="34" s="1"/>
  <c r="J68" i="26"/>
  <c r="AF68" i="34" s="1"/>
  <c r="J67" i="26"/>
  <c r="AF67" i="34" s="1"/>
  <c r="J66" i="26"/>
  <c r="AF66" i="34" s="1"/>
  <c r="J65" i="26"/>
  <c r="AF65" i="34" s="1"/>
  <c r="J64" i="26"/>
  <c r="AF64" i="34" s="1"/>
  <c r="J63" i="26"/>
  <c r="AF63" i="34" s="1"/>
  <c r="J62" i="26"/>
  <c r="AF62" i="34" s="1"/>
  <c r="J61" i="26"/>
  <c r="AF61" i="34" s="1"/>
  <c r="J60" i="26"/>
  <c r="AF60" i="34" s="1"/>
  <c r="J59" i="26"/>
  <c r="AF59" i="34" s="1"/>
  <c r="J58" i="26"/>
  <c r="AF58" i="34" s="1"/>
  <c r="J57" i="26"/>
  <c r="AF57" i="34" s="1"/>
  <c r="J56" i="26"/>
  <c r="AF56" i="34" s="1"/>
  <c r="J55" i="26"/>
  <c r="AF55" i="34" s="1"/>
  <c r="J54" i="26"/>
  <c r="AF54" i="34" s="1"/>
  <c r="J53" i="26"/>
  <c r="AF53" i="34" s="1"/>
  <c r="J52" i="26"/>
  <c r="AF52" i="34" s="1"/>
  <c r="J51" i="26"/>
  <c r="AF51" i="34" s="1"/>
  <c r="J50" i="26"/>
  <c r="AF50" i="34" s="1"/>
  <c r="J49" i="26"/>
  <c r="AF49" i="34" s="1"/>
  <c r="J48" i="26"/>
  <c r="AF48" i="34" s="1"/>
  <c r="J47" i="26"/>
  <c r="AF47" i="34" s="1"/>
  <c r="J46" i="26"/>
  <c r="AF46" i="34" s="1"/>
  <c r="J45" i="26"/>
  <c r="AF45" i="34" s="1"/>
  <c r="J44" i="26"/>
  <c r="AF44" i="34" s="1"/>
  <c r="J43" i="26"/>
  <c r="AF43" i="34" s="1"/>
  <c r="J42" i="26"/>
  <c r="AF42" i="34" s="1"/>
  <c r="J41" i="26"/>
  <c r="AF41" i="34" s="1"/>
  <c r="J40" i="26"/>
  <c r="AF40" i="34" s="1"/>
  <c r="J39" i="26"/>
  <c r="AF39" i="34" s="1"/>
  <c r="J38" i="26"/>
  <c r="AF25" i="34" s="1"/>
  <c r="J37" i="26"/>
  <c r="AF38" i="34" s="1"/>
  <c r="J36" i="26"/>
  <c r="AF37" i="34" s="1"/>
  <c r="J35" i="26"/>
  <c r="AF34" i="34" s="1"/>
  <c r="J34" i="26"/>
  <c r="AF13" i="34" s="1"/>
  <c r="J33" i="26"/>
  <c r="AF21" i="34" s="1"/>
  <c r="J32" i="26"/>
  <c r="AF27" i="34" s="1"/>
  <c r="J31" i="26"/>
  <c r="AF24" i="34" s="1"/>
  <c r="J30" i="26"/>
  <c r="AF18" i="34" s="1"/>
  <c r="J29" i="26"/>
  <c r="AF15" i="34" s="1"/>
  <c r="J28" i="26"/>
  <c r="AF16" i="34" s="1"/>
  <c r="J27" i="26"/>
  <c r="AF20" i="34" s="1"/>
  <c r="J26" i="26"/>
  <c r="AF31" i="34" s="1"/>
  <c r="J25" i="26"/>
  <c r="AF17" i="34" s="1"/>
  <c r="J24" i="26"/>
  <c r="AF36" i="34" s="1"/>
  <c r="J23" i="26"/>
  <c r="AF26" i="34" s="1"/>
  <c r="J22" i="26"/>
  <c r="AF32" i="34" s="1"/>
  <c r="J21" i="26"/>
  <c r="AF28" i="34" s="1"/>
  <c r="J20" i="26"/>
  <c r="AF35" i="34" s="1"/>
  <c r="J19" i="26"/>
  <c r="AF33" i="34" s="1"/>
  <c r="J18" i="26"/>
  <c r="AF14" i="34" s="1"/>
  <c r="J17" i="26"/>
  <c r="AF29" i="34" s="1"/>
  <c r="J16" i="26"/>
  <c r="AF30" i="34" s="1"/>
  <c r="J15" i="26"/>
  <c r="AF19" i="34" s="1"/>
  <c r="J14" i="26"/>
  <c r="AF23" i="34" s="1"/>
  <c r="J13" i="26"/>
  <c r="AF22" i="34" s="1"/>
  <c r="J12" i="26"/>
  <c r="AF12" i="34" s="1"/>
  <c r="J11" i="26"/>
  <c r="AF11" i="34" s="1"/>
  <c r="J10" i="26"/>
  <c r="AF10" i="34" s="1"/>
  <c r="J128" i="21"/>
  <c r="Q128" i="34" s="1"/>
  <c r="J127" i="21"/>
  <c r="Q127" i="34" s="1"/>
  <c r="J126" i="21"/>
  <c r="Q126" i="34" s="1"/>
  <c r="J125" i="21"/>
  <c r="Q125" i="34" s="1"/>
  <c r="J124" i="21"/>
  <c r="Q124" i="34" s="1"/>
  <c r="J123" i="21"/>
  <c r="Q123" i="34" s="1"/>
  <c r="J122" i="21"/>
  <c r="Q122" i="34" s="1"/>
  <c r="J121" i="21"/>
  <c r="Q121" i="34" s="1"/>
  <c r="J120" i="21"/>
  <c r="Q120" i="34" s="1"/>
  <c r="J119" i="21"/>
  <c r="Q119" i="34" s="1"/>
  <c r="J118" i="21"/>
  <c r="Q118" i="34" s="1"/>
  <c r="J117" i="21"/>
  <c r="Q117" i="34" s="1"/>
  <c r="J116" i="21"/>
  <c r="Q116" i="34" s="1"/>
  <c r="J115" i="21"/>
  <c r="Q115" i="34" s="1"/>
  <c r="J114" i="21"/>
  <c r="Q114" i="34" s="1"/>
  <c r="J113" i="21"/>
  <c r="Q113" i="34" s="1"/>
  <c r="J112" i="21"/>
  <c r="Q112" i="34" s="1"/>
  <c r="J111" i="21"/>
  <c r="Q111" i="34" s="1"/>
  <c r="J110" i="21"/>
  <c r="Q110" i="34" s="1"/>
  <c r="J109" i="21"/>
  <c r="Q109" i="34" s="1"/>
  <c r="J108" i="21"/>
  <c r="Q108" i="34" s="1"/>
  <c r="J107" i="21"/>
  <c r="Q107" i="34" s="1"/>
  <c r="J106" i="21"/>
  <c r="Q106" i="34" s="1"/>
  <c r="J105" i="21"/>
  <c r="Q105" i="34" s="1"/>
  <c r="J104" i="21"/>
  <c r="Q104" i="34" s="1"/>
  <c r="J103" i="21"/>
  <c r="J102" i="21"/>
  <c r="Q102" i="34" s="1"/>
  <c r="J101" i="21"/>
  <c r="Q101" i="34" s="1"/>
  <c r="J100" i="21"/>
  <c r="Q100" i="34" s="1"/>
  <c r="J99" i="21"/>
  <c r="Q99" i="34" s="1"/>
  <c r="J98" i="21"/>
  <c r="Q98" i="34" s="1"/>
  <c r="J97" i="21"/>
  <c r="Q97" i="34" s="1"/>
  <c r="J96" i="21"/>
  <c r="Q96" i="34" s="1"/>
  <c r="J95" i="21"/>
  <c r="Q95" i="34" s="1"/>
  <c r="J94" i="21"/>
  <c r="Q94" i="34" s="1"/>
  <c r="J93" i="21"/>
  <c r="Q93" i="34" s="1"/>
  <c r="J92" i="21"/>
  <c r="Q92" i="34" s="1"/>
  <c r="J91" i="21"/>
  <c r="Q91" i="34" s="1"/>
  <c r="J90" i="21"/>
  <c r="Q90" i="34" s="1"/>
  <c r="J89" i="21"/>
  <c r="Q89" i="34" s="1"/>
  <c r="J88" i="21"/>
  <c r="Q88" i="34" s="1"/>
  <c r="J87" i="21"/>
  <c r="Q87" i="34" s="1"/>
  <c r="J86" i="21"/>
  <c r="Q86" i="34" s="1"/>
  <c r="J85" i="21"/>
  <c r="Q85" i="34" s="1"/>
  <c r="J84" i="21"/>
  <c r="Q84" i="34" s="1"/>
  <c r="J83" i="21"/>
  <c r="Q83" i="34" s="1"/>
  <c r="J82" i="21"/>
  <c r="Q82" i="34" s="1"/>
  <c r="J81" i="21"/>
  <c r="Q81" i="34" s="1"/>
  <c r="J80" i="21"/>
  <c r="Q80" i="34" s="1"/>
  <c r="J79" i="21"/>
  <c r="Q79" i="34" s="1"/>
  <c r="J78" i="21"/>
  <c r="Q78" i="34" s="1"/>
  <c r="J77" i="21"/>
  <c r="Q77" i="34" s="1"/>
  <c r="J76" i="21"/>
  <c r="Q76" i="34" s="1"/>
  <c r="J75" i="21"/>
  <c r="Q75" i="34" s="1"/>
  <c r="J74" i="21"/>
  <c r="Q74" i="34" s="1"/>
  <c r="J73" i="21"/>
  <c r="Q73" i="34" s="1"/>
  <c r="J72" i="21"/>
  <c r="Q72" i="34" s="1"/>
  <c r="J71" i="21"/>
  <c r="Q71" i="34" s="1"/>
  <c r="J70" i="21"/>
  <c r="Q70" i="34" s="1"/>
  <c r="J69" i="21"/>
  <c r="Q69" i="34" s="1"/>
  <c r="J68" i="21"/>
  <c r="Q68" i="34" s="1"/>
  <c r="J67" i="21"/>
  <c r="Q67" i="34" s="1"/>
  <c r="J66" i="21"/>
  <c r="Q66" i="34" s="1"/>
  <c r="J65" i="21"/>
  <c r="Q65" i="34" s="1"/>
  <c r="J64" i="21"/>
  <c r="Q64" i="34" s="1"/>
  <c r="J63" i="21"/>
  <c r="Q63" i="34" s="1"/>
  <c r="J62" i="21"/>
  <c r="Q62" i="34" s="1"/>
  <c r="J61" i="21"/>
  <c r="Q61" i="34" s="1"/>
  <c r="J60" i="21"/>
  <c r="Q60" i="34" s="1"/>
  <c r="J59" i="21"/>
  <c r="Q59" i="34" s="1"/>
  <c r="J58" i="21"/>
  <c r="Q58" i="34" s="1"/>
  <c r="J57" i="21"/>
  <c r="Q57" i="34" s="1"/>
  <c r="J56" i="21"/>
  <c r="Q56" i="34" s="1"/>
  <c r="J55" i="21"/>
  <c r="Q55" i="34" s="1"/>
  <c r="J54" i="21"/>
  <c r="Q54" i="34" s="1"/>
  <c r="J53" i="21"/>
  <c r="Q53" i="34" s="1"/>
  <c r="J52" i="21"/>
  <c r="Q52" i="34" s="1"/>
  <c r="J51" i="21"/>
  <c r="Q51" i="34" s="1"/>
  <c r="J50" i="21"/>
  <c r="Q50" i="34" s="1"/>
  <c r="J49" i="21"/>
  <c r="Q49" i="34" s="1"/>
  <c r="J48" i="21"/>
  <c r="Q48" i="34" s="1"/>
  <c r="J47" i="21"/>
  <c r="Q47" i="34" s="1"/>
  <c r="J46" i="21"/>
  <c r="Q46" i="34" s="1"/>
  <c r="J45" i="21"/>
  <c r="Q45" i="34" s="1"/>
  <c r="J44" i="21"/>
  <c r="Q44" i="34" s="1"/>
  <c r="J43" i="21"/>
  <c r="Q43" i="34" s="1"/>
  <c r="J42" i="21"/>
  <c r="Q42" i="34" s="1"/>
  <c r="J41" i="21"/>
  <c r="Q41" i="34" s="1"/>
  <c r="J40" i="21"/>
  <c r="Q40" i="34" s="1"/>
  <c r="J39" i="21"/>
  <c r="Q39" i="34" s="1"/>
  <c r="J38" i="21"/>
  <c r="Q25" i="34" s="1"/>
  <c r="J37" i="21"/>
  <c r="Q38" i="34" s="1"/>
  <c r="J36" i="21"/>
  <c r="Q37" i="34" s="1"/>
  <c r="J35" i="21"/>
  <c r="Q34" i="34" s="1"/>
  <c r="J34" i="21"/>
  <c r="Q13" i="34" s="1"/>
  <c r="J33" i="21"/>
  <c r="Q21" i="34" s="1"/>
  <c r="J32" i="21"/>
  <c r="Q27" i="34" s="1"/>
  <c r="J31" i="21"/>
  <c r="Q24" i="34" s="1"/>
  <c r="J30" i="21"/>
  <c r="Q18" i="34" s="1"/>
  <c r="J29" i="21"/>
  <c r="Q15" i="34" s="1"/>
  <c r="J28" i="21"/>
  <c r="Q16" i="34" s="1"/>
  <c r="J27" i="21"/>
  <c r="Q20" i="34" s="1"/>
  <c r="J26" i="21"/>
  <c r="Q31" i="34" s="1"/>
  <c r="J25" i="21"/>
  <c r="Q17" i="34" s="1"/>
  <c r="J24" i="21"/>
  <c r="Q36" i="34" s="1"/>
  <c r="J23" i="21"/>
  <c r="J22" i="21"/>
  <c r="Q32" i="34" s="1"/>
  <c r="J21" i="21"/>
  <c r="Q28" i="34" s="1"/>
  <c r="J20" i="21"/>
  <c r="Q35" i="34" s="1"/>
  <c r="J19" i="21"/>
  <c r="Q33" i="34" s="1"/>
  <c r="J18" i="21"/>
  <c r="Q14" i="34" s="1"/>
  <c r="J17" i="21"/>
  <c r="Q29" i="34" s="1"/>
  <c r="J16" i="21"/>
  <c r="Q30" i="34" s="1"/>
  <c r="J15" i="21"/>
  <c r="Q19" i="34" s="1"/>
  <c r="J14" i="21"/>
  <c r="Q23" i="34" s="1"/>
  <c r="J13" i="21"/>
  <c r="Q22" i="34" s="1"/>
  <c r="DV10" i="4"/>
  <c r="DW10" i="4"/>
  <c r="DX10" i="4"/>
  <c r="DY10" i="4"/>
  <c r="DZ10" i="4"/>
  <c r="EE10" i="4"/>
  <c r="DV11" i="4"/>
  <c r="DW11" i="4"/>
  <c r="DX11" i="4"/>
  <c r="DY11" i="4"/>
  <c r="DZ11" i="4"/>
  <c r="EE11" i="4"/>
  <c r="DV12" i="4"/>
  <c r="DW12" i="4"/>
  <c r="DX12" i="4"/>
  <c r="DY12" i="4"/>
  <c r="DZ12" i="4"/>
  <c r="EE12" i="4"/>
  <c r="DV13" i="4"/>
  <c r="DW13" i="4"/>
  <c r="DX13" i="4"/>
  <c r="DY13" i="4"/>
  <c r="DZ13" i="4"/>
  <c r="EE13" i="4"/>
  <c r="DV14" i="4"/>
  <c r="DW14" i="4"/>
  <c r="DX14" i="4"/>
  <c r="DY14" i="4"/>
  <c r="DZ14" i="4"/>
  <c r="EE14" i="4"/>
  <c r="DV15" i="4"/>
  <c r="DW15" i="4"/>
  <c r="DX15" i="4"/>
  <c r="DY15" i="4"/>
  <c r="DZ15" i="4"/>
  <c r="EE15" i="4"/>
  <c r="DV16" i="4"/>
  <c r="DW16" i="4"/>
  <c r="DX16" i="4"/>
  <c r="DY16" i="4"/>
  <c r="DZ16" i="4"/>
  <c r="EE16" i="4"/>
  <c r="DV17" i="4"/>
  <c r="DW17" i="4"/>
  <c r="DX17" i="4"/>
  <c r="DY17" i="4"/>
  <c r="DZ17" i="4"/>
  <c r="EE17" i="4"/>
  <c r="DV18" i="4"/>
  <c r="DW18" i="4"/>
  <c r="DX18" i="4"/>
  <c r="DY18" i="4"/>
  <c r="DZ18" i="4"/>
  <c r="EE18" i="4"/>
  <c r="DV19" i="4"/>
  <c r="DW19" i="4"/>
  <c r="DX19" i="4"/>
  <c r="DY19" i="4"/>
  <c r="DZ19" i="4"/>
  <c r="EE19" i="4"/>
  <c r="DV20" i="4"/>
  <c r="DW20" i="4"/>
  <c r="DX20" i="4"/>
  <c r="DY20" i="4"/>
  <c r="DZ20" i="4"/>
  <c r="EE20" i="4"/>
  <c r="DV21" i="4"/>
  <c r="DW21" i="4"/>
  <c r="DX21" i="4"/>
  <c r="DY21" i="4"/>
  <c r="DZ21" i="4"/>
  <c r="EE21" i="4"/>
  <c r="DV22" i="4"/>
  <c r="DW22" i="4"/>
  <c r="DX22" i="4"/>
  <c r="DY22" i="4"/>
  <c r="DZ22" i="4"/>
  <c r="EE22" i="4"/>
  <c r="DV23" i="4"/>
  <c r="DW23" i="4"/>
  <c r="DX23" i="4"/>
  <c r="DY23" i="4"/>
  <c r="DZ23" i="4"/>
  <c r="EE23" i="4"/>
  <c r="DV24" i="4"/>
  <c r="DW24" i="4"/>
  <c r="DX24" i="4"/>
  <c r="DY24" i="4"/>
  <c r="DZ24" i="4"/>
  <c r="EE24" i="4"/>
  <c r="DV25" i="4"/>
  <c r="DW25" i="4"/>
  <c r="DX25" i="4"/>
  <c r="DY25" i="4"/>
  <c r="DZ25" i="4"/>
  <c r="EE25" i="4"/>
  <c r="DV26" i="4"/>
  <c r="DW26" i="4"/>
  <c r="DX26" i="4"/>
  <c r="DY26" i="4"/>
  <c r="DZ26" i="4"/>
  <c r="EE26" i="4"/>
  <c r="DV27" i="4"/>
  <c r="DW27" i="4"/>
  <c r="DX27" i="4"/>
  <c r="DY27" i="4"/>
  <c r="DZ27" i="4"/>
  <c r="EE27" i="4"/>
  <c r="DV28" i="4"/>
  <c r="DW28" i="4"/>
  <c r="DX28" i="4"/>
  <c r="DY28" i="4"/>
  <c r="DZ28" i="4"/>
  <c r="EE28" i="4"/>
  <c r="DV29" i="4"/>
  <c r="DW29" i="4"/>
  <c r="DX29" i="4"/>
  <c r="DY29" i="4"/>
  <c r="DZ29" i="4"/>
  <c r="EE29" i="4"/>
  <c r="DV30" i="4"/>
  <c r="DW30" i="4"/>
  <c r="DX30" i="4"/>
  <c r="DY30" i="4"/>
  <c r="DZ30" i="4"/>
  <c r="EE30" i="4"/>
  <c r="DV31" i="4"/>
  <c r="DW31" i="4"/>
  <c r="DX31" i="4"/>
  <c r="DY31" i="4"/>
  <c r="DZ31" i="4"/>
  <c r="EE31" i="4"/>
  <c r="DV32" i="4"/>
  <c r="DW32" i="4"/>
  <c r="DX32" i="4"/>
  <c r="DY32" i="4"/>
  <c r="DZ32" i="4"/>
  <c r="EE32" i="4"/>
  <c r="DV33" i="4"/>
  <c r="DW33" i="4"/>
  <c r="DX33" i="4"/>
  <c r="DY33" i="4"/>
  <c r="DZ33" i="4"/>
  <c r="EE33" i="4"/>
  <c r="DV34" i="4"/>
  <c r="DW34" i="4"/>
  <c r="DX34" i="4"/>
  <c r="DY34" i="4"/>
  <c r="DZ34" i="4"/>
  <c r="EE34" i="4"/>
  <c r="DV35" i="4"/>
  <c r="DW35" i="4"/>
  <c r="DX35" i="4"/>
  <c r="DY35" i="4"/>
  <c r="DZ35" i="4"/>
  <c r="EE35" i="4"/>
  <c r="DV36" i="4"/>
  <c r="DW36" i="4"/>
  <c r="DX36" i="4"/>
  <c r="DY36" i="4"/>
  <c r="DZ36" i="4"/>
  <c r="EE36" i="4"/>
  <c r="DV37" i="4"/>
  <c r="DW37" i="4"/>
  <c r="DX37" i="4"/>
  <c r="DY37" i="4"/>
  <c r="DZ37" i="4"/>
  <c r="EE37" i="4"/>
  <c r="DV38" i="4"/>
  <c r="DW38" i="4"/>
  <c r="DX38" i="4"/>
  <c r="DY38" i="4"/>
  <c r="DZ38" i="4"/>
  <c r="EE38" i="4"/>
  <c r="DV39" i="4"/>
  <c r="DW39" i="4"/>
  <c r="DX39" i="4"/>
  <c r="DY39" i="4"/>
  <c r="DZ39" i="4"/>
  <c r="EE39" i="4"/>
  <c r="DV40" i="4"/>
  <c r="DW40" i="4"/>
  <c r="DX40" i="4"/>
  <c r="DY40" i="4"/>
  <c r="DZ40" i="4"/>
  <c r="EE40" i="4"/>
  <c r="DV41" i="4"/>
  <c r="DW41" i="4"/>
  <c r="DX41" i="4"/>
  <c r="DY41" i="4"/>
  <c r="DZ41" i="4"/>
  <c r="EE41" i="4"/>
  <c r="DV42" i="4"/>
  <c r="DW42" i="4"/>
  <c r="DX42" i="4"/>
  <c r="DY42" i="4"/>
  <c r="DZ42" i="4"/>
  <c r="EE42" i="4"/>
  <c r="DV43" i="4"/>
  <c r="DW43" i="4"/>
  <c r="DX43" i="4"/>
  <c r="DY43" i="4"/>
  <c r="DZ43" i="4"/>
  <c r="EE43" i="4"/>
  <c r="DV44" i="4"/>
  <c r="DW44" i="4"/>
  <c r="DX44" i="4"/>
  <c r="DY44" i="4"/>
  <c r="DZ44" i="4"/>
  <c r="EE44" i="4"/>
  <c r="DV45" i="4"/>
  <c r="DW45" i="4"/>
  <c r="DX45" i="4"/>
  <c r="DY45" i="4"/>
  <c r="DZ45" i="4"/>
  <c r="EE45" i="4"/>
  <c r="DV46" i="4"/>
  <c r="DW46" i="4"/>
  <c r="DX46" i="4"/>
  <c r="DY46" i="4"/>
  <c r="DZ46" i="4"/>
  <c r="EE46" i="4"/>
  <c r="DV47" i="4"/>
  <c r="DW47" i="4"/>
  <c r="DX47" i="4"/>
  <c r="DY47" i="4"/>
  <c r="DZ47" i="4"/>
  <c r="EE47" i="4"/>
  <c r="DV48" i="4"/>
  <c r="DW48" i="4"/>
  <c r="DX48" i="4"/>
  <c r="DY48" i="4"/>
  <c r="DZ48" i="4"/>
  <c r="EE48" i="4"/>
  <c r="DV49" i="4"/>
  <c r="DW49" i="4"/>
  <c r="DX49" i="4"/>
  <c r="DY49" i="4"/>
  <c r="DZ49" i="4"/>
  <c r="EE49" i="4"/>
  <c r="DV50" i="4"/>
  <c r="DW50" i="4"/>
  <c r="DX50" i="4"/>
  <c r="DY50" i="4"/>
  <c r="DZ50" i="4"/>
  <c r="EE50" i="4"/>
  <c r="DV51" i="4"/>
  <c r="DW51" i="4"/>
  <c r="DX51" i="4"/>
  <c r="DY51" i="4"/>
  <c r="DZ51" i="4"/>
  <c r="EE51" i="4"/>
  <c r="DV52" i="4"/>
  <c r="DW52" i="4"/>
  <c r="DX52" i="4"/>
  <c r="DY52" i="4"/>
  <c r="DZ52" i="4"/>
  <c r="EE52" i="4"/>
  <c r="DV53" i="4"/>
  <c r="DW53" i="4"/>
  <c r="DX53" i="4"/>
  <c r="DY53" i="4"/>
  <c r="DZ53" i="4"/>
  <c r="EE53" i="4"/>
  <c r="DV54" i="4"/>
  <c r="DW54" i="4"/>
  <c r="DX54" i="4"/>
  <c r="DY54" i="4"/>
  <c r="DZ54" i="4"/>
  <c r="EE54" i="4"/>
  <c r="DV55" i="4"/>
  <c r="DW55" i="4"/>
  <c r="DX55" i="4"/>
  <c r="DY55" i="4"/>
  <c r="DZ55" i="4"/>
  <c r="EE55" i="4"/>
  <c r="DV56" i="4"/>
  <c r="DW56" i="4"/>
  <c r="DX56" i="4"/>
  <c r="DY56" i="4"/>
  <c r="DZ56" i="4"/>
  <c r="EE56" i="4"/>
  <c r="DV57" i="4"/>
  <c r="DW57" i="4"/>
  <c r="DX57" i="4"/>
  <c r="DY57" i="4"/>
  <c r="DZ57" i="4"/>
  <c r="EE57" i="4"/>
  <c r="DV58" i="4"/>
  <c r="DW58" i="4"/>
  <c r="DX58" i="4"/>
  <c r="DY58" i="4"/>
  <c r="DZ58" i="4"/>
  <c r="EE58" i="4"/>
  <c r="DV59" i="4"/>
  <c r="DW59" i="4"/>
  <c r="DX59" i="4"/>
  <c r="DY59" i="4"/>
  <c r="DZ59" i="4"/>
  <c r="EE59" i="4"/>
  <c r="DV60" i="4"/>
  <c r="DW60" i="4"/>
  <c r="DX60" i="4"/>
  <c r="DY60" i="4"/>
  <c r="DZ60" i="4"/>
  <c r="EE60" i="4"/>
  <c r="DV61" i="4"/>
  <c r="DW61" i="4"/>
  <c r="DX61" i="4"/>
  <c r="DY61" i="4"/>
  <c r="DZ61" i="4"/>
  <c r="EE61" i="4"/>
  <c r="DV62" i="4"/>
  <c r="DW62" i="4"/>
  <c r="DX62" i="4"/>
  <c r="DY62" i="4"/>
  <c r="DZ62" i="4"/>
  <c r="EE62" i="4"/>
  <c r="DV63" i="4"/>
  <c r="DW63" i="4"/>
  <c r="DX63" i="4"/>
  <c r="DY63" i="4"/>
  <c r="DZ63" i="4"/>
  <c r="EE63" i="4"/>
  <c r="DV64" i="4"/>
  <c r="DW64" i="4"/>
  <c r="DX64" i="4"/>
  <c r="DY64" i="4"/>
  <c r="DZ64" i="4"/>
  <c r="EE64" i="4"/>
  <c r="DV65" i="4"/>
  <c r="DW65" i="4"/>
  <c r="DX65" i="4"/>
  <c r="DY65" i="4"/>
  <c r="DZ65" i="4"/>
  <c r="EE65" i="4"/>
  <c r="DV66" i="4"/>
  <c r="DW66" i="4"/>
  <c r="DX66" i="4"/>
  <c r="DY66" i="4"/>
  <c r="DZ66" i="4"/>
  <c r="EE66" i="4"/>
  <c r="DV67" i="4"/>
  <c r="DW67" i="4"/>
  <c r="DX67" i="4"/>
  <c r="DY67" i="4"/>
  <c r="DZ67" i="4"/>
  <c r="EE67" i="4"/>
  <c r="DV68" i="4"/>
  <c r="DW68" i="4"/>
  <c r="DX68" i="4"/>
  <c r="DY68" i="4"/>
  <c r="DZ68" i="4"/>
  <c r="EE68" i="4"/>
  <c r="DV69" i="4"/>
  <c r="DW69" i="4"/>
  <c r="DX69" i="4"/>
  <c r="DY69" i="4"/>
  <c r="DZ69" i="4"/>
  <c r="EE69" i="4"/>
  <c r="DV70" i="4"/>
  <c r="DW70" i="4"/>
  <c r="DX70" i="4"/>
  <c r="DY70" i="4"/>
  <c r="DZ70" i="4"/>
  <c r="EE70" i="4"/>
  <c r="DV71" i="4"/>
  <c r="DW71" i="4"/>
  <c r="DX71" i="4"/>
  <c r="DY71" i="4"/>
  <c r="DZ71" i="4"/>
  <c r="EE71" i="4"/>
  <c r="DV72" i="4"/>
  <c r="DW72" i="4"/>
  <c r="DX72" i="4"/>
  <c r="DY72" i="4"/>
  <c r="DZ72" i="4"/>
  <c r="EE72" i="4"/>
  <c r="DV73" i="4"/>
  <c r="DW73" i="4"/>
  <c r="DX73" i="4"/>
  <c r="DY73" i="4"/>
  <c r="DZ73" i="4"/>
  <c r="EE73" i="4"/>
  <c r="DV74" i="4"/>
  <c r="DW74" i="4"/>
  <c r="DX74" i="4"/>
  <c r="DY74" i="4"/>
  <c r="DZ74" i="4"/>
  <c r="EE74" i="4"/>
  <c r="DV75" i="4"/>
  <c r="DW75" i="4"/>
  <c r="DX75" i="4"/>
  <c r="DY75" i="4"/>
  <c r="DZ75" i="4"/>
  <c r="EE75" i="4"/>
  <c r="DV76" i="4"/>
  <c r="DW76" i="4"/>
  <c r="DX76" i="4"/>
  <c r="DY76" i="4"/>
  <c r="DZ76" i="4"/>
  <c r="EE76" i="4"/>
  <c r="DV77" i="4"/>
  <c r="DW77" i="4"/>
  <c r="DX77" i="4"/>
  <c r="DY77" i="4"/>
  <c r="DZ77" i="4"/>
  <c r="EE77" i="4"/>
  <c r="DV78" i="4"/>
  <c r="DW78" i="4"/>
  <c r="DX78" i="4"/>
  <c r="DY78" i="4"/>
  <c r="DZ78" i="4"/>
  <c r="EE78" i="4"/>
  <c r="DV79" i="4"/>
  <c r="DW79" i="4"/>
  <c r="DX79" i="4"/>
  <c r="DY79" i="4"/>
  <c r="DZ79" i="4"/>
  <c r="EE79" i="4"/>
  <c r="DV80" i="4"/>
  <c r="DW80" i="4"/>
  <c r="DX80" i="4"/>
  <c r="DY80" i="4"/>
  <c r="DZ80" i="4"/>
  <c r="EE80" i="4"/>
  <c r="DV81" i="4"/>
  <c r="DW81" i="4"/>
  <c r="DX81" i="4"/>
  <c r="DY81" i="4"/>
  <c r="DZ81" i="4"/>
  <c r="EE81" i="4"/>
  <c r="DV82" i="4"/>
  <c r="DW82" i="4"/>
  <c r="DX82" i="4"/>
  <c r="DY82" i="4"/>
  <c r="DZ82" i="4"/>
  <c r="EE82" i="4"/>
  <c r="DV83" i="4"/>
  <c r="DW83" i="4"/>
  <c r="DX83" i="4"/>
  <c r="DY83" i="4"/>
  <c r="DZ83" i="4"/>
  <c r="EE83" i="4"/>
  <c r="DV84" i="4"/>
  <c r="DW84" i="4"/>
  <c r="DX84" i="4"/>
  <c r="DY84" i="4"/>
  <c r="DZ84" i="4"/>
  <c r="EE84" i="4"/>
  <c r="DV85" i="4"/>
  <c r="DW85" i="4"/>
  <c r="DX85" i="4"/>
  <c r="DY85" i="4"/>
  <c r="DZ85" i="4"/>
  <c r="EE85" i="4"/>
  <c r="DV86" i="4"/>
  <c r="DW86" i="4"/>
  <c r="DX86" i="4"/>
  <c r="DY86" i="4"/>
  <c r="DZ86" i="4"/>
  <c r="EE86" i="4"/>
  <c r="DV87" i="4"/>
  <c r="DW87" i="4"/>
  <c r="DX87" i="4"/>
  <c r="DY87" i="4"/>
  <c r="DZ87" i="4"/>
  <c r="EE87" i="4"/>
  <c r="DV88" i="4"/>
  <c r="DW88" i="4"/>
  <c r="DX88" i="4"/>
  <c r="DY88" i="4"/>
  <c r="DZ88" i="4"/>
  <c r="EE88" i="4"/>
  <c r="DV89" i="4"/>
  <c r="DW89" i="4"/>
  <c r="DX89" i="4"/>
  <c r="DY89" i="4"/>
  <c r="DZ89" i="4"/>
  <c r="EE89" i="4"/>
  <c r="DV90" i="4"/>
  <c r="DW90" i="4"/>
  <c r="DX90" i="4"/>
  <c r="DY90" i="4"/>
  <c r="DZ90" i="4"/>
  <c r="EE90" i="4"/>
  <c r="DV91" i="4"/>
  <c r="DW91" i="4"/>
  <c r="DX91" i="4"/>
  <c r="DY91" i="4"/>
  <c r="DZ91" i="4"/>
  <c r="EE91" i="4"/>
  <c r="DV92" i="4"/>
  <c r="DW92" i="4"/>
  <c r="DX92" i="4"/>
  <c r="DY92" i="4"/>
  <c r="DZ92" i="4"/>
  <c r="EE92" i="4"/>
  <c r="DV93" i="4"/>
  <c r="DW93" i="4"/>
  <c r="DX93" i="4"/>
  <c r="DY93" i="4"/>
  <c r="DZ93" i="4"/>
  <c r="EE93" i="4"/>
  <c r="DV94" i="4"/>
  <c r="DW94" i="4"/>
  <c r="DX94" i="4"/>
  <c r="DY94" i="4"/>
  <c r="DZ94" i="4"/>
  <c r="EE94" i="4"/>
  <c r="DV95" i="4"/>
  <c r="DW95" i="4"/>
  <c r="DX95" i="4"/>
  <c r="DY95" i="4"/>
  <c r="DZ95" i="4"/>
  <c r="EE95" i="4"/>
  <c r="DV96" i="4"/>
  <c r="DW96" i="4"/>
  <c r="DX96" i="4"/>
  <c r="DY96" i="4"/>
  <c r="DZ96" i="4"/>
  <c r="EE96" i="4"/>
  <c r="DV97" i="4"/>
  <c r="DW97" i="4"/>
  <c r="DX97" i="4"/>
  <c r="DY97" i="4"/>
  <c r="DZ97" i="4"/>
  <c r="EE97" i="4"/>
  <c r="DV98" i="4"/>
  <c r="DW98" i="4"/>
  <c r="DX98" i="4"/>
  <c r="DY98" i="4"/>
  <c r="DZ98" i="4"/>
  <c r="EE98" i="4"/>
  <c r="DV99" i="4"/>
  <c r="DW99" i="4"/>
  <c r="DX99" i="4"/>
  <c r="DY99" i="4"/>
  <c r="DZ99" i="4"/>
  <c r="EE99" i="4"/>
  <c r="DV100" i="4"/>
  <c r="DW100" i="4"/>
  <c r="DX100" i="4"/>
  <c r="DY100" i="4"/>
  <c r="DZ100" i="4"/>
  <c r="EE100" i="4"/>
  <c r="DV101" i="4"/>
  <c r="DW101" i="4"/>
  <c r="DX101" i="4"/>
  <c r="DY101" i="4"/>
  <c r="DZ101" i="4"/>
  <c r="EE101" i="4"/>
  <c r="DV102" i="4"/>
  <c r="DW102" i="4"/>
  <c r="DX102" i="4"/>
  <c r="DY102" i="4"/>
  <c r="DZ102" i="4"/>
  <c r="EE102" i="4"/>
  <c r="DV103" i="4"/>
  <c r="DW103" i="4"/>
  <c r="DX103" i="4"/>
  <c r="DY103" i="4"/>
  <c r="DZ103" i="4"/>
  <c r="EE103" i="4"/>
  <c r="DV104" i="4"/>
  <c r="DW104" i="4"/>
  <c r="DX104" i="4"/>
  <c r="DY104" i="4"/>
  <c r="DZ104" i="4"/>
  <c r="EE104" i="4"/>
  <c r="DV105" i="4"/>
  <c r="DW105" i="4"/>
  <c r="DX105" i="4"/>
  <c r="DY105" i="4"/>
  <c r="DZ105" i="4"/>
  <c r="EE105" i="4"/>
  <c r="DV106" i="4"/>
  <c r="DW106" i="4"/>
  <c r="DX106" i="4"/>
  <c r="DY106" i="4"/>
  <c r="DZ106" i="4"/>
  <c r="EE106" i="4"/>
  <c r="DV107" i="4"/>
  <c r="DW107" i="4"/>
  <c r="DX107" i="4"/>
  <c r="DY107" i="4"/>
  <c r="DZ107" i="4"/>
  <c r="EE107" i="4"/>
  <c r="DV108" i="4"/>
  <c r="DW108" i="4"/>
  <c r="DX108" i="4"/>
  <c r="DY108" i="4"/>
  <c r="DZ108" i="4"/>
  <c r="EE108" i="4"/>
  <c r="DV109" i="4"/>
  <c r="DW109" i="4"/>
  <c r="DX109" i="4"/>
  <c r="DY109" i="4"/>
  <c r="DZ109" i="4"/>
  <c r="EE109" i="4"/>
  <c r="DV110" i="4"/>
  <c r="DW110" i="4"/>
  <c r="DX110" i="4"/>
  <c r="DY110" i="4"/>
  <c r="DZ110" i="4"/>
  <c r="EE110" i="4"/>
  <c r="DV111" i="4"/>
  <c r="DW111" i="4"/>
  <c r="DX111" i="4"/>
  <c r="DY111" i="4"/>
  <c r="DZ111" i="4"/>
  <c r="EE111" i="4"/>
  <c r="DV112" i="4"/>
  <c r="DW112" i="4"/>
  <c r="DX112" i="4"/>
  <c r="DY112" i="4"/>
  <c r="DZ112" i="4"/>
  <c r="EE112" i="4"/>
  <c r="DV113" i="4"/>
  <c r="DW113" i="4"/>
  <c r="DX113" i="4"/>
  <c r="DY113" i="4"/>
  <c r="DZ113" i="4"/>
  <c r="EE113" i="4"/>
  <c r="DV114" i="4"/>
  <c r="DW114" i="4"/>
  <c r="DX114" i="4"/>
  <c r="DY114" i="4"/>
  <c r="DZ114" i="4"/>
  <c r="EE114" i="4"/>
  <c r="DV115" i="4"/>
  <c r="DW115" i="4"/>
  <c r="DX115" i="4"/>
  <c r="DY115" i="4"/>
  <c r="DZ115" i="4"/>
  <c r="EE115" i="4"/>
  <c r="DV116" i="4"/>
  <c r="DW116" i="4"/>
  <c r="DX116" i="4"/>
  <c r="DY116" i="4"/>
  <c r="DZ116" i="4"/>
  <c r="EE116" i="4"/>
  <c r="DV117" i="4"/>
  <c r="DW117" i="4"/>
  <c r="DX117" i="4"/>
  <c r="DY117" i="4"/>
  <c r="DZ117" i="4"/>
  <c r="EE117" i="4"/>
  <c r="DV118" i="4"/>
  <c r="DW118" i="4"/>
  <c r="DX118" i="4"/>
  <c r="DY118" i="4"/>
  <c r="DZ118" i="4"/>
  <c r="EE118" i="4"/>
  <c r="DV119" i="4"/>
  <c r="DW119" i="4"/>
  <c r="DX119" i="4"/>
  <c r="DY119" i="4"/>
  <c r="DZ119" i="4"/>
  <c r="EE119" i="4"/>
  <c r="DV120" i="4"/>
  <c r="DW120" i="4"/>
  <c r="DX120" i="4"/>
  <c r="DY120" i="4"/>
  <c r="DZ120" i="4"/>
  <c r="EE120" i="4"/>
  <c r="DV121" i="4"/>
  <c r="DW121" i="4"/>
  <c r="DX121" i="4"/>
  <c r="DY121" i="4"/>
  <c r="DZ121" i="4"/>
  <c r="EE121" i="4"/>
  <c r="DV122" i="4"/>
  <c r="DW122" i="4"/>
  <c r="DX122" i="4"/>
  <c r="DY122" i="4"/>
  <c r="DZ122" i="4"/>
  <c r="EE122" i="4"/>
  <c r="DV123" i="4"/>
  <c r="DW123" i="4"/>
  <c r="DX123" i="4"/>
  <c r="DY123" i="4"/>
  <c r="DZ123" i="4"/>
  <c r="EE123" i="4"/>
  <c r="DV124" i="4"/>
  <c r="DW124" i="4"/>
  <c r="DX124" i="4"/>
  <c r="DY124" i="4"/>
  <c r="DZ124" i="4"/>
  <c r="EE124" i="4"/>
  <c r="DV125" i="4"/>
  <c r="DW125" i="4"/>
  <c r="DX125" i="4"/>
  <c r="DY125" i="4"/>
  <c r="DZ125" i="4"/>
  <c r="EE125" i="4"/>
  <c r="DV126" i="4"/>
  <c r="DW126" i="4"/>
  <c r="DX126" i="4"/>
  <c r="DY126" i="4"/>
  <c r="DZ126" i="4"/>
  <c r="EE126" i="4"/>
  <c r="DV127" i="4"/>
  <c r="DW127" i="4"/>
  <c r="DX127" i="4"/>
  <c r="DY127" i="4"/>
  <c r="DZ127" i="4"/>
  <c r="EE127" i="4"/>
  <c r="DV128" i="4"/>
  <c r="DW128" i="4"/>
  <c r="DX128" i="4"/>
  <c r="DY128" i="4"/>
  <c r="DZ128" i="4"/>
  <c r="EE128" i="4"/>
  <c r="DW9" i="4"/>
  <c r="DX9" i="4"/>
  <c r="DY9" i="4"/>
  <c r="DZ9" i="4"/>
  <c r="EE9" i="4"/>
  <c r="DV9" i="4"/>
  <c r="J35" i="4"/>
  <c r="L34" i="34" s="1"/>
  <c r="J39" i="4"/>
  <c r="L39" i="34" s="1"/>
  <c r="J40" i="4"/>
  <c r="L40" i="34" s="1"/>
  <c r="J41" i="4"/>
  <c r="L41" i="34" s="1"/>
  <c r="J42" i="4"/>
  <c r="L42" i="34" s="1"/>
  <c r="J43" i="4"/>
  <c r="L43" i="34" s="1"/>
  <c r="J44" i="4"/>
  <c r="L44" i="34" s="1"/>
  <c r="J45" i="4"/>
  <c r="L45" i="34" s="1"/>
  <c r="J46" i="4"/>
  <c r="L46" i="34" s="1"/>
  <c r="J47" i="4"/>
  <c r="L47" i="34" s="1"/>
  <c r="J48" i="4"/>
  <c r="L48" i="34" s="1"/>
  <c r="J49" i="4"/>
  <c r="L49" i="34" s="1"/>
  <c r="J50" i="4"/>
  <c r="L50" i="34" s="1"/>
  <c r="J51" i="4"/>
  <c r="L51" i="34" s="1"/>
  <c r="J52" i="4"/>
  <c r="L52" i="34" s="1"/>
  <c r="J53" i="4"/>
  <c r="L53" i="34" s="1"/>
  <c r="J54" i="4"/>
  <c r="L54" i="34" s="1"/>
  <c r="J55" i="4"/>
  <c r="L55" i="34" s="1"/>
  <c r="J56" i="4"/>
  <c r="L56" i="34" s="1"/>
  <c r="J57" i="4"/>
  <c r="L57" i="34" s="1"/>
  <c r="J58" i="4"/>
  <c r="L58" i="34" s="1"/>
  <c r="J59" i="4"/>
  <c r="L59" i="34" s="1"/>
  <c r="J60" i="4"/>
  <c r="L60" i="34" s="1"/>
  <c r="J61" i="4"/>
  <c r="L61" i="34" s="1"/>
  <c r="J62" i="4"/>
  <c r="L62" i="34" s="1"/>
  <c r="J63" i="4"/>
  <c r="L63" i="34" s="1"/>
  <c r="J64" i="4"/>
  <c r="L64" i="34" s="1"/>
  <c r="J65" i="4"/>
  <c r="L65" i="34" s="1"/>
  <c r="J66" i="4"/>
  <c r="L66" i="34" s="1"/>
  <c r="J67" i="4"/>
  <c r="L67" i="34" s="1"/>
  <c r="J68" i="4"/>
  <c r="L68" i="34" s="1"/>
  <c r="J69" i="4"/>
  <c r="L69" i="34" s="1"/>
  <c r="J70" i="4"/>
  <c r="L70" i="34" s="1"/>
  <c r="J71" i="4"/>
  <c r="L71" i="34" s="1"/>
  <c r="J72" i="4"/>
  <c r="L72" i="34" s="1"/>
  <c r="J73" i="4"/>
  <c r="L73" i="34" s="1"/>
  <c r="J74" i="4"/>
  <c r="L74" i="34" s="1"/>
  <c r="J75" i="4"/>
  <c r="L75" i="34" s="1"/>
  <c r="J76" i="4"/>
  <c r="L76" i="34" s="1"/>
  <c r="J77" i="4"/>
  <c r="L77" i="34" s="1"/>
  <c r="J78" i="4"/>
  <c r="L78" i="34" s="1"/>
  <c r="J79" i="4"/>
  <c r="L79" i="34" s="1"/>
  <c r="J80" i="4"/>
  <c r="L80" i="34" s="1"/>
  <c r="J81" i="4"/>
  <c r="J82" i="4"/>
  <c r="L82" i="34" s="1"/>
  <c r="J83" i="4"/>
  <c r="L83" i="34" s="1"/>
  <c r="J84" i="4"/>
  <c r="L84" i="34" s="1"/>
  <c r="J85" i="4"/>
  <c r="L85" i="34" s="1"/>
  <c r="J86" i="4"/>
  <c r="L86" i="34" s="1"/>
  <c r="J87" i="4"/>
  <c r="L87" i="34" s="1"/>
  <c r="J88" i="4"/>
  <c r="L88" i="34" s="1"/>
  <c r="J89" i="4"/>
  <c r="L89" i="34" s="1"/>
  <c r="J90" i="4"/>
  <c r="L90" i="34" s="1"/>
  <c r="J91" i="4"/>
  <c r="L91" i="34" s="1"/>
  <c r="J92" i="4"/>
  <c r="L92" i="34" s="1"/>
  <c r="J93" i="4"/>
  <c r="L93" i="34" s="1"/>
  <c r="J94" i="4"/>
  <c r="L94" i="34" s="1"/>
  <c r="J95" i="4"/>
  <c r="L95" i="34" s="1"/>
  <c r="J96" i="4"/>
  <c r="L96" i="34" s="1"/>
  <c r="J97" i="4"/>
  <c r="L97" i="34" s="1"/>
  <c r="J98" i="4"/>
  <c r="L98" i="34" s="1"/>
  <c r="J99" i="4"/>
  <c r="L99" i="34" s="1"/>
  <c r="J100" i="4"/>
  <c r="L100" i="34" s="1"/>
  <c r="J101" i="4"/>
  <c r="L101" i="34" s="1"/>
  <c r="J102" i="4"/>
  <c r="L102" i="34" s="1"/>
  <c r="J103" i="4"/>
  <c r="L103" i="34" s="1"/>
  <c r="J104" i="4"/>
  <c r="L104" i="34" s="1"/>
  <c r="J105" i="4"/>
  <c r="L105" i="34" s="1"/>
  <c r="J106" i="4"/>
  <c r="L106" i="34" s="1"/>
  <c r="J107" i="4"/>
  <c r="L107" i="34" s="1"/>
  <c r="J108" i="4"/>
  <c r="L108" i="34" s="1"/>
  <c r="J109" i="4"/>
  <c r="L109" i="34" s="1"/>
  <c r="J110" i="4"/>
  <c r="L110" i="34" s="1"/>
  <c r="J111" i="4"/>
  <c r="L111" i="34" s="1"/>
  <c r="J112" i="4"/>
  <c r="L112" i="34" s="1"/>
  <c r="J113" i="4"/>
  <c r="L113" i="34" s="1"/>
  <c r="J114" i="4"/>
  <c r="L114" i="34" s="1"/>
  <c r="J115" i="4"/>
  <c r="L115" i="34" s="1"/>
  <c r="J116" i="4"/>
  <c r="L116" i="34" s="1"/>
  <c r="J117" i="4"/>
  <c r="L117" i="34" s="1"/>
  <c r="J118" i="4"/>
  <c r="L118" i="34" s="1"/>
  <c r="J119" i="4"/>
  <c r="L119" i="34" s="1"/>
  <c r="J120" i="4"/>
  <c r="L120" i="34" s="1"/>
  <c r="J121" i="4"/>
  <c r="L121" i="34" s="1"/>
  <c r="J122" i="4"/>
  <c r="L122" i="34" s="1"/>
  <c r="J123" i="4"/>
  <c r="L123" i="34" s="1"/>
  <c r="J124" i="4"/>
  <c r="L124" i="34" s="1"/>
  <c r="J125" i="4"/>
  <c r="L125" i="34" s="1"/>
  <c r="J126" i="4"/>
  <c r="L126" i="34" s="1"/>
  <c r="J127" i="4"/>
  <c r="L127" i="34" s="1"/>
  <c r="J128" i="4"/>
  <c r="L128" i="34" s="1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CQ9" i="4"/>
  <c r="CJ7" i="23"/>
  <c r="CK7" i="23"/>
  <c r="CL7" i="23"/>
  <c r="CM7" i="23"/>
  <c r="CN7" i="23"/>
  <c r="CO7" i="23"/>
  <c r="CP7" i="23"/>
  <c r="CQ7" i="23"/>
  <c r="CR7" i="23"/>
  <c r="CI7" i="23"/>
  <c r="CD4" i="27"/>
  <c r="CU10" i="23"/>
  <c r="CV10" i="23"/>
  <c r="CW10" i="23"/>
  <c r="CX10" i="23"/>
  <c r="CY10" i="23"/>
  <c r="CZ10" i="23"/>
  <c r="DA10" i="23"/>
  <c r="DB10" i="23"/>
  <c r="DC10" i="23"/>
  <c r="DD10" i="23"/>
  <c r="DE10" i="23"/>
  <c r="DF10" i="23"/>
  <c r="DG10" i="23"/>
  <c r="DH10" i="23"/>
  <c r="DI10" i="23"/>
  <c r="DJ10" i="23"/>
  <c r="DK10" i="23"/>
  <c r="DL10" i="23"/>
  <c r="DM10" i="23"/>
  <c r="DN10" i="23"/>
  <c r="DO10" i="23"/>
  <c r="DP10" i="23"/>
  <c r="DQ10" i="23"/>
  <c r="DR10" i="23"/>
  <c r="DS10" i="23"/>
  <c r="DT10" i="23"/>
  <c r="DU10" i="23"/>
  <c r="DV10" i="23"/>
  <c r="DW10" i="23"/>
  <c r="DX10" i="23"/>
  <c r="DY10" i="23"/>
  <c r="DZ10" i="23"/>
  <c r="EA10" i="23"/>
  <c r="EB10" i="23"/>
  <c r="EC10" i="23"/>
  <c r="ED10" i="23"/>
  <c r="EE10" i="23"/>
  <c r="EF10" i="23"/>
  <c r="EG10" i="23"/>
  <c r="CU11" i="23"/>
  <c r="CV11" i="23"/>
  <c r="CW11" i="23"/>
  <c r="CX11" i="23"/>
  <c r="CY11" i="23"/>
  <c r="CZ11" i="23"/>
  <c r="DA11" i="23"/>
  <c r="DB11" i="23"/>
  <c r="DC11" i="23"/>
  <c r="DD11" i="23"/>
  <c r="DE11" i="23"/>
  <c r="DF11" i="23"/>
  <c r="DG11" i="23"/>
  <c r="DH11" i="23"/>
  <c r="DI11" i="23"/>
  <c r="DJ11" i="23"/>
  <c r="DK11" i="23"/>
  <c r="DL11" i="23"/>
  <c r="DM11" i="23"/>
  <c r="DN11" i="23"/>
  <c r="DO11" i="23"/>
  <c r="DP11" i="23"/>
  <c r="DQ11" i="23"/>
  <c r="DR11" i="23"/>
  <c r="DS11" i="23"/>
  <c r="DT11" i="23"/>
  <c r="DU11" i="23"/>
  <c r="DV11" i="23"/>
  <c r="DW11" i="23"/>
  <c r="DX11" i="23"/>
  <c r="DY11" i="23"/>
  <c r="DZ11" i="23"/>
  <c r="EA11" i="23"/>
  <c r="EB11" i="23"/>
  <c r="EC11" i="23"/>
  <c r="ED11" i="23"/>
  <c r="EE11" i="23"/>
  <c r="EF11" i="23"/>
  <c r="EG11" i="23"/>
  <c r="CU12" i="23"/>
  <c r="CV12" i="23"/>
  <c r="CW12" i="23"/>
  <c r="CX12" i="23"/>
  <c r="CY12" i="23"/>
  <c r="CZ12" i="23"/>
  <c r="DA12" i="23"/>
  <c r="DB12" i="23"/>
  <c r="DC12" i="23"/>
  <c r="DD12" i="23"/>
  <c r="DE12" i="23"/>
  <c r="DF12" i="23"/>
  <c r="DG12" i="23"/>
  <c r="DH12" i="23"/>
  <c r="DI12" i="23"/>
  <c r="DJ12" i="23"/>
  <c r="DK12" i="23"/>
  <c r="DL12" i="23"/>
  <c r="DM12" i="23"/>
  <c r="DN12" i="23"/>
  <c r="DO12" i="23"/>
  <c r="DP12" i="23"/>
  <c r="DQ12" i="23"/>
  <c r="DR12" i="23"/>
  <c r="DS12" i="23"/>
  <c r="DT12" i="23"/>
  <c r="DU12" i="23"/>
  <c r="DV12" i="23"/>
  <c r="DW12" i="23"/>
  <c r="DX12" i="23"/>
  <c r="DY12" i="23"/>
  <c r="DZ12" i="23"/>
  <c r="EA12" i="23"/>
  <c r="EB12" i="23"/>
  <c r="EC12" i="23"/>
  <c r="ED12" i="23"/>
  <c r="EE12" i="23"/>
  <c r="EF12" i="23"/>
  <c r="EG12" i="23"/>
  <c r="CT13" i="23"/>
  <c r="CU13" i="23"/>
  <c r="CV13" i="23"/>
  <c r="CW13" i="23"/>
  <c r="CX13" i="23"/>
  <c r="CY13" i="23"/>
  <c r="CZ13" i="23"/>
  <c r="DA13" i="23"/>
  <c r="DB13" i="23"/>
  <c r="DC13" i="23"/>
  <c r="DD13" i="23"/>
  <c r="DE13" i="23"/>
  <c r="DF13" i="23"/>
  <c r="DG13" i="23"/>
  <c r="DH13" i="23"/>
  <c r="DI13" i="23"/>
  <c r="DJ13" i="23"/>
  <c r="DK13" i="23"/>
  <c r="DL13" i="23"/>
  <c r="DM13" i="23"/>
  <c r="DN13" i="23"/>
  <c r="DO13" i="23"/>
  <c r="DP13" i="23"/>
  <c r="DQ13" i="23"/>
  <c r="DR13" i="23"/>
  <c r="DS13" i="23"/>
  <c r="DT13" i="23"/>
  <c r="DU13" i="23"/>
  <c r="DV13" i="23"/>
  <c r="DW13" i="23"/>
  <c r="DX13" i="23"/>
  <c r="DY13" i="23"/>
  <c r="DZ13" i="23"/>
  <c r="EA13" i="23"/>
  <c r="EB13" i="23"/>
  <c r="EC13" i="23"/>
  <c r="ED13" i="23"/>
  <c r="EE13" i="23"/>
  <c r="EF13" i="23"/>
  <c r="EG13" i="23"/>
  <c r="CT14" i="23"/>
  <c r="CU14" i="23"/>
  <c r="CV14" i="23"/>
  <c r="CW14" i="23"/>
  <c r="CX14" i="23"/>
  <c r="CY14" i="23"/>
  <c r="CZ14" i="23"/>
  <c r="DA14" i="23"/>
  <c r="DB14" i="23"/>
  <c r="DC14" i="23"/>
  <c r="DD14" i="23"/>
  <c r="DE14" i="23"/>
  <c r="DF14" i="23"/>
  <c r="DG14" i="23"/>
  <c r="DH14" i="23"/>
  <c r="DI14" i="23"/>
  <c r="DJ14" i="23"/>
  <c r="DK14" i="23"/>
  <c r="DL14" i="23"/>
  <c r="DM14" i="23"/>
  <c r="DN14" i="23"/>
  <c r="DO14" i="23"/>
  <c r="DP14" i="23"/>
  <c r="DQ14" i="23"/>
  <c r="DR14" i="23"/>
  <c r="DS14" i="23"/>
  <c r="DT14" i="23"/>
  <c r="DU14" i="23"/>
  <c r="DV14" i="23"/>
  <c r="DW14" i="23"/>
  <c r="DX14" i="23"/>
  <c r="DY14" i="23"/>
  <c r="DZ14" i="23"/>
  <c r="EA14" i="23"/>
  <c r="EB14" i="23"/>
  <c r="EC14" i="23"/>
  <c r="ED14" i="23"/>
  <c r="EE14" i="23"/>
  <c r="EF14" i="23"/>
  <c r="EG14" i="23"/>
  <c r="CT15" i="23"/>
  <c r="CU15" i="23"/>
  <c r="CV15" i="23"/>
  <c r="CW15" i="23"/>
  <c r="CX15" i="23"/>
  <c r="CY15" i="23"/>
  <c r="CZ15" i="23"/>
  <c r="DA15" i="23"/>
  <c r="DB15" i="23"/>
  <c r="DC15" i="23"/>
  <c r="DD15" i="23"/>
  <c r="DE15" i="23"/>
  <c r="DF15" i="23"/>
  <c r="DG15" i="23"/>
  <c r="DH15" i="23"/>
  <c r="DI15" i="23"/>
  <c r="DJ15" i="23"/>
  <c r="DK15" i="23"/>
  <c r="DL15" i="23"/>
  <c r="DM15" i="23"/>
  <c r="DN15" i="23"/>
  <c r="DO15" i="23"/>
  <c r="DP15" i="23"/>
  <c r="DQ15" i="23"/>
  <c r="DR15" i="23"/>
  <c r="DS15" i="23"/>
  <c r="DT15" i="23"/>
  <c r="DU15" i="23"/>
  <c r="DV15" i="23"/>
  <c r="DW15" i="23"/>
  <c r="DX15" i="23"/>
  <c r="DY15" i="23"/>
  <c r="DZ15" i="23"/>
  <c r="EA15" i="23"/>
  <c r="EB15" i="23"/>
  <c r="EC15" i="23"/>
  <c r="ED15" i="23"/>
  <c r="EE15" i="23"/>
  <c r="EF15" i="23"/>
  <c r="EG15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CT19" i="23"/>
  <c r="CU19" i="23"/>
  <c r="CV19" i="23"/>
  <c r="CW19" i="23"/>
  <c r="CX19" i="23"/>
  <c r="CY19" i="23"/>
  <c r="CZ19" i="23"/>
  <c r="DA19" i="23"/>
  <c r="DB19" i="23"/>
  <c r="DC19" i="23"/>
  <c r="DD19" i="23"/>
  <c r="DE19" i="23"/>
  <c r="DF19" i="23"/>
  <c r="DG19" i="23"/>
  <c r="DH19" i="23"/>
  <c r="DI19" i="23"/>
  <c r="DJ19" i="23"/>
  <c r="DK19" i="23"/>
  <c r="DL19" i="23"/>
  <c r="DM19" i="23"/>
  <c r="DN19" i="23"/>
  <c r="DO19" i="23"/>
  <c r="DP19" i="23"/>
  <c r="DQ19" i="23"/>
  <c r="DR19" i="23"/>
  <c r="DS19" i="23"/>
  <c r="DT19" i="23"/>
  <c r="DU19" i="23"/>
  <c r="DV19" i="23"/>
  <c r="DW19" i="23"/>
  <c r="DX19" i="23"/>
  <c r="DY19" i="23"/>
  <c r="DZ19" i="23"/>
  <c r="EA19" i="23"/>
  <c r="EB19" i="23"/>
  <c r="EC19" i="23"/>
  <c r="ED19" i="23"/>
  <c r="EE19" i="23"/>
  <c r="EF19" i="23"/>
  <c r="EG19" i="23"/>
  <c r="CT20" i="23"/>
  <c r="CU20" i="23"/>
  <c r="CV20" i="23"/>
  <c r="CW20" i="23"/>
  <c r="CX20" i="23"/>
  <c r="CY20" i="23"/>
  <c r="CZ20" i="23"/>
  <c r="DA20" i="23"/>
  <c r="DB20" i="23"/>
  <c r="DC20" i="23"/>
  <c r="DD20" i="23"/>
  <c r="DE20" i="23"/>
  <c r="DF20" i="23"/>
  <c r="DG20" i="23"/>
  <c r="DH20" i="23"/>
  <c r="DI20" i="23"/>
  <c r="DJ20" i="23"/>
  <c r="DK20" i="23"/>
  <c r="DL20" i="23"/>
  <c r="DM20" i="23"/>
  <c r="DN20" i="23"/>
  <c r="DO20" i="23"/>
  <c r="DP20" i="23"/>
  <c r="DQ20" i="23"/>
  <c r="DR20" i="23"/>
  <c r="DS20" i="23"/>
  <c r="DT20" i="23"/>
  <c r="DU20" i="23"/>
  <c r="DV20" i="23"/>
  <c r="DW20" i="23"/>
  <c r="DX20" i="23"/>
  <c r="DY20" i="23"/>
  <c r="DZ20" i="23"/>
  <c r="EA20" i="23"/>
  <c r="EB20" i="23"/>
  <c r="EC20" i="23"/>
  <c r="ED20" i="23"/>
  <c r="EE20" i="23"/>
  <c r="EF20" i="23"/>
  <c r="EG20" i="23"/>
  <c r="CT21" i="23"/>
  <c r="CU21" i="23"/>
  <c r="CV21" i="23"/>
  <c r="CW21" i="23"/>
  <c r="CX21" i="23"/>
  <c r="CY21" i="23"/>
  <c r="CZ21" i="23"/>
  <c r="DA21" i="23"/>
  <c r="DB21" i="23"/>
  <c r="DC21" i="23"/>
  <c r="DD21" i="23"/>
  <c r="DE21" i="23"/>
  <c r="DF21" i="23"/>
  <c r="DG21" i="23"/>
  <c r="DH21" i="23"/>
  <c r="DI21" i="23"/>
  <c r="DJ21" i="23"/>
  <c r="DK21" i="23"/>
  <c r="DL21" i="23"/>
  <c r="DM21" i="23"/>
  <c r="DN21" i="23"/>
  <c r="DO21" i="23"/>
  <c r="DP21" i="23"/>
  <c r="DQ21" i="23"/>
  <c r="DR21" i="23"/>
  <c r="DS21" i="23"/>
  <c r="DT21" i="23"/>
  <c r="DU21" i="23"/>
  <c r="DV21" i="23"/>
  <c r="DW21" i="23"/>
  <c r="DX21" i="23"/>
  <c r="DY21" i="23"/>
  <c r="DZ21" i="23"/>
  <c r="EA21" i="23"/>
  <c r="EB21" i="23"/>
  <c r="EC21" i="23"/>
  <c r="ED21" i="23"/>
  <c r="EE21" i="23"/>
  <c r="EF21" i="23"/>
  <c r="EG21" i="23"/>
  <c r="CT22" i="23"/>
  <c r="CU22" i="23"/>
  <c r="CV22" i="23"/>
  <c r="CW22" i="23"/>
  <c r="CX22" i="23"/>
  <c r="CY22" i="23"/>
  <c r="CZ22" i="23"/>
  <c r="DA22" i="23"/>
  <c r="DB22" i="23"/>
  <c r="DC22" i="23"/>
  <c r="DD22" i="23"/>
  <c r="DE22" i="23"/>
  <c r="DF22" i="23"/>
  <c r="DG22" i="23"/>
  <c r="DH22" i="23"/>
  <c r="DI22" i="23"/>
  <c r="DJ22" i="23"/>
  <c r="DK22" i="23"/>
  <c r="DL22" i="23"/>
  <c r="DM22" i="23"/>
  <c r="DN22" i="23"/>
  <c r="DO22" i="23"/>
  <c r="DP22" i="23"/>
  <c r="DQ22" i="23"/>
  <c r="DR22" i="23"/>
  <c r="DS22" i="23"/>
  <c r="DT22" i="23"/>
  <c r="DU22" i="23"/>
  <c r="DV22" i="23"/>
  <c r="DW22" i="23"/>
  <c r="DX22" i="23"/>
  <c r="DY22" i="23"/>
  <c r="DZ22" i="23"/>
  <c r="EA22" i="23"/>
  <c r="EB22" i="23"/>
  <c r="EC22" i="23"/>
  <c r="ED22" i="23"/>
  <c r="EE22" i="23"/>
  <c r="EF22" i="23"/>
  <c r="EG22" i="23"/>
  <c r="CT23" i="23"/>
  <c r="CU23" i="23"/>
  <c r="CV23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CT26" i="23"/>
  <c r="CU26" i="23"/>
  <c r="CV26" i="23"/>
  <c r="CW26" i="23"/>
  <c r="CX26" i="23"/>
  <c r="CY26" i="23"/>
  <c r="CZ26" i="23"/>
  <c r="DA26" i="23"/>
  <c r="DB26" i="23"/>
  <c r="DC26" i="23"/>
  <c r="DD26" i="23"/>
  <c r="DE26" i="23"/>
  <c r="DF26" i="23"/>
  <c r="DG26" i="23"/>
  <c r="DH26" i="23"/>
  <c r="DI26" i="23"/>
  <c r="DJ26" i="23"/>
  <c r="DK26" i="23"/>
  <c r="DL26" i="23"/>
  <c r="DM26" i="23"/>
  <c r="DN26" i="23"/>
  <c r="DO26" i="23"/>
  <c r="DP26" i="23"/>
  <c r="DQ26" i="23"/>
  <c r="DR26" i="23"/>
  <c r="DS26" i="23"/>
  <c r="DT26" i="23"/>
  <c r="DU26" i="23"/>
  <c r="DV26" i="23"/>
  <c r="DW26" i="23"/>
  <c r="DX26" i="23"/>
  <c r="DY26" i="23"/>
  <c r="DZ26" i="23"/>
  <c r="EA26" i="23"/>
  <c r="EB26" i="23"/>
  <c r="EC26" i="23"/>
  <c r="ED26" i="23"/>
  <c r="EE26" i="23"/>
  <c r="EF26" i="23"/>
  <c r="EG26" i="23"/>
  <c r="CT27" i="23"/>
  <c r="CU27" i="23"/>
  <c r="CV27" i="23"/>
  <c r="CW27" i="23"/>
  <c r="CX27" i="23"/>
  <c r="CY27" i="23"/>
  <c r="CZ27" i="23"/>
  <c r="DA27" i="23"/>
  <c r="DB27" i="23"/>
  <c r="DC27" i="23"/>
  <c r="DD27" i="23"/>
  <c r="DE27" i="23"/>
  <c r="DF27" i="23"/>
  <c r="DG27" i="23"/>
  <c r="DH27" i="23"/>
  <c r="DI27" i="23"/>
  <c r="DJ27" i="23"/>
  <c r="DK27" i="23"/>
  <c r="DL27" i="23"/>
  <c r="DM27" i="23"/>
  <c r="DN27" i="23"/>
  <c r="DO27" i="23"/>
  <c r="DP27" i="23"/>
  <c r="DQ27" i="23"/>
  <c r="DR27" i="23"/>
  <c r="DS27" i="23"/>
  <c r="DT27" i="23"/>
  <c r="DU27" i="23"/>
  <c r="DV27" i="23"/>
  <c r="DW27" i="23"/>
  <c r="DX27" i="23"/>
  <c r="DY27" i="23"/>
  <c r="DZ27" i="23"/>
  <c r="EA27" i="23"/>
  <c r="EB27" i="23"/>
  <c r="EC27" i="23"/>
  <c r="ED27" i="23"/>
  <c r="EE27" i="23"/>
  <c r="EF27" i="23"/>
  <c r="EG27" i="23"/>
  <c r="CT28" i="23"/>
  <c r="CU28" i="23"/>
  <c r="CV28" i="23"/>
  <c r="CW28" i="23"/>
  <c r="CX28" i="23"/>
  <c r="CY28" i="23"/>
  <c r="CZ28" i="23"/>
  <c r="DA28" i="23"/>
  <c r="DB28" i="23"/>
  <c r="DC28" i="23"/>
  <c r="DD28" i="23"/>
  <c r="DE28" i="23"/>
  <c r="DF28" i="23"/>
  <c r="DG28" i="23"/>
  <c r="DH28" i="23"/>
  <c r="DI28" i="23"/>
  <c r="DJ28" i="23"/>
  <c r="DK28" i="23"/>
  <c r="DL28" i="23"/>
  <c r="DM28" i="23"/>
  <c r="DN28" i="23"/>
  <c r="DO28" i="23"/>
  <c r="DP28" i="23"/>
  <c r="DQ28" i="23"/>
  <c r="DR28" i="23"/>
  <c r="DS28" i="23"/>
  <c r="DT28" i="23"/>
  <c r="DU28" i="23"/>
  <c r="DV28" i="23"/>
  <c r="DW28" i="23"/>
  <c r="DX28" i="23"/>
  <c r="DY28" i="23"/>
  <c r="DZ28" i="23"/>
  <c r="EA28" i="23"/>
  <c r="EB28" i="23"/>
  <c r="EC28" i="23"/>
  <c r="ED28" i="23"/>
  <c r="EE28" i="23"/>
  <c r="EF28" i="23"/>
  <c r="EG28" i="23"/>
  <c r="CT29" i="23"/>
  <c r="CU29" i="23"/>
  <c r="CV29" i="23"/>
  <c r="CW29" i="23"/>
  <c r="CX29" i="23"/>
  <c r="CY29" i="23"/>
  <c r="CZ29" i="23"/>
  <c r="DA29" i="23"/>
  <c r="DB29" i="23"/>
  <c r="DC29" i="23"/>
  <c r="DD29" i="23"/>
  <c r="DE29" i="23"/>
  <c r="DF29" i="23"/>
  <c r="DG29" i="23"/>
  <c r="DH29" i="23"/>
  <c r="DI29" i="23"/>
  <c r="DJ29" i="23"/>
  <c r="DK29" i="23"/>
  <c r="DL29" i="23"/>
  <c r="DM29" i="23"/>
  <c r="DN29" i="23"/>
  <c r="DO29" i="23"/>
  <c r="DP29" i="23"/>
  <c r="DQ29" i="23"/>
  <c r="DR29" i="23"/>
  <c r="DS29" i="23"/>
  <c r="DT29" i="23"/>
  <c r="DU29" i="23"/>
  <c r="DV29" i="23"/>
  <c r="DW29" i="23"/>
  <c r="DX29" i="23"/>
  <c r="DY29" i="23"/>
  <c r="DZ29" i="23"/>
  <c r="EA29" i="23"/>
  <c r="EB29" i="23"/>
  <c r="EC29" i="23"/>
  <c r="ED29" i="23"/>
  <c r="EE29" i="23"/>
  <c r="EF29" i="23"/>
  <c r="EG29" i="23"/>
  <c r="CT30" i="23"/>
  <c r="CU30" i="23"/>
  <c r="CV30" i="23"/>
  <c r="CW30" i="23"/>
  <c r="CX30" i="23"/>
  <c r="CY30" i="23"/>
  <c r="CZ30" i="23"/>
  <c r="DA30" i="23"/>
  <c r="DB30" i="23"/>
  <c r="DC30" i="23"/>
  <c r="DD30" i="23"/>
  <c r="DE30" i="23"/>
  <c r="DF30" i="23"/>
  <c r="DG30" i="23"/>
  <c r="DH30" i="23"/>
  <c r="DI30" i="23"/>
  <c r="DJ30" i="23"/>
  <c r="DK30" i="23"/>
  <c r="DL30" i="23"/>
  <c r="DM30" i="23"/>
  <c r="DN30" i="23"/>
  <c r="DO30" i="23"/>
  <c r="DP30" i="23"/>
  <c r="DQ30" i="23"/>
  <c r="DR30" i="23"/>
  <c r="DS30" i="23"/>
  <c r="DT30" i="23"/>
  <c r="DU30" i="23"/>
  <c r="DV30" i="23"/>
  <c r="DW30" i="23"/>
  <c r="DX30" i="23"/>
  <c r="DY30" i="23"/>
  <c r="DZ30" i="23"/>
  <c r="EA30" i="23"/>
  <c r="EB30" i="23"/>
  <c r="EC30" i="23"/>
  <c r="ED30" i="23"/>
  <c r="EE30" i="23"/>
  <c r="EF30" i="23"/>
  <c r="EG30" i="23"/>
  <c r="CT31" i="23"/>
  <c r="CU31" i="23"/>
  <c r="CV31" i="23"/>
  <c r="CW31" i="23"/>
  <c r="CX31" i="23"/>
  <c r="CY31" i="23"/>
  <c r="CZ31" i="23"/>
  <c r="DA31" i="23"/>
  <c r="DB31" i="23"/>
  <c r="DC31" i="23"/>
  <c r="DD31" i="23"/>
  <c r="DE31" i="23"/>
  <c r="DF31" i="23"/>
  <c r="DG31" i="23"/>
  <c r="DH31" i="23"/>
  <c r="DI31" i="23"/>
  <c r="DJ31" i="23"/>
  <c r="DK31" i="23"/>
  <c r="DL31" i="23"/>
  <c r="DM31" i="23"/>
  <c r="DN31" i="23"/>
  <c r="DO31" i="23"/>
  <c r="DP31" i="23"/>
  <c r="DQ31" i="23"/>
  <c r="DR31" i="23"/>
  <c r="DS31" i="23"/>
  <c r="DT31" i="23"/>
  <c r="DU31" i="23"/>
  <c r="DV31" i="23"/>
  <c r="DW31" i="23"/>
  <c r="DX31" i="23"/>
  <c r="DY31" i="23"/>
  <c r="DZ31" i="23"/>
  <c r="EA31" i="23"/>
  <c r="EB31" i="23"/>
  <c r="EC31" i="23"/>
  <c r="ED31" i="23"/>
  <c r="EE31" i="23"/>
  <c r="EF31" i="23"/>
  <c r="EG31" i="23"/>
  <c r="CT32" i="23"/>
  <c r="CU32" i="23"/>
  <c r="CV32" i="23"/>
  <c r="CW32" i="23"/>
  <c r="CX32" i="23"/>
  <c r="CY32" i="23"/>
  <c r="CZ32" i="23"/>
  <c r="DA32" i="23"/>
  <c r="DB32" i="23"/>
  <c r="DC32" i="23"/>
  <c r="DD32" i="23"/>
  <c r="DE32" i="23"/>
  <c r="DF32" i="23"/>
  <c r="DG32" i="23"/>
  <c r="DH32" i="23"/>
  <c r="DI32" i="23"/>
  <c r="DJ32" i="23"/>
  <c r="DK32" i="23"/>
  <c r="DL32" i="23"/>
  <c r="DM32" i="23"/>
  <c r="DN32" i="23"/>
  <c r="DO32" i="23"/>
  <c r="DP32" i="23"/>
  <c r="DQ32" i="23"/>
  <c r="DR32" i="23"/>
  <c r="DS32" i="23"/>
  <c r="DT32" i="23"/>
  <c r="DU32" i="23"/>
  <c r="DV32" i="23"/>
  <c r="DW32" i="23"/>
  <c r="DX32" i="23"/>
  <c r="DY32" i="23"/>
  <c r="DZ32" i="23"/>
  <c r="EA32" i="23"/>
  <c r="EB32" i="23"/>
  <c r="EC32" i="23"/>
  <c r="ED32" i="23"/>
  <c r="EE32" i="23"/>
  <c r="EF32" i="23"/>
  <c r="EG32" i="23"/>
  <c r="CT33" i="23"/>
  <c r="CU33" i="23"/>
  <c r="CV33" i="23"/>
  <c r="CW33" i="23"/>
  <c r="CX33" i="23"/>
  <c r="CY33" i="23"/>
  <c r="CZ33" i="23"/>
  <c r="DA33" i="23"/>
  <c r="DB33" i="23"/>
  <c r="DC33" i="23"/>
  <c r="DD33" i="23"/>
  <c r="DE33" i="23"/>
  <c r="DF33" i="23"/>
  <c r="DG33" i="23"/>
  <c r="DH33" i="23"/>
  <c r="DI33" i="23"/>
  <c r="DJ33" i="23"/>
  <c r="DK33" i="23"/>
  <c r="DL33" i="23"/>
  <c r="DM33" i="23"/>
  <c r="DN33" i="23"/>
  <c r="DO33" i="23"/>
  <c r="DP33" i="23"/>
  <c r="DQ33" i="23"/>
  <c r="DR33" i="23"/>
  <c r="DS33" i="23"/>
  <c r="DT33" i="23"/>
  <c r="DU33" i="23"/>
  <c r="DV33" i="23"/>
  <c r="DW33" i="23"/>
  <c r="DX33" i="23"/>
  <c r="DY33" i="23"/>
  <c r="DZ33" i="23"/>
  <c r="EA33" i="23"/>
  <c r="EB33" i="23"/>
  <c r="EC33" i="23"/>
  <c r="ED33" i="23"/>
  <c r="EE33" i="23"/>
  <c r="EF33" i="23"/>
  <c r="EG33" i="23"/>
  <c r="CT34" i="23"/>
  <c r="CU34" i="23"/>
  <c r="CV34" i="23"/>
  <c r="CW34" i="23"/>
  <c r="CX34" i="23"/>
  <c r="CY34" i="23"/>
  <c r="CZ34" i="23"/>
  <c r="DA34" i="23"/>
  <c r="DB34" i="23"/>
  <c r="DC34" i="23"/>
  <c r="DD34" i="23"/>
  <c r="DE34" i="23"/>
  <c r="DF34" i="23"/>
  <c r="DG34" i="23"/>
  <c r="DH34" i="23"/>
  <c r="DI34" i="23"/>
  <c r="DJ34" i="23"/>
  <c r="DK34" i="23"/>
  <c r="DL34" i="23"/>
  <c r="DM34" i="23"/>
  <c r="DN34" i="23"/>
  <c r="DO34" i="23"/>
  <c r="DP34" i="23"/>
  <c r="DQ34" i="23"/>
  <c r="DR34" i="23"/>
  <c r="DS34" i="23"/>
  <c r="DT34" i="23"/>
  <c r="DU34" i="23"/>
  <c r="DV34" i="23"/>
  <c r="DW34" i="23"/>
  <c r="DX34" i="23"/>
  <c r="DY34" i="23"/>
  <c r="DZ34" i="23"/>
  <c r="EA34" i="23"/>
  <c r="EB34" i="23"/>
  <c r="EC34" i="23"/>
  <c r="ED34" i="23"/>
  <c r="EE34" i="23"/>
  <c r="EF34" i="23"/>
  <c r="EG34" i="23"/>
  <c r="CT35" i="23"/>
  <c r="CU35" i="23"/>
  <c r="CV35" i="23"/>
  <c r="CW35" i="23"/>
  <c r="CX35" i="23"/>
  <c r="CY35" i="23"/>
  <c r="CZ35" i="23"/>
  <c r="DA35" i="23"/>
  <c r="DB35" i="23"/>
  <c r="DC35" i="23"/>
  <c r="DD35" i="23"/>
  <c r="DE35" i="23"/>
  <c r="DF35" i="23"/>
  <c r="DG35" i="23"/>
  <c r="DH35" i="23"/>
  <c r="DI35" i="23"/>
  <c r="DJ35" i="23"/>
  <c r="DK35" i="23"/>
  <c r="DL35" i="23"/>
  <c r="DM35" i="23"/>
  <c r="DN35" i="23"/>
  <c r="DO35" i="23"/>
  <c r="DP35" i="23"/>
  <c r="DQ35" i="23"/>
  <c r="DR35" i="23"/>
  <c r="DS35" i="23"/>
  <c r="DT35" i="23"/>
  <c r="DU35" i="23"/>
  <c r="DV35" i="23"/>
  <c r="DW35" i="23"/>
  <c r="DX35" i="23"/>
  <c r="DY35" i="23"/>
  <c r="DZ35" i="23"/>
  <c r="EA35" i="23"/>
  <c r="EB35" i="23"/>
  <c r="EC35" i="23"/>
  <c r="ED35" i="23"/>
  <c r="EE35" i="23"/>
  <c r="EF35" i="23"/>
  <c r="EG35" i="23"/>
  <c r="CT36" i="23"/>
  <c r="CU36" i="23"/>
  <c r="CV36" i="23"/>
  <c r="CW36" i="23"/>
  <c r="CX36" i="23"/>
  <c r="CY36" i="23"/>
  <c r="CZ36" i="23"/>
  <c r="DA36" i="23"/>
  <c r="DB36" i="23"/>
  <c r="DC36" i="23"/>
  <c r="DD36" i="23"/>
  <c r="DE36" i="23"/>
  <c r="DF36" i="23"/>
  <c r="DG36" i="23"/>
  <c r="DH36" i="23"/>
  <c r="DI36" i="23"/>
  <c r="DJ36" i="23"/>
  <c r="DK36" i="23"/>
  <c r="DL36" i="23"/>
  <c r="DM36" i="23"/>
  <c r="DN36" i="23"/>
  <c r="DO36" i="23"/>
  <c r="DP36" i="23"/>
  <c r="DQ36" i="23"/>
  <c r="DR36" i="23"/>
  <c r="DS36" i="23"/>
  <c r="DT36" i="23"/>
  <c r="DU36" i="23"/>
  <c r="DV36" i="23"/>
  <c r="DW36" i="23"/>
  <c r="DX36" i="23"/>
  <c r="DY36" i="23"/>
  <c r="DZ36" i="23"/>
  <c r="EA36" i="23"/>
  <c r="EB36" i="23"/>
  <c r="EC36" i="23"/>
  <c r="ED36" i="23"/>
  <c r="EE36" i="23"/>
  <c r="EF36" i="23"/>
  <c r="EG36" i="23"/>
  <c r="CT37" i="23"/>
  <c r="CU37" i="23"/>
  <c r="CV37" i="23"/>
  <c r="CW37" i="23"/>
  <c r="CX37" i="23"/>
  <c r="CY37" i="23"/>
  <c r="CZ37" i="23"/>
  <c r="DA37" i="23"/>
  <c r="DB37" i="23"/>
  <c r="DC37" i="23"/>
  <c r="DD37" i="23"/>
  <c r="DE37" i="23"/>
  <c r="DF37" i="23"/>
  <c r="DG37" i="23"/>
  <c r="DH37" i="23"/>
  <c r="DI37" i="23"/>
  <c r="DJ37" i="23"/>
  <c r="DK37" i="23"/>
  <c r="DL37" i="23"/>
  <c r="DM37" i="23"/>
  <c r="DN37" i="23"/>
  <c r="DO37" i="23"/>
  <c r="DP37" i="23"/>
  <c r="DQ37" i="23"/>
  <c r="DR37" i="23"/>
  <c r="DS37" i="23"/>
  <c r="DT37" i="23"/>
  <c r="DU37" i="23"/>
  <c r="DV37" i="23"/>
  <c r="DW37" i="23"/>
  <c r="DX37" i="23"/>
  <c r="DY37" i="23"/>
  <c r="DZ37" i="23"/>
  <c r="EA37" i="23"/>
  <c r="EB37" i="23"/>
  <c r="EC37" i="23"/>
  <c r="ED37" i="23"/>
  <c r="EE37" i="23"/>
  <c r="EF37" i="23"/>
  <c r="EG37" i="23"/>
  <c r="CT38" i="23"/>
  <c r="CU38" i="23"/>
  <c r="CV38" i="23"/>
  <c r="CW38" i="23"/>
  <c r="CX38" i="23"/>
  <c r="CY38" i="23"/>
  <c r="CZ38" i="23"/>
  <c r="DA38" i="23"/>
  <c r="DB38" i="23"/>
  <c r="DC38" i="23"/>
  <c r="DD38" i="23"/>
  <c r="DE38" i="23"/>
  <c r="DF38" i="23"/>
  <c r="DG38" i="23"/>
  <c r="DH38" i="23"/>
  <c r="DI38" i="23"/>
  <c r="DJ38" i="23"/>
  <c r="DK38" i="23"/>
  <c r="DL38" i="23"/>
  <c r="DM38" i="23"/>
  <c r="DN38" i="23"/>
  <c r="DO38" i="23"/>
  <c r="DP38" i="23"/>
  <c r="DQ38" i="23"/>
  <c r="DR38" i="23"/>
  <c r="DS38" i="23"/>
  <c r="DT38" i="23"/>
  <c r="DU38" i="23"/>
  <c r="DV38" i="23"/>
  <c r="DW38" i="23"/>
  <c r="DX38" i="23"/>
  <c r="DY38" i="23"/>
  <c r="DZ38" i="23"/>
  <c r="EA38" i="23"/>
  <c r="EB38" i="23"/>
  <c r="EC38" i="23"/>
  <c r="ED38" i="23"/>
  <c r="EE38" i="23"/>
  <c r="EF38" i="23"/>
  <c r="EG38" i="23"/>
  <c r="CT39" i="23"/>
  <c r="CU39" i="23"/>
  <c r="CV39" i="23"/>
  <c r="CW39" i="23"/>
  <c r="CX39" i="23"/>
  <c r="CY39" i="23"/>
  <c r="CZ39" i="23"/>
  <c r="DA39" i="23"/>
  <c r="DB39" i="23"/>
  <c r="DC39" i="23"/>
  <c r="DD39" i="23"/>
  <c r="DE39" i="23"/>
  <c r="DF39" i="23"/>
  <c r="DG39" i="23"/>
  <c r="DH39" i="23"/>
  <c r="DI39" i="23"/>
  <c r="DJ39" i="23"/>
  <c r="DK39" i="23"/>
  <c r="DL39" i="23"/>
  <c r="DM39" i="23"/>
  <c r="DN39" i="23"/>
  <c r="DO39" i="23"/>
  <c r="DP39" i="23"/>
  <c r="DQ39" i="23"/>
  <c r="DR39" i="23"/>
  <c r="DS39" i="23"/>
  <c r="DT39" i="23"/>
  <c r="DU39" i="23"/>
  <c r="DV39" i="23"/>
  <c r="DW39" i="23"/>
  <c r="DX39" i="23"/>
  <c r="DY39" i="23"/>
  <c r="DZ39" i="23"/>
  <c r="EA39" i="23"/>
  <c r="EB39" i="23"/>
  <c r="EC39" i="23"/>
  <c r="ED39" i="23"/>
  <c r="EE39" i="23"/>
  <c r="EF39" i="23"/>
  <c r="EG39" i="23"/>
  <c r="CT40" i="23"/>
  <c r="CU40" i="23"/>
  <c r="CV40" i="23"/>
  <c r="CW40" i="23"/>
  <c r="CX40" i="23"/>
  <c r="CY40" i="23"/>
  <c r="CZ40" i="23"/>
  <c r="DA40" i="23"/>
  <c r="DB40" i="23"/>
  <c r="DC40" i="23"/>
  <c r="DD40" i="23"/>
  <c r="DE40" i="23"/>
  <c r="DF40" i="23"/>
  <c r="DG40" i="23"/>
  <c r="DH40" i="23"/>
  <c r="DI40" i="23"/>
  <c r="DJ40" i="23"/>
  <c r="DK40" i="23"/>
  <c r="DL40" i="23"/>
  <c r="DM40" i="23"/>
  <c r="DN40" i="23"/>
  <c r="DO40" i="23"/>
  <c r="DP40" i="23"/>
  <c r="DQ40" i="23"/>
  <c r="DR40" i="23"/>
  <c r="DS40" i="23"/>
  <c r="DT40" i="23"/>
  <c r="DU40" i="23"/>
  <c r="DV40" i="23"/>
  <c r="DW40" i="23"/>
  <c r="DX40" i="23"/>
  <c r="DY40" i="23"/>
  <c r="DZ40" i="23"/>
  <c r="EA40" i="23"/>
  <c r="EB40" i="23"/>
  <c r="EC40" i="23"/>
  <c r="ED40" i="23"/>
  <c r="EE40" i="23"/>
  <c r="EF40" i="23"/>
  <c r="EG40" i="23"/>
  <c r="CT41" i="23"/>
  <c r="CU41" i="23"/>
  <c r="CV41" i="23"/>
  <c r="CW41" i="23"/>
  <c r="CX41" i="23"/>
  <c r="CY41" i="23"/>
  <c r="CZ41" i="23"/>
  <c r="DA41" i="23"/>
  <c r="DB41" i="23"/>
  <c r="DC41" i="23"/>
  <c r="DD41" i="23"/>
  <c r="DE41" i="23"/>
  <c r="DF41" i="23"/>
  <c r="DG41" i="23"/>
  <c r="DH41" i="23"/>
  <c r="DI41" i="23"/>
  <c r="DJ41" i="23"/>
  <c r="DK41" i="23"/>
  <c r="DL41" i="23"/>
  <c r="DM41" i="23"/>
  <c r="DN41" i="23"/>
  <c r="DO41" i="23"/>
  <c r="DP41" i="23"/>
  <c r="DQ41" i="23"/>
  <c r="DR41" i="23"/>
  <c r="DS41" i="23"/>
  <c r="DT41" i="23"/>
  <c r="DU41" i="23"/>
  <c r="DV41" i="23"/>
  <c r="DW41" i="23"/>
  <c r="DX41" i="23"/>
  <c r="DY41" i="23"/>
  <c r="DZ41" i="23"/>
  <c r="EA41" i="23"/>
  <c r="EB41" i="23"/>
  <c r="EC41" i="23"/>
  <c r="ED41" i="23"/>
  <c r="EE41" i="23"/>
  <c r="EF41" i="23"/>
  <c r="EG41" i="23"/>
  <c r="CT42" i="23"/>
  <c r="CU42" i="23"/>
  <c r="CV42" i="23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CT45" i="23"/>
  <c r="CU45" i="23"/>
  <c r="CV45" i="23"/>
  <c r="CW45" i="23"/>
  <c r="CX45" i="23"/>
  <c r="CY45" i="23"/>
  <c r="CZ45" i="23"/>
  <c r="DA45" i="23"/>
  <c r="DB45" i="23"/>
  <c r="DC45" i="23"/>
  <c r="DD45" i="23"/>
  <c r="DE45" i="23"/>
  <c r="DF45" i="23"/>
  <c r="DG45" i="23"/>
  <c r="DH45" i="23"/>
  <c r="DI45" i="23"/>
  <c r="DJ45" i="23"/>
  <c r="DK45" i="23"/>
  <c r="DL45" i="23"/>
  <c r="DM45" i="23"/>
  <c r="DN45" i="23"/>
  <c r="DO45" i="23"/>
  <c r="DP45" i="23"/>
  <c r="DQ45" i="23"/>
  <c r="DR45" i="23"/>
  <c r="DS45" i="23"/>
  <c r="DT45" i="23"/>
  <c r="DU45" i="23"/>
  <c r="DV45" i="23"/>
  <c r="DW45" i="23"/>
  <c r="DX45" i="23"/>
  <c r="DY45" i="23"/>
  <c r="DZ45" i="23"/>
  <c r="EA45" i="23"/>
  <c r="EB45" i="23"/>
  <c r="EC45" i="23"/>
  <c r="ED45" i="23"/>
  <c r="EE45" i="23"/>
  <c r="EF45" i="23"/>
  <c r="EG45" i="23"/>
  <c r="CT46" i="23"/>
  <c r="CU46" i="23"/>
  <c r="CV46" i="23"/>
  <c r="CW46" i="23"/>
  <c r="CX46" i="23"/>
  <c r="CY46" i="23"/>
  <c r="CZ46" i="23"/>
  <c r="DA46" i="23"/>
  <c r="DB46" i="23"/>
  <c r="DC46" i="23"/>
  <c r="DD46" i="23"/>
  <c r="DE46" i="23"/>
  <c r="DF46" i="23"/>
  <c r="DG46" i="23"/>
  <c r="DH46" i="23"/>
  <c r="DI46" i="23"/>
  <c r="DJ46" i="23"/>
  <c r="DK46" i="23"/>
  <c r="DL46" i="23"/>
  <c r="DM46" i="23"/>
  <c r="DN46" i="23"/>
  <c r="DO46" i="23"/>
  <c r="DP46" i="23"/>
  <c r="DQ46" i="23"/>
  <c r="DR46" i="23"/>
  <c r="DS46" i="23"/>
  <c r="DT46" i="23"/>
  <c r="DU46" i="23"/>
  <c r="DV46" i="23"/>
  <c r="DW46" i="23"/>
  <c r="DX46" i="23"/>
  <c r="DY46" i="23"/>
  <c r="DZ46" i="23"/>
  <c r="EA46" i="23"/>
  <c r="EB46" i="23"/>
  <c r="EC46" i="23"/>
  <c r="ED46" i="23"/>
  <c r="EE46" i="23"/>
  <c r="EF46" i="23"/>
  <c r="EG46" i="23"/>
  <c r="CT47" i="23"/>
  <c r="CU47" i="23"/>
  <c r="CV47" i="23"/>
  <c r="CW47" i="23"/>
  <c r="CX47" i="23"/>
  <c r="CY47" i="23"/>
  <c r="CZ47" i="23"/>
  <c r="DA47" i="23"/>
  <c r="DB47" i="23"/>
  <c r="DC47" i="23"/>
  <c r="DD47" i="23"/>
  <c r="DE47" i="23"/>
  <c r="DF47" i="23"/>
  <c r="DG47" i="23"/>
  <c r="DH47" i="23"/>
  <c r="DI47" i="23"/>
  <c r="DJ47" i="23"/>
  <c r="DK47" i="23"/>
  <c r="DL47" i="23"/>
  <c r="DM47" i="23"/>
  <c r="DN47" i="23"/>
  <c r="DO47" i="23"/>
  <c r="DP47" i="23"/>
  <c r="DQ47" i="23"/>
  <c r="DR47" i="23"/>
  <c r="DS47" i="23"/>
  <c r="DT47" i="23"/>
  <c r="DU47" i="23"/>
  <c r="DV47" i="23"/>
  <c r="DW47" i="23"/>
  <c r="DX47" i="23"/>
  <c r="DY47" i="23"/>
  <c r="DZ47" i="23"/>
  <c r="EA47" i="23"/>
  <c r="EB47" i="23"/>
  <c r="EC47" i="23"/>
  <c r="ED47" i="23"/>
  <c r="EE47" i="23"/>
  <c r="EF47" i="23"/>
  <c r="EG47" i="23"/>
  <c r="CT48" i="23"/>
  <c r="CU48" i="23"/>
  <c r="CV48" i="23"/>
  <c r="CW48" i="23"/>
  <c r="CX48" i="23"/>
  <c r="CY48" i="23"/>
  <c r="CZ48" i="23"/>
  <c r="DA48" i="23"/>
  <c r="DB48" i="23"/>
  <c r="DC48" i="23"/>
  <c r="DD48" i="23"/>
  <c r="DE48" i="23"/>
  <c r="DF48" i="23"/>
  <c r="DG48" i="23"/>
  <c r="DH48" i="23"/>
  <c r="DI48" i="23"/>
  <c r="DJ48" i="23"/>
  <c r="DK48" i="23"/>
  <c r="DL48" i="23"/>
  <c r="DM48" i="23"/>
  <c r="DN48" i="23"/>
  <c r="DO48" i="23"/>
  <c r="DP48" i="23"/>
  <c r="DQ48" i="23"/>
  <c r="DR48" i="23"/>
  <c r="DS48" i="23"/>
  <c r="DT48" i="23"/>
  <c r="DU48" i="23"/>
  <c r="DV48" i="23"/>
  <c r="DW48" i="23"/>
  <c r="DX48" i="23"/>
  <c r="DY48" i="23"/>
  <c r="DZ48" i="23"/>
  <c r="EA48" i="23"/>
  <c r="EB48" i="23"/>
  <c r="EC48" i="23"/>
  <c r="ED48" i="23"/>
  <c r="EE48" i="23"/>
  <c r="EF48" i="23"/>
  <c r="EG48" i="23"/>
  <c r="CT49" i="23"/>
  <c r="CU49" i="23"/>
  <c r="CV49" i="23"/>
  <c r="CW49" i="23"/>
  <c r="CX49" i="23"/>
  <c r="CY49" i="23"/>
  <c r="CZ49" i="23"/>
  <c r="DA49" i="23"/>
  <c r="DB49" i="23"/>
  <c r="DC49" i="23"/>
  <c r="DD49" i="23"/>
  <c r="DE49" i="23"/>
  <c r="DF49" i="23"/>
  <c r="DG49" i="23"/>
  <c r="DH49" i="23"/>
  <c r="DI49" i="23"/>
  <c r="DJ49" i="23"/>
  <c r="DK49" i="23"/>
  <c r="DL49" i="23"/>
  <c r="DM49" i="23"/>
  <c r="DN49" i="23"/>
  <c r="DO49" i="23"/>
  <c r="DP49" i="23"/>
  <c r="DQ49" i="23"/>
  <c r="DR49" i="23"/>
  <c r="DS49" i="23"/>
  <c r="DT49" i="23"/>
  <c r="DU49" i="23"/>
  <c r="DV49" i="23"/>
  <c r="DW49" i="23"/>
  <c r="DX49" i="23"/>
  <c r="DY49" i="23"/>
  <c r="DZ49" i="23"/>
  <c r="EA49" i="23"/>
  <c r="EB49" i="23"/>
  <c r="EC49" i="23"/>
  <c r="ED49" i="23"/>
  <c r="EE49" i="23"/>
  <c r="EF49" i="23"/>
  <c r="EG49" i="23"/>
  <c r="CT50" i="23"/>
  <c r="CU50" i="23"/>
  <c r="CV50" i="23"/>
  <c r="CW50" i="23"/>
  <c r="CX50" i="23"/>
  <c r="CY50" i="23"/>
  <c r="CZ50" i="23"/>
  <c r="DA50" i="23"/>
  <c r="DB50" i="23"/>
  <c r="DC50" i="23"/>
  <c r="DD50" i="23"/>
  <c r="DE50" i="23"/>
  <c r="DF50" i="23"/>
  <c r="DG50" i="23"/>
  <c r="DH50" i="23"/>
  <c r="DI50" i="23"/>
  <c r="DJ50" i="23"/>
  <c r="DK50" i="23"/>
  <c r="DL50" i="23"/>
  <c r="DM50" i="23"/>
  <c r="DN50" i="23"/>
  <c r="DO50" i="23"/>
  <c r="DP50" i="23"/>
  <c r="DQ50" i="23"/>
  <c r="DR50" i="23"/>
  <c r="DS50" i="23"/>
  <c r="DT50" i="23"/>
  <c r="DU50" i="23"/>
  <c r="DV50" i="23"/>
  <c r="DW50" i="23"/>
  <c r="DX50" i="23"/>
  <c r="DY50" i="23"/>
  <c r="DZ50" i="23"/>
  <c r="EA50" i="23"/>
  <c r="EB50" i="23"/>
  <c r="EC50" i="23"/>
  <c r="ED50" i="23"/>
  <c r="EE50" i="23"/>
  <c r="EF50" i="23"/>
  <c r="EG50" i="23"/>
  <c r="CT51" i="23"/>
  <c r="CU51" i="23"/>
  <c r="CV51" i="23"/>
  <c r="CW51" i="23"/>
  <c r="CX51" i="23"/>
  <c r="CY51" i="23"/>
  <c r="CZ51" i="23"/>
  <c r="DA51" i="23"/>
  <c r="DB51" i="23"/>
  <c r="DC51" i="23"/>
  <c r="DD51" i="23"/>
  <c r="DE51" i="23"/>
  <c r="DF51" i="23"/>
  <c r="DG51" i="23"/>
  <c r="DH51" i="23"/>
  <c r="DI51" i="23"/>
  <c r="DJ51" i="23"/>
  <c r="DK51" i="23"/>
  <c r="DL51" i="23"/>
  <c r="DM51" i="23"/>
  <c r="DN51" i="23"/>
  <c r="DO51" i="23"/>
  <c r="DP51" i="23"/>
  <c r="DQ51" i="23"/>
  <c r="DR51" i="23"/>
  <c r="DS51" i="23"/>
  <c r="DT51" i="23"/>
  <c r="DU51" i="23"/>
  <c r="DV51" i="23"/>
  <c r="DW51" i="23"/>
  <c r="DX51" i="23"/>
  <c r="DY51" i="23"/>
  <c r="DZ51" i="23"/>
  <c r="EA51" i="23"/>
  <c r="EB51" i="23"/>
  <c r="EC51" i="23"/>
  <c r="ED51" i="23"/>
  <c r="EE51" i="23"/>
  <c r="EF51" i="23"/>
  <c r="EG51" i="23"/>
  <c r="CT52" i="23"/>
  <c r="CU52" i="23"/>
  <c r="CV52" i="23"/>
  <c r="CW52" i="23"/>
  <c r="CX52" i="23"/>
  <c r="CY52" i="23"/>
  <c r="CZ52" i="23"/>
  <c r="DA52" i="23"/>
  <c r="DB52" i="23"/>
  <c r="DC52" i="23"/>
  <c r="DD52" i="23"/>
  <c r="DE52" i="23"/>
  <c r="DF52" i="23"/>
  <c r="DG52" i="23"/>
  <c r="DH52" i="23"/>
  <c r="DI52" i="23"/>
  <c r="DJ52" i="23"/>
  <c r="DK52" i="23"/>
  <c r="DL52" i="23"/>
  <c r="DM52" i="23"/>
  <c r="DN52" i="23"/>
  <c r="DO52" i="23"/>
  <c r="DP52" i="23"/>
  <c r="DQ52" i="23"/>
  <c r="DR52" i="23"/>
  <c r="DS52" i="23"/>
  <c r="DT52" i="23"/>
  <c r="DU52" i="23"/>
  <c r="DV52" i="23"/>
  <c r="DW52" i="23"/>
  <c r="DX52" i="23"/>
  <c r="DY52" i="23"/>
  <c r="DZ52" i="23"/>
  <c r="EA52" i="23"/>
  <c r="EB52" i="23"/>
  <c r="EC52" i="23"/>
  <c r="ED52" i="23"/>
  <c r="EE52" i="23"/>
  <c r="EF52" i="23"/>
  <c r="EG52" i="23"/>
  <c r="CT53" i="23"/>
  <c r="CU53" i="23"/>
  <c r="CV53" i="23"/>
  <c r="CW53" i="23"/>
  <c r="CX53" i="23"/>
  <c r="CY53" i="23"/>
  <c r="CZ53" i="23"/>
  <c r="DA53" i="23"/>
  <c r="DB53" i="23"/>
  <c r="DC53" i="23"/>
  <c r="DD53" i="23"/>
  <c r="DE53" i="23"/>
  <c r="DF53" i="23"/>
  <c r="DG53" i="23"/>
  <c r="DH53" i="23"/>
  <c r="DI53" i="23"/>
  <c r="DJ53" i="23"/>
  <c r="DK53" i="23"/>
  <c r="DL53" i="23"/>
  <c r="DM53" i="23"/>
  <c r="DN53" i="23"/>
  <c r="DO53" i="23"/>
  <c r="DP53" i="23"/>
  <c r="DQ53" i="23"/>
  <c r="DR53" i="23"/>
  <c r="DS53" i="23"/>
  <c r="DT53" i="23"/>
  <c r="DU53" i="23"/>
  <c r="DV53" i="23"/>
  <c r="DW53" i="23"/>
  <c r="DX53" i="23"/>
  <c r="DY53" i="23"/>
  <c r="DZ53" i="23"/>
  <c r="EA53" i="23"/>
  <c r="EB53" i="23"/>
  <c r="EC53" i="23"/>
  <c r="ED53" i="23"/>
  <c r="EE53" i="23"/>
  <c r="EF53" i="23"/>
  <c r="EG53" i="23"/>
  <c r="CT54" i="23"/>
  <c r="CU54" i="23"/>
  <c r="CV54" i="23"/>
  <c r="CW54" i="23"/>
  <c r="CX54" i="23"/>
  <c r="CY54" i="23"/>
  <c r="CZ54" i="23"/>
  <c r="DA54" i="23"/>
  <c r="DB54" i="23"/>
  <c r="DC54" i="23"/>
  <c r="DD54" i="23"/>
  <c r="DE54" i="23"/>
  <c r="DF54" i="23"/>
  <c r="DG54" i="23"/>
  <c r="DH54" i="23"/>
  <c r="DI54" i="23"/>
  <c r="DJ54" i="23"/>
  <c r="DK54" i="23"/>
  <c r="DL54" i="23"/>
  <c r="DM54" i="23"/>
  <c r="DN54" i="23"/>
  <c r="DO54" i="23"/>
  <c r="DP54" i="23"/>
  <c r="DQ54" i="23"/>
  <c r="DR54" i="23"/>
  <c r="DS54" i="23"/>
  <c r="DT54" i="23"/>
  <c r="DU54" i="23"/>
  <c r="DV54" i="23"/>
  <c r="DW54" i="23"/>
  <c r="DX54" i="23"/>
  <c r="DY54" i="23"/>
  <c r="DZ54" i="23"/>
  <c r="EA54" i="23"/>
  <c r="EB54" i="23"/>
  <c r="EC54" i="23"/>
  <c r="ED54" i="23"/>
  <c r="EE54" i="23"/>
  <c r="EF54" i="23"/>
  <c r="EG54" i="23"/>
  <c r="CT55" i="23"/>
  <c r="CU55" i="23"/>
  <c r="CV55" i="23"/>
  <c r="CW55" i="23"/>
  <c r="CX55" i="23"/>
  <c r="CY55" i="23"/>
  <c r="CZ55" i="23"/>
  <c r="DA55" i="23"/>
  <c r="DB55" i="23"/>
  <c r="DC55" i="23"/>
  <c r="DD55" i="23"/>
  <c r="DE55" i="23"/>
  <c r="DF55" i="23"/>
  <c r="DG55" i="23"/>
  <c r="DH55" i="23"/>
  <c r="DI55" i="23"/>
  <c r="DJ55" i="23"/>
  <c r="DK55" i="23"/>
  <c r="DL55" i="23"/>
  <c r="DM55" i="23"/>
  <c r="DN55" i="23"/>
  <c r="DO55" i="23"/>
  <c r="DP55" i="23"/>
  <c r="DQ55" i="23"/>
  <c r="DR55" i="23"/>
  <c r="DS55" i="23"/>
  <c r="DT55" i="23"/>
  <c r="DU55" i="23"/>
  <c r="DV55" i="23"/>
  <c r="DW55" i="23"/>
  <c r="DX55" i="23"/>
  <c r="DY55" i="23"/>
  <c r="DZ55" i="23"/>
  <c r="EA55" i="23"/>
  <c r="EB55" i="23"/>
  <c r="EC55" i="23"/>
  <c r="ED55" i="23"/>
  <c r="EE55" i="23"/>
  <c r="EF55" i="23"/>
  <c r="EG55" i="23"/>
  <c r="CT56" i="23"/>
  <c r="CU56" i="23"/>
  <c r="CV56" i="23"/>
  <c r="CW56" i="23"/>
  <c r="CX56" i="23"/>
  <c r="CY56" i="23"/>
  <c r="CZ56" i="23"/>
  <c r="DA56" i="23"/>
  <c r="DB56" i="23"/>
  <c r="DC56" i="23"/>
  <c r="DD56" i="23"/>
  <c r="DE56" i="23"/>
  <c r="DF56" i="23"/>
  <c r="DG56" i="23"/>
  <c r="DH56" i="23"/>
  <c r="DI56" i="23"/>
  <c r="DJ56" i="23"/>
  <c r="DK56" i="23"/>
  <c r="DL56" i="23"/>
  <c r="DM56" i="23"/>
  <c r="DN56" i="23"/>
  <c r="DO56" i="23"/>
  <c r="DP56" i="23"/>
  <c r="DQ56" i="23"/>
  <c r="DR56" i="23"/>
  <c r="DS56" i="23"/>
  <c r="DT56" i="23"/>
  <c r="DU56" i="23"/>
  <c r="DV56" i="23"/>
  <c r="DW56" i="23"/>
  <c r="DX56" i="23"/>
  <c r="DY56" i="23"/>
  <c r="DZ56" i="23"/>
  <c r="EA56" i="23"/>
  <c r="EB56" i="23"/>
  <c r="EC56" i="23"/>
  <c r="ED56" i="23"/>
  <c r="EE56" i="23"/>
  <c r="EF56" i="23"/>
  <c r="EG56" i="23"/>
  <c r="CT57" i="23"/>
  <c r="CU57" i="23"/>
  <c r="CV57" i="23"/>
  <c r="CW57" i="23"/>
  <c r="CX57" i="23"/>
  <c r="CY57" i="23"/>
  <c r="CZ57" i="23"/>
  <c r="DA57" i="23"/>
  <c r="DB57" i="23"/>
  <c r="DC57" i="23"/>
  <c r="DD57" i="23"/>
  <c r="DE57" i="23"/>
  <c r="DF57" i="23"/>
  <c r="DG57" i="23"/>
  <c r="DH57" i="23"/>
  <c r="DI57" i="23"/>
  <c r="DJ57" i="23"/>
  <c r="DK57" i="23"/>
  <c r="DL57" i="23"/>
  <c r="DM57" i="23"/>
  <c r="DN57" i="23"/>
  <c r="DO57" i="23"/>
  <c r="DP57" i="23"/>
  <c r="DQ57" i="23"/>
  <c r="DR57" i="23"/>
  <c r="DS57" i="23"/>
  <c r="DT57" i="23"/>
  <c r="DU57" i="23"/>
  <c r="DV57" i="23"/>
  <c r="DW57" i="23"/>
  <c r="DX57" i="23"/>
  <c r="DY57" i="23"/>
  <c r="DZ57" i="23"/>
  <c r="EA57" i="23"/>
  <c r="EB57" i="23"/>
  <c r="EC57" i="23"/>
  <c r="ED57" i="23"/>
  <c r="EE57" i="23"/>
  <c r="EF57" i="23"/>
  <c r="EG57" i="23"/>
  <c r="CT58" i="23"/>
  <c r="CU58" i="23"/>
  <c r="CV58" i="23"/>
  <c r="CW58" i="23"/>
  <c r="CX58" i="23"/>
  <c r="CY58" i="23"/>
  <c r="CZ58" i="23"/>
  <c r="DA58" i="23"/>
  <c r="DB58" i="23"/>
  <c r="DC58" i="23"/>
  <c r="DD58" i="23"/>
  <c r="DE58" i="23"/>
  <c r="DF58" i="23"/>
  <c r="DG58" i="23"/>
  <c r="DH58" i="23"/>
  <c r="DI58" i="23"/>
  <c r="DJ58" i="23"/>
  <c r="DK58" i="23"/>
  <c r="DL58" i="23"/>
  <c r="DM58" i="23"/>
  <c r="DN58" i="23"/>
  <c r="DO58" i="23"/>
  <c r="DP58" i="23"/>
  <c r="DQ58" i="23"/>
  <c r="DR58" i="23"/>
  <c r="DS58" i="23"/>
  <c r="DT58" i="23"/>
  <c r="DU58" i="23"/>
  <c r="DV58" i="23"/>
  <c r="DW58" i="23"/>
  <c r="DX58" i="23"/>
  <c r="DY58" i="23"/>
  <c r="DZ58" i="23"/>
  <c r="EA58" i="23"/>
  <c r="EB58" i="23"/>
  <c r="EC58" i="23"/>
  <c r="ED58" i="23"/>
  <c r="EE58" i="23"/>
  <c r="EF58" i="23"/>
  <c r="EG58" i="23"/>
  <c r="CT59" i="23"/>
  <c r="CU59" i="23"/>
  <c r="CV59" i="23"/>
  <c r="CW59" i="23"/>
  <c r="CX59" i="23"/>
  <c r="CY59" i="23"/>
  <c r="CZ59" i="23"/>
  <c r="DA59" i="23"/>
  <c r="DB59" i="23"/>
  <c r="DC59" i="23"/>
  <c r="DD59" i="23"/>
  <c r="DE59" i="23"/>
  <c r="DF59" i="23"/>
  <c r="DG59" i="23"/>
  <c r="DH59" i="23"/>
  <c r="DI59" i="23"/>
  <c r="DJ59" i="23"/>
  <c r="DK59" i="23"/>
  <c r="DL59" i="23"/>
  <c r="DM59" i="23"/>
  <c r="DN59" i="23"/>
  <c r="DO59" i="23"/>
  <c r="DP59" i="23"/>
  <c r="DQ59" i="23"/>
  <c r="DR59" i="23"/>
  <c r="DS59" i="23"/>
  <c r="DT59" i="23"/>
  <c r="DU59" i="23"/>
  <c r="DV59" i="23"/>
  <c r="DW59" i="23"/>
  <c r="DX59" i="23"/>
  <c r="DY59" i="23"/>
  <c r="DZ59" i="23"/>
  <c r="EA59" i="23"/>
  <c r="EB59" i="23"/>
  <c r="EC59" i="23"/>
  <c r="ED59" i="23"/>
  <c r="EE59" i="23"/>
  <c r="EF59" i="23"/>
  <c r="EG59" i="23"/>
  <c r="CT60" i="23"/>
  <c r="CU60" i="23"/>
  <c r="CV60" i="23"/>
  <c r="CW60" i="23"/>
  <c r="CX60" i="23"/>
  <c r="CY60" i="23"/>
  <c r="CZ60" i="23"/>
  <c r="DA60" i="23"/>
  <c r="DB60" i="23"/>
  <c r="DC60" i="23"/>
  <c r="DD60" i="23"/>
  <c r="DE60" i="23"/>
  <c r="DF60" i="23"/>
  <c r="DG60" i="23"/>
  <c r="DH60" i="23"/>
  <c r="DI60" i="23"/>
  <c r="DJ60" i="23"/>
  <c r="DK60" i="23"/>
  <c r="DL60" i="23"/>
  <c r="DM60" i="23"/>
  <c r="DN60" i="23"/>
  <c r="DO60" i="23"/>
  <c r="DP60" i="23"/>
  <c r="DQ60" i="23"/>
  <c r="DR60" i="23"/>
  <c r="DS60" i="23"/>
  <c r="DT60" i="23"/>
  <c r="DU60" i="23"/>
  <c r="DV60" i="23"/>
  <c r="DW60" i="23"/>
  <c r="DX60" i="23"/>
  <c r="DY60" i="23"/>
  <c r="DZ60" i="23"/>
  <c r="EA60" i="23"/>
  <c r="EB60" i="23"/>
  <c r="EC60" i="23"/>
  <c r="ED60" i="23"/>
  <c r="EE60" i="23"/>
  <c r="EF60" i="23"/>
  <c r="EG60" i="23"/>
  <c r="CT61" i="23"/>
  <c r="CU61" i="23"/>
  <c r="CV61" i="23"/>
  <c r="CW61" i="23"/>
  <c r="CX61" i="23"/>
  <c r="CY61" i="23"/>
  <c r="CZ61" i="23"/>
  <c r="DA61" i="23"/>
  <c r="DB61" i="23"/>
  <c r="DC61" i="23"/>
  <c r="DD61" i="23"/>
  <c r="DE61" i="23"/>
  <c r="DF61" i="23"/>
  <c r="DG61" i="23"/>
  <c r="DH61" i="23"/>
  <c r="DI61" i="23"/>
  <c r="DJ61" i="23"/>
  <c r="DK61" i="23"/>
  <c r="DL61" i="23"/>
  <c r="DM61" i="23"/>
  <c r="DN61" i="23"/>
  <c r="DO61" i="23"/>
  <c r="DP61" i="23"/>
  <c r="DQ61" i="23"/>
  <c r="DR61" i="23"/>
  <c r="DS61" i="23"/>
  <c r="DT61" i="23"/>
  <c r="DU61" i="23"/>
  <c r="DV61" i="23"/>
  <c r="DW61" i="23"/>
  <c r="DX61" i="23"/>
  <c r="DY61" i="23"/>
  <c r="DZ61" i="23"/>
  <c r="EA61" i="23"/>
  <c r="EB61" i="23"/>
  <c r="EC61" i="23"/>
  <c r="ED61" i="23"/>
  <c r="EE61" i="23"/>
  <c r="EF61" i="23"/>
  <c r="EG61" i="23"/>
  <c r="CT62" i="23"/>
  <c r="CU62" i="23"/>
  <c r="CV62" i="23"/>
  <c r="CW62" i="23"/>
  <c r="CX62" i="23"/>
  <c r="CY62" i="23"/>
  <c r="CZ62" i="23"/>
  <c r="DA62" i="23"/>
  <c r="DB62" i="23"/>
  <c r="DC62" i="23"/>
  <c r="DD62" i="23"/>
  <c r="DE62" i="23"/>
  <c r="DF62" i="23"/>
  <c r="DG62" i="23"/>
  <c r="DH62" i="23"/>
  <c r="DI62" i="23"/>
  <c r="DJ62" i="23"/>
  <c r="DK62" i="23"/>
  <c r="DL62" i="23"/>
  <c r="DM62" i="23"/>
  <c r="DN62" i="23"/>
  <c r="DO62" i="23"/>
  <c r="DP62" i="23"/>
  <c r="DQ62" i="23"/>
  <c r="DR62" i="23"/>
  <c r="DS62" i="23"/>
  <c r="DT62" i="23"/>
  <c r="DU62" i="23"/>
  <c r="DV62" i="23"/>
  <c r="DW62" i="23"/>
  <c r="DX62" i="23"/>
  <c r="DY62" i="23"/>
  <c r="DZ62" i="23"/>
  <c r="EA62" i="23"/>
  <c r="EB62" i="23"/>
  <c r="EC62" i="23"/>
  <c r="ED62" i="23"/>
  <c r="EE62" i="23"/>
  <c r="EF62" i="23"/>
  <c r="EG62" i="23"/>
  <c r="CT63" i="23"/>
  <c r="CU63" i="23"/>
  <c r="CV63" i="23"/>
  <c r="CW63" i="23"/>
  <c r="CX63" i="23"/>
  <c r="CY63" i="23"/>
  <c r="CZ63" i="23"/>
  <c r="DA63" i="23"/>
  <c r="DB63" i="23"/>
  <c r="DC63" i="23"/>
  <c r="DD63" i="23"/>
  <c r="DE63" i="23"/>
  <c r="DF63" i="23"/>
  <c r="DG63" i="23"/>
  <c r="DH63" i="23"/>
  <c r="DI63" i="23"/>
  <c r="DJ63" i="23"/>
  <c r="DK63" i="23"/>
  <c r="DL63" i="23"/>
  <c r="DM63" i="23"/>
  <c r="DN63" i="23"/>
  <c r="DO63" i="23"/>
  <c r="DP63" i="23"/>
  <c r="DQ63" i="23"/>
  <c r="DR63" i="23"/>
  <c r="DS63" i="23"/>
  <c r="DT63" i="23"/>
  <c r="DU63" i="23"/>
  <c r="DV63" i="23"/>
  <c r="DW63" i="23"/>
  <c r="DX63" i="23"/>
  <c r="DY63" i="23"/>
  <c r="DZ63" i="23"/>
  <c r="EA63" i="23"/>
  <c r="EB63" i="23"/>
  <c r="EC63" i="23"/>
  <c r="ED63" i="23"/>
  <c r="EE63" i="23"/>
  <c r="EF63" i="23"/>
  <c r="EG63" i="23"/>
  <c r="CT64" i="23"/>
  <c r="CU64" i="23"/>
  <c r="CV64" i="23"/>
  <c r="CW64" i="23"/>
  <c r="CX64" i="23"/>
  <c r="CY64" i="23"/>
  <c r="CZ64" i="23"/>
  <c r="DA64" i="23"/>
  <c r="DB64" i="23"/>
  <c r="DC64" i="23"/>
  <c r="DD64" i="23"/>
  <c r="DE64" i="23"/>
  <c r="DF64" i="23"/>
  <c r="DG64" i="23"/>
  <c r="DH64" i="23"/>
  <c r="DI64" i="23"/>
  <c r="DJ64" i="23"/>
  <c r="DK64" i="23"/>
  <c r="DL64" i="23"/>
  <c r="DM64" i="23"/>
  <c r="DN64" i="23"/>
  <c r="DO64" i="23"/>
  <c r="DP64" i="23"/>
  <c r="DQ64" i="23"/>
  <c r="DR64" i="23"/>
  <c r="DS64" i="23"/>
  <c r="DT64" i="23"/>
  <c r="DU64" i="23"/>
  <c r="DV64" i="23"/>
  <c r="DW64" i="23"/>
  <c r="DX64" i="23"/>
  <c r="DY64" i="23"/>
  <c r="DZ64" i="23"/>
  <c r="EA64" i="23"/>
  <c r="EB64" i="23"/>
  <c r="EC64" i="23"/>
  <c r="ED64" i="23"/>
  <c r="EE64" i="23"/>
  <c r="EF64" i="23"/>
  <c r="EG64" i="23"/>
  <c r="CT65" i="23"/>
  <c r="CU65" i="23"/>
  <c r="CV65" i="23"/>
  <c r="CW65" i="23"/>
  <c r="CX65" i="23"/>
  <c r="CY65" i="23"/>
  <c r="CZ65" i="23"/>
  <c r="DA65" i="23"/>
  <c r="DB65" i="23"/>
  <c r="DC65" i="23"/>
  <c r="DD65" i="23"/>
  <c r="DE65" i="23"/>
  <c r="DF65" i="23"/>
  <c r="DG65" i="23"/>
  <c r="DH65" i="23"/>
  <c r="DI65" i="23"/>
  <c r="DJ65" i="23"/>
  <c r="DK65" i="23"/>
  <c r="DL65" i="23"/>
  <c r="DM65" i="23"/>
  <c r="DN65" i="23"/>
  <c r="DO65" i="23"/>
  <c r="DP65" i="23"/>
  <c r="DQ65" i="23"/>
  <c r="DR65" i="23"/>
  <c r="DS65" i="23"/>
  <c r="DT65" i="23"/>
  <c r="DU65" i="23"/>
  <c r="DV65" i="23"/>
  <c r="DW65" i="23"/>
  <c r="DX65" i="23"/>
  <c r="DY65" i="23"/>
  <c r="DZ65" i="23"/>
  <c r="EA65" i="23"/>
  <c r="EB65" i="23"/>
  <c r="EC65" i="23"/>
  <c r="ED65" i="23"/>
  <c r="EE65" i="23"/>
  <c r="EF65" i="23"/>
  <c r="EG65" i="23"/>
  <c r="CT66" i="23"/>
  <c r="CU66" i="23"/>
  <c r="CV66" i="23"/>
  <c r="CW66" i="23"/>
  <c r="CX66" i="23"/>
  <c r="CY66" i="23"/>
  <c r="CZ66" i="23"/>
  <c r="DA66" i="23"/>
  <c r="DB66" i="23"/>
  <c r="DC66" i="23"/>
  <c r="DD66" i="23"/>
  <c r="DE66" i="23"/>
  <c r="DF66" i="23"/>
  <c r="DG66" i="23"/>
  <c r="DH66" i="23"/>
  <c r="DI66" i="23"/>
  <c r="DJ66" i="23"/>
  <c r="DK66" i="23"/>
  <c r="DL66" i="23"/>
  <c r="DM66" i="23"/>
  <c r="DN66" i="23"/>
  <c r="DO66" i="23"/>
  <c r="DP66" i="23"/>
  <c r="DQ66" i="23"/>
  <c r="DR66" i="23"/>
  <c r="DS66" i="23"/>
  <c r="DT66" i="23"/>
  <c r="DU66" i="23"/>
  <c r="DV66" i="23"/>
  <c r="DW66" i="23"/>
  <c r="DX66" i="23"/>
  <c r="DY66" i="23"/>
  <c r="DZ66" i="23"/>
  <c r="EA66" i="23"/>
  <c r="EB66" i="23"/>
  <c r="EC66" i="23"/>
  <c r="ED66" i="23"/>
  <c r="EE66" i="23"/>
  <c r="EF66" i="23"/>
  <c r="EG66" i="23"/>
  <c r="CT67" i="23"/>
  <c r="CU67" i="23"/>
  <c r="CV67" i="23"/>
  <c r="CW67" i="23"/>
  <c r="CX67" i="23"/>
  <c r="CY67" i="23"/>
  <c r="CZ67" i="23"/>
  <c r="DA67" i="23"/>
  <c r="DB67" i="23"/>
  <c r="DC67" i="23"/>
  <c r="DD67" i="23"/>
  <c r="DE67" i="23"/>
  <c r="DF67" i="23"/>
  <c r="DG67" i="23"/>
  <c r="DH67" i="23"/>
  <c r="DI67" i="23"/>
  <c r="DJ67" i="23"/>
  <c r="DK67" i="23"/>
  <c r="DL67" i="23"/>
  <c r="DM67" i="23"/>
  <c r="DN67" i="23"/>
  <c r="DO67" i="23"/>
  <c r="DP67" i="23"/>
  <c r="DQ67" i="23"/>
  <c r="DR67" i="23"/>
  <c r="DS67" i="23"/>
  <c r="DT67" i="23"/>
  <c r="DU67" i="23"/>
  <c r="DV67" i="23"/>
  <c r="DW67" i="23"/>
  <c r="DX67" i="23"/>
  <c r="DY67" i="23"/>
  <c r="DZ67" i="23"/>
  <c r="EA67" i="23"/>
  <c r="EB67" i="23"/>
  <c r="EC67" i="23"/>
  <c r="ED67" i="23"/>
  <c r="EE67" i="23"/>
  <c r="EF67" i="23"/>
  <c r="EG67" i="23"/>
  <c r="CT68" i="23"/>
  <c r="CU68" i="23"/>
  <c r="CV68" i="23"/>
  <c r="CW68" i="23"/>
  <c r="CX68" i="23"/>
  <c r="CY68" i="23"/>
  <c r="CZ68" i="23"/>
  <c r="DA68" i="23"/>
  <c r="DB68" i="23"/>
  <c r="DC68" i="23"/>
  <c r="DD68" i="23"/>
  <c r="DE68" i="23"/>
  <c r="DF68" i="23"/>
  <c r="DG68" i="23"/>
  <c r="DH68" i="23"/>
  <c r="DI68" i="23"/>
  <c r="DJ68" i="23"/>
  <c r="DK68" i="23"/>
  <c r="DL68" i="23"/>
  <c r="DM68" i="23"/>
  <c r="DN68" i="23"/>
  <c r="DO68" i="23"/>
  <c r="DP68" i="23"/>
  <c r="DQ68" i="23"/>
  <c r="DR68" i="23"/>
  <c r="DS68" i="23"/>
  <c r="DT68" i="23"/>
  <c r="DU68" i="23"/>
  <c r="DV68" i="23"/>
  <c r="DW68" i="23"/>
  <c r="DX68" i="23"/>
  <c r="DY68" i="23"/>
  <c r="DZ68" i="23"/>
  <c r="EA68" i="23"/>
  <c r="EB68" i="23"/>
  <c r="EC68" i="23"/>
  <c r="ED68" i="23"/>
  <c r="EE68" i="23"/>
  <c r="EF68" i="23"/>
  <c r="EG68" i="23"/>
  <c r="CT69" i="23"/>
  <c r="CU69" i="23"/>
  <c r="CV69" i="23"/>
  <c r="CW69" i="23"/>
  <c r="CX69" i="23"/>
  <c r="CY69" i="23"/>
  <c r="CZ69" i="23"/>
  <c r="DA69" i="23"/>
  <c r="DB69" i="23"/>
  <c r="DC69" i="23"/>
  <c r="DD69" i="23"/>
  <c r="DE69" i="23"/>
  <c r="DF69" i="23"/>
  <c r="DG69" i="23"/>
  <c r="DH69" i="23"/>
  <c r="DI69" i="23"/>
  <c r="DJ69" i="23"/>
  <c r="DK69" i="23"/>
  <c r="DL69" i="23"/>
  <c r="DM69" i="23"/>
  <c r="DN69" i="23"/>
  <c r="DO69" i="23"/>
  <c r="DP69" i="23"/>
  <c r="DQ69" i="23"/>
  <c r="DR69" i="23"/>
  <c r="DS69" i="23"/>
  <c r="DT69" i="23"/>
  <c r="DU69" i="23"/>
  <c r="DV69" i="23"/>
  <c r="DW69" i="23"/>
  <c r="DX69" i="23"/>
  <c r="DY69" i="23"/>
  <c r="DZ69" i="23"/>
  <c r="EA69" i="23"/>
  <c r="EB69" i="23"/>
  <c r="EC69" i="23"/>
  <c r="ED69" i="23"/>
  <c r="EE69" i="23"/>
  <c r="EF69" i="23"/>
  <c r="EG69" i="23"/>
  <c r="CT70" i="23"/>
  <c r="CU70" i="23"/>
  <c r="CV70" i="23"/>
  <c r="CW70" i="23"/>
  <c r="CX70" i="23"/>
  <c r="CY70" i="23"/>
  <c r="CZ70" i="23"/>
  <c r="DA70" i="23"/>
  <c r="DB70" i="23"/>
  <c r="DC70" i="23"/>
  <c r="DD70" i="23"/>
  <c r="DE70" i="23"/>
  <c r="DF70" i="23"/>
  <c r="DG70" i="23"/>
  <c r="DH70" i="23"/>
  <c r="DI70" i="23"/>
  <c r="DJ70" i="23"/>
  <c r="DK70" i="23"/>
  <c r="DL70" i="23"/>
  <c r="DM70" i="23"/>
  <c r="DN70" i="23"/>
  <c r="DO70" i="23"/>
  <c r="DP70" i="23"/>
  <c r="DQ70" i="23"/>
  <c r="DR70" i="23"/>
  <c r="DS70" i="23"/>
  <c r="DT70" i="23"/>
  <c r="DU70" i="23"/>
  <c r="DV70" i="23"/>
  <c r="DW70" i="23"/>
  <c r="DX70" i="23"/>
  <c r="DY70" i="23"/>
  <c r="DZ70" i="23"/>
  <c r="EA70" i="23"/>
  <c r="EB70" i="23"/>
  <c r="EC70" i="23"/>
  <c r="ED70" i="23"/>
  <c r="EE70" i="23"/>
  <c r="EF70" i="23"/>
  <c r="EG70" i="23"/>
  <c r="CT71" i="23"/>
  <c r="CU71" i="23"/>
  <c r="CV71" i="23"/>
  <c r="CW71" i="23"/>
  <c r="CX71" i="23"/>
  <c r="CY71" i="23"/>
  <c r="CZ71" i="23"/>
  <c r="DA71" i="23"/>
  <c r="DB71" i="23"/>
  <c r="DC71" i="23"/>
  <c r="DD71" i="23"/>
  <c r="DE71" i="23"/>
  <c r="DF71" i="23"/>
  <c r="DG71" i="23"/>
  <c r="DH71" i="23"/>
  <c r="DI71" i="23"/>
  <c r="DJ71" i="23"/>
  <c r="DK71" i="23"/>
  <c r="DL71" i="23"/>
  <c r="DM71" i="23"/>
  <c r="DN71" i="23"/>
  <c r="DO71" i="23"/>
  <c r="DP71" i="23"/>
  <c r="DQ71" i="23"/>
  <c r="DR71" i="23"/>
  <c r="DS71" i="23"/>
  <c r="DT71" i="23"/>
  <c r="DU71" i="23"/>
  <c r="DV71" i="23"/>
  <c r="DW71" i="23"/>
  <c r="DX71" i="23"/>
  <c r="DY71" i="23"/>
  <c r="DZ71" i="23"/>
  <c r="EA71" i="23"/>
  <c r="EB71" i="23"/>
  <c r="EC71" i="23"/>
  <c r="ED71" i="23"/>
  <c r="EE71" i="23"/>
  <c r="EF71" i="23"/>
  <c r="EG71" i="23"/>
  <c r="CT72" i="23"/>
  <c r="CU72" i="23"/>
  <c r="CV72" i="23"/>
  <c r="CW72" i="23"/>
  <c r="CX72" i="23"/>
  <c r="CY72" i="23"/>
  <c r="CZ72" i="23"/>
  <c r="DA72" i="23"/>
  <c r="DB72" i="23"/>
  <c r="DC72" i="23"/>
  <c r="DD72" i="23"/>
  <c r="DE72" i="23"/>
  <c r="DF72" i="23"/>
  <c r="DG72" i="23"/>
  <c r="DH72" i="23"/>
  <c r="DI72" i="23"/>
  <c r="DJ72" i="23"/>
  <c r="DK72" i="23"/>
  <c r="DL72" i="23"/>
  <c r="DM72" i="23"/>
  <c r="DN72" i="23"/>
  <c r="DO72" i="23"/>
  <c r="DP72" i="23"/>
  <c r="DQ72" i="23"/>
  <c r="DR72" i="23"/>
  <c r="DS72" i="23"/>
  <c r="DT72" i="23"/>
  <c r="DU72" i="23"/>
  <c r="DV72" i="23"/>
  <c r="DW72" i="23"/>
  <c r="DX72" i="23"/>
  <c r="DY72" i="23"/>
  <c r="DZ72" i="23"/>
  <c r="EA72" i="23"/>
  <c r="EB72" i="23"/>
  <c r="EC72" i="23"/>
  <c r="ED72" i="23"/>
  <c r="EE72" i="23"/>
  <c r="EF72" i="23"/>
  <c r="EG72" i="23"/>
  <c r="CT73" i="23"/>
  <c r="CU73" i="23"/>
  <c r="CV73" i="23"/>
  <c r="CW73" i="23"/>
  <c r="CX73" i="23"/>
  <c r="CY73" i="23"/>
  <c r="CZ73" i="23"/>
  <c r="DA73" i="23"/>
  <c r="DB73" i="23"/>
  <c r="DC73" i="23"/>
  <c r="DD73" i="23"/>
  <c r="DE73" i="23"/>
  <c r="DF73" i="23"/>
  <c r="DG73" i="23"/>
  <c r="DH73" i="23"/>
  <c r="DI73" i="23"/>
  <c r="DJ73" i="23"/>
  <c r="DK73" i="23"/>
  <c r="DL73" i="23"/>
  <c r="DM73" i="23"/>
  <c r="DN73" i="23"/>
  <c r="DO73" i="23"/>
  <c r="DP73" i="23"/>
  <c r="DQ73" i="23"/>
  <c r="DR73" i="23"/>
  <c r="DS73" i="23"/>
  <c r="DT73" i="23"/>
  <c r="DU73" i="23"/>
  <c r="DV73" i="23"/>
  <c r="DW73" i="23"/>
  <c r="DX73" i="23"/>
  <c r="DY73" i="23"/>
  <c r="DZ73" i="23"/>
  <c r="EA73" i="23"/>
  <c r="EB73" i="23"/>
  <c r="EC73" i="23"/>
  <c r="ED73" i="23"/>
  <c r="EE73" i="23"/>
  <c r="EF73" i="23"/>
  <c r="EG73" i="23"/>
  <c r="CT74" i="23"/>
  <c r="CU74" i="23"/>
  <c r="CV74" i="23"/>
  <c r="CW74" i="23"/>
  <c r="CX74" i="23"/>
  <c r="CY74" i="23"/>
  <c r="CZ74" i="23"/>
  <c r="DA74" i="23"/>
  <c r="DB74" i="23"/>
  <c r="DC74" i="23"/>
  <c r="DD74" i="23"/>
  <c r="DE74" i="23"/>
  <c r="DF74" i="23"/>
  <c r="DG74" i="23"/>
  <c r="DH74" i="23"/>
  <c r="DI74" i="23"/>
  <c r="DJ74" i="23"/>
  <c r="DK74" i="23"/>
  <c r="DL74" i="23"/>
  <c r="DM74" i="23"/>
  <c r="DN74" i="23"/>
  <c r="DO74" i="23"/>
  <c r="DP74" i="23"/>
  <c r="DQ74" i="23"/>
  <c r="DR74" i="23"/>
  <c r="DS74" i="23"/>
  <c r="DT74" i="23"/>
  <c r="DU74" i="23"/>
  <c r="DV74" i="23"/>
  <c r="DW74" i="23"/>
  <c r="DX74" i="23"/>
  <c r="DY74" i="23"/>
  <c r="DZ74" i="23"/>
  <c r="EA74" i="23"/>
  <c r="EB74" i="23"/>
  <c r="EC74" i="23"/>
  <c r="ED74" i="23"/>
  <c r="EE74" i="23"/>
  <c r="EF74" i="23"/>
  <c r="EG74" i="23"/>
  <c r="CT75" i="23"/>
  <c r="CU75" i="23"/>
  <c r="CV75" i="23"/>
  <c r="CW75" i="23"/>
  <c r="CX75" i="23"/>
  <c r="CY75" i="23"/>
  <c r="CZ75" i="23"/>
  <c r="DA75" i="23"/>
  <c r="DB75" i="23"/>
  <c r="DC75" i="23"/>
  <c r="DD75" i="23"/>
  <c r="DE75" i="23"/>
  <c r="DF75" i="23"/>
  <c r="DG75" i="23"/>
  <c r="DH75" i="23"/>
  <c r="DI75" i="23"/>
  <c r="DJ75" i="23"/>
  <c r="DK75" i="23"/>
  <c r="DL75" i="23"/>
  <c r="DM75" i="23"/>
  <c r="DN75" i="23"/>
  <c r="DO75" i="23"/>
  <c r="DP75" i="23"/>
  <c r="DQ75" i="23"/>
  <c r="DR75" i="23"/>
  <c r="DS75" i="23"/>
  <c r="DT75" i="23"/>
  <c r="DU75" i="23"/>
  <c r="DV75" i="23"/>
  <c r="DW75" i="23"/>
  <c r="DX75" i="23"/>
  <c r="DY75" i="23"/>
  <c r="DZ75" i="23"/>
  <c r="EA75" i="23"/>
  <c r="EB75" i="23"/>
  <c r="EC75" i="23"/>
  <c r="ED75" i="23"/>
  <c r="EE75" i="23"/>
  <c r="EF75" i="23"/>
  <c r="EG75" i="23"/>
  <c r="CT76" i="23"/>
  <c r="CU76" i="23"/>
  <c r="CV76" i="23"/>
  <c r="CW76" i="23"/>
  <c r="CX76" i="23"/>
  <c r="CY76" i="23"/>
  <c r="CZ76" i="23"/>
  <c r="DA76" i="23"/>
  <c r="DB76" i="23"/>
  <c r="DC76" i="23"/>
  <c r="DD76" i="23"/>
  <c r="DE76" i="23"/>
  <c r="DF76" i="23"/>
  <c r="DG76" i="23"/>
  <c r="DH76" i="23"/>
  <c r="DI76" i="23"/>
  <c r="DJ76" i="23"/>
  <c r="DK76" i="23"/>
  <c r="DL76" i="23"/>
  <c r="DM76" i="23"/>
  <c r="DN76" i="23"/>
  <c r="DO76" i="23"/>
  <c r="DP76" i="23"/>
  <c r="DQ76" i="23"/>
  <c r="DR76" i="23"/>
  <c r="DS76" i="23"/>
  <c r="DT76" i="23"/>
  <c r="DU76" i="23"/>
  <c r="DV76" i="23"/>
  <c r="DW76" i="23"/>
  <c r="DX76" i="23"/>
  <c r="DY76" i="23"/>
  <c r="DZ76" i="23"/>
  <c r="EA76" i="23"/>
  <c r="EB76" i="23"/>
  <c r="EC76" i="23"/>
  <c r="ED76" i="23"/>
  <c r="EE76" i="23"/>
  <c r="EF76" i="23"/>
  <c r="EG76" i="23"/>
  <c r="CT77" i="23"/>
  <c r="CU77" i="23"/>
  <c r="CV77" i="23"/>
  <c r="CW77" i="23"/>
  <c r="CX77" i="23"/>
  <c r="CY77" i="23"/>
  <c r="CZ77" i="23"/>
  <c r="DA77" i="23"/>
  <c r="DB77" i="23"/>
  <c r="DC77" i="23"/>
  <c r="DD77" i="23"/>
  <c r="DE77" i="23"/>
  <c r="DF77" i="23"/>
  <c r="DG77" i="23"/>
  <c r="DH77" i="23"/>
  <c r="DI77" i="23"/>
  <c r="DJ77" i="23"/>
  <c r="DK77" i="23"/>
  <c r="DL77" i="23"/>
  <c r="DM77" i="23"/>
  <c r="DN77" i="23"/>
  <c r="DO77" i="23"/>
  <c r="DP77" i="23"/>
  <c r="DQ77" i="23"/>
  <c r="DR77" i="23"/>
  <c r="DS77" i="23"/>
  <c r="DT77" i="23"/>
  <c r="DU77" i="23"/>
  <c r="DV77" i="23"/>
  <c r="DW77" i="23"/>
  <c r="DX77" i="23"/>
  <c r="DY77" i="23"/>
  <c r="DZ77" i="23"/>
  <c r="EA77" i="23"/>
  <c r="EB77" i="23"/>
  <c r="EC77" i="23"/>
  <c r="ED77" i="23"/>
  <c r="EE77" i="23"/>
  <c r="EF77" i="23"/>
  <c r="EG77" i="23"/>
  <c r="CT78" i="23"/>
  <c r="CU78" i="23"/>
  <c r="CV78" i="23"/>
  <c r="CW78" i="23"/>
  <c r="CX78" i="23"/>
  <c r="CY78" i="23"/>
  <c r="CZ78" i="23"/>
  <c r="DA78" i="23"/>
  <c r="DB78" i="23"/>
  <c r="DC78" i="23"/>
  <c r="DD78" i="23"/>
  <c r="DE78" i="23"/>
  <c r="DF78" i="23"/>
  <c r="DG78" i="23"/>
  <c r="DH78" i="23"/>
  <c r="DI78" i="23"/>
  <c r="DJ78" i="23"/>
  <c r="DK78" i="23"/>
  <c r="DL78" i="23"/>
  <c r="DM78" i="23"/>
  <c r="DN78" i="23"/>
  <c r="DO78" i="23"/>
  <c r="DP78" i="23"/>
  <c r="DQ78" i="23"/>
  <c r="DR78" i="23"/>
  <c r="DS78" i="23"/>
  <c r="DT78" i="23"/>
  <c r="DU78" i="23"/>
  <c r="DV78" i="23"/>
  <c r="DW78" i="23"/>
  <c r="DX78" i="23"/>
  <c r="DY78" i="23"/>
  <c r="DZ78" i="23"/>
  <c r="EA78" i="23"/>
  <c r="EB78" i="23"/>
  <c r="EC78" i="23"/>
  <c r="ED78" i="23"/>
  <c r="EE78" i="23"/>
  <c r="EF78" i="23"/>
  <c r="EG78" i="23"/>
  <c r="CT79" i="23"/>
  <c r="CU79" i="23"/>
  <c r="CV79" i="23"/>
  <c r="CW79" i="23"/>
  <c r="CX79" i="23"/>
  <c r="CY79" i="23"/>
  <c r="CZ79" i="23"/>
  <c r="DA79" i="23"/>
  <c r="DB79" i="23"/>
  <c r="DC79" i="23"/>
  <c r="DD79" i="23"/>
  <c r="DE79" i="23"/>
  <c r="DF79" i="23"/>
  <c r="DG79" i="23"/>
  <c r="DH79" i="23"/>
  <c r="DI79" i="23"/>
  <c r="DJ79" i="23"/>
  <c r="DK79" i="23"/>
  <c r="DL79" i="23"/>
  <c r="DM79" i="23"/>
  <c r="DN79" i="23"/>
  <c r="DO79" i="23"/>
  <c r="DP79" i="23"/>
  <c r="DQ79" i="23"/>
  <c r="DR79" i="23"/>
  <c r="DS79" i="23"/>
  <c r="DT79" i="23"/>
  <c r="DU79" i="23"/>
  <c r="DV79" i="23"/>
  <c r="DW79" i="23"/>
  <c r="DX79" i="23"/>
  <c r="DY79" i="23"/>
  <c r="DZ79" i="23"/>
  <c r="EA79" i="23"/>
  <c r="EB79" i="23"/>
  <c r="EC79" i="23"/>
  <c r="ED79" i="23"/>
  <c r="EE79" i="23"/>
  <c r="EF79" i="23"/>
  <c r="EG79" i="23"/>
  <c r="CT80" i="23"/>
  <c r="CU80" i="23"/>
  <c r="CV80" i="23"/>
  <c r="CW80" i="23"/>
  <c r="CX80" i="23"/>
  <c r="CY80" i="23"/>
  <c r="CZ80" i="23"/>
  <c r="DA80" i="23"/>
  <c r="DB80" i="23"/>
  <c r="DC80" i="23"/>
  <c r="DD80" i="23"/>
  <c r="DE80" i="23"/>
  <c r="DF80" i="23"/>
  <c r="DG80" i="23"/>
  <c r="DH80" i="23"/>
  <c r="DI80" i="23"/>
  <c r="DJ80" i="23"/>
  <c r="DK80" i="23"/>
  <c r="DL80" i="23"/>
  <c r="DM80" i="23"/>
  <c r="DN80" i="23"/>
  <c r="DO80" i="23"/>
  <c r="DP80" i="23"/>
  <c r="DQ80" i="23"/>
  <c r="DR80" i="23"/>
  <c r="DS80" i="23"/>
  <c r="DT80" i="23"/>
  <c r="DU80" i="23"/>
  <c r="DV80" i="23"/>
  <c r="DW80" i="23"/>
  <c r="DX80" i="23"/>
  <c r="DY80" i="23"/>
  <c r="DZ80" i="23"/>
  <c r="EA80" i="23"/>
  <c r="EB80" i="23"/>
  <c r="EC80" i="23"/>
  <c r="ED80" i="23"/>
  <c r="EE80" i="23"/>
  <c r="EF80" i="23"/>
  <c r="EG80" i="23"/>
  <c r="CT81" i="23"/>
  <c r="CU81" i="23"/>
  <c r="CV81" i="23"/>
  <c r="CW81" i="23"/>
  <c r="CX81" i="23"/>
  <c r="CY81" i="23"/>
  <c r="CZ81" i="23"/>
  <c r="DA81" i="23"/>
  <c r="DB81" i="23"/>
  <c r="DC81" i="23"/>
  <c r="DD81" i="23"/>
  <c r="DE81" i="23"/>
  <c r="DF81" i="23"/>
  <c r="DG81" i="23"/>
  <c r="DH81" i="23"/>
  <c r="DI81" i="23"/>
  <c r="DJ81" i="23"/>
  <c r="DK81" i="23"/>
  <c r="DL81" i="23"/>
  <c r="DM81" i="23"/>
  <c r="DN81" i="23"/>
  <c r="DO81" i="23"/>
  <c r="DP81" i="23"/>
  <c r="DQ81" i="23"/>
  <c r="DR81" i="23"/>
  <c r="DS81" i="23"/>
  <c r="DT81" i="23"/>
  <c r="DU81" i="23"/>
  <c r="DV81" i="23"/>
  <c r="DW81" i="23"/>
  <c r="DX81" i="23"/>
  <c r="DY81" i="23"/>
  <c r="DZ81" i="23"/>
  <c r="EA81" i="23"/>
  <c r="EB81" i="23"/>
  <c r="EC81" i="23"/>
  <c r="ED81" i="23"/>
  <c r="EE81" i="23"/>
  <c r="EF81" i="23"/>
  <c r="EG81" i="23"/>
  <c r="CT82" i="23"/>
  <c r="CU82" i="23"/>
  <c r="CV82" i="23"/>
  <c r="CW82" i="23"/>
  <c r="CX82" i="23"/>
  <c r="CY82" i="23"/>
  <c r="CZ82" i="23"/>
  <c r="DA82" i="23"/>
  <c r="DB82" i="23"/>
  <c r="DC82" i="23"/>
  <c r="DD82" i="23"/>
  <c r="DE82" i="23"/>
  <c r="DF82" i="23"/>
  <c r="DG82" i="23"/>
  <c r="DH82" i="23"/>
  <c r="DI82" i="23"/>
  <c r="DJ82" i="23"/>
  <c r="DK82" i="23"/>
  <c r="DL82" i="23"/>
  <c r="DM82" i="23"/>
  <c r="DN82" i="23"/>
  <c r="DO82" i="23"/>
  <c r="DP82" i="23"/>
  <c r="DQ82" i="23"/>
  <c r="DR82" i="23"/>
  <c r="DS82" i="23"/>
  <c r="DT82" i="23"/>
  <c r="DU82" i="23"/>
  <c r="DV82" i="23"/>
  <c r="DW82" i="23"/>
  <c r="DX82" i="23"/>
  <c r="DY82" i="23"/>
  <c r="DZ82" i="23"/>
  <c r="EA82" i="23"/>
  <c r="EB82" i="23"/>
  <c r="EC82" i="23"/>
  <c r="ED82" i="23"/>
  <c r="EE82" i="23"/>
  <c r="EF82" i="23"/>
  <c r="EG82" i="23"/>
  <c r="CT83" i="23"/>
  <c r="CU83" i="23"/>
  <c r="CV83" i="23"/>
  <c r="CW83" i="23"/>
  <c r="CX83" i="23"/>
  <c r="CY83" i="23"/>
  <c r="CZ83" i="23"/>
  <c r="DA83" i="23"/>
  <c r="DB83" i="23"/>
  <c r="DC83" i="23"/>
  <c r="DD83" i="23"/>
  <c r="DE83" i="23"/>
  <c r="DF83" i="23"/>
  <c r="DG83" i="23"/>
  <c r="DH83" i="23"/>
  <c r="DI83" i="23"/>
  <c r="DJ83" i="23"/>
  <c r="DK83" i="23"/>
  <c r="DL83" i="23"/>
  <c r="DM83" i="23"/>
  <c r="DN83" i="23"/>
  <c r="DO83" i="23"/>
  <c r="DP83" i="23"/>
  <c r="DQ83" i="23"/>
  <c r="DR83" i="23"/>
  <c r="DS83" i="23"/>
  <c r="DT83" i="23"/>
  <c r="DU83" i="23"/>
  <c r="DV83" i="23"/>
  <c r="DW83" i="23"/>
  <c r="DX83" i="23"/>
  <c r="DY83" i="23"/>
  <c r="DZ83" i="23"/>
  <c r="EA83" i="23"/>
  <c r="EB83" i="23"/>
  <c r="EC83" i="23"/>
  <c r="ED83" i="23"/>
  <c r="EE83" i="23"/>
  <c r="EF83" i="23"/>
  <c r="EG83" i="23"/>
  <c r="CT84" i="23"/>
  <c r="CU84" i="23"/>
  <c r="CV84" i="23"/>
  <c r="CW84" i="23"/>
  <c r="CX84" i="23"/>
  <c r="CY84" i="23"/>
  <c r="CZ84" i="23"/>
  <c r="DA84" i="23"/>
  <c r="DB84" i="23"/>
  <c r="DC84" i="23"/>
  <c r="DD84" i="23"/>
  <c r="DE84" i="23"/>
  <c r="DF84" i="23"/>
  <c r="DG84" i="23"/>
  <c r="DH84" i="23"/>
  <c r="DI84" i="23"/>
  <c r="DJ84" i="23"/>
  <c r="DK84" i="23"/>
  <c r="DL84" i="23"/>
  <c r="DM84" i="23"/>
  <c r="DN84" i="23"/>
  <c r="DO84" i="23"/>
  <c r="DP84" i="23"/>
  <c r="DQ84" i="23"/>
  <c r="DR84" i="23"/>
  <c r="DS84" i="23"/>
  <c r="DT84" i="23"/>
  <c r="DU84" i="23"/>
  <c r="DV84" i="23"/>
  <c r="DW84" i="23"/>
  <c r="DX84" i="23"/>
  <c r="DY84" i="23"/>
  <c r="DZ84" i="23"/>
  <c r="EA84" i="23"/>
  <c r="EB84" i="23"/>
  <c r="EC84" i="23"/>
  <c r="ED84" i="23"/>
  <c r="EE84" i="23"/>
  <c r="EF84" i="23"/>
  <c r="EG84" i="23"/>
  <c r="CT85" i="23"/>
  <c r="CU85" i="23"/>
  <c r="CV85" i="23"/>
  <c r="CW85" i="23"/>
  <c r="CX85" i="23"/>
  <c r="CY85" i="23"/>
  <c r="CZ85" i="23"/>
  <c r="DA85" i="23"/>
  <c r="DB85" i="23"/>
  <c r="DC85" i="23"/>
  <c r="DD85" i="23"/>
  <c r="DE85" i="23"/>
  <c r="DF85" i="23"/>
  <c r="DG85" i="23"/>
  <c r="DH85" i="23"/>
  <c r="DI85" i="23"/>
  <c r="DJ85" i="23"/>
  <c r="DK85" i="23"/>
  <c r="DL85" i="23"/>
  <c r="DM85" i="23"/>
  <c r="DN85" i="23"/>
  <c r="DO85" i="23"/>
  <c r="DP85" i="23"/>
  <c r="DQ85" i="23"/>
  <c r="DR85" i="23"/>
  <c r="DS85" i="23"/>
  <c r="DT85" i="23"/>
  <c r="DU85" i="23"/>
  <c r="DV85" i="23"/>
  <c r="DW85" i="23"/>
  <c r="DX85" i="23"/>
  <c r="DY85" i="23"/>
  <c r="DZ85" i="23"/>
  <c r="EA85" i="23"/>
  <c r="EB85" i="23"/>
  <c r="EC85" i="23"/>
  <c r="ED85" i="23"/>
  <c r="EE85" i="23"/>
  <c r="EF85" i="23"/>
  <c r="EG85" i="23"/>
  <c r="CT86" i="23"/>
  <c r="CU86" i="23"/>
  <c r="CV86" i="23"/>
  <c r="CW86" i="23"/>
  <c r="CX86" i="23"/>
  <c r="CY86" i="23"/>
  <c r="CZ86" i="23"/>
  <c r="DA86" i="23"/>
  <c r="DB86" i="23"/>
  <c r="DC86" i="23"/>
  <c r="DD86" i="23"/>
  <c r="DE86" i="23"/>
  <c r="DF86" i="23"/>
  <c r="DG86" i="23"/>
  <c r="DH86" i="23"/>
  <c r="DI86" i="23"/>
  <c r="DJ86" i="23"/>
  <c r="DK86" i="23"/>
  <c r="DL86" i="23"/>
  <c r="DM86" i="23"/>
  <c r="DN86" i="23"/>
  <c r="DO86" i="23"/>
  <c r="DP86" i="23"/>
  <c r="DQ86" i="23"/>
  <c r="DR86" i="23"/>
  <c r="DS86" i="23"/>
  <c r="DT86" i="23"/>
  <c r="DU86" i="23"/>
  <c r="DV86" i="23"/>
  <c r="DW86" i="23"/>
  <c r="DX86" i="23"/>
  <c r="DY86" i="23"/>
  <c r="DZ86" i="23"/>
  <c r="EA86" i="23"/>
  <c r="EB86" i="23"/>
  <c r="EC86" i="23"/>
  <c r="ED86" i="23"/>
  <c r="EE86" i="23"/>
  <c r="EF86" i="23"/>
  <c r="EG86" i="23"/>
  <c r="CT87" i="23"/>
  <c r="CU87" i="23"/>
  <c r="CV87" i="23"/>
  <c r="CW87" i="23"/>
  <c r="CX87" i="23"/>
  <c r="CY87" i="23"/>
  <c r="CZ87" i="23"/>
  <c r="DA87" i="23"/>
  <c r="DB87" i="23"/>
  <c r="DC87" i="23"/>
  <c r="DD87" i="23"/>
  <c r="DE87" i="23"/>
  <c r="DF87" i="23"/>
  <c r="DG87" i="23"/>
  <c r="DH87" i="23"/>
  <c r="DI87" i="23"/>
  <c r="DJ87" i="23"/>
  <c r="DK87" i="23"/>
  <c r="DL87" i="23"/>
  <c r="DM87" i="23"/>
  <c r="DN87" i="23"/>
  <c r="DO87" i="23"/>
  <c r="DP87" i="23"/>
  <c r="DQ87" i="23"/>
  <c r="DR87" i="23"/>
  <c r="DS87" i="23"/>
  <c r="DT87" i="23"/>
  <c r="DU87" i="23"/>
  <c r="DV87" i="23"/>
  <c r="DW87" i="23"/>
  <c r="DX87" i="23"/>
  <c r="DY87" i="23"/>
  <c r="DZ87" i="23"/>
  <c r="EA87" i="23"/>
  <c r="EB87" i="23"/>
  <c r="EC87" i="23"/>
  <c r="ED87" i="23"/>
  <c r="EE87" i="23"/>
  <c r="EF87" i="23"/>
  <c r="EG87" i="23"/>
  <c r="CT88" i="23"/>
  <c r="CU88" i="23"/>
  <c r="CV88" i="23"/>
  <c r="CW88" i="23"/>
  <c r="CX88" i="23"/>
  <c r="CY88" i="23"/>
  <c r="CZ88" i="23"/>
  <c r="DA88" i="23"/>
  <c r="DB88" i="23"/>
  <c r="DC88" i="23"/>
  <c r="DD88" i="23"/>
  <c r="DE88" i="23"/>
  <c r="DF88" i="23"/>
  <c r="DG88" i="23"/>
  <c r="DH88" i="23"/>
  <c r="DI88" i="23"/>
  <c r="DJ88" i="23"/>
  <c r="DK88" i="23"/>
  <c r="DL88" i="23"/>
  <c r="DM88" i="23"/>
  <c r="DN88" i="23"/>
  <c r="DO88" i="23"/>
  <c r="DP88" i="23"/>
  <c r="DQ88" i="23"/>
  <c r="DR88" i="23"/>
  <c r="DS88" i="23"/>
  <c r="DT88" i="23"/>
  <c r="DU88" i="23"/>
  <c r="DV88" i="23"/>
  <c r="DW88" i="23"/>
  <c r="DX88" i="23"/>
  <c r="DY88" i="23"/>
  <c r="DZ88" i="23"/>
  <c r="EA88" i="23"/>
  <c r="EB88" i="23"/>
  <c r="EC88" i="23"/>
  <c r="ED88" i="23"/>
  <c r="EE88" i="23"/>
  <c r="EF88" i="23"/>
  <c r="EG88" i="23"/>
  <c r="CT89" i="23"/>
  <c r="CU89" i="23"/>
  <c r="CV89" i="23"/>
  <c r="CW89" i="23"/>
  <c r="CX89" i="23"/>
  <c r="CY89" i="23"/>
  <c r="CZ89" i="23"/>
  <c r="DA89" i="23"/>
  <c r="DB89" i="23"/>
  <c r="DC89" i="23"/>
  <c r="DD89" i="23"/>
  <c r="DE89" i="23"/>
  <c r="DF89" i="23"/>
  <c r="DG89" i="23"/>
  <c r="DH89" i="23"/>
  <c r="DI89" i="23"/>
  <c r="DJ89" i="23"/>
  <c r="DK89" i="23"/>
  <c r="DL89" i="23"/>
  <c r="DM89" i="23"/>
  <c r="DN89" i="23"/>
  <c r="DO89" i="23"/>
  <c r="DP89" i="23"/>
  <c r="DQ89" i="23"/>
  <c r="DR89" i="23"/>
  <c r="DS89" i="23"/>
  <c r="DT89" i="23"/>
  <c r="DU89" i="23"/>
  <c r="DV89" i="23"/>
  <c r="DW89" i="23"/>
  <c r="DX89" i="23"/>
  <c r="DY89" i="23"/>
  <c r="DZ89" i="23"/>
  <c r="EA89" i="23"/>
  <c r="EB89" i="23"/>
  <c r="EC89" i="23"/>
  <c r="ED89" i="23"/>
  <c r="EE89" i="23"/>
  <c r="EF89" i="23"/>
  <c r="EG89" i="23"/>
  <c r="CT90" i="23"/>
  <c r="CU90" i="23"/>
  <c r="CV90" i="23"/>
  <c r="CW90" i="23"/>
  <c r="CX90" i="23"/>
  <c r="CY90" i="23"/>
  <c r="CZ90" i="23"/>
  <c r="DA90" i="23"/>
  <c r="DB90" i="23"/>
  <c r="DC90" i="23"/>
  <c r="DD90" i="23"/>
  <c r="DE90" i="23"/>
  <c r="DF90" i="23"/>
  <c r="DG90" i="23"/>
  <c r="DH90" i="23"/>
  <c r="DI90" i="23"/>
  <c r="DJ90" i="23"/>
  <c r="DK90" i="23"/>
  <c r="DL90" i="23"/>
  <c r="DM90" i="23"/>
  <c r="DN90" i="23"/>
  <c r="DO90" i="23"/>
  <c r="DP90" i="23"/>
  <c r="DQ90" i="23"/>
  <c r="DR90" i="23"/>
  <c r="DS90" i="23"/>
  <c r="DT90" i="23"/>
  <c r="DU90" i="23"/>
  <c r="DV90" i="23"/>
  <c r="DW90" i="23"/>
  <c r="DX90" i="23"/>
  <c r="DY90" i="23"/>
  <c r="DZ90" i="23"/>
  <c r="EA90" i="23"/>
  <c r="EB90" i="23"/>
  <c r="EC90" i="23"/>
  <c r="ED90" i="23"/>
  <c r="EE90" i="23"/>
  <c r="EF90" i="23"/>
  <c r="EG90" i="23"/>
  <c r="CT91" i="23"/>
  <c r="CU91" i="23"/>
  <c r="CV91" i="23"/>
  <c r="CW91" i="23"/>
  <c r="CX91" i="23"/>
  <c r="CY91" i="23"/>
  <c r="CZ91" i="23"/>
  <c r="DA91" i="23"/>
  <c r="DB91" i="23"/>
  <c r="DC91" i="23"/>
  <c r="DD91" i="23"/>
  <c r="DE91" i="23"/>
  <c r="DF91" i="23"/>
  <c r="DG91" i="23"/>
  <c r="DH91" i="23"/>
  <c r="DI91" i="23"/>
  <c r="DJ91" i="23"/>
  <c r="DK91" i="23"/>
  <c r="DL91" i="23"/>
  <c r="DM91" i="23"/>
  <c r="DN91" i="23"/>
  <c r="DO91" i="23"/>
  <c r="DP91" i="23"/>
  <c r="DQ91" i="23"/>
  <c r="DR91" i="23"/>
  <c r="DS91" i="23"/>
  <c r="DT91" i="23"/>
  <c r="DU91" i="23"/>
  <c r="DV91" i="23"/>
  <c r="DW91" i="23"/>
  <c r="DX91" i="23"/>
  <c r="DY91" i="23"/>
  <c r="DZ91" i="23"/>
  <c r="EA91" i="23"/>
  <c r="EB91" i="23"/>
  <c r="EC91" i="23"/>
  <c r="ED91" i="23"/>
  <c r="EE91" i="23"/>
  <c r="EF91" i="23"/>
  <c r="EG91" i="23"/>
  <c r="CT92" i="23"/>
  <c r="CU92" i="23"/>
  <c r="CV92" i="23"/>
  <c r="CW92" i="23"/>
  <c r="CX92" i="23"/>
  <c r="CY92" i="23"/>
  <c r="CZ92" i="23"/>
  <c r="DA92" i="23"/>
  <c r="DB92" i="23"/>
  <c r="DC92" i="23"/>
  <c r="DD92" i="23"/>
  <c r="DE92" i="23"/>
  <c r="DF92" i="23"/>
  <c r="DG92" i="23"/>
  <c r="DH92" i="23"/>
  <c r="DI92" i="23"/>
  <c r="DJ92" i="23"/>
  <c r="DK92" i="23"/>
  <c r="DL92" i="23"/>
  <c r="DM92" i="23"/>
  <c r="DN92" i="23"/>
  <c r="DO92" i="23"/>
  <c r="DP92" i="23"/>
  <c r="DQ92" i="23"/>
  <c r="DR92" i="23"/>
  <c r="DS92" i="23"/>
  <c r="DT92" i="23"/>
  <c r="DU92" i="23"/>
  <c r="DV92" i="23"/>
  <c r="DW92" i="23"/>
  <c r="DX92" i="23"/>
  <c r="DY92" i="23"/>
  <c r="DZ92" i="23"/>
  <c r="EA92" i="23"/>
  <c r="EB92" i="23"/>
  <c r="EC92" i="23"/>
  <c r="ED92" i="23"/>
  <c r="EE92" i="23"/>
  <c r="EF92" i="23"/>
  <c r="EG92" i="23"/>
  <c r="CT93" i="23"/>
  <c r="CU93" i="23"/>
  <c r="CV93" i="23"/>
  <c r="CW93" i="23"/>
  <c r="CX93" i="23"/>
  <c r="CY93" i="23"/>
  <c r="CZ93" i="23"/>
  <c r="DA93" i="23"/>
  <c r="DB93" i="23"/>
  <c r="DC93" i="23"/>
  <c r="DD93" i="23"/>
  <c r="DE93" i="23"/>
  <c r="DF93" i="23"/>
  <c r="DG93" i="23"/>
  <c r="DH93" i="23"/>
  <c r="DI93" i="23"/>
  <c r="DJ93" i="23"/>
  <c r="DK93" i="23"/>
  <c r="DL93" i="23"/>
  <c r="DM93" i="23"/>
  <c r="DN93" i="23"/>
  <c r="DO93" i="23"/>
  <c r="DP93" i="23"/>
  <c r="DQ93" i="23"/>
  <c r="DR93" i="23"/>
  <c r="DS93" i="23"/>
  <c r="DT93" i="23"/>
  <c r="DU93" i="23"/>
  <c r="DV93" i="23"/>
  <c r="DW93" i="23"/>
  <c r="DX93" i="23"/>
  <c r="DY93" i="23"/>
  <c r="DZ93" i="23"/>
  <c r="EA93" i="23"/>
  <c r="EB93" i="23"/>
  <c r="EC93" i="23"/>
  <c r="ED93" i="23"/>
  <c r="EE93" i="23"/>
  <c r="EF93" i="23"/>
  <c r="EG93" i="23"/>
  <c r="CT94" i="23"/>
  <c r="CU94" i="23"/>
  <c r="CV94" i="23"/>
  <c r="CW94" i="23"/>
  <c r="CX94" i="23"/>
  <c r="CY94" i="23"/>
  <c r="CZ94" i="23"/>
  <c r="DA94" i="23"/>
  <c r="DB94" i="23"/>
  <c r="DC94" i="23"/>
  <c r="DD94" i="23"/>
  <c r="DE94" i="23"/>
  <c r="DF94" i="23"/>
  <c r="DG94" i="23"/>
  <c r="DH94" i="23"/>
  <c r="DI94" i="23"/>
  <c r="DJ94" i="23"/>
  <c r="DK94" i="23"/>
  <c r="DL94" i="23"/>
  <c r="DM94" i="23"/>
  <c r="DN94" i="23"/>
  <c r="DO94" i="23"/>
  <c r="DP94" i="23"/>
  <c r="DQ94" i="23"/>
  <c r="DR94" i="23"/>
  <c r="DS94" i="23"/>
  <c r="DT94" i="23"/>
  <c r="DU94" i="23"/>
  <c r="DV94" i="23"/>
  <c r="DW94" i="23"/>
  <c r="DX94" i="23"/>
  <c r="DY94" i="23"/>
  <c r="DZ94" i="23"/>
  <c r="EA94" i="23"/>
  <c r="EB94" i="23"/>
  <c r="EC94" i="23"/>
  <c r="ED94" i="23"/>
  <c r="EE94" i="23"/>
  <c r="EF94" i="23"/>
  <c r="EG94" i="23"/>
  <c r="CT95" i="23"/>
  <c r="CU95" i="23"/>
  <c r="CV95" i="23"/>
  <c r="CW95" i="23"/>
  <c r="CX95" i="23"/>
  <c r="CY95" i="23"/>
  <c r="CZ95" i="23"/>
  <c r="DA95" i="23"/>
  <c r="DB95" i="23"/>
  <c r="DC95" i="23"/>
  <c r="DD95" i="23"/>
  <c r="DE95" i="23"/>
  <c r="DF95" i="23"/>
  <c r="DG95" i="23"/>
  <c r="DH95" i="23"/>
  <c r="DI95" i="23"/>
  <c r="DJ95" i="23"/>
  <c r="DK95" i="23"/>
  <c r="DL95" i="23"/>
  <c r="DM95" i="23"/>
  <c r="DN95" i="23"/>
  <c r="DO95" i="23"/>
  <c r="DP95" i="23"/>
  <c r="DQ95" i="23"/>
  <c r="DR95" i="23"/>
  <c r="DS95" i="23"/>
  <c r="DT95" i="23"/>
  <c r="DU95" i="23"/>
  <c r="DV95" i="23"/>
  <c r="DW95" i="23"/>
  <c r="DX95" i="23"/>
  <c r="DY95" i="23"/>
  <c r="DZ95" i="23"/>
  <c r="EA95" i="23"/>
  <c r="EB95" i="23"/>
  <c r="EC95" i="23"/>
  <c r="ED95" i="23"/>
  <c r="EE95" i="23"/>
  <c r="EF95" i="23"/>
  <c r="EG95" i="23"/>
  <c r="CT96" i="23"/>
  <c r="CU96" i="23"/>
  <c r="CV96" i="23"/>
  <c r="CW96" i="23"/>
  <c r="CX96" i="23"/>
  <c r="CY96" i="23"/>
  <c r="CZ96" i="23"/>
  <c r="DA96" i="23"/>
  <c r="DB96" i="23"/>
  <c r="DC96" i="23"/>
  <c r="DD96" i="23"/>
  <c r="DE96" i="23"/>
  <c r="DF96" i="23"/>
  <c r="DG96" i="23"/>
  <c r="DH96" i="23"/>
  <c r="DI96" i="23"/>
  <c r="DJ96" i="23"/>
  <c r="DK96" i="23"/>
  <c r="DL96" i="23"/>
  <c r="DM96" i="23"/>
  <c r="DN96" i="23"/>
  <c r="DO96" i="23"/>
  <c r="DP96" i="23"/>
  <c r="DQ96" i="23"/>
  <c r="DR96" i="23"/>
  <c r="DS96" i="23"/>
  <c r="DT96" i="23"/>
  <c r="DU96" i="23"/>
  <c r="DV96" i="23"/>
  <c r="DW96" i="23"/>
  <c r="DX96" i="23"/>
  <c r="DY96" i="23"/>
  <c r="DZ96" i="23"/>
  <c r="EA96" i="23"/>
  <c r="EB96" i="23"/>
  <c r="EC96" i="23"/>
  <c r="ED96" i="23"/>
  <c r="EE96" i="23"/>
  <c r="EF96" i="23"/>
  <c r="EG96" i="23"/>
  <c r="CT97" i="23"/>
  <c r="CU97" i="23"/>
  <c r="CV97" i="23"/>
  <c r="CW97" i="23"/>
  <c r="CX97" i="23"/>
  <c r="CY97" i="23"/>
  <c r="CZ97" i="23"/>
  <c r="DA97" i="23"/>
  <c r="DB97" i="23"/>
  <c r="DC97" i="23"/>
  <c r="DD97" i="23"/>
  <c r="DE97" i="23"/>
  <c r="DF97" i="23"/>
  <c r="DG97" i="23"/>
  <c r="DH97" i="23"/>
  <c r="DI97" i="23"/>
  <c r="DJ97" i="23"/>
  <c r="DK97" i="23"/>
  <c r="DL97" i="23"/>
  <c r="DM97" i="23"/>
  <c r="DN97" i="23"/>
  <c r="DO97" i="23"/>
  <c r="DP97" i="23"/>
  <c r="DQ97" i="23"/>
  <c r="DR97" i="23"/>
  <c r="DS97" i="23"/>
  <c r="DT97" i="23"/>
  <c r="DU97" i="23"/>
  <c r="DV97" i="23"/>
  <c r="DW97" i="23"/>
  <c r="DX97" i="23"/>
  <c r="DY97" i="23"/>
  <c r="DZ97" i="23"/>
  <c r="EA97" i="23"/>
  <c r="EB97" i="23"/>
  <c r="EC97" i="23"/>
  <c r="ED97" i="23"/>
  <c r="EE97" i="23"/>
  <c r="EF97" i="23"/>
  <c r="EG97" i="23"/>
  <c r="CT98" i="23"/>
  <c r="CU98" i="23"/>
  <c r="CV98" i="23"/>
  <c r="CW98" i="23"/>
  <c r="CX98" i="23"/>
  <c r="CY98" i="23"/>
  <c r="CZ98" i="23"/>
  <c r="DA98" i="23"/>
  <c r="DB98" i="23"/>
  <c r="DC98" i="23"/>
  <c r="DD98" i="23"/>
  <c r="DE98" i="23"/>
  <c r="DF98" i="23"/>
  <c r="DG98" i="23"/>
  <c r="DH98" i="23"/>
  <c r="DI98" i="23"/>
  <c r="DJ98" i="23"/>
  <c r="DK98" i="23"/>
  <c r="DL98" i="23"/>
  <c r="DM98" i="23"/>
  <c r="DN98" i="23"/>
  <c r="DO98" i="23"/>
  <c r="DP98" i="23"/>
  <c r="DQ98" i="23"/>
  <c r="DR98" i="23"/>
  <c r="DS98" i="23"/>
  <c r="DT98" i="23"/>
  <c r="DU98" i="23"/>
  <c r="DV98" i="23"/>
  <c r="DW98" i="23"/>
  <c r="DX98" i="23"/>
  <c r="DY98" i="23"/>
  <c r="DZ98" i="23"/>
  <c r="EA98" i="23"/>
  <c r="EB98" i="23"/>
  <c r="EC98" i="23"/>
  <c r="ED98" i="23"/>
  <c r="EE98" i="23"/>
  <c r="EF98" i="23"/>
  <c r="EG98" i="23"/>
  <c r="CT99" i="23"/>
  <c r="CU99" i="23"/>
  <c r="CV99" i="23"/>
  <c r="CW99" i="23"/>
  <c r="CX99" i="23"/>
  <c r="CY99" i="23"/>
  <c r="CZ99" i="23"/>
  <c r="DA99" i="23"/>
  <c r="DB99" i="23"/>
  <c r="DC99" i="23"/>
  <c r="DD99" i="23"/>
  <c r="DE99" i="23"/>
  <c r="DF99" i="23"/>
  <c r="DG99" i="23"/>
  <c r="DH99" i="23"/>
  <c r="DI99" i="23"/>
  <c r="DJ99" i="23"/>
  <c r="DK99" i="23"/>
  <c r="DL99" i="23"/>
  <c r="DM99" i="23"/>
  <c r="DN99" i="23"/>
  <c r="DO99" i="23"/>
  <c r="DP99" i="23"/>
  <c r="DQ99" i="23"/>
  <c r="DR99" i="23"/>
  <c r="DS99" i="23"/>
  <c r="DT99" i="23"/>
  <c r="DU99" i="23"/>
  <c r="DV99" i="23"/>
  <c r="DW99" i="23"/>
  <c r="DX99" i="23"/>
  <c r="DY99" i="23"/>
  <c r="DZ99" i="23"/>
  <c r="EA99" i="23"/>
  <c r="EB99" i="23"/>
  <c r="EC99" i="23"/>
  <c r="ED99" i="23"/>
  <c r="EE99" i="23"/>
  <c r="EF99" i="23"/>
  <c r="EG99" i="23"/>
  <c r="CT100" i="23"/>
  <c r="CU100" i="23"/>
  <c r="CV100" i="23"/>
  <c r="CW100" i="23"/>
  <c r="CX100" i="23"/>
  <c r="CY100" i="23"/>
  <c r="CZ100" i="23"/>
  <c r="DA100" i="23"/>
  <c r="DB100" i="23"/>
  <c r="DC100" i="23"/>
  <c r="DD100" i="23"/>
  <c r="DE100" i="23"/>
  <c r="DF100" i="23"/>
  <c r="DG100" i="23"/>
  <c r="DH100" i="23"/>
  <c r="DI100" i="23"/>
  <c r="DJ100" i="23"/>
  <c r="DK100" i="23"/>
  <c r="DL100" i="23"/>
  <c r="DM100" i="23"/>
  <c r="DN100" i="23"/>
  <c r="DO100" i="23"/>
  <c r="DP100" i="23"/>
  <c r="DQ100" i="23"/>
  <c r="DR100" i="23"/>
  <c r="DS100" i="23"/>
  <c r="DT100" i="23"/>
  <c r="DU100" i="23"/>
  <c r="DV100" i="23"/>
  <c r="DW100" i="23"/>
  <c r="DX100" i="23"/>
  <c r="DY100" i="23"/>
  <c r="DZ100" i="23"/>
  <c r="EA100" i="23"/>
  <c r="EB100" i="23"/>
  <c r="EC100" i="23"/>
  <c r="ED100" i="23"/>
  <c r="EE100" i="23"/>
  <c r="EF100" i="23"/>
  <c r="EG100" i="23"/>
  <c r="CT101" i="23"/>
  <c r="CU101" i="23"/>
  <c r="CV101" i="23"/>
  <c r="CW101" i="23"/>
  <c r="CX101" i="23"/>
  <c r="CY101" i="23"/>
  <c r="CZ101" i="23"/>
  <c r="DA101" i="23"/>
  <c r="DB101" i="23"/>
  <c r="DC101" i="23"/>
  <c r="DD101" i="23"/>
  <c r="DE101" i="23"/>
  <c r="DF101" i="23"/>
  <c r="DG101" i="23"/>
  <c r="DH101" i="23"/>
  <c r="DI101" i="23"/>
  <c r="DJ101" i="23"/>
  <c r="DK101" i="23"/>
  <c r="DL101" i="23"/>
  <c r="DM101" i="23"/>
  <c r="DN101" i="23"/>
  <c r="DO101" i="23"/>
  <c r="DP101" i="23"/>
  <c r="DQ101" i="23"/>
  <c r="DR101" i="23"/>
  <c r="DS101" i="23"/>
  <c r="DT101" i="23"/>
  <c r="DU101" i="23"/>
  <c r="DV101" i="23"/>
  <c r="DW101" i="23"/>
  <c r="DX101" i="23"/>
  <c r="DY101" i="23"/>
  <c r="DZ101" i="23"/>
  <c r="EA101" i="23"/>
  <c r="EB101" i="23"/>
  <c r="EC101" i="23"/>
  <c r="ED101" i="23"/>
  <c r="EE101" i="23"/>
  <c r="EF101" i="23"/>
  <c r="EG101" i="23"/>
  <c r="CT102" i="23"/>
  <c r="CU102" i="23"/>
  <c r="CV102" i="23"/>
  <c r="CW102" i="23"/>
  <c r="CX102" i="23"/>
  <c r="CY102" i="23"/>
  <c r="CZ102" i="23"/>
  <c r="DA102" i="23"/>
  <c r="DB102" i="23"/>
  <c r="DC102" i="23"/>
  <c r="DD102" i="23"/>
  <c r="DE102" i="23"/>
  <c r="DF102" i="23"/>
  <c r="DG102" i="23"/>
  <c r="DH102" i="23"/>
  <c r="DI102" i="23"/>
  <c r="DJ102" i="23"/>
  <c r="DK102" i="23"/>
  <c r="DL102" i="23"/>
  <c r="DM102" i="23"/>
  <c r="DN102" i="23"/>
  <c r="DO102" i="23"/>
  <c r="DP102" i="23"/>
  <c r="DQ102" i="23"/>
  <c r="DR102" i="23"/>
  <c r="DS102" i="23"/>
  <c r="DT102" i="23"/>
  <c r="DU102" i="23"/>
  <c r="DV102" i="23"/>
  <c r="DW102" i="23"/>
  <c r="DX102" i="23"/>
  <c r="DY102" i="23"/>
  <c r="DZ102" i="23"/>
  <c r="EA102" i="23"/>
  <c r="EB102" i="23"/>
  <c r="EC102" i="23"/>
  <c r="ED102" i="23"/>
  <c r="EE102" i="23"/>
  <c r="EF102" i="23"/>
  <c r="EG102" i="23"/>
  <c r="CT103" i="23"/>
  <c r="CU103" i="23"/>
  <c r="CV103" i="23"/>
  <c r="CW103" i="23"/>
  <c r="CX103" i="23"/>
  <c r="CY103" i="23"/>
  <c r="CZ103" i="23"/>
  <c r="DA103" i="23"/>
  <c r="DB103" i="23"/>
  <c r="DC103" i="23"/>
  <c r="DD103" i="23"/>
  <c r="DE103" i="23"/>
  <c r="DF103" i="23"/>
  <c r="DG103" i="23"/>
  <c r="DH103" i="23"/>
  <c r="DI103" i="23"/>
  <c r="DJ103" i="23"/>
  <c r="DK103" i="23"/>
  <c r="DL103" i="23"/>
  <c r="DM103" i="23"/>
  <c r="DN103" i="23"/>
  <c r="DO103" i="23"/>
  <c r="DP103" i="23"/>
  <c r="DQ103" i="23"/>
  <c r="DR103" i="23"/>
  <c r="DS103" i="23"/>
  <c r="DT103" i="23"/>
  <c r="DU103" i="23"/>
  <c r="DV103" i="23"/>
  <c r="DW103" i="23"/>
  <c r="DX103" i="23"/>
  <c r="DY103" i="23"/>
  <c r="DZ103" i="23"/>
  <c r="EA103" i="23"/>
  <c r="EB103" i="23"/>
  <c r="EC103" i="23"/>
  <c r="ED103" i="23"/>
  <c r="EE103" i="23"/>
  <c r="EF103" i="23"/>
  <c r="EG103" i="23"/>
  <c r="CT104" i="23"/>
  <c r="CU104" i="23"/>
  <c r="CV104" i="23"/>
  <c r="CW104" i="23"/>
  <c r="CX104" i="23"/>
  <c r="CY104" i="23"/>
  <c r="CZ104" i="23"/>
  <c r="DA104" i="23"/>
  <c r="DB104" i="23"/>
  <c r="DC104" i="23"/>
  <c r="DD104" i="23"/>
  <c r="DE104" i="23"/>
  <c r="DF104" i="23"/>
  <c r="DG104" i="23"/>
  <c r="DH104" i="23"/>
  <c r="DI104" i="23"/>
  <c r="DJ104" i="23"/>
  <c r="DK104" i="23"/>
  <c r="DL104" i="23"/>
  <c r="DM104" i="23"/>
  <c r="DN104" i="23"/>
  <c r="DO104" i="23"/>
  <c r="DP104" i="23"/>
  <c r="DQ104" i="23"/>
  <c r="DR104" i="23"/>
  <c r="DS104" i="23"/>
  <c r="DT104" i="23"/>
  <c r="DU104" i="23"/>
  <c r="DV104" i="23"/>
  <c r="DW104" i="23"/>
  <c r="DX104" i="23"/>
  <c r="DY104" i="23"/>
  <c r="DZ104" i="23"/>
  <c r="EA104" i="23"/>
  <c r="EB104" i="23"/>
  <c r="EC104" i="23"/>
  <c r="ED104" i="23"/>
  <c r="EE104" i="23"/>
  <c r="EF104" i="23"/>
  <c r="EG104" i="23"/>
  <c r="CT105" i="23"/>
  <c r="CU105" i="23"/>
  <c r="CV105" i="23"/>
  <c r="CW105" i="23"/>
  <c r="CX105" i="23"/>
  <c r="CY105" i="23"/>
  <c r="CZ105" i="23"/>
  <c r="DA105" i="23"/>
  <c r="DB105" i="23"/>
  <c r="DC105" i="23"/>
  <c r="DD105" i="23"/>
  <c r="DE105" i="23"/>
  <c r="DF105" i="23"/>
  <c r="DG105" i="23"/>
  <c r="DH105" i="23"/>
  <c r="DI105" i="23"/>
  <c r="DJ105" i="23"/>
  <c r="DK105" i="23"/>
  <c r="DL105" i="23"/>
  <c r="DM105" i="23"/>
  <c r="DN105" i="23"/>
  <c r="DO105" i="23"/>
  <c r="DP105" i="23"/>
  <c r="DQ105" i="23"/>
  <c r="DR105" i="23"/>
  <c r="DS105" i="23"/>
  <c r="DT105" i="23"/>
  <c r="DU105" i="23"/>
  <c r="DV105" i="23"/>
  <c r="DW105" i="23"/>
  <c r="DX105" i="23"/>
  <c r="DY105" i="23"/>
  <c r="DZ105" i="23"/>
  <c r="EA105" i="23"/>
  <c r="EB105" i="23"/>
  <c r="EC105" i="23"/>
  <c r="ED105" i="23"/>
  <c r="EE105" i="23"/>
  <c r="EF105" i="23"/>
  <c r="EG105" i="23"/>
  <c r="CT106" i="23"/>
  <c r="CU106" i="23"/>
  <c r="CV106" i="23"/>
  <c r="CW106" i="23"/>
  <c r="CX106" i="23"/>
  <c r="CY106" i="23"/>
  <c r="CZ106" i="23"/>
  <c r="DA106" i="23"/>
  <c r="DB106" i="23"/>
  <c r="DC106" i="23"/>
  <c r="DD106" i="23"/>
  <c r="DE106" i="23"/>
  <c r="DF106" i="23"/>
  <c r="DG106" i="23"/>
  <c r="DH106" i="23"/>
  <c r="DI106" i="23"/>
  <c r="DJ106" i="23"/>
  <c r="DK106" i="23"/>
  <c r="DL106" i="23"/>
  <c r="DM106" i="23"/>
  <c r="DN106" i="23"/>
  <c r="DO106" i="23"/>
  <c r="DP106" i="23"/>
  <c r="DQ106" i="23"/>
  <c r="DR106" i="23"/>
  <c r="DS106" i="23"/>
  <c r="DT106" i="23"/>
  <c r="DU106" i="23"/>
  <c r="DV106" i="23"/>
  <c r="DW106" i="23"/>
  <c r="DX106" i="23"/>
  <c r="DY106" i="23"/>
  <c r="DZ106" i="23"/>
  <c r="EA106" i="23"/>
  <c r="EB106" i="23"/>
  <c r="EC106" i="23"/>
  <c r="ED106" i="23"/>
  <c r="EE106" i="23"/>
  <c r="EF106" i="23"/>
  <c r="EG106" i="23"/>
  <c r="CT107" i="23"/>
  <c r="CU107" i="23"/>
  <c r="CV107" i="23"/>
  <c r="CW107" i="23"/>
  <c r="CX107" i="23"/>
  <c r="CY107" i="23"/>
  <c r="CZ107" i="23"/>
  <c r="DA107" i="23"/>
  <c r="DB107" i="23"/>
  <c r="DC107" i="23"/>
  <c r="DD107" i="23"/>
  <c r="DE107" i="23"/>
  <c r="DF107" i="23"/>
  <c r="DG107" i="23"/>
  <c r="DH107" i="23"/>
  <c r="DI107" i="23"/>
  <c r="DJ107" i="23"/>
  <c r="DK107" i="23"/>
  <c r="DL107" i="23"/>
  <c r="DM107" i="23"/>
  <c r="DN107" i="23"/>
  <c r="DO107" i="23"/>
  <c r="DP107" i="23"/>
  <c r="DQ107" i="23"/>
  <c r="DR107" i="23"/>
  <c r="DS107" i="23"/>
  <c r="DT107" i="23"/>
  <c r="DU107" i="23"/>
  <c r="DV107" i="23"/>
  <c r="DW107" i="23"/>
  <c r="DX107" i="23"/>
  <c r="DY107" i="23"/>
  <c r="DZ107" i="23"/>
  <c r="EA107" i="23"/>
  <c r="EB107" i="23"/>
  <c r="EC107" i="23"/>
  <c r="ED107" i="23"/>
  <c r="EE107" i="23"/>
  <c r="EF107" i="23"/>
  <c r="EG107" i="23"/>
  <c r="CT108" i="23"/>
  <c r="CU108" i="23"/>
  <c r="CV108" i="23"/>
  <c r="CW108" i="23"/>
  <c r="CX108" i="23"/>
  <c r="CY108" i="23"/>
  <c r="CZ108" i="23"/>
  <c r="DA108" i="23"/>
  <c r="DB108" i="23"/>
  <c r="DC108" i="23"/>
  <c r="DD108" i="23"/>
  <c r="DE108" i="23"/>
  <c r="DF108" i="23"/>
  <c r="DG108" i="23"/>
  <c r="DH108" i="23"/>
  <c r="DI108" i="23"/>
  <c r="DJ108" i="23"/>
  <c r="DK108" i="23"/>
  <c r="DL108" i="23"/>
  <c r="DM108" i="23"/>
  <c r="DN108" i="23"/>
  <c r="DO108" i="23"/>
  <c r="DP108" i="23"/>
  <c r="DQ108" i="23"/>
  <c r="DR108" i="23"/>
  <c r="DS108" i="23"/>
  <c r="DT108" i="23"/>
  <c r="DU108" i="23"/>
  <c r="DV108" i="23"/>
  <c r="DW108" i="23"/>
  <c r="DX108" i="23"/>
  <c r="DY108" i="23"/>
  <c r="DZ108" i="23"/>
  <c r="EA108" i="23"/>
  <c r="EB108" i="23"/>
  <c r="EC108" i="23"/>
  <c r="ED108" i="23"/>
  <c r="EE108" i="23"/>
  <c r="EF108" i="23"/>
  <c r="EG108" i="23"/>
  <c r="CT109" i="23"/>
  <c r="CU109" i="23"/>
  <c r="CV109" i="23"/>
  <c r="CW109" i="23"/>
  <c r="CX109" i="23"/>
  <c r="CY109" i="23"/>
  <c r="CZ109" i="23"/>
  <c r="DA109" i="23"/>
  <c r="DB109" i="23"/>
  <c r="DC109" i="23"/>
  <c r="DD109" i="23"/>
  <c r="DE109" i="23"/>
  <c r="DF109" i="23"/>
  <c r="DG109" i="23"/>
  <c r="DH109" i="23"/>
  <c r="DI109" i="23"/>
  <c r="DJ109" i="23"/>
  <c r="DK109" i="23"/>
  <c r="DL109" i="23"/>
  <c r="DM109" i="23"/>
  <c r="DN109" i="23"/>
  <c r="DO109" i="23"/>
  <c r="DP109" i="23"/>
  <c r="DQ109" i="23"/>
  <c r="DR109" i="23"/>
  <c r="DS109" i="23"/>
  <c r="DT109" i="23"/>
  <c r="DU109" i="23"/>
  <c r="DV109" i="23"/>
  <c r="DW109" i="23"/>
  <c r="DX109" i="23"/>
  <c r="DY109" i="23"/>
  <c r="DZ109" i="23"/>
  <c r="EA109" i="23"/>
  <c r="EB109" i="23"/>
  <c r="EC109" i="23"/>
  <c r="ED109" i="23"/>
  <c r="EE109" i="23"/>
  <c r="EF109" i="23"/>
  <c r="EG109" i="23"/>
  <c r="CT110" i="23"/>
  <c r="CU110" i="23"/>
  <c r="CV110" i="23"/>
  <c r="CW110" i="23"/>
  <c r="CX110" i="23"/>
  <c r="CY110" i="23"/>
  <c r="CZ110" i="23"/>
  <c r="DA110" i="23"/>
  <c r="DB110" i="23"/>
  <c r="DC110" i="23"/>
  <c r="DD110" i="23"/>
  <c r="DE110" i="23"/>
  <c r="DF110" i="23"/>
  <c r="DG110" i="23"/>
  <c r="DH110" i="23"/>
  <c r="DI110" i="23"/>
  <c r="DJ110" i="23"/>
  <c r="DK110" i="23"/>
  <c r="DL110" i="23"/>
  <c r="DM110" i="23"/>
  <c r="DN110" i="23"/>
  <c r="DO110" i="23"/>
  <c r="DP110" i="23"/>
  <c r="DQ110" i="23"/>
  <c r="DR110" i="23"/>
  <c r="DS110" i="23"/>
  <c r="DT110" i="23"/>
  <c r="DU110" i="23"/>
  <c r="DV110" i="23"/>
  <c r="DW110" i="23"/>
  <c r="DX110" i="23"/>
  <c r="DY110" i="23"/>
  <c r="DZ110" i="23"/>
  <c r="EA110" i="23"/>
  <c r="EB110" i="23"/>
  <c r="EC110" i="23"/>
  <c r="ED110" i="23"/>
  <c r="EE110" i="23"/>
  <c r="EF110" i="23"/>
  <c r="EG110" i="23"/>
  <c r="CT111" i="23"/>
  <c r="CU111" i="23"/>
  <c r="CV111" i="23"/>
  <c r="CW111" i="23"/>
  <c r="CX111" i="23"/>
  <c r="CY111" i="23"/>
  <c r="CZ111" i="23"/>
  <c r="DA111" i="23"/>
  <c r="DB111" i="23"/>
  <c r="DC111" i="23"/>
  <c r="DD111" i="23"/>
  <c r="DE111" i="23"/>
  <c r="DF111" i="23"/>
  <c r="DG111" i="23"/>
  <c r="DH111" i="23"/>
  <c r="DI111" i="23"/>
  <c r="DJ111" i="23"/>
  <c r="DK111" i="23"/>
  <c r="DL111" i="23"/>
  <c r="DM111" i="23"/>
  <c r="DN111" i="23"/>
  <c r="DO111" i="23"/>
  <c r="DP111" i="23"/>
  <c r="DQ111" i="23"/>
  <c r="DR111" i="23"/>
  <c r="DS111" i="23"/>
  <c r="DT111" i="23"/>
  <c r="DU111" i="23"/>
  <c r="DV111" i="23"/>
  <c r="DW111" i="23"/>
  <c r="DX111" i="23"/>
  <c r="DY111" i="23"/>
  <c r="DZ111" i="23"/>
  <c r="EA111" i="23"/>
  <c r="EB111" i="23"/>
  <c r="EC111" i="23"/>
  <c r="ED111" i="23"/>
  <c r="EE111" i="23"/>
  <c r="EF111" i="23"/>
  <c r="EG111" i="23"/>
  <c r="CT112" i="23"/>
  <c r="CU112" i="23"/>
  <c r="CV112" i="23"/>
  <c r="CW112" i="23"/>
  <c r="CX112" i="23"/>
  <c r="CY112" i="23"/>
  <c r="CZ112" i="23"/>
  <c r="DA112" i="23"/>
  <c r="DB112" i="23"/>
  <c r="DC112" i="23"/>
  <c r="DD112" i="23"/>
  <c r="DE112" i="23"/>
  <c r="DF112" i="23"/>
  <c r="DG112" i="23"/>
  <c r="DH112" i="23"/>
  <c r="DI112" i="23"/>
  <c r="DJ112" i="23"/>
  <c r="DK112" i="23"/>
  <c r="DL112" i="23"/>
  <c r="DM112" i="23"/>
  <c r="DN112" i="23"/>
  <c r="DO112" i="23"/>
  <c r="DP112" i="23"/>
  <c r="DQ112" i="23"/>
  <c r="DR112" i="23"/>
  <c r="DS112" i="23"/>
  <c r="DT112" i="23"/>
  <c r="DU112" i="23"/>
  <c r="DV112" i="23"/>
  <c r="DW112" i="23"/>
  <c r="DX112" i="23"/>
  <c r="DY112" i="23"/>
  <c r="DZ112" i="23"/>
  <c r="EA112" i="23"/>
  <c r="EB112" i="23"/>
  <c r="EC112" i="23"/>
  <c r="ED112" i="23"/>
  <c r="EE112" i="23"/>
  <c r="EF112" i="23"/>
  <c r="EG112" i="23"/>
  <c r="CT113" i="23"/>
  <c r="CU113" i="23"/>
  <c r="CV113" i="23"/>
  <c r="CW113" i="23"/>
  <c r="CX113" i="23"/>
  <c r="CY113" i="23"/>
  <c r="CZ113" i="23"/>
  <c r="DA113" i="23"/>
  <c r="DB113" i="23"/>
  <c r="DC113" i="23"/>
  <c r="DD113" i="23"/>
  <c r="DE113" i="23"/>
  <c r="DF113" i="23"/>
  <c r="DG113" i="23"/>
  <c r="DH113" i="23"/>
  <c r="DI113" i="23"/>
  <c r="DJ113" i="23"/>
  <c r="DK113" i="23"/>
  <c r="DL113" i="23"/>
  <c r="DM113" i="23"/>
  <c r="DN113" i="23"/>
  <c r="DO113" i="23"/>
  <c r="DP113" i="23"/>
  <c r="DQ113" i="23"/>
  <c r="DR113" i="23"/>
  <c r="DS113" i="23"/>
  <c r="DT113" i="23"/>
  <c r="DU113" i="23"/>
  <c r="DV113" i="23"/>
  <c r="DW113" i="23"/>
  <c r="DX113" i="23"/>
  <c r="DY113" i="23"/>
  <c r="DZ113" i="23"/>
  <c r="EA113" i="23"/>
  <c r="EB113" i="23"/>
  <c r="EC113" i="23"/>
  <c r="ED113" i="23"/>
  <c r="EE113" i="23"/>
  <c r="EF113" i="23"/>
  <c r="EG113" i="23"/>
  <c r="CT114" i="23"/>
  <c r="CU114" i="23"/>
  <c r="CV114" i="23"/>
  <c r="CW114" i="23"/>
  <c r="CX114" i="23"/>
  <c r="CY114" i="23"/>
  <c r="CZ114" i="23"/>
  <c r="DA114" i="23"/>
  <c r="DB114" i="23"/>
  <c r="DC114" i="23"/>
  <c r="DD114" i="23"/>
  <c r="DE114" i="23"/>
  <c r="DF114" i="23"/>
  <c r="DG114" i="23"/>
  <c r="DH114" i="23"/>
  <c r="DI114" i="23"/>
  <c r="DJ114" i="23"/>
  <c r="DK114" i="23"/>
  <c r="DL114" i="23"/>
  <c r="DM114" i="23"/>
  <c r="DN114" i="23"/>
  <c r="DO114" i="23"/>
  <c r="DP114" i="23"/>
  <c r="DQ114" i="23"/>
  <c r="DR114" i="23"/>
  <c r="DS114" i="23"/>
  <c r="DT114" i="23"/>
  <c r="DU114" i="23"/>
  <c r="DV114" i="23"/>
  <c r="DW114" i="23"/>
  <c r="DX114" i="23"/>
  <c r="DY114" i="23"/>
  <c r="DZ114" i="23"/>
  <c r="EA114" i="23"/>
  <c r="EB114" i="23"/>
  <c r="EC114" i="23"/>
  <c r="ED114" i="23"/>
  <c r="EE114" i="23"/>
  <c r="EF114" i="23"/>
  <c r="EG114" i="23"/>
  <c r="CT115" i="23"/>
  <c r="CU115" i="23"/>
  <c r="CV115" i="23"/>
  <c r="CW115" i="23"/>
  <c r="CX115" i="23"/>
  <c r="CY115" i="23"/>
  <c r="CZ115" i="23"/>
  <c r="DA115" i="23"/>
  <c r="DB115" i="23"/>
  <c r="DC115" i="23"/>
  <c r="DD115" i="23"/>
  <c r="DE115" i="23"/>
  <c r="DF115" i="23"/>
  <c r="DG115" i="23"/>
  <c r="DH115" i="23"/>
  <c r="DI115" i="23"/>
  <c r="DJ115" i="23"/>
  <c r="DK115" i="23"/>
  <c r="DL115" i="23"/>
  <c r="DM115" i="23"/>
  <c r="DN115" i="23"/>
  <c r="DO115" i="23"/>
  <c r="DP115" i="23"/>
  <c r="DQ115" i="23"/>
  <c r="DR115" i="23"/>
  <c r="DS115" i="23"/>
  <c r="DT115" i="23"/>
  <c r="DU115" i="23"/>
  <c r="DV115" i="23"/>
  <c r="DW115" i="23"/>
  <c r="DX115" i="23"/>
  <c r="DY115" i="23"/>
  <c r="DZ115" i="23"/>
  <c r="EA115" i="23"/>
  <c r="EB115" i="23"/>
  <c r="EC115" i="23"/>
  <c r="ED115" i="23"/>
  <c r="EE115" i="23"/>
  <c r="EF115" i="23"/>
  <c r="EG115" i="23"/>
  <c r="CT116" i="23"/>
  <c r="CU116" i="23"/>
  <c r="CV116" i="23"/>
  <c r="CW116" i="23"/>
  <c r="CX116" i="23"/>
  <c r="CY116" i="23"/>
  <c r="CZ116" i="23"/>
  <c r="DA116" i="23"/>
  <c r="DB116" i="23"/>
  <c r="DC116" i="23"/>
  <c r="DD116" i="23"/>
  <c r="DE116" i="23"/>
  <c r="DF116" i="23"/>
  <c r="DG116" i="23"/>
  <c r="DH116" i="23"/>
  <c r="DI116" i="23"/>
  <c r="DJ116" i="23"/>
  <c r="DK116" i="23"/>
  <c r="DL116" i="23"/>
  <c r="DM116" i="23"/>
  <c r="DN116" i="23"/>
  <c r="DO116" i="23"/>
  <c r="DP116" i="23"/>
  <c r="DQ116" i="23"/>
  <c r="DR116" i="23"/>
  <c r="DS116" i="23"/>
  <c r="DT116" i="23"/>
  <c r="DU116" i="23"/>
  <c r="DV116" i="23"/>
  <c r="DW116" i="23"/>
  <c r="DX116" i="23"/>
  <c r="DY116" i="23"/>
  <c r="DZ116" i="23"/>
  <c r="EA116" i="23"/>
  <c r="EB116" i="23"/>
  <c r="EC116" i="23"/>
  <c r="ED116" i="23"/>
  <c r="EE116" i="23"/>
  <c r="EF116" i="23"/>
  <c r="EG116" i="23"/>
  <c r="CT117" i="23"/>
  <c r="CU117" i="23"/>
  <c r="CV117" i="23"/>
  <c r="CW117" i="23"/>
  <c r="CX117" i="23"/>
  <c r="CY117" i="23"/>
  <c r="CZ117" i="23"/>
  <c r="DA117" i="23"/>
  <c r="DB117" i="23"/>
  <c r="DC117" i="23"/>
  <c r="DD117" i="23"/>
  <c r="DE117" i="23"/>
  <c r="DF117" i="23"/>
  <c r="DG117" i="23"/>
  <c r="DH117" i="23"/>
  <c r="DI117" i="23"/>
  <c r="DJ117" i="23"/>
  <c r="DK117" i="23"/>
  <c r="DL117" i="23"/>
  <c r="DM117" i="23"/>
  <c r="DN117" i="23"/>
  <c r="DO117" i="23"/>
  <c r="DP117" i="23"/>
  <c r="DQ117" i="23"/>
  <c r="DR117" i="23"/>
  <c r="DS117" i="23"/>
  <c r="DT117" i="23"/>
  <c r="DU117" i="23"/>
  <c r="DV117" i="23"/>
  <c r="DW117" i="23"/>
  <c r="DX117" i="23"/>
  <c r="DY117" i="23"/>
  <c r="DZ117" i="23"/>
  <c r="EA117" i="23"/>
  <c r="EB117" i="23"/>
  <c r="EC117" i="23"/>
  <c r="ED117" i="23"/>
  <c r="EE117" i="23"/>
  <c r="EF117" i="23"/>
  <c r="EG117" i="23"/>
  <c r="CT118" i="23"/>
  <c r="CU118" i="23"/>
  <c r="CV118" i="23"/>
  <c r="CW118" i="23"/>
  <c r="CX118" i="23"/>
  <c r="CY118" i="23"/>
  <c r="CZ118" i="23"/>
  <c r="DA118" i="23"/>
  <c r="DB118" i="23"/>
  <c r="DC118" i="23"/>
  <c r="DD118" i="23"/>
  <c r="DE118" i="23"/>
  <c r="DF118" i="23"/>
  <c r="DG118" i="23"/>
  <c r="DH118" i="23"/>
  <c r="DI118" i="23"/>
  <c r="DJ118" i="23"/>
  <c r="DK118" i="23"/>
  <c r="DL118" i="23"/>
  <c r="DM118" i="23"/>
  <c r="DN118" i="23"/>
  <c r="DO118" i="23"/>
  <c r="DP118" i="23"/>
  <c r="DQ118" i="23"/>
  <c r="DR118" i="23"/>
  <c r="DS118" i="23"/>
  <c r="DT118" i="23"/>
  <c r="DU118" i="23"/>
  <c r="DV118" i="23"/>
  <c r="DW118" i="23"/>
  <c r="DX118" i="23"/>
  <c r="DY118" i="23"/>
  <c r="DZ118" i="23"/>
  <c r="EA118" i="23"/>
  <c r="EB118" i="23"/>
  <c r="EC118" i="23"/>
  <c r="ED118" i="23"/>
  <c r="EE118" i="23"/>
  <c r="EF118" i="23"/>
  <c r="EG118" i="23"/>
  <c r="CT119" i="23"/>
  <c r="CU119" i="23"/>
  <c r="CV119" i="23"/>
  <c r="CW119" i="23"/>
  <c r="CX119" i="23"/>
  <c r="CY119" i="23"/>
  <c r="CZ119" i="23"/>
  <c r="DA119" i="23"/>
  <c r="DB119" i="23"/>
  <c r="DC119" i="23"/>
  <c r="DD119" i="23"/>
  <c r="DE119" i="23"/>
  <c r="DF119" i="23"/>
  <c r="DG119" i="23"/>
  <c r="DH119" i="23"/>
  <c r="DI119" i="23"/>
  <c r="DJ119" i="23"/>
  <c r="DK119" i="23"/>
  <c r="DL119" i="23"/>
  <c r="DM119" i="23"/>
  <c r="DN119" i="23"/>
  <c r="DO119" i="23"/>
  <c r="DP119" i="23"/>
  <c r="DQ119" i="23"/>
  <c r="DR119" i="23"/>
  <c r="DS119" i="23"/>
  <c r="DT119" i="23"/>
  <c r="DU119" i="23"/>
  <c r="DV119" i="23"/>
  <c r="DW119" i="23"/>
  <c r="DX119" i="23"/>
  <c r="DY119" i="23"/>
  <c r="DZ119" i="23"/>
  <c r="EA119" i="23"/>
  <c r="EB119" i="23"/>
  <c r="EC119" i="23"/>
  <c r="ED119" i="23"/>
  <c r="EE119" i="23"/>
  <c r="EF119" i="23"/>
  <c r="EG119" i="23"/>
  <c r="CT120" i="23"/>
  <c r="CU120" i="23"/>
  <c r="CV120" i="23"/>
  <c r="CW120" i="23"/>
  <c r="CX120" i="23"/>
  <c r="CY120" i="23"/>
  <c r="CZ120" i="23"/>
  <c r="DA120" i="23"/>
  <c r="DB120" i="23"/>
  <c r="DC120" i="23"/>
  <c r="DD120" i="23"/>
  <c r="DE120" i="23"/>
  <c r="DF120" i="23"/>
  <c r="DG120" i="23"/>
  <c r="DH120" i="23"/>
  <c r="DI120" i="23"/>
  <c r="DJ120" i="23"/>
  <c r="DK120" i="23"/>
  <c r="DL120" i="23"/>
  <c r="DM120" i="23"/>
  <c r="DN120" i="23"/>
  <c r="DO120" i="23"/>
  <c r="DP120" i="23"/>
  <c r="DQ120" i="23"/>
  <c r="DR120" i="23"/>
  <c r="DS120" i="23"/>
  <c r="DT120" i="23"/>
  <c r="DU120" i="23"/>
  <c r="DV120" i="23"/>
  <c r="DW120" i="23"/>
  <c r="DX120" i="23"/>
  <c r="DY120" i="23"/>
  <c r="DZ120" i="23"/>
  <c r="EA120" i="23"/>
  <c r="EB120" i="23"/>
  <c r="EC120" i="23"/>
  <c r="ED120" i="23"/>
  <c r="EE120" i="23"/>
  <c r="EF120" i="23"/>
  <c r="EG120" i="23"/>
  <c r="CT121" i="23"/>
  <c r="CU121" i="23"/>
  <c r="CV121" i="23"/>
  <c r="CW121" i="23"/>
  <c r="CX121" i="23"/>
  <c r="CY121" i="23"/>
  <c r="CZ121" i="23"/>
  <c r="DA121" i="23"/>
  <c r="DB121" i="23"/>
  <c r="DC121" i="23"/>
  <c r="DD121" i="23"/>
  <c r="DE121" i="23"/>
  <c r="DF121" i="23"/>
  <c r="DG121" i="23"/>
  <c r="DH121" i="23"/>
  <c r="DI121" i="23"/>
  <c r="DJ121" i="23"/>
  <c r="DK121" i="23"/>
  <c r="DL121" i="23"/>
  <c r="DM121" i="23"/>
  <c r="DN121" i="23"/>
  <c r="DO121" i="23"/>
  <c r="DP121" i="23"/>
  <c r="DQ121" i="23"/>
  <c r="DR121" i="23"/>
  <c r="DS121" i="23"/>
  <c r="DT121" i="23"/>
  <c r="DU121" i="23"/>
  <c r="DV121" i="23"/>
  <c r="DW121" i="23"/>
  <c r="DX121" i="23"/>
  <c r="DY121" i="23"/>
  <c r="DZ121" i="23"/>
  <c r="EA121" i="23"/>
  <c r="EB121" i="23"/>
  <c r="EC121" i="23"/>
  <c r="ED121" i="23"/>
  <c r="EE121" i="23"/>
  <c r="EF121" i="23"/>
  <c r="EG121" i="23"/>
  <c r="CT122" i="23"/>
  <c r="CU122" i="23"/>
  <c r="CV122" i="23"/>
  <c r="CW122" i="23"/>
  <c r="CX122" i="23"/>
  <c r="CY122" i="23"/>
  <c r="CZ122" i="23"/>
  <c r="DA122" i="23"/>
  <c r="DB122" i="23"/>
  <c r="DC122" i="23"/>
  <c r="DD122" i="23"/>
  <c r="DE122" i="23"/>
  <c r="DF122" i="23"/>
  <c r="DG122" i="23"/>
  <c r="DH122" i="23"/>
  <c r="DI122" i="23"/>
  <c r="DJ122" i="23"/>
  <c r="DK122" i="23"/>
  <c r="DL122" i="23"/>
  <c r="DM122" i="23"/>
  <c r="DN122" i="23"/>
  <c r="DO122" i="23"/>
  <c r="DP122" i="23"/>
  <c r="DQ122" i="23"/>
  <c r="DR122" i="23"/>
  <c r="DS122" i="23"/>
  <c r="DT122" i="23"/>
  <c r="DU122" i="23"/>
  <c r="DV122" i="23"/>
  <c r="DW122" i="23"/>
  <c r="DX122" i="23"/>
  <c r="DY122" i="23"/>
  <c r="DZ122" i="23"/>
  <c r="EA122" i="23"/>
  <c r="EB122" i="23"/>
  <c r="EC122" i="23"/>
  <c r="ED122" i="23"/>
  <c r="EE122" i="23"/>
  <c r="EF122" i="23"/>
  <c r="EG122" i="23"/>
  <c r="CT123" i="23"/>
  <c r="CU123" i="23"/>
  <c r="CV123" i="23"/>
  <c r="CW123" i="23"/>
  <c r="CX123" i="23"/>
  <c r="CY123" i="23"/>
  <c r="CZ123" i="23"/>
  <c r="DA123" i="23"/>
  <c r="DB123" i="23"/>
  <c r="DC123" i="23"/>
  <c r="DD123" i="23"/>
  <c r="DE123" i="23"/>
  <c r="DF123" i="23"/>
  <c r="DG123" i="23"/>
  <c r="DH123" i="23"/>
  <c r="DI123" i="23"/>
  <c r="DJ123" i="23"/>
  <c r="DK123" i="23"/>
  <c r="DL123" i="23"/>
  <c r="DM123" i="23"/>
  <c r="DN123" i="23"/>
  <c r="DO123" i="23"/>
  <c r="DP123" i="23"/>
  <c r="DQ123" i="23"/>
  <c r="DR123" i="23"/>
  <c r="DS123" i="23"/>
  <c r="DT123" i="23"/>
  <c r="DU123" i="23"/>
  <c r="DV123" i="23"/>
  <c r="DW123" i="23"/>
  <c r="DX123" i="23"/>
  <c r="DY123" i="23"/>
  <c r="DZ123" i="23"/>
  <c r="EA123" i="23"/>
  <c r="EB123" i="23"/>
  <c r="EC123" i="23"/>
  <c r="ED123" i="23"/>
  <c r="EE123" i="23"/>
  <c r="EF123" i="23"/>
  <c r="EG123" i="23"/>
  <c r="CT124" i="23"/>
  <c r="CU124" i="23"/>
  <c r="CV124" i="23"/>
  <c r="CW124" i="23"/>
  <c r="CX124" i="23"/>
  <c r="CY124" i="23"/>
  <c r="CZ124" i="23"/>
  <c r="DA124" i="23"/>
  <c r="DB124" i="23"/>
  <c r="DC124" i="23"/>
  <c r="DD124" i="23"/>
  <c r="DE124" i="23"/>
  <c r="DF124" i="23"/>
  <c r="DG124" i="23"/>
  <c r="DH124" i="23"/>
  <c r="DI124" i="23"/>
  <c r="DJ124" i="23"/>
  <c r="DK124" i="23"/>
  <c r="DL124" i="23"/>
  <c r="DM124" i="23"/>
  <c r="DN124" i="23"/>
  <c r="DO124" i="23"/>
  <c r="DP124" i="23"/>
  <c r="DQ124" i="23"/>
  <c r="DR124" i="23"/>
  <c r="DS124" i="23"/>
  <c r="DT124" i="23"/>
  <c r="DU124" i="23"/>
  <c r="DV124" i="23"/>
  <c r="DW124" i="23"/>
  <c r="DX124" i="23"/>
  <c r="DY124" i="23"/>
  <c r="DZ124" i="23"/>
  <c r="EA124" i="23"/>
  <c r="EB124" i="23"/>
  <c r="EC124" i="23"/>
  <c r="ED124" i="23"/>
  <c r="EE124" i="23"/>
  <c r="EF124" i="23"/>
  <c r="EG124" i="23"/>
  <c r="CT125" i="23"/>
  <c r="CU125" i="23"/>
  <c r="CV125" i="23"/>
  <c r="CW125" i="23"/>
  <c r="CX125" i="23"/>
  <c r="CY125" i="23"/>
  <c r="CZ125" i="23"/>
  <c r="DA125" i="23"/>
  <c r="DB125" i="23"/>
  <c r="DC125" i="23"/>
  <c r="DD125" i="23"/>
  <c r="DE125" i="23"/>
  <c r="DF125" i="23"/>
  <c r="DG125" i="23"/>
  <c r="DH125" i="23"/>
  <c r="DI125" i="23"/>
  <c r="DJ125" i="23"/>
  <c r="DK125" i="23"/>
  <c r="DL125" i="23"/>
  <c r="DM125" i="23"/>
  <c r="DN125" i="23"/>
  <c r="DO125" i="23"/>
  <c r="DP125" i="23"/>
  <c r="DQ125" i="23"/>
  <c r="DR125" i="23"/>
  <c r="DS125" i="23"/>
  <c r="DT125" i="23"/>
  <c r="DU125" i="23"/>
  <c r="DV125" i="23"/>
  <c r="DW125" i="23"/>
  <c r="DX125" i="23"/>
  <c r="DY125" i="23"/>
  <c r="DZ125" i="23"/>
  <c r="EA125" i="23"/>
  <c r="EB125" i="23"/>
  <c r="EC125" i="23"/>
  <c r="ED125" i="23"/>
  <c r="EE125" i="23"/>
  <c r="EF125" i="23"/>
  <c r="EG125" i="23"/>
  <c r="CT126" i="23"/>
  <c r="CU126" i="23"/>
  <c r="CV126" i="23"/>
  <c r="CW126" i="23"/>
  <c r="CX126" i="23"/>
  <c r="CY126" i="23"/>
  <c r="CZ126" i="23"/>
  <c r="DA126" i="23"/>
  <c r="DB126" i="23"/>
  <c r="DC126" i="23"/>
  <c r="DD126" i="23"/>
  <c r="DE126" i="23"/>
  <c r="DF126" i="23"/>
  <c r="DG126" i="23"/>
  <c r="DH126" i="23"/>
  <c r="DI126" i="23"/>
  <c r="DJ126" i="23"/>
  <c r="DK126" i="23"/>
  <c r="DL126" i="23"/>
  <c r="DM126" i="23"/>
  <c r="DN126" i="23"/>
  <c r="DO126" i="23"/>
  <c r="DP126" i="23"/>
  <c r="DQ126" i="23"/>
  <c r="DR126" i="23"/>
  <c r="DS126" i="23"/>
  <c r="DT126" i="23"/>
  <c r="DU126" i="23"/>
  <c r="DV126" i="23"/>
  <c r="DW126" i="23"/>
  <c r="DX126" i="23"/>
  <c r="DY126" i="23"/>
  <c r="DZ126" i="23"/>
  <c r="EA126" i="23"/>
  <c r="EB126" i="23"/>
  <c r="EC126" i="23"/>
  <c r="ED126" i="23"/>
  <c r="EE126" i="23"/>
  <c r="EF126" i="23"/>
  <c r="EG126" i="23"/>
  <c r="CT127" i="23"/>
  <c r="CU127" i="23"/>
  <c r="CV127" i="23"/>
  <c r="CW127" i="23"/>
  <c r="CX127" i="23"/>
  <c r="CY127" i="23"/>
  <c r="CZ127" i="23"/>
  <c r="DA127" i="23"/>
  <c r="DB127" i="23"/>
  <c r="DC127" i="23"/>
  <c r="DD127" i="23"/>
  <c r="DE127" i="23"/>
  <c r="DF127" i="23"/>
  <c r="DG127" i="23"/>
  <c r="DH127" i="23"/>
  <c r="DI127" i="23"/>
  <c r="DJ127" i="23"/>
  <c r="DK127" i="23"/>
  <c r="DL127" i="23"/>
  <c r="DM127" i="23"/>
  <c r="DN127" i="23"/>
  <c r="DO127" i="23"/>
  <c r="DP127" i="23"/>
  <c r="DQ127" i="23"/>
  <c r="DR127" i="23"/>
  <c r="DS127" i="23"/>
  <c r="DT127" i="23"/>
  <c r="DU127" i="23"/>
  <c r="DV127" i="23"/>
  <c r="DW127" i="23"/>
  <c r="DX127" i="23"/>
  <c r="DY127" i="23"/>
  <c r="DZ127" i="23"/>
  <c r="EA127" i="23"/>
  <c r="EB127" i="23"/>
  <c r="EC127" i="23"/>
  <c r="ED127" i="23"/>
  <c r="EE127" i="23"/>
  <c r="EF127" i="23"/>
  <c r="EG127" i="23"/>
  <c r="CT128" i="23"/>
  <c r="CU128" i="23"/>
  <c r="CV128" i="23"/>
  <c r="CW128" i="23"/>
  <c r="CX128" i="23"/>
  <c r="CY128" i="23"/>
  <c r="CZ128" i="23"/>
  <c r="DA128" i="23"/>
  <c r="DB128" i="23"/>
  <c r="DC128" i="23"/>
  <c r="DD128" i="23"/>
  <c r="DE128" i="23"/>
  <c r="DF128" i="23"/>
  <c r="DG128" i="23"/>
  <c r="DH128" i="23"/>
  <c r="DI128" i="23"/>
  <c r="DJ128" i="23"/>
  <c r="DK128" i="23"/>
  <c r="DL128" i="23"/>
  <c r="DM128" i="23"/>
  <c r="DN128" i="23"/>
  <c r="DO128" i="23"/>
  <c r="DP128" i="23"/>
  <c r="DQ128" i="23"/>
  <c r="DR128" i="23"/>
  <c r="DS128" i="23"/>
  <c r="DT128" i="23"/>
  <c r="DU128" i="23"/>
  <c r="DV128" i="23"/>
  <c r="DW128" i="23"/>
  <c r="DX128" i="23"/>
  <c r="DY128" i="23"/>
  <c r="DZ128" i="23"/>
  <c r="EA128" i="23"/>
  <c r="EB128" i="23"/>
  <c r="EC128" i="23"/>
  <c r="ED128" i="23"/>
  <c r="EE128" i="23"/>
  <c r="EF128" i="23"/>
  <c r="EG128" i="23"/>
  <c r="CU9" i="23"/>
  <c r="CV9" i="23"/>
  <c r="CW9" i="23"/>
  <c r="CX9" i="23"/>
  <c r="CY9" i="23"/>
  <c r="CZ9" i="23"/>
  <c r="DA9" i="23"/>
  <c r="DB9" i="23"/>
  <c r="DC9" i="23"/>
  <c r="DD9" i="23"/>
  <c r="DE9" i="23"/>
  <c r="DF9" i="23"/>
  <c r="DG9" i="23"/>
  <c r="DH9" i="23"/>
  <c r="DI9" i="23"/>
  <c r="DJ9" i="23"/>
  <c r="DK9" i="23"/>
  <c r="DL9" i="23"/>
  <c r="DM9" i="23"/>
  <c r="DN9" i="23"/>
  <c r="DO9" i="23"/>
  <c r="DP9" i="23"/>
  <c r="DQ9" i="23"/>
  <c r="DR9" i="23"/>
  <c r="DS9" i="23"/>
  <c r="DT9" i="23"/>
  <c r="DU9" i="23"/>
  <c r="DV9" i="23"/>
  <c r="DW9" i="23"/>
  <c r="DX9" i="23"/>
  <c r="DY9" i="23"/>
  <c r="DZ9" i="23"/>
  <c r="EA9" i="23"/>
  <c r="EB9" i="23"/>
  <c r="EC9" i="23"/>
  <c r="ED9" i="23"/>
  <c r="EE9" i="23"/>
  <c r="EF9" i="23"/>
  <c r="EG9" i="23"/>
  <c r="CT9" i="23"/>
  <c r="CD4" i="23"/>
  <c r="I128" i="27"/>
  <c r="CG128" i="27" s="1"/>
  <c r="I127" i="27"/>
  <c r="CG127" i="27" s="1"/>
  <c r="I126" i="27"/>
  <c r="CG126" i="27" s="1"/>
  <c r="I125" i="27"/>
  <c r="CG125" i="27" s="1"/>
  <c r="I124" i="27"/>
  <c r="CG124" i="27" s="1"/>
  <c r="I123" i="27"/>
  <c r="CG123" i="27" s="1"/>
  <c r="I122" i="27"/>
  <c r="CG122" i="27" s="1"/>
  <c r="I121" i="27"/>
  <c r="CG121" i="27" s="1"/>
  <c r="I120" i="27"/>
  <c r="CG120" i="27" s="1"/>
  <c r="I119" i="27"/>
  <c r="CG119" i="27" s="1"/>
  <c r="I118" i="27"/>
  <c r="CG118" i="27" s="1"/>
  <c r="I117" i="27"/>
  <c r="CG117" i="27" s="1"/>
  <c r="I116" i="27"/>
  <c r="CG116" i="27" s="1"/>
  <c r="I115" i="27"/>
  <c r="CG115" i="27" s="1"/>
  <c r="I114" i="27"/>
  <c r="CG114" i="27" s="1"/>
  <c r="I113" i="27"/>
  <c r="CG113" i="27" s="1"/>
  <c r="I112" i="27"/>
  <c r="CG112" i="27" s="1"/>
  <c r="I111" i="27"/>
  <c r="CG111" i="27" s="1"/>
  <c r="I110" i="27"/>
  <c r="CG110" i="27" s="1"/>
  <c r="I109" i="27"/>
  <c r="CG109" i="27" s="1"/>
  <c r="I108" i="27"/>
  <c r="CG108" i="27" s="1"/>
  <c r="I107" i="27"/>
  <c r="CG107" i="27" s="1"/>
  <c r="I106" i="27"/>
  <c r="CG106" i="27" s="1"/>
  <c r="I105" i="27"/>
  <c r="CG105" i="27" s="1"/>
  <c r="I104" i="27"/>
  <c r="CG104" i="27" s="1"/>
  <c r="I103" i="27"/>
  <c r="CG103" i="27" s="1"/>
  <c r="I102" i="27"/>
  <c r="CG102" i="27" s="1"/>
  <c r="I101" i="27"/>
  <c r="CG101" i="27" s="1"/>
  <c r="I100" i="27"/>
  <c r="CG100" i="27" s="1"/>
  <c r="I99" i="27"/>
  <c r="CG99" i="27" s="1"/>
  <c r="I98" i="27"/>
  <c r="CG98" i="27" s="1"/>
  <c r="I97" i="27"/>
  <c r="CG97" i="27" s="1"/>
  <c r="I96" i="27"/>
  <c r="CG96" i="27" s="1"/>
  <c r="I95" i="27"/>
  <c r="CG95" i="27" s="1"/>
  <c r="I94" i="27"/>
  <c r="CG94" i="27" s="1"/>
  <c r="I93" i="27"/>
  <c r="CG93" i="27" s="1"/>
  <c r="I92" i="27"/>
  <c r="CG92" i="27" s="1"/>
  <c r="I91" i="27"/>
  <c r="CG91" i="27" s="1"/>
  <c r="I90" i="27"/>
  <c r="CG90" i="27" s="1"/>
  <c r="I89" i="27"/>
  <c r="CG89" i="27" s="1"/>
  <c r="I88" i="27"/>
  <c r="CG88" i="27" s="1"/>
  <c r="I87" i="27"/>
  <c r="CG87" i="27" s="1"/>
  <c r="I86" i="27"/>
  <c r="CG86" i="27" s="1"/>
  <c r="I85" i="27"/>
  <c r="CG85" i="27" s="1"/>
  <c r="I84" i="27"/>
  <c r="CG84" i="27" s="1"/>
  <c r="I83" i="27"/>
  <c r="CG83" i="27" s="1"/>
  <c r="I82" i="27"/>
  <c r="CG82" i="27" s="1"/>
  <c r="I81" i="27"/>
  <c r="CG81" i="27" s="1"/>
  <c r="I80" i="27"/>
  <c r="CG80" i="27" s="1"/>
  <c r="I79" i="27"/>
  <c r="CG79" i="27" s="1"/>
  <c r="I78" i="27"/>
  <c r="CG78" i="27" s="1"/>
  <c r="I77" i="27"/>
  <c r="CG77" i="27" s="1"/>
  <c r="I76" i="27"/>
  <c r="CG76" i="27" s="1"/>
  <c r="I75" i="27"/>
  <c r="CG75" i="27" s="1"/>
  <c r="I74" i="27"/>
  <c r="CG74" i="27" s="1"/>
  <c r="I73" i="27"/>
  <c r="CG73" i="27" s="1"/>
  <c r="I72" i="27"/>
  <c r="CG72" i="27" s="1"/>
  <c r="I71" i="27"/>
  <c r="CG71" i="27" s="1"/>
  <c r="I70" i="27"/>
  <c r="CG70" i="27" s="1"/>
  <c r="I69" i="27"/>
  <c r="CG69" i="27" s="1"/>
  <c r="I68" i="27"/>
  <c r="CG68" i="27" s="1"/>
  <c r="I67" i="27"/>
  <c r="CG67" i="27" s="1"/>
  <c r="I66" i="27"/>
  <c r="CG66" i="27" s="1"/>
  <c r="I65" i="27"/>
  <c r="CG65" i="27" s="1"/>
  <c r="I64" i="27"/>
  <c r="CG64" i="27" s="1"/>
  <c r="I63" i="27"/>
  <c r="CG63" i="27" s="1"/>
  <c r="I62" i="27"/>
  <c r="CG62" i="27" s="1"/>
  <c r="I61" i="27"/>
  <c r="CG61" i="27" s="1"/>
  <c r="I60" i="27"/>
  <c r="CG60" i="27" s="1"/>
  <c r="I59" i="27"/>
  <c r="CG59" i="27" s="1"/>
  <c r="I58" i="27"/>
  <c r="CG58" i="27" s="1"/>
  <c r="I57" i="27"/>
  <c r="CG57" i="27" s="1"/>
  <c r="I56" i="27"/>
  <c r="CG56" i="27" s="1"/>
  <c r="I55" i="27"/>
  <c r="CG55" i="27" s="1"/>
  <c r="I54" i="27"/>
  <c r="CG54" i="27" s="1"/>
  <c r="I53" i="27"/>
  <c r="CG53" i="27" s="1"/>
  <c r="I52" i="27"/>
  <c r="CG52" i="27" s="1"/>
  <c r="I51" i="27"/>
  <c r="CG51" i="27" s="1"/>
  <c r="I50" i="27"/>
  <c r="CG50" i="27" s="1"/>
  <c r="I49" i="27"/>
  <c r="CG49" i="27" s="1"/>
  <c r="I48" i="27"/>
  <c r="CG48" i="27" s="1"/>
  <c r="I47" i="27"/>
  <c r="CG47" i="27" s="1"/>
  <c r="I46" i="27"/>
  <c r="CG46" i="27" s="1"/>
  <c r="I45" i="27"/>
  <c r="CG45" i="27" s="1"/>
  <c r="I44" i="27"/>
  <c r="CG44" i="27" s="1"/>
  <c r="I43" i="27"/>
  <c r="CG43" i="27" s="1"/>
  <c r="I42" i="27"/>
  <c r="CG42" i="27" s="1"/>
  <c r="I41" i="27"/>
  <c r="CG41" i="27" s="1"/>
  <c r="I40" i="27"/>
  <c r="CG40" i="27" s="1"/>
  <c r="I39" i="27"/>
  <c r="CG39" i="27" s="1"/>
  <c r="I38" i="27"/>
  <c r="CG38" i="27" s="1"/>
  <c r="I37" i="27"/>
  <c r="CG37" i="27" s="1"/>
  <c r="I36" i="27"/>
  <c r="CG36" i="27" s="1"/>
  <c r="I35" i="27"/>
  <c r="CG35" i="27" s="1"/>
  <c r="I34" i="27"/>
  <c r="CG34" i="27" s="1"/>
  <c r="I33" i="27"/>
  <c r="CG33" i="27" s="1"/>
  <c r="I32" i="27"/>
  <c r="CG32" i="27" s="1"/>
  <c r="I31" i="27"/>
  <c r="CG31" i="27" s="1"/>
  <c r="I30" i="27"/>
  <c r="CG30" i="27" s="1"/>
  <c r="I29" i="27"/>
  <c r="CG29" i="27" s="1"/>
  <c r="I28" i="27"/>
  <c r="CG28" i="27" s="1"/>
  <c r="I27" i="27"/>
  <c r="CG27" i="27" s="1"/>
  <c r="I26" i="27"/>
  <c r="CG26" i="27" s="1"/>
  <c r="I25" i="27"/>
  <c r="CG25" i="27" s="1"/>
  <c r="I24" i="27"/>
  <c r="CG24" i="27" s="1"/>
  <c r="I23" i="27"/>
  <c r="CG23" i="27" s="1"/>
  <c r="I22" i="27"/>
  <c r="CG22" i="27" s="1"/>
  <c r="I21" i="27"/>
  <c r="CG21" i="27" s="1"/>
  <c r="I20" i="27"/>
  <c r="CG20" i="27" s="1"/>
  <c r="I19" i="27"/>
  <c r="CG19" i="27" s="1"/>
  <c r="I18" i="27"/>
  <c r="CG18" i="27" s="1"/>
  <c r="I17" i="27"/>
  <c r="CG17" i="27" s="1"/>
  <c r="I16" i="27"/>
  <c r="CG16" i="27" s="1"/>
  <c r="I15" i="27"/>
  <c r="CG15" i="27" s="1"/>
  <c r="I14" i="27"/>
  <c r="CG14" i="27" s="1"/>
  <c r="I13" i="27"/>
  <c r="CG13" i="27" s="1"/>
  <c r="I12" i="27"/>
  <c r="CG12" i="27" s="1"/>
  <c r="I11" i="27"/>
  <c r="CG11" i="27" s="1"/>
  <c r="I10" i="27"/>
  <c r="I128" i="23"/>
  <c r="CG128" i="23" s="1"/>
  <c r="I127" i="23"/>
  <c r="CG127" i="23" s="1"/>
  <c r="I126" i="23"/>
  <c r="CG126" i="23" s="1"/>
  <c r="I125" i="23"/>
  <c r="CG125" i="23" s="1"/>
  <c r="I124" i="23"/>
  <c r="CG124" i="23" s="1"/>
  <c r="I123" i="23"/>
  <c r="CG123" i="23" s="1"/>
  <c r="I122" i="23"/>
  <c r="CG122" i="23" s="1"/>
  <c r="I121" i="23"/>
  <c r="CG121" i="23" s="1"/>
  <c r="I120" i="23"/>
  <c r="CG120" i="23" s="1"/>
  <c r="I119" i="23"/>
  <c r="CG119" i="23" s="1"/>
  <c r="I118" i="23"/>
  <c r="CG118" i="23" s="1"/>
  <c r="I117" i="23"/>
  <c r="CG117" i="23" s="1"/>
  <c r="I116" i="23"/>
  <c r="CG116" i="23" s="1"/>
  <c r="I115" i="23"/>
  <c r="CG115" i="23" s="1"/>
  <c r="I114" i="23"/>
  <c r="CG114" i="23" s="1"/>
  <c r="I113" i="23"/>
  <c r="CG113" i="23" s="1"/>
  <c r="I112" i="23"/>
  <c r="CG112" i="23" s="1"/>
  <c r="I111" i="23"/>
  <c r="CG111" i="23" s="1"/>
  <c r="I110" i="23"/>
  <c r="CG110" i="23" s="1"/>
  <c r="I109" i="23"/>
  <c r="CG109" i="23" s="1"/>
  <c r="I108" i="23"/>
  <c r="CG108" i="23" s="1"/>
  <c r="I107" i="23"/>
  <c r="CG107" i="23" s="1"/>
  <c r="I106" i="23"/>
  <c r="CG106" i="23" s="1"/>
  <c r="I105" i="23"/>
  <c r="CG105" i="23" s="1"/>
  <c r="I104" i="23"/>
  <c r="CG104" i="23" s="1"/>
  <c r="I103" i="23"/>
  <c r="CG103" i="23" s="1"/>
  <c r="I102" i="23"/>
  <c r="CG102" i="23" s="1"/>
  <c r="I101" i="23"/>
  <c r="CG101" i="23" s="1"/>
  <c r="I100" i="23"/>
  <c r="CG100" i="23" s="1"/>
  <c r="I99" i="23"/>
  <c r="CG99" i="23" s="1"/>
  <c r="I98" i="23"/>
  <c r="CG98" i="23" s="1"/>
  <c r="I97" i="23"/>
  <c r="CG97" i="23" s="1"/>
  <c r="I96" i="23"/>
  <c r="CG96" i="23" s="1"/>
  <c r="I95" i="23"/>
  <c r="CG95" i="23" s="1"/>
  <c r="I94" i="23"/>
  <c r="CG94" i="23" s="1"/>
  <c r="I93" i="23"/>
  <c r="CG93" i="23" s="1"/>
  <c r="I92" i="23"/>
  <c r="CG92" i="23" s="1"/>
  <c r="I91" i="23"/>
  <c r="CG91" i="23" s="1"/>
  <c r="I90" i="23"/>
  <c r="CG90" i="23" s="1"/>
  <c r="I89" i="23"/>
  <c r="CG89" i="23" s="1"/>
  <c r="I88" i="23"/>
  <c r="CG88" i="23" s="1"/>
  <c r="I87" i="23"/>
  <c r="CG87" i="23" s="1"/>
  <c r="I86" i="23"/>
  <c r="CG86" i="23" s="1"/>
  <c r="I85" i="23"/>
  <c r="CG85" i="23" s="1"/>
  <c r="I84" i="23"/>
  <c r="CG84" i="23" s="1"/>
  <c r="I83" i="23"/>
  <c r="CG83" i="23" s="1"/>
  <c r="I82" i="23"/>
  <c r="CG82" i="23" s="1"/>
  <c r="I81" i="23"/>
  <c r="CG81" i="23" s="1"/>
  <c r="I80" i="23"/>
  <c r="CG80" i="23" s="1"/>
  <c r="I79" i="23"/>
  <c r="CG79" i="23" s="1"/>
  <c r="I78" i="23"/>
  <c r="CG78" i="23" s="1"/>
  <c r="I77" i="23"/>
  <c r="CG77" i="23" s="1"/>
  <c r="I76" i="23"/>
  <c r="CG76" i="23" s="1"/>
  <c r="I75" i="23"/>
  <c r="CG75" i="23" s="1"/>
  <c r="I74" i="23"/>
  <c r="CG74" i="23" s="1"/>
  <c r="I73" i="23"/>
  <c r="CG73" i="23" s="1"/>
  <c r="I72" i="23"/>
  <c r="CG72" i="23" s="1"/>
  <c r="I71" i="23"/>
  <c r="CG71" i="23" s="1"/>
  <c r="I70" i="23"/>
  <c r="CG70" i="23" s="1"/>
  <c r="I69" i="23"/>
  <c r="CG69" i="23" s="1"/>
  <c r="I68" i="23"/>
  <c r="CG68" i="23" s="1"/>
  <c r="I67" i="23"/>
  <c r="CG67" i="23" s="1"/>
  <c r="I66" i="23"/>
  <c r="CG66" i="23" s="1"/>
  <c r="I65" i="23"/>
  <c r="CG65" i="23" s="1"/>
  <c r="I64" i="23"/>
  <c r="CG64" i="23" s="1"/>
  <c r="I63" i="23"/>
  <c r="CG63" i="23" s="1"/>
  <c r="I62" i="23"/>
  <c r="CG62" i="23" s="1"/>
  <c r="I61" i="23"/>
  <c r="CG61" i="23" s="1"/>
  <c r="I60" i="23"/>
  <c r="CG60" i="23" s="1"/>
  <c r="I59" i="23"/>
  <c r="CG59" i="23" s="1"/>
  <c r="I58" i="23"/>
  <c r="CG58" i="23" s="1"/>
  <c r="I57" i="23"/>
  <c r="CG57" i="23" s="1"/>
  <c r="I56" i="23"/>
  <c r="CG56" i="23" s="1"/>
  <c r="I55" i="23"/>
  <c r="CG55" i="23" s="1"/>
  <c r="I54" i="23"/>
  <c r="CG54" i="23" s="1"/>
  <c r="I53" i="23"/>
  <c r="CG53" i="23" s="1"/>
  <c r="I52" i="23"/>
  <c r="CG52" i="23" s="1"/>
  <c r="I51" i="23"/>
  <c r="CG51" i="23" s="1"/>
  <c r="I50" i="23"/>
  <c r="CG50" i="23" s="1"/>
  <c r="I49" i="23"/>
  <c r="CG49" i="23" s="1"/>
  <c r="I48" i="23"/>
  <c r="CG48" i="23" s="1"/>
  <c r="I47" i="23"/>
  <c r="CG47" i="23" s="1"/>
  <c r="I46" i="23"/>
  <c r="CG46" i="23" s="1"/>
  <c r="I45" i="23"/>
  <c r="CG45" i="23" s="1"/>
  <c r="I44" i="23"/>
  <c r="CG44" i="23" s="1"/>
  <c r="I43" i="23"/>
  <c r="CG43" i="23" s="1"/>
  <c r="I42" i="23"/>
  <c r="CG42" i="23" s="1"/>
  <c r="I41" i="23"/>
  <c r="CG41" i="23" s="1"/>
  <c r="I40" i="23"/>
  <c r="CG40" i="23" s="1"/>
  <c r="I39" i="23"/>
  <c r="CG39" i="23" s="1"/>
  <c r="I38" i="23"/>
  <c r="I37" i="23"/>
  <c r="CG37" i="23" s="1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CG21" i="23" s="1"/>
  <c r="I20" i="23"/>
  <c r="I19" i="23"/>
  <c r="I18" i="23"/>
  <c r="I17" i="23"/>
  <c r="I16" i="23"/>
  <c r="I15" i="23"/>
  <c r="I14" i="23"/>
  <c r="I13" i="23"/>
  <c r="CG13" i="23" s="1"/>
  <c r="I12" i="23"/>
  <c r="I11" i="23"/>
  <c r="I10" i="23"/>
  <c r="I9" i="27"/>
  <c r="CG9" i="27" s="1"/>
  <c r="I9" i="23"/>
  <c r="I128" i="21"/>
  <c r="CO128" i="21" s="1"/>
  <c r="I127" i="21"/>
  <c r="CO127" i="21" s="1"/>
  <c r="I126" i="21"/>
  <c r="CO126" i="21" s="1"/>
  <c r="I125" i="21"/>
  <c r="CO125" i="21" s="1"/>
  <c r="I124" i="21"/>
  <c r="CO124" i="21" s="1"/>
  <c r="I123" i="21"/>
  <c r="CO123" i="21" s="1"/>
  <c r="I122" i="21"/>
  <c r="CO122" i="21" s="1"/>
  <c r="I121" i="21"/>
  <c r="CO121" i="21" s="1"/>
  <c r="I120" i="21"/>
  <c r="CO120" i="21" s="1"/>
  <c r="I119" i="21"/>
  <c r="CO119" i="21" s="1"/>
  <c r="I118" i="21"/>
  <c r="CO118" i="21" s="1"/>
  <c r="I117" i="21"/>
  <c r="CO117" i="21" s="1"/>
  <c r="I116" i="21"/>
  <c r="CO116" i="21" s="1"/>
  <c r="I115" i="21"/>
  <c r="CO115" i="21" s="1"/>
  <c r="I114" i="21"/>
  <c r="CO114" i="21" s="1"/>
  <c r="I113" i="21"/>
  <c r="CO113" i="21" s="1"/>
  <c r="I112" i="21"/>
  <c r="CO112" i="21" s="1"/>
  <c r="I111" i="21"/>
  <c r="CO111" i="21" s="1"/>
  <c r="I110" i="21"/>
  <c r="CO110" i="21" s="1"/>
  <c r="I109" i="21"/>
  <c r="CO109" i="21" s="1"/>
  <c r="I108" i="21"/>
  <c r="CO108" i="21" s="1"/>
  <c r="I107" i="21"/>
  <c r="CO107" i="21" s="1"/>
  <c r="I106" i="21"/>
  <c r="CO106" i="21" s="1"/>
  <c r="I105" i="21"/>
  <c r="CO105" i="21" s="1"/>
  <c r="I104" i="21"/>
  <c r="CO104" i="21" s="1"/>
  <c r="I103" i="21"/>
  <c r="CO103" i="21" s="1"/>
  <c r="I102" i="21"/>
  <c r="CO102" i="21" s="1"/>
  <c r="I101" i="21"/>
  <c r="CO101" i="21" s="1"/>
  <c r="I100" i="21"/>
  <c r="CO100" i="21" s="1"/>
  <c r="I99" i="21"/>
  <c r="CO99" i="21" s="1"/>
  <c r="I98" i="21"/>
  <c r="CO98" i="21" s="1"/>
  <c r="I97" i="21"/>
  <c r="CO97" i="21" s="1"/>
  <c r="I96" i="21"/>
  <c r="CO96" i="21" s="1"/>
  <c r="I95" i="21"/>
  <c r="CO95" i="21" s="1"/>
  <c r="I94" i="21"/>
  <c r="CO94" i="21" s="1"/>
  <c r="I93" i="21"/>
  <c r="CO93" i="21" s="1"/>
  <c r="I92" i="21"/>
  <c r="CO92" i="21" s="1"/>
  <c r="I91" i="21"/>
  <c r="CO91" i="21" s="1"/>
  <c r="I90" i="21"/>
  <c r="CO90" i="21" s="1"/>
  <c r="I89" i="21"/>
  <c r="CO89" i="21" s="1"/>
  <c r="I88" i="21"/>
  <c r="CO88" i="21" s="1"/>
  <c r="I87" i="21"/>
  <c r="CO87" i="21" s="1"/>
  <c r="I86" i="21"/>
  <c r="CO86" i="21" s="1"/>
  <c r="I85" i="21"/>
  <c r="CO85" i="21" s="1"/>
  <c r="I84" i="21"/>
  <c r="CO84" i="21" s="1"/>
  <c r="I83" i="21"/>
  <c r="CO83" i="21" s="1"/>
  <c r="I82" i="21"/>
  <c r="CO82" i="21" s="1"/>
  <c r="I81" i="21"/>
  <c r="CO81" i="21" s="1"/>
  <c r="I80" i="21"/>
  <c r="CO80" i="21" s="1"/>
  <c r="I79" i="21"/>
  <c r="CO79" i="21" s="1"/>
  <c r="I78" i="21"/>
  <c r="CO78" i="21" s="1"/>
  <c r="I77" i="21"/>
  <c r="CO77" i="21" s="1"/>
  <c r="I76" i="21"/>
  <c r="CO76" i="21" s="1"/>
  <c r="I75" i="21"/>
  <c r="CO75" i="21" s="1"/>
  <c r="I74" i="21"/>
  <c r="CO74" i="21" s="1"/>
  <c r="I73" i="21"/>
  <c r="CO73" i="21" s="1"/>
  <c r="I72" i="21"/>
  <c r="CO72" i="21" s="1"/>
  <c r="I71" i="21"/>
  <c r="CO71" i="21" s="1"/>
  <c r="I70" i="21"/>
  <c r="CO70" i="21" s="1"/>
  <c r="I69" i="21"/>
  <c r="CO69" i="21" s="1"/>
  <c r="I68" i="21"/>
  <c r="CO68" i="21" s="1"/>
  <c r="I67" i="21"/>
  <c r="CO67" i="21" s="1"/>
  <c r="I66" i="21"/>
  <c r="CO66" i="21" s="1"/>
  <c r="I65" i="21"/>
  <c r="CO65" i="21" s="1"/>
  <c r="I64" i="21"/>
  <c r="CO64" i="21" s="1"/>
  <c r="I63" i="21"/>
  <c r="CO63" i="21" s="1"/>
  <c r="I62" i="21"/>
  <c r="CO62" i="21" s="1"/>
  <c r="I61" i="21"/>
  <c r="CO61" i="21" s="1"/>
  <c r="I60" i="21"/>
  <c r="CO60" i="21" s="1"/>
  <c r="I59" i="21"/>
  <c r="CO59" i="21" s="1"/>
  <c r="I58" i="21"/>
  <c r="CO58" i="21" s="1"/>
  <c r="I57" i="21"/>
  <c r="CO57" i="21" s="1"/>
  <c r="I56" i="21"/>
  <c r="CO56" i="21" s="1"/>
  <c r="I55" i="21"/>
  <c r="CO55" i="21" s="1"/>
  <c r="I54" i="21"/>
  <c r="CO54" i="21" s="1"/>
  <c r="I53" i="21"/>
  <c r="CO53" i="21" s="1"/>
  <c r="I52" i="21"/>
  <c r="CO52" i="21" s="1"/>
  <c r="I51" i="21"/>
  <c r="CO51" i="21" s="1"/>
  <c r="I50" i="21"/>
  <c r="CO50" i="21" s="1"/>
  <c r="I49" i="21"/>
  <c r="CO49" i="21" s="1"/>
  <c r="I48" i="21"/>
  <c r="CO48" i="21" s="1"/>
  <c r="I47" i="21"/>
  <c r="CO47" i="21" s="1"/>
  <c r="I46" i="21"/>
  <c r="CO46" i="21" s="1"/>
  <c r="I45" i="21"/>
  <c r="CO45" i="21" s="1"/>
  <c r="I44" i="21"/>
  <c r="CO44" i="21" s="1"/>
  <c r="I43" i="21"/>
  <c r="CO43" i="21" s="1"/>
  <c r="I42" i="21"/>
  <c r="CO42" i="21" s="1"/>
  <c r="I41" i="21"/>
  <c r="CO41" i="21" s="1"/>
  <c r="I40" i="21"/>
  <c r="CO40" i="21" s="1"/>
  <c r="I39" i="21"/>
  <c r="CO39" i="21" s="1"/>
  <c r="I38" i="21"/>
  <c r="CO38" i="21" s="1"/>
  <c r="I37" i="21"/>
  <c r="CO37" i="21" s="1"/>
  <c r="I36" i="21"/>
  <c r="CO36" i="21" s="1"/>
  <c r="I35" i="21"/>
  <c r="CO35" i="21" s="1"/>
  <c r="I34" i="21"/>
  <c r="CO34" i="21" s="1"/>
  <c r="I33" i="21"/>
  <c r="CO33" i="21" s="1"/>
  <c r="I32" i="21"/>
  <c r="CO32" i="21" s="1"/>
  <c r="I31" i="21"/>
  <c r="CO31" i="21" s="1"/>
  <c r="I30" i="21"/>
  <c r="CO30" i="21" s="1"/>
  <c r="I29" i="21"/>
  <c r="CO29" i="21" s="1"/>
  <c r="I28" i="21"/>
  <c r="CO28" i="21" s="1"/>
  <c r="I27" i="21"/>
  <c r="CO27" i="21" s="1"/>
  <c r="I26" i="21"/>
  <c r="CO26" i="21" s="1"/>
  <c r="I25" i="21"/>
  <c r="CO25" i="21" s="1"/>
  <c r="I24" i="21"/>
  <c r="CO24" i="21" s="1"/>
  <c r="I23" i="21"/>
  <c r="CO23" i="21" s="1"/>
  <c r="I22" i="21"/>
  <c r="CO22" i="21" s="1"/>
  <c r="I21" i="21"/>
  <c r="CO21" i="21" s="1"/>
  <c r="I20" i="21"/>
  <c r="CO20" i="21" s="1"/>
  <c r="I19" i="21"/>
  <c r="CO19" i="21" s="1"/>
  <c r="I18" i="21"/>
  <c r="CO18" i="21" s="1"/>
  <c r="I17" i="21"/>
  <c r="CO17" i="21" s="1"/>
  <c r="I16" i="21"/>
  <c r="CO16" i="21" s="1"/>
  <c r="I15" i="21"/>
  <c r="CO15" i="21" s="1"/>
  <c r="I14" i="21"/>
  <c r="CO14" i="21" s="1"/>
  <c r="I13" i="21"/>
  <c r="CO13" i="21" s="1"/>
  <c r="I12" i="21"/>
  <c r="CO12" i="21" s="1"/>
  <c r="I11" i="21"/>
  <c r="CO11" i="21" s="1"/>
  <c r="I10" i="21"/>
  <c r="I128" i="24"/>
  <c r="CO128" i="24" s="1"/>
  <c r="I127" i="24"/>
  <c r="CO127" i="24" s="1"/>
  <c r="I126" i="24"/>
  <c r="CO126" i="24" s="1"/>
  <c r="I125" i="24"/>
  <c r="CO125" i="24" s="1"/>
  <c r="I124" i="24"/>
  <c r="CO124" i="24" s="1"/>
  <c r="I123" i="24"/>
  <c r="CO123" i="24" s="1"/>
  <c r="I122" i="24"/>
  <c r="CO122" i="24" s="1"/>
  <c r="I121" i="24"/>
  <c r="CO121" i="24" s="1"/>
  <c r="I120" i="24"/>
  <c r="CO120" i="24" s="1"/>
  <c r="I119" i="24"/>
  <c r="CO119" i="24" s="1"/>
  <c r="I118" i="24"/>
  <c r="CO118" i="24" s="1"/>
  <c r="I117" i="24"/>
  <c r="CO117" i="24" s="1"/>
  <c r="I116" i="24"/>
  <c r="CO116" i="24" s="1"/>
  <c r="I115" i="24"/>
  <c r="CO115" i="24" s="1"/>
  <c r="I114" i="24"/>
  <c r="CO114" i="24" s="1"/>
  <c r="I113" i="24"/>
  <c r="CO113" i="24" s="1"/>
  <c r="I112" i="24"/>
  <c r="CO112" i="24" s="1"/>
  <c r="I111" i="24"/>
  <c r="CO111" i="24" s="1"/>
  <c r="I110" i="24"/>
  <c r="CO110" i="24" s="1"/>
  <c r="I109" i="24"/>
  <c r="CO109" i="24" s="1"/>
  <c r="I108" i="24"/>
  <c r="CO108" i="24" s="1"/>
  <c r="I107" i="24"/>
  <c r="CO107" i="24" s="1"/>
  <c r="I106" i="24"/>
  <c r="CO106" i="24" s="1"/>
  <c r="I105" i="24"/>
  <c r="CO105" i="24" s="1"/>
  <c r="I104" i="24"/>
  <c r="CO104" i="24" s="1"/>
  <c r="I103" i="24"/>
  <c r="CO103" i="24" s="1"/>
  <c r="I102" i="24"/>
  <c r="CO102" i="24" s="1"/>
  <c r="I101" i="24"/>
  <c r="CO101" i="24" s="1"/>
  <c r="I100" i="24"/>
  <c r="CO100" i="24" s="1"/>
  <c r="I99" i="24"/>
  <c r="CO99" i="24" s="1"/>
  <c r="I98" i="24"/>
  <c r="CO98" i="24" s="1"/>
  <c r="I97" i="24"/>
  <c r="CO97" i="24" s="1"/>
  <c r="I96" i="24"/>
  <c r="CO96" i="24" s="1"/>
  <c r="I95" i="24"/>
  <c r="CO95" i="24" s="1"/>
  <c r="I94" i="24"/>
  <c r="CO94" i="24" s="1"/>
  <c r="I93" i="24"/>
  <c r="CO93" i="24" s="1"/>
  <c r="I92" i="24"/>
  <c r="CO92" i="24" s="1"/>
  <c r="I91" i="24"/>
  <c r="CO91" i="24" s="1"/>
  <c r="I90" i="24"/>
  <c r="CO90" i="24" s="1"/>
  <c r="I89" i="24"/>
  <c r="CO89" i="24" s="1"/>
  <c r="I88" i="24"/>
  <c r="CO88" i="24" s="1"/>
  <c r="I87" i="24"/>
  <c r="CO87" i="24" s="1"/>
  <c r="I86" i="24"/>
  <c r="CO86" i="24" s="1"/>
  <c r="I85" i="24"/>
  <c r="CO85" i="24" s="1"/>
  <c r="I84" i="24"/>
  <c r="CO84" i="24" s="1"/>
  <c r="I83" i="24"/>
  <c r="CO83" i="24" s="1"/>
  <c r="I82" i="24"/>
  <c r="CO82" i="24" s="1"/>
  <c r="I81" i="24"/>
  <c r="CO81" i="24" s="1"/>
  <c r="I80" i="24"/>
  <c r="CO80" i="24" s="1"/>
  <c r="I79" i="24"/>
  <c r="CO79" i="24" s="1"/>
  <c r="I78" i="24"/>
  <c r="CO78" i="24" s="1"/>
  <c r="I77" i="24"/>
  <c r="CO77" i="24" s="1"/>
  <c r="I76" i="24"/>
  <c r="CO76" i="24" s="1"/>
  <c r="I75" i="24"/>
  <c r="CO75" i="24" s="1"/>
  <c r="I74" i="24"/>
  <c r="CO74" i="24" s="1"/>
  <c r="I73" i="24"/>
  <c r="CO73" i="24" s="1"/>
  <c r="I72" i="24"/>
  <c r="CO72" i="24" s="1"/>
  <c r="I71" i="24"/>
  <c r="CO71" i="24" s="1"/>
  <c r="I70" i="24"/>
  <c r="CO70" i="24" s="1"/>
  <c r="I69" i="24"/>
  <c r="CO69" i="24" s="1"/>
  <c r="I68" i="24"/>
  <c r="CO68" i="24" s="1"/>
  <c r="I67" i="24"/>
  <c r="CO67" i="24" s="1"/>
  <c r="I66" i="24"/>
  <c r="CO66" i="24" s="1"/>
  <c r="I65" i="24"/>
  <c r="CO65" i="24" s="1"/>
  <c r="I64" i="24"/>
  <c r="CO64" i="24" s="1"/>
  <c r="I63" i="24"/>
  <c r="CO63" i="24" s="1"/>
  <c r="I62" i="24"/>
  <c r="CO62" i="24" s="1"/>
  <c r="I61" i="24"/>
  <c r="CO61" i="24" s="1"/>
  <c r="I60" i="24"/>
  <c r="CO60" i="24" s="1"/>
  <c r="I59" i="24"/>
  <c r="CO59" i="24" s="1"/>
  <c r="I58" i="24"/>
  <c r="CO58" i="24" s="1"/>
  <c r="I57" i="24"/>
  <c r="CO57" i="24" s="1"/>
  <c r="I56" i="24"/>
  <c r="CO56" i="24" s="1"/>
  <c r="I55" i="24"/>
  <c r="CO55" i="24" s="1"/>
  <c r="I54" i="24"/>
  <c r="CO54" i="24" s="1"/>
  <c r="I53" i="24"/>
  <c r="CO53" i="24" s="1"/>
  <c r="I52" i="24"/>
  <c r="CO52" i="24" s="1"/>
  <c r="I51" i="24"/>
  <c r="CO51" i="24" s="1"/>
  <c r="I50" i="24"/>
  <c r="CO50" i="24" s="1"/>
  <c r="I49" i="24"/>
  <c r="CO49" i="24" s="1"/>
  <c r="I48" i="24"/>
  <c r="CO48" i="24" s="1"/>
  <c r="I47" i="24"/>
  <c r="CO47" i="24" s="1"/>
  <c r="I46" i="24"/>
  <c r="CO46" i="24" s="1"/>
  <c r="I45" i="24"/>
  <c r="CO45" i="24" s="1"/>
  <c r="I44" i="24"/>
  <c r="CO44" i="24" s="1"/>
  <c r="I43" i="24"/>
  <c r="CO43" i="24" s="1"/>
  <c r="I42" i="24"/>
  <c r="CO42" i="24" s="1"/>
  <c r="I41" i="24"/>
  <c r="CO41" i="24" s="1"/>
  <c r="I40" i="24"/>
  <c r="CO40" i="24" s="1"/>
  <c r="I39" i="24"/>
  <c r="CO39" i="24" s="1"/>
  <c r="I38" i="24"/>
  <c r="CO38" i="24" s="1"/>
  <c r="I37" i="24"/>
  <c r="CO37" i="24" s="1"/>
  <c r="I36" i="24"/>
  <c r="CO36" i="24" s="1"/>
  <c r="I35" i="24"/>
  <c r="CO35" i="24" s="1"/>
  <c r="I34" i="24"/>
  <c r="CO34" i="24" s="1"/>
  <c r="I33" i="24"/>
  <c r="CO33" i="24" s="1"/>
  <c r="I32" i="24"/>
  <c r="CO32" i="24" s="1"/>
  <c r="I31" i="24"/>
  <c r="CO31" i="24" s="1"/>
  <c r="I30" i="24"/>
  <c r="CO30" i="24" s="1"/>
  <c r="I29" i="24"/>
  <c r="CO29" i="24" s="1"/>
  <c r="I28" i="24"/>
  <c r="CO28" i="24" s="1"/>
  <c r="I27" i="24"/>
  <c r="CO27" i="24" s="1"/>
  <c r="I26" i="24"/>
  <c r="CO26" i="24" s="1"/>
  <c r="I25" i="24"/>
  <c r="CO25" i="24" s="1"/>
  <c r="I24" i="24"/>
  <c r="CO24" i="24" s="1"/>
  <c r="I23" i="24"/>
  <c r="CO23" i="24" s="1"/>
  <c r="I22" i="24"/>
  <c r="CO22" i="24" s="1"/>
  <c r="I21" i="24"/>
  <c r="CO21" i="24" s="1"/>
  <c r="I20" i="24"/>
  <c r="CO20" i="24" s="1"/>
  <c r="I19" i="24"/>
  <c r="CO19" i="24" s="1"/>
  <c r="I18" i="24"/>
  <c r="CO18" i="24" s="1"/>
  <c r="I17" i="24"/>
  <c r="CO17" i="24" s="1"/>
  <c r="I16" i="24"/>
  <c r="CO16" i="24" s="1"/>
  <c r="I15" i="24"/>
  <c r="CO15" i="24" s="1"/>
  <c r="I14" i="24"/>
  <c r="CO14" i="24" s="1"/>
  <c r="I13" i="24"/>
  <c r="CO13" i="24" s="1"/>
  <c r="I12" i="24"/>
  <c r="CO12" i="24" s="1"/>
  <c r="I11" i="24"/>
  <c r="CO11" i="24" s="1"/>
  <c r="I10" i="24"/>
  <c r="I128" i="25"/>
  <c r="CO128" i="25" s="1"/>
  <c r="I127" i="25"/>
  <c r="CO127" i="25" s="1"/>
  <c r="I126" i="25"/>
  <c r="CO126" i="25" s="1"/>
  <c r="I125" i="25"/>
  <c r="CO125" i="25" s="1"/>
  <c r="I124" i="25"/>
  <c r="CO124" i="25" s="1"/>
  <c r="I123" i="25"/>
  <c r="CO123" i="25" s="1"/>
  <c r="I122" i="25"/>
  <c r="CO122" i="25" s="1"/>
  <c r="I121" i="25"/>
  <c r="CO121" i="25" s="1"/>
  <c r="I120" i="25"/>
  <c r="CO120" i="25" s="1"/>
  <c r="I119" i="25"/>
  <c r="CO119" i="25" s="1"/>
  <c r="I118" i="25"/>
  <c r="CO118" i="25" s="1"/>
  <c r="I117" i="25"/>
  <c r="CO117" i="25" s="1"/>
  <c r="I116" i="25"/>
  <c r="CO116" i="25" s="1"/>
  <c r="I115" i="25"/>
  <c r="CO115" i="25" s="1"/>
  <c r="I114" i="25"/>
  <c r="CO114" i="25" s="1"/>
  <c r="I113" i="25"/>
  <c r="CO113" i="25" s="1"/>
  <c r="I112" i="25"/>
  <c r="CO112" i="25" s="1"/>
  <c r="I111" i="25"/>
  <c r="CO111" i="25" s="1"/>
  <c r="I110" i="25"/>
  <c r="CO110" i="25" s="1"/>
  <c r="I109" i="25"/>
  <c r="CO109" i="25" s="1"/>
  <c r="I108" i="25"/>
  <c r="CO108" i="25" s="1"/>
  <c r="I107" i="25"/>
  <c r="CO107" i="25" s="1"/>
  <c r="I106" i="25"/>
  <c r="CO106" i="25" s="1"/>
  <c r="I105" i="25"/>
  <c r="CO105" i="25" s="1"/>
  <c r="I104" i="25"/>
  <c r="CO104" i="25" s="1"/>
  <c r="I103" i="25"/>
  <c r="CO103" i="25" s="1"/>
  <c r="I102" i="25"/>
  <c r="CO102" i="25" s="1"/>
  <c r="I101" i="25"/>
  <c r="CO101" i="25" s="1"/>
  <c r="I100" i="25"/>
  <c r="CO100" i="25" s="1"/>
  <c r="I99" i="25"/>
  <c r="CO99" i="25" s="1"/>
  <c r="I98" i="25"/>
  <c r="CO98" i="25" s="1"/>
  <c r="I97" i="25"/>
  <c r="CO97" i="25" s="1"/>
  <c r="I96" i="25"/>
  <c r="CO96" i="25" s="1"/>
  <c r="I95" i="25"/>
  <c r="CO95" i="25" s="1"/>
  <c r="I94" i="25"/>
  <c r="CO94" i="25" s="1"/>
  <c r="I93" i="25"/>
  <c r="CO93" i="25" s="1"/>
  <c r="I92" i="25"/>
  <c r="CO92" i="25" s="1"/>
  <c r="I91" i="25"/>
  <c r="CO91" i="25" s="1"/>
  <c r="I90" i="25"/>
  <c r="CO90" i="25" s="1"/>
  <c r="I89" i="25"/>
  <c r="CO89" i="25" s="1"/>
  <c r="I88" i="25"/>
  <c r="CO88" i="25" s="1"/>
  <c r="I87" i="25"/>
  <c r="CO87" i="25" s="1"/>
  <c r="I86" i="25"/>
  <c r="CO86" i="25" s="1"/>
  <c r="I85" i="25"/>
  <c r="CO85" i="25" s="1"/>
  <c r="I84" i="25"/>
  <c r="CO84" i="25" s="1"/>
  <c r="I83" i="25"/>
  <c r="CO83" i="25" s="1"/>
  <c r="I82" i="25"/>
  <c r="CO82" i="25" s="1"/>
  <c r="I81" i="25"/>
  <c r="CO81" i="25" s="1"/>
  <c r="I80" i="25"/>
  <c r="CO80" i="25" s="1"/>
  <c r="I79" i="25"/>
  <c r="CO79" i="25" s="1"/>
  <c r="I78" i="25"/>
  <c r="CO78" i="25" s="1"/>
  <c r="I77" i="25"/>
  <c r="CO77" i="25" s="1"/>
  <c r="I76" i="25"/>
  <c r="CO76" i="25" s="1"/>
  <c r="I75" i="25"/>
  <c r="CO75" i="25" s="1"/>
  <c r="I74" i="25"/>
  <c r="CO74" i="25" s="1"/>
  <c r="I73" i="25"/>
  <c r="CO73" i="25" s="1"/>
  <c r="I72" i="25"/>
  <c r="CO72" i="25" s="1"/>
  <c r="I71" i="25"/>
  <c r="CO71" i="25" s="1"/>
  <c r="I70" i="25"/>
  <c r="CO70" i="25" s="1"/>
  <c r="I69" i="25"/>
  <c r="CO69" i="25" s="1"/>
  <c r="I68" i="25"/>
  <c r="CO68" i="25" s="1"/>
  <c r="I67" i="25"/>
  <c r="CO67" i="25" s="1"/>
  <c r="I66" i="25"/>
  <c r="CO66" i="25" s="1"/>
  <c r="I65" i="25"/>
  <c r="CO65" i="25" s="1"/>
  <c r="I64" i="25"/>
  <c r="CO64" i="25" s="1"/>
  <c r="I63" i="25"/>
  <c r="CO63" i="25" s="1"/>
  <c r="I62" i="25"/>
  <c r="CO62" i="25" s="1"/>
  <c r="I61" i="25"/>
  <c r="CO61" i="25" s="1"/>
  <c r="I60" i="25"/>
  <c r="CO60" i="25" s="1"/>
  <c r="I59" i="25"/>
  <c r="CO59" i="25" s="1"/>
  <c r="I58" i="25"/>
  <c r="CO58" i="25" s="1"/>
  <c r="I57" i="25"/>
  <c r="CO57" i="25" s="1"/>
  <c r="I56" i="25"/>
  <c r="CO56" i="25" s="1"/>
  <c r="I55" i="25"/>
  <c r="CO55" i="25" s="1"/>
  <c r="I54" i="25"/>
  <c r="CO54" i="25" s="1"/>
  <c r="I53" i="25"/>
  <c r="CO53" i="25" s="1"/>
  <c r="I52" i="25"/>
  <c r="CO52" i="25" s="1"/>
  <c r="I51" i="25"/>
  <c r="CO51" i="25" s="1"/>
  <c r="I50" i="25"/>
  <c r="CO50" i="25" s="1"/>
  <c r="I49" i="25"/>
  <c r="CO49" i="25" s="1"/>
  <c r="I48" i="25"/>
  <c r="CO48" i="25" s="1"/>
  <c r="I47" i="25"/>
  <c r="CO47" i="25" s="1"/>
  <c r="I46" i="25"/>
  <c r="CO46" i="25" s="1"/>
  <c r="I45" i="25"/>
  <c r="CO45" i="25" s="1"/>
  <c r="I44" i="25"/>
  <c r="CO44" i="25" s="1"/>
  <c r="I43" i="25"/>
  <c r="CO43" i="25" s="1"/>
  <c r="I42" i="25"/>
  <c r="CO42" i="25" s="1"/>
  <c r="I41" i="25"/>
  <c r="CO41" i="25" s="1"/>
  <c r="I40" i="25"/>
  <c r="CO40" i="25" s="1"/>
  <c r="I39" i="25"/>
  <c r="CO39" i="25" s="1"/>
  <c r="I38" i="25"/>
  <c r="CO38" i="25" s="1"/>
  <c r="I37" i="25"/>
  <c r="CO37" i="25" s="1"/>
  <c r="I36" i="25"/>
  <c r="CO36" i="25" s="1"/>
  <c r="I35" i="25"/>
  <c r="CO35" i="25" s="1"/>
  <c r="I34" i="25"/>
  <c r="CO34" i="25" s="1"/>
  <c r="I33" i="25"/>
  <c r="CO33" i="25" s="1"/>
  <c r="I32" i="25"/>
  <c r="CO32" i="25" s="1"/>
  <c r="I31" i="25"/>
  <c r="CO31" i="25" s="1"/>
  <c r="I30" i="25"/>
  <c r="CO30" i="25" s="1"/>
  <c r="I29" i="25"/>
  <c r="CO29" i="25" s="1"/>
  <c r="I28" i="25"/>
  <c r="CO28" i="25" s="1"/>
  <c r="I27" i="25"/>
  <c r="CO27" i="25" s="1"/>
  <c r="I26" i="25"/>
  <c r="CO26" i="25" s="1"/>
  <c r="I25" i="25"/>
  <c r="CO25" i="25" s="1"/>
  <c r="I24" i="25"/>
  <c r="CO24" i="25" s="1"/>
  <c r="I23" i="25"/>
  <c r="CO23" i="25" s="1"/>
  <c r="I22" i="25"/>
  <c r="CO22" i="25" s="1"/>
  <c r="I21" i="25"/>
  <c r="CO21" i="25" s="1"/>
  <c r="I20" i="25"/>
  <c r="CO20" i="25" s="1"/>
  <c r="I19" i="25"/>
  <c r="CO19" i="25" s="1"/>
  <c r="I18" i="25"/>
  <c r="CO18" i="25" s="1"/>
  <c r="I17" i="25"/>
  <c r="CO17" i="25" s="1"/>
  <c r="I16" i="25"/>
  <c r="CO16" i="25" s="1"/>
  <c r="I15" i="25"/>
  <c r="CO15" i="25" s="1"/>
  <c r="I14" i="25"/>
  <c r="CO14" i="25" s="1"/>
  <c r="I13" i="25"/>
  <c r="CO13" i="25" s="1"/>
  <c r="I12" i="25"/>
  <c r="CO12" i="25" s="1"/>
  <c r="I11" i="25"/>
  <c r="CO11" i="25" s="1"/>
  <c r="I10" i="25"/>
  <c r="I128" i="26"/>
  <c r="CO128" i="26" s="1"/>
  <c r="I127" i="26"/>
  <c r="CO127" i="26" s="1"/>
  <c r="I126" i="26"/>
  <c r="CO126" i="26" s="1"/>
  <c r="I125" i="26"/>
  <c r="CO125" i="26" s="1"/>
  <c r="I124" i="26"/>
  <c r="CO124" i="26" s="1"/>
  <c r="I123" i="26"/>
  <c r="CO123" i="26" s="1"/>
  <c r="I122" i="26"/>
  <c r="CO122" i="26" s="1"/>
  <c r="I121" i="26"/>
  <c r="CO121" i="26" s="1"/>
  <c r="I120" i="26"/>
  <c r="CO120" i="26" s="1"/>
  <c r="I119" i="26"/>
  <c r="CO119" i="26" s="1"/>
  <c r="I118" i="26"/>
  <c r="CO118" i="26" s="1"/>
  <c r="I117" i="26"/>
  <c r="CO117" i="26" s="1"/>
  <c r="I116" i="26"/>
  <c r="CO116" i="26" s="1"/>
  <c r="I115" i="26"/>
  <c r="CO115" i="26" s="1"/>
  <c r="I114" i="26"/>
  <c r="CO114" i="26" s="1"/>
  <c r="I113" i="26"/>
  <c r="CO113" i="26" s="1"/>
  <c r="I112" i="26"/>
  <c r="CO112" i="26" s="1"/>
  <c r="I111" i="26"/>
  <c r="CO111" i="26" s="1"/>
  <c r="I110" i="26"/>
  <c r="CO110" i="26" s="1"/>
  <c r="I109" i="26"/>
  <c r="CO109" i="26" s="1"/>
  <c r="I108" i="26"/>
  <c r="CO108" i="26" s="1"/>
  <c r="I107" i="26"/>
  <c r="CO107" i="26" s="1"/>
  <c r="I106" i="26"/>
  <c r="CO106" i="26" s="1"/>
  <c r="I105" i="26"/>
  <c r="CO105" i="26" s="1"/>
  <c r="I104" i="26"/>
  <c r="CO104" i="26" s="1"/>
  <c r="I103" i="26"/>
  <c r="CO103" i="26" s="1"/>
  <c r="I102" i="26"/>
  <c r="CO102" i="26" s="1"/>
  <c r="I101" i="26"/>
  <c r="CO101" i="26" s="1"/>
  <c r="I100" i="26"/>
  <c r="CO100" i="26" s="1"/>
  <c r="I99" i="26"/>
  <c r="CO99" i="26" s="1"/>
  <c r="I98" i="26"/>
  <c r="CO98" i="26" s="1"/>
  <c r="I97" i="26"/>
  <c r="CO97" i="26" s="1"/>
  <c r="I96" i="26"/>
  <c r="CO96" i="26" s="1"/>
  <c r="I95" i="26"/>
  <c r="CO95" i="26" s="1"/>
  <c r="I94" i="26"/>
  <c r="CO94" i="26" s="1"/>
  <c r="I93" i="26"/>
  <c r="CO93" i="26" s="1"/>
  <c r="I92" i="26"/>
  <c r="CO92" i="26" s="1"/>
  <c r="I91" i="26"/>
  <c r="CO91" i="26" s="1"/>
  <c r="I90" i="26"/>
  <c r="CO90" i="26" s="1"/>
  <c r="I89" i="26"/>
  <c r="CO89" i="26" s="1"/>
  <c r="I88" i="26"/>
  <c r="CO88" i="26" s="1"/>
  <c r="I87" i="26"/>
  <c r="CO87" i="26" s="1"/>
  <c r="I86" i="26"/>
  <c r="CO86" i="26" s="1"/>
  <c r="I85" i="26"/>
  <c r="CO85" i="26" s="1"/>
  <c r="I84" i="26"/>
  <c r="CO84" i="26" s="1"/>
  <c r="I83" i="26"/>
  <c r="CO83" i="26" s="1"/>
  <c r="I82" i="26"/>
  <c r="CO82" i="26" s="1"/>
  <c r="I81" i="26"/>
  <c r="CO81" i="26" s="1"/>
  <c r="I80" i="26"/>
  <c r="CO80" i="26" s="1"/>
  <c r="I79" i="26"/>
  <c r="CO79" i="26" s="1"/>
  <c r="I78" i="26"/>
  <c r="CO78" i="26" s="1"/>
  <c r="I77" i="26"/>
  <c r="CO77" i="26" s="1"/>
  <c r="I76" i="26"/>
  <c r="CO76" i="26" s="1"/>
  <c r="I75" i="26"/>
  <c r="CO75" i="26" s="1"/>
  <c r="I74" i="26"/>
  <c r="CO74" i="26" s="1"/>
  <c r="I73" i="26"/>
  <c r="CO73" i="26" s="1"/>
  <c r="I72" i="26"/>
  <c r="CO72" i="26" s="1"/>
  <c r="I71" i="26"/>
  <c r="CO71" i="26" s="1"/>
  <c r="I70" i="26"/>
  <c r="CO70" i="26" s="1"/>
  <c r="I69" i="26"/>
  <c r="CO69" i="26" s="1"/>
  <c r="I68" i="26"/>
  <c r="CO68" i="26" s="1"/>
  <c r="I67" i="26"/>
  <c r="CO67" i="26" s="1"/>
  <c r="I66" i="26"/>
  <c r="CO66" i="26" s="1"/>
  <c r="I65" i="26"/>
  <c r="CO65" i="26" s="1"/>
  <c r="I64" i="26"/>
  <c r="CO64" i="26" s="1"/>
  <c r="I63" i="26"/>
  <c r="CO63" i="26" s="1"/>
  <c r="I62" i="26"/>
  <c r="CO62" i="26" s="1"/>
  <c r="I61" i="26"/>
  <c r="CO61" i="26" s="1"/>
  <c r="I60" i="26"/>
  <c r="CO60" i="26" s="1"/>
  <c r="I59" i="26"/>
  <c r="CO59" i="26" s="1"/>
  <c r="I58" i="26"/>
  <c r="CO58" i="26" s="1"/>
  <c r="I57" i="26"/>
  <c r="CO57" i="26" s="1"/>
  <c r="I56" i="26"/>
  <c r="CO56" i="26" s="1"/>
  <c r="I55" i="26"/>
  <c r="CO55" i="26" s="1"/>
  <c r="I54" i="26"/>
  <c r="CO54" i="26" s="1"/>
  <c r="I53" i="26"/>
  <c r="CO53" i="26" s="1"/>
  <c r="I52" i="26"/>
  <c r="CO52" i="26" s="1"/>
  <c r="I51" i="26"/>
  <c r="CO51" i="26" s="1"/>
  <c r="I50" i="26"/>
  <c r="CO50" i="26" s="1"/>
  <c r="I49" i="26"/>
  <c r="CO49" i="26" s="1"/>
  <c r="I48" i="26"/>
  <c r="CO48" i="26" s="1"/>
  <c r="I47" i="26"/>
  <c r="CO47" i="26" s="1"/>
  <c r="I46" i="26"/>
  <c r="CO46" i="26" s="1"/>
  <c r="I45" i="26"/>
  <c r="CO45" i="26" s="1"/>
  <c r="I44" i="26"/>
  <c r="CO44" i="26" s="1"/>
  <c r="I43" i="26"/>
  <c r="CO43" i="26" s="1"/>
  <c r="I42" i="26"/>
  <c r="CO42" i="26" s="1"/>
  <c r="I41" i="26"/>
  <c r="CO41" i="26" s="1"/>
  <c r="I40" i="26"/>
  <c r="CO40" i="26" s="1"/>
  <c r="I39" i="26"/>
  <c r="CO39" i="26" s="1"/>
  <c r="I38" i="26"/>
  <c r="CO38" i="26" s="1"/>
  <c r="I37" i="26"/>
  <c r="CO37" i="26" s="1"/>
  <c r="I36" i="26"/>
  <c r="CO36" i="26" s="1"/>
  <c r="I35" i="26"/>
  <c r="CO35" i="26" s="1"/>
  <c r="I34" i="26"/>
  <c r="CO34" i="26" s="1"/>
  <c r="I33" i="26"/>
  <c r="CO33" i="26" s="1"/>
  <c r="I32" i="26"/>
  <c r="CO32" i="26" s="1"/>
  <c r="I31" i="26"/>
  <c r="CO31" i="26" s="1"/>
  <c r="I30" i="26"/>
  <c r="CO30" i="26" s="1"/>
  <c r="I29" i="26"/>
  <c r="CO29" i="26" s="1"/>
  <c r="I28" i="26"/>
  <c r="CO28" i="26" s="1"/>
  <c r="I27" i="26"/>
  <c r="CO27" i="26" s="1"/>
  <c r="I26" i="26"/>
  <c r="CO26" i="26" s="1"/>
  <c r="I25" i="26"/>
  <c r="CO25" i="26" s="1"/>
  <c r="I24" i="26"/>
  <c r="CO24" i="26" s="1"/>
  <c r="I23" i="26"/>
  <c r="CO23" i="26" s="1"/>
  <c r="I22" i="26"/>
  <c r="CO22" i="26" s="1"/>
  <c r="I21" i="26"/>
  <c r="CO21" i="26" s="1"/>
  <c r="I20" i="26"/>
  <c r="CO20" i="26" s="1"/>
  <c r="I19" i="26"/>
  <c r="CO19" i="26" s="1"/>
  <c r="I18" i="26"/>
  <c r="CO18" i="26" s="1"/>
  <c r="I17" i="26"/>
  <c r="CO17" i="26" s="1"/>
  <c r="I16" i="26"/>
  <c r="CO16" i="26" s="1"/>
  <c r="I15" i="26"/>
  <c r="CO15" i="26" s="1"/>
  <c r="I14" i="26"/>
  <c r="CO14" i="26" s="1"/>
  <c r="I13" i="26"/>
  <c r="CO13" i="26" s="1"/>
  <c r="I12" i="26"/>
  <c r="CO12" i="26" s="1"/>
  <c r="I11" i="26"/>
  <c r="CO11" i="26" s="1"/>
  <c r="I10" i="26"/>
  <c r="I128" i="4"/>
  <c r="CO128" i="4" s="1"/>
  <c r="I127" i="4"/>
  <c r="CO127" i="4" s="1"/>
  <c r="I126" i="4"/>
  <c r="CO126" i="4" s="1"/>
  <c r="I125" i="4"/>
  <c r="CO125" i="4" s="1"/>
  <c r="I124" i="4"/>
  <c r="CO124" i="4" s="1"/>
  <c r="I123" i="4"/>
  <c r="CO123" i="4" s="1"/>
  <c r="I122" i="4"/>
  <c r="CO122" i="4" s="1"/>
  <c r="I121" i="4"/>
  <c r="CO121" i="4" s="1"/>
  <c r="I120" i="4"/>
  <c r="CO120" i="4" s="1"/>
  <c r="I119" i="4"/>
  <c r="CO119" i="4" s="1"/>
  <c r="I118" i="4"/>
  <c r="CO118" i="4" s="1"/>
  <c r="I117" i="4"/>
  <c r="CO117" i="4" s="1"/>
  <c r="I116" i="4"/>
  <c r="CO116" i="4" s="1"/>
  <c r="I115" i="4"/>
  <c r="CO115" i="4" s="1"/>
  <c r="I114" i="4"/>
  <c r="CO114" i="4" s="1"/>
  <c r="I113" i="4"/>
  <c r="CO113" i="4" s="1"/>
  <c r="I112" i="4"/>
  <c r="CO112" i="4" s="1"/>
  <c r="I111" i="4"/>
  <c r="CO111" i="4" s="1"/>
  <c r="I110" i="4"/>
  <c r="CO110" i="4" s="1"/>
  <c r="I109" i="4"/>
  <c r="CO109" i="4" s="1"/>
  <c r="I108" i="4"/>
  <c r="CO108" i="4" s="1"/>
  <c r="I107" i="4"/>
  <c r="CO107" i="4" s="1"/>
  <c r="I106" i="4"/>
  <c r="CO106" i="4" s="1"/>
  <c r="I105" i="4"/>
  <c r="CO105" i="4" s="1"/>
  <c r="I104" i="4"/>
  <c r="CO104" i="4" s="1"/>
  <c r="I103" i="4"/>
  <c r="CO103" i="4" s="1"/>
  <c r="I102" i="4"/>
  <c r="CO102" i="4" s="1"/>
  <c r="I101" i="4"/>
  <c r="CO101" i="4" s="1"/>
  <c r="I100" i="4"/>
  <c r="CO100" i="4" s="1"/>
  <c r="I99" i="4"/>
  <c r="CO99" i="4" s="1"/>
  <c r="I98" i="4"/>
  <c r="CO98" i="4" s="1"/>
  <c r="I97" i="4"/>
  <c r="CO97" i="4" s="1"/>
  <c r="I96" i="4"/>
  <c r="CO96" i="4" s="1"/>
  <c r="I95" i="4"/>
  <c r="CO95" i="4" s="1"/>
  <c r="I94" i="4"/>
  <c r="CO94" i="4" s="1"/>
  <c r="I93" i="4"/>
  <c r="CO93" i="4" s="1"/>
  <c r="I92" i="4"/>
  <c r="CO92" i="4" s="1"/>
  <c r="I91" i="4"/>
  <c r="CO91" i="4" s="1"/>
  <c r="I90" i="4"/>
  <c r="CO90" i="4" s="1"/>
  <c r="I89" i="4"/>
  <c r="CO89" i="4" s="1"/>
  <c r="I88" i="4"/>
  <c r="CO88" i="4" s="1"/>
  <c r="I87" i="4"/>
  <c r="CO87" i="4" s="1"/>
  <c r="I86" i="4"/>
  <c r="CO86" i="4" s="1"/>
  <c r="I85" i="4"/>
  <c r="CO85" i="4" s="1"/>
  <c r="I84" i="4"/>
  <c r="CO84" i="4" s="1"/>
  <c r="I83" i="4"/>
  <c r="CO83" i="4" s="1"/>
  <c r="I82" i="4"/>
  <c r="CO82" i="4" s="1"/>
  <c r="I81" i="4"/>
  <c r="CO81" i="4" s="1"/>
  <c r="I80" i="4"/>
  <c r="CO80" i="4" s="1"/>
  <c r="I79" i="4"/>
  <c r="CO79" i="4" s="1"/>
  <c r="I78" i="4"/>
  <c r="CO78" i="4" s="1"/>
  <c r="I77" i="4"/>
  <c r="CO77" i="4" s="1"/>
  <c r="I76" i="4"/>
  <c r="CO76" i="4" s="1"/>
  <c r="I75" i="4"/>
  <c r="CO75" i="4" s="1"/>
  <c r="I74" i="4"/>
  <c r="CO74" i="4" s="1"/>
  <c r="I73" i="4"/>
  <c r="CO73" i="4" s="1"/>
  <c r="I72" i="4"/>
  <c r="CO72" i="4" s="1"/>
  <c r="I71" i="4"/>
  <c r="CO71" i="4" s="1"/>
  <c r="I70" i="4"/>
  <c r="CO70" i="4" s="1"/>
  <c r="I69" i="4"/>
  <c r="CO69" i="4" s="1"/>
  <c r="I68" i="4"/>
  <c r="CO68" i="4" s="1"/>
  <c r="I67" i="4"/>
  <c r="CO67" i="4" s="1"/>
  <c r="I66" i="4"/>
  <c r="CO66" i="4" s="1"/>
  <c r="I65" i="4"/>
  <c r="CO65" i="4" s="1"/>
  <c r="I64" i="4"/>
  <c r="CO64" i="4" s="1"/>
  <c r="I63" i="4"/>
  <c r="CO63" i="4" s="1"/>
  <c r="I62" i="4"/>
  <c r="CO62" i="4" s="1"/>
  <c r="I61" i="4"/>
  <c r="CO61" i="4" s="1"/>
  <c r="I60" i="4"/>
  <c r="CO60" i="4" s="1"/>
  <c r="I59" i="4"/>
  <c r="CO59" i="4" s="1"/>
  <c r="I58" i="4"/>
  <c r="CO58" i="4" s="1"/>
  <c r="I57" i="4"/>
  <c r="CO57" i="4" s="1"/>
  <c r="I56" i="4"/>
  <c r="CO56" i="4" s="1"/>
  <c r="I55" i="4"/>
  <c r="CO55" i="4" s="1"/>
  <c r="I54" i="4"/>
  <c r="CO54" i="4" s="1"/>
  <c r="I53" i="4"/>
  <c r="CO53" i="4" s="1"/>
  <c r="I52" i="4"/>
  <c r="CO52" i="4" s="1"/>
  <c r="I51" i="4"/>
  <c r="CO51" i="4" s="1"/>
  <c r="I50" i="4"/>
  <c r="CO50" i="4" s="1"/>
  <c r="I49" i="4"/>
  <c r="CO49" i="4" s="1"/>
  <c r="I48" i="4"/>
  <c r="CO48" i="4" s="1"/>
  <c r="I47" i="4"/>
  <c r="CO47" i="4" s="1"/>
  <c r="I46" i="4"/>
  <c r="CO46" i="4" s="1"/>
  <c r="I45" i="4"/>
  <c r="CO45" i="4" s="1"/>
  <c r="I44" i="4"/>
  <c r="CO44" i="4" s="1"/>
  <c r="I43" i="4"/>
  <c r="CO43" i="4" s="1"/>
  <c r="I42" i="4"/>
  <c r="CO42" i="4" s="1"/>
  <c r="I41" i="4"/>
  <c r="CO41" i="4" s="1"/>
  <c r="I40" i="4"/>
  <c r="CO40" i="4" s="1"/>
  <c r="I39" i="4"/>
  <c r="CO39" i="4" s="1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CO21" i="4" s="1"/>
  <c r="I20" i="4"/>
  <c r="I19" i="4"/>
  <c r="I18" i="4"/>
  <c r="I17" i="4"/>
  <c r="I16" i="4"/>
  <c r="I15" i="4"/>
  <c r="I14" i="4"/>
  <c r="I13" i="4"/>
  <c r="CO13" i="4" s="1"/>
  <c r="I12" i="4"/>
  <c r="I11" i="4"/>
  <c r="I10" i="4"/>
  <c r="I9" i="4"/>
  <c r="CL4" i="24"/>
  <c r="CL4" i="25"/>
  <c r="CL4" i="26"/>
  <c r="CL4" i="21"/>
  <c r="CL4" i="4"/>
  <c r="DT7" i="4"/>
  <c r="DS7" i="4"/>
  <c r="DR7" i="4"/>
  <c r="DQ7" i="4"/>
  <c r="DP7" i="4"/>
  <c r="BJ140" i="21"/>
  <c r="BI140" i="21"/>
  <c r="BH140" i="21"/>
  <c r="BG140" i="21"/>
  <c r="BF140" i="21"/>
  <c r="BJ139" i="21"/>
  <c r="BI139" i="21"/>
  <c r="BH139" i="21"/>
  <c r="BG139" i="21"/>
  <c r="BF139" i="21"/>
  <c r="BJ138" i="21"/>
  <c r="BI138" i="21"/>
  <c r="BH138" i="21"/>
  <c r="BG138" i="21"/>
  <c r="BF138" i="21"/>
  <c r="BJ137" i="21"/>
  <c r="BI137" i="21"/>
  <c r="BH137" i="21"/>
  <c r="BG137" i="21"/>
  <c r="BF137" i="21"/>
  <c r="BJ136" i="21"/>
  <c r="BI136" i="21"/>
  <c r="BH136" i="21"/>
  <c r="BG136" i="21"/>
  <c r="BF136" i="21"/>
  <c r="BJ135" i="21"/>
  <c r="BI135" i="21"/>
  <c r="BH135" i="21"/>
  <c r="BG135" i="21"/>
  <c r="BF135" i="21"/>
  <c r="BJ134" i="21"/>
  <c r="BI134" i="21"/>
  <c r="BH134" i="21"/>
  <c r="BG134" i="21"/>
  <c r="BF134" i="21"/>
  <c r="BJ131" i="21"/>
  <c r="BJ132" i="21" s="1"/>
  <c r="BI131" i="21"/>
  <c r="BI132" i="21" s="1"/>
  <c r="BH131" i="21"/>
  <c r="BH132" i="21" s="1"/>
  <c r="BG131" i="21"/>
  <c r="BG132" i="21" s="1"/>
  <c r="BF131" i="21"/>
  <c r="BF132" i="21" s="1"/>
  <c r="BJ130" i="21"/>
  <c r="BI130" i="21"/>
  <c r="BH130" i="21"/>
  <c r="BG130" i="21"/>
  <c r="BF130" i="21"/>
  <c r="BJ140" i="24"/>
  <c r="BI140" i="24"/>
  <c r="BH140" i="24"/>
  <c r="BG140" i="24"/>
  <c r="BF140" i="24"/>
  <c r="BJ139" i="24"/>
  <c r="BI139" i="24"/>
  <c r="BH139" i="24"/>
  <c r="BG139" i="24"/>
  <c r="BF139" i="24"/>
  <c r="BJ138" i="24"/>
  <c r="BI138" i="24"/>
  <c r="BH138" i="24"/>
  <c r="BG138" i="24"/>
  <c r="BF138" i="24"/>
  <c r="BJ137" i="24"/>
  <c r="BI137" i="24"/>
  <c r="BH137" i="24"/>
  <c r="BG137" i="24"/>
  <c r="BF137" i="24"/>
  <c r="BJ136" i="24"/>
  <c r="BI136" i="24"/>
  <c r="BH136" i="24"/>
  <c r="BG136" i="24"/>
  <c r="BF136" i="24"/>
  <c r="BJ135" i="24"/>
  <c r="BI135" i="24"/>
  <c r="BH135" i="24"/>
  <c r="BG135" i="24"/>
  <c r="BF135" i="24"/>
  <c r="BJ134" i="24"/>
  <c r="BI134" i="24"/>
  <c r="BH134" i="24"/>
  <c r="BG134" i="24"/>
  <c r="BF134" i="24"/>
  <c r="BJ131" i="24"/>
  <c r="BJ132" i="24" s="1"/>
  <c r="BI131" i="24"/>
  <c r="BI132" i="24" s="1"/>
  <c r="BH131" i="24"/>
  <c r="BH132" i="24" s="1"/>
  <c r="BG131" i="24"/>
  <c r="BG132" i="24" s="1"/>
  <c r="BF131" i="24"/>
  <c r="BF132" i="24" s="1"/>
  <c r="BJ130" i="24"/>
  <c r="BI130" i="24"/>
  <c r="BH130" i="24"/>
  <c r="BG130" i="24"/>
  <c r="BF130" i="24"/>
  <c r="BJ140" i="25"/>
  <c r="BI140" i="25"/>
  <c r="BH140" i="25"/>
  <c r="BG140" i="25"/>
  <c r="BF140" i="25"/>
  <c r="BJ139" i="25"/>
  <c r="BI139" i="25"/>
  <c r="BH139" i="25"/>
  <c r="BG139" i="25"/>
  <c r="BF139" i="25"/>
  <c r="BJ138" i="25"/>
  <c r="BI138" i="25"/>
  <c r="BH138" i="25"/>
  <c r="BG138" i="25"/>
  <c r="BF138" i="25"/>
  <c r="BJ137" i="25"/>
  <c r="BI137" i="25"/>
  <c r="BH137" i="25"/>
  <c r="BG137" i="25"/>
  <c r="BF137" i="25"/>
  <c r="BJ136" i="25"/>
  <c r="BI136" i="25"/>
  <c r="BH136" i="25"/>
  <c r="BG136" i="25"/>
  <c r="BF136" i="25"/>
  <c r="BJ135" i="25"/>
  <c r="BI135" i="25"/>
  <c r="BH135" i="25"/>
  <c r="BG135" i="25"/>
  <c r="BF135" i="25"/>
  <c r="BJ134" i="25"/>
  <c r="BI134" i="25"/>
  <c r="BH134" i="25"/>
  <c r="BG134" i="25"/>
  <c r="BF134" i="25"/>
  <c r="BJ131" i="25"/>
  <c r="BJ132" i="25" s="1"/>
  <c r="BI131" i="25"/>
  <c r="BI132" i="25" s="1"/>
  <c r="BH131" i="25"/>
  <c r="BH132" i="25" s="1"/>
  <c r="BG131" i="25"/>
  <c r="BG132" i="25" s="1"/>
  <c r="BF131" i="25"/>
  <c r="BF132" i="25" s="1"/>
  <c r="BJ130" i="25"/>
  <c r="BI130" i="25"/>
  <c r="BH130" i="25"/>
  <c r="BG130" i="25"/>
  <c r="BF130" i="25"/>
  <c r="BJ140" i="26"/>
  <c r="BI140" i="26"/>
  <c r="BH140" i="26"/>
  <c r="BG140" i="26"/>
  <c r="BF140" i="26"/>
  <c r="BJ139" i="26"/>
  <c r="BI139" i="26"/>
  <c r="BH139" i="26"/>
  <c r="BG139" i="26"/>
  <c r="BF139" i="26"/>
  <c r="BJ138" i="26"/>
  <c r="BI138" i="26"/>
  <c r="BH138" i="26"/>
  <c r="BG138" i="26"/>
  <c r="BF138" i="26"/>
  <c r="BJ137" i="26"/>
  <c r="BI137" i="26"/>
  <c r="BH137" i="26"/>
  <c r="BG137" i="26"/>
  <c r="BF137" i="26"/>
  <c r="BJ136" i="26"/>
  <c r="BI136" i="26"/>
  <c r="BH136" i="26"/>
  <c r="BG136" i="26"/>
  <c r="BF136" i="26"/>
  <c r="BJ135" i="26"/>
  <c r="BI135" i="26"/>
  <c r="BH135" i="26"/>
  <c r="BG135" i="26"/>
  <c r="BF135" i="26"/>
  <c r="BJ134" i="26"/>
  <c r="BI134" i="26"/>
  <c r="BH134" i="26"/>
  <c r="BG134" i="26"/>
  <c r="BF134" i="26"/>
  <c r="BJ131" i="26"/>
  <c r="BI131" i="26"/>
  <c r="BH131" i="26"/>
  <c r="BH132" i="26" s="1"/>
  <c r="BG131" i="26"/>
  <c r="BG132" i="26" s="1"/>
  <c r="BF131" i="26"/>
  <c r="BF132" i="26" s="1"/>
  <c r="BJ130" i="26"/>
  <c r="BI130" i="26"/>
  <c r="BH130" i="26"/>
  <c r="BG130" i="26"/>
  <c r="BF130" i="26"/>
  <c r="E2" i="10"/>
  <c r="E6" i="10"/>
  <c r="E7" i="10"/>
  <c r="D14" i="29" s="1"/>
  <c r="E14" i="29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7" i="10"/>
  <c r="E28" i="10"/>
  <c r="E29" i="10"/>
  <c r="E30" i="10"/>
  <c r="E31" i="10"/>
  <c r="E32" i="10"/>
  <c r="E36" i="10"/>
  <c r="E37" i="10"/>
  <c r="E38" i="10"/>
  <c r="E39" i="10"/>
  <c r="E40" i="10"/>
  <c r="E41" i="10"/>
  <c r="E42" i="10"/>
  <c r="E43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G3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2" i="17"/>
  <c r="G3" i="14"/>
  <c r="I3" i="14" s="1"/>
  <c r="N7" i="31"/>
  <c r="P12" i="31" s="1"/>
  <c r="CC4" i="23"/>
  <c r="S7" i="31"/>
  <c r="U12" i="31" s="1"/>
  <c r="S12" i="31" s="1"/>
  <c r="G4" i="14"/>
  <c r="G5" i="14"/>
  <c r="G6" i="14"/>
  <c r="G7" i="14"/>
  <c r="G8" i="14"/>
  <c r="G9" i="14"/>
  <c r="I9" i="14" s="1"/>
  <c r="G10" i="14"/>
  <c r="I10" i="14" s="1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I24" i="14" s="1"/>
  <c r="G25" i="14"/>
  <c r="G26" i="14"/>
  <c r="I26" i="14" s="1"/>
  <c r="G27" i="14"/>
  <c r="I27" i="14" s="1"/>
  <c r="G28" i="14"/>
  <c r="G29" i="14"/>
  <c r="I29" i="14" s="1"/>
  <c r="G30" i="14"/>
  <c r="L30" i="14" s="1"/>
  <c r="G31" i="14"/>
  <c r="G32" i="14"/>
  <c r="G33" i="14"/>
  <c r="G34" i="14"/>
  <c r="G35" i="14"/>
  <c r="G36" i="14"/>
  <c r="G37" i="14"/>
  <c r="I37" i="14" s="1"/>
  <c r="G38" i="14"/>
  <c r="G39" i="14"/>
  <c r="G40" i="14"/>
  <c r="G41" i="14"/>
  <c r="G42" i="14"/>
  <c r="K42" i="14" s="1"/>
  <c r="G43" i="14"/>
  <c r="G44" i="14"/>
  <c r="I44" i="14" s="1"/>
  <c r="G45" i="14"/>
  <c r="G46" i="14"/>
  <c r="G47" i="14"/>
  <c r="G48" i="14"/>
  <c r="G49" i="14"/>
  <c r="G50" i="14"/>
  <c r="K50" i="14" s="1"/>
  <c r="G51" i="14"/>
  <c r="G52" i="14"/>
  <c r="G53" i="14"/>
  <c r="G54" i="14"/>
  <c r="G55" i="14"/>
  <c r="G56" i="14"/>
  <c r="I56" i="14" s="1"/>
  <c r="G57" i="14"/>
  <c r="G58" i="14"/>
  <c r="G59" i="14"/>
  <c r="G60" i="14"/>
  <c r="I60" i="14" s="1"/>
  <c r="G61" i="14"/>
  <c r="I61" i="14" s="1"/>
  <c r="G62" i="14"/>
  <c r="G63" i="14"/>
  <c r="G64" i="14"/>
  <c r="I64" i="14" s="1"/>
  <c r="G65" i="14"/>
  <c r="G66" i="14"/>
  <c r="G67" i="14"/>
  <c r="G68" i="14"/>
  <c r="G69" i="14"/>
  <c r="G70" i="14"/>
  <c r="G71" i="14"/>
  <c r="G72" i="14"/>
  <c r="G73" i="14"/>
  <c r="G74" i="14"/>
  <c r="L74" i="14" s="1"/>
  <c r="G75" i="14"/>
  <c r="G76" i="14"/>
  <c r="I76" i="14" s="1"/>
  <c r="G77" i="14"/>
  <c r="G78" i="14"/>
  <c r="K78" i="14" s="1"/>
  <c r="G79" i="14"/>
  <c r="G80" i="14"/>
  <c r="G81" i="14"/>
  <c r="G82" i="14"/>
  <c r="L82" i="14" s="1"/>
  <c r="G83" i="14"/>
  <c r="G84" i="14"/>
  <c r="I84" i="14" s="1"/>
  <c r="G85" i="14"/>
  <c r="G86" i="14"/>
  <c r="K86" i="14" s="1"/>
  <c r="G87" i="14"/>
  <c r="G88" i="14"/>
  <c r="I88" i="14" s="1"/>
  <c r="G89" i="14"/>
  <c r="G90" i="14"/>
  <c r="L90" i="14" s="1"/>
  <c r="G91" i="14"/>
  <c r="G92" i="14"/>
  <c r="G93" i="14"/>
  <c r="I93" i="14" s="1"/>
  <c r="G94" i="14"/>
  <c r="I94" i="14" s="1"/>
  <c r="G95" i="14"/>
  <c r="G96" i="14"/>
  <c r="G97" i="14"/>
  <c r="I97" i="14" s="1"/>
  <c r="G98" i="14"/>
  <c r="G99" i="14"/>
  <c r="G100" i="14"/>
  <c r="G101" i="14"/>
  <c r="I101" i="14" s="1"/>
  <c r="G102" i="14"/>
  <c r="G103" i="14"/>
  <c r="G104" i="14"/>
  <c r="G105" i="14"/>
  <c r="I105" i="14" s="1"/>
  <c r="G106" i="14"/>
  <c r="G107" i="14"/>
  <c r="G108" i="14"/>
  <c r="G109" i="14"/>
  <c r="I109" i="14" s="1"/>
  <c r="G110" i="14"/>
  <c r="I110" i="14" s="1"/>
  <c r="G111" i="14"/>
  <c r="G112" i="14"/>
  <c r="K112" i="14" s="1"/>
  <c r="G113" i="14"/>
  <c r="I113" i="14" s="1"/>
  <c r="G114" i="14"/>
  <c r="L114" i="14" s="1"/>
  <c r="G115" i="14"/>
  <c r="G116" i="14"/>
  <c r="G117" i="14"/>
  <c r="I117" i="14" s="1"/>
  <c r="G118" i="14"/>
  <c r="I118" i="14" s="1"/>
  <c r="G119" i="14"/>
  <c r="G120" i="14"/>
  <c r="G121" i="14"/>
  <c r="I121" i="14" s="1"/>
  <c r="O10" i="28"/>
  <c r="I9" i="21"/>
  <c r="T10" i="28"/>
  <c r="I9" i="24"/>
  <c r="Y10" i="28"/>
  <c r="I9" i="25"/>
  <c r="AD10" i="28"/>
  <c r="I9" i="26"/>
  <c r="AI10" i="28"/>
  <c r="K39" i="23"/>
  <c r="AK39" i="34" s="1"/>
  <c r="AM39" i="34" s="1"/>
  <c r="BH39" i="34" s="1"/>
  <c r="K40" i="23"/>
  <c r="K41" i="23"/>
  <c r="AK41" i="34" s="1"/>
  <c r="AM41" i="34" s="1"/>
  <c r="BH41" i="34" s="1"/>
  <c r="K42" i="23"/>
  <c r="K43" i="23"/>
  <c r="K44" i="23"/>
  <c r="K45" i="23"/>
  <c r="AK45" i="34" s="1"/>
  <c r="AM45" i="34" s="1"/>
  <c r="BH45" i="34" s="1"/>
  <c r="K46" i="23"/>
  <c r="AK46" i="34" s="1"/>
  <c r="AM46" i="34" s="1"/>
  <c r="BH46" i="34" s="1"/>
  <c r="K47" i="23"/>
  <c r="AK47" i="34" s="1"/>
  <c r="AM47" i="34" s="1"/>
  <c r="BH47" i="34" s="1"/>
  <c r="K48" i="23"/>
  <c r="K49" i="23"/>
  <c r="AK49" i="34" s="1"/>
  <c r="AM49" i="34" s="1"/>
  <c r="BH49" i="34" s="1"/>
  <c r="K50" i="23"/>
  <c r="K51" i="23"/>
  <c r="AK51" i="34" s="1"/>
  <c r="AM51" i="34" s="1"/>
  <c r="BH51" i="34" s="1"/>
  <c r="K52" i="23"/>
  <c r="K53" i="23"/>
  <c r="AK53" i="34" s="1"/>
  <c r="AM53" i="34" s="1"/>
  <c r="BH53" i="34" s="1"/>
  <c r="K54" i="23"/>
  <c r="AK54" i="34" s="1"/>
  <c r="AM54" i="34" s="1"/>
  <c r="BH54" i="34" s="1"/>
  <c r="K55" i="23"/>
  <c r="K56" i="23"/>
  <c r="AK56" i="34" s="1"/>
  <c r="AM56" i="34" s="1"/>
  <c r="BH56" i="34" s="1"/>
  <c r="K57" i="23"/>
  <c r="AK57" i="34" s="1"/>
  <c r="AM57" i="34" s="1"/>
  <c r="BH57" i="34" s="1"/>
  <c r="K58" i="23"/>
  <c r="AK58" i="34" s="1"/>
  <c r="AM58" i="34" s="1"/>
  <c r="BH58" i="34" s="1"/>
  <c r="K59" i="23"/>
  <c r="AK59" i="34" s="1"/>
  <c r="AM59" i="34" s="1"/>
  <c r="BH59" i="34" s="1"/>
  <c r="K60" i="23"/>
  <c r="K61" i="23"/>
  <c r="AK61" i="34" s="1"/>
  <c r="AM61" i="34" s="1"/>
  <c r="BH61" i="34" s="1"/>
  <c r="K62" i="23"/>
  <c r="AK62" i="34" s="1"/>
  <c r="AM62" i="34" s="1"/>
  <c r="BH62" i="34" s="1"/>
  <c r="K63" i="23"/>
  <c r="AK63" i="34" s="1"/>
  <c r="AM63" i="34" s="1"/>
  <c r="BH63" i="34" s="1"/>
  <c r="K64" i="23"/>
  <c r="AK64" i="34" s="1"/>
  <c r="AM64" i="34" s="1"/>
  <c r="BH64" i="34" s="1"/>
  <c r="K65" i="23"/>
  <c r="AK65" i="34" s="1"/>
  <c r="AM65" i="34" s="1"/>
  <c r="BH65" i="34" s="1"/>
  <c r="K66" i="23"/>
  <c r="K67" i="23"/>
  <c r="K68" i="23"/>
  <c r="K69" i="23"/>
  <c r="K70" i="23"/>
  <c r="K71" i="23"/>
  <c r="K72" i="23"/>
  <c r="K73" i="23"/>
  <c r="AK73" i="34" s="1"/>
  <c r="AM73" i="34" s="1"/>
  <c r="BH73" i="34" s="1"/>
  <c r="K74" i="23"/>
  <c r="AK74" i="34" s="1"/>
  <c r="AM74" i="34" s="1"/>
  <c r="BH74" i="34" s="1"/>
  <c r="K75" i="23"/>
  <c r="AK75" i="34" s="1"/>
  <c r="AM75" i="34" s="1"/>
  <c r="BH75" i="34" s="1"/>
  <c r="K76" i="23"/>
  <c r="AK76" i="34" s="1"/>
  <c r="AM76" i="34" s="1"/>
  <c r="BH76" i="34" s="1"/>
  <c r="K77" i="23"/>
  <c r="K78" i="23"/>
  <c r="K79" i="23"/>
  <c r="K80" i="23"/>
  <c r="K81" i="23"/>
  <c r="K82" i="23"/>
  <c r="AK82" i="34" s="1"/>
  <c r="AM82" i="34" s="1"/>
  <c r="BH82" i="34" s="1"/>
  <c r="K83" i="23"/>
  <c r="K84" i="23"/>
  <c r="AK84" i="34" s="1"/>
  <c r="AM84" i="34" s="1"/>
  <c r="BH84" i="34" s="1"/>
  <c r="K85" i="23"/>
  <c r="AK85" i="28" s="1"/>
  <c r="K86" i="23"/>
  <c r="K87" i="23"/>
  <c r="AK87" i="34" s="1"/>
  <c r="AM87" i="34" s="1"/>
  <c r="BH87" i="34" s="1"/>
  <c r="K88" i="23"/>
  <c r="K89" i="23"/>
  <c r="AK89" i="34" s="1"/>
  <c r="AM89" i="34" s="1"/>
  <c r="BH89" i="34" s="1"/>
  <c r="K90" i="23"/>
  <c r="AK90" i="34" s="1"/>
  <c r="AM90" i="34" s="1"/>
  <c r="BH90" i="34" s="1"/>
  <c r="K91" i="23"/>
  <c r="AK91" i="34" s="1"/>
  <c r="AM91" i="34" s="1"/>
  <c r="BH91" i="34" s="1"/>
  <c r="K92" i="23"/>
  <c r="AK92" i="34" s="1"/>
  <c r="AM92" i="34" s="1"/>
  <c r="BH92" i="34" s="1"/>
  <c r="K93" i="23"/>
  <c r="AK93" i="34" s="1"/>
  <c r="AM93" i="34" s="1"/>
  <c r="BH93" i="34" s="1"/>
  <c r="K94" i="23"/>
  <c r="K95" i="23"/>
  <c r="AK95" i="34" s="1"/>
  <c r="AM95" i="34" s="1"/>
  <c r="BH95" i="34" s="1"/>
  <c r="K96" i="23"/>
  <c r="K97" i="23"/>
  <c r="K98" i="23"/>
  <c r="AK98" i="34" s="1"/>
  <c r="AM98" i="34" s="1"/>
  <c r="BH98" i="34" s="1"/>
  <c r="K99" i="23"/>
  <c r="AK99" i="34" s="1"/>
  <c r="AM99" i="34" s="1"/>
  <c r="BH99" i="34" s="1"/>
  <c r="K100" i="23"/>
  <c r="K101" i="23"/>
  <c r="AK101" i="34" s="1"/>
  <c r="AM101" i="34" s="1"/>
  <c r="BH101" i="34" s="1"/>
  <c r="K102" i="23"/>
  <c r="K103" i="23"/>
  <c r="AK103" i="34" s="1"/>
  <c r="AM103" i="34" s="1"/>
  <c r="BH103" i="34" s="1"/>
  <c r="K104" i="23"/>
  <c r="AK104" i="34" s="1"/>
  <c r="AM104" i="34" s="1"/>
  <c r="BH104" i="34" s="1"/>
  <c r="K105" i="23"/>
  <c r="K106" i="23"/>
  <c r="K107" i="23"/>
  <c r="K108" i="23"/>
  <c r="K109" i="23"/>
  <c r="AK109" i="34" s="1"/>
  <c r="AM109" i="34" s="1"/>
  <c r="BH109" i="34" s="1"/>
  <c r="K110" i="23"/>
  <c r="K111" i="23"/>
  <c r="K112" i="23"/>
  <c r="K113" i="23"/>
  <c r="K114" i="23"/>
  <c r="K115" i="23"/>
  <c r="K116" i="23"/>
  <c r="K117" i="23"/>
  <c r="K118" i="23"/>
  <c r="K119" i="23"/>
  <c r="AK119" i="34" s="1"/>
  <c r="AM119" i="34" s="1"/>
  <c r="BH119" i="34" s="1"/>
  <c r="K120" i="23"/>
  <c r="AK120" i="34" s="1"/>
  <c r="AM120" i="34" s="1"/>
  <c r="BH120" i="34" s="1"/>
  <c r="K121" i="23"/>
  <c r="K122" i="23"/>
  <c r="AK122" i="28" s="1"/>
  <c r="K123" i="23"/>
  <c r="K124" i="23"/>
  <c r="K125" i="23"/>
  <c r="K126" i="23"/>
  <c r="K127" i="23"/>
  <c r="AK127" i="34" s="1"/>
  <c r="AM127" i="34" s="1"/>
  <c r="BH127" i="34" s="1"/>
  <c r="K128" i="23"/>
  <c r="AK128" i="34" s="1"/>
  <c r="AM128" i="34" s="1"/>
  <c r="BH128" i="34" s="1"/>
  <c r="AN10" i="28"/>
  <c r="K13" i="27"/>
  <c r="AP22" i="34" s="1"/>
  <c r="AR22" i="34" s="1"/>
  <c r="BI22" i="34" s="1"/>
  <c r="K14" i="27"/>
  <c r="AP23" i="34" s="1"/>
  <c r="AR23" i="34" s="1"/>
  <c r="BI23" i="34" s="1"/>
  <c r="K15" i="27"/>
  <c r="AP19" i="34" s="1"/>
  <c r="AR19" i="34" s="1"/>
  <c r="BI19" i="34" s="1"/>
  <c r="K16" i="27"/>
  <c r="K17" i="27"/>
  <c r="K18" i="27"/>
  <c r="K19" i="27"/>
  <c r="K20" i="27"/>
  <c r="AP35" i="34" s="1"/>
  <c r="AR35" i="34" s="1"/>
  <c r="BI35" i="34" s="1"/>
  <c r="K21" i="27"/>
  <c r="AP28" i="34" s="1"/>
  <c r="AR28" i="34" s="1"/>
  <c r="BI28" i="34" s="1"/>
  <c r="K22" i="27"/>
  <c r="K23" i="27"/>
  <c r="K24" i="27"/>
  <c r="AP36" i="34" s="1"/>
  <c r="AR36" i="34" s="1"/>
  <c r="BI36" i="34" s="1"/>
  <c r="K25" i="27"/>
  <c r="K26" i="27"/>
  <c r="AP31" i="34" s="1"/>
  <c r="AR31" i="34" s="1"/>
  <c r="BI31" i="34" s="1"/>
  <c r="K27" i="27"/>
  <c r="K28" i="27"/>
  <c r="AP16" i="34" s="1"/>
  <c r="AR16" i="34" s="1"/>
  <c r="BI16" i="34" s="1"/>
  <c r="K29" i="27"/>
  <c r="K30" i="27"/>
  <c r="K31" i="27"/>
  <c r="AP24" i="34" s="1"/>
  <c r="AR24" i="34" s="1"/>
  <c r="BI24" i="34" s="1"/>
  <c r="K32" i="27"/>
  <c r="K33" i="27"/>
  <c r="K34" i="27"/>
  <c r="AP13" i="34" s="1"/>
  <c r="AR13" i="34" s="1"/>
  <c r="BI13" i="34" s="1"/>
  <c r="K35" i="27"/>
  <c r="AP34" i="34" s="1"/>
  <c r="AR34" i="34" s="1"/>
  <c r="BI34" i="34" s="1"/>
  <c r="K36" i="27"/>
  <c r="AP37" i="34" s="1"/>
  <c r="AR37" i="34" s="1"/>
  <c r="BI37" i="34" s="1"/>
  <c r="K37" i="27"/>
  <c r="K38" i="27"/>
  <c r="AP25" i="34" s="1"/>
  <c r="AR25" i="34" s="1"/>
  <c r="BI25" i="34" s="1"/>
  <c r="K39" i="27"/>
  <c r="K40" i="27"/>
  <c r="K41" i="27"/>
  <c r="AP41" i="34" s="1"/>
  <c r="AR41" i="34" s="1"/>
  <c r="BI41" i="34" s="1"/>
  <c r="K42" i="27"/>
  <c r="K43" i="27"/>
  <c r="K44" i="27"/>
  <c r="K45" i="27"/>
  <c r="K46" i="27"/>
  <c r="K47" i="27"/>
  <c r="K48" i="27"/>
  <c r="AP48" i="34" s="1"/>
  <c r="AR48" i="34" s="1"/>
  <c r="BI48" i="34" s="1"/>
  <c r="K49" i="27"/>
  <c r="K50" i="27"/>
  <c r="AP50" i="34" s="1"/>
  <c r="AR50" i="34" s="1"/>
  <c r="BI50" i="34" s="1"/>
  <c r="K51" i="27"/>
  <c r="K52" i="27"/>
  <c r="K53" i="27"/>
  <c r="AP53" i="34" s="1"/>
  <c r="AR53" i="34" s="1"/>
  <c r="BI53" i="34" s="1"/>
  <c r="K54" i="27"/>
  <c r="AP54" i="34" s="1"/>
  <c r="AR54" i="34" s="1"/>
  <c r="BI54" i="34" s="1"/>
  <c r="K55" i="27"/>
  <c r="K56" i="27"/>
  <c r="AP56" i="34" s="1"/>
  <c r="AR56" i="34" s="1"/>
  <c r="BI56" i="34" s="1"/>
  <c r="K57" i="27"/>
  <c r="K58" i="27"/>
  <c r="AP58" i="34" s="1"/>
  <c r="AR58" i="34" s="1"/>
  <c r="BI58" i="34" s="1"/>
  <c r="K59" i="27"/>
  <c r="K60" i="27"/>
  <c r="K61" i="27"/>
  <c r="K62" i="27"/>
  <c r="AP62" i="34" s="1"/>
  <c r="AR62" i="34" s="1"/>
  <c r="BI62" i="34" s="1"/>
  <c r="K63" i="27"/>
  <c r="AP63" i="34" s="1"/>
  <c r="AR63" i="34" s="1"/>
  <c r="BI63" i="34" s="1"/>
  <c r="K64" i="27"/>
  <c r="K65" i="27"/>
  <c r="AP65" i="34" s="1"/>
  <c r="AR65" i="34" s="1"/>
  <c r="BI65" i="34" s="1"/>
  <c r="K66" i="27"/>
  <c r="AP66" i="34" s="1"/>
  <c r="AR66" i="34" s="1"/>
  <c r="BI66" i="34" s="1"/>
  <c r="K67" i="27"/>
  <c r="AP67" i="34" s="1"/>
  <c r="AR67" i="34" s="1"/>
  <c r="BI67" i="34" s="1"/>
  <c r="K68" i="27"/>
  <c r="AP68" i="34" s="1"/>
  <c r="AR68" i="34" s="1"/>
  <c r="BI68" i="34" s="1"/>
  <c r="K69" i="27"/>
  <c r="K70" i="27"/>
  <c r="K71" i="27"/>
  <c r="K72" i="27"/>
  <c r="K73" i="27"/>
  <c r="AP73" i="34" s="1"/>
  <c r="AR73" i="34" s="1"/>
  <c r="BI73" i="34" s="1"/>
  <c r="K74" i="27"/>
  <c r="K75" i="27"/>
  <c r="AP75" i="34" s="1"/>
  <c r="AR75" i="34" s="1"/>
  <c r="BI75" i="34" s="1"/>
  <c r="K76" i="27"/>
  <c r="AP76" i="34" s="1"/>
  <c r="AR76" i="34" s="1"/>
  <c r="BI76" i="34" s="1"/>
  <c r="K77" i="27"/>
  <c r="K78" i="27"/>
  <c r="K79" i="27"/>
  <c r="AP79" i="34" s="1"/>
  <c r="AR79" i="34" s="1"/>
  <c r="BI79" i="34" s="1"/>
  <c r="K80" i="27"/>
  <c r="AP80" i="34" s="1"/>
  <c r="AR80" i="34" s="1"/>
  <c r="BI80" i="34" s="1"/>
  <c r="K81" i="27"/>
  <c r="K82" i="27"/>
  <c r="K83" i="27"/>
  <c r="K84" i="27"/>
  <c r="K85" i="27"/>
  <c r="K86" i="27"/>
  <c r="K87" i="27"/>
  <c r="K88" i="27"/>
  <c r="AP88" i="34" s="1"/>
  <c r="AR88" i="34" s="1"/>
  <c r="BI88" i="34" s="1"/>
  <c r="K89" i="27"/>
  <c r="K90" i="27"/>
  <c r="K91" i="27"/>
  <c r="K92" i="27"/>
  <c r="K93" i="27"/>
  <c r="AP93" i="34" s="1"/>
  <c r="AR93" i="34" s="1"/>
  <c r="BI93" i="34" s="1"/>
  <c r="K94" i="27"/>
  <c r="AP94" i="34" s="1"/>
  <c r="AR94" i="34" s="1"/>
  <c r="BI94" i="34" s="1"/>
  <c r="K95" i="27"/>
  <c r="AP95" i="34" s="1"/>
  <c r="AR95" i="34" s="1"/>
  <c r="BI95" i="34" s="1"/>
  <c r="K96" i="27"/>
  <c r="AP96" i="34" s="1"/>
  <c r="AR96" i="34" s="1"/>
  <c r="BI96" i="34" s="1"/>
  <c r="K97" i="27"/>
  <c r="K98" i="27"/>
  <c r="K99" i="27"/>
  <c r="AP99" i="34" s="1"/>
  <c r="AR99" i="34" s="1"/>
  <c r="BI99" i="34" s="1"/>
  <c r="K100" i="27"/>
  <c r="AP100" i="34" s="1"/>
  <c r="AR100" i="34" s="1"/>
  <c r="BI100" i="34" s="1"/>
  <c r="K101" i="27"/>
  <c r="AP101" i="34" s="1"/>
  <c r="AR101" i="34" s="1"/>
  <c r="BI101" i="34" s="1"/>
  <c r="K102" i="27"/>
  <c r="K103" i="27"/>
  <c r="K104" i="27"/>
  <c r="K105" i="27"/>
  <c r="K106" i="27"/>
  <c r="AP106" i="34" s="1"/>
  <c r="AR106" i="34" s="1"/>
  <c r="BI106" i="34" s="1"/>
  <c r="K107" i="27"/>
  <c r="K108" i="27"/>
  <c r="K109" i="27"/>
  <c r="AP109" i="34" s="1"/>
  <c r="AR109" i="34" s="1"/>
  <c r="BI109" i="34" s="1"/>
  <c r="K110" i="27"/>
  <c r="K111" i="27"/>
  <c r="K112" i="27"/>
  <c r="K113" i="27"/>
  <c r="AP113" i="34" s="1"/>
  <c r="AR113" i="34" s="1"/>
  <c r="BI113" i="34" s="1"/>
  <c r="K114" i="27"/>
  <c r="K115" i="27"/>
  <c r="K116" i="27"/>
  <c r="K117" i="27"/>
  <c r="K118" i="27"/>
  <c r="K119" i="27"/>
  <c r="AP119" i="34" s="1"/>
  <c r="AR119" i="34" s="1"/>
  <c r="BI119" i="34" s="1"/>
  <c r="K120" i="27"/>
  <c r="AP120" i="34" s="1"/>
  <c r="AR120" i="34" s="1"/>
  <c r="BI120" i="34" s="1"/>
  <c r="K121" i="27"/>
  <c r="K122" i="27"/>
  <c r="K123" i="27"/>
  <c r="K124" i="27"/>
  <c r="K125" i="27"/>
  <c r="K126" i="27"/>
  <c r="AP126" i="34" s="1"/>
  <c r="AR126" i="34" s="1"/>
  <c r="BI126" i="34" s="1"/>
  <c r="K127" i="27"/>
  <c r="AP127" i="34" s="1"/>
  <c r="AR127" i="34" s="1"/>
  <c r="BI127" i="34" s="1"/>
  <c r="K128" i="27"/>
  <c r="AP128" i="34" s="1"/>
  <c r="AR128" i="34" s="1"/>
  <c r="BI128" i="34" s="1"/>
  <c r="AS10" i="28"/>
  <c r="AX4" i="28"/>
  <c r="O9" i="28"/>
  <c r="T9" i="28"/>
  <c r="Y9" i="28"/>
  <c r="AD9" i="28"/>
  <c r="AA9" i="28" s="1"/>
  <c r="AI9" i="28"/>
  <c r="AN9" i="28"/>
  <c r="AS9" i="28"/>
  <c r="O11" i="28"/>
  <c r="T11" i="28"/>
  <c r="Y11" i="28"/>
  <c r="AD11" i="28"/>
  <c r="AI11" i="28"/>
  <c r="AN11" i="28"/>
  <c r="AS11" i="28"/>
  <c r="L7" i="22"/>
  <c r="O23" i="22" s="1"/>
  <c r="Q7" i="22"/>
  <c r="T29" i="22" s="1"/>
  <c r="Q29" i="22" s="1"/>
  <c r="V7" i="22"/>
  <c r="Y15" i="22" s="1"/>
  <c r="W15" i="22" s="1"/>
  <c r="Z15" i="22" s="1"/>
  <c r="AA7" i="22"/>
  <c r="AF7" i="22"/>
  <c r="AI19" i="22" s="1"/>
  <c r="AF19" i="22" s="1"/>
  <c r="AK7" i="22"/>
  <c r="AN127" i="22" s="1"/>
  <c r="AP7" i="22"/>
  <c r="AS126" i="22" s="1"/>
  <c r="AP126" i="22" s="1"/>
  <c r="AT126" i="22" s="1"/>
  <c r="AX4" i="22"/>
  <c r="T9" i="22"/>
  <c r="I10" i="13"/>
  <c r="M7" i="13"/>
  <c r="P26" i="13" s="1"/>
  <c r="R7" i="13"/>
  <c r="U11" i="13" s="1"/>
  <c r="W7" i="13"/>
  <c r="AB7" i="13"/>
  <c r="AE44" i="13" s="1"/>
  <c r="AG7" i="13"/>
  <c r="I9" i="13"/>
  <c r="I11" i="13"/>
  <c r="AJ11" i="13"/>
  <c r="AH11" i="13" s="1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A10" i="7"/>
  <c r="A17" i="7"/>
  <c r="O108" i="22"/>
  <c r="T24" i="22"/>
  <c r="T45" i="22"/>
  <c r="T67" i="22"/>
  <c r="T88" i="22"/>
  <c r="T111" i="22"/>
  <c r="Y12" i="22"/>
  <c r="W12" i="22" s="1"/>
  <c r="Z12" i="22" s="1"/>
  <c r="Y17" i="22"/>
  <c r="V17" i="22" s="1"/>
  <c r="Y19" i="22"/>
  <c r="W19" i="22" s="1"/>
  <c r="Y23" i="22"/>
  <c r="Y27" i="22"/>
  <c r="Y29" i="22"/>
  <c r="W29" i="22" s="1"/>
  <c r="Y32" i="22"/>
  <c r="W32" i="22" s="1"/>
  <c r="Y36" i="22"/>
  <c r="V36" i="22" s="1"/>
  <c r="Y39" i="22"/>
  <c r="V39" i="22" s="1"/>
  <c r="Y43" i="22"/>
  <c r="W43" i="22" s="1"/>
  <c r="Y46" i="22"/>
  <c r="W46" i="22" s="1"/>
  <c r="Y50" i="22"/>
  <c r="W50" i="22" s="1"/>
  <c r="Y55" i="22"/>
  <c r="Y59" i="22"/>
  <c r="Y63" i="22"/>
  <c r="V63" i="22" s="1"/>
  <c r="Y66" i="22"/>
  <c r="W66" i="22" s="1"/>
  <c r="Y70" i="22"/>
  <c r="W70" i="22" s="1"/>
  <c r="Y73" i="22"/>
  <c r="V73" i="22" s="1"/>
  <c r="Y75" i="22"/>
  <c r="Y79" i="22"/>
  <c r="W79" i="22" s="1"/>
  <c r="Y82" i="22"/>
  <c r="Y85" i="22"/>
  <c r="Y89" i="22"/>
  <c r="W89" i="22" s="1"/>
  <c r="Y93" i="22"/>
  <c r="V93" i="22" s="1"/>
  <c r="Y96" i="22"/>
  <c r="V96" i="22" s="1"/>
  <c r="Y99" i="22"/>
  <c r="V99" i="22" s="1"/>
  <c r="Y103" i="22"/>
  <c r="V103" i="22" s="1"/>
  <c r="Y107" i="22"/>
  <c r="W107" i="22" s="1"/>
  <c r="Y110" i="22"/>
  <c r="Y114" i="22"/>
  <c r="W114" i="22" s="1"/>
  <c r="X114" i="22" s="1"/>
  <c r="BE114" i="22" s="1"/>
  <c r="Y118" i="22"/>
  <c r="W118" i="22" s="1"/>
  <c r="Y122" i="22"/>
  <c r="W122" i="22" s="1"/>
  <c r="Z122" i="22" s="1"/>
  <c r="Y125" i="22"/>
  <c r="AI11" i="22"/>
  <c r="AF11" i="22" s="1"/>
  <c r="AI16" i="22"/>
  <c r="AF16" i="22" s="1"/>
  <c r="AI28" i="22"/>
  <c r="AF28" i="22" s="1"/>
  <c r="AI31" i="22"/>
  <c r="AF31" i="22" s="1"/>
  <c r="AI42" i="22"/>
  <c r="AF42" i="22" s="1"/>
  <c r="AI46" i="22"/>
  <c r="AF46" i="22" s="1"/>
  <c r="AI58" i="22"/>
  <c r="AF58" i="22" s="1"/>
  <c r="AI63" i="22"/>
  <c r="AF63" i="22" s="1"/>
  <c r="AI74" i="22"/>
  <c r="AF74" i="22" s="1"/>
  <c r="AI76" i="22"/>
  <c r="AF76" i="22" s="1"/>
  <c r="AI86" i="22"/>
  <c r="AF86" i="22" s="1"/>
  <c r="AI90" i="22"/>
  <c r="AF90" i="22" s="1"/>
  <c r="AI99" i="22"/>
  <c r="AF99" i="22" s="1"/>
  <c r="AI102" i="22"/>
  <c r="AF102" i="22" s="1"/>
  <c r="AI114" i="22"/>
  <c r="AF114" i="22" s="1"/>
  <c r="AI116" i="22"/>
  <c r="AF116" i="22" s="1"/>
  <c r="AI127" i="22"/>
  <c r="AF127" i="22" s="1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C10" i="2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2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8" i="24"/>
  <c r="AC39" i="24"/>
  <c r="AC40" i="24"/>
  <c r="AC41" i="24"/>
  <c r="AC42" i="24"/>
  <c r="AC43" i="24"/>
  <c r="AC44" i="24"/>
  <c r="AC45" i="24"/>
  <c r="AC46" i="24"/>
  <c r="AC47" i="24"/>
  <c r="AC48" i="24"/>
  <c r="AC49" i="24"/>
  <c r="AC50" i="24"/>
  <c r="AC51" i="24"/>
  <c r="AC52" i="24"/>
  <c r="AC53" i="24"/>
  <c r="AC54" i="24"/>
  <c r="AC55" i="24"/>
  <c r="AC56" i="24"/>
  <c r="AC57" i="24"/>
  <c r="AC58" i="24"/>
  <c r="AC59" i="24"/>
  <c r="AC60" i="24"/>
  <c r="AC61" i="24"/>
  <c r="AC62" i="24"/>
  <c r="AC63" i="24"/>
  <c r="AC64" i="24"/>
  <c r="AC65" i="24"/>
  <c r="AC66" i="24"/>
  <c r="AC67" i="24"/>
  <c r="AC68" i="24"/>
  <c r="AC69" i="24"/>
  <c r="AC70" i="24"/>
  <c r="AC71" i="24"/>
  <c r="AC72" i="24"/>
  <c r="AC73" i="24"/>
  <c r="AC74" i="24"/>
  <c r="AC75" i="24"/>
  <c r="AC76" i="24"/>
  <c r="AC77" i="24"/>
  <c r="AC78" i="24"/>
  <c r="AC79" i="24"/>
  <c r="AC80" i="24"/>
  <c r="AC81" i="24"/>
  <c r="AC82" i="24"/>
  <c r="AC83" i="24"/>
  <c r="AC84" i="24"/>
  <c r="AC85" i="24"/>
  <c r="AC86" i="24"/>
  <c r="AC87" i="24"/>
  <c r="AC88" i="24"/>
  <c r="AC89" i="24"/>
  <c r="AC90" i="24"/>
  <c r="AC91" i="24"/>
  <c r="AC92" i="24"/>
  <c r="AC93" i="24"/>
  <c r="AC94" i="24"/>
  <c r="AC95" i="24"/>
  <c r="AC96" i="24"/>
  <c r="AC97" i="24"/>
  <c r="AC98" i="24"/>
  <c r="AC99" i="24"/>
  <c r="AC100" i="24"/>
  <c r="AC101" i="24"/>
  <c r="AC102" i="24"/>
  <c r="AC103" i="24"/>
  <c r="AC104" i="24"/>
  <c r="AC105" i="24"/>
  <c r="AC106" i="24"/>
  <c r="AC107" i="24"/>
  <c r="AC108" i="24"/>
  <c r="AC109" i="24"/>
  <c r="AC110" i="24"/>
  <c r="AC111" i="24"/>
  <c r="AC112" i="24"/>
  <c r="AC113" i="24"/>
  <c r="AC114" i="24"/>
  <c r="AC115" i="24"/>
  <c r="AC116" i="24"/>
  <c r="AC117" i="24"/>
  <c r="AC118" i="24"/>
  <c r="AC119" i="24"/>
  <c r="AC120" i="24"/>
  <c r="AC121" i="24"/>
  <c r="AC122" i="24"/>
  <c r="AC123" i="24"/>
  <c r="AC124" i="24"/>
  <c r="AC125" i="24"/>
  <c r="AC126" i="24"/>
  <c r="AC127" i="24"/>
  <c r="AC128" i="24"/>
  <c r="AC10" i="25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C29" i="25"/>
  <c r="AC30" i="25"/>
  <c r="AC31" i="25"/>
  <c r="AC32" i="25"/>
  <c r="AC33" i="25"/>
  <c r="AC34" i="25"/>
  <c r="AC35" i="25"/>
  <c r="AC36" i="25"/>
  <c r="AC37" i="25"/>
  <c r="AC38" i="25"/>
  <c r="AC39" i="25"/>
  <c r="AC40" i="25"/>
  <c r="AC41" i="25"/>
  <c r="AC42" i="25"/>
  <c r="AC43" i="25"/>
  <c r="AC44" i="25"/>
  <c r="AC45" i="25"/>
  <c r="AC46" i="25"/>
  <c r="AC47" i="25"/>
  <c r="AC48" i="25"/>
  <c r="AC49" i="25"/>
  <c r="AC50" i="25"/>
  <c r="AC51" i="25"/>
  <c r="AC52" i="25"/>
  <c r="AC53" i="25"/>
  <c r="AC54" i="25"/>
  <c r="AC55" i="25"/>
  <c r="AC56" i="25"/>
  <c r="AC57" i="25"/>
  <c r="AC58" i="25"/>
  <c r="AC59" i="25"/>
  <c r="AC60" i="25"/>
  <c r="AC61" i="25"/>
  <c r="AC62" i="25"/>
  <c r="AC63" i="25"/>
  <c r="AC64" i="25"/>
  <c r="AC65" i="25"/>
  <c r="AC66" i="25"/>
  <c r="AC67" i="25"/>
  <c r="AC68" i="25"/>
  <c r="AC69" i="25"/>
  <c r="AC70" i="25"/>
  <c r="AC71" i="25"/>
  <c r="AC72" i="25"/>
  <c r="AC73" i="25"/>
  <c r="AC74" i="25"/>
  <c r="AC75" i="25"/>
  <c r="AC76" i="25"/>
  <c r="AC77" i="25"/>
  <c r="AC78" i="25"/>
  <c r="AC79" i="25"/>
  <c r="AC80" i="25"/>
  <c r="AC81" i="25"/>
  <c r="AC82" i="25"/>
  <c r="AC83" i="25"/>
  <c r="AC84" i="25"/>
  <c r="AC85" i="25"/>
  <c r="AC86" i="25"/>
  <c r="AC87" i="25"/>
  <c r="AC88" i="25"/>
  <c r="AC89" i="25"/>
  <c r="AC90" i="25"/>
  <c r="AC91" i="25"/>
  <c r="AC92" i="25"/>
  <c r="AC93" i="25"/>
  <c r="AC94" i="25"/>
  <c r="AC95" i="25"/>
  <c r="AC96" i="25"/>
  <c r="AC97" i="25"/>
  <c r="AC98" i="25"/>
  <c r="AC99" i="25"/>
  <c r="AC100" i="25"/>
  <c r="AC101" i="25"/>
  <c r="AC102" i="25"/>
  <c r="AC103" i="25"/>
  <c r="AC104" i="25"/>
  <c r="AC105" i="25"/>
  <c r="AC106" i="25"/>
  <c r="AC107" i="25"/>
  <c r="AC108" i="25"/>
  <c r="AC109" i="25"/>
  <c r="AC110" i="25"/>
  <c r="AC111" i="25"/>
  <c r="AC112" i="25"/>
  <c r="AC113" i="25"/>
  <c r="AC114" i="25"/>
  <c r="AC115" i="25"/>
  <c r="AC116" i="25"/>
  <c r="AC117" i="25"/>
  <c r="AC118" i="25"/>
  <c r="AC119" i="25"/>
  <c r="AC120" i="25"/>
  <c r="AC121" i="25"/>
  <c r="AC122" i="25"/>
  <c r="AC123" i="25"/>
  <c r="AC124" i="25"/>
  <c r="AC125" i="25"/>
  <c r="AC126" i="25"/>
  <c r="AC127" i="25"/>
  <c r="AC128" i="25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8" i="26"/>
  <c r="AC39" i="26"/>
  <c r="AC40" i="26"/>
  <c r="AC41" i="26"/>
  <c r="AC42" i="26"/>
  <c r="AC43" i="26"/>
  <c r="AC44" i="26"/>
  <c r="AC45" i="26"/>
  <c r="AC46" i="26"/>
  <c r="AC47" i="26"/>
  <c r="AC48" i="26"/>
  <c r="AC49" i="26"/>
  <c r="AC50" i="26"/>
  <c r="AC51" i="26"/>
  <c r="AC52" i="26"/>
  <c r="AC53" i="26"/>
  <c r="AC54" i="26"/>
  <c r="AC55" i="26"/>
  <c r="AC56" i="26"/>
  <c r="AC57" i="26"/>
  <c r="AC58" i="26"/>
  <c r="AC59" i="26"/>
  <c r="AC60" i="26"/>
  <c r="AC61" i="26"/>
  <c r="AC62" i="26"/>
  <c r="AC63" i="26"/>
  <c r="AC64" i="26"/>
  <c r="AC65" i="26"/>
  <c r="AC66" i="26"/>
  <c r="AC67" i="26"/>
  <c r="AC68" i="26"/>
  <c r="AC69" i="26"/>
  <c r="AC70" i="26"/>
  <c r="AC71" i="26"/>
  <c r="AC72" i="26"/>
  <c r="AC73" i="26"/>
  <c r="AC74" i="26"/>
  <c r="AC75" i="26"/>
  <c r="AC76" i="26"/>
  <c r="AC77" i="26"/>
  <c r="AC78" i="26"/>
  <c r="AC79" i="26"/>
  <c r="AC80" i="26"/>
  <c r="AC81" i="26"/>
  <c r="AC82" i="26"/>
  <c r="AC83" i="26"/>
  <c r="AC84" i="26"/>
  <c r="AC85" i="26"/>
  <c r="AC86" i="26"/>
  <c r="AC87" i="26"/>
  <c r="AC88" i="26"/>
  <c r="AC89" i="26"/>
  <c r="AC90" i="26"/>
  <c r="AC91" i="26"/>
  <c r="AC92" i="26"/>
  <c r="AC93" i="26"/>
  <c r="AC94" i="26"/>
  <c r="AC95" i="26"/>
  <c r="AC96" i="26"/>
  <c r="AC97" i="26"/>
  <c r="AC98" i="26"/>
  <c r="AC99" i="26"/>
  <c r="AC100" i="26"/>
  <c r="AC101" i="26"/>
  <c r="AC102" i="26"/>
  <c r="AC103" i="26"/>
  <c r="AC104" i="26"/>
  <c r="AC105" i="26"/>
  <c r="AC106" i="26"/>
  <c r="AC107" i="26"/>
  <c r="AC108" i="26"/>
  <c r="AC109" i="26"/>
  <c r="AC110" i="26"/>
  <c r="AC111" i="26"/>
  <c r="AC112" i="26"/>
  <c r="AC113" i="26"/>
  <c r="AC114" i="26"/>
  <c r="AC115" i="26"/>
  <c r="AC116" i="26"/>
  <c r="AC117" i="26"/>
  <c r="AC118" i="26"/>
  <c r="AC119" i="26"/>
  <c r="AC120" i="26"/>
  <c r="AC121" i="26"/>
  <c r="AC122" i="26"/>
  <c r="AC123" i="26"/>
  <c r="AC124" i="26"/>
  <c r="AC125" i="26"/>
  <c r="AC126" i="26"/>
  <c r="AC127" i="26"/>
  <c r="AC128" i="26"/>
  <c r="AC9" i="21"/>
  <c r="AC9" i="24"/>
  <c r="AC9" i="25"/>
  <c r="AC9" i="26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35" i="21"/>
  <c r="AD36" i="21"/>
  <c r="AD37" i="21"/>
  <c r="AD38" i="21"/>
  <c r="AD39" i="21"/>
  <c r="AD40" i="21"/>
  <c r="AD41" i="21"/>
  <c r="AD42" i="21"/>
  <c r="AD43" i="21"/>
  <c r="AD44" i="21"/>
  <c r="AD45" i="21"/>
  <c r="AD46" i="21"/>
  <c r="AD47" i="21"/>
  <c r="AD48" i="21"/>
  <c r="AD49" i="21"/>
  <c r="AD50" i="21"/>
  <c r="AD51" i="21"/>
  <c r="AD52" i="21"/>
  <c r="AD53" i="21"/>
  <c r="AD54" i="21"/>
  <c r="AD55" i="21"/>
  <c r="AD56" i="21"/>
  <c r="AD57" i="21"/>
  <c r="AD58" i="21"/>
  <c r="AD59" i="21"/>
  <c r="AD60" i="21"/>
  <c r="AD61" i="21"/>
  <c r="AD62" i="21"/>
  <c r="AD63" i="21"/>
  <c r="AD64" i="21"/>
  <c r="AD65" i="21"/>
  <c r="AD66" i="21"/>
  <c r="AD67" i="21"/>
  <c r="AD68" i="21"/>
  <c r="AD69" i="21"/>
  <c r="AD70" i="21"/>
  <c r="AD71" i="21"/>
  <c r="AD72" i="21"/>
  <c r="AD73" i="21"/>
  <c r="AD74" i="21"/>
  <c r="AD75" i="21"/>
  <c r="AD76" i="21"/>
  <c r="AD77" i="21"/>
  <c r="AD78" i="21"/>
  <c r="AD79" i="21"/>
  <c r="AD80" i="21"/>
  <c r="AD81" i="21"/>
  <c r="AD82" i="21"/>
  <c r="AD83" i="21"/>
  <c r="AD84" i="21"/>
  <c r="AD85" i="21"/>
  <c r="AD86" i="21"/>
  <c r="AD87" i="21"/>
  <c r="AD88" i="21"/>
  <c r="AD89" i="21"/>
  <c r="AD90" i="21"/>
  <c r="AD91" i="21"/>
  <c r="AD92" i="21"/>
  <c r="AD93" i="21"/>
  <c r="AD94" i="21"/>
  <c r="AD95" i="21"/>
  <c r="AD96" i="21"/>
  <c r="AD97" i="21"/>
  <c r="AD98" i="21"/>
  <c r="AD99" i="21"/>
  <c r="AD100" i="21"/>
  <c r="AD101" i="21"/>
  <c r="AD102" i="21"/>
  <c r="AD103" i="21"/>
  <c r="AD104" i="21"/>
  <c r="AD105" i="21"/>
  <c r="AD106" i="21"/>
  <c r="AD107" i="21"/>
  <c r="AD108" i="21"/>
  <c r="AD109" i="21"/>
  <c r="AD110" i="21"/>
  <c r="AD111" i="21"/>
  <c r="AD112" i="21"/>
  <c r="AD113" i="21"/>
  <c r="AD114" i="21"/>
  <c r="AD115" i="21"/>
  <c r="AD116" i="21"/>
  <c r="AD117" i="21"/>
  <c r="AD118" i="21"/>
  <c r="AD119" i="21"/>
  <c r="AD120" i="21"/>
  <c r="AD121" i="21"/>
  <c r="AD122" i="21"/>
  <c r="AD123" i="21"/>
  <c r="AD124" i="21"/>
  <c r="AD125" i="21"/>
  <c r="AD126" i="21"/>
  <c r="AD127" i="21"/>
  <c r="AD128" i="21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6" i="24"/>
  <c r="AD37" i="24"/>
  <c r="AD38" i="24"/>
  <c r="AD39" i="24"/>
  <c r="AD40" i="24"/>
  <c r="AD41" i="24"/>
  <c r="AD42" i="24"/>
  <c r="AD43" i="24"/>
  <c r="AD44" i="24"/>
  <c r="AD45" i="24"/>
  <c r="AD46" i="24"/>
  <c r="AD47" i="24"/>
  <c r="AD48" i="24"/>
  <c r="AD49" i="24"/>
  <c r="AD50" i="24"/>
  <c r="AD51" i="24"/>
  <c r="AD52" i="24"/>
  <c r="AD53" i="24"/>
  <c r="AD54" i="24"/>
  <c r="AD55" i="24"/>
  <c r="AD56" i="24"/>
  <c r="AD57" i="24"/>
  <c r="AD58" i="24"/>
  <c r="AD59" i="24"/>
  <c r="AD60" i="24"/>
  <c r="AD61" i="24"/>
  <c r="AD62" i="24"/>
  <c r="AD63" i="24"/>
  <c r="AD64" i="24"/>
  <c r="AD65" i="24"/>
  <c r="AD66" i="24"/>
  <c r="AD67" i="24"/>
  <c r="AD68" i="24"/>
  <c r="AD69" i="24"/>
  <c r="AD70" i="24"/>
  <c r="AD71" i="24"/>
  <c r="AD72" i="24"/>
  <c r="AD73" i="24"/>
  <c r="AD74" i="24"/>
  <c r="AD75" i="24"/>
  <c r="AD76" i="24"/>
  <c r="AD77" i="24"/>
  <c r="AD78" i="24"/>
  <c r="AD79" i="24"/>
  <c r="AD80" i="24"/>
  <c r="AD81" i="24"/>
  <c r="AD82" i="24"/>
  <c r="AD83" i="24"/>
  <c r="AD84" i="24"/>
  <c r="AD85" i="24"/>
  <c r="AD86" i="24"/>
  <c r="AD87" i="24"/>
  <c r="AD88" i="24"/>
  <c r="AD89" i="24"/>
  <c r="AD90" i="24"/>
  <c r="AD91" i="24"/>
  <c r="AD92" i="24"/>
  <c r="AD93" i="24"/>
  <c r="AD94" i="24"/>
  <c r="AD95" i="24"/>
  <c r="AD96" i="24"/>
  <c r="AD97" i="24"/>
  <c r="AD98" i="24"/>
  <c r="AD99" i="24"/>
  <c r="AD100" i="24"/>
  <c r="AD101" i="24"/>
  <c r="AD102" i="24"/>
  <c r="AD103" i="24"/>
  <c r="AD104" i="24"/>
  <c r="AD105" i="24"/>
  <c r="AD106" i="24"/>
  <c r="AD107" i="24"/>
  <c r="AD108" i="24"/>
  <c r="AD109" i="24"/>
  <c r="AD110" i="24"/>
  <c r="AD111" i="24"/>
  <c r="AD112" i="24"/>
  <c r="AD113" i="24"/>
  <c r="AD114" i="24"/>
  <c r="AD115" i="24"/>
  <c r="AD116" i="24"/>
  <c r="AD117" i="24"/>
  <c r="AD118" i="24"/>
  <c r="AD119" i="24"/>
  <c r="AD120" i="24"/>
  <c r="AD121" i="24"/>
  <c r="AD122" i="24"/>
  <c r="AD123" i="24"/>
  <c r="AD124" i="24"/>
  <c r="AD125" i="24"/>
  <c r="AD126" i="24"/>
  <c r="AD127" i="24"/>
  <c r="AD128" i="24"/>
  <c r="AD10" i="25"/>
  <c r="AD11" i="25"/>
  <c r="AD12" i="25"/>
  <c r="AD13" i="25"/>
  <c r="AD14" i="25"/>
  <c r="AD15" i="25"/>
  <c r="AD16" i="25"/>
  <c r="AD17" i="25"/>
  <c r="AD18" i="25"/>
  <c r="AD19" i="25"/>
  <c r="AD20" i="25"/>
  <c r="AD21" i="25"/>
  <c r="AD22" i="25"/>
  <c r="AD23" i="25"/>
  <c r="AD24" i="25"/>
  <c r="AD25" i="25"/>
  <c r="AD26" i="25"/>
  <c r="AD27" i="25"/>
  <c r="AD28" i="25"/>
  <c r="AD29" i="25"/>
  <c r="AD30" i="25"/>
  <c r="AD31" i="25"/>
  <c r="AD32" i="25"/>
  <c r="AD33" i="25"/>
  <c r="AD34" i="25"/>
  <c r="AD35" i="25"/>
  <c r="AD36" i="25"/>
  <c r="AD37" i="25"/>
  <c r="AD38" i="25"/>
  <c r="AD39" i="25"/>
  <c r="AD40" i="25"/>
  <c r="AD41" i="25"/>
  <c r="AD42" i="25"/>
  <c r="AD43" i="25"/>
  <c r="AD44" i="25"/>
  <c r="AD45" i="25"/>
  <c r="AD46" i="25"/>
  <c r="AD47" i="25"/>
  <c r="AD48" i="25"/>
  <c r="AD49" i="25"/>
  <c r="AD50" i="25"/>
  <c r="AD51" i="25"/>
  <c r="AD52" i="25"/>
  <c r="AD53" i="25"/>
  <c r="AD54" i="25"/>
  <c r="AD55" i="25"/>
  <c r="AD56" i="25"/>
  <c r="AD57" i="25"/>
  <c r="AD58" i="25"/>
  <c r="AD59" i="25"/>
  <c r="AD60" i="25"/>
  <c r="AD61" i="25"/>
  <c r="AD62" i="25"/>
  <c r="AD63" i="25"/>
  <c r="AD64" i="25"/>
  <c r="AD65" i="25"/>
  <c r="AD66" i="25"/>
  <c r="AD67" i="25"/>
  <c r="AD68" i="25"/>
  <c r="AD69" i="25"/>
  <c r="AD70" i="25"/>
  <c r="AD71" i="25"/>
  <c r="AD72" i="25"/>
  <c r="AD73" i="25"/>
  <c r="AD74" i="25"/>
  <c r="AD75" i="25"/>
  <c r="AD76" i="25"/>
  <c r="AD77" i="25"/>
  <c r="AD78" i="25"/>
  <c r="AD79" i="25"/>
  <c r="AD80" i="25"/>
  <c r="AD81" i="25"/>
  <c r="AD82" i="25"/>
  <c r="AD83" i="25"/>
  <c r="AD84" i="25"/>
  <c r="AD85" i="25"/>
  <c r="AD86" i="25"/>
  <c r="AD87" i="25"/>
  <c r="AD88" i="25"/>
  <c r="AD89" i="25"/>
  <c r="AD90" i="25"/>
  <c r="AD91" i="25"/>
  <c r="AD92" i="25"/>
  <c r="AD93" i="25"/>
  <c r="AD94" i="25"/>
  <c r="AD95" i="25"/>
  <c r="AD96" i="25"/>
  <c r="AD97" i="25"/>
  <c r="AD98" i="25"/>
  <c r="AD99" i="25"/>
  <c r="AD100" i="25"/>
  <c r="AD101" i="25"/>
  <c r="AD102" i="25"/>
  <c r="AD103" i="25"/>
  <c r="AD104" i="25"/>
  <c r="AD105" i="25"/>
  <c r="AD106" i="25"/>
  <c r="AD107" i="25"/>
  <c r="AD108" i="25"/>
  <c r="AD109" i="25"/>
  <c r="AD110" i="25"/>
  <c r="AD111" i="25"/>
  <c r="AD112" i="25"/>
  <c r="AD113" i="25"/>
  <c r="AD114" i="25"/>
  <c r="AD115" i="25"/>
  <c r="AD116" i="25"/>
  <c r="AD117" i="25"/>
  <c r="AD118" i="25"/>
  <c r="AD119" i="25"/>
  <c r="AD120" i="25"/>
  <c r="AD121" i="25"/>
  <c r="AD122" i="25"/>
  <c r="AD123" i="25"/>
  <c r="AD124" i="25"/>
  <c r="AD125" i="25"/>
  <c r="AD126" i="25"/>
  <c r="AD127" i="25"/>
  <c r="AD128" i="25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D44" i="26"/>
  <c r="AD45" i="26"/>
  <c r="AD46" i="26"/>
  <c r="AD47" i="26"/>
  <c r="AD48" i="26"/>
  <c r="AD49" i="26"/>
  <c r="AD50" i="26"/>
  <c r="AD51" i="26"/>
  <c r="AD52" i="26"/>
  <c r="AD53" i="26"/>
  <c r="AD54" i="26"/>
  <c r="AD55" i="26"/>
  <c r="AD56" i="26"/>
  <c r="AD57" i="26"/>
  <c r="AD58" i="26"/>
  <c r="AD59" i="26"/>
  <c r="AD60" i="26"/>
  <c r="AD61" i="26"/>
  <c r="AD62" i="26"/>
  <c r="AD63" i="26"/>
  <c r="AD64" i="26"/>
  <c r="AD65" i="26"/>
  <c r="AD66" i="26"/>
  <c r="AD67" i="26"/>
  <c r="AD68" i="26"/>
  <c r="AD69" i="26"/>
  <c r="AD70" i="26"/>
  <c r="AD71" i="26"/>
  <c r="AD72" i="26"/>
  <c r="AD73" i="26"/>
  <c r="AD74" i="26"/>
  <c r="AD75" i="26"/>
  <c r="AD76" i="26"/>
  <c r="AD77" i="26"/>
  <c r="AD78" i="26"/>
  <c r="AD79" i="26"/>
  <c r="AD80" i="26"/>
  <c r="AD81" i="26"/>
  <c r="AD82" i="26"/>
  <c r="AD83" i="26"/>
  <c r="AD84" i="26"/>
  <c r="AD85" i="26"/>
  <c r="AD86" i="26"/>
  <c r="AD87" i="26"/>
  <c r="AD88" i="26"/>
  <c r="AD89" i="26"/>
  <c r="AD90" i="26"/>
  <c r="AD91" i="26"/>
  <c r="AD92" i="26"/>
  <c r="AD93" i="26"/>
  <c r="AD94" i="26"/>
  <c r="AD95" i="26"/>
  <c r="AD96" i="26"/>
  <c r="AD97" i="26"/>
  <c r="AD98" i="26"/>
  <c r="AD99" i="26"/>
  <c r="AD100" i="26"/>
  <c r="AD101" i="26"/>
  <c r="AD102" i="26"/>
  <c r="AD103" i="26"/>
  <c r="AD104" i="26"/>
  <c r="AD105" i="26"/>
  <c r="AD106" i="26"/>
  <c r="AD107" i="26"/>
  <c r="AD108" i="26"/>
  <c r="AD109" i="26"/>
  <c r="AD110" i="26"/>
  <c r="AD111" i="26"/>
  <c r="AD112" i="26"/>
  <c r="AD113" i="26"/>
  <c r="AD114" i="26"/>
  <c r="AD115" i="26"/>
  <c r="AD116" i="26"/>
  <c r="AD117" i="26"/>
  <c r="AD118" i="26"/>
  <c r="AD119" i="26"/>
  <c r="AD120" i="26"/>
  <c r="AD121" i="26"/>
  <c r="AD122" i="26"/>
  <c r="AD123" i="26"/>
  <c r="AD124" i="26"/>
  <c r="AD125" i="26"/>
  <c r="AD126" i="26"/>
  <c r="AD127" i="26"/>
  <c r="AD128" i="26"/>
  <c r="AD9" i="21"/>
  <c r="AD9" i="24"/>
  <c r="AD9" i="25"/>
  <c r="AD9" i="26"/>
  <c r="CC4" i="27"/>
  <c r="U16" i="31"/>
  <c r="S16" i="31" s="1"/>
  <c r="V16" i="31" s="1"/>
  <c r="P22" i="31"/>
  <c r="U25" i="31"/>
  <c r="S25" i="31" s="1"/>
  <c r="V25" i="31" s="1"/>
  <c r="U29" i="31"/>
  <c r="S29" i="31" s="1"/>
  <c r="U43" i="31"/>
  <c r="S43" i="31" s="1"/>
  <c r="V43" i="31" s="1"/>
  <c r="P44" i="31"/>
  <c r="U52" i="31"/>
  <c r="S52" i="31" s="1"/>
  <c r="V52" i="31" s="1"/>
  <c r="U55" i="31"/>
  <c r="S55" i="31" s="1"/>
  <c r="V55" i="31" s="1"/>
  <c r="P56" i="31"/>
  <c r="P64" i="31"/>
  <c r="U72" i="31"/>
  <c r="S72" i="31" s="1"/>
  <c r="P77" i="31"/>
  <c r="N77" i="31" s="1"/>
  <c r="Q77" i="31" s="1"/>
  <c r="P82" i="31"/>
  <c r="U84" i="31"/>
  <c r="S84" i="31" s="1"/>
  <c r="V84" i="31" s="1"/>
  <c r="P96" i="31"/>
  <c r="P105" i="31"/>
  <c r="U108" i="31"/>
  <c r="S108" i="31" s="1"/>
  <c r="V108" i="31" s="1"/>
  <c r="U116" i="31"/>
  <c r="S116" i="31" s="1"/>
  <c r="P117" i="31"/>
  <c r="B3" i="31"/>
  <c r="O12" i="28"/>
  <c r="T12" i="28"/>
  <c r="Y12" i="28"/>
  <c r="AD12" i="28"/>
  <c r="AI12" i="28"/>
  <c r="AN12" i="28"/>
  <c r="AS12" i="28"/>
  <c r="O13" i="28"/>
  <c r="T13" i="28"/>
  <c r="Y13" i="28"/>
  <c r="AD13" i="28"/>
  <c r="AI13" i="28"/>
  <c r="AN13" i="28"/>
  <c r="AS13" i="28"/>
  <c r="O14" i="28"/>
  <c r="T14" i="28"/>
  <c r="Q14" i="28" s="1"/>
  <c r="Y14" i="28"/>
  <c r="AD14" i="28"/>
  <c r="AI14" i="28"/>
  <c r="AN14" i="28"/>
  <c r="AS14" i="28"/>
  <c r="O15" i="28"/>
  <c r="T15" i="28"/>
  <c r="Y15" i="28"/>
  <c r="AD15" i="28"/>
  <c r="AI15" i="28"/>
  <c r="AN15" i="28"/>
  <c r="AS15" i="28"/>
  <c r="O16" i="28"/>
  <c r="T16" i="28"/>
  <c r="Y16" i="28"/>
  <c r="AD16" i="28"/>
  <c r="AI16" i="28"/>
  <c r="AN16" i="28"/>
  <c r="AS16" i="28"/>
  <c r="O17" i="28"/>
  <c r="T17" i="28"/>
  <c r="Y17" i="28"/>
  <c r="AD17" i="28"/>
  <c r="AI17" i="28"/>
  <c r="AN17" i="28"/>
  <c r="AS17" i="28"/>
  <c r="O18" i="28"/>
  <c r="T18" i="28"/>
  <c r="Y18" i="28"/>
  <c r="AD18" i="28"/>
  <c r="AI18" i="28"/>
  <c r="AN18" i="28"/>
  <c r="AS18" i="28"/>
  <c r="O19" i="28"/>
  <c r="T19" i="28"/>
  <c r="Y19" i="28"/>
  <c r="V19" i="28" s="1"/>
  <c r="AD19" i="28"/>
  <c r="AI19" i="28"/>
  <c r="AN19" i="28"/>
  <c r="AS19" i="28"/>
  <c r="O20" i="28"/>
  <c r="T20" i="28"/>
  <c r="Y20" i="28"/>
  <c r="AD20" i="28"/>
  <c r="AI20" i="28"/>
  <c r="AN20" i="28"/>
  <c r="AS20" i="28"/>
  <c r="O21" i="28"/>
  <c r="T21" i="28"/>
  <c r="Y21" i="28"/>
  <c r="AD21" i="28"/>
  <c r="AI21" i="28"/>
  <c r="AN21" i="28"/>
  <c r="AS21" i="28"/>
  <c r="O22" i="28"/>
  <c r="T22" i="28"/>
  <c r="Q22" i="28" s="1"/>
  <c r="Y22" i="28"/>
  <c r="AD22" i="28"/>
  <c r="AI22" i="28"/>
  <c r="AN22" i="28"/>
  <c r="AS22" i="28"/>
  <c r="O23" i="28"/>
  <c r="T23" i="28"/>
  <c r="Y23" i="28"/>
  <c r="AD23" i="28"/>
  <c r="AI23" i="28"/>
  <c r="AN23" i="28"/>
  <c r="AS23" i="28"/>
  <c r="O24" i="28"/>
  <c r="T24" i="28"/>
  <c r="Y24" i="28"/>
  <c r="AD24" i="28"/>
  <c r="AI24" i="28"/>
  <c r="AN24" i="28"/>
  <c r="AS24" i="28"/>
  <c r="O25" i="28"/>
  <c r="T25" i="28"/>
  <c r="Y25" i="28"/>
  <c r="AD25" i="28"/>
  <c r="AI25" i="28"/>
  <c r="AN25" i="28"/>
  <c r="AS25" i="28"/>
  <c r="O26" i="28"/>
  <c r="T26" i="28"/>
  <c r="Y26" i="28"/>
  <c r="AD26" i="28"/>
  <c r="AI26" i="28"/>
  <c r="AN26" i="28"/>
  <c r="AS26" i="28"/>
  <c r="O27" i="28"/>
  <c r="T27" i="28"/>
  <c r="Y27" i="28"/>
  <c r="AD27" i="28"/>
  <c r="AI27" i="28"/>
  <c r="AN27" i="28"/>
  <c r="AS27" i="28"/>
  <c r="O28" i="28"/>
  <c r="T28" i="28"/>
  <c r="Y28" i="28"/>
  <c r="AD28" i="28"/>
  <c r="AI28" i="28"/>
  <c r="AN28" i="28"/>
  <c r="AS28" i="28"/>
  <c r="O29" i="28"/>
  <c r="T29" i="28"/>
  <c r="Y29" i="28"/>
  <c r="AD29" i="28"/>
  <c r="AI29" i="28"/>
  <c r="AN29" i="28"/>
  <c r="AS29" i="28"/>
  <c r="O30" i="28"/>
  <c r="T30" i="28"/>
  <c r="Q30" i="28" s="1"/>
  <c r="Y30" i="28"/>
  <c r="AD30" i="28"/>
  <c r="AI30" i="28"/>
  <c r="AN30" i="28"/>
  <c r="AS30" i="28"/>
  <c r="O31" i="28"/>
  <c r="T31" i="28"/>
  <c r="Y31" i="28"/>
  <c r="V31" i="28" s="1"/>
  <c r="AD31" i="28"/>
  <c r="AI31" i="28"/>
  <c r="AN31" i="28"/>
  <c r="AS31" i="28"/>
  <c r="O32" i="28"/>
  <c r="T32" i="28"/>
  <c r="Y32" i="28"/>
  <c r="AD32" i="28"/>
  <c r="AI32" i="28"/>
  <c r="AN32" i="28"/>
  <c r="AS32" i="28"/>
  <c r="O33" i="28"/>
  <c r="T33" i="28"/>
  <c r="Y33" i="28"/>
  <c r="AD33" i="28"/>
  <c r="AI33" i="28"/>
  <c r="AN33" i="28"/>
  <c r="AS33" i="28"/>
  <c r="O34" i="28"/>
  <c r="T34" i="28"/>
  <c r="Q34" i="28" s="1"/>
  <c r="Y34" i="28"/>
  <c r="AD34" i="28"/>
  <c r="AI34" i="28"/>
  <c r="AN34" i="28"/>
  <c r="AS34" i="28"/>
  <c r="O35" i="28"/>
  <c r="T35" i="28"/>
  <c r="Y35" i="28"/>
  <c r="AD35" i="28"/>
  <c r="AI35" i="28"/>
  <c r="AN35" i="28"/>
  <c r="AS35" i="28"/>
  <c r="O36" i="28"/>
  <c r="T36" i="28"/>
  <c r="Y36" i="28"/>
  <c r="AD36" i="28"/>
  <c r="AI36" i="28"/>
  <c r="AN36" i="28"/>
  <c r="AS36" i="28"/>
  <c r="O37" i="28"/>
  <c r="T37" i="28"/>
  <c r="Y37" i="28"/>
  <c r="AD37" i="28"/>
  <c r="AI37" i="28"/>
  <c r="AN37" i="28"/>
  <c r="AS37" i="28"/>
  <c r="O38" i="28"/>
  <c r="T38" i="28"/>
  <c r="Q38" i="28" s="1"/>
  <c r="Y38" i="28"/>
  <c r="AD38" i="28"/>
  <c r="AI38" i="28"/>
  <c r="AN38" i="28"/>
  <c r="AS38" i="28"/>
  <c r="O39" i="28"/>
  <c r="T39" i="28"/>
  <c r="Y39" i="28"/>
  <c r="V39" i="28" s="1"/>
  <c r="AD39" i="28"/>
  <c r="AI39" i="28"/>
  <c r="AN39" i="28"/>
  <c r="AS39" i="28"/>
  <c r="O40" i="28"/>
  <c r="T40" i="28"/>
  <c r="Y40" i="28"/>
  <c r="AD40" i="28"/>
  <c r="AI40" i="28"/>
  <c r="AN40" i="28"/>
  <c r="AS40" i="28"/>
  <c r="O41" i="28"/>
  <c r="T41" i="28"/>
  <c r="Y41" i="28"/>
  <c r="AD41" i="28"/>
  <c r="AI41" i="28"/>
  <c r="AN41" i="28"/>
  <c r="AS41" i="28"/>
  <c r="O42" i="28"/>
  <c r="T42" i="28"/>
  <c r="Q42" i="28" s="1"/>
  <c r="Y42" i="28"/>
  <c r="AD42" i="28"/>
  <c r="AI42" i="28"/>
  <c r="AN42" i="28"/>
  <c r="AS42" i="28"/>
  <c r="O43" i="28"/>
  <c r="T43" i="28"/>
  <c r="Y43" i="28"/>
  <c r="AD43" i="28"/>
  <c r="AI43" i="28"/>
  <c r="AN43" i="28"/>
  <c r="AS43" i="28"/>
  <c r="O44" i="28"/>
  <c r="T44" i="28"/>
  <c r="Y44" i="28"/>
  <c r="AD44" i="28"/>
  <c r="AI44" i="28"/>
  <c r="AN44" i="28"/>
  <c r="AS44" i="28"/>
  <c r="O45" i="28"/>
  <c r="T45" i="28"/>
  <c r="Y45" i="28"/>
  <c r="AD45" i="28"/>
  <c r="AI45" i="28"/>
  <c r="AN45" i="28"/>
  <c r="AS45" i="28"/>
  <c r="O46" i="28"/>
  <c r="T46" i="28"/>
  <c r="Q46" i="28" s="1"/>
  <c r="Y46" i="28"/>
  <c r="AD46" i="28"/>
  <c r="AI46" i="28"/>
  <c r="AN46" i="28"/>
  <c r="AS46" i="28"/>
  <c r="O47" i="28"/>
  <c r="T47" i="28"/>
  <c r="Y47" i="28"/>
  <c r="AD47" i="28"/>
  <c r="AI47" i="28"/>
  <c r="AN47" i="28"/>
  <c r="AS47" i="28"/>
  <c r="O48" i="28"/>
  <c r="T48" i="28"/>
  <c r="Y48" i="28"/>
  <c r="AD48" i="28"/>
  <c r="AI48" i="28"/>
  <c r="AN48" i="28"/>
  <c r="AS48" i="28"/>
  <c r="O49" i="28"/>
  <c r="T49" i="28"/>
  <c r="Y49" i="28"/>
  <c r="AD49" i="28"/>
  <c r="AI49" i="28"/>
  <c r="AN49" i="28"/>
  <c r="AS49" i="28"/>
  <c r="O50" i="28"/>
  <c r="T50" i="28"/>
  <c r="Q50" i="28" s="1"/>
  <c r="Y50" i="28"/>
  <c r="AD50" i="28"/>
  <c r="AI50" i="28"/>
  <c r="AN50" i="28"/>
  <c r="AS50" i="28"/>
  <c r="O51" i="28"/>
  <c r="T51" i="28"/>
  <c r="Y51" i="28"/>
  <c r="AD51" i="28"/>
  <c r="AI51" i="28"/>
  <c r="AN51" i="28"/>
  <c r="AS51" i="28"/>
  <c r="O52" i="28"/>
  <c r="T52" i="28"/>
  <c r="Y52" i="28"/>
  <c r="AD52" i="28"/>
  <c r="AI52" i="28"/>
  <c r="AN52" i="28"/>
  <c r="AS52" i="28"/>
  <c r="O53" i="28"/>
  <c r="T53" i="28"/>
  <c r="Y53" i="28"/>
  <c r="AD53" i="28"/>
  <c r="AI53" i="28"/>
  <c r="AN53" i="28"/>
  <c r="AS53" i="28"/>
  <c r="O54" i="28"/>
  <c r="T54" i="28"/>
  <c r="Q54" i="28" s="1"/>
  <c r="Y54" i="28"/>
  <c r="AD54" i="28"/>
  <c r="AI54" i="28"/>
  <c r="AN54" i="28"/>
  <c r="AS54" i="28"/>
  <c r="O55" i="28"/>
  <c r="T55" i="28"/>
  <c r="Y55" i="28"/>
  <c r="V55" i="28" s="1"/>
  <c r="AD55" i="28"/>
  <c r="AI55" i="28"/>
  <c r="AN55" i="28"/>
  <c r="AS55" i="28"/>
  <c r="O56" i="28"/>
  <c r="T56" i="28"/>
  <c r="Y56" i="28"/>
  <c r="AD56" i="28"/>
  <c r="AI56" i="28"/>
  <c r="AN56" i="28"/>
  <c r="AS56" i="28"/>
  <c r="O57" i="28"/>
  <c r="T57" i="28"/>
  <c r="Y57" i="28"/>
  <c r="AD57" i="28"/>
  <c r="AI57" i="28"/>
  <c r="AN57" i="28"/>
  <c r="AS57" i="28"/>
  <c r="O58" i="28"/>
  <c r="T58" i="28"/>
  <c r="Q58" i="28" s="1"/>
  <c r="Y58" i="28"/>
  <c r="AD58" i="28"/>
  <c r="AI58" i="28"/>
  <c r="AN58" i="28"/>
  <c r="AS58" i="28"/>
  <c r="O59" i="28"/>
  <c r="T59" i="28"/>
  <c r="Y59" i="28"/>
  <c r="V59" i="28" s="1"/>
  <c r="AD59" i="28"/>
  <c r="AI59" i="28"/>
  <c r="AN59" i="28"/>
  <c r="AS59" i="28"/>
  <c r="O60" i="28"/>
  <c r="T60" i="28"/>
  <c r="Y60" i="28"/>
  <c r="AD60" i="28"/>
  <c r="AI60" i="28"/>
  <c r="AN60" i="28"/>
  <c r="AS60" i="28"/>
  <c r="O61" i="28"/>
  <c r="T61" i="28"/>
  <c r="Y61" i="28"/>
  <c r="AD61" i="28"/>
  <c r="AI61" i="28"/>
  <c r="AN61" i="28"/>
  <c r="AS61" i="28"/>
  <c r="O62" i="28"/>
  <c r="T62" i="28"/>
  <c r="Y62" i="28"/>
  <c r="AD62" i="28"/>
  <c r="AI62" i="28"/>
  <c r="AN62" i="28"/>
  <c r="AS62" i="28"/>
  <c r="O63" i="28"/>
  <c r="T63" i="28"/>
  <c r="Y63" i="28"/>
  <c r="V63" i="28" s="1"/>
  <c r="AD63" i="28"/>
  <c r="AI63" i="28"/>
  <c r="AN63" i="28"/>
  <c r="AS63" i="28"/>
  <c r="O64" i="28"/>
  <c r="T64" i="28"/>
  <c r="Y64" i="28"/>
  <c r="AD64" i="28"/>
  <c r="AI64" i="28"/>
  <c r="AN64" i="28"/>
  <c r="AS64" i="28"/>
  <c r="O65" i="28"/>
  <c r="T65" i="28"/>
  <c r="Y65" i="28"/>
  <c r="AD65" i="28"/>
  <c r="AI65" i="28"/>
  <c r="AN65" i="28"/>
  <c r="AS65" i="28"/>
  <c r="O66" i="28"/>
  <c r="T66" i="28"/>
  <c r="Q66" i="28" s="1"/>
  <c r="Y66" i="28"/>
  <c r="AD66" i="28"/>
  <c r="AI66" i="28"/>
  <c r="AN66" i="28"/>
  <c r="AS66" i="28"/>
  <c r="O67" i="28"/>
  <c r="T67" i="28"/>
  <c r="Y67" i="28"/>
  <c r="AD67" i="28"/>
  <c r="AI67" i="28"/>
  <c r="AN67" i="28"/>
  <c r="AS67" i="28"/>
  <c r="O68" i="28"/>
  <c r="T68" i="28"/>
  <c r="Y68" i="28"/>
  <c r="AD68" i="28"/>
  <c r="AI68" i="28"/>
  <c r="AN68" i="28"/>
  <c r="AS68" i="28"/>
  <c r="O69" i="28"/>
  <c r="T69" i="28"/>
  <c r="Y69" i="28"/>
  <c r="AD69" i="28"/>
  <c r="AI69" i="28"/>
  <c r="AN69" i="28"/>
  <c r="AS69" i="28"/>
  <c r="O70" i="28"/>
  <c r="T70" i="28"/>
  <c r="Y70" i="28"/>
  <c r="AD70" i="28"/>
  <c r="AI70" i="28"/>
  <c r="AN70" i="28"/>
  <c r="AS70" i="28"/>
  <c r="O71" i="28"/>
  <c r="T71" i="28"/>
  <c r="Y71" i="28"/>
  <c r="V71" i="28" s="1"/>
  <c r="AD71" i="28"/>
  <c r="AI71" i="28"/>
  <c r="AN71" i="28"/>
  <c r="AS71" i="28"/>
  <c r="O72" i="28"/>
  <c r="T72" i="28"/>
  <c r="Y72" i="28"/>
  <c r="AD72" i="28"/>
  <c r="AI72" i="28"/>
  <c r="AN72" i="28"/>
  <c r="AS72" i="28"/>
  <c r="O73" i="28"/>
  <c r="T73" i="28"/>
  <c r="Y73" i="28"/>
  <c r="AD73" i="28"/>
  <c r="AI73" i="28"/>
  <c r="AN73" i="28"/>
  <c r="AS73" i="28"/>
  <c r="O74" i="28"/>
  <c r="T74" i="28"/>
  <c r="Q74" i="28" s="1"/>
  <c r="Y74" i="28"/>
  <c r="AD74" i="28"/>
  <c r="AI74" i="28"/>
  <c r="AN74" i="28"/>
  <c r="AS74" i="28"/>
  <c r="O75" i="28"/>
  <c r="T75" i="28"/>
  <c r="Y75" i="28"/>
  <c r="V75" i="28" s="1"/>
  <c r="AD75" i="28"/>
  <c r="AI75" i="28"/>
  <c r="AN75" i="28"/>
  <c r="AS75" i="28"/>
  <c r="O76" i="28"/>
  <c r="T76" i="28"/>
  <c r="Y76" i="28"/>
  <c r="AD76" i="28"/>
  <c r="AI76" i="28"/>
  <c r="AN76" i="28"/>
  <c r="AS76" i="28"/>
  <c r="O77" i="28"/>
  <c r="T77" i="28"/>
  <c r="Y77" i="28"/>
  <c r="AD77" i="28"/>
  <c r="AI77" i="28"/>
  <c r="AN77" i="28"/>
  <c r="AS77" i="28"/>
  <c r="O78" i="28"/>
  <c r="T78" i="28"/>
  <c r="Q78" i="28" s="1"/>
  <c r="Y78" i="28"/>
  <c r="AD78" i="28"/>
  <c r="AI78" i="28"/>
  <c r="AN78" i="28"/>
  <c r="AS78" i="28"/>
  <c r="O79" i="28"/>
  <c r="T79" i="28"/>
  <c r="Y79" i="28"/>
  <c r="AD79" i="28"/>
  <c r="AI79" i="28"/>
  <c r="AN79" i="28"/>
  <c r="AS79" i="28"/>
  <c r="O80" i="28"/>
  <c r="T80" i="28"/>
  <c r="Y80" i="28"/>
  <c r="AD80" i="28"/>
  <c r="AI80" i="28"/>
  <c r="AN80" i="28"/>
  <c r="AS80" i="28"/>
  <c r="O81" i="28"/>
  <c r="T81" i="28"/>
  <c r="Y81" i="28"/>
  <c r="AD81" i="28"/>
  <c r="AI81" i="28"/>
  <c r="AN81" i="28"/>
  <c r="AS81" i="28"/>
  <c r="O82" i="28"/>
  <c r="T82" i="28"/>
  <c r="Y82" i="28"/>
  <c r="AD82" i="28"/>
  <c r="AI82" i="28"/>
  <c r="AN82" i="28"/>
  <c r="AS82" i="28"/>
  <c r="O83" i="28"/>
  <c r="T83" i="28"/>
  <c r="Y83" i="28"/>
  <c r="AD83" i="28"/>
  <c r="AI83" i="28"/>
  <c r="AN83" i="28"/>
  <c r="AS83" i="28"/>
  <c r="O84" i="28"/>
  <c r="T84" i="28"/>
  <c r="Y84" i="28"/>
  <c r="AD84" i="28"/>
  <c r="AI84" i="28"/>
  <c r="AN84" i="28"/>
  <c r="AS84" i="28"/>
  <c r="O85" i="28"/>
  <c r="T85" i="28"/>
  <c r="Y85" i="28"/>
  <c r="AD85" i="28"/>
  <c r="AI85" i="28"/>
  <c r="AN85" i="28"/>
  <c r="AS85" i="28"/>
  <c r="O86" i="28"/>
  <c r="T86" i="28"/>
  <c r="Q86" i="28" s="1"/>
  <c r="Y86" i="28"/>
  <c r="AD86" i="28"/>
  <c r="AI86" i="28"/>
  <c r="AN86" i="28"/>
  <c r="AS86" i="28"/>
  <c r="O87" i="28"/>
  <c r="T87" i="28"/>
  <c r="Y87" i="28"/>
  <c r="AD87" i="28"/>
  <c r="AI87" i="28"/>
  <c r="AN87" i="28"/>
  <c r="AS87" i="28"/>
  <c r="O88" i="28"/>
  <c r="T88" i="28"/>
  <c r="Y88" i="28"/>
  <c r="AD88" i="28"/>
  <c r="AI88" i="28"/>
  <c r="AN88" i="28"/>
  <c r="AS88" i="28"/>
  <c r="O89" i="28"/>
  <c r="T89" i="28"/>
  <c r="Y89" i="28"/>
  <c r="AD89" i="28"/>
  <c r="AI89" i="28"/>
  <c r="AN89" i="28"/>
  <c r="AS89" i="28"/>
  <c r="O90" i="28"/>
  <c r="T90" i="28"/>
  <c r="Q90" i="28" s="1"/>
  <c r="Y90" i="28"/>
  <c r="AD90" i="28"/>
  <c r="AI90" i="28"/>
  <c r="AN90" i="28"/>
  <c r="AS90" i="28"/>
  <c r="O91" i="28"/>
  <c r="T91" i="28"/>
  <c r="Y91" i="28"/>
  <c r="AD91" i="28"/>
  <c r="AI91" i="28"/>
  <c r="AN91" i="28"/>
  <c r="AS91" i="28"/>
  <c r="O92" i="28"/>
  <c r="T92" i="28"/>
  <c r="Y92" i="28"/>
  <c r="AD92" i="28"/>
  <c r="AI92" i="28"/>
  <c r="AN92" i="28"/>
  <c r="AS92" i="28"/>
  <c r="O93" i="28"/>
  <c r="T93" i="28"/>
  <c r="Y93" i="28"/>
  <c r="AD93" i="28"/>
  <c r="AI93" i="28"/>
  <c r="AN93" i="28"/>
  <c r="AS93" i="28"/>
  <c r="O94" i="28"/>
  <c r="T94" i="28"/>
  <c r="Q94" i="28" s="1"/>
  <c r="Y94" i="28"/>
  <c r="AD94" i="28"/>
  <c r="AI94" i="28"/>
  <c r="AN94" i="28"/>
  <c r="AS94" i="28"/>
  <c r="O95" i="28"/>
  <c r="T95" i="28"/>
  <c r="Y95" i="28"/>
  <c r="AD95" i="28"/>
  <c r="AI95" i="28"/>
  <c r="AN95" i="28"/>
  <c r="AS95" i="28"/>
  <c r="O96" i="28"/>
  <c r="T96" i="28"/>
  <c r="Y96" i="28"/>
  <c r="AD96" i="28"/>
  <c r="AI96" i="28"/>
  <c r="AN96" i="28"/>
  <c r="AS96" i="28"/>
  <c r="O97" i="28"/>
  <c r="T97" i="28"/>
  <c r="Y97" i="28"/>
  <c r="AD97" i="28"/>
  <c r="AI97" i="28"/>
  <c r="AN97" i="28"/>
  <c r="AS97" i="28"/>
  <c r="O98" i="28"/>
  <c r="T98" i="28"/>
  <c r="Q98" i="28" s="1"/>
  <c r="Y98" i="28"/>
  <c r="AD98" i="28"/>
  <c r="AI98" i="28"/>
  <c r="AN98" i="28"/>
  <c r="AS98" i="28"/>
  <c r="O99" i="28"/>
  <c r="T99" i="28"/>
  <c r="Y99" i="28"/>
  <c r="AD99" i="28"/>
  <c r="AI99" i="28"/>
  <c r="AN99" i="28"/>
  <c r="AS99" i="28"/>
  <c r="O100" i="28"/>
  <c r="T100" i="28"/>
  <c r="Y100" i="28"/>
  <c r="AD100" i="28"/>
  <c r="AI100" i="28"/>
  <c r="AN100" i="28"/>
  <c r="AS100" i="28"/>
  <c r="O101" i="28"/>
  <c r="T101" i="28"/>
  <c r="Y101" i="28"/>
  <c r="AD101" i="28"/>
  <c r="AI101" i="28"/>
  <c r="AN101" i="28"/>
  <c r="AS101" i="28"/>
  <c r="O102" i="28"/>
  <c r="T102" i="28"/>
  <c r="Q102" i="28" s="1"/>
  <c r="Y102" i="28"/>
  <c r="AD102" i="28"/>
  <c r="AI102" i="28"/>
  <c r="AN102" i="28"/>
  <c r="AS102" i="28"/>
  <c r="O103" i="28"/>
  <c r="T103" i="28"/>
  <c r="Y103" i="28"/>
  <c r="AD103" i="28"/>
  <c r="AI103" i="28"/>
  <c r="AN103" i="28"/>
  <c r="AS103" i="28"/>
  <c r="O104" i="28"/>
  <c r="T104" i="28"/>
  <c r="Y104" i="28"/>
  <c r="AD104" i="28"/>
  <c r="AI104" i="28"/>
  <c r="AN104" i="28"/>
  <c r="AS104" i="28"/>
  <c r="O105" i="28"/>
  <c r="T105" i="28"/>
  <c r="Y105" i="28"/>
  <c r="AD105" i="28"/>
  <c r="AI105" i="28"/>
  <c r="AN105" i="28"/>
  <c r="AS105" i="28"/>
  <c r="O106" i="28"/>
  <c r="T106" i="28"/>
  <c r="Y106" i="28"/>
  <c r="AD106" i="28"/>
  <c r="AI106" i="28"/>
  <c r="AN106" i="28"/>
  <c r="AS106" i="28"/>
  <c r="O107" i="28"/>
  <c r="T107" i="28"/>
  <c r="Y107" i="28"/>
  <c r="AD107" i="28"/>
  <c r="AI107" i="28"/>
  <c r="AN107" i="28"/>
  <c r="AS107" i="28"/>
  <c r="O108" i="28"/>
  <c r="T108" i="28"/>
  <c r="Y108" i="28"/>
  <c r="AD108" i="28"/>
  <c r="AI108" i="28"/>
  <c r="AN108" i="28"/>
  <c r="AS108" i="28"/>
  <c r="O109" i="28"/>
  <c r="T109" i="28"/>
  <c r="Y109" i="28"/>
  <c r="AD109" i="28"/>
  <c r="AI109" i="28"/>
  <c r="AN109" i="28"/>
  <c r="AS109" i="28"/>
  <c r="O110" i="28"/>
  <c r="T110" i="28"/>
  <c r="Q110" i="28" s="1"/>
  <c r="Y110" i="28"/>
  <c r="AD110" i="28"/>
  <c r="AI110" i="28"/>
  <c r="AN110" i="28"/>
  <c r="AS110" i="28"/>
  <c r="O111" i="28"/>
  <c r="T111" i="28"/>
  <c r="Y111" i="28"/>
  <c r="AD111" i="28"/>
  <c r="AI111" i="28"/>
  <c r="AN111" i="28"/>
  <c r="AS111" i="28"/>
  <c r="O112" i="28"/>
  <c r="T112" i="28"/>
  <c r="Y112" i="28"/>
  <c r="AD112" i="28"/>
  <c r="AI112" i="28"/>
  <c r="AN112" i="28"/>
  <c r="AS112" i="28"/>
  <c r="O113" i="28"/>
  <c r="T113" i="28"/>
  <c r="Y113" i="28"/>
  <c r="AD113" i="28"/>
  <c r="AI113" i="28"/>
  <c r="AN113" i="28"/>
  <c r="AS113" i="28"/>
  <c r="O114" i="28"/>
  <c r="T114" i="28"/>
  <c r="Y114" i="28"/>
  <c r="AD114" i="28"/>
  <c r="AI114" i="28"/>
  <c r="AN114" i="28"/>
  <c r="AS114" i="28"/>
  <c r="O115" i="28"/>
  <c r="T115" i="28"/>
  <c r="Y115" i="28"/>
  <c r="AD115" i="28"/>
  <c r="AI115" i="28"/>
  <c r="AN115" i="28"/>
  <c r="AS115" i="28"/>
  <c r="O116" i="28"/>
  <c r="T116" i="28"/>
  <c r="Y116" i="28"/>
  <c r="AD116" i="28"/>
  <c r="AI116" i="28"/>
  <c r="AN116" i="28"/>
  <c r="AS116" i="28"/>
  <c r="O117" i="28"/>
  <c r="T117" i="28"/>
  <c r="Y117" i="28"/>
  <c r="AD117" i="28"/>
  <c r="AI117" i="28"/>
  <c r="AN117" i="28"/>
  <c r="AS117" i="28"/>
  <c r="O118" i="28"/>
  <c r="T118" i="28"/>
  <c r="Y118" i="28"/>
  <c r="AD118" i="28"/>
  <c r="AI118" i="28"/>
  <c r="AN118" i="28"/>
  <c r="AS118" i="28"/>
  <c r="O119" i="28"/>
  <c r="T119" i="28"/>
  <c r="Y119" i="28"/>
  <c r="AD119" i="28"/>
  <c r="AI119" i="28"/>
  <c r="AN119" i="28"/>
  <c r="AS119" i="28"/>
  <c r="O120" i="28"/>
  <c r="T120" i="28"/>
  <c r="Y120" i="28"/>
  <c r="AD120" i="28"/>
  <c r="AI120" i="28"/>
  <c r="AN120" i="28"/>
  <c r="AS120" i="28"/>
  <c r="O121" i="28"/>
  <c r="T121" i="28"/>
  <c r="Y121" i="28"/>
  <c r="AD121" i="28"/>
  <c r="AI121" i="28"/>
  <c r="AN121" i="28"/>
  <c r="AS121" i="28"/>
  <c r="O122" i="28"/>
  <c r="T122" i="28"/>
  <c r="Y122" i="28"/>
  <c r="AD122" i="28"/>
  <c r="AI122" i="28"/>
  <c r="AN122" i="28"/>
  <c r="AS122" i="28"/>
  <c r="O123" i="28"/>
  <c r="T123" i="28"/>
  <c r="Y123" i="28"/>
  <c r="AD123" i="28"/>
  <c r="AI123" i="28"/>
  <c r="AN123" i="28"/>
  <c r="AS123" i="28"/>
  <c r="O124" i="28"/>
  <c r="T124" i="28"/>
  <c r="Y124" i="28"/>
  <c r="AD124" i="28"/>
  <c r="AI124" i="28"/>
  <c r="AN124" i="28"/>
  <c r="AS124" i="28"/>
  <c r="O125" i="28"/>
  <c r="T125" i="28"/>
  <c r="Y125" i="28"/>
  <c r="AD125" i="28"/>
  <c r="AI125" i="28"/>
  <c r="AN125" i="28"/>
  <c r="AS125" i="28"/>
  <c r="O126" i="28"/>
  <c r="T126" i="28"/>
  <c r="Y126" i="28"/>
  <c r="AD126" i="28"/>
  <c r="AI126" i="28"/>
  <c r="AN126" i="28"/>
  <c r="AS126" i="28"/>
  <c r="O127" i="28"/>
  <c r="T127" i="28"/>
  <c r="Y127" i="28"/>
  <c r="AD127" i="28"/>
  <c r="AI127" i="28"/>
  <c r="AN127" i="28"/>
  <c r="AS127" i="28"/>
  <c r="O128" i="28"/>
  <c r="T128" i="28"/>
  <c r="Y128" i="28"/>
  <c r="AD128" i="28"/>
  <c r="AI128" i="28"/>
  <c r="AN128" i="28"/>
  <c r="AS128" i="28"/>
  <c r="AS127" i="22"/>
  <c r="AP127" i="22" s="1"/>
  <c r="AS124" i="22"/>
  <c r="AP124" i="22" s="1"/>
  <c r="AR124" i="22" s="1"/>
  <c r="BI124" i="22" s="1"/>
  <c r="AN122" i="22"/>
  <c r="AS119" i="22"/>
  <c r="AP119" i="22" s="1"/>
  <c r="AS118" i="22"/>
  <c r="AP118" i="22" s="1"/>
  <c r="AR118" i="22" s="1"/>
  <c r="BI118" i="22" s="1"/>
  <c r="AS117" i="22"/>
  <c r="AP117" i="22" s="1"/>
  <c r="AS116" i="22"/>
  <c r="AP116" i="22" s="1"/>
  <c r="AN110" i="22"/>
  <c r="AS101" i="22"/>
  <c r="AP101" i="22" s="1"/>
  <c r="AN99" i="22"/>
  <c r="AS96" i="22"/>
  <c r="AP96" i="22" s="1"/>
  <c r="AT96" i="22" s="1"/>
  <c r="AS92" i="22"/>
  <c r="AP92" i="22" s="1"/>
  <c r="AT92" i="22" s="1"/>
  <c r="AS89" i="22"/>
  <c r="AP89" i="22" s="1"/>
  <c r="AT89" i="22" s="1"/>
  <c r="AS88" i="22"/>
  <c r="AP88" i="22" s="1"/>
  <c r="AR88" i="22" s="1"/>
  <c r="BI88" i="22" s="1"/>
  <c r="AN79" i="22"/>
  <c r="AS76" i="22"/>
  <c r="AP76" i="22" s="1"/>
  <c r="AS71" i="22"/>
  <c r="AP71" i="22" s="1"/>
  <c r="AR71" i="22" s="1"/>
  <c r="BI71" i="22" s="1"/>
  <c r="V70" i="22"/>
  <c r="AS69" i="22"/>
  <c r="AP69" i="22" s="1"/>
  <c r="AS68" i="22"/>
  <c r="AP68" i="22" s="1"/>
  <c r="AT68" i="22" s="1"/>
  <c r="AN68" i="22"/>
  <c r="AS61" i="22"/>
  <c r="AP61" i="22" s="1"/>
  <c r="AS57" i="22"/>
  <c r="AP57" i="22" s="1"/>
  <c r="AS56" i="22"/>
  <c r="AP56" i="22" s="1"/>
  <c r="AS54" i="22"/>
  <c r="AP54" i="22" s="1"/>
  <c r="AR54" i="22" s="1"/>
  <c r="BI54" i="22" s="1"/>
  <c r="AS53" i="22"/>
  <c r="AP53" i="22" s="1"/>
  <c r="AN50" i="22"/>
  <c r="AS43" i="22"/>
  <c r="AP43" i="22" s="1"/>
  <c r="AS39" i="22"/>
  <c r="AP39" i="22" s="1"/>
  <c r="AS32" i="22"/>
  <c r="AP32" i="22" s="1"/>
  <c r="AN25" i="22"/>
  <c r="AS23" i="22"/>
  <c r="AP23" i="22" s="1"/>
  <c r="AS19" i="22"/>
  <c r="AP19" i="22" s="1"/>
  <c r="AN19" i="22"/>
  <c r="AS15" i="22"/>
  <c r="AP15" i="22" s="1"/>
  <c r="AT15" i="22" s="1"/>
  <c r="Z12" i="13"/>
  <c r="Y12" i="13" s="1"/>
  <c r="AA12" i="13" s="1"/>
  <c r="AJ12" i="13"/>
  <c r="AI12" i="13" s="1"/>
  <c r="AK12" i="13" s="1"/>
  <c r="Z13" i="13"/>
  <c r="W13" i="13" s="1"/>
  <c r="AJ13" i="13"/>
  <c r="AG13" i="13" s="1"/>
  <c r="U14" i="13"/>
  <c r="R14" i="13" s="1"/>
  <c r="Z14" i="13"/>
  <c r="Y14" i="13" s="1"/>
  <c r="AA14" i="13" s="1"/>
  <c r="AJ14" i="13"/>
  <c r="AG14" i="13" s="1"/>
  <c r="AJ15" i="13"/>
  <c r="AH15" i="13" s="1"/>
  <c r="U16" i="13"/>
  <c r="Z16" i="13"/>
  <c r="AJ16" i="13"/>
  <c r="AG16" i="13" s="1"/>
  <c r="U17" i="13"/>
  <c r="Z17" i="13"/>
  <c r="W17" i="13" s="1"/>
  <c r="AJ17" i="13"/>
  <c r="AH17" i="13" s="1"/>
  <c r="AJ18" i="13"/>
  <c r="AH18" i="13" s="1"/>
  <c r="Z19" i="13"/>
  <c r="Y19" i="13" s="1"/>
  <c r="AA19" i="13" s="1"/>
  <c r="AJ19" i="13"/>
  <c r="AI19" i="13" s="1"/>
  <c r="AK19" i="13" s="1"/>
  <c r="Z20" i="13"/>
  <c r="AJ20" i="13"/>
  <c r="AH20" i="13" s="1"/>
  <c r="Z21" i="13"/>
  <c r="W21" i="13" s="1"/>
  <c r="AJ21" i="13"/>
  <c r="AH21" i="13" s="1"/>
  <c r="Z22" i="13"/>
  <c r="X22" i="13" s="1"/>
  <c r="AJ22" i="13"/>
  <c r="AH22" i="13" s="1"/>
  <c r="Z23" i="13"/>
  <c r="X23" i="13" s="1"/>
  <c r="AJ23" i="13"/>
  <c r="AI23" i="13" s="1"/>
  <c r="AK23" i="13" s="1"/>
  <c r="Z24" i="13"/>
  <c r="X24" i="13" s="1"/>
  <c r="AJ24" i="13"/>
  <c r="AG24" i="13" s="1"/>
  <c r="Z25" i="13"/>
  <c r="AJ25" i="13"/>
  <c r="AG25" i="13" s="1"/>
  <c r="Z26" i="13"/>
  <c r="Y26" i="13" s="1"/>
  <c r="AA26" i="13" s="1"/>
  <c r="AJ26" i="13"/>
  <c r="AG26" i="13" s="1"/>
  <c r="Z27" i="13"/>
  <c r="X27" i="13" s="1"/>
  <c r="AJ27" i="13"/>
  <c r="AH27" i="13" s="1"/>
  <c r="P28" i="13"/>
  <c r="Z28" i="13"/>
  <c r="X28" i="13" s="1"/>
  <c r="AJ28" i="13"/>
  <c r="AH28" i="13" s="1"/>
  <c r="Z29" i="13"/>
  <c r="X29" i="13" s="1"/>
  <c r="AJ29" i="13"/>
  <c r="AH29" i="13" s="1"/>
  <c r="Z30" i="13"/>
  <c r="W30" i="13" s="1"/>
  <c r="AJ30" i="13"/>
  <c r="AH30" i="13" s="1"/>
  <c r="Z31" i="13"/>
  <c r="AJ31" i="13"/>
  <c r="P32" i="13"/>
  <c r="Z32" i="13"/>
  <c r="X32" i="13" s="1"/>
  <c r="AJ32" i="13"/>
  <c r="AH32" i="13" s="1"/>
  <c r="Z33" i="13"/>
  <c r="AJ33" i="13"/>
  <c r="AH33" i="13" s="1"/>
  <c r="U34" i="13"/>
  <c r="Z34" i="13"/>
  <c r="X34" i="13" s="1"/>
  <c r="AJ34" i="13"/>
  <c r="AG34" i="13" s="1"/>
  <c r="Z35" i="13"/>
  <c r="W35" i="13" s="1"/>
  <c r="AJ35" i="13"/>
  <c r="AI35" i="13" s="1"/>
  <c r="AK35" i="13" s="1"/>
  <c r="Z36" i="13"/>
  <c r="X36" i="13" s="1"/>
  <c r="AJ36" i="13"/>
  <c r="AG36" i="13" s="1"/>
  <c r="P37" i="13"/>
  <c r="Z37" i="13"/>
  <c r="Y37" i="13" s="1"/>
  <c r="AA37" i="13" s="1"/>
  <c r="AJ37" i="13"/>
  <c r="Z38" i="13"/>
  <c r="X38" i="13" s="1"/>
  <c r="AJ38" i="13"/>
  <c r="AH38" i="13" s="1"/>
  <c r="Z39" i="13"/>
  <c r="Y39" i="13" s="1"/>
  <c r="AA39" i="13" s="1"/>
  <c r="AJ39" i="13"/>
  <c r="AH39" i="13" s="1"/>
  <c r="Z40" i="13"/>
  <c r="X40" i="13" s="1"/>
  <c r="AJ40" i="13"/>
  <c r="AG40" i="13" s="1"/>
  <c r="Z41" i="13"/>
  <c r="X41" i="13" s="1"/>
  <c r="AJ41" i="13"/>
  <c r="AI41" i="13" s="1"/>
  <c r="AK41" i="13" s="1"/>
  <c r="Z42" i="13"/>
  <c r="X42" i="13" s="1"/>
  <c r="AJ42" i="13"/>
  <c r="AI42" i="13" s="1"/>
  <c r="AK42" i="13" s="1"/>
  <c r="Z43" i="13"/>
  <c r="X43" i="13" s="1"/>
  <c r="AJ43" i="13"/>
  <c r="AI43" i="13" s="1"/>
  <c r="AK43" i="13" s="1"/>
  <c r="U44" i="13"/>
  <c r="R44" i="13" s="1"/>
  <c r="Z44" i="13"/>
  <c r="X44" i="13" s="1"/>
  <c r="AJ44" i="13"/>
  <c r="AI44" i="13" s="1"/>
  <c r="AK44" i="13" s="1"/>
  <c r="U45" i="13"/>
  <c r="Z45" i="13"/>
  <c r="W45" i="13" s="1"/>
  <c r="AJ45" i="13"/>
  <c r="AI45" i="13" s="1"/>
  <c r="AK45" i="13" s="1"/>
  <c r="Z46" i="13"/>
  <c r="W46" i="13" s="1"/>
  <c r="AJ46" i="13"/>
  <c r="AI46" i="13" s="1"/>
  <c r="AK46" i="13" s="1"/>
  <c r="Z47" i="13"/>
  <c r="Y47" i="13" s="1"/>
  <c r="AA47" i="13" s="1"/>
  <c r="AJ47" i="13"/>
  <c r="AH47" i="13" s="1"/>
  <c r="U48" i="13"/>
  <c r="R48" i="13" s="1"/>
  <c r="Z48" i="13"/>
  <c r="AJ48" i="13"/>
  <c r="AH48" i="13" s="1"/>
  <c r="Z49" i="13"/>
  <c r="X49" i="13" s="1"/>
  <c r="AJ49" i="13"/>
  <c r="AI49" i="13" s="1"/>
  <c r="AK49" i="13" s="1"/>
  <c r="Z50" i="13"/>
  <c r="X50" i="13" s="1"/>
  <c r="AJ50" i="13"/>
  <c r="AG50" i="13" s="1"/>
  <c r="Z51" i="13"/>
  <c r="Y51" i="13" s="1"/>
  <c r="AA51" i="13" s="1"/>
  <c r="AJ51" i="13"/>
  <c r="AI51" i="13" s="1"/>
  <c r="AK51" i="13" s="1"/>
  <c r="Z52" i="13"/>
  <c r="Y52" i="13" s="1"/>
  <c r="AA52" i="13" s="1"/>
  <c r="AJ52" i="13"/>
  <c r="AI52" i="13" s="1"/>
  <c r="AK52" i="13" s="1"/>
  <c r="P53" i="13"/>
  <c r="Z53" i="13"/>
  <c r="Y53" i="13" s="1"/>
  <c r="AA53" i="13" s="1"/>
  <c r="AJ53" i="13"/>
  <c r="AI53" i="13" s="1"/>
  <c r="AK53" i="13" s="1"/>
  <c r="Z54" i="13"/>
  <c r="W54" i="13" s="1"/>
  <c r="AJ54" i="13"/>
  <c r="AG54" i="13" s="1"/>
  <c r="Z55" i="13"/>
  <c r="X55" i="13" s="1"/>
  <c r="AJ55" i="13"/>
  <c r="AG55" i="13" s="1"/>
  <c r="Z56" i="13"/>
  <c r="X56" i="13" s="1"/>
  <c r="AJ56" i="13"/>
  <c r="AG56" i="13" s="1"/>
  <c r="Z57" i="13"/>
  <c r="X57" i="13" s="1"/>
  <c r="AJ57" i="13"/>
  <c r="AG57" i="13" s="1"/>
  <c r="Z58" i="13"/>
  <c r="X58" i="13" s="1"/>
  <c r="AJ58" i="13"/>
  <c r="AI58" i="13" s="1"/>
  <c r="AK58" i="13" s="1"/>
  <c r="Z59" i="13"/>
  <c r="Y59" i="13" s="1"/>
  <c r="AA59" i="13" s="1"/>
  <c r="AJ59" i="13"/>
  <c r="AG59" i="13" s="1"/>
  <c r="Z60" i="13"/>
  <c r="X60" i="13" s="1"/>
  <c r="AJ60" i="13"/>
  <c r="AI60" i="13" s="1"/>
  <c r="AK60" i="13" s="1"/>
  <c r="U61" i="13"/>
  <c r="Z61" i="13"/>
  <c r="X61" i="13" s="1"/>
  <c r="AJ61" i="13"/>
  <c r="AH61" i="13" s="1"/>
  <c r="Z62" i="13"/>
  <c r="Y62" i="13" s="1"/>
  <c r="AA62" i="13" s="1"/>
  <c r="AJ62" i="13"/>
  <c r="AI62" i="13" s="1"/>
  <c r="AK62" i="13" s="1"/>
  <c r="Z63" i="13"/>
  <c r="AJ63" i="13"/>
  <c r="AI63" i="13" s="1"/>
  <c r="AK63" i="13" s="1"/>
  <c r="Z64" i="13"/>
  <c r="X64" i="13" s="1"/>
  <c r="AJ64" i="13"/>
  <c r="AI64" i="13" s="1"/>
  <c r="AK64" i="13" s="1"/>
  <c r="Z65" i="13"/>
  <c r="AJ65" i="13"/>
  <c r="AH65" i="13" s="1"/>
  <c r="Z66" i="13"/>
  <c r="AJ66" i="13"/>
  <c r="AG66" i="13" s="1"/>
  <c r="Z67" i="13"/>
  <c r="AJ67" i="13"/>
  <c r="AI67" i="13" s="1"/>
  <c r="AK67" i="13" s="1"/>
  <c r="Z68" i="13"/>
  <c r="X68" i="13" s="1"/>
  <c r="AJ68" i="13"/>
  <c r="AH68" i="13" s="1"/>
  <c r="Z69" i="13"/>
  <c r="AJ69" i="13"/>
  <c r="AI69" i="13" s="1"/>
  <c r="AK69" i="13" s="1"/>
  <c r="Z70" i="13"/>
  <c r="X70" i="13" s="1"/>
  <c r="AJ70" i="13"/>
  <c r="AG70" i="13" s="1"/>
  <c r="P71" i="13"/>
  <c r="Z71" i="13"/>
  <c r="X71" i="13" s="1"/>
  <c r="AJ71" i="13"/>
  <c r="AH71" i="13" s="1"/>
  <c r="Z72" i="13"/>
  <c r="Y72" i="13" s="1"/>
  <c r="AA72" i="13" s="1"/>
  <c r="AJ72" i="13"/>
  <c r="AI72" i="13" s="1"/>
  <c r="AK72" i="13" s="1"/>
  <c r="Z73" i="13"/>
  <c r="W73" i="13" s="1"/>
  <c r="AJ73" i="13"/>
  <c r="AI73" i="13" s="1"/>
  <c r="AK73" i="13" s="1"/>
  <c r="Z74" i="13"/>
  <c r="Y74" i="13" s="1"/>
  <c r="AA74" i="13" s="1"/>
  <c r="AJ74" i="13"/>
  <c r="AI74" i="13" s="1"/>
  <c r="AK74" i="13" s="1"/>
  <c r="P75" i="13"/>
  <c r="Z75" i="13"/>
  <c r="W75" i="13" s="1"/>
  <c r="AJ75" i="13"/>
  <c r="AG75" i="13" s="1"/>
  <c r="Z76" i="13"/>
  <c r="X76" i="13" s="1"/>
  <c r="AJ76" i="13"/>
  <c r="AI76" i="13" s="1"/>
  <c r="AK76" i="13" s="1"/>
  <c r="Z77" i="13"/>
  <c r="Y77" i="13" s="1"/>
  <c r="AA77" i="13" s="1"/>
  <c r="AJ77" i="13"/>
  <c r="AG77" i="13" s="1"/>
  <c r="Z78" i="13"/>
  <c r="W78" i="13" s="1"/>
  <c r="AJ78" i="13"/>
  <c r="AG78" i="13" s="1"/>
  <c r="Z79" i="13"/>
  <c r="W79" i="13" s="1"/>
  <c r="AJ79" i="13"/>
  <c r="AI79" i="13" s="1"/>
  <c r="AK79" i="13" s="1"/>
  <c r="U80" i="13"/>
  <c r="Z80" i="13"/>
  <c r="X80" i="13" s="1"/>
  <c r="AJ80" i="13"/>
  <c r="AH80" i="13" s="1"/>
  <c r="Z81" i="13"/>
  <c r="X81" i="13" s="1"/>
  <c r="AJ81" i="13"/>
  <c r="AI81" i="13" s="1"/>
  <c r="AK81" i="13" s="1"/>
  <c r="U82" i="13"/>
  <c r="R82" i="13" s="1"/>
  <c r="Z82" i="13"/>
  <c r="W82" i="13" s="1"/>
  <c r="AJ82" i="13"/>
  <c r="AG82" i="13" s="1"/>
  <c r="Z83" i="13"/>
  <c r="W83" i="13" s="1"/>
  <c r="AJ83" i="13"/>
  <c r="AI83" i="13" s="1"/>
  <c r="AK83" i="13" s="1"/>
  <c r="Z84" i="13"/>
  <c r="W84" i="13" s="1"/>
  <c r="AJ84" i="13"/>
  <c r="AI84" i="13" s="1"/>
  <c r="AK84" i="13" s="1"/>
  <c r="Z85" i="13"/>
  <c r="AJ85" i="13"/>
  <c r="AI85" i="13" s="1"/>
  <c r="AK85" i="13" s="1"/>
  <c r="Z86" i="13"/>
  <c r="W86" i="13" s="1"/>
  <c r="AJ86" i="13"/>
  <c r="AI86" i="13" s="1"/>
  <c r="AK86" i="13" s="1"/>
  <c r="Z87" i="13"/>
  <c r="W87" i="13" s="1"/>
  <c r="AJ87" i="13"/>
  <c r="AI87" i="13" s="1"/>
  <c r="AK87" i="13" s="1"/>
  <c r="U88" i="13"/>
  <c r="Z88" i="13"/>
  <c r="Y88" i="13" s="1"/>
  <c r="AA88" i="13" s="1"/>
  <c r="AJ88" i="13"/>
  <c r="AI88" i="13" s="1"/>
  <c r="AK88" i="13" s="1"/>
  <c r="Z89" i="13"/>
  <c r="AJ89" i="13"/>
  <c r="AG89" i="13" s="1"/>
  <c r="P90" i="13"/>
  <c r="Z90" i="13"/>
  <c r="X90" i="13" s="1"/>
  <c r="AJ90" i="13"/>
  <c r="AG90" i="13" s="1"/>
  <c r="Z91" i="13"/>
  <c r="X91" i="13" s="1"/>
  <c r="AJ91" i="13"/>
  <c r="AG91" i="13" s="1"/>
  <c r="Z92" i="13"/>
  <c r="X92" i="13" s="1"/>
  <c r="AJ92" i="13"/>
  <c r="AG92" i="13" s="1"/>
  <c r="Z93" i="13"/>
  <c r="W93" i="13" s="1"/>
  <c r="AJ93" i="13"/>
  <c r="AG93" i="13" s="1"/>
  <c r="P94" i="13"/>
  <c r="Z94" i="13"/>
  <c r="AJ94" i="13"/>
  <c r="AI94" i="13" s="1"/>
  <c r="AK94" i="13" s="1"/>
  <c r="Z95" i="13"/>
  <c r="W95" i="13" s="1"/>
  <c r="AJ95" i="13"/>
  <c r="AH95" i="13" s="1"/>
  <c r="Z96" i="13"/>
  <c r="AJ96" i="13"/>
  <c r="AH96" i="13" s="1"/>
  <c r="Z97" i="13"/>
  <c r="X97" i="13" s="1"/>
  <c r="AJ97" i="13"/>
  <c r="AI97" i="13" s="1"/>
  <c r="AK97" i="13" s="1"/>
  <c r="U98" i="13"/>
  <c r="R98" i="13" s="1"/>
  <c r="Z98" i="13"/>
  <c r="AJ98" i="13"/>
  <c r="AG98" i="13" s="1"/>
  <c r="Z99" i="13"/>
  <c r="X99" i="13" s="1"/>
  <c r="AJ99" i="13"/>
  <c r="AI99" i="13" s="1"/>
  <c r="AK99" i="13" s="1"/>
  <c r="U100" i="13"/>
  <c r="R100" i="13" s="1"/>
  <c r="Z100" i="13"/>
  <c r="AJ100" i="13"/>
  <c r="AI100" i="13" s="1"/>
  <c r="AK100" i="13" s="1"/>
  <c r="Z101" i="13"/>
  <c r="X101" i="13" s="1"/>
  <c r="AJ101" i="13"/>
  <c r="AG101" i="13" s="1"/>
  <c r="Z102" i="13"/>
  <c r="X102" i="13" s="1"/>
  <c r="AJ102" i="13"/>
  <c r="AH102" i="13" s="1"/>
  <c r="P103" i="13"/>
  <c r="Z103" i="13"/>
  <c r="Y103" i="13" s="1"/>
  <c r="AA103" i="13" s="1"/>
  <c r="AJ103" i="13"/>
  <c r="AG103" i="13" s="1"/>
  <c r="Z104" i="13"/>
  <c r="X104" i="13" s="1"/>
  <c r="AJ104" i="13"/>
  <c r="AG104" i="13" s="1"/>
  <c r="Z105" i="13"/>
  <c r="AJ105" i="13"/>
  <c r="AG105" i="13" s="1"/>
  <c r="Z106" i="13"/>
  <c r="W106" i="13" s="1"/>
  <c r="AJ106" i="13"/>
  <c r="AG106" i="13" s="1"/>
  <c r="P107" i="13"/>
  <c r="Z107" i="13"/>
  <c r="W107" i="13" s="1"/>
  <c r="AJ107" i="13"/>
  <c r="AH107" i="13" s="1"/>
  <c r="Z108" i="13"/>
  <c r="X108" i="13" s="1"/>
  <c r="AJ108" i="13"/>
  <c r="AH108" i="13" s="1"/>
  <c r="Z109" i="13"/>
  <c r="AJ109" i="13"/>
  <c r="AH109" i="13" s="1"/>
  <c r="Z110" i="13"/>
  <c r="AJ110" i="13"/>
  <c r="AG110" i="13" s="1"/>
  <c r="Z111" i="13"/>
  <c r="Y111" i="13" s="1"/>
  <c r="AA111" i="13" s="1"/>
  <c r="AJ111" i="13"/>
  <c r="AI111" i="13" s="1"/>
  <c r="AK111" i="13" s="1"/>
  <c r="Z112" i="13"/>
  <c r="X112" i="13" s="1"/>
  <c r="AJ112" i="13"/>
  <c r="AH112" i="13" s="1"/>
  <c r="U113" i="13"/>
  <c r="Z113" i="13"/>
  <c r="W113" i="13" s="1"/>
  <c r="AJ113" i="13"/>
  <c r="AG113" i="13" s="1"/>
  <c r="Z114" i="13"/>
  <c r="X114" i="13" s="1"/>
  <c r="AJ114" i="13"/>
  <c r="AH114" i="13" s="1"/>
  <c r="Z115" i="13"/>
  <c r="W115" i="13" s="1"/>
  <c r="AJ115" i="13"/>
  <c r="AH115" i="13" s="1"/>
  <c r="U116" i="13"/>
  <c r="R116" i="13" s="1"/>
  <c r="Z116" i="13"/>
  <c r="Y116" i="13" s="1"/>
  <c r="AA116" i="13" s="1"/>
  <c r="AJ116" i="13"/>
  <c r="AI116" i="13" s="1"/>
  <c r="AK116" i="13" s="1"/>
  <c r="U117" i="13"/>
  <c r="Z117" i="13"/>
  <c r="AJ117" i="13"/>
  <c r="AG117" i="13" s="1"/>
  <c r="Z118" i="13"/>
  <c r="Y118" i="13" s="1"/>
  <c r="AA118" i="13" s="1"/>
  <c r="AJ118" i="13"/>
  <c r="AH118" i="13" s="1"/>
  <c r="Z119" i="13"/>
  <c r="W119" i="13" s="1"/>
  <c r="AE119" i="13"/>
  <c r="AC119" i="13" s="1"/>
  <c r="AJ119" i="13"/>
  <c r="AH119" i="13" s="1"/>
  <c r="Z120" i="13"/>
  <c r="X120" i="13" s="1"/>
  <c r="AJ120" i="13"/>
  <c r="AI120" i="13" s="1"/>
  <c r="AK120" i="13" s="1"/>
  <c r="Z121" i="13"/>
  <c r="W121" i="13" s="1"/>
  <c r="AJ121" i="13"/>
  <c r="AI121" i="13" s="1"/>
  <c r="AK121" i="13" s="1"/>
  <c r="Z122" i="13"/>
  <c r="X122" i="13" s="1"/>
  <c r="AJ122" i="13"/>
  <c r="AI122" i="13" s="1"/>
  <c r="AK122" i="13" s="1"/>
  <c r="Z123" i="13"/>
  <c r="Y123" i="13" s="1"/>
  <c r="AA123" i="13" s="1"/>
  <c r="AJ123" i="13"/>
  <c r="AH123" i="13" s="1"/>
  <c r="U124" i="13"/>
  <c r="R124" i="13" s="1"/>
  <c r="Z124" i="13"/>
  <c r="Y124" i="13" s="1"/>
  <c r="AA124" i="13" s="1"/>
  <c r="AJ124" i="13"/>
  <c r="AH124" i="13" s="1"/>
  <c r="Z125" i="13"/>
  <c r="X125" i="13" s="1"/>
  <c r="AJ125" i="13"/>
  <c r="AH125" i="13" s="1"/>
  <c r="U126" i="13"/>
  <c r="Z126" i="13"/>
  <c r="AJ126" i="13"/>
  <c r="AH126" i="13" s="1"/>
  <c r="Z127" i="13"/>
  <c r="W127" i="13" s="1"/>
  <c r="AJ127" i="13"/>
  <c r="AH127" i="13" s="1"/>
  <c r="Z128" i="13"/>
  <c r="W128" i="13" s="1"/>
  <c r="AJ128" i="13"/>
  <c r="AI128" i="13" s="1"/>
  <c r="AK128" i="13" s="1"/>
  <c r="B2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B130" i="31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I21" i="13"/>
  <c r="I12" i="13"/>
  <c r="I13" i="13"/>
  <c r="I14" i="13"/>
  <c r="I15" i="13"/>
  <c r="I16" i="13"/>
  <c r="I17" i="13"/>
  <c r="I18" i="13"/>
  <c r="I19" i="13"/>
  <c r="I20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AO39" i="13" s="1"/>
  <c r="I40" i="13"/>
  <c r="AO40" i="13" s="1"/>
  <c r="I41" i="13"/>
  <c r="AO41" i="13" s="1"/>
  <c r="I42" i="13"/>
  <c r="AO42" i="13" s="1"/>
  <c r="I43" i="13"/>
  <c r="AO43" i="13" s="1"/>
  <c r="I44" i="13"/>
  <c r="AO44" i="13" s="1"/>
  <c r="I45" i="13"/>
  <c r="AO45" i="13" s="1"/>
  <c r="I46" i="13"/>
  <c r="AO46" i="13" s="1"/>
  <c r="I47" i="13"/>
  <c r="AO47" i="13" s="1"/>
  <c r="I48" i="13"/>
  <c r="AO48" i="13" s="1"/>
  <c r="I49" i="13"/>
  <c r="AO49" i="13" s="1"/>
  <c r="I50" i="13"/>
  <c r="AO50" i="13" s="1"/>
  <c r="I51" i="13"/>
  <c r="AO51" i="13" s="1"/>
  <c r="I52" i="13"/>
  <c r="AO52" i="13" s="1"/>
  <c r="I53" i="13"/>
  <c r="AO53" i="13" s="1"/>
  <c r="I54" i="13"/>
  <c r="AO54" i="13" s="1"/>
  <c r="I55" i="13"/>
  <c r="AO55" i="13" s="1"/>
  <c r="I56" i="13"/>
  <c r="AO56" i="13" s="1"/>
  <c r="I57" i="13"/>
  <c r="AO57" i="13" s="1"/>
  <c r="I58" i="13"/>
  <c r="AO58" i="13" s="1"/>
  <c r="I59" i="13"/>
  <c r="AO59" i="13" s="1"/>
  <c r="I60" i="13"/>
  <c r="AO60" i="13" s="1"/>
  <c r="I61" i="13"/>
  <c r="AO61" i="13" s="1"/>
  <c r="I62" i="13"/>
  <c r="AO62" i="13" s="1"/>
  <c r="I63" i="13"/>
  <c r="AO63" i="13" s="1"/>
  <c r="I64" i="13"/>
  <c r="AO64" i="13" s="1"/>
  <c r="I65" i="13"/>
  <c r="AO65" i="13" s="1"/>
  <c r="I66" i="13"/>
  <c r="AO66" i="13" s="1"/>
  <c r="I67" i="13"/>
  <c r="AO67" i="13" s="1"/>
  <c r="I68" i="13"/>
  <c r="AO68" i="13" s="1"/>
  <c r="I69" i="13"/>
  <c r="AO69" i="13" s="1"/>
  <c r="I70" i="13"/>
  <c r="AO70" i="13" s="1"/>
  <c r="I71" i="13"/>
  <c r="AO71" i="13" s="1"/>
  <c r="I72" i="13"/>
  <c r="AO72" i="13" s="1"/>
  <c r="I73" i="13"/>
  <c r="AO73" i="13" s="1"/>
  <c r="I74" i="13"/>
  <c r="AO74" i="13" s="1"/>
  <c r="I75" i="13"/>
  <c r="AO75" i="13" s="1"/>
  <c r="I76" i="13"/>
  <c r="AO76" i="13" s="1"/>
  <c r="I77" i="13"/>
  <c r="AO77" i="13" s="1"/>
  <c r="I78" i="13"/>
  <c r="AO78" i="13" s="1"/>
  <c r="I79" i="13"/>
  <c r="AO79" i="13" s="1"/>
  <c r="I80" i="13"/>
  <c r="AO80" i="13" s="1"/>
  <c r="I81" i="13"/>
  <c r="AO81" i="13" s="1"/>
  <c r="I82" i="13"/>
  <c r="AO82" i="13" s="1"/>
  <c r="I83" i="13"/>
  <c r="AO83" i="13" s="1"/>
  <c r="I84" i="13"/>
  <c r="AO84" i="13" s="1"/>
  <c r="I85" i="13"/>
  <c r="AO85" i="13" s="1"/>
  <c r="I86" i="13"/>
  <c r="AO86" i="13" s="1"/>
  <c r="I87" i="13"/>
  <c r="AO87" i="13" s="1"/>
  <c r="I88" i="13"/>
  <c r="AO88" i="13" s="1"/>
  <c r="I89" i="13"/>
  <c r="AO89" i="13" s="1"/>
  <c r="I90" i="13"/>
  <c r="AO90" i="13" s="1"/>
  <c r="I91" i="13"/>
  <c r="AO91" i="13" s="1"/>
  <c r="I92" i="13"/>
  <c r="AO92" i="13" s="1"/>
  <c r="I93" i="13"/>
  <c r="AO93" i="13" s="1"/>
  <c r="I94" i="13"/>
  <c r="AO94" i="13" s="1"/>
  <c r="I95" i="13"/>
  <c r="AO95" i="13" s="1"/>
  <c r="I96" i="13"/>
  <c r="AO96" i="13" s="1"/>
  <c r="I97" i="13"/>
  <c r="AO97" i="13" s="1"/>
  <c r="I98" i="13"/>
  <c r="AO98" i="13" s="1"/>
  <c r="I99" i="13"/>
  <c r="AO99" i="13" s="1"/>
  <c r="I100" i="13"/>
  <c r="AO100" i="13" s="1"/>
  <c r="I101" i="13"/>
  <c r="AO101" i="13" s="1"/>
  <c r="I102" i="13"/>
  <c r="AO102" i="13" s="1"/>
  <c r="I103" i="13"/>
  <c r="AO103" i="13" s="1"/>
  <c r="I104" i="13"/>
  <c r="AO104" i="13" s="1"/>
  <c r="I105" i="13"/>
  <c r="AO105" i="13" s="1"/>
  <c r="I106" i="13"/>
  <c r="AO106" i="13" s="1"/>
  <c r="I107" i="13"/>
  <c r="AO107" i="13" s="1"/>
  <c r="I108" i="13"/>
  <c r="AO108" i="13" s="1"/>
  <c r="I109" i="13"/>
  <c r="AO109" i="13" s="1"/>
  <c r="I110" i="13"/>
  <c r="AO110" i="13" s="1"/>
  <c r="I111" i="13"/>
  <c r="AO111" i="13" s="1"/>
  <c r="I112" i="13"/>
  <c r="AO112" i="13" s="1"/>
  <c r="I113" i="13"/>
  <c r="AO113" i="13" s="1"/>
  <c r="I114" i="13"/>
  <c r="AO114" i="13" s="1"/>
  <c r="I115" i="13"/>
  <c r="AO115" i="13" s="1"/>
  <c r="I116" i="13"/>
  <c r="AO116" i="13" s="1"/>
  <c r="I117" i="13"/>
  <c r="AO117" i="13" s="1"/>
  <c r="I118" i="13"/>
  <c r="AO118" i="13" s="1"/>
  <c r="I119" i="13"/>
  <c r="AO119" i="13" s="1"/>
  <c r="I120" i="13"/>
  <c r="AO120" i="13" s="1"/>
  <c r="I121" i="13"/>
  <c r="AO121" i="13" s="1"/>
  <c r="I122" i="13"/>
  <c r="AO122" i="13" s="1"/>
  <c r="I123" i="13"/>
  <c r="AO123" i="13" s="1"/>
  <c r="I124" i="13"/>
  <c r="AO124" i="13" s="1"/>
  <c r="I125" i="13"/>
  <c r="AO125" i="13" s="1"/>
  <c r="I126" i="13"/>
  <c r="AO126" i="13" s="1"/>
  <c r="I127" i="13"/>
  <c r="AO127" i="13" s="1"/>
  <c r="I128" i="13"/>
  <c r="AO128" i="13" s="1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F130" i="23"/>
  <c r="A19" i="30"/>
  <c r="F130" i="27"/>
  <c r="A20" i="30"/>
  <c r="A21" i="30"/>
  <c r="A2" i="30"/>
  <c r="A3" i="30"/>
  <c r="A4" i="30"/>
  <c r="J7" i="23" s="1"/>
  <c r="A5" i="30"/>
  <c r="A6" i="30"/>
  <c r="A7" i="30"/>
  <c r="A8" i="30"/>
  <c r="H8" i="24" s="1"/>
  <c r="A9" i="30"/>
  <c r="A10" i="30"/>
  <c r="A11" i="30"/>
  <c r="K8" i="13" s="1"/>
  <c r="A12" i="30"/>
  <c r="L8" i="24" s="1"/>
  <c r="A13" i="30"/>
  <c r="A14" i="30"/>
  <c r="A15" i="30"/>
  <c r="A16" i="30"/>
  <c r="BY7" i="27" s="1"/>
  <c r="A17" i="30"/>
  <c r="BY8" i="23" s="1"/>
  <c r="A18" i="30"/>
  <c r="AF8" i="28" s="1"/>
  <c r="Q8" i="28"/>
  <c r="A1" i="30"/>
  <c r="B3" i="4"/>
  <c r="B3" i="21"/>
  <c r="B3" i="24"/>
  <c r="B3" i="25"/>
  <c r="B3" i="27"/>
  <c r="B3" i="23"/>
  <c r="B3" i="26"/>
  <c r="DX7" i="23"/>
  <c r="DY7" i="23"/>
  <c r="DZ7" i="23"/>
  <c r="EA7" i="23"/>
  <c r="EB7" i="23"/>
  <c r="EC7" i="23"/>
  <c r="ED7" i="23"/>
  <c r="EE7" i="23"/>
  <c r="EF7" i="23"/>
  <c r="EG7" i="23"/>
  <c r="AH8" i="28"/>
  <c r="U8" i="28"/>
  <c r="S8" i="28"/>
  <c r="N8" i="28"/>
  <c r="L8" i="22"/>
  <c r="AA8" i="22"/>
  <c r="Z8" i="22"/>
  <c r="AM8" i="22"/>
  <c r="AH8" i="22"/>
  <c r="S8" i="22"/>
  <c r="N8" i="22"/>
  <c r="AA8" i="13"/>
  <c r="AG8" i="13"/>
  <c r="AB8" i="13"/>
  <c r="M8" i="13"/>
  <c r="J8" i="13"/>
  <c r="B3" i="13"/>
  <c r="B3" i="28"/>
  <c r="B3" i="22"/>
  <c r="I8" i="27"/>
  <c r="BZ8" i="23"/>
  <c r="CH8" i="24"/>
  <c r="J8" i="25"/>
  <c r="F8" i="25"/>
  <c r="CH8" i="26"/>
  <c r="J8" i="21"/>
  <c r="CG7" i="21"/>
  <c r="B4" i="21"/>
  <c r="B4" i="26"/>
  <c r="B4" i="27"/>
  <c r="I8" i="23"/>
  <c r="CH8" i="4"/>
  <c r="J8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9" i="4"/>
  <c r="G10" i="4"/>
  <c r="G11" i="4"/>
  <c r="G12" i="4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7" i="10"/>
  <c r="F28" i="10"/>
  <c r="F29" i="10"/>
  <c r="F30" i="10"/>
  <c r="F31" i="10"/>
  <c r="F32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2" i="10"/>
  <c r="BP130" i="27"/>
  <c r="BQ130" i="27"/>
  <c r="BR130" i="27"/>
  <c r="BS130" i="27"/>
  <c r="BT130" i="27"/>
  <c r="BU130" i="27"/>
  <c r="BV130" i="27"/>
  <c r="BW130" i="27"/>
  <c r="BX130" i="27"/>
  <c r="BP130" i="23"/>
  <c r="BQ130" i="23"/>
  <c r="BR130" i="23"/>
  <c r="BS130" i="23"/>
  <c r="BT130" i="23"/>
  <c r="BU130" i="23"/>
  <c r="BV130" i="23"/>
  <c r="BW130" i="23"/>
  <c r="BX130" i="23"/>
  <c r="BO130" i="27"/>
  <c r="BO130" i="23"/>
  <c r="Q134" i="27"/>
  <c r="R134" i="27"/>
  <c r="S134" i="27"/>
  <c r="T134" i="27"/>
  <c r="U134" i="27"/>
  <c r="V134" i="27"/>
  <c r="W134" i="27"/>
  <c r="X134" i="27"/>
  <c r="Y134" i="27"/>
  <c r="Z134" i="27"/>
  <c r="AA134" i="27"/>
  <c r="AB134" i="27"/>
  <c r="AC134" i="27"/>
  <c r="AD134" i="27"/>
  <c r="AE134" i="27"/>
  <c r="AF134" i="27"/>
  <c r="AG134" i="27"/>
  <c r="AH134" i="27"/>
  <c r="AI134" i="27"/>
  <c r="AJ134" i="27"/>
  <c r="AK134" i="27"/>
  <c r="AL134" i="27"/>
  <c r="AM134" i="27"/>
  <c r="AN134" i="27"/>
  <c r="AO134" i="27"/>
  <c r="AP134" i="27"/>
  <c r="AQ134" i="27"/>
  <c r="AR134" i="27"/>
  <c r="AS134" i="27"/>
  <c r="AT134" i="27"/>
  <c r="AU134" i="27"/>
  <c r="AV134" i="27"/>
  <c r="AW134" i="27"/>
  <c r="AX134" i="27"/>
  <c r="AY134" i="27"/>
  <c r="AZ134" i="27"/>
  <c r="BA134" i="27"/>
  <c r="BB134" i="27"/>
  <c r="BC134" i="27"/>
  <c r="Q135" i="27"/>
  <c r="R135" i="27"/>
  <c r="S135" i="27"/>
  <c r="T135" i="27"/>
  <c r="U135" i="27"/>
  <c r="V135" i="27"/>
  <c r="W135" i="27"/>
  <c r="X135" i="27"/>
  <c r="Y135" i="27"/>
  <c r="Z135" i="27"/>
  <c r="AA135" i="27"/>
  <c r="AB135" i="27"/>
  <c r="AC135" i="27"/>
  <c r="AD135" i="27"/>
  <c r="AE135" i="27"/>
  <c r="AF135" i="27"/>
  <c r="AG135" i="27"/>
  <c r="AH135" i="27"/>
  <c r="AI135" i="27"/>
  <c r="AJ135" i="27"/>
  <c r="AK135" i="27"/>
  <c r="AL135" i="27"/>
  <c r="AM135" i="27"/>
  <c r="AN135" i="27"/>
  <c r="AO135" i="27"/>
  <c r="AP135" i="27"/>
  <c r="AQ135" i="27"/>
  <c r="AR135" i="27"/>
  <c r="AS135" i="27"/>
  <c r="AT135" i="27"/>
  <c r="AU135" i="27"/>
  <c r="AV135" i="27"/>
  <c r="AW135" i="27"/>
  <c r="AX135" i="27"/>
  <c r="AY135" i="27"/>
  <c r="AZ135" i="27"/>
  <c r="BA135" i="27"/>
  <c r="BB135" i="27"/>
  <c r="BC135" i="27"/>
  <c r="Q136" i="27"/>
  <c r="R136" i="27"/>
  <c r="S136" i="27"/>
  <c r="T136" i="27"/>
  <c r="U136" i="27"/>
  <c r="V136" i="27"/>
  <c r="W136" i="27"/>
  <c r="X136" i="27"/>
  <c r="Y136" i="27"/>
  <c r="Z136" i="27"/>
  <c r="AA136" i="27"/>
  <c r="AB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AN136" i="27"/>
  <c r="AO136" i="27"/>
  <c r="AP136" i="27"/>
  <c r="AQ136" i="27"/>
  <c r="AR136" i="27"/>
  <c r="AS136" i="27"/>
  <c r="AT136" i="27"/>
  <c r="AU136" i="27"/>
  <c r="AV136" i="27"/>
  <c r="AW136" i="27"/>
  <c r="AX136" i="27"/>
  <c r="AY136" i="27"/>
  <c r="AZ136" i="27"/>
  <c r="BA136" i="27"/>
  <c r="BB136" i="27"/>
  <c r="BC136" i="27"/>
  <c r="Q137" i="27"/>
  <c r="R137" i="27"/>
  <c r="S137" i="27"/>
  <c r="T137" i="27"/>
  <c r="U137" i="27"/>
  <c r="V137" i="27"/>
  <c r="W137" i="27"/>
  <c r="X137" i="27"/>
  <c r="Y137" i="27"/>
  <c r="Z137" i="27"/>
  <c r="AA137" i="27"/>
  <c r="AB137" i="27"/>
  <c r="AC137" i="27"/>
  <c r="AD137" i="27"/>
  <c r="AE137" i="27"/>
  <c r="AF137" i="27"/>
  <c r="AG137" i="27"/>
  <c r="AH137" i="27"/>
  <c r="AI137" i="27"/>
  <c r="AJ137" i="27"/>
  <c r="AK137" i="27"/>
  <c r="AL137" i="27"/>
  <c r="AM137" i="27"/>
  <c r="AN137" i="27"/>
  <c r="AO137" i="27"/>
  <c r="AP137" i="27"/>
  <c r="AQ137" i="27"/>
  <c r="AR137" i="27"/>
  <c r="AS137" i="27"/>
  <c r="AT137" i="27"/>
  <c r="AU137" i="27"/>
  <c r="AV137" i="27"/>
  <c r="AW137" i="27"/>
  <c r="AX137" i="27"/>
  <c r="AY137" i="27"/>
  <c r="AZ137" i="27"/>
  <c r="BA137" i="27"/>
  <c r="BB137" i="27"/>
  <c r="BC137" i="27"/>
  <c r="Q138" i="27"/>
  <c r="R138" i="27"/>
  <c r="S138" i="27"/>
  <c r="T138" i="27"/>
  <c r="U138" i="27"/>
  <c r="V138" i="27"/>
  <c r="W138" i="27"/>
  <c r="X138" i="27"/>
  <c r="Y138" i="27"/>
  <c r="Z138" i="27"/>
  <c r="AA138" i="27"/>
  <c r="AB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AN138" i="27"/>
  <c r="AO138" i="27"/>
  <c r="AP138" i="27"/>
  <c r="AQ138" i="27"/>
  <c r="AR138" i="27"/>
  <c r="AS138" i="27"/>
  <c r="AT138" i="27"/>
  <c r="AU138" i="27"/>
  <c r="AV138" i="27"/>
  <c r="AW138" i="27"/>
  <c r="AX138" i="27"/>
  <c r="AY138" i="27"/>
  <c r="AZ138" i="27"/>
  <c r="BA138" i="27"/>
  <c r="BB138" i="27"/>
  <c r="BC138" i="27"/>
  <c r="Q139" i="27"/>
  <c r="R139" i="27"/>
  <c r="S139" i="27"/>
  <c r="T139" i="27"/>
  <c r="U139" i="27"/>
  <c r="V139" i="27"/>
  <c r="W139" i="27"/>
  <c r="X139" i="27"/>
  <c r="Y139" i="27"/>
  <c r="Z139" i="27"/>
  <c r="AA139" i="27"/>
  <c r="AB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AN139" i="27"/>
  <c r="AO139" i="27"/>
  <c r="AP139" i="27"/>
  <c r="AQ139" i="27"/>
  <c r="AR139" i="27"/>
  <c r="AS139" i="27"/>
  <c r="AT139" i="27"/>
  <c r="AU139" i="27"/>
  <c r="AV139" i="27"/>
  <c r="AW139" i="27"/>
  <c r="AX139" i="27"/>
  <c r="AY139" i="27"/>
  <c r="AZ139" i="27"/>
  <c r="BA139" i="27"/>
  <c r="BB139" i="27"/>
  <c r="BC139" i="27"/>
  <c r="Q140" i="27"/>
  <c r="R140" i="27"/>
  <c r="S140" i="27"/>
  <c r="T140" i="27"/>
  <c r="U140" i="27"/>
  <c r="V140" i="27"/>
  <c r="W140" i="27"/>
  <c r="X140" i="27"/>
  <c r="Y140" i="27"/>
  <c r="Z140" i="27"/>
  <c r="AA140" i="27"/>
  <c r="AB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AN140" i="27"/>
  <c r="AO140" i="27"/>
  <c r="AP140" i="27"/>
  <c r="AQ140" i="27"/>
  <c r="AR140" i="27"/>
  <c r="AS140" i="27"/>
  <c r="AT140" i="27"/>
  <c r="AU140" i="27"/>
  <c r="AV140" i="27"/>
  <c r="AW140" i="27"/>
  <c r="AX140" i="27"/>
  <c r="AY140" i="27"/>
  <c r="AZ140" i="27"/>
  <c r="BA140" i="27"/>
  <c r="BB140" i="27"/>
  <c r="BC140" i="27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P135" i="27"/>
  <c r="P136" i="27"/>
  <c r="P137" i="27"/>
  <c r="P138" i="27"/>
  <c r="P139" i="27"/>
  <c r="P140" i="27"/>
  <c r="P134" i="27"/>
  <c r="B2" i="28"/>
  <c r="L7" i="28"/>
  <c r="Q7" i="28"/>
  <c r="V7" i="28"/>
  <c r="AA7" i="28"/>
  <c r="AF7" i="28"/>
  <c r="AK7" i="28"/>
  <c r="AP7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B130" i="28"/>
  <c r="B2" i="27"/>
  <c r="G10" i="27"/>
  <c r="G9" i="27"/>
  <c r="G11" i="27"/>
  <c r="G12" i="27"/>
  <c r="G13" i="27"/>
  <c r="G14" i="27"/>
  <c r="G15" i="27"/>
  <c r="G16" i="27"/>
  <c r="G17" i="27"/>
  <c r="G18" i="27"/>
  <c r="G19" i="27"/>
  <c r="G20" i="27"/>
  <c r="P130" i="27"/>
  <c r="Q130" i="27"/>
  <c r="R130" i="27"/>
  <c r="S130" i="27"/>
  <c r="T130" i="27"/>
  <c r="U130" i="27"/>
  <c r="V130" i="27"/>
  <c r="W130" i="27"/>
  <c r="X130" i="27"/>
  <c r="Y130" i="27"/>
  <c r="Z130" i="27"/>
  <c r="AA130" i="27"/>
  <c r="AB130" i="27"/>
  <c r="AC130" i="27"/>
  <c r="AD130" i="27"/>
  <c r="AE130" i="27"/>
  <c r="AF130" i="27"/>
  <c r="AG130" i="27"/>
  <c r="AH130" i="27"/>
  <c r="AI130" i="27"/>
  <c r="AJ130" i="27"/>
  <c r="AK130" i="27"/>
  <c r="AL130" i="27"/>
  <c r="AM130" i="27"/>
  <c r="AN130" i="27"/>
  <c r="AO130" i="27"/>
  <c r="AP130" i="27"/>
  <c r="AQ130" i="27"/>
  <c r="AR130" i="27"/>
  <c r="AS130" i="27"/>
  <c r="AT130" i="27"/>
  <c r="AU130" i="27"/>
  <c r="AV130" i="27"/>
  <c r="AW130" i="27"/>
  <c r="AX130" i="27"/>
  <c r="AY130" i="27"/>
  <c r="AZ130" i="27"/>
  <c r="BA130" i="27"/>
  <c r="BB130" i="27"/>
  <c r="BC130" i="27"/>
  <c r="P131" i="27"/>
  <c r="P132" i="27" s="1"/>
  <c r="Q131" i="27"/>
  <c r="Q132" i="27" s="1"/>
  <c r="R131" i="27"/>
  <c r="R132" i="27" s="1"/>
  <c r="S131" i="27"/>
  <c r="S132" i="27" s="1"/>
  <c r="T131" i="27"/>
  <c r="T132" i="27" s="1"/>
  <c r="U131" i="27"/>
  <c r="U132" i="27" s="1"/>
  <c r="V131" i="27"/>
  <c r="V132" i="27" s="1"/>
  <c r="W131" i="27"/>
  <c r="W132" i="27" s="1"/>
  <c r="X131" i="27"/>
  <c r="X132" i="27" s="1"/>
  <c r="Y131" i="27"/>
  <c r="Y132" i="27" s="1"/>
  <c r="Z131" i="27"/>
  <c r="Z132" i="27" s="1"/>
  <c r="AA131" i="27"/>
  <c r="AA132" i="27" s="1"/>
  <c r="AB131" i="27"/>
  <c r="AB132" i="27" s="1"/>
  <c r="AC131" i="27"/>
  <c r="AC132" i="27" s="1"/>
  <c r="AD131" i="27"/>
  <c r="AD132" i="27" s="1"/>
  <c r="AE131" i="27"/>
  <c r="AE132" i="27" s="1"/>
  <c r="AF131" i="27"/>
  <c r="AF132" i="27" s="1"/>
  <c r="AG131" i="27"/>
  <c r="AG132" i="27" s="1"/>
  <c r="AH131" i="27"/>
  <c r="AH132" i="27" s="1"/>
  <c r="AI131" i="27"/>
  <c r="AI132" i="27" s="1"/>
  <c r="AJ131" i="27"/>
  <c r="AJ132" i="27" s="1"/>
  <c r="AK131" i="27"/>
  <c r="AK132" i="27" s="1"/>
  <c r="AL131" i="27"/>
  <c r="AL132" i="27" s="1"/>
  <c r="AM131" i="27"/>
  <c r="AM132" i="27" s="1"/>
  <c r="AN131" i="27"/>
  <c r="AN132" i="27" s="1"/>
  <c r="AO131" i="27"/>
  <c r="AO132" i="27" s="1"/>
  <c r="AP131" i="27"/>
  <c r="AP132" i="27" s="1"/>
  <c r="AQ131" i="27"/>
  <c r="AQ132" i="27" s="1"/>
  <c r="AR131" i="27"/>
  <c r="AR132" i="27" s="1"/>
  <c r="AS131" i="27"/>
  <c r="AS132" i="27" s="1"/>
  <c r="AT131" i="27"/>
  <c r="AT132" i="27" s="1"/>
  <c r="AU131" i="27"/>
  <c r="AU132" i="27" s="1"/>
  <c r="AV131" i="27"/>
  <c r="AV132" i="27" s="1"/>
  <c r="AW131" i="27"/>
  <c r="AW132" i="27" s="1"/>
  <c r="AX131" i="27"/>
  <c r="AX132" i="27" s="1"/>
  <c r="AY131" i="27"/>
  <c r="AY132" i="27" s="1"/>
  <c r="AZ131" i="27"/>
  <c r="AZ132" i="27" s="1"/>
  <c r="BA131" i="27"/>
  <c r="BA132" i="27" s="1"/>
  <c r="BB131" i="27"/>
  <c r="BB132" i="27" s="1"/>
  <c r="BC131" i="27"/>
  <c r="BC132" i="27" s="1"/>
  <c r="B142" i="27"/>
  <c r="AX131" i="23"/>
  <c r="AX130" i="23"/>
  <c r="AW131" i="23"/>
  <c r="AW130" i="23"/>
  <c r="AV131" i="23"/>
  <c r="AV130" i="23"/>
  <c r="AU131" i="23"/>
  <c r="AU130" i="23"/>
  <c r="AT131" i="23"/>
  <c r="AT130" i="23"/>
  <c r="CT7" i="23"/>
  <c r="CU7" i="23"/>
  <c r="CV7" i="23"/>
  <c r="CW7" i="23"/>
  <c r="CX7" i="23"/>
  <c r="CY7" i="23"/>
  <c r="CZ7" i="23"/>
  <c r="DB7" i="23"/>
  <c r="DC7" i="23"/>
  <c r="DD7" i="23"/>
  <c r="DE7" i="23"/>
  <c r="DF7" i="23"/>
  <c r="DG7" i="23"/>
  <c r="DH7" i="23"/>
  <c r="DI7" i="23"/>
  <c r="DJ7" i="23"/>
  <c r="DK7" i="23"/>
  <c r="DL7" i="23"/>
  <c r="DM7" i="23"/>
  <c r="DN7" i="23"/>
  <c r="DO7" i="23"/>
  <c r="DP7" i="23"/>
  <c r="DQ7" i="23"/>
  <c r="DR7" i="23"/>
  <c r="DS7" i="23"/>
  <c r="DT7" i="23"/>
  <c r="DU7" i="23"/>
  <c r="DV7" i="23"/>
  <c r="DW7" i="23"/>
  <c r="DA7" i="23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CQ7" i="4"/>
  <c r="BO140" i="4"/>
  <c r="BN140" i="4"/>
  <c r="BM140" i="4"/>
  <c r="BL140" i="4"/>
  <c r="BO139" i="4"/>
  <c r="BN139" i="4"/>
  <c r="BM139" i="4"/>
  <c r="BL139" i="4"/>
  <c r="BO138" i="4"/>
  <c r="BN138" i="4"/>
  <c r="BM138" i="4"/>
  <c r="BL138" i="4"/>
  <c r="BO137" i="4"/>
  <c r="BN137" i="4"/>
  <c r="BM137" i="4"/>
  <c r="BL137" i="4"/>
  <c r="BO136" i="4"/>
  <c r="BN136" i="4"/>
  <c r="BM136" i="4"/>
  <c r="BL136" i="4"/>
  <c r="BO135" i="4"/>
  <c r="BN135" i="4"/>
  <c r="BM135" i="4"/>
  <c r="BL135" i="4"/>
  <c r="BO134" i="4"/>
  <c r="BN134" i="4"/>
  <c r="BM134" i="4"/>
  <c r="BL134" i="4"/>
  <c r="BO131" i="4"/>
  <c r="BO130" i="4"/>
  <c r="BN131" i="4"/>
  <c r="BN130" i="4"/>
  <c r="BM131" i="4"/>
  <c r="BM130" i="4"/>
  <c r="BL131" i="4"/>
  <c r="BL130" i="4"/>
  <c r="B2" i="4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B2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B130" i="13"/>
  <c r="B2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B130" i="22"/>
  <c r="D4" i="7"/>
  <c r="E4" i="7"/>
  <c r="B2" i="23"/>
  <c r="G20" i="23"/>
  <c r="G9" i="23"/>
  <c r="G17" i="23"/>
  <c r="G10" i="23"/>
  <c r="G18" i="23"/>
  <c r="G15" i="23"/>
  <c r="G13" i="23"/>
  <c r="G11" i="23"/>
  <c r="G19" i="23"/>
  <c r="G16" i="23"/>
  <c r="G14" i="23"/>
  <c r="G12" i="23"/>
  <c r="Q130" i="23"/>
  <c r="Q131" i="23"/>
  <c r="R130" i="23"/>
  <c r="S130" i="23"/>
  <c r="T130" i="23"/>
  <c r="U130" i="23"/>
  <c r="U131" i="23"/>
  <c r="V130" i="23"/>
  <c r="W130" i="23"/>
  <c r="X130" i="23"/>
  <c r="Y130" i="23"/>
  <c r="Y131" i="23"/>
  <c r="Z130" i="23"/>
  <c r="AA130" i="23"/>
  <c r="AB130" i="23"/>
  <c r="AC130" i="23"/>
  <c r="AC131" i="23"/>
  <c r="AD130" i="23"/>
  <c r="AE130" i="23"/>
  <c r="AF130" i="23"/>
  <c r="AG130" i="23"/>
  <c r="AG131" i="23"/>
  <c r="AH130" i="23"/>
  <c r="AI130" i="23"/>
  <c r="AJ130" i="23"/>
  <c r="AK130" i="23"/>
  <c r="AK131" i="23"/>
  <c r="AL130" i="23"/>
  <c r="AM130" i="23"/>
  <c r="AN130" i="23"/>
  <c r="AO130" i="23"/>
  <c r="AO131" i="23"/>
  <c r="AP130" i="23"/>
  <c r="AQ130" i="23"/>
  <c r="AR130" i="23"/>
  <c r="AS130" i="23"/>
  <c r="AS131" i="23"/>
  <c r="AY130" i="23"/>
  <c r="AZ130" i="23"/>
  <c r="BA130" i="23"/>
  <c r="BB130" i="23"/>
  <c r="BB131" i="23"/>
  <c r="BC130" i="23"/>
  <c r="R131" i="23"/>
  <c r="S131" i="23"/>
  <c r="T131" i="23"/>
  <c r="V131" i="23"/>
  <c r="W131" i="23"/>
  <c r="X131" i="23"/>
  <c r="Z131" i="23"/>
  <c r="AA131" i="23"/>
  <c r="AB131" i="23"/>
  <c r="AD131" i="23"/>
  <c r="AE131" i="23"/>
  <c r="AF131" i="23"/>
  <c r="AH131" i="23"/>
  <c r="AI131" i="23"/>
  <c r="AJ131" i="23"/>
  <c r="AL131" i="23"/>
  <c r="AM131" i="23"/>
  <c r="AN131" i="23"/>
  <c r="AP131" i="23"/>
  <c r="AQ131" i="23"/>
  <c r="AQ132" i="23" s="1"/>
  <c r="AR131" i="23"/>
  <c r="AY131" i="23"/>
  <c r="AY132" i="23" s="1"/>
  <c r="AZ131" i="23"/>
  <c r="BA131" i="23"/>
  <c r="BC131" i="23"/>
  <c r="B142" i="23"/>
  <c r="G13" i="4"/>
  <c r="AG130" i="4"/>
  <c r="AH130" i="4"/>
  <c r="AI130" i="4"/>
  <c r="AJ130" i="4"/>
  <c r="AK130" i="4"/>
  <c r="AG131" i="4"/>
  <c r="AH131" i="4"/>
  <c r="AI131" i="4"/>
  <c r="AJ131" i="4"/>
  <c r="AK131" i="4"/>
  <c r="AG134" i="4"/>
  <c r="AH134" i="4"/>
  <c r="AI134" i="4"/>
  <c r="AJ134" i="4"/>
  <c r="AK134" i="4"/>
  <c r="AG135" i="4"/>
  <c r="AH135" i="4"/>
  <c r="AI135" i="4"/>
  <c r="AJ135" i="4"/>
  <c r="AK135" i="4"/>
  <c r="AG136" i="4"/>
  <c r="AH136" i="4"/>
  <c r="AI136" i="4"/>
  <c r="AJ136" i="4"/>
  <c r="AK136" i="4"/>
  <c r="AG137" i="4"/>
  <c r="AH137" i="4"/>
  <c r="AI137" i="4"/>
  <c r="AJ137" i="4"/>
  <c r="AK137" i="4"/>
  <c r="AG138" i="4"/>
  <c r="AH138" i="4"/>
  <c r="AI138" i="4"/>
  <c r="AJ138" i="4"/>
  <c r="AK138" i="4"/>
  <c r="AG139" i="4"/>
  <c r="AH139" i="4"/>
  <c r="AI139" i="4"/>
  <c r="AJ139" i="4"/>
  <c r="AK139" i="4"/>
  <c r="AG140" i="4"/>
  <c r="AH140" i="4"/>
  <c r="AI140" i="4"/>
  <c r="AJ140" i="4"/>
  <c r="AK140" i="4"/>
  <c r="B142" i="4"/>
  <c r="B2" i="21"/>
  <c r="G9" i="21"/>
  <c r="G20" i="21"/>
  <c r="G17" i="21"/>
  <c r="G10" i="21"/>
  <c r="G18" i="21"/>
  <c r="G15" i="21"/>
  <c r="G16" i="21"/>
  <c r="G22" i="21"/>
  <c r="G21" i="21"/>
  <c r="G11" i="21"/>
  <c r="G19" i="21"/>
  <c r="G13" i="21"/>
  <c r="G14" i="21"/>
  <c r="G12" i="21"/>
  <c r="G23" i="21"/>
  <c r="G24" i="21"/>
  <c r="G25" i="21"/>
  <c r="G26" i="21"/>
  <c r="G27" i="21"/>
  <c r="G28" i="21"/>
  <c r="G29" i="21"/>
  <c r="G30" i="21"/>
  <c r="G31" i="21"/>
  <c r="AG130" i="21"/>
  <c r="AH130" i="21"/>
  <c r="AI130" i="21"/>
  <c r="AJ130" i="21"/>
  <c r="AK130" i="21"/>
  <c r="AL130" i="21"/>
  <c r="AM130" i="21"/>
  <c r="AN130" i="21"/>
  <c r="AO130" i="21"/>
  <c r="AP130" i="21"/>
  <c r="AQ130" i="21"/>
  <c r="AR130" i="21"/>
  <c r="AS130" i="21"/>
  <c r="AT130" i="21"/>
  <c r="AU130" i="21"/>
  <c r="AV130" i="21"/>
  <c r="AW130" i="21"/>
  <c r="AX130" i="21"/>
  <c r="AY130" i="21"/>
  <c r="AZ130" i="21"/>
  <c r="BA130" i="21"/>
  <c r="BB130" i="21"/>
  <c r="BC130" i="21"/>
  <c r="BD130" i="21"/>
  <c r="BE130" i="21"/>
  <c r="BL130" i="21"/>
  <c r="BM130" i="21"/>
  <c r="BN130" i="21"/>
  <c r="BO130" i="21"/>
  <c r="AG131" i="21"/>
  <c r="AG132" i="21" s="1"/>
  <c r="AH131" i="21"/>
  <c r="AH132" i="21" s="1"/>
  <c r="AI131" i="21"/>
  <c r="AI132" i="21" s="1"/>
  <c r="AJ131" i="21"/>
  <c r="AJ132" i="21" s="1"/>
  <c r="AK131" i="21"/>
  <c r="AK132" i="21" s="1"/>
  <c r="AL131" i="21"/>
  <c r="AL132" i="21" s="1"/>
  <c r="AM131" i="21"/>
  <c r="AM132" i="21" s="1"/>
  <c r="AN131" i="21"/>
  <c r="AN132" i="21" s="1"/>
  <c r="AO131" i="21"/>
  <c r="AO132" i="21" s="1"/>
  <c r="AP131" i="21"/>
  <c r="AP132" i="21" s="1"/>
  <c r="AQ131" i="21"/>
  <c r="AQ132" i="21" s="1"/>
  <c r="AR131" i="21"/>
  <c r="AR132" i="21" s="1"/>
  <c r="AS131" i="21"/>
  <c r="AS132" i="21" s="1"/>
  <c r="AT131" i="21"/>
  <c r="AT132" i="21" s="1"/>
  <c r="AU131" i="21"/>
  <c r="AU132" i="21" s="1"/>
  <c r="AV131" i="21"/>
  <c r="AV132" i="21" s="1"/>
  <c r="AW131" i="21"/>
  <c r="AW132" i="21" s="1"/>
  <c r="AX131" i="21"/>
  <c r="AX132" i="21" s="1"/>
  <c r="AY131" i="21"/>
  <c r="AY132" i="21" s="1"/>
  <c r="AZ131" i="21"/>
  <c r="AZ132" i="21" s="1"/>
  <c r="BA131" i="21"/>
  <c r="BA132" i="21" s="1"/>
  <c r="BB131" i="21"/>
  <c r="BB132" i="21" s="1"/>
  <c r="BC131" i="21"/>
  <c r="BC132" i="21" s="1"/>
  <c r="BD131" i="21"/>
  <c r="BD132" i="21" s="1"/>
  <c r="BE131" i="21"/>
  <c r="BE132" i="21" s="1"/>
  <c r="BL131" i="21"/>
  <c r="BM131" i="21"/>
  <c r="BN131" i="21"/>
  <c r="BN132" i="21" s="1"/>
  <c r="BO131" i="21"/>
  <c r="AG134" i="21"/>
  <c r="AH134" i="21"/>
  <c r="AI134" i="21"/>
  <c r="AJ134" i="21"/>
  <c r="AK134" i="21"/>
  <c r="AL134" i="21"/>
  <c r="AM134" i="21"/>
  <c r="AN134" i="21"/>
  <c r="AO134" i="21"/>
  <c r="AP134" i="21"/>
  <c r="AQ134" i="21"/>
  <c r="AR134" i="21"/>
  <c r="AS134" i="21"/>
  <c r="AT134" i="21"/>
  <c r="AU134" i="21"/>
  <c r="AV134" i="21"/>
  <c r="AW134" i="21"/>
  <c r="AX134" i="21"/>
  <c r="AY134" i="21"/>
  <c r="AZ134" i="21"/>
  <c r="BA134" i="21"/>
  <c r="BB134" i="21"/>
  <c r="BC134" i="21"/>
  <c r="BD134" i="21"/>
  <c r="BE134" i="21"/>
  <c r="BL134" i="21"/>
  <c r="BM134" i="21"/>
  <c r="BN134" i="21"/>
  <c r="BO134" i="21"/>
  <c r="AG135" i="21"/>
  <c r="AH135" i="21"/>
  <c r="AI135" i="21"/>
  <c r="AJ135" i="21"/>
  <c r="AK135" i="21"/>
  <c r="AL135" i="21"/>
  <c r="AM135" i="21"/>
  <c r="AN135" i="21"/>
  <c r="AO135" i="21"/>
  <c r="AP135" i="21"/>
  <c r="AQ135" i="21"/>
  <c r="AR135" i="21"/>
  <c r="AS135" i="21"/>
  <c r="AT135" i="21"/>
  <c r="AU135" i="21"/>
  <c r="AV135" i="21"/>
  <c r="AW135" i="21"/>
  <c r="AX135" i="21"/>
  <c r="AY135" i="21"/>
  <c r="AZ135" i="21"/>
  <c r="BA135" i="21"/>
  <c r="BB135" i="21"/>
  <c r="BC135" i="21"/>
  <c r="BD135" i="21"/>
  <c r="BE135" i="21"/>
  <c r="BL135" i="21"/>
  <c r="BM135" i="21"/>
  <c r="BN135" i="21"/>
  <c r="BO135" i="21"/>
  <c r="AG136" i="21"/>
  <c r="AH136" i="21"/>
  <c r="AI136" i="21"/>
  <c r="AJ136" i="21"/>
  <c r="AK136" i="21"/>
  <c r="AL136" i="21"/>
  <c r="AM136" i="21"/>
  <c r="AN136" i="21"/>
  <c r="AO136" i="21"/>
  <c r="AP136" i="21"/>
  <c r="AQ136" i="21"/>
  <c r="AR136" i="21"/>
  <c r="AS136" i="21"/>
  <c r="AT136" i="21"/>
  <c r="AU136" i="21"/>
  <c r="AV136" i="21"/>
  <c r="AW136" i="21"/>
  <c r="AX136" i="21"/>
  <c r="AY136" i="21"/>
  <c r="AZ136" i="21"/>
  <c r="BA136" i="21"/>
  <c r="BB136" i="21"/>
  <c r="BC136" i="21"/>
  <c r="BD136" i="21"/>
  <c r="BE136" i="21"/>
  <c r="BL136" i="21"/>
  <c r="BM136" i="21"/>
  <c r="BN136" i="21"/>
  <c r="BO136" i="21"/>
  <c r="AG137" i="21"/>
  <c r="AH137" i="21"/>
  <c r="AI137" i="21"/>
  <c r="AJ137" i="21"/>
  <c r="AK137" i="21"/>
  <c r="AL137" i="21"/>
  <c r="AM137" i="21"/>
  <c r="AN137" i="21"/>
  <c r="AO137" i="21"/>
  <c r="AP137" i="21"/>
  <c r="AQ137" i="21"/>
  <c r="AR137" i="21"/>
  <c r="AS137" i="21"/>
  <c r="AT137" i="21"/>
  <c r="AU137" i="21"/>
  <c r="AV137" i="21"/>
  <c r="AW137" i="21"/>
  <c r="AX137" i="21"/>
  <c r="AY137" i="21"/>
  <c r="AZ137" i="21"/>
  <c r="BA137" i="21"/>
  <c r="BB137" i="21"/>
  <c r="BC137" i="21"/>
  <c r="BD137" i="21"/>
  <c r="BE137" i="21"/>
  <c r="BL137" i="21"/>
  <c r="BM137" i="21"/>
  <c r="BN137" i="21"/>
  <c r="BO137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BC138" i="21"/>
  <c r="BD138" i="21"/>
  <c r="BE138" i="21"/>
  <c r="BL138" i="21"/>
  <c r="BM138" i="21"/>
  <c r="BN138" i="21"/>
  <c r="BO138" i="21"/>
  <c r="AG139" i="21"/>
  <c r="AH139" i="21"/>
  <c r="AI139" i="21"/>
  <c r="AJ139" i="21"/>
  <c r="AK139" i="21"/>
  <c r="AL139" i="21"/>
  <c r="AM139" i="21"/>
  <c r="AN139" i="21"/>
  <c r="AO139" i="21"/>
  <c r="AP139" i="21"/>
  <c r="AQ139" i="21"/>
  <c r="AR139" i="21"/>
  <c r="AS139" i="21"/>
  <c r="AT139" i="21"/>
  <c r="AU139" i="21"/>
  <c r="AV139" i="21"/>
  <c r="AW139" i="21"/>
  <c r="AX139" i="21"/>
  <c r="AY139" i="21"/>
  <c r="AZ139" i="21"/>
  <c r="BA139" i="21"/>
  <c r="BB139" i="21"/>
  <c r="BC139" i="21"/>
  <c r="BD139" i="21"/>
  <c r="BE139" i="21"/>
  <c r="BL139" i="21"/>
  <c r="BM139" i="21"/>
  <c r="BN139" i="21"/>
  <c r="BO139" i="21"/>
  <c r="AG140" i="21"/>
  <c r="AH140" i="21"/>
  <c r="AI140" i="21"/>
  <c r="AJ140" i="21"/>
  <c r="AK140" i="21"/>
  <c r="AL140" i="21"/>
  <c r="AM140" i="21"/>
  <c r="AN140" i="21"/>
  <c r="AO140" i="21"/>
  <c r="AP140" i="21"/>
  <c r="AQ140" i="21"/>
  <c r="AR140" i="21"/>
  <c r="AS140" i="21"/>
  <c r="AT140" i="21"/>
  <c r="AU140" i="21"/>
  <c r="AV140" i="21"/>
  <c r="AW140" i="21"/>
  <c r="AX140" i="21"/>
  <c r="AY140" i="21"/>
  <c r="AZ140" i="21"/>
  <c r="BA140" i="21"/>
  <c r="BB140" i="21"/>
  <c r="BC140" i="21"/>
  <c r="BD140" i="21"/>
  <c r="BE140" i="21"/>
  <c r="BL140" i="21"/>
  <c r="BM140" i="21"/>
  <c r="BN140" i="21"/>
  <c r="BO140" i="21"/>
  <c r="B142" i="21"/>
  <c r="B2" i="24"/>
  <c r="G9" i="24"/>
  <c r="G20" i="24"/>
  <c r="G17" i="24"/>
  <c r="G10" i="24"/>
  <c r="G18" i="24"/>
  <c r="G15" i="24"/>
  <c r="G16" i="24"/>
  <c r="G22" i="24"/>
  <c r="G21" i="24"/>
  <c r="G11" i="24"/>
  <c r="G19" i="24"/>
  <c r="G13" i="24"/>
  <c r="G14" i="24"/>
  <c r="G12" i="24"/>
  <c r="G23" i="24"/>
  <c r="G24" i="24"/>
  <c r="G25" i="24"/>
  <c r="G26" i="24"/>
  <c r="G27" i="24"/>
  <c r="G28" i="24"/>
  <c r="G29" i="24"/>
  <c r="G30" i="24"/>
  <c r="G31" i="24"/>
  <c r="AG130" i="24"/>
  <c r="AH130" i="24"/>
  <c r="AI130" i="24"/>
  <c r="AJ130" i="24"/>
  <c r="AK130" i="24"/>
  <c r="AL130" i="24"/>
  <c r="AM130" i="24"/>
  <c r="AN130" i="24"/>
  <c r="AO130" i="24"/>
  <c r="AP130" i="24"/>
  <c r="AQ130" i="24"/>
  <c r="AR130" i="24"/>
  <c r="AS130" i="24"/>
  <c r="AT130" i="24"/>
  <c r="AU130" i="24"/>
  <c r="AV130" i="24"/>
  <c r="AW130" i="24"/>
  <c r="AX130" i="24"/>
  <c r="AY130" i="24"/>
  <c r="AZ130" i="24"/>
  <c r="BA130" i="24"/>
  <c r="BB130" i="24"/>
  <c r="BC130" i="24"/>
  <c r="BD130" i="24"/>
  <c r="BE130" i="24"/>
  <c r="BL130" i="24"/>
  <c r="BM130" i="24"/>
  <c r="BN130" i="24"/>
  <c r="BO130" i="24"/>
  <c r="AG131" i="24"/>
  <c r="AG132" i="24" s="1"/>
  <c r="AH131" i="24"/>
  <c r="AH132" i="24" s="1"/>
  <c r="AI131" i="24"/>
  <c r="AI132" i="24" s="1"/>
  <c r="AJ131" i="24"/>
  <c r="AJ132" i="24" s="1"/>
  <c r="AK131" i="24"/>
  <c r="AK132" i="24" s="1"/>
  <c r="AL131" i="24"/>
  <c r="AL132" i="24" s="1"/>
  <c r="AM131" i="24"/>
  <c r="AM132" i="24" s="1"/>
  <c r="AN131" i="24"/>
  <c r="AN132" i="24" s="1"/>
  <c r="AO131" i="24"/>
  <c r="AO132" i="24" s="1"/>
  <c r="AP131" i="24"/>
  <c r="AP132" i="24" s="1"/>
  <c r="AQ131" i="24"/>
  <c r="AQ132" i="24" s="1"/>
  <c r="AR131" i="24"/>
  <c r="AR132" i="24" s="1"/>
  <c r="AS131" i="24"/>
  <c r="AS132" i="24" s="1"/>
  <c r="AT131" i="24"/>
  <c r="AT132" i="24" s="1"/>
  <c r="AU131" i="24"/>
  <c r="AU132" i="24" s="1"/>
  <c r="AV131" i="24"/>
  <c r="AV132" i="24" s="1"/>
  <c r="AW131" i="24"/>
  <c r="AW132" i="24" s="1"/>
  <c r="AX131" i="24"/>
  <c r="AX132" i="24" s="1"/>
  <c r="AY131" i="24"/>
  <c r="AY132" i="24" s="1"/>
  <c r="AZ131" i="24"/>
  <c r="AZ132" i="24" s="1"/>
  <c r="BA131" i="24"/>
  <c r="BA132" i="24" s="1"/>
  <c r="BB131" i="24"/>
  <c r="BB132" i="24" s="1"/>
  <c r="BC131" i="24"/>
  <c r="BC132" i="24" s="1"/>
  <c r="BD131" i="24"/>
  <c r="BD132" i="24" s="1"/>
  <c r="BE131" i="24"/>
  <c r="BE132" i="24" s="1"/>
  <c r="BL131" i="24"/>
  <c r="BM131" i="24"/>
  <c r="BN131" i="24"/>
  <c r="BN132" i="24" s="1"/>
  <c r="BO131" i="24"/>
  <c r="AG134" i="24"/>
  <c r="AH134" i="24"/>
  <c r="AI134" i="24"/>
  <c r="AJ134" i="24"/>
  <c r="AK134" i="24"/>
  <c r="AL134" i="24"/>
  <c r="AM134" i="24"/>
  <c r="AN134" i="24"/>
  <c r="AO134" i="24"/>
  <c r="AP134" i="24"/>
  <c r="AQ134" i="24"/>
  <c r="AR134" i="24"/>
  <c r="AS134" i="24"/>
  <c r="AT134" i="24"/>
  <c r="AU134" i="24"/>
  <c r="AV134" i="24"/>
  <c r="AW134" i="24"/>
  <c r="AX134" i="24"/>
  <c r="AY134" i="24"/>
  <c r="AZ134" i="24"/>
  <c r="BA134" i="24"/>
  <c r="BB134" i="24"/>
  <c r="BC134" i="24"/>
  <c r="BD134" i="24"/>
  <c r="BE134" i="24"/>
  <c r="BL134" i="24"/>
  <c r="BM134" i="24"/>
  <c r="BN134" i="24"/>
  <c r="BO134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BE135" i="24"/>
  <c r="BL135" i="24"/>
  <c r="BM135" i="24"/>
  <c r="BN135" i="24"/>
  <c r="BO135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E136" i="24"/>
  <c r="BL136" i="24"/>
  <c r="BM136" i="24"/>
  <c r="BN136" i="24"/>
  <c r="BO136" i="24"/>
  <c r="AG137" i="24"/>
  <c r="AH137" i="24"/>
  <c r="AI137" i="24"/>
  <c r="AJ137" i="24"/>
  <c r="AK137" i="24"/>
  <c r="AL137" i="24"/>
  <c r="AM137" i="24"/>
  <c r="AN137" i="24"/>
  <c r="AO137" i="24"/>
  <c r="AP137" i="24"/>
  <c r="AQ137" i="24"/>
  <c r="AR137" i="24"/>
  <c r="AS137" i="24"/>
  <c r="AT137" i="24"/>
  <c r="AU137" i="24"/>
  <c r="AV137" i="24"/>
  <c r="AW137" i="24"/>
  <c r="AX137" i="24"/>
  <c r="AY137" i="24"/>
  <c r="AZ137" i="24"/>
  <c r="BA137" i="24"/>
  <c r="BB137" i="24"/>
  <c r="BC137" i="24"/>
  <c r="BD137" i="24"/>
  <c r="BE137" i="24"/>
  <c r="BL137" i="24"/>
  <c r="BM137" i="24"/>
  <c r="BN137" i="24"/>
  <c r="BO137" i="24"/>
  <c r="AG138" i="24"/>
  <c r="AH138" i="24"/>
  <c r="AI138" i="24"/>
  <c r="AJ138" i="24"/>
  <c r="AK138" i="24"/>
  <c r="AL138" i="24"/>
  <c r="AM138" i="24"/>
  <c r="AN138" i="24"/>
  <c r="AO138" i="24"/>
  <c r="AP138" i="24"/>
  <c r="AQ138" i="24"/>
  <c r="AR138" i="24"/>
  <c r="AS138" i="24"/>
  <c r="AT138" i="24"/>
  <c r="AU138" i="24"/>
  <c r="AV138" i="24"/>
  <c r="AW138" i="24"/>
  <c r="AX138" i="24"/>
  <c r="AY138" i="24"/>
  <c r="AZ138" i="24"/>
  <c r="BA138" i="24"/>
  <c r="BB138" i="24"/>
  <c r="BC138" i="24"/>
  <c r="BD138" i="24"/>
  <c r="BE138" i="24"/>
  <c r="BL138" i="24"/>
  <c r="BM138" i="24"/>
  <c r="BN138" i="24"/>
  <c r="BO138" i="24"/>
  <c r="AG139" i="24"/>
  <c r="AH139" i="24"/>
  <c r="AI139" i="24"/>
  <c r="AJ139" i="24"/>
  <c r="AK139" i="24"/>
  <c r="AL139" i="24"/>
  <c r="AM139" i="24"/>
  <c r="AN139" i="24"/>
  <c r="AO139" i="24"/>
  <c r="AP139" i="24"/>
  <c r="AQ139" i="24"/>
  <c r="AR139" i="24"/>
  <c r="AS139" i="24"/>
  <c r="AT139" i="24"/>
  <c r="AU139" i="24"/>
  <c r="AV139" i="24"/>
  <c r="AW139" i="24"/>
  <c r="AX139" i="24"/>
  <c r="AY139" i="24"/>
  <c r="AZ139" i="24"/>
  <c r="BA139" i="24"/>
  <c r="BB139" i="24"/>
  <c r="BC139" i="24"/>
  <c r="BD139" i="24"/>
  <c r="BE139" i="24"/>
  <c r="BL139" i="24"/>
  <c r="BM139" i="24"/>
  <c r="BN139" i="24"/>
  <c r="BO139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L140" i="24"/>
  <c r="BM140" i="24"/>
  <c r="BN140" i="24"/>
  <c r="BO140" i="24"/>
  <c r="B142" i="24"/>
  <c r="B2" i="25"/>
  <c r="G9" i="25"/>
  <c r="G20" i="25"/>
  <c r="G17" i="25"/>
  <c r="G10" i="25"/>
  <c r="G18" i="25"/>
  <c r="G15" i="25"/>
  <c r="G16" i="25"/>
  <c r="G22" i="25"/>
  <c r="G21" i="25"/>
  <c r="G11" i="25"/>
  <c r="G19" i="25"/>
  <c r="G13" i="25"/>
  <c r="G14" i="25"/>
  <c r="G12" i="25"/>
  <c r="G23" i="25"/>
  <c r="G24" i="25"/>
  <c r="G25" i="25"/>
  <c r="G26" i="25"/>
  <c r="G27" i="25"/>
  <c r="G28" i="25"/>
  <c r="G29" i="25"/>
  <c r="G30" i="25"/>
  <c r="G31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L130" i="25"/>
  <c r="BM130" i="25"/>
  <c r="BN130" i="25"/>
  <c r="BO130" i="25"/>
  <c r="AG131" i="25"/>
  <c r="AG132" i="25" s="1"/>
  <c r="AH131" i="25"/>
  <c r="AH132" i="25" s="1"/>
  <c r="AI131" i="25"/>
  <c r="AI132" i="25" s="1"/>
  <c r="AJ131" i="25"/>
  <c r="AJ132" i="25" s="1"/>
  <c r="AK131" i="25"/>
  <c r="AK132" i="25" s="1"/>
  <c r="AL131" i="25"/>
  <c r="AL132" i="25" s="1"/>
  <c r="AM131" i="25"/>
  <c r="AM132" i="25" s="1"/>
  <c r="AN131" i="25"/>
  <c r="AN132" i="25" s="1"/>
  <c r="AO131" i="25"/>
  <c r="AO132" i="25" s="1"/>
  <c r="AP131" i="25"/>
  <c r="AP132" i="25" s="1"/>
  <c r="AQ131" i="25"/>
  <c r="AQ132" i="25" s="1"/>
  <c r="AR131" i="25"/>
  <c r="AR132" i="25" s="1"/>
  <c r="AS131" i="25"/>
  <c r="AS132" i="25" s="1"/>
  <c r="AT131" i="25"/>
  <c r="AT132" i="25" s="1"/>
  <c r="AU131" i="25"/>
  <c r="AU132" i="25" s="1"/>
  <c r="AV131" i="25"/>
  <c r="AV132" i="25" s="1"/>
  <c r="AW131" i="25"/>
  <c r="AW132" i="25" s="1"/>
  <c r="AX131" i="25"/>
  <c r="AX132" i="25" s="1"/>
  <c r="AY131" i="25"/>
  <c r="AY132" i="25" s="1"/>
  <c r="AZ131" i="25"/>
  <c r="AZ132" i="25" s="1"/>
  <c r="BA131" i="25"/>
  <c r="BA132" i="25" s="1"/>
  <c r="BB131" i="25"/>
  <c r="BB132" i="25" s="1"/>
  <c r="BC131" i="25"/>
  <c r="BC132" i="25" s="1"/>
  <c r="BD131" i="25"/>
  <c r="BD132" i="25" s="1"/>
  <c r="BE131" i="25"/>
  <c r="BE132" i="25" s="1"/>
  <c r="BL131" i="25"/>
  <c r="BM131" i="25"/>
  <c r="BM132" i="25" s="1"/>
  <c r="BN131" i="25"/>
  <c r="BO131" i="25"/>
  <c r="BO132" i="25" s="1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L134" i="25"/>
  <c r="BM134" i="25"/>
  <c r="BN134" i="25"/>
  <c r="BO134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L135" i="25"/>
  <c r="BM135" i="25"/>
  <c r="BN135" i="25"/>
  <c r="BO135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L136" i="25"/>
  <c r="BM136" i="25"/>
  <c r="BN136" i="25"/>
  <c r="BO136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L137" i="25"/>
  <c r="BM137" i="25"/>
  <c r="BN137" i="25"/>
  <c r="BO137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L138" i="25"/>
  <c r="BM138" i="25"/>
  <c r="BN138" i="25"/>
  <c r="BO138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L139" i="25"/>
  <c r="BM139" i="25"/>
  <c r="BN139" i="25"/>
  <c r="BO139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L140" i="25"/>
  <c r="BM140" i="25"/>
  <c r="BN140" i="25"/>
  <c r="BO140" i="25"/>
  <c r="B142" i="25"/>
  <c r="B2" i="26"/>
  <c r="G9" i="26"/>
  <c r="G20" i="26"/>
  <c r="G17" i="26"/>
  <c r="G10" i="26"/>
  <c r="G18" i="26"/>
  <c r="G15" i="26"/>
  <c r="G16" i="26"/>
  <c r="G22" i="26"/>
  <c r="G21" i="26"/>
  <c r="G11" i="26"/>
  <c r="G19" i="26"/>
  <c r="G13" i="26"/>
  <c r="G14" i="26"/>
  <c r="G12" i="26"/>
  <c r="G23" i="26"/>
  <c r="G24" i="26"/>
  <c r="G25" i="26"/>
  <c r="G26" i="26"/>
  <c r="G27" i="26"/>
  <c r="G28" i="26"/>
  <c r="G29" i="26"/>
  <c r="G30" i="26"/>
  <c r="G31" i="26"/>
  <c r="AG130" i="26"/>
  <c r="AH130" i="26"/>
  <c r="AI130" i="26"/>
  <c r="AJ130" i="26"/>
  <c r="AK130" i="26"/>
  <c r="AL130" i="26"/>
  <c r="AM130" i="26"/>
  <c r="AN130" i="26"/>
  <c r="AO130" i="26"/>
  <c r="AP130" i="26"/>
  <c r="AQ130" i="26"/>
  <c r="AR130" i="26"/>
  <c r="AS130" i="26"/>
  <c r="AT130" i="26"/>
  <c r="AU130" i="26"/>
  <c r="AV130" i="26"/>
  <c r="AW130" i="26"/>
  <c r="AX130" i="26"/>
  <c r="AY130" i="26"/>
  <c r="AZ130" i="26"/>
  <c r="BA130" i="26"/>
  <c r="BB130" i="26"/>
  <c r="BC130" i="26"/>
  <c r="BD130" i="26"/>
  <c r="BE130" i="26"/>
  <c r="BL130" i="26"/>
  <c r="BM130" i="26"/>
  <c r="BN130" i="26"/>
  <c r="BO130" i="26"/>
  <c r="AG131" i="26"/>
  <c r="AG132" i="26" s="1"/>
  <c r="AH131" i="26"/>
  <c r="AH132" i="26" s="1"/>
  <c r="AI131" i="26"/>
  <c r="AI132" i="26" s="1"/>
  <c r="AJ131" i="26"/>
  <c r="AJ132" i="26" s="1"/>
  <c r="AK131" i="26"/>
  <c r="AK132" i="26" s="1"/>
  <c r="AL131" i="26"/>
  <c r="AL132" i="26" s="1"/>
  <c r="AM131" i="26"/>
  <c r="AM132" i="26" s="1"/>
  <c r="AN131" i="26"/>
  <c r="AN132" i="26" s="1"/>
  <c r="AO131" i="26"/>
  <c r="AO132" i="26" s="1"/>
  <c r="AP131" i="26"/>
  <c r="AP132" i="26" s="1"/>
  <c r="AQ131" i="26"/>
  <c r="AQ132" i="26" s="1"/>
  <c r="AR131" i="26"/>
  <c r="AR132" i="26" s="1"/>
  <c r="AS131" i="26"/>
  <c r="AS132" i="26" s="1"/>
  <c r="AT131" i="26"/>
  <c r="AT132" i="26" s="1"/>
  <c r="AU131" i="26"/>
  <c r="AU132" i="26" s="1"/>
  <c r="AV131" i="26"/>
  <c r="AV132" i="26" s="1"/>
  <c r="AW131" i="26"/>
  <c r="AW132" i="26" s="1"/>
  <c r="AX131" i="26"/>
  <c r="AX132" i="26" s="1"/>
  <c r="AY131" i="26"/>
  <c r="AY132" i="26" s="1"/>
  <c r="AZ131" i="26"/>
  <c r="AZ132" i="26" s="1"/>
  <c r="BA131" i="26"/>
  <c r="BA132" i="26" s="1"/>
  <c r="BB131" i="26"/>
  <c r="BB132" i="26" s="1"/>
  <c r="BC131" i="26"/>
  <c r="BC132" i="26" s="1"/>
  <c r="BD131" i="26"/>
  <c r="BD132" i="26" s="1"/>
  <c r="BE131" i="26"/>
  <c r="BE132" i="26" s="1"/>
  <c r="BL131" i="26"/>
  <c r="BM131" i="26"/>
  <c r="BN131" i="26"/>
  <c r="BO131" i="26"/>
  <c r="AG134" i="26"/>
  <c r="AH134" i="26"/>
  <c r="AI134" i="26"/>
  <c r="AJ134" i="26"/>
  <c r="AK134" i="26"/>
  <c r="AL134" i="26"/>
  <c r="AM134" i="26"/>
  <c r="AN134" i="26"/>
  <c r="AO134" i="26"/>
  <c r="AP134" i="26"/>
  <c r="AQ134" i="26"/>
  <c r="AR134" i="26"/>
  <c r="AS134" i="26"/>
  <c r="AT134" i="26"/>
  <c r="AU134" i="26"/>
  <c r="AV134" i="26"/>
  <c r="AW134" i="26"/>
  <c r="AX134" i="26"/>
  <c r="AY134" i="26"/>
  <c r="AZ134" i="26"/>
  <c r="BA134" i="26"/>
  <c r="BB134" i="26"/>
  <c r="BC134" i="26"/>
  <c r="BD134" i="26"/>
  <c r="BE134" i="26"/>
  <c r="BL134" i="26"/>
  <c r="BM134" i="26"/>
  <c r="BN134" i="26"/>
  <c r="BO134" i="26"/>
  <c r="AG135" i="26"/>
  <c r="AH135" i="26"/>
  <c r="AI135" i="26"/>
  <c r="AJ135" i="26"/>
  <c r="AK135" i="26"/>
  <c r="AL135" i="26"/>
  <c r="AM135" i="26"/>
  <c r="AN135" i="26"/>
  <c r="AO135" i="26"/>
  <c r="AP135" i="26"/>
  <c r="AQ135" i="26"/>
  <c r="AR135" i="26"/>
  <c r="AS135" i="26"/>
  <c r="AT135" i="26"/>
  <c r="AU135" i="26"/>
  <c r="AV135" i="26"/>
  <c r="AW135" i="26"/>
  <c r="AX135" i="26"/>
  <c r="AY135" i="26"/>
  <c r="AZ135" i="26"/>
  <c r="BA135" i="26"/>
  <c r="BB135" i="26"/>
  <c r="BC135" i="26"/>
  <c r="BD135" i="26"/>
  <c r="BE135" i="26"/>
  <c r="BL135" i="26"/>
  <c r="BM135" i="26"/>
  <c r="BN135" i="26"/>
  <c r="BO135" i="26"/>
  <c r="AG136" i="26"/>
  <c r="AH136" i="26"/>
  <c r="AI136" i="26"/>
  <c r="AJ136" i="26"/>
  <c r="AK136" i="26"/>
  <c r="AL136" i="26"/>
  <c r="AM136" i="26"/>
  <c r="AN136" i="26"/>
  <c r="AO136" i="26"/>
  <c r="AP136" i="26"/>
  <c r="AQ136" i="26"/>
  <c r="AR136" i="26"/>
  <c r="AS136" i="26"/>
  <c r="AT136" i="26"/>
  <c r="AU136" i="26"/>
  <c r="AV136" i="26"/>
  <c r="AW136" i="26"/>
  <c r="AX136" i="26"/>
  <c r="AY136" i="26"/>
  <c r="AZ136" i="26"/>
  <c r="BA136" i="26"/>
  <c r="BB136" i="26"/>
  <c r="BC136" i="26"/>
  <c r="BD136" i="26"/>
  <c r="BE136" i="26"/>
  <c r="BL136" i="26"/>
  <c r="BM136" i="26"/>
  <c r="BN136" i="26"/>
  <c r="BO136" i="26"/>
  <c r="AG137" i="26"/>
  <c r="AH137" i="26"/>
  <c r="AI137" i="26"/>
  <c r="AJ137" i="26"/>
  <c r="AK137" i="26"/>
  <c r="AL137" i="26"/>
  <c r="AM137" i="26"/>
  <c r="AN137" i="26"/>
  <c r="AO137" i="26"/>
  <c r="AP137" i="26"/>
  <c r="AQ137" i="26"/>
  <c r="AR137" i="26"/>
  <c r="AS137" i="26"/>
  <c r="AT137" i="26"/>
  <c r="AU137" i="26"/>
  <c r="AV137" i="26"/>
  <c r="AW137" i="26"/>
  <c r="AX137" i="26"/>
  <c r="AY137" i="26"/>
  <c r="AZ137" i="26"/>
  <c r="BA137" i="26"/>
  <c r="BB137" i="26"/>
  <c r="BC137" i="26"/>
  <c r="BD137" i="26"/>
  <c r="BE137" i="26"/>
  <c r="BL137" i="26"/>
  <c r="BM137" i="26"/>
  <c r="BN137" i="26"/>
  <c r="BO137" i="26"/>
  <c r="AG138" i="26"/>
  <c r="AH138" i="26"/>
  <c r="AI138" i="26"/>
  <c r="AJ138" i="26"/>
  <c r="AK138" i="26"/>
  <c r="AL138" i="26"/>
  <c r="AM138" i="26"/>
  <c r="AN138" i="26"/>
  <c r="AO138" i="26"/>
  <c r="AP138" i="26"/>
  <c r="AQ138" i="26"/>
  <c r="AR138" i="26"/>
  <c r="AS138" i="26"/>
  <c r="AT138" i="26"/>
  <c r="AU138" i="26"/>
  <c r="AV138" i="26"/>
  <c r="AW138" i="26"/>
  <c r="AX138" i="26"/>
  <c r="AY138" i="26"/>
  <c r="AZ138" i="26"/>
  <c r="BA138" i="26"/>
  <c r="BB138" i="26"/>
  <c r="BC138" i="26"/>
  <c r="BD138" i="26"/>
  <c r="BE138" i="26"/>
  <c r="BL138" i="26"/>
  <c r="BM138" i="26"/>
  <c r="BN138" i="26"/>
  <c r="BO138" i="26"/>
  <c r="AG139" i="26"/>
  <c r="AH139" i="26"/>
  <c r="AI139" i="26"/>
  <c r="AJ139" i="26"/>
  <c r="AK139" i="26"/>
  <c r="AL139" i="26"/>
  <c r="AM139" i="26"/>
  <c r="AN139" i="26"/>
  <c r="AO139" i="26"/>
  <c r="AP139" i="26"/>
  <c r="AQ139" i="26"/>
  <c r="AR139" i="26"/>
  <c r="AS139" i="26"/>
  <c r="AT139" i="26"/>
  <c r="AU139" i="26"/>
  <c r="AV139" i="26"/>
  <c r="AW139" i="26"/>
  <c r="AX139" i="26"/>
  <c r="AY139" i="26"/>
  <c r="AZ139" i="26"/>
  <c r="BA139" i="26"/>
  <c r="BB139" i="26"/>
  <c r="BC139" i="26"/>
  <c r="BD139" i="26"/>
  <c r="BE139" i="26"/>
  <c r="BL139" i="26"/>
  <c r="BM139" i="26"/>
  <c r="BN139" i="26"/>
  <c r="BO139" i="26"/>
  <c r="AG140" i="26"/>
  <c r="AH140" i="26"/>
  <c r="AI140" i="26"/>
  <c r="AJ140" i="26"/>
  <c r="AK140" i="26"/>
  <c r="AL140" i="26"/>
  <c r="AM140" i="26"/>
  <c r="AN140" i="26"/>
  <c r="AO140" i="26"/>
  <c r="AP140" i="26"/>
  <c r="AQ140" i="26"/>
  <c r="AR140" i="26"/>
  <c r="AS140" i="26"/>
  <c r="AT140" i="26"/>
  <c r="AU140" i="26"/>
  <c r="AV140" i="26"/>
  <c r="AW140" i="26"/>
  <c r="AX140" i="26"/>
  <c r="AY140" i="26"/>
  <c r="AZ140" i="26"/>
  <c r="BA140" i="26"/>
  <c r="BB140" i="26"/>
  <c r="BC140" i="26"/>
  <c r="BD140" i="26"/>
  <c r="BE140" i="26"/>
  <c r="BL140" i="26"/>
  <c r="BM140" i="26"/>
  <c r="BN140" i="26"/>
  <c r="BO140" i="26"/>
  <c r="B142" i="26"/>
  <c r="BY8" i="27"/>
  <c r="CG8" i="21"/>
  <c r="CG8" i="26"/>
  <c r="Q8" i="31"/>
  <c r="AT8" i="28"/>
  <c r="AE8" i="28"/>
  <c r="AO8" i="22"/>
  <c r="P8" i="22"/>
  <c r="Q8" i="13"/>
  <c r="AK8" i="13"/>
  <c r="M8" i="27"/>
  <c r="V8" i="31"/>
  <c r="P8" i="28"/>
  <c r="AE8" i="22"/>
  <c r="V8" i="13"/>
  <c r="M8" i="24"/>
  <c r="M8" i="26"/>
  <c r="AO8" i="28"/>
  <c r="Z8" i="28"/>
  <c r="AT8" i="22"/>
  <c r="U8" i="22"/>
  <c r="AF8" i="13"/>
  <c r="M8" i="23"/>
  <c r="M8" i="25"/>
  <c r="M8" i="21"/>
  <c r="M8" i="4"/>
  <c r="F132" i="24"/>
  <c r="F132" i="25"/>
  <c r="F132" i="4"/>
  <c r="F132" i="21"/>
  <c r="F132" i="27"/>
  <c r="F132" i="26"/>
  <c r="F132" i="23"/>
  <c r="J8" i="27"/>
  <c r="J8" i="23"/>
  <c r="M8" i="31"/>
  <c r="W123" i="13"/>
  <c r="F8" i="22"/>
  <c r="J8" i="22"/>
  <c r="F8" i="28"/>
  <c r="J8" i="28"/>
  <c r="R8" i="13"/>
  <c r="X8" i="22"/>
  <c r="AR8" i="22"/>
  <c r="Q8" i="22"/>
  <c r="V8" i="28"/>
  <c r="AC8" i="28"/>
  <c r="AR8" i="28"/>
  <c r="X86" i="13"/>
  <c r="B4" i="4"/>
  <c r="H8" i="21"/>
  <c r="CH8" i="21"/>
  <c r="F8" i="26"/>
  <c r="J8" i="26"/>
  <c r="N8" i="26"/>
  <c r="CH8" i="25"/>
  <c r="F8" i="24"/>
  <c r="J8" i="24"/>
  <c r="BZ8" i="27"/>
  <c r="W8" i="13"/>
  <c r="AC8" i="22"/>
  <c r="AF8" i="22"/>
  <c r="V8" i="22"/>
  <c r="X8" i="28"/>
  <c r="AM8" i="28"/>
  <c r="X7" i="24"/>
  <c r="R7" i="25"/>
  <c r="R7" i="26"/>
  <c r="R7" i="24"/>
  <c r="F130" i="26"/>
  <c r="F130" i="21"/>
  <c r="F130" i="25"/>
  <c r="F130" i="24"/>
  <c r="F130" i="4"/>
  <c r="W55" i="13"/>
  <c r="X31" i="13"/>
  <c r="Z9" i="13"/>
  <c r="Z11" i="13"/>
  <c r="Y11" i="13" s="1"/>
  <c r="AA11" i="13" s="1"/>
  <c r="Z10" i="13"/>
  <c r="O10" i="22"/>
  <c r="O9" i="22"/>
  <c r="O14" i="22"/>
  <c r="O22" i="22"/>
  <c r="O26" i="22"/>
  <c r="O30" i="22"/>
  <c r="O38" i="22"/>
  <c r="O42" i="22"/>
  <c r="O50" i="22"/>
  <c r="O54" i="22"/>
  <c r="O58" i="22"/>
  <c r="O66" i="22"/>
  <c r="O70" i="22"/>
  <c r="O74" i="22"/>
  <c r="O82" i="22"/>
  <c r="O86" i="22"/>
  <c r="O90" i="22"/>
  <c r="O98" i="22"/>
  <c r="O102" i="22"/>
  <c r="O106" i="22"/>
  <c r="O114" i="22"/>
  <c r="O118" i="22"/>
  <c r="O122" i="22"/>
  <c r="AD9" i="22"/>
  <c r="AD19" i="22"/>
  <c r="AB19" i="22" s="1"/>
  <c r="AD27" i="22"/>
  <c r="AG27" i="22" s="1"/>
  <c r="AD35" i="22"/>
  <c r="AG35" i="22" s="1"/>
  <c r="AJ35" i="22" s="1"/>
  <c r="AD43" i="22"/>
  <c r="AD55" i="22"/>
  <c r="AA55" i="22" s="1"/>
  <c r="AD59" i="22"/>
  <c r="AB59" i="22" s="1"/>
  <c r="AE59" i="22" s="1"/>
  <c r="AD67" i="22"/>
  <c r="AD71" i="22"/>
  <c r="AB71" i="22" s="1"/>
  <c r="AE71" i="22" s="1"/>
  <c r="AD75" i="22"/>
  <c r="AA75" i="22" s="1"/>
  <c r="U10" i="13"/>
  <c r="Y9" i="22"/>
  <c r="W9" i="22" s="1"/>
  <c r="X9" i="22" s="1"/>
  <c r="BE9" i="22" s="1"/>
  <c r="P10" i="31"/>
  <c r="AB27" i="22"/>
  <c r="AC27" i="22" s="1"/>
  <c r="BF27" i="22" s="1"/>
  <c r="X77" i="13"/>
  <c r="AI33" i="13"/>
  <c r="AK33" i="13" s="1"/>
  <c r="Y73" i="13"/>
  <c r="AA73" i="13" s="1"/>
  <c r="AA13" i="28"/>
  <c r="W71" i="13"/>
  <c r="W49" i="13"/>
  <c r="W96" i="22"/>
  <c r="Z96" i="22" s="1"/>
  <c r="I8" i="4"/>
  <c r="I8" i="25"/>
  <c r="I8" i="26"/>
  <c r="I8" i="22"/>
  <c r="I8" i="31"/>
  <c r="I8" i="24"/>
  <c r="I8" i="28"/>
  <c r="I8" i="21"/>
  <c r="I8" i="13"/>
  <c r="N8" i="24"/>
  <c r="N8" i="23"/>
  <c r="N8" i="21"/>
  <c r="N8" i="4"/>
  <c r="N8" i="27"/>
  <c r="N8" i="25"/>
  <c r="AK8" i="28"/>
  <c r="X8" i="13"/>
  <c r="AC7" i="26"/>
  <c r="AC7" i="21"/>
  <c r="AP8" i="22"/>
  <c r="AH8" i="13"/>
  <c r="N8" i="13"/>
  <c r="K8" i="25"/>
  <c r="K8" i="26"/>
  <c r="K8" i="27"/>
  <c r="AK8" i="22"/>
  <c r="S8" i="13"/>
  <c r="AC7" i="24"/>
  <c r="AC7" i="25"/>
  <c r="K8" i="4"/>
  <c r="S8" i="31"/>
  <c r="K8" i="23"/>
  <c r="K8" i="31"/>
  <c r="K8" i="21"/>
  <c r="N8" i="31"/>
  <c r="AC7" i="4"/>
  <c r="AP8" i="28"/>
  <c r="AC8" i="13"/>
  <c r="K8" i="24"/>
  <c r="G8" i="25"/>
  <c r="G8" i="26"/>
  <c r="G8" i="31"/>
  <c r="G8" i="24"/>
  <c r="G8" i="23"/>
  <c r="G8" i="21"/>
  <c r="G8" i="27"/>
  <c r="G8" i="4"/>
  <c r="B7" i="31"/>
  <c r="B7" i="22"/>
  <c r="B7" i="24"/>
  <c r="B7" i="28"/>
  <c r="B7" i="21"/>
  <c r="B7" i="23"/>
  <c r="B7" i="27"/>
  <c r="B7" i="25"/>
  <c r="B7" i="26"/>
  <c r="Y50" i="13"/>
  <c r="AA50" i="13" s="1"/>
  <c r="X7" i="25"/>
  <c r="X7" i="21"/>
  <c r="H8" i="31"/>
  <c r="K7" i="27"/>
  <c r="J7" i="26"/>
  <c r="F131" i="26"/>
  <c r="W96" i="13"/>
  <c r="W111" i="13"/>
  <c r="AD18" i="22"/>
  <c r="AG18" i="22" s="1"/>
  <c r="AH18" i="22" s="1"/>
  <c r="BG18" i="22" s="1"/>
  <c r="AD24" i="22"/>
  <c r="AB24" i="22" s="1"/>
  <c r="AD29" i="22"/>
  <c r="AA29" i="22" s="1"/>
  <c r="AD40" i="22"/>
  <c r="AB40" i="22" s="1"/>
  <c r="AD45" i="22"/>
  <c r="AG45" i="22" s="1"/>
  <c r="AD50" i="22"/>
  <c r="AB50" i="22" s="1"/>
  <c r="AD61" i="22"/>
  <c r="AB61" i="22" s="1"/>
  <c r="AC61" i="22" s="1"/>
  <c r="BF61" i="22" s="1"/>
  <c r="AD66" i="22"/>
  <c r="AA66" i="22" s="1"/>
  <c r="AD72" i="22"/>
  <c r="AG72" i="22" s="1"/>
  <c r="AH72" i="22" s="1"/>
  <c r="BG72" i="22" s="1"/>
  <c r="AD82" i="22"/>
  <c r="AG82" i="22" s="1"/>
  <c r="AD86" i="22"/>
  <c r="AG86" i="22" s="1"/>
  <c r="AD90" i="22"/>
  <c r="AG90" i="22" s="1"/>
  <c r="AD98" i="22"/>
  <c r="AA98" i="22" s="1"/>
  <c r="AD102" i="22"/>
  <c r="AG102" i="22" s="1"/>
  <c r="AD106" i="22"/>
  <c r="AA106" i="22" s="1"/>
  <c r="AD114" i="22"/>
  <c r="AA114" i="22" s="1"/>
  <c r="AD118" i="22"/>
  <c r="AB118" i="22" s="1"/>
  <c r="AE118" i="22" s="1"/>
  <c r="AD122" i="22"/>
  <c r="AG122" i="22" s="1"/>
  <c r="AD10" i="22"/>
  <c r="AG10" i="22" s="1"/>
  <c r="AD16" i="22"/>
  <c r="AA16" i="22" s="1"/>
  <c r="AD21" i="22"/>
  <c r="AB21" i="22" s="1"/>
  <c r="AD32" i="22"/>
  <c r="AG32" i="22" s="1"/>
  <c r="AD37" i="22"/>
  <c r="AA37" i="22" s="1"/>
  <c r="AD42" i="22"/>
  <c r="AG42" i="22" s="1"/>
  <c r="AD53" i="22"/>
  <c r="AB53" i="22" s="1"/>
  <c r="AE53" i="22" s="1"/>
  <c r="AD58" i="22"/>
  <c r="AG58" i="22" s="1"/>
  <c r="AD64" i="22"/>
  <c r="AB64" i="22" s="1"/>
  <c r="AE64" i="22" s="1"/>
  <c r="AD74" i="22"/>
  <c r="AB74" i="22" s="1"/>
  <c r="AC74" i="22" s="1"/>
  <c r="BF74" i="22" s="1"/>
  <c r="AD80" i="22"/>
  <c r="AG80" i="22" s="1"/>
  <c r="AD84" i="22"/>
  <c r="AB84" i="22" s="1"/>
  <c r="AD92" i="22"/>
  <c r="AB92" i="22" s="1"/>
  <c r="AC92" i="22" s="1"/>
  <c r="BF92" i="22" s="1"/>
  <c r="AD96" i="22"/>
  <c r="AB96" i="22" s="1"/>
  <c r="AE96" i="22" s="1"/>
  <c r="AD100" i="22"/>
  <c r="AG100" i="22" s="1"/>
  <c r="AJ100" i="22" s="1"/>
  <c r="AD108" i="22"/>
  <c r="AA108" i="22" s="1"/>
  <c r="AD112" i="22"/>
  <c r="AG112" i="22" s="1"/>
  <c r="AJ112" i="22" s="1"/>
  <c r="AD116" i="22"/>
  <c r="AA116" i="22" s="1"/>
  <c r="AD124" i="22"/>
  <c r="AG124" i="22" s="1"/>
  <c r="AJ124" i="22" s="1"/>
  <c r="AD128" i="22"/>
  <c r="AA128" i="22" s="1"/>
  <c r="AD14" i="22"/>
  <c r="AD36" i="22"/>
  <c r="AG36" i="22" s="1"/>
  <c r="AD46" i="22"/>
  <c r="AG46" i="22" s="1"/>
  <c r="AH46" i="22" s="1"/>
  <c r="BG46" i="22" s="1"/>
  <c r="AD57" i="22"/>
  <c r="AB57" i="22" s="1"/>
  <c r="AE57" i="22" s="1"/>
  <c r="AD78" i="22"/>
  <c r="AG78" i="22" s="1"/>
  <c r="AJ78" i="22" s="1"/>
  <c r="AD87" i="22"/>
  <c r="AA87" i="22" s="1"/>
  <c r="AD95" i="22"/>
  <c r="AB95" i="22" s="1"/>
  <c r="AE95" i="22" s="1"/>
  <c r="AD111" i="22"/>
  <c r="AG111" i="22" s="1"/>
  <c r="AD119" i="22"/>
  <c r="AB119" i="22" s="1"/>
  <c r="AD127" i="22"/>
  <c r="AB127" i="22" s="1"/>
  <c r="AC127" i="22" s="1"/>
  <c r="BF127" i="22" s="1"/>
  <c r="AD30" i="22"/>
  <c r="AA30" i="22" s="1"/>
  <c r="AD41" i="22"/>
  <c r="AB41" i="22" s="1"/>
  <c r="AD52" i="22"/>
  <c r="AG52" i="22" s="1"/>
  <c r="AJ52" i="22" s="1"/>
  <c r="AD73" i="22"/>
  <c r="AB73" i="22" s="1"/>
  <c r="AC73" i="22" s="1"/>
  <c r="BF73" i="22" s="1"/>
  <c r="AD83" i="22"/>
  <c r="AA83" i="22" s="1"/>
  <c r="AD91" i="22"/>
  <c r="AG91" i="22" s="1"/>
  <c r="AD107" i="22"/>
  <c r="AA107" i="22" s="1"/>
  <c r="AD115" i="22"/>
  <c r="AB115" i="22" s="1"/>
  <c r="AC115" i="22" s="1"/>
  <c r="BF115" i="22" s="1"/>
  <c r="AD123" i="22"/>
  <c r="AB123" i="22" s="1"/>
  <c r="AD38" i="22"/>
  <c r="AG38" i="22" s="1"/>
  <c r="AD60" i="22"/>
  <c r="AB60" i="22" s="1"/>
  <c r="AD81" i="22"/>
  <c r="AA81" i="22" s="1"/>
  <c r="AD113" i="22"/>
  <c r="AG113" i="22" s="1"/>
  <c r="AH113" i="22" s="1"/>
  <c r="BG113" i="22" s="1"/>
  <c r="AD28" i="22"/>
  <c r="AG28" i="22" s="1"/>
  <c r="AD49" i="22"/>
  <c r="AA49" i="22" s="1"/>
  <c r="AD89" i="22"/>
  <c r="AB89" i="22" s="1"/>
  <c r="AC89" i="22" s="1"/>
  <c r="BF89" i="22" s="1"/>
  <c r="AD105" i="22"/>
  <c r="AA105" i="22" s="1"/>
  <c r="AD121" i="22"/>
  <c r="AG121" i="22" s="1"/>
  <c r="AD76" i="22"/>
  <c r="AG76" i="22" s="1"/>
  <c r="AJ76" i="22" s="1"/>
  <c r="AD109" i="22"/>
  <c r="AA109" i="22" s="1"/>
  <c r="AD12" i="22"/>
  <c r="AA12" i="22" s="1"/>
  <c r="AD93" i="22"/>
  <c r="AG93" i="22" s="1"/>
  <c r="AH93" i="22" s="1"/>
  <c r="BG93" i="22" s="1"/>
  <c r="AD125" i="22"/>
  <c r="AA125" i="22" s="1"/>
  <c r="AD44" i="22"/>
  <c r="AG44" i="22" s="1"/>
  <c r="AD85" i="22"/>
  <c r="AB85" i="22" s="1"/>
  <c r="AD15" i="22"/>
  <c r="AG15" i="22" s="1"/>
  <c r="AD31" i="22"/>
  <c r="AD63" i="22"/>
  <c r="AA63" i="22" s="1"/>
  <c r="AD79" i="22"/>
  <c r="AB79" i="22" s="1"/>
  <c r="CG8" i="25"/>
  <c r="CG8" i="4"/>
  <c r="CG8" i="24"/>
  <c r="F8" i="31"/>
  <c r="F8" i="13"/>
  <c r="F8" i="27"/>
  <c r="F8" i="21"/>
  <c r="F8" i="23"/>
  <c r="F8" i="4"/>
  <c r="B4" i="24"/>
  <c r="B4" i="25"/>
  <c r="B4" i="23"/>
  <c r="W65" i="13"/>
  <c r="Y58" i="13"/>
  <c r="AA58" i="13" s="1"/>
  <c r="W57" i="13"/>
  <c r="Y57" i="13"/>
  <c r="AA57" i="13" s="1"/>
  <c r="Y28" i="13"/>
  <c r="AA28" i="13" s="1"/>
  <c r="O16" i="22"/>
  <c r="O21" i="22"/>
  <c r="O32" i="22"/>
  <c r="O37" i="22"/>
  <c r="O43" i="22"/>
  <c r="O53" i="22"/>
  <c r="O59" i="22"/>
  <c r="O64" i="22"/>
  <c r="O75" i="22"/>
  <c r="O80" i="22"/>
  <c r="O85" i="22"/>
  <c r="O96" i="22"/>
  <c r="O101" i="22"/>
  <c r="O107" i="22"/>
  <c r="O117" i="22"/>
  <c r="O123" i="22"/>
  <c r="O128" i="22"/>
  <c r="O19" i="22"/>
  <c r="O24" i="22"/>
  <c r="O29" i="22"/>
  <c r="O40" i="22"/>
  <c r="O45" i="22"/>
  <c r="O51" i="22"/>
  <c r="O61" i="22"/>
  <c r="O67" i="22"/>
  <c r="O72" i="22"/>
  <c r="O83" i="22"/>
  <c r="O88" i="22"/>
  <c r="O93" i="22"/>
  <c r="O104" i="22"/>
  <c r="O109" i="22"/>
  <c r="O115" i="22"/>
  <c r="O125" i="22"/>
  <c r="O11" i="22"/>
  <c r="O20" i="22"/>
  <c r="O41" i="22"/>
  <c r="O52" i="22"/>
  <c r="O63" i="22"/>
  <c r="O84" i="22"/>
  <c r="O95" i="22"/>
  <c r="O105" i="22"/>
  <c r="O127" i="22"/>
  <c r="O15" i="22"/>
  <c r="O25" i="22"/>
  <c r="O47" i="22"/>
  <c r="O57" i="22"/>
  <c r="O68" i="22"/>
  <c r="O89" i="22"/>
  <c r="O100" i="22"/>
  <c r="O111" i="22"/>
  <c r="L102" i="14"/>
  <c r="L66" i="14"/>
  <c r="AN10" i="22"/>
  <c r="U10" i="31"/>
  <c r="S10" i="31" s="1"/>
  <c r="V10" i="31" s="1"/>
  <c r="AJ10" i="13"/>
  <c r="AG10" i="13" s="1"/>
  <c r="AJ9" i="13"/>
  <c r="AG9" i="13" s="1"/>
  <c r="L58" i="14"/>
  <c r="J9" i="21"/>
  <c r="Q9" i="34" s="1"/>
  <c r="AG89" i="22"/>
  <c r="AG81" i="22"/>
  <c r="AH81" i="22" s="1"/>
  <c r="BG81" i="22" s="1"/>
  <c r="AB116" i="22"/>
  <c r="AB42" i="22"/>
  <c r="AB90" i="22"/>
  <c r="AE90" i="22" s="1"/>
  <c r="AA44" i="22"/>
  <c r="AG109" i="22"/>
  <c r="AG87" i="22"/>
  <c r="AH87" i="22" s="1"/>
  <c r="BG87" i="22" s="1"/>
  <c r="AG16" i="22"/>
  <c r="AJ16" i="22" s="1"/>
  <c r="AB36" i="22"/>
  <c r="AG74" i="22"/>
  <c r="AG114" i="22"/>
  <c r="J12" i="21"/>
  <c r="Q12" i="34" s="1"/>
  <c r="J11" i="21"/>
  <c r="Q11" i="34" s="1"/>
  <c r="J10" i="21"/>
  <c r="Q10" i="34" s="1"/>
  <c r="P134" i="23"/>
  <c r="P138" i="23"/>
  <c r="CT10" i="23"/>
  <c r="P140" i="23"/>
  <c r="P137" i="23"/>
  <c r="P130" i="23"/>
  <c r="P131" i="23"/>
  <c r="CT11" i="23"/>
  <c r="P135" i="23"/>
  <c r="P139" i="23"/>
  <c r="CT12" i="23"/>
  <c r="P136" i="23"/>
  <c r="A15" i="7"/>
  <c r="A22" i="7"/>
  <c r="C82" i="7"/>
  <c r="A29" i="7"/>
  <c r="A33" i="7" s="1"/>
  <c r="A37" i="7" s="1"/>
  <c r="A43" i="7" s="1"/>
  <c r="A46" i="7" s="1"/>
  <c r="AF6" i="22"/>
  <c r="M6" i="31"/>
  <c r="AF6" i="28"/>
  <c r="W6" i="13"/>
  <c r="V6" i="22"/>
  <c r="AA6" i="28"/>
  <c r="Q6" i="22"/>
  <c r="AP6" i="22"/>
  <c r="M6" i="13"/>
  <c r="R6" i="13"/>
  <c r="AP6" i="28"/>
  <c r="Q6" i="28"/>
  <c r="V6" i="28"/>
  <c r="L6" i="22"/>
  <c r="R6" i="31"/>
  <c r="AG6" i="13"/>
  <c r="L6" i="28"/>
  <c r="AK6" i="28"/>
  <c r="AA6" i="22"/>
  <c r="L83" i="22" l="1"/>
  <c r="L59" i="22"/>
  <c r="Q123" i="28"/>
  <c r="Q99" i="28"/>
  <c r="Q95" i="28"/>
  <c r="Q91" i="28"/>
  <c r="Q83" i="28"/>
  <c r="Q75" i="28"/>
  <c r="Q67" i="28"/>
  <c r="Q59" i="28"/>
  <c r="Q39" i="28"/>
  <c r="Q19" i="28"/>
  <c r="AA10" i="28"/>
  <c r="L51" i="22"/>
  <c r="CC65" i="27"/>
  <c r="AA126" i="28"/>
  <c r="AA114" i="28"/>
  <c r="AA110" i="28"/>
  <c r="AA106" i="28"/>
  <c r="AA102" i="28"/>
  <c r="AA46" i="28"/>
  <c r="AA42" i="28"/>
  <c r="AA38" i="28"/>
  <c r="AA34" i="28"/>
  <c r="AA30" i="28"/>
  <c r="AA26" i="28"/>
  <c r="AA22" i="28"/>
  <c r="CC24" i="27"/>
  <c r="L60" i="14"/>
  <c r="Q128" i="28"/>
  <c r="Q124" i="28"/>
  <c r="Q120" i="28"/>
  <c r="Q112" i="28"/>
  <c r="Q108" i="28"/>
  <c r="Q104" i="28"/>
  <c r="Q100" i="28"/>
  <c r="Q92" i="28"/>
  <c r="Q68" i="28"/>
  <c r="Q56" i="28"/>
  <c r="Q52" i="28"/>
  <c r="Q44" i="28"/>
  <c r="Q40" i="28"/>
  <c r="Q36" i="28"/>
  <c r="Q32" i="28"/>
  <c r="Q28" i="28"/>
  <c r="AA123" i="28"/>
  <c r="AA115" i="28"/>
  <c r="AA111" i="28"/>
  <c r="AA103" i="28"/>
  <c r="AA95" i="28"/>
  <c r="AA87" i="28"/>
  <c r="AA79" i="28"/>
  <c r="AA75" i="28"/>
  <c r="AA59" i="28"/>
  <c r="AA55" i="28"/>
  <c r="AA51" i="28"/>
  <c r="AA47" i="28"/>
  <c r="L108" i="22"/>
  <c r="AA17" i="28"/>
  <c r="AA29" i="34"/>
  <c r="AA33" i="28"/>
  <c r="AA21" i="34"/>
  <c r="Q23" i="28"/>
  <c r="Q26" i="34"/>
  <c r="Q103" i="28"/>
  <c r="Q103" i="34"/>
  <c r="CH11" i="21"/>
  <c r="P109" i="31"/>
  <c r="P87" i="31"/>
  <c r="P36" i="31"/>
  <c r="P128" i="31"/>
  <c r="P72" i="31"/>
  <c r="P15" i="31"/>
  <c r="BO132" i="4"/>
  <c r="AD132" i="23"/>
  <c r="AR132" i="23"/>
  <c r="AO132" i="23"/>
  <c r="DS5" i="23"/>
  <c r="AO6" i="23" s="1"/>
  <c r="DO5" i="23"/>
  <c r="AK6" i="23" s="1"/>
  <c r="BD132" i="4"/>
  <c r="BE132" i="4"/>
  <c r="L93" i="22"/>
  <c r="L101" i="22"/>
  <c r="CH12" i="4"/>
  <c r="CH26" i="4"/>
  <c r="CH31" i="4"/>
  <c r="CH11" i="4"/>
  <c r="CH28" i="4"/>
  <c r="I85" i="14"/>
  <c r="H92" i="34" s="1"/>
  <c r="K77" i="14"/>
  <c r="I77" i="14"/>
  <c r="L73" i="14"/>
  <c r="I73" i="14"/>
  <c r="I53" i="14"/>
  <c r="H60" i="4" s="1"/>
  <c r="AA60" i="4" s="1"/>
  <c r="AE60" i="4" s="1"/>
  <c r="K49" i="14"/>
  <c r="I49" i="14"/>
  <c r="H56" i="34" s="1"/>
  <c r="K41" i="14"/>
  <c r="I41" i="14"/>
  <c r="K33" i="14"/>
  <c r="I33" i="14"/>
  <c r="K120" i="14"/>
  <c r="I120" i="14"/>
  <c r="L116" i="14"/>
  <c r="I116" i="14"/>
  <c r="I112" i="14"/>
  <c r="H119" i="28" s="1"/>
  <c r="E119" i="28" s="1"/>
  <c r="I108" i="14"/>
  <c r="H115" i="34" s="1"/>
  <c r="K104" i="14"/>
  <c r="I104" i="14"/>
  <c r="L100" i="14"/>
  <c r="I100" i="14"/>
  <c r="K96" i="14"/>
  <c r="I96" i="14"/>
  <c r="L92" i="14"/>
  <c r="I92" i="14"/>
  <c r="H99" i="13" s="1"/>
  <c r="D99" i="13" s="1"/>
  <c r="L80" i="14"/>
  <c r="I80" i="14"/>
  <c r="H87" i="34" s="1"/>
  <c r="I72" i="14"/>
  <c r="H79" i="34" s="1"/>
  <c r="K68" i="14"/>
  <c r="I68" i="14"/>
  <c r="I52" i="14"/>
  <c r="H59" i="34" s="1"/>
  <c r="I48" i="14"/>
  <c r="H55" i="26" s="1"/>
  <c r="I40" i="14"/>
  <c r="H47" i="34" s="1"/>
  <c r="L36" i="14"/>
  <c r="I36" i="14"/>
  <c r="L32" i="14"/>
  <c r="I32" i="14"/>
  <c r="L28" i="14"/>
  <c r="I28" i="14"/>
  <c r="K89" i="14"/>
  <c r="I89" i="14"/>
  <c r="L81" i="14"/>
  <c r="I81" i="14"/>
  <c r="I69" i="14"/>
  <c r="H76" i="34" s="1"/>
  <c r="K65" i="14"/>
  <c r="I65" i="14"/>
  <c r="K57" i="14"/>
  <c r="I57" i="14"/>
  <c r="L45" i="14"/>
  <c r="I45" i="14"/>
  <c r="L57" i="14"/>
  <c r="L119" i="14"/>
  <c r="I119" i="14"/>
  <c r="L115" i="14"/>
  <c r="I115" i="14"/>
  <c r="L111" i="14"/>
  <c r="I111" i="14"/>
  <c r="K107" i="14"/>
  <c r="I107" i="14"/>
  <c r="K103" i="14"/>
  <c r="I103" i="14"/>
  <c r="L99" i="14"/>
  <c r="I99" i="14"/>
  <c r="K95" i="14"/>
  <c r="I95" i="14"/>
  <c r="H102" i="34" s="1"/>
  <c r="L91" i="14"/>
  <c r="I91" i="14"/>
  <c r="K87" i="14"/>
  <c r="I87" i="14"/>
  <c r="I83" i="14"/>
  <c r="H90" i="28" s="1"/>
  <c r="C90" i="28" s="1"/>
  <c r="K79" i="14"/>
  <c r="I79" i="14"/>
  <c r="K75" i="14"/>
  <c r="I75" i="14"/>
  <c r="L71" i="14"/>
  <c r="I71" i="14"/>
  <c r="K67" i="14"/>
  <c r="I67" i="14"/>
  <c r="L63" i="14"/>
  <c r="I63" i="14"/>
  <c r="L59" i="14"/>
  <c r="I59" i="14"/>
  <c r="L55" i="14"/>
  <c r="I55" i="14"/>
  <c r="K51" i="14"/>
  <c r="I51" i="14"/>
  <c r="I47" i="14"/>
  <c r="H54" i="34" s="1"/>
  <c r="K43" i="14"/>
  <c r="I43" i="14"/>
  <c r="L39" i="14"/>
  <c r="I39" i="14"/>
  <c r="K35" i="14"/>
  <c r="I35" i="14"/>
  <c r="K31" i="14"/>
  <c r="I31" i="14"/>
  <c r="D25" i="29"/>
  <c r="E25" i="29" s="1"/>
  <c r="D27" i="29"/>
  <c r="E27" i="29" s="1"/>
  <c r="K114" i="14"/>
  <c r="H114" i="14" s="1"/>
  <c r="I114" i="14"/>
  <c r="K106" i="14"/>
  <c r="I106" i="14"/>
  <c r="K102" i="14"/>
  <c r="H102" i="14" s="1"/>
  <c r="I102" i="14"/>
  <c r="K98" i="14"/>
  <c r="I98" i="14"/>
  <c r="K90" i="14"/>
  <c r="H90" i="14" s="1"/>
  <c r="F97" i="34" s="1"/>
  <c r="I90" i="14"/>
  <c r="I86" i="14"/>
  <c r="H93" i="26" s="1"/>
  <c r="CN93" i="26" s="1"/>
  <c r="K82" i="14"/>
  <c r="H82" i="14" s="1"/>
  <c r="F89" i="34" s="1"/>
  <c r="I82" i="14"/>
  <c r="I78" i="14"/>
  <c r="H85" i="23" s="1"/>
  <c r="K74" i="14"/>
  <c r="H74" i="14" s="1"/>
  <c r="F81" i="34" s="1"/>
  <c r="I74" i="14"/>
  <c r="H81" i="31" s="1"/>
  <c r="L70" i="14"/>
  <c r="I70" i="14"/>
  <c r="K66" i="14"/>
  <c r="H66" i="14" s="1"/>
  <c r="F73" i="34" s="1"/>
  <c r="I66" i="14"/>
  <c r="L62" i="14"/>
  <c r="I62" i="14"/>
  <c r="K58" i="14"/>
  <c r="H58" i="14" s="1"/>
  <c r="F65" i="34" s="1"/>
  <c r="I58" i="14"/>
  <c r="H65" i="31" s="1"/>
  <c r="I54" i="14"/>
  <c r="H61" i="26" s="1"/>
  <c r="L50" i="14"/>
  <c r="H50" i="14" s="1"/>
  <c r="F57" i="34" s="1"/>
  <c r="I50" i="14"/>
  <c r="H57" i="22" s="1"/>
  <c r="E57" i="22" s="1"/>
  <c r="I46" i="14"/>
  <c r="H53" i="25" s="1"/>
  <c r="L42" i="14"/>
  <c r="H42" i="14" s="1"/>
  <c r="F49" i="34" s="1"/>
  <c r="I42" i="14"/>
  <c r="H49" i="34" s="1"/>
  <c r="L38" i="14"/>
  <c r="I38" i="14"/>
  <c r="H45" i="26" s="1"/>
  <c r="E45" i="26" s="1"/>
  <c r="L34" i="14"/>
  <c r="I34" i="14"/>
  <c r="K30" i="14"/>
  <c r="H30" i="14" s="1"/>
  <c r="I30" i="14"/>
  <c r="H37" i="13" s="1"/>
  <c r="AQ37" i="13" s="1"/>
  <c r="CH32" i="4"/>
  <c r="CH30" i="4"/>
  <c r="CH24" i="4"/>
  <c r="CH22" i="4"/>
  <c r="CH20" i="4"/>
  <c r="CH18" i="4"/>
  <c r="CH16" i="4"/>
  <c r="CH14" i="4"/>
  <c r="CH10" i="4"/>
  <c r="CH9" i="4"/>
  <c r="CH33" i="4"/>
  <c r="CH29" i="4"/>
  <c r="CH27" i="4"/>
  <c r="CH25" i="4"/>
  <c r="CH23" i="4"/>
  <c r="CH21" i="4"/>
  <c r="CH19" i="4"/>
  <c r="CH17" i="4"/>
  <c r="CH15" i="4"/>
  <c r="CH13" i="4"/>
  <c r="AV132" i="4"/>
  <c r="AU132" i="4"/>
  <c r="BB132" i="4"/>
  <c r="BA132" i="4"/>
  <c r="AZ132" i="4"/>
  <c r="AM132" i="4"/>
  <c r="AX132" i="4"/>
  <c r="AW132" i="4"/>
  <c r="AT132" i="4"/>
  <c r="AS132" i="4"/>
  <c r="AR132" i="4"/>
  <c r="AQ132" i="4"/>
  <c r="AP132" i="4"/>
  <c r="AO132" i="4"/>
  <c r="AN132" i="4"/>
  <c r="AK132" i="4"/>
  <c r="AJ132" i="4"/>
  <c r="AY132" i="4"/>
  <c r="L114" i="22"/>
  <c r="L90" i="22"/>
  <c r="L70" i="22"/>
  <c r="L50" i="22"/>
  <c r="L122" i="22"/>
  <c r="L102" i="22"/>
  <c r="L82" i="22"/>
  <c r="L58" i="22"/>
  <c r="CC73" i="23"/>
  <c r="AK125" i="28"/>
  <c r="AK117" i="28"/>
  <c r="AK105" i="28"/>
  <c r="AK97" i="28"/>
  <c r="AK65" i="28"/>
  <c r="AK49" i="28"/>
  <c r="P124" i="31"/>
  <c r="P93" i="31"/>
  <c r="P83" i="31"/>
  <c r="N83" i="31" s="1"/>
  <c r="Q83" i="31" s="1"/>
  <c r="P61" i="31"/>
  <c r="N61" i="31" s="1"/>
  <c r="Q61" i="31" s="1"/>
  <c r="P50" i="31"/>
  <c r="P35" i="31"/>
  <c r="P25" i="31"/>
  <c r="P102" i="31"/>
  <c r="P86" i="31"/>
  <c r="P78" i="31"/>
  <c r="N78" i="31" s="1"/>
  <c r="Q78" i="31" s="1"/>
  <c r="P71" i="31"/>
  <c r="N71" i="31" s="1"/>
  <c r="P27" i="31"/>
  <c r="U122" i="13"/>
  <c r="U118" i="13"/>
  <c r="U114" i="13"/>
  <c r="R114" i="13" s="1"/>
  <c r="U111" i="13"/>
  <c r="R111" i="13" s="1"/>
  <c r="U96" i="13"/>
  <c r="U86" i="13"/>
  <c r="R86" i="13" s="1"/>
  <c r="U65" i="13"/>
  <c r="R65" i="13" s="1"/>
  <c r="U62" i="13"/>
  <c r="R62" i="13" s="1"/>
  <c r="U59" i="13"/>
  <c r="U46" i="13"/>
  <c r="R46" i="13" s="1"/>
  <c r="U42" i="13"/>
  <c r="U128" i="13"/>
  <c r="R128" i="13" s="1"/>
  <c r="U120" i="13"/>
  <c r="U119" i="13"/>
  <c r="R119" i="13" s="1"/>
  <c r="U115" i="13"/>
  <c r="U109" i="13"/>
  <c r="R109" i="13" s="1"/>
  <c r="U84" i="13"/>
  <c r="R84" i="13" s="1"/>
  <c r="U63" i="13"/>
  <c r="R63" i="13" s="1"/>
  <c r="U57" i="13"/>
  <c r="U50" i="13"/>
  <c r="U47" i="13"/>
  <c r="U43" i="13"/>
  <c r="R43" i="13" s="1"/>
  <c r="U20" i="13"/>
  <c r="L63" i="22"/>
  <c r="L47" i="22"/>
  <c r="L75" i="22"/>
  <c r="L43" i="22"/>
  <c r="L40" i="22"/>
  <c r="L61" i="22"/>
  <c r="L85" i="22"/>
  <c r="L89" i="22"/>
  <c r="L41" i="22"/>
  <c r="L57" i="22"/>
  <c r="L72" i="22"/>
  <c r="L23" i="14"/>
  <c r="I23" i="14"/>
  <c r="K19" i="14"/>
  <c r="I19" i="14"/>
  <c r="I15" i="14"/>
  <c r="H32" i="34" s="1"/>
  <c r="K11" i="14"/>
  <c r="I11" i="14"/>
  <c r="L7" i="14"/>
  <c r="I7" i="14"/>
  <c r="K22" i="14"/>
  <c r="I22" i="14"/>
  <c r="L18" i="14"/>
  <c r="I18" i="14"/>
  <c r="K14" i="14"/>
  <c r="I14" i="14"/>
  <c r="L6" i="14"/>
  <c r="I6" i="14"/>
  <c r="L25" i="14"/>
  <c r="I25" i="14"/>
  <c r="L21" i="14"/>
  <c r="I21" i="14"/>
  <c r="L17" i="14"/>
  <c r="I17" i="14"/>
  <c r="K13" i="14"/>
  <c r="I13" i="14"/>
  <c r="L5" i="14"/>
  <c r="I5" i="14"/>
  <c r="L20" i="14"/>
  <c r="I20" i="14"/>
  <c r="K16" i="14"/>
  <c r="I16" i="14"/>
  <c r="K12" i="14"/>
  <c r="I12" i="14"/>
  <c r="L8" i="14"/>
  <c r="I8" i="14"/>
  <c r="I4" i="14"/>
  <c r="H11" i="34" s="1"/>
  <c r="AN43" i="22"/>
  <c r="AK43" i="22" s="1"/>
  <c r="AO43" i="22" s="1"/>
  <c r="P9" i="31"/>
  <c r="AN36" i="22"/>
  <c r="AN46" i="22"/>
  <c r="AN64" i="22"/>
  <c r="AK64" i="22" s="1"/>
  <c r="AM64" i="22" s="1"/>
  <c r="BH64" i="22" s="1"/>
  <c r="AN106" i="22"/>
  <c r="AK106" i="22" s="1"/>
  <c r="AM106" i="22" s="1"/>
  <c r="BH106" i="22" s="1"/>
  <c r="AN117" i="22"/>
  <c r="AK117" i="22" s="1"/>
  <c r="AO117" i="22" s="1"/>
  <c r="P119" i="31"/>
  <c r="P112" i="31"/>
  <c r="N112" i="31" s="1"/>
  <c r="P106" i="31"/>
  <c r="P99" i="31"/>
  <c r="N99" i="31" s="1"/>
  <c r="P90" i="31"/>
  <c r="P84" i="31"/>
  <c r="P79" i="31"/>
  <c r="N79" i="31" s="1"/>
  <c r="Q79" i="31" s="1"/>
  <c r="P65" i="31"/>
  <c r="N65" i="31" s="1"/>
  <c r="Q65" i="31" s="1"/>
  <c r="P58" i="31"/>
  <c r="P54" i="31"/>
  <c r="N54" i="31" s="1"/>
  <c r="Q54" i="31" s="1"/>
  <c r="P47" i="31"/>
  <c r="P38" i="31"/>
  <c r="P30" i="31"/>
  <c r="P18" i="31"/>
  <c r="P11" i="31"/>
  <c r="AN29" i="22"/>
  <c r="AN61" i="22"/>
  <c r="AN72" i="22"/>
  <c r="AN83" i="22"/>
  <c r="AN114" i="22"/>
  <c r="AK114" i="22" s="1"/>
  <c r="AM114" i="22" s="1"/>
  <c r="BH114" i="22" s="1"/>
  <c r="AN12" i="22"/>
  <c r="AN22" i="22"/>
  <c r="AN76" i="22"/>
  <c r="AK76" i="22" s="1"/>
  <c r="AM76" i="22" s="1"/>
  <c r="BH76" i="22" s="1"/>
  <c r="AN87" i="22"/>
  <c r="AK87" i="22" s="1"/>
  <c r="AM87" i="22" s="1"/>
  <c r="BH87" i="22" s="1"/>
  <c r="AN96" i="22"/>
  <c r="AN102" i="22"/>
  <c r="AK102" i="22" s="1"/>
  <c r="AM102" i="22" s="1"/>
  <c r="BH102" i="22" s="1"/>
  <c r="AN119" i="22"/>
  <c r="AN125" i="22"/>
  <c r="AK125" i="22" s="1"/>
  <c r="AM125" i="22" s="1"/>
  <c r="BH125" i="22" s="1"/>
  <c r="P120" i="31"/>
  <c r="P116" i="31"/>
  <c r="N116" i="31" s="1"/>
  <c r="Q116" i="31" s="1"/>
  <c r="P108" i="31"/>
  <c r="N108" i="31" s="1"/>
  <c r="K108" i="31" s="1"/>
  <c r="P100" i="31"/>
  <c r="N100" i="31" s="1"/>
  <c r="Q100" i="31" s="1"/>
  <c r="P92" i="31"/>
  <c r="P80" i="31"/>
  <c r="N80" i="31" s="1"/>
  <c r="Q80" i="31" s="1"/>
  <c r="P74" i="31"/>
  <c r="N74" i="31" s="1"/>
  <c r="Q74" i="31" s="1"/>
  <c r="P68" i="31"/>
  <c r="N68" i="31" s="1"/>
  <c r="Q68" i="31" s="1"/>
  <c r="P59" i="31"/>
  <c r="P55" i="31"/>
  <c r="N55" i="31" s="1"/>
  <c r="Q55" i="31" s="1"/>
  <c r="P48" i="31"/>
  <c r="N48" i="31" s="1"/>
  <c r="P39" i="31"/>
  <c r="N39" i="31" s="1"/>
  <c r="P34" i="31"/>
  <c r="P26" i="31"/>
  <c r="P19" i="31"/>
  <c r="P119" i="13"/>
  <c r="P117" i="13"/>
  <c r="M117" i="13" s="1"/>
  <c r="P115" i="13"/>
  <c r="M115" i="13" s="1"/>
  <c r="P114" i="13"/>
  <c r="M114" i="13" s="1"/>
  <c r="P113" i="13"/>
  <c r="M113" i="13" s="1"/>
  <c r="P68" i="13"/>
  <c r="M68" i="13" s="1"/>
  <c r="P17" i="13"/>
  <c r="P9" i="13"/>
  <c r="P105" i="13"/>
  <c r="M105" i="13" s="1"/>
  <c r="P101" i="13"/>
  <c r="M101" i="13" s="1"/>
  <c r="P92" i="13"/>
  <c r="M92" i="13" s="1"/>
  <c r="P77" i="13"/>
  <c r="M77" i="13" s="1"/>
  <c r="P73" i="13"/>
  <c r="M73" i="13" s="1"/>
  <c r="P69" i="13"/>
  <c r="M69" i="13" s="1"/>
  <c r="P55" i="13"/>
  <c r="M55" i="13" s="1"/>
  <c r="P49" i="13"/>
  <c r="M49" i="13" s="1"/>
  <c r="P48" i="13"/>
  <c r="M48" i="13" s="1"/>
  <c r="P47" i="13"/>
  <c r="M47" i="13" s="1"/>
  <c r="P46" i="13"/>
  <c r="M46" i="13" s="1"/>
  <c r="P45" i="13"/>
  <c r="M45" i="13" s="1"/>
  <c r="P44" i="13"/>
  <c r="M44" i="13" s="1"/>
  <c r="P43" i="13"/>
  <c r="M43" i="13" s="1"/>
  <c r="P42" i="13"/>
  <c r="M42" i="13" s="1"/>
  <c r="P39" i="13"/>
  <c r="M39" i="13" s="1"/>
  <c r="P30" i="13"/>
  <c r="P24" i="13"/>
  <c r="P12" i="13"/>
  <c r="P118" i="13"/>
  <c r="M118" i="13" s="1"/>
  <c r="P116" i="13"/>
  <c r="M116" i="13" s="1"/>
  <c r="P104" i="13"/>
  <c r="M104" i="13" s="1"/>
  <c r="P91" i="13"/>
  <c r="M91" i="13" s="1"/>
  <c r="P76" i="13"/>
  <c r="M76" i="13" s="1"/>
  <c r="P72" i="13"/>
  <c r="M72" i="13" s="1"/>
  <c r="P54" i="13"/>
  <c r="M54" i="13" s="1"/>
  <c r="P38" i="13"/>
  <c r="P29" i="13"/>
  <c r="P23" i="13"/>
  <c r="P18" i="13"/>
  <c r="P16" i="13"/>
  <c r="P10" i="13"/>
  <c r="P106" i="13"/>
  <c r="P102" i="13"/>
  <c r="M102" i="13" s="1"/>
  <c r="P93" i="13"/>
  <c r="M93" i="13" s="1"/>
  <c r="P89" i="13"/>
  <c r="M89" i="13" s="1"/>
  <c r="P78" i="13"/>
  <c r="M78" i="13" s="1"/>
  <c r="P74" i="13"/>
  <c r="M74" i="13" s="1"/>
  <c r="P70" i="13"/>
  <c r="M70" i="13" s="1"/>
  <c r="P64" i="13"/>
  <c r="M64" i="13" s="1"/>
  <c r="P63" i="13"/>
  <c r="M63" i="13" s="1"/>
  <c r="P62" i="13"/>
  <c r="M62" i="13" s="1"/>
  <c r="P61" i="13"/>
  <c r="M61" i="13" s="1"/>
  <c r="P40" i="13"/>
  <c r="M40" i="13" s="1"/>
  <c r="P31" i="13"/>
  <c r="P25" i="13"/>
  <c r="P19" i="13"/>
  <c r="CC62" i="23"/>
  <c r="CC128" i="23"/>
  <c r="AI132" i="4"/>
  <c r="L81" i="28"/>
  <c r="L81" i="34"/>
  <c r="CC123" i="27"/>
  <c r="AP123" i="34"/>
  <c r="AR123" i="34" s="1"/>
  <c r="BI123" i="34" s="1"/>
  <c r="CC115" i="27"/>
  <c r="AP115" i="34"/>
  <c r="AR115" i="34" s="1"/>
  <c r="BI115" i="34" s="1"/>
  <c r="CC111" i="27"/>
  <c r="AP111" i="34"/>
  <c r="AR111" i="34" s="1"/>
  <c r="BI111" i="34" s="1"/>
  <c r="CC107" i="27"/>
  <c r="AP107" i="34"/>
  <c r="AR107" i="34" s="1"/>
  <c r="BI107" i="34" s="1"/>
  <c r="CC103" i="27"/>
  <c r="AP103" i="34"/>
  <c r="AR103" i="34" s="1"/>
  <c r="BI103" i="34" s="1"/>
  <c r="CC91" i="27"/>
  <c r="AP91" i="34"/>
  <c r="AR91" i="34" s="1"/>
  <c r="BI91" i="34" s="1"/>
  <c r="CC87" i="27"/>
  <c r="AP87" i="34"/>
  <c r="AR87" i="34" s="1"/>
  <c r="BI87" i="34" s="1"/>
  <c r="CC83" i="27"/>
  <c r="AP83" i="34"/>
  <c r="AR83" i="34" s="1"/>
  <c r="BI83" i="34" s="1"/>
  <c r="CC71" i="27"/>
  <c r="AP71" i="34"/>
  <c r="AR71" i="34" s="1"/>
  <c r="BI71" i="34" s="1"/>
  <c r="CC59" i="27"/>
  <c r="AP59" i="34"/>
  <c r="AR59" i="34" s="1"/>
  <c r="BI59" i="34" s="1"/>
  <c r="CC55" i="27"/>
  <c r="AP55" i="34"/>
  <c r="AR55" i="34" s="1"/>
  <c r="BI55" i="34" s="1"/>
  <c r="CC51" i="27"/>
  <c r="AP51" i="34"/>
  <c r="AR51" i="34" s="1"/>
  <c r="BI51" i="34" s="1"/>
  <c r="CC47" i="27"/>
  <c r="AP47" i="34"/>
  <c r="AR47" i="34" s="1"/>
  <c r="BI47" i="34" s="1"/>
  <c r="CC43" i="27"/>
  <c r="AP43" i="34"/>
  <c r="AR43" i="34" s="1"/>
  <c r="BI43" i="34" s="1"/>
  <c r="CC39" i="27"/>
  <c r="AP39" i="34"/>
  <c r="AR39" i="34" s="1"/>
  <c r="BI39" i="34" s="1"/>
  <c r="CC27" i="27"/>
  <c r="AP20" i="34"/>
  <c r="AR20" i="34" s="1"/>
  <c r="BI20" i="34" s="1"/>
  <c r="CC23" i="27"/>
  <c r="AP26" i="34"/>
  <c r="AR26" i="34" s="1"/>
  <c r="BI26" i="34" s="1"/>
  <c r="CC19" i="27"/>
  <c r="AP33" i="34"/>
  <c r="AR33" i="34" s="1"/>
  <c r="BI33" i="34" s="1"/>
  <c r="CC124" i="23"/>
  <c r="AK124" i="34"/>
  <c r="AM124" i="34" s="1"/>
  <c r="BH124" i="34" s="1"/>
  <c r="CC116" i="23"/>
  <c r="AK116" i="34"/>
  <c r="AM116" i="34" s="1"/>
  <c r="BH116" i="34" s="1"/>
  <c r="CC112" i="23"/>
  <c r="AK112" i="34"/>
  <c r="AM112" i="34" s="1"/>
  <c r="BH112" i="34" s="1"/>
  <c r="CC108" i="23"/>
  <c r="AK108" i="34"/>
  <c r="AM108" i="34" s="1"/>
  <c r="BH108" i="34" s="1"/>
  <c r="CC100" i="23"/>
  <c r="AK100" i="34"/>
  <c r="AM100" i="34" s="1"/>
  <c r="BH100" i="34" s="1"/>
  <c r="AK96" i="28"/>
  <c r="AK96" i="34"/>
  <c r="AM96" i="34" s="1"/>
  <c r="BH96" i="34" s="1"/>
  <c r="AK88" i="34"/>
  <c r="AM88" i="34" s="1"/>
  <c r="BH88" i="34" s="1"/>
  <c r="CC80" i="23"/>
  <c r="AK80" i="34"/>
  <c r="AM80" i="34" s="1"/>
  <c r="BH80" i="34" s="1"/>
  <c r="CC72" i="23"/>
  <c r="AK72" i="34"/>
  <c r="AM72" i="34" s="1"/>
  <c r="BH72" i="34" s="1"/>
  <c r="CC68" i="23"/>
  <c r="AK68" i="34"/>
  <c r="AM68" i="34" s="1"/>
  <c r="BH68" i="34" s="1"/>
  <c r="AK60" i="28"/>
  <c r="AK60" i="34"/>
  <c r="AM60" i="34" s="1"/>
  <c r="BH60" i="34" s="1"/>
  <c r="CC52" i="23"/>
  <c r="AK52" i="34"/>
  <c r="AM52" i="34" s="1"/>
  <c r="BH52" i="34" s="1"/>
  <c r="CC48" i="23"/>
  <c r="AK48" i="34"/>
  <c r="AM48" i="34" s="1"/>
  <c r="BH48" i="34" s="1"/>
  <c r="CC44" i="23"/>
  <c r="AK44" i="34"/>
  <c r="AM44" i="34" s="1"/>
  <c r="BH44" i="34" s="1"/>
  <c r="CC40" i="23"/>
  <c r="AK40" i="34"/>
  <c r="AM40" i="34" s="1"/>
  <c r="BH40" i="34" s="1"/>
  <c r="H125" i="28"/>
  <c r="AY125" i="28" s="1"/>
  <c r="H125" i="34"/>
  <c r="H117" i="27"/>
  <c r="D117" i="27" s="1"/>
  <c r="H117" i="34"/>
  <c r="H101" i="24"/>
  <c r="D101" i="24" s="1"/>
  <c r="H101" i="34"/>
  <c r="H33" i="22"/>
  <c r="H21" i="34"/>
  <c r="H17" i="31"/>
  <c r="AC17" i="31" s="1"/>
  <c r="H29" i="34"/>
  <c r="U127" i="13"/>
  <c r="U123" i="13"/>
  <c r="R123" i="13" s="1"/>
  <c r="AE112" i="13"/>
  <c r="AD112" i="13" s="1"/>
  <c r="AF112" i="13" s="1"/>
  <c r="U110" i="13"/>
  <c r="R110" i="13" s="1"/>
  <c r="AE107" i="13"/>
  <c r="AB107" i="13" s="1"/>
  <c r="U97" i="13"/>
  <c r="AE94" i="13"/>
  <c r="AC94" i="13" s="1"/>
  <c r="U85" i="13"/>
  <c r="R85" i="13" s="1"/>
  <c r="U81" i="13"/>
  <c r="AE78" i="13"/>
  <c r="AD78" i="13" s="1"/>
  <c r="AF78" i="13" s="1"/>
  <c r="U66" i="13"/>
  <c r="U56" i="13"/>
  <c r="R56" i="13" s="1"/>
  <c r="U51" i="13"/>
  <c r="R51" i="13" s="1"/>
  <c r="U40" i="13"/>
  <c r="R40" i="13" s="1"/>
  <c r="U39" i="13"/>
  <c r="R39" i="13" s="1"/>
  <c r="U38" i="13"/>
  <c r="R38" i="13" s="1"/>
  <c r="U37" i="13"/>
  <c r="U33" i="13"/>
  <c r="R33" i="13" s="1"/>
  <c r="U26" i="13"/>
  <c r="R26" i="13" s="1"/>
  <c r="U21" i="13"/>
  <c r="R21" i="13" s="1"/>
  <c r="U13" i="13"/>
  <c r="U12" i="13"/>
  <c r="R12" i="13" s="1"/>
  <c r="AN13" i="22"/>
  <c r="AN16" i="22"/>
  <c r="AN23" i="22"/>
  <c r="AN26" i="22"/>
  <c r="AN30" i="22"/>
  <c r="AN33" i="22"/>
  <c r="AN37" i="22"/>
  <c r="AN40" i="22"/>
  <c r="AK40" i="22" s="1"/>
  <c r="AO40" i="22" s="1"/>
  <c r="AN47" i="22"/>
  <c r="AK47" i="22" s="1"/>
  <c r="AO47" i="22" s="1"/>
  <c r="AN51" i="22"/>
  <c r="AK51" i="22" s="1"/>
  <c r="AM51" i="22" s="1"/>
  <c r="BH51" i="22" s="1"/>
  <c r="AN54" i="22"/>
  <c r="AK54" i="22" s="1"/>
  <c r="AO54" i="22" s="1"/>
  <c r="AN56" i="22"/>
  <c r="AK56" i="22" s="1"/>
  <c r="AO56" i="22" s="1"/>
  <c r="AN58" i="22"/>
  <c r="AN65" i="22"/>
  <c r="AN70" i="22"/>
  <c r="AN73" i="22"/>
  <c r="AK73" i="22" s="1"/>
  <c r="AM73" i="22" s="1"/>
  <c r="BH73" i="22" s="1"/>
  <c r="AN80" i="22"/>
  <c r="AN84" i="22"/>
  <c r="AK84" i="22" s="1"/>
  <c r="AM84" i="22" s="1"/>
  <c r="BH84" i="22" s="1"/>
  <c r="AN88" i="22"/>
  <c r="AK88" i="22" s="1"/>
  <c r="AN90" i="22"/>
  <c r="AK90" i="22" s="1"/>
  <c r="AO90" i="22" s="1"/>
  <c r="AN93" i="22"/>
  <c r="AN100" i="22"/>
  <c r="AK100" i="22" s="1"/>
  <c r="AM100" i="22" s="1"/>
  <c r="BH100" i="22" s="1"/>
  <c r="AN103" i="22"/>
  <c r="AK103" i="22" s="1"/>
  <c r="AO103" i="22" s="1"/>
  <c r="AN107" i="22"/>
  <c r="AK107" i="22" s="1"/>
  <c r="AO107" i="22" s="1"/>
  <c r="AN111" i="22"/>
  <c r="AN115" i="22"/>
  <c r="AK115" i="22" s="1"/>
  <c r="AO115" i="22" s="1"/>
  <c r="AN123" i="22"/>
  <c r="AK123" i="22" s="1"/>
  <c r="AM123" i="22" s="1"/>
  <c r="BH123" i="22" s="1"/>
  <c r="AN126" i="22"/>
  <c r="AK126" i="22" s="1"/>
  <c r="AM126" i="22" s="1"/>
  <c r="BH126" i="22" s="1"/>
  <c r="AN128" i="22"/>
  <c r="Y127" i="22"/>
  <c r="Y119" i="22"/>
  <c r="Y112" i="22"/>
  <c r="W112" i="22" s="1"/>
  <c r="X112" i="22" s="1"/>
  <c r="BE112" i="22" s="1"/>
  <c r="Y104" i="22"/>
  <c r="V104" i="22" s="1"/>
  <c r="Y97" i="22"/>
  <c r="V97" i="22" s="1"/>
  <c r="Y90" i="22"/>
  <c r="Y84" i="22"/>
  <c r="V84" i="22" s="1"/>
  <c r="Y78" i="22"/>
  <c r="W78" i="22" s="1"/>
  <c r="Z78" i="22" s="1"/>
  <c r="Y71" i="22"/>
  <c r="W71" i="22" s="1"/>
  <c r="X71" i="22" s="1"/>
  <c r="BE71" i="22" s="1"/>
  <c r="Y64" i="22"/>
  <c r="Y56" i="22"/>
  <c r="V56" i="22" s="1"/>
  <c r="Y47" i="22"/>
  <c r="W47" i="22" s="1"/>
  <c r="X47" i="22" s="1"/>
  <c r="BE47" i="22" s="1"/>
  <c r="Y41" i="22"/>
  <c r="V41" i="22" s="1"/>
  <c r="Y33" i="22"/>
  <c r="V33" i="22" s="1"/>
  <c r="Y28" i="22"/>
  <c r="Y22" i="22"/>
  <c r="V22" i="22" s="1"/>
  <c r="Y14" i="22"/>
  <c r="W14" i="22" s="1"/>
  <c r="Z14" i="22" s="1"/>
  <c r="CC122" i="27"/>
  <c r="AP122" i="34"/>
  <c r="AR122" i="34" s="1"/>
  <c r="BI122" i="34" s="1"/>
  <c r="CC118" i="27"/>
  <c r="AP118" i="34"/>
  <c r="AR118" i="34" s="1"/>
  <c r="BI118" i="34" s="1"/>
  <c r="CC114" i="27"/>
  <c r="AP114" i="34"/>
  <c r="AR114" i="34" s="1"/>
  <c r="BI114" i="34" s="1"/>
  <c r="CC110" i="27"/>
  <c r="AP110" i="34"/>
  <c r="AR110" i="34" s="1"/>
  <c r="BI110" i="34" s="1"/>
  <c r="CC102" i="27"/>
  <c r="AP102" i="34"/>
  <c r="AR102" i="34" s="1"/>
  <c r="BI102" i="34" s="1"/>
  <c r="CC98" i="27"/>
  <c r="AP98" i="34"/>
  <c r="AR98" i="34" s="1"/>
  <c r="BI98" i="34" s="1"/>
  <c r="CC90" i="27"/>
  <c r="AP90" i="34"/>
  <c r="AR90" i="34" s="1"/>
  <c r="BI90" i="34" s="1"/>
  <c r="CC86" i="27"/>
  <c r="AP86" i="34"/>
  <c r="AR86" i="34" s="1"/>
  <c r="BI86" i="34" s="1"/>
  <c r="CC82" i="27"/>
  <c r="AP82" i="34"/>
  <c r="AR82" i="34" s="1"/>
  <c r="BI82" i="34" s="1"/>
  <c r="CC78" i="27"/>
  <c r="AP78" i="34"/>
  <c r="AR78" i="34" s="1"/>
  <c r="BI78" i="34" s="1"/>
  <c r="CC74" i="27"/>
  <c r="AP74" i="34"/>
  <c r="AR74" i="34" s="1"/>
  <c r="BI74" i="34" s="1"/>
  <c r="CC70" i="27"/>
  <c r="AP70" i="34"/>
  <c r="AR70" i="34" s="1"/>
  <c r="BI70" i="34" s="1"/>
  <c r="CC46" i="27"/>
  <c r="AP46" i="34"/>
  <c r="AR46" i="34" s="1"/>
  <c r="BI46" i="34" s="1"/>
  <c r="CC42" i="27"/>
  <c r="AP42" i="34"/>
  <c r="AR42" i="34" s="1"/>
  <c r="BI42" i="34" s="1"/>
  <c r="CC30" i="27"/>
  <c r="AP18" i="34"/>
  <c r="AR18" i="34" s="1"/>
  <c r="BI18" i="34" s="1"/>
  <c r="CC22" i="27"/>
  <c r="AP32" i="34"/>
  <c r="AR32" i="34" s="1"/>
  <c r="BI32" i="34" s="1"/>
  <c r="CC18" i="27"/>
  <c r="AP14" i="34"/>
  <c r="AR14" i="34" s="1"/>
  <c r="BI14" i="34" s="1"/>
  <c r="CC123" i="23"/>
  <c r="AK123" i="34"/>
  <c r="AM123" i="34" s="1"/>
  <c r="BH123" i="34" s="1"/>
  <c r="CC115" i="23"/>
  <c r="AK115" i="34"/>
  <c r="AM115" i="34" s="1"/>
  <c r="BH115" i="34" s="1"/>
  <c r="CC111" i="23"/>
  <c r="AK111" i="34"/>
  <c r="AM111" i="34" s="1"/>
  <c r="BH111" i="34" s="1"/>
  <c r="CC107" i="23"/>
  <c r="AK107" i="34"/>
  <c r="AM107" i="34" s="1"/>
  <c r="BH107" i="34" s="1"/>
  <c r="AK83" i="28"/>
  <c r="AK83" i="34"/>
  <c r="AM83" i="34" s="1"/>
  <c r="BH83" i="34" s="1"/>
  <c r="CC79" i="23"/>
  <c r="AK79" i="34"/>
  <c r="AM79" i="34" s="1"/>
  <c r="BH79" i="34" s="1"/>
  <c r="AK71" i="28"/>
  <c r="AK71" i="34"/>
  <c r="AM71" i="34" s="1"/>
  <c r="BH71" i="34" s="1"/>
  <c r="CC67" i="23"/>
  <c r="AK67" i="34"/>
  <c r="AM67" i="34" s="1"/>
  <c r="BH67" i="34" s="1"/>
  <c r="CC55" i="23"/>
  <c r="AK55" i="34"/>
  <c r="AM55" i="34" s="1"/>
  <c r="BH55" i="34" s="1"/>
  <c r="CC43" i="23"/>
  <c r="AK43" i="34"/>
  <c r="AM43" i="34" s="1"/>
  <c r="BH43" i="34" s="1"/>
  <c r="H128" i="21"/>
  <c r="C128" i="21" s="1"/>
  <c r="H128" i="34"/>
  <c r="H124" i="22"/>
  <c r="AY124" i="22" s="1"/>
  <c r="H124" i="34"/>
  <c r="H120" i="22"/>
  <c r="E120" i="22" s="1"/>
  <c r="H120" i="34"/>
  <c r="H116" i="22"/>
  <c r="AZ116" i="22" s="1"/>
  <c r="H116" i="34"/>
  <c r="H112" i="26"/>
  <c r="C112" i="26" s="1"/>
  <c r="H112" i="34"/>
  <c r="H108" i="4"/>
  <c r="AA108" i="4" s="1"/>
  <c r="AE108" i="4" s="1"/>
  <c r="H108" i="34"/>
  <c r="H104" i="24"/>
  <c r="D104" i="24" s="1"/>
  <c r="H104" i="34"/>
  <c r="H100" i="24"/>
  <c r="CN100" i="24" s="1"/>
  <c r="H100" i="34"/>
  <c r="H68" i="22"/>
  <c r="E68" i="22" s="1"/>
  <c r="H68" i="34"/>
  <c r="H44" i="21"/>
  <c r="CM44" i="21" s="1"/>
  <c r="H44" i="34"/>
  <c r="H36" i="26"/>
  <c r="E36" i="26" s="1"/>
  <c r="H37" i="34"/>
  <c r="H16" i="13"/>
  <c r="H30" i="34"/>
  <c r="AE100" i="13"/>
  <c r="AC100" i="13" s="1"/>
  <c r="AE88" i="13"/>
  <c r="AB88" i="13" s="1"/>
  <c r="AN14" i="22"/>
  <c r="AN17" i="22"/>
  <c r="AN20" i="22"/>
  <c r="AN27" i="22"/>
  <c r="AN31" i="22"/>
  <c r="AN34" i="22"/>
  <c r="AK34" i="22" s="1"/>
  <c r="AN38" i="22"/>
  <c r="AN41" i="22"/>
  <c r="AN44" i="22"/>
  <c r="AK44" i="22" s="1"/>
  <c r="AO44" i="22" s="1"/>
  <c r="AN48" i="22"/>
  <c r="AK48" i="22" s="1"/>
  <c r="AO48" i="22" s="1"/>
  <c r="AN52" i="22"/>
  <c r="AN59" i="22"/>
  <c r="AK59" i="22" s="1"/>
  <c r="AO59" i="22" s="1"/>
  <c r="AN62" i="22"/>
  <c r="AK62" i="22" s="1"/>
  <c r="AO62" i="22" s="1"/>
  <c r="AN66" i="22"/>
  <c r="AK66" i="22" s="1"/>
  <c r="AO66" i="22" s="1"/>
  <c r="AN69" i="22"/>
  <c r="AK69" i="22" s="1"/>
  <c r="AO69" i="22" s="1"/>
  <c r="AN71" i="22"/>
  <c r="AK71" i="22" s="1"/>
  <c r="AM71" i="22" s="1"/>
  <c r="BH71" i="22" s="1"/>
  <c r="AN74" i="22"/>
  <c r="AK74" i="22" s="1"/>
  <c r="AO74" i="22" s="1"/>
  <c r="AN77" i="22"/>
  <c r="AK77" i="22" s="1"/>
  <c r="AM77" i="22" s="1"/>
  <c r="BH77" i="22" s="1"/>
  <c r="AN81" i="22"/>
  <c r="AK81" i="22" s="1"/>
  <c r="AN85" i="22"/>
  <c r="AK85" i="22" s="1"/>
  <c r="AO85" i="22" s="1"/>
  <c r="AN91" i="22"/>
  <c r="AK91" i="22" s="1"/>
  <c r="AM91" i="22" s="1"/>
  <c r="BH91" i="22" s="1"/>
  <c r="AN94" i="22"/>
  <c r="AK94" i="22" s="1"/>
  <c r="AO94" i="22" s="1"/>
  <c r="AN97" i="22"/>
  <c r="AK97" i="22" s="1"/>
  <c r="AO97" i="22" s="1"/>
  <c r="AN101" i="22"/>
  <c r="AK101" i="22" s="1"/>
  <c r="AO101" i="22" s="1"/>
  <c r="AN104" i="22"/>
  <c r="AN108" i="22"/>
  <c r="AN112" i="22"/>
  <c r="AK112" i="22" s="1"/>
  <c r="AN116" i="22"/>
  <c r="AK116" i="22" s="1"/>
  <c r="AO116" i="22" s="1"/>
  <c r="AN118" i="22"/>
  <c r="AK118" i="22" s="1"/>
  <c r="AO118" i="22" s="1"/>
  <c r="AN120" i="22"/>
  <c r="AK120" i="22" s="1"/>
  <c r="AO120" i="22" s="1"/>
  <c r="AN124" i="22"/>
  <c r="CC125" i="27"/>
  <c r="AP125" i="34"/>
  <c r="AR125" i="34" s="1"/>
  <c r="BI125" i="34" s="1"/>
  <c r="CC121" i="27"/>
  <c r="AP121" i="34"/>
  <c r="AR121" i="34" s="1"/>
  <c r="BI121" i="34" s="1"/>
  <c r="CC117" i="27"/>
  <c r="AP117" i="34"/>
  <c r="AR117" i="34" s="1"/>
  <c r="BI117" i="34" s="1"/>
  <c r="CC105" i="27"/>
  <c r="AP105" i="34"/>
  <c r="AR105" i="34" s="1"/>
  <c r="BI105" i="34" s="1"/>
  <c r="CC97" i="27"/>
  <c r="AP97" i="34"/>
  <c r="AR97" i="34" s="1"/>
  <c r="BI97" i="34" s="1"/>
  <c r="CC89" i="27"/>
  <c r="AP89" i="34"/>
  <c r="AR89" i="34" s="1"/>
  <c r="BI89" i="34" s="1"/>
  <c r="CC85" i="27"/>
  <c r="AP85" i="34"/>
  <c r="AR85" i="34" s="1"/>
  <c r="BI85" i="34" s="1"/>
  <c r="CC81" i="27"/>
  <c r="AP81" i="34"/>
  <c r="AR81" i="34" s="1"/>
  <c r="BI81" i="34" s="1"/>
  <c r="CC77" i="27"/>
  <c r="AP77" i="34"/>
  <c r="AR77" i="34" s="1"/>
  <c r="BI77" i="34" s="1"/>
  <c r="CC69" i="27"/>
  <c r="AP69" i="34"/>
  <c r="AR69" i="34" s="1"/>
  <c r="BI69" i="34" s="1"/>
  <c r="CC61" i="27"/>
  <c r="AP61" i="34"/>
  <c r="AR61" i="34" s="1"/>
  <c r="BI61" i="34" s="1"/>
  <c r="CC57" i="27"/>
  <c r="AP57" i="34"/>
  <c r="AR57" i="34" s="1"/>
  <c r="BI57" i="34" s="1"/>
  <c r="CC49" i="27"/>
  <c r="AP49" i="34"/>
  <c r="AR49" i="34" s="1"/>
  <c r="BI49" i="34" s="1"/>
  <c r="CC45" i="27"/>
  <c r="AP45" i="34"/>
  <c r="AR45" i="34" s="1"/>
  <c r="BI45" i="34" s="1"/>
  <c r="CC37" i="27"/>
  <c r="AP38" i="34"/>
  <c r="AR38" i="34" s="1"/>
  <c r="BI38" i="34" s="1"/>
  <c r="CC33" i="27"/>
  <c r="AP21" i="34"/>
  <c r="AR21" i="34" s="1"/>
  <c r="BI21" i="34" s="1"/>
  <c r="CC29" i="27"/>
  <c r="AP15" i="34"/>
  <c r="AR15" i="34" s="1"/>
  <c r="BI15" i="34" s="1"/>
  <c r="CC25" i="27"/>
  <c r="AP17" i="34"/>
  <c r="AR17" i="34" s="1"/>
  <c r="BI17" i="34" s="1"/>
  <c r="CC17" i="27"/>
  <c r="AP29" i="34"/>
  <c r="AR29" i="34" s="1"/>
  <c r="BI29" i="34" s="1"/>
  <c r="CC126" i="23"/>
  <c r="AK126" i="34"/>
  <c r="AM126" i="34" s="1"/>
  <c r="BH126" i="34" s="1"/>
  <c r="CC122" i="23"/>
  <c r="AK122" i="34"/>
  <c r="AM122" i="34" s="1"/>
  <c r="BH122" i="34" s="1"/>
  <c r="CC118" i="23"/>
  <c r="AK118" i="34"/>
  <c r="AM118" i="34" s="1"/>
  <c r="BH118" i="34" s="1"/>
  <c r="CC114" i="23"/>
  <c r="AK114" i="34"/>
  <c r="AM114" i="34" s="1"/>
  <c r="BH114" i="34" s="1"/>
  <c r="CC110" i="23"/>
  <c r="AK110" i="34"/>
  <c r="AM110" i="34" s="1"/>
  <c r="BH110" i="34" s="1"/>
  <c r="CC106" i="23"/>
  <c r="AK106" i="34"/>
  <c r="AM106" i="34" s="1"/>
  <c r="BH106" i="34" s="1"/>
  <c r="CC102" i="23"/>
  <c r="AK102" i="34"/>
  <c r="AM102" i="34" s="1"/>
  <c r="BH102" i="34" s="1"/>
  <c r="CC94" i="23"/>
  <c r="AK94" i="34"/>
  <c r="AM94" i="34" s="1"/>
  <c r="BH94" i="34" s="1"/>
  <c r="CC86" i="23"/>
  <c r="AK86" i="34"/>
  <c r="AM86" i="34" s="1"/>
  <c r="BH86" i="34" s="1"/>
  <c r="CC78" i="23"/>
  <c r="AK78" i="34"/>
  <c r="AM78" i="34" s="1"/>
  <c r="BH78" i="34" s="1"/>
  <c r="CC70" i="23"/>
  <c r="AK70" i="34"/>
  <c r="AM70" i="34" s="1"/>
  <c r="BH70" i="34" s="1"/>
  <c r="CC66" i="23"/>
  <c r="AK66" i="34"/>
  <c r="AM66" i="34" s="1"/>
  <c r="BH66" i="34" s="1"/>
  <c r="AK50" i="22"/>
  <c r="AO50" i="22" s="1"/>
  <c r="AK50" i="34"/>
  <c r="AM50" i="34" s="1"/>
  <c r="BH50" i="34" s="1"/>
  <c r="CC42" i="23"/>
  <c r="AK42" i="34"/>
  <c r="AM42" i="34" s="1"/>
  <c r="BH42" i="34" s="1"/>
  <c r="H95" i="24"/>
  <c r="D95" i="24" s="1"/>
  <c r="H95" i="34"/>
  <c r="H91" i="25"/>
  <c r="AA91" i="25" s="1"/>
  <c r="AE91" i="25" s="1"/>
  <c r="H91" i="34"/>
  <c r="H83" i="21"/>
  <c r="C83" i="21" s="1"/>
  <c r="H83" i="34"/>
  <c r="H71" i="22"/>
  <c r="BA71" i="22" s="1"/>
  <c r="H71" i="34"/>
  <c r="H67" i="28"/>
  <c r="C67" i="28" s="1"/>
  <c r="H67" i="34"/>
  <c r="H63" i="13"/>
  <c r="AP63" i="13" s="1"/>
  <c r="H63" i="34"/>
  <c r="H51" i="31"/>
  <c r="C51" i="31" s="1"/>
  <c r="H51" i="34"/>
  <c r="H31" i="22"/>
  <c r="E31" i="22" s="1"/>
  <c r="H24" i="34"/>
  <c r="W38" i="13"/>
  <c r="AN11" i="22"/>
  <c r="AB37" i="22"/>
  <c r="AE37" i="22" s="1"/>
  <c r="AN9" i="22"/>
  <c r="Y95" i="13"/>
  <c r="AA95" i="13" s="1"/>
  <c r="W103" i="13"/>
  <c r="U125" i="13"/>
  <c r="U121" i="13"/>
  <c r="R121" i="13" s="1"/>
  <c r="U112" i="13"/>
  <c r="R112" i="13" s="1"/>
  <c r="U108" i="13"/>
  <c r="U107" i="13"/>
  <c r="U106" i="13"/>
  <c r="R106" i="13" s="1"/>
  <c r="U105" i="13"/>
  <c r="R105" i="13" s="1"/>
  <c r="U104" i="13"/>
  <c r="R104" i="13" s="1"/>
  <c r="U103" i="13"/>
  <c r="U102" i="13"/>
  <c r="R102" i="13" s="1"/>
  <c r="U101" i="13"/>
  <c r="U99" i="13"/>
  <c r="R99" i="13" s="1"/>
  <c r="U95" i="13"/>
  <c r="R95" i="13" s="1"/>
  <c r="U94" i="13"/>
  <c r="R94" i="13" s="1"/>
  <c r="U93" i="13"/>
  <c r="R93" i="13" s="1"/>
  <c r="U92" i="13"/>
  <c r="R92" i="13" s="1"/>
  <c r="U91" i="13"/>
  <c r="U90" i="13"/>
  <c r="R90" i="13" s="1"/>
  <c r="U89" i="13"/>
  <c r="U87" i="13"/>
  <c r="U83" i="13"/>
  <c r="U79" i="13"/>
  <c r="R79" i="13" s="1"/>
  <c r="U78" i="13"/>
  <c r="R78" i="13" s="1"/>
  <c r="U77" i="13"/>
  <c r="R77" i="13" s="1"/>
  <c r="U76" i="13"/>
  <c r="U75" i="13"/>
  <c r="R75" i="13" s="1"/>
  <c r="U74" i="13"/>
  <c r="U73" i="13"/>
  <c r="R73" i="13" s="1"/>
  <c r="U72" i="13"/>
  <c r="U71" i="13"/>
  <c r="R71" i="13" s="1"/>
  <c r="U70" i="13"/>
  <c r="R70" i="13" s="1"/>
  <c r="U69" i="13"/>
  <c r="U68" i="13"/>
  <c r="R68" i="13" s="1"/>
  <c r="U58" i="13"/>
  <c r="R58" i="13" s="1"/>
  <c r="U54" i="13"/>
  <c r="R54" i="13" s="1"/>
  <c r="U53" i="13"/>
  <c r="AE40" i="13"/>
  <c r="AC40" i="13" s="1"/>
  <c r="U35" i="13"/>
  <c r="R35" i="13" s="1"/>
  <c r="U31" i="13"/>
  <c r="R31" i="13" s="1"/>
  <c r="U30" i="13"/>
  <c r="R30" i="13" s="1"/>
  <c r="U29" i="13"/>
  <c r="U28" i="13"/>
  <c r="R28" i="13" s="1"/>
  <c r="U24" i="13"/>
  <c r="R24" i="13" s="1"/>
  <c r="U23" i="13"/>
  <c r="R23" i="13" s="1"/>
  <c r="U15" i="13"/>
  <c r="AE12" i="13"/>
  <c r="AC12" i="13" s="1"/>
  <c r="V12" i="22"/>
  <c r="AN15" i="22"/>
  <c r="AN18" i="22"/>
  <c r="AN21" i="22"/>
  <c r="AN24" i="22"/>
  <c r="AN28" i="22"/>
  <c r="AN32" i="22"/>
  <c r="AN35" i="22"/>
  <c r="AN39" i="22"/>
  <c r="AK39" i="22" s="1"/>
  <c r="AN42" i="22"/>
  <c r="AK42" i="22" s="1"/>
  <c r="AO42" i="22" s="1"/>
  <c r="AN45" i="22"/>
  <c r="AK45" i="22" s="1"/>
  <c r="AM45" i="22" s="1"/>
  <c r="BH45" i="22" s="1"/>
  <c r="AN49" i="22"/>
  <c r="AN53" i="22"/>
  <c r="AK53" i="22" s="1"/>
  <c r="AO53" i="22" s="1"/>
  <c r="AN55" i="22"/>
  <c r="AK55" i="22" s="1"/>
  <c r="AM55" i="22" s="1"/>
  <c r="BH55" i="22" s="1"/>
  <c r="AN57" i="22"/>
  <c r="AK57" i="22" s="1"/>
  <c r="AM57" i="22" s="1"/>
  <c r="BH57" i="22" s="1"/>
  <c r="AN60" i="22"/>
  <c r="AK60" i="22" s="1"/>
  <c r="AM60" i="22" s="1"/>
  <c r="BH60" i="22" s="1"/>
  <c r="AN63" i="22"/>
  <c r="AK63" i="22" s="1"/>
  <c r="AM63" i="22" s="1"/>
  <c r="BH63" i="22" s="1"/>
  <c r="AN67" i="22"/>
  <c r="AK67" i="22" s="1"/>
  <c r="AO67" i="22" s="1"/>
  <c r="AN75" i="22"/>
  <c r="AK75" i="22" s="1"/>
  <c r="AM75" i="22" s="1"/>
  <c r="BH75" i="22" s="1"/>
  <c r="AN78" i="22"/>
  <c r="AN82" i="22"/>
  <c r="AK82" i="22" s="1"/>
  <c r="AM82" i="22" s="1"/>
  <c r="BH82" i="22" s="1"/>
  <c r="AN86" i="22"/>
  <c r="AK86" i="22" s="1"/>
  <c r="AM86" i="22" s="1"/>
  <c r="BH86" i="22" s="1"/>
  <c r="AN89" i="22"/>
  <c r="AK89" i="22" s="1"/>
  <c r="AM89" i="22" s="1"/>
  <c r="BH89" i="22" s="1"/>
  <c r="AN92" i="22"/>
  <c r="AK92" i="22" s="1"/>
  <c r="AO92" i="22" s="1"/>
  <c r="AN95" i="22"/>
  <c r="AK95" i="22" s="1"/>
  <c r="AM95" i="22" s="1"/>
  <c r="BH95" i="22" s="1"/>
  <c r="AN98" i="22"/>
  <c r="AK98" i="22" s="1"/>
  <c r="AM98" i="22" s="1"/>
  <c r="BH98" i="22" s="1"/>
  <c r="AN105" i="22"/>
  <c r="AK105" i="22" s="1"/>
  <c r="AM105" i="22" s="1"/>
  <c r="BH105" i="22" s="1"/>
  <c r="AN109" i="22"/>
  <c r="AK109" i="22" s="1"/>
  <c r="AN113" i="22"/>
  <c r="AK113" i="22" s="1"/>
  <c r="AM113" i="22" s="1"/>
  <c r="BH113" i="22" s="1"/>
  <c r="AN121" i="22"/>
  <c r="AK121" i="22" s="1"/>
  <c r="AO121" i="22" s="1"/>
  <c r="Y123" i="22"/>
  <c r="W123" i="22" s="1"/>
  <c r="Z123" i="22" s="1"/>
  <c r="Y117" i="22"/>
  <c r="Y108" i="22"/>
  <c r="W108" i="22" s="1"/>
  <c r="Z108" i="22" s="1"/>
  <c r="Y102" i="22"/>
  <c r="Y94" i="22"/>
  <c r="Y88" i="22"/>
  <c r="V88" i="22" s="1"/>
  <c r="Y80" i="22"/>
  <c r="W80" i="22" s="1"/>
  <c r="Z80" i="22" s="1"/>
  <c r="Y74" i="22"/>
  <c r="Y68" i="22"/>
  <c r="V68" i="22" s="1"/>
  <c r="Y60" i="22"/>
  <c r="W60" i="22" s="1"/>
  <c r="X60" i="22" s="1"/>
  <c r="BE60" i="22" s="1"/>
  <c r="Y53" i="22"/>
  <c r="V53" i="22" s="1"/>
  <c r="Y44" i="22"/>
  <c r="Y37" i="22"/>
  <c r="V37" i="22" s="1"/>
  <c r="Y31" i="22"/>
  <c r="V31" i="22" s="1"/>
  <c r="Y25" i="22"/>
  <c r="V25" i="22" s="1"/>
  <c r="Y18" i="22"/>
  <c r="V18" i="22" s="1"/>
  <c r="Y10" i="22"/>
  <c r="W10" i="22" s="1"/>
  <c r="Z10" i="22" s="1"/>
  <c r="CC124" i="27"/>
  <c r="AP124" i="34"/>
  <c r="AR124" i="34" s="1"/>
  <c r="BI124" i="34" s="1"/>
  <c r="CC116" i="27"/>
  <c r="AP116" i="34"/>
  <c r="AR116" i="34" s="1"/>
  <c r="BI116" i="34" s="1"/>
  <c r="CC112" i="27"/>
  <c r="AP112" i="34"/>
  <c r="AR112" i="34" s="1"/>
  <c r="BI112" i="34" s="1"/>
  <c r="CC108" i="27"/>
  <c r="AP108" i="34"/>
  <c r="AR108" i="34" s="1"/>
  <c r="BI108" i="34" s="1"/>
  <c r="CC104" i="27"/>
  <c r="AP104" i="34"/>
  <c r="AR104" i="34" s="1"/>
  <c r="BI104" i="34" s="1"/>
  <c r="CC92" i="27"/>
  <c r="AP92" i="34"/>
  <c r="AR92" i="34" s="1"/>
  <c r="BI92" i="34" s="1"/>
  <c r="CC84" i="27"/>
  <c r="AP84" i="34"/>
  <c r="AR84" i="34" s="1"/>
  <c r="BI84" i="34" s="1"/>
  <c r="CC72" i="27"/>
  <c r="AP72" i="34"/>
  <c r="AR72" i="34" s="1"/>
  <c r="BI72" i="34" s="1"/>
  <c r="CC64" i="27"/>
  <c r="AP64" i="34"/>
  <c r="AR64" i="34" s="1"/>
  <c r="BI64" i="34" s="1"/>
  <c r="CC60" i="27"/>
  <c r="AP60" i="34"/>
  <c r="AR60" i="34" s="1"/>
  <c r="BI60" i="34" s="1"/>
  <c r="CC52" i="27"/>
  <c r="AP52" i="34"/>
  <c r="AR52" i="34" s="1"/>
  <c r="BI52" i="34" s="1"/>
  <c r="CC44" i="27"/>
  <c r="AP44" i="34"/>
  <c r="AR44" i="34" s="1"/>
  <c r="BI44" i="34" s="1"/>
  <c r="CC40" i="27"/>
  <c r="AP40" i="34"/>
  <c r="AR40" i="34" s="1"/>
  <c r="BI40" i="34" s="1"/>
  <c r="CC32" i="27"/>
  <c r="AP27" i="34"/>
  <c r="AR27" i="34" s="1"/>
  <c r="BI27" i="34" s="1"/>
  <c r="CC16" i="27"/>
  <c r="AP30" i="34"/>
  <c r="AR30" i="34" s="1"/>
  <c r="BI30" i="34" s="1"/>
  <c r="CC125" i="23"/>
  <c r="AK125" i="34"/>
  <c r="AM125" i="34" s="1"/>
  <c r="BH125" i="34" s="1"/>
  <c r="CC121" i="23"/>
  <c r="AK121" i="34"/>
  <c r="AM121" i="34" s="1"/>
  <c r="BH121" i="34" s="1"/>
  <c r="CC117" i="23"/>
  <c r="AK117" i="34"/>
  <c r="AM117" i="34" s="1"/>
  <c r="BH117" i="34" s="1"/>
  <c r="CC113" i="23"/>
  <c r="AK113" i="34"/>
  <c r="AM113" i="34" s="1"/>
  <c r="BH113" i="34" s="1"/>
  <c r="CC105" i="23"/>
  <c r="AK105" i="34"/>
  <c r="AM105" i="34" s="1"/>
  <c r="BH105" i="34" s="1"/>
  <c r="CC97" i="23"/>
  <c r="AK97" i="34"/>
  <c r="AM97" i="34" s="1"/>
  <c r="BH97" i="34" s="1"/>
  <c r="CC85" i="23"/>
  <c r="AK85" i="34"/>
  <c r="AM85" i="34" s="1"/>
  <c r="BH85" i="34" s="1"/>
  <c r="CC81" i="23"/>
  <c r="AK81" i="34"/>
  <c r="AM81" i="34" s="1"/>
  <c r="BH81" i="34" s="1"/>
  <c r="CC77" i="23"/>
  <c r="AK77" i="34"/>
  <c r="AM77" i="34" s="1"/>
  <c r="BH77" i="34" s="1"/>
  <c r="CC69" i="23"/>
  <c r="AK69" i="34"/>
  <c r="AM69" i="34" s="1"/>
  <c r="BH69" i="34" s="1"/>
  <c r="H34" i="4"/>
  <c r="D34" i="4" s="1"/>
  <c r="H13" i="34"/>
  <c r="H9" i="28"/>
  <c r="D9" i="28" s="1"/>
  <c r="H9" i="34"/>
  <c r="H10" i="25"/>
  <c r="CM10" i="25" s="1"/>
  <c r="H10" i="34"/>
  <c r="L118" i="14"/>
  <c r="L86" i="14"/>
  <c r="H86" i="14" s="1"/>
  <c r="F93" i="34" s="1"/>
  <c r="K38" i="14"/>
  <c r="L78" i="14"/>
  <c r="H78" i="14" s="1"/>
  <c r="K94" i="14"/>
  <c r="L106" i="14"/>
  <c r="K46" i="14"/>
  <c r="K54" i="14"/>
  <c r="K70" i="14"/>
  <c r="K62" i="14"/>
  <c r="K6" i="14"/>
  <c r="K34" i="14"/>
  <c r="L94" i="14"/>
  <c r="K110" i="14"/>
  <c r="L46" i="14"/>
  <c r="L54" i="14"/>
  <c r="L98" i="14"/>
  <c r="L110" i="14"/>
  <c r="AP51" i="28"/>
  <c r="AP83" i="28"/>
  <c r="AP59" i="28"/>
  <c r="AP43" i="28"/>
  <c r="AK116" i="28"/>
  <c r="AK100" i="28"/>
  <c r="BZ11" i="23"/>
  <c r="AA117" i="28"/>
  <c r="AA113" i="28"/>
  <c r="AA89" i="28"/>
  <c r="AA73" i="28"/>
  <c r="AA53" i="28"/>
  <c r="AA49" i="28"/>
  <c r="AA45" i="28"/>
  <c r="AA41" i="28"/>
  <c r="AA37" i="28"/>
  <c r="AA29" i="28"/>
  <c r="AA25" i="28"/>
  <c r="AA21" i="28"/>
  <c r="CH41" i="25"/>
  <c r="CH57" i="25"/>
  <c r="CH73" i="25"/>
  <c r="CH83" i="25"/>
  <c r="V122" i="28"/>
  <c r="V114" i="28"/>
  <c r="V94" i="28"/>
  <c r="V90" i="28"/>
  <c r="V86" i="28"/>
  <c r="V82" i="28"/>
  <c r="V74" i="28"/>
  <c r="V70" i="28"/>
  <c r="V62" i="28"/>
  <c r="V46" i="28"/>
  <c r="V22" i="28"/>
  <c r="CH78" i="24"/>
  <c r="CH45" i="21"/>
  <c r="CH75" i="21"/>
  <c r="CH103" i="21"/>
  <c r="CH104" i="21"/>
  <c r="CH108" i="21"/>
  <c r="CH124" i="21"/>
  <c r="CH44" i="4"/>
  <c r="L101" i="28"/>
  <c r="L97" i="28"/>
  <c r="L93" i="28"/>
  <c r="L89" i="28"/>
  <c r="L85" i="28"/>
  <c r="L77" i="28"/>
  <c r="L73" i="28"/>
  <c r="L69" i="28"/>
  <c r="L65" i="28"/>
  <c r="L61" i="28"/>
  <c r="L57" i="28"/>
  <c r="L49" i="28"/>
  <c r="L41" i="28"/>
  <c r="CH40" i="4"/>
  <c r="BT6" i="25"/>
  <c r="BS6" i="26"/>
  <c r="BZ12" i="23"/>
  <c r="AP110" i="28"/>
  <c r="AK119" i="28"/>
  <c r="AK111" i="28"/>
  <c r="CH122" i="21"/>
  <c r="V117" i="28"/>
  <c r="V105" i="28"/>
  <c r="AP85" i="28"/>
  <c r="AP81" i="28"/>
  <c r="L79" i="28"/>
  <c r="AP77" i="28"/>
  <c r="V77" i="28"/>
  <c r="V61" i="28"/>
  <c r="AP57" i="28"/>
  <c r="V53" i="28"/>
  <c r="V45" i="28"/>
  <c r="V25" i="28"/>
  <c r="V21" i="28"/>
  <c r="AP17" i="28"/>
  <c r="CH62" i="4"/>
  <c r="BZ9" i="27"/>
  <c r="BZ10" i="27"/>
  <c r="BZ11" i="27"/>
  <c r="BZ12" i="27"/>
  <c r="BZ13" i="27"/>
  <c r="J13" i="27" s="1"/>
  <c r="BZ14" i="27"/>
  <c r="J14" i="27" s="1"/>
  <c r="BZ15" i="27"/>
  <c r="BZ16" i="27"/>
  <c r="J16" i="27" s="1"/>
  <c r="BZ17" i="27"/>
  <c r="J17" i="27" s="1"/>
  <c r="BZ18" i="27"/>
  <c r="J18" i="27" s="1"/>
  <c r="BZ19" i="27"/>
  <c r="J19" i="27" s="1"/>
  <c r="BZ20" i="27"/>
  <c r="BZ21" i="27"/>
  <c r="J21" i="27" s="1"/>
  <c r="BZ22" i="27"/>
  <c r="J22" i="27" s="1"/>
  <c r="BZ23" i="27"/>
  <c r="J23" i="27" s="1"/>
  <c r="BZ24" i="27"/>
  <c r="J24" i="27" s="1"/>
  <c r="BZ25" i="27"/>
  <c r="BZ26" i="27"/>
  <c r="J26" i="27" s="1"/>
  <c r="BZ27" i="27"/>
  <c r="J27" i="27" s="1"/>
  <c r="BZ28" i="27"/>
  <c r="J28" i="27" s="1"/>
  <c r="BZ29" i="27"/>
  <c r="J29" i="27" s="1"/>
  <c r="BZ30" i="27"/>
  <c r="J30" i="27" s="1"/>
  <c r="BZ31" i="27"/>
  <c r="BZ32" i="27"/>
  <c r="J32" i="27" s="1"/>
  <c r="BZ33" i="27"/>
  <c r="J33" i="27" s="1"/>
  <c r="BZ34" i="27"/>
  <c r="J34" i="27" s="1"/>
  <c r="BZ35" i="27"/>
  <c r="J35" i="27" s="1"/>
  <c r="BZ36" i="27"/>
  <c r="J36" i="27" s="1"/>
  <c r="BZ37" i="27"/>
  <c r="J37" i="27" s="1"/>
  <c r="BZ38" i="27"/>
  <c r="J38" i="27" s="1"/>
  <c r="BZ39" i="27"/>
  <c r="J39" i="27" s="1"/>
  <c r="BZ40" i="27"/>
  <c r="J40" i="27" s="1"/>
  <c r="BZ41" i="27"/>
  <c r="BZ42" i="27"/>
  <c r="J42" i="27" s="1"/>
  <c r="BZ43" i="27"/>
  <c r="J43" i="27" s="1"/>
  <c r="BZ44" i="27"/>
  <c r="J44" i="27" s="1"/>
  <c r="BZ45" i="27"/>
  <c r="J45" i="27" s="1"/>
  <c r="BZ46" i="27"/>
  <c r="J46" i="27" s="1"/>
  <c r="BZ47" i="27"/>
  <c r="BZ48" i="27"/>
  <c r="J48" i="27" s="1"/>
  <c r="BZ49" i="27"/>
  <c r="J49" i="27" s="1"/>
  <c r="BS6" i="25"/>
  <c r="BR6" i="21"/>
  <c r="AK95" i="28"/>
  <c r="AK67" i="28"/>
  <c r="AK59" i="28"/>
  <c r="AK55" i="28"/>
  <c r="V16" i="28"/>
  <c r="BU6" i="21"/>
  <c r="BZ10" i="23"/>
  <c r="Q117" i="28"/>
  <c r="Q89" i="28"/>
  <c r="Q29" i="28"/>
  <c r="Q25" i="28"/>
  <c r="BZ50" i="27"/>
  <c r="BZ51" i="27"/>
  <c r="BZ52" i="27"/>
  <c r="J52" i="27" s="1"/>
  <c r="BZ53" i="27"/>
  <c r="J53" i="27" s="1"/>
  <c r="BZ54" i="27"/>
  <c r="BZ55" i="27"/>
  <c r="BZ56" i="27"/>
  <c r="J56" i="27" s="1"/>
  <c r="BZ57" i="27"/>
  <c r="J57" i="27" s="1"/>
  <c r="BZ58" i="27"/>
  <c r="BZ59" i="27"/>
  <c r="BZ60" i="27"/>
  <c r="J60" i="27" s="1"/>
  <c r="BZ61" i="27"/>
  <c r="J61" i="27" s="1"/>
  <c r="BZ62" i="27"/>
  <c r="BZ63" i="27"/>
  <c r="BZ64" i="27"/>
  <c r="BZ65" i="27"/>
  <c r="J65" i="27" s="1"/>
  <c r="BZ66" i="27"/>
  <c r="BZ67" i="27"/>
  <c r="BZ68" i="27"/>
  <c r="BZ69" i="27"/>
  <c r="J69" i="27" s="1"/>
  <c r="BZ70" i="27"/>
  <c r="BZ71" i="27"/>
  <c r="BZ72" i="27"/>
  <c r="J72" i="27" s="1"/>
  <c r="BZ73" i="27"/>
  <c r="J73" i="27" s="1"/>
  <c r="BZ74" i="27"/>
  <c r="BZ75" i="27"/>
  <c r="BZ76" i="27"/>
  <c r="J76" i="27" s="1"/>
  <c r="BZ77" i="27"/>
  <c r="J77" i="27" s="1"/>
  <c r="BZ78" i="27"/>
  <c r="BZ79" i="27"/>
  <c r="BZ80" i="27"/>
  <c r="J80" i="27" s="1"/>
  <c r="BZ81" i="27"/>
  <c r="J81" i="27" s="1"/>
  <c r="BZ82" i="27"/>
  <c r="BZ83" i="27"/>
  <c r="BZ84" i="27"/>
  <c r="J84" i="27" s="1"/>
  <c r="BZ85" i="27"/>
  <c r="J85" i="27" s="1"/>
  <c r="BZ86" i="27"/>
  <c r="BZ87" i="27"/>
  <c r="BZ88" i="27"/>
  <c r="J88" i="27" s="1"/>
  <c r="BZ89" i="27"/>
  <c r="J89" i="27" s="1"/>
  <c r="BZ90" i="27"/>
  <c r="BZ91" i="27"/>
  <c r="J91" i="27" s="1"/>
  <c r="BZ92" i="27"/>
  <c r="J92" i="27" s="1"/>
  <c r="BZ93" i="27"/>
  <c r="J93" i="27" s="1"/>
  <c r="BZ94" i="27"/>
  <c r="BZ95" i="27"/>
  <c r="J95" i="27" s="1"/>
  <c r="BZ96" i="27"/>
  <c r="J96" i="27" s="1"/>
  <c r="BZ97" i="27"/>
  <c r="J97" i="27" s="1"/>
  <c r="BZ98" i="27"/>
  <c r="BZ99" i="27"/>
  <c r="J99" i="27" s="1"/>
  <c r="BZ100" i="27"/>
  <c r="BZ101" i="27"/>
  <c r="J101" i="27" s="1"/>
  <c r="BZ102" i="27"/>
  <c r="BZ103" i="27"/>
  <c r="J103" i="27" s="1"/>
  <c r="BZ104" i="27"/>
  <c r="J104" i="27" s="1"/>
  <c r="BZ105" i="27"/>
  <c r="J105" i="27" s="1"/>
  <c r="BZ106" i="27"/>
  <c r="BZ107" i="27"/>
  <c r="J107" i="27" s="1"/>
  <c r="BZ108" i="27"/>
  <c r="J108" i="27" s="1"/>
  <c r="BZ109" i="27"/>
  <c r="J109" i="27" s="1"/>
  <c r="BZ110" i="27"/>
  <c r="BZ111" i="27"/>
  <c r="J111" i="27" s="1"/>
  <c r="BZ112" i="27"/>
  <c r="J112" i="27" s="1"/>
  <c r="BZ113" i="27"/>
  <c r="J113" i="27" s="1"/>
  <c r="BZ114" i="27"/>
  <c r="BZ115" i="27"/>
  <c r="J115" i="27" s="1"/>
  <c r="BZ116" i="27"/>
  <c r="J116" i="27" s="1"/>
  <c r="BZ117" i="27"/>
  <c r="J117" i="27" s="1"/>
  <c r="BZ118" i="27"/>
  <c r="BZ119" i="27"/>
  <c r="J119" i="27" s="1"/>
  <c r="BZ120" i="27"/>
  <c r="J120" i="27" s="1"/>
  <c r="BZ121" i="27"/>
  <c r="J121" i="27" s="1"/>
  <c r="BZ122" i="27"/>
  <c r="BZ123" i="27"/>
  <c r="J123" i="27" s="1"/>
  <c r="BZ124" i="27"/>
  <c r="BZ125" i="27"/>
  <c r="J125" i="27" s="1"/>
  <c r="BZ126" i="27"/>
  <c r="BZ127" i="27"/>
  <c r="BZ128" i="27"/>
  <c r="J128" i="27" s="1"/>
  <c r="Y27" i="13"/>
  <c r="AA27" i="13" s="1"/>
  <c r="W70" i="13"/>
  <c r="W74" i="13"/>
  <c r="Y97" i="13"/>
  <c r="AA97" i="13" s="1"/>
  <c r="W29" i="13"/>
  <c r="Y112" i="13"/>
  <c r="AA112" i="13" s="1"/>
  <c r="W56" i="22"/>
  <c r="X56" i="22" s="1"/>
  <c r="BE56" i="22" s="1"/>
  <c r="Y40" i="13"/>
  <c r="AA40" i="13" s="1"/>
  <c r="W77" i="13"/>
  <c r="BO6" i="24"/>
  <c r="W28" i="13"/>
  <c r="W27" i="13"/>
  <c r="W101" i="13"/>
  <c r="Y24" i="13"/>
  <c r="AA24" i="13" s="1"/>
  <c r="X73" i="13"/>
  <c r="X78" i="13"/>
  <c r="BO6" i="25"/>
  <c r="BO6" i="26"/>
  <c r="W56" i="13"/>
  <c r="Y30" i="13"/>
  <c r="AA30" i="13" s="1"/>
  <c r="Y70" i="13"/>
  <c r="AA70" i="13" s="1"/>
  <c r="Y104" i="13"/>
  <c r="AA104" i="13" s="1"/>
  <c r="Y36" i="13"/>
  <c r="AA36" i="13" s="1"/>
  <c r="W76" i="13"/>
  <c r="W97" i="13"/>
  <c r="W72" i="13"/>
  <c r="X30" i="13"/>
  <c r="BZ9" i="23"/>
  <c r="BZ128" i="23"/>
  <c r="J128" i="23" s="1"/>
  <c r="BZ127" i="23"/>
  <c r="J127" i="23" s="1"/>
  <c r="BZ126" i="23"/>
  <c r="J126" i="23" s="1"/>
  <c r="BZ125" i="23"/>
  <c r="J125" i="23" s="1"/>
  <c r="BZ124" i="23"/>
  <c r="J124" i="23" s="1"/>
  <c r="BZ123" i="23"/>
  <c r="BZ122" i="23"/>
  <c r="BZ121" i="23"/>
  <c r="J121" i="23" s="1"/>
  <c r="BZ120" i="23"/>
  <c r="J120" i="23" s="1"/>
  <c r="BZ119" i="23"/>
  <c r="J119" i="23" s="1"/>
  <c r="BZ118" i="23"/>
  <c r="J118" i="23" s="1"/>
  <c r="BZ117" i="23"/>
  <c r="J117" i="23" s="1"/>
  <c r="BZ116" i="23"/>
  <c r="J116" i="23" s="1"/>
  <c r="BZ115" i="23"/>
  <c r="J115" i="23" s="1"/>
  <c r="BZ114" i="23"/>
  <c r="BZ113" i="23"/>
  <c r="J113" i="23" s="1"/>
  <c r="BZ112" i="23"/>
  <c r="J112" i="23" s="1"/>
  <c r="BZ111" i="23"/>
  <c r="J111" i="23" s="1"/>
  <c r="BZ110" i="23"/>
  <c r="J110" i="23" s="1"/>
  <c r="BZ109" i="23"/>
  <c r="J109" i="23" s="1"/>
  <c r="BZ108" i="23"/>
  <c r="J108" i="23" s="1"/>
  <c r="BZ107" i="23"/>
  <c r="J107" i="23" s="1"/>
  <c r="BZ106" i="23"/>
  <c r="J106" i="23" s="1"/>
  <c r="BZ105" i="23"/>
  <c r="J105" i="23" s="1"/>
  <c r="BZ104" i="23"/>
  <c r="J104" i="23" s="1"/>
  <c r="BZ103" i="23"/>
  <c r="J103" i="23" s="1"/>
  <c r="BZ102" i="23"/>
  <c r="J102" i="23" s="1"/>
  <c r="BZ101" i="23"/>
  <c r="J101" i="23" s="1"/>
  <c r="BZ100" i="23"/>
  <c r="J100" i="23" s="1"/>
  <c r="BZ99" i="23"/>
  <c r="BZ98" i="23"/>
  <c r="BZ97" i="23"/>
  <c r="J97" i="23" s="1"/>
  <c r="BZ96" i="23"/>
  <c r="J96" i="23" s="1"/>
  <c r="BZ95" i="23"/>
  <c r="J95" i="23" s="1"/>
  <c r="BZ94" i="23"/>
  <c r="J94" i="23" s="1"/>
  <c r="BZ93" i="23"/>
  <c r="J93" i="23" s="1"/>
  <c r="BZ92" i="23"/>
  <c r="J92" i="23" s="1"/>
  <c r="BZ91" i="23"/>
  <c r="J91" i="23" s="1"/>
  <c r="BZ90" i="23"/>
  <c r="J90" i="23" s="1"/>
  <c r="BZ89" i="23"/>
  <c r="J89" i="23" s="1"/>
  <c r="BZ88" i="23"/>
  <c r="J88" i="23" s="1"/>
  <c r="BZ87" i="23"/>
  <c r="J87" i="23" s="1"/>
  <c r="BZ86" i="23"/>
  <c r="J86" i="23" s="1"/>
  <c r="BZ85" i="23"/>
  <c r="J85" i="23" s="1"/>
  <c r="BZ84" i="23"/>
  <c r="J84" i="23" s="1"/>
  <c r="BZ83" i="23"/>
  <c r="J83" i="23" s="1"/>
  <c r="BZ82" i="23"/>
  <c r="J82" i="23" s="1"/>
  <c r="BZ81" i="23"/>
  <c r="J81" i="23" s="1"/>
  <c r="BZ80" i="23"/>
  <c r="J80" i="23" s="1"/>
  <c r="BZ79" i="23"/>
  <c r="BZ78" i="23"/>
  <c r="J78" i="23" s="1"/>
  <c r="BZ77" i="23"/>
  <c r="J77" i="23" s="1"/>
  <c r="BZ76" i="23"/>
  <c r="J76" i="23" s="1"/>
  <c r="BZ75" i="23"/>
  <c r="J75" i="23" s="1"/>
  <c r="BZ74" i="23"/>
  <c r="J74" i="23" s="1"/>
  <c r="BZ73" i="23"/>
  <c r="J73" i="23" s="1"/>
  <c r="BZ72" i="23"/>
  <c r="J72" i="23" s="1"/>
  <c r="BZ71" i="23"/>
  <c r="BZ70" i="23"/>
  <c r="J70" i="23" s="1"/>
  <c r="BZ69" i="23"/>
  <c r="J69" i="23" s="1"/>
  <c r="BZ68" i="23"/>
  <c r="J68" i="23" s="1"/>
  <c r="BZ67" i="23"/>
  <c r="J67" i="23" s="1"/>
  <c r="BZ66" i="23"/>
  <c r="J66" i="23" s="1"/>
  <c r="BZ65" i="23"/>
  <c r="J65" i="23" s="1"/>
  <c r="BZ64" i="23"/>
  <c r="J64" i="23" s="1"/>
  <c r="BZ63" i="23"/>
  <c r="BZ62" i="23"/>
  <c r="BZ61" i="23"/>
  <c r="J61" i="23" s="1"/>
  <c r="BZ60" i="23"/>
  <c r="J60" i="23" s="1"/>
  <c r="BZ59" i="23"/>
  <c r="J59" i="23" s="1"/>
  <c r="BZ58" i="23"/>
  <c r="J58" i="23" s="1"/>
  <c r="BZ57" i="23"/>
  <c r="J57" i="23" s="1"/>
  <c r="BZ56" i="23"/>
  <c r="J56" i="23" s="1"/>
  <c r="BZ55" i="23"/>
  <c r="J55" i="23" s="1"/>
  <c r="BZ54" i="23"/>
  <c r="J54" i="23" s="1"/>
  <c r="BZ53" i="23"/>
  <c r="J53" i="23" s="1"/>
  <c r="BZ52" i="23"/>
  <c r="J52" i="23" s="1"/>
  <c r="BZ51" i="23"/>
  <c r="J51" i="23" s="1"/>
  <c r="BZ50" i="23"/>
  <c r="J50" i="23" s="1"/>
  <c r="BZ49" i="23"/>
  <c r="J49" i="23" s="1"/>
  <c r="BZ48" i="23"/>
  <c r="J48" i="23" s="1"/>
  <c r="BZ47" i="23"/>
  <c r="J47" i="23" s="1"/>
  <c r="BZ46" i="23"/>
  <c r="J46" i="23" s="1"/>
  <c r="BZ45" i="23"/>
  <c r="J45" i="23" s="1"/>
  <c r="BZ44" i="23"/>
  <c r="J44" i="23" s="1"/>
  <c r="BZ43" i="23"/>
  <c r="J43" i="23" s="1"/>
  <c r="BZ42" i="23"/>
  <c r="BZ41" i="23"/>
  <c r="J41" i="23" s="1"/>
  <c r="BZ40" i="23"/>
  <c r="J40" i="23" s="1"/>
  <c r="BZ39" i="23"/>
  <c r="J39" i="23" s="1"/>
  <c r="BZ38" i="23"/>
  <c r="BZ37" i="23"/>
  <c r="BZ36" i="23"/>
  <c r="BZ35" i="23"/>
  <c r="BZ34" i="23"/>
  <c r="K34" i="23" s="1"/>
  <c r="AK13" i="34" s="1"/>
  <c r="AM13" i="34" s="1"/>
  <c r="BH13" i="34" s="1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K19" i="23" s="1"/>
  <c r="AK33" i="34" s="1"/>
  <c r="AM33" i="34" s="1"/>
  <c r="BH33" i="34" s="1"/>
  <c r="BZ18" i="23"/>
  <c r="BZ17" i="23"/>
  <c r="BZ16" i="23"/>
  <c r="BZ15" i="23"/>
  <c r="BZ14" i="23"/>
  <c r="BZ13" i="23"/>
  <c r="BO6" i="21"/>
  <c r="AH132" i="4"/>
  <c r="L118" i="28"/>
  <c r="L90" i="28"/>
  <c r="L46" i="28"/>
  <c r="L102" i="28"/>
  <c r="L86" i="28"/>
  <c r="L54" i="28"/>
  <c r="AL132" i="4"/>
  <c r="AG132" i="4"/>
  <c r="L9" i="14"/>
  <c r="K117" i="14"/>
  <c r="K3" i="14"/>
  <c r="K69" i="14"/>
  <c r="K97" i="14"/>
  <c r="K29" i="14"/>
  <c r="BU6" i="4"/>
  <c r="CH78" i="4"/>
  <c r="CH98" i="4"/>
  <c r="CH76" i="4"/>
  <c r="CH60" i="4"/>
  <c r="CH54" i="4"/>
  <c r="CH52" i="4"/>
  <c r="CH48" i="4"/>
  <c r="CH46" i="4"/>
  <c r="CH42" i="4"/>
  <c r="CH38" i="4"/>
  <c r="CH36" i="4"/>
  <c r="CH34" i="4"/>
  <c r="L80" i="28"/>
  <c r="L48" i="28"/>
  <c r="CH65" i="4"/>
  <c r="CH81" i="4"/>
  <c r="CH57" i="4"/>
  <c r="L95" i="28"/>
  <c r="L91" i="28"/>
  <c r="L87" i="28"/>
  <c r="L83" i="28"/>
  <c r="L67" i="28"/>
  <c r="L59" i="28"/>
  <c r="L55" i="28"/>
  <c r="L51" i="28"/>
  <c r="L47" i="28"/>
  <c r="L43" i="28"/>
  <c r="L39" i="28"/>
  <c r="L35" i="28"/>
  <c r="N64" i="31"/>
  <c r="Q64" i="31" s="1"/>
  <c r="U14" i="31"/>
  <c r="S14" i="31" s="1"/>
  <c r="V14" i="31" s="1"/>
  <c r="AS13" i="22"/>
  <c r="AP13" i="22" s="1"/>
  <c r="AR13" i="22" s="1"/>
  <c r="BI13" i="22" s="1"/>
  <c r="AS21" i="22"/>
  <c r="AP21" i="22" s="1"/>
  <c r="AT21" i="22" s="1"/>
  <c r="AS27" i="22"/>
  <c r="AP27" i="22" s="1"/>
  <c r="AT27" i="22" s="1"/>
  <c r="AS41" i="22"/>
  <c r="AP41" i="22" s="1"/>
  <c r="AT41" i="22" s="1"/>
  <c r="AS59" i="22"/>
  <c r="AP59" i="22" s="1"/>
  <c r="AT59" i="22" s="1"/>
  <c r="AS65" i="22"/>
  <c r="AP65" i="22" s="1"/>
  <c r="AR65" i="22" s="1"/>
  <c r="BI65" i="22" s="1"/>
  <c r="AS78" i="22"/>
  <c r="AP78" i="22" s="1"/>
  <c r="AR78" i="22" s="1"/>
  <c r="BI78" i="22" s="1"/>
  <c r="AS86" i="22"/>
  <c r="AP86" i="22" s="1"/>
  <c r="AR86" i="22" s="1"/>
  <c r="BI86" i="22" s="1"/>
  <c r="AS94" i="22"/>
  <c r="AP94" i="22" s="1"/>
  <c r="AT94" i="22" s="1"/>
  <c r="AS99" i="22"/>
  <c r="AP99" i="22" s="1"/>
  <c r="AT99" i="22" s="1"/>
  <c r="AS104" i="22"/>
  <c r="AP104" i="22" s="1"/>
  <c r="AT104" i="22" s="1"/>
  <c r="AS111" i="22"/>
  <c r="AP111" i="22" s="1"/>
  <c r="AR111" i="22" s="1"/>
  <c r="BI111" i="22" s="1"/>
  <c r="AK40" i="28"/>
  <c r="U126" i="31"/>
  <c r="S126" i="31" s="1"/>
  <c r="V126" i="31" s="1"/>
  <c r="U119" i="31"/>
  <c r="S119" i="31" s="1"/>
  <c r="V119" i="31" s="1"/>
  <c r="U111" i="31"/>
  <c r="S111" i="31" s="1"/>
  <c r="V111" i="31" s="1"/>
  <c r="U98" i="31"/>
  <c r="S98" i="31" s="1"/>
  <c r="V98" i="31" s="1"/>
  <c r="U87" i="31"/>
  <c r="S87" i="31" s="1"/>
  <c r="V87" i="31" s="1"/>
  <c r="U76" i="31"/>
  <c r="S76" i="31" s="1"/>
  <c r="V76" i="31" s="1"/>
  <c r="U67" i="31"/>
  <c r="S67" i="31" s="1"/>
  <c r="V67" i="31" s="1"/>
  <c r="U63" i="31"/>
  <c r="S63" i="31" s="1"/>
  <c r="V63" i="31" s="1"/>
  <c r="U41" i="31"/>
  <c r="S41" i="31" s="1"/>
  <c r="V41" i="31" s="1"/>
  <c r="U33" i="31"/>
  <c r="S33" i="31" s="1"/>
  <c r="V33" i="31" s="1"/>
  <c r="U27" i="31"/>
  <c r="S27" i="31" s="1"/>
  <c r="V27" i="31" s="1"/>
  <c r="U19" i="31"/>
  <c r="S19" i="31" s="1"/>
  <c r="V19" i="31" s="1"/>
  <c r="AP118" i="28"/>
  <c r="U110" i="31"/>
  <c r="S110" i="31" s="1"/>
  <c r="V110" i="31" s="1"/>
  <c r="U100" i="31"/>
  <c r="S100" i="31" s="1"/>
  <c r="V100" i="31" s="1"/>
  <c r="U91" i="31"/>
  <c r="S91" i="31" s="1"/>
  <c r="V91" i="31" s="1"/>
  <c r="U65" i="31"/>
  <c r="S65" i="31" s="1"/>
  <c r="V65" i="31" s="1"/>
  <c r="U57" i="31"/>
  <c r="S57" i="31" s="1"/>
  <c r="V57" i="31" s="1"/>
  <c r="U49" i="31"/>
  <c r="S49" i="31" s="1"/>
  <c r="V49" i="31" s="1"/>
  <c r="U46" i="31"/>
  <c r="S46" i="31" s="1"/>
  <c r="V46" i="31" s="1"/>
  <c r="U35" i="31"/>
  <c r="S35" i="31" s="1"/>
  <c r="V35" i="31" s="1"/>
  <c r="U32" i="31"/>
  <c r="S32" i="31" s="1"/>
  <c r="V32" i="31" s="1"/>
  <c r="U23" i="31"/>
  <c r="S23" i="31" s="1"/>
  <c r="V23" i="31" s="1"/>
  <c r="U11" i="31"/>
  <c r="S11" i="31" s="1"/>
  <c r="V11" i="31" s="1"/>
  <c r="AS17" i="22"/>
  <c r="AP17" i="22" s="1"/>
  <c r="AT17" i="22" s="1"/>
  <c r="AS28" i="22"/>
  <c r="AP28" i="22" s="1"/>
  <c r="AR28" i="22" s="1"/>
  <c r="BI28" i="22" s="1"/>
  <c r="AS37" i="22"/>
  <c r="AP37" i="22" s="1"/>
  <c r="AR37" i="22" s="1"/>
  <c r="BI37" i="22" s="1"/>
  <c r="AS45" i="22"/>
  <c r="AP45" i="22" s="1"/>
  <c r="AT45" i="22" s="1"/>
  <c r="AS51" i="22"/>
  <c r="AP51" i="22" s="1"/>
  <c r="AR51" i="22" s="1"/>
  <c r="BI51" i="22" s="1"/>
  <c r="AS66" i="22"/>
  <c r="AP66" i="22" s="1"/>
  <c r="AR66" i="22" s="1"/>
  <c r="BI66" i="22" s="1"/>
  <c r="AS79" i="22"/>
  <c r="AP79" i="22" s="1"/>
  <c r="AT79" i="22" s="1"/>
  <c r="AS82" i="22"/>
  <c r="AP82" i="22" s="1"/>
  <c r="AR82" i="22" s="1"/>
  <c r="BI82" i="22" s="1"/>
  <c r="AS85" i="22"/>
  <c r="AP85" i="22" s="1"/>
  <c r="AR85" i="22" s="1"/>
  <c r="BI85" i="22" s="1"/>
  <c r="AS98" i="22"/>
  <c r="AP98" i="22" s="1"/>
  <c r="AR98" i="22" s="1"/>
  <c r="BI98" i="22" s="1"/>
  <c r="AS103" i="22"/>
  <c r="AP103" i="22" s="1"/>
  <c r="AT103" i="22" s="1"/>
  <c r="AS112" i="22"/>
  <c r="AP112" i="22" s="1"/>
  <c r="AR112" i="22" s="1"/>
  <c r="BI112" i="22" s="1"/>
  <c r="AK126" i="28"/>
  <c r="U123" i="31"/>
  <c r="S123" i="31" s="1"/>
  <c r="V123" i="31" s="1"/>
  <c r="U114" i="31"/>
  <c r="S114" i="31" s="1"/>
  <c r="V114" i="31" s="1"/>
  <c r="U105" i="31"/>
  <c r="S105" i="31" s="1"/>
  <c r="V105" i="31" s="1"/>
  <c r="U95" i="31"/>
  <c r="S95" i="31" s="1"/>
  <c r="V95" i="31" s="1"/>
  <c r="U90" i="31"/>
  <c r="S90" i="31" s="1"/>
  <c r="V90" i="31" s="1"/>
  <c r="U82" i="31"/>
  <c r="S82" i="31" s="1"/>
  <c r="V82" i="31" s="1"/>
  <c r="U73" i="31"/>
  <c r="S73" i="31" s="1"/>
  <c r="V73" i="31" s="1"/>
  <c r="U70" i="31"/>
  <c r="S70" i="31" s="1"/>
  <c r="V70" i="31" s="1"/>
  <c r="U60" i="31"/>
  <c r="S60" i="31" s="1"/>
  <c r="V60" i="31" s="1"/>
  <c r="U53" i="31"/>
  <c r="S53" i="31" s="1"/>
  <c r="V53" i="31" s="1"/>
  <c r="U48" i="31"/>
  <c r="S48" i="31" s="1"/>
  <c r="V48" i="31" s="1"/>
  <c r="U38" i="31"/>
  <c r="S38" i="31" s="1"/>
  <c r="V38" i="31" s="1"/>
  <c r="U22" i="31"/>
  <c r="S22" i="31" s="1"/>
  <c r="V22" i="31" s="1"/>
  <c r="T104" i="22"/>
  <c r="Q104" i="22" s="1"/>
  <c r="T63" i="22"/>
  <c r="T17" i="22"/>
  <c r="Q17" i="22" s="1"/>
  <c r="T126" i="22"/>
  <c r="Q126" i="22" s="1"/>
  <c r="T83" i="22"/>
  <c r="T40" i="22"/>
  <c r="Q40" i="22" s="1"/>
  <c r="P11" i="13"/>
  <c r="P128" i="13"/>
  <c r="M128" i="13" s="1"/>
  <c r="P127" i="13"/>
  <c r="M127" i="13" s="1"/>
  <c r="P126" i="13"/>
  <c r="M126" i="13" s="1"/>
  <c r="P125" i="13"/>
  <c r="M125" i="13" s="1"/>
  <c r="P124" i="13"/>
  <c r="M124" i="13" s="1"/>
  <c r="P123" i="13"/>
  <c r="M123" i="13" s="1"/>
  <c r="P122" i="13"/>
  <c r="M122" i="13" s="1"/>
  <c r="P121" i="13"/>
  <c r="M121" i="13" s="1"/>
  <c r="P120" i="13"/>
  <c r="M120" i="13" s="1"/>
  <c r="P100" i="13"/>
  <c r="M100" i="13" s="1"/>
  <c r="P99" i="13"/>
  <c r="M99" i="13" s="1"/>
  <c r="P98" i="13"/>
  <c r="M98" i="13" s="1"/>
  <c r="P97" i="13"/>
  <c r="M97" i="13" s="1"/>
  <c r="P96" i="13"/>
  <c r="M96" i="13" s="1"/>
  <c r="P95" i="13"/>
  <c r="M95" i="13" s="1"/>
  <c r="P60" i="13"/>
  <c r="M60" i="13" s="1"/>
  <c r="P59" i="13"/>
  <c r="M59" i="13" s="1"/>
  <c r="P58" i="13"/>
  <c r="M58" i="13" s="1"/>
  <c r="P57" i="13"/>
  <c r="M57" i="13" s="1"/>
  <c r="P56" i="13"/>
  <c r="M56" i="13" s="1"/>
  <c r="P41" i="13"/>
  <c r="M41" i="13" s="1"/>
  <c r="P36" i="13"/>
  <c r="P35" i="13"/>
  <c r="M35" i="13" s="1"/>
  <c r="P34" i="13"/>
  <c r="P33" i="13"/>
  <c r="P22" i="13"/>
  <c r="P21" i="13"/>
  <c r="P20" i="13"/>
  <c r="P15" i="13"/>
  <c r="P14" i="13"/>
  <c r="P13" i="13"/>
  <c r="P112" i="13"/>
  <c r="M112" i="13" s="1"/>
  <c r="P111" i="13"/>
  <c r="M111" i="13" s="1"/>
  <c r="P110" i="13"/>
  <c r="M110" i="13" s="1"/>
  <c r="P109" i="13"/>
  <c r="M109" i="13" s="1"/>
  <c r="P108" i="13"/>
  <c r="M108" i="13" s="1"/>
  <c r="P88" i="13"/>
  <c r="M88" i="13" s="1"/>
  <c r="P87" i="13"/>
  <c r="M87" i="13" s="1"/>
  <c r="P86" i="13"/>
  <c r="M86" i="13" s="1"/>
  <c r="P85" i="13"/>
  <c r="M85" i="13" s="1"/>
  <c r="P84" i="13"/>
  <c r="M84" i="13" s="1"/>
  <c r="P83" i="13"/>
  <c r="M83" i="13" s="1"/>
  <c r="P82" i="13"/>
  <c r="M82" i="13" s="1"/>
  <c r="P81" i="13"/>
  <c r="M81" i="13" s="1"/>
  <c r="P80" i="13"/>
  <c r="M80" i="13" s="1"/>
  <c r="P79" i="13"/>
  <c r="M79" i="13" s="1"/>
  <c r="P67" i="13"/>
  <c r="M67" i="13" s="1"/>
  <c r="P66" i="13"/>
  <c r="M66" i="13" s="1"/>
  <c r="P65" i="13"/>
  <c r="M65" i="13" s="1"/>
  <c r="P52" i="13"/>
  <c r="M52" i="13" s="1"/>
  <c r="P51" i="13"/>
  <c r="M51" i="13" s="1"/>
  <c r="P50" i="13"/>
  <c r="M50" i="13" s="1"/>
  <c r="P27" i="13"/>
  <c r="BO132" i="24"/>
  <c r="BO132" i="21"/>
  <c r="BN132" i="25"/>
  <c r="BM132" i="26"/>
  <c r="BM132" i="21"/>
  <c r="BM132" i="4"/>
  <c r="BM132" i="24"/>
  <c r="Y64" i="13"/>
  <c r="AA64" i="13" s="1"/>
  <c r="W112" i="13"/>
  <c r="Y38" i="13"/>
  <c r="AA38" i="13" s="1"/>
  <c r="Y17" i="13"/>
  <c r="AA17" i="13" s="1"/>
  <c r="W37" i="13"/>
  <c r="W23" i="13"/>
  <c r="W41" i="13"/>
  <c r="W14" i="13"/>
  <c r="V10" i="22"/>
  <c r="Y49" i="13"/>
  <c r="AA49" i="13" s="1"/>
  <c r="W40" i="13"/>
  <c r="V19" i="22"/>
  <c r="X14" i="13"/>
  <c r="X111" i="13"/>
  <c r="W50" i="13"/>
  <c r="X17" i="13"/>
  <c r="V32" i="22"/>
  <c r="W36" i="13"/>
  <c r="W24" i="13"/>
  <c r="Y41" i="13"/>
  <c r="AA41" i="13" s="1"/>
  <c r="AG61" i="22"/>
  <c r="AH61" i="22" s="1"/>
  <c r="BG61" i="22" s="1"/>
  <c r="AA86" i="22"/>
  <c r="W64" i="13"/>
  <c r="W22" i="13"/>
  <c r="Y87" i="13"/>
  <c r="AA87" i="13" s="1"/>
  <c r="W39" i="22"/>
  <c r="Z39" i="22" s="1"/>
  <c r="V46" i="22"/>
  <c r="AB10" i="22"/>
  <c r="AE10" i="22" s="1"/>
  <c r="W73" i="22"/>
  <c r="Z73" i="22" s="1"/>
  <c r="AG107" i="13"/>
  <c r="Y113" i="13"/>
  <c r="AA113" i="13" s="1"/>
  <c r="AB98" i="22"/>
  <c r="AE98" i="22" s="1"/>
  <c r="AA124" i="22"/>
  <c r="AA95" i="22"/>
  <c r="V107" i="22"/>
  <c r="AA59" i="22"/>
  <c r="Y80" i="13"/>
  <c r="AA80" i="13" s="1"/>
  <c r="W36" i="22"/>
  <c r="Z36" i="22" s="1"/>
  <c r="X106" i="13"/>
  <c r="X103" i="13"/>
  <c r="Y107" i="13"/>
  <c r="AA107" i="13" s="1"/>
  <c r="Y102" i="13"/>
  <c r="AA102" i="13" s="1"/>
  <c r="Y78" i="13"/>
  <c r="AA78" i="13" s="1"/>
  <c r="V79" i="22"/>
  <c r="V114" i="22"/>
  <c r="Y81" i="13"/>
  <c r="AA81" i="13" s="1"/>
  <c r="Y79" i="13"/>
  <c r="AA79" i="13" s="1"/>
  <c r="Y106" i="13"/>
  <c r="AA106" i="13" s="1"/>
  <c r="X79" i="13"/>
  <c r="AB113" i="22"/>
  <c r="AC113" i="22" s="1"/>
  <c r="BF113" i="22" s="1"/>
  <c r="X107" i="13"/>
  <c r="W104" i="13"/>
  <c r="X87" i="13"/>
  <c r="AB75" i="22"/>
  <c r="AC75" i="22" s="1"/>
  <c r="BF75" i="22" s="1"/>
  <c r="W88" i="13"/>
  <c r="Y82" i="13"/>
  <c r="AA82" i="13" s="1"/>
  <c r="V29" i="22"/>
  <c r="V66" i="22"/>
  <c r="CH70" i="4"/>
  <c r="CH68" i="4"/>
  <c r="CH59" i="4"/>
  <c r="CH50" i="4"/>
  <c r="CH102" i="4"/>
  <c r="CH86" i="4"/>
  <c r="CH84" i="4"/>
  <c r="CH77" i="4"/>
  <c r="CH58" i="4"/>
  <c r="CH56" i="4"/>
  <c r="L106" i="22"/>
  <c r="L86" i="22"/>
  <c r="L66" i="22"/>
  <c r="L42" i="22"/>
  <c r="M94" i="13"/>
  <c r="M90" i="13"/>
  <c r="L126" i="28"/>
  <c r="L114" i="28"/>
  <c r="L110" i="28"/>
  <c r="L106" i="28"/>
  <c r="L98" i="28"/>
  <c r="L70" i="28"/>
  <c r="L66" i="28"/>
  <c r="L62" i="28"/>
  <c r="L58" i="28"/>
  <c r="L50" i="28"/>
  <c r="L42" i="28"/>
  <c r="M106" i="13"/>
  <c r="L98" i="22"/>
  <c r="L74" i="22"/>
  <c r="L54" i="22"/>
  <c r="AA85" i="22"/>
  <c r="AG83" i="22"/>
  <c r="AJ83" i="22" s="1"/>
  <c r="AB72" i="22"/>
  <c r="AE72" i="22" s="1"/>
  <c r="AB100" i="22"/>
  <c r="AE100" i="22" s="1"/>
  <c r="AG95" i="22"/>
  <c r="AJ95" i="22" s="1"/>
  <c r="AB12" i="22"/>
  <c r="AE12" i="22" s="1"/>
  <c r="W34" i="13"/>
  <c r="AD40" i="13"/>
  <c r="AF40" i="13" s="1"/>
  <c r="W37" i="22"/>
  <c r="Z37" i="22" s="1"/>
  <c r="AH64" i="13"/>
  <c r="X123" i="13"/>
  <c r="R122" i="13"/>
  <c r="Q122" i="28"/>
  <c r="Q118" i="28"/>
  <c r="AB18" i="22"/>
  <c r="AC18" i="22" s="1"/>
  <c r="BF18" i="22" s="1"/>
  <c r="AB30" i="22"/>
  <c r="AC30" i="22" s="1"/>
  <c r="BF30" i="22" s="1"/>
  <c r="AA100" i="22"/>
  <c r="AG123" i="22"/>
  <c r="AJ123" i="22" s="1"/>
  <c r="Y46" i="13"/>
  <c r="AA46" i="13" s="1"/>
  <c r="X121" i="13"/>
  <c r="V123" i="22"/>
  <c r="R118" i="13"/>
  <c r="AA121" i="28"/>
  <c r="AG30" i="22"/>
  <c r="AH30" i="22" s="1"/>
  <c r="BG30" i="22" s="1"/>
  <c r="AA45" i="22"/>
  <c r="AA80" i="22"/>
  <c r="AA21" i="22"/>
  <c r="AG105" i="22"/>
  <c r="AJ105" i="22" s="1"/>
  <c r="Y121" i="13"/>
  <c r="AA121" i="13" s="1"/>
  <c r="AG59" i="22"/>
  <c r="AH59" i="22" s="1"/>
  <c r="BG59" i="22" s="1"/>
  <c r="W18" i="22"/>
  <c r="Z18" i="22" s="1"/>
  <c r="V125" i="28"/>
  <c r="AG55" i="22"/>
  <c r="AJ55" i="22" s="1"/>
  <c r="Q15" i="28"/>
  <c r="Q47" i="28"/>
  <c r="Q51" i="28"/>
  <c r="Q55" i="28"/>
  <c r="Q63" i="28"/>
  <c r="Q119" i="28"/>
  <c r="R127" i="13"/>
  <c r="AF36" i="28"/>
  <c r="AA74" i="28"/>
  <c r="AA86" i="28"/>
  <c r="AA90" i="28"/>
  <c r="AA94" i="28"/>
  <c r="AA98" i="28"/>
  <c r="V18" i="28"/>
  <c r="V26" i="28"/>
  <c r="V54" i="28"/>
  <c r="V58" i="28"/>
  <c r="V66" i="28"/>
  <c r="V110" i="28"/>
  <c r="CH126" i="21"/>
  <c r="CH127" i="21"/>
  <c r="CH128" i="21"/>
  <c r="AG29" i="22"/>
  <c r="AH29" i="22" s="1"/>
  <c r="BG29" i="22" s="1"/>
  <c r="V43" i="22"/>
  <c r="AB86" i="22"/>
  <c r="AE86" i="22" s="1"/>
  <c r="AG60" i="22"/>
  <c r="AH60" i="22" s="1"/>
  <c r="BG60" i="22" s="1"/>
  <c r="AA19" i="22"/>
  <c r="X119" i="13"/>
  <c r="AG75" i="22"/>
  <c r="AJ75" i="22" s="1"/>
  <c r="X46" i="13"/>
  <c r="AA18" i="22"/>
  <c r="AB49" i="22"/>
  <c r="AC49" i="22" s="1"/>
  <c r="BF49" i="22" s="1"/>
  <c r="AB28" i="22"/>
  <c r="AE28" i="22" s="1"/>
  <c r="AG118" i="22"/>
  <c r="AH118" i="22" s="1"/>
  <c r="BG118" i="22" s="1"/>
  <c r="AA46" i="22"/>
  <c r="AA72" i="22"/>
  <c r="AG21" i="22"/>
  <c r="AH21" i="22" s="1"/>
  <c r="BG21" i="22" s="1"/>
  <c r="AA123" i="22"/>
  <c r="AG12" i="22"/>
  <c r="AH12" i="22" s="1"/>
  <c r="BG12" i="22" s="1"/>
  <c r="Y29" i="13"/>
  <c r="AA29" i="13" s="1"/>
  <c r="Y56" i="13"/>
  <c r="AA56" i="13" s="1"/>
  <c r="W58" i="13"/>
  <c r="W81" i="13"/>
  <c r="AG19" i="22"/>
  <c r="AJ19" i="22" s="1"/>
  <c r="W80" i="13"/>
  <c r="Y119" i="13"/>
  <c r="AA119" i="13" s="1"/>
  <c r="Y84" i="13"/>
  <c r="AA84" i="13" s="1"/>
  <c r="W102" i="13"/>
  <c r="Y55" i="13"/>
  <c r="AA55" i="13" s="1"/>
  <c r="Y86" i="13"/>
  <c r="AA86" i="13" s="1"/>
  <c r="X82" i="13"/>
  <c r="L94" i="28"/>
  <c r="L82" i="28"/>
  <c r="L78" i="28"/>
  <c r="L74" i="28"/>
  <c r="V60" i="22"/>
  <c r="Q13" i="28"/>
  <c r="Q17" i="28"/>
  <c r="R29" i="13"/>
  <c r="Q33" i="28"/>
  <c r="Q41" i="28"/>
  <c r="R61" i="13"/>
  <c r="Q65" i="28"/>
  <c r="R89" i="13"/>
  <c r="Q101" i="28"/>
  <c r="Q109" i="28"/>
  <c r="Q121" i="28"/>
  <c r="Q125" i="28"/>
  <c r="AA96" i="28"/>
  <c r="AA100" i="28"/>
  <c r="V32" i="28"/>
  <c r="CH13" i="21"/>
  <c r="CH16" i="21"/>
  <c r="CH18" i="21"/>
  <c r="CH19" i="21"/>
  <c r="CH21" i="21"/>
  <c r="CH23" i="21"/>
  <c r="CH24" i="21"/>
  <c r="CH25" i="21"/>
  <c r="CH27" i="21"/>
  <c r="CH29" i="21"/>
  <c r="CH31" i="21"/>
  <c r="CH37" i="21"/>
  <c r="CH39" i="21"/>
  <c r="CH40" i="21"/>
  <c r="CH41" i="21"/>
  <c r="CH43" i="21"/>
  <c r="CH44" i="21"/>
  <c r="CH47" i="21"/>
  <c r="CH61" i="21"/>
  <c r="CH63" i="21"/>
  <c r="CH65" i="21"/>
  <c r="CH67" i="21"/>
  <c r="CH71" i="21"/>
  <c r="CH73" i="21"/>
  <c r="CH74" i="21"/>
  <c r="CH76" i="21"/>
  <c r="CH77" i="21"/>
  <c r="CH78" i="21"/>
  <c r="CH79" i="21"/>
  <c r="CH85" i="21"/>
  <c r="CH87" i="21"/>
  <c r="CH92" i="21"/>
  <c r="CH95" i="21"/>
  <c r="CH97" i="21"/>
  <c r="CH99" i="21"/>
  <c r="CH101" i="21"/>
  <c r="CH102" i="21"/>
  <c r="CH105" i="21"/>
  <c r="CH106" i="21"/>
  <c r="CH107" i="21"/>
  <c r="CH109" i="21"/>
  <c r="CH110" i="21"/>
  <c r="CH111" i="21"/>
  <c r="CH112" i="21"/>
  <c r="CH113" i="21"/>
  <c r="CH114" i="21"/>
  <c r="CH115" i="21"/>
  <c r="CH116" i="21"/>
  <c r="CH117" i="21"/>
  <c r="CH29" i="25"/>
  <c r="CH56" i="25"/>
  <c r="CH67" i="25"/>
  <c r="CH71" i="25"/>
  <c r="CH77" i="25"/>
  <c r="CH84" i="25"/>
  <c r="CH85" i="25"/>
  <c r="CH27" i="24"/>
  <c r="CH31" i="24"/>
  <c r="CH33" i="24"/>
  <c r="CH40" i="24"/>
  <c r="CH41" i="24"/>
  <c r="CH43" i="24"/>
  <c r="CH55" i="24"/>
  <c r="CH58" i="24"/>
  <c r="CH59" i="24"/>
  <c r="CH66" i="24"/>
  <c r="CH69" i="24"/>
  <c r="CH70" i="24"/>
  <c r="CH71" i="24"/>
  <c r="CH72" i="24"/>
  <c r="CH73" i="24"/>
  <c r="CH74" i="24"/>
  <c r="CH75" i="24"/>
  <c r="CH77" i="24"/>
  <c r="CH79" i="24"/>
  <c r="AB43" i="22"/>
  <c r="AC43" i="22" s="1"/>
  <c r="BF43" i="22" s="1"/>
  <c r="AG43" i="22"/>
  <c r="AH43" i="22" s="1"/>
  <c r="BG43" i="22" s="1"/>
  <c r="AA43" i="22"/>
  <c r="AB9" i="22"/>
  <c r="AE9" i="22" s="1"/>
  <c r="AG9" i="22"/>
  <c r="AH9" i="22" s="1"/>
  <c r="BG9" i="22" s="1"/>
  <c r="Q45" i="28"/>
  <c r="R45" i="13"/>
  <c r="AG31" i="22"/>
  <c r="AJ31" i="22" s="1"/>
  <c r="AB31" i="22"/>
  <c r="AC31" i="22" s="1"/>
  <c r="BF31" i="22" s="1"/>
  <c r="AA52" i="22"/>
  <c r="AB52" i="22"/>
  <c r="AE52" i="22" s="1"/>
  <c r="AA14" i="22"/>
  <c r="AG14" i="22"/>
  <c r="AH14" i="22" s="1"/>
  <c r="BG14" i="22" s="1"/>
  <c r="AA67" i="22"/>
  <c r="AB67" i="22"/>
  <c r="AC67" i="22" s="1"/>
  <c r="BF67" i="22" s="1"/>
  <c r="AG67" i="22"/>
  <c r="AJ67" i="22" s="1"/>
  <c r="Y93" i="13"/>
  <c r="AA93" i="13" s="1"/>
  <c r="X93" i="13"/>
  <c r="X89" i="13"/>
  <c r="Y89" i="13"/>
  <c r="AA89" i="13" s="1"/>
  <c r="X69" i="13"/>
  <c r="W69" i="13"/>
  <c r="Y67" i="13"/>
  <c r="AA67" i="13" s="1"/>
  <c r="X67" i="13"/>
  <c r="R13" i="13"/>
  <c r="Q85" i="28"/>
  <c r="Q73" i="28"/>
  <c r="W104" i="22"/>
  <c r="X104" i="22" s="1"/>
  <c r="BE104" i="22" s="1"/>
  <c r="W59" i="22"/>
  <c r="Z59" i="22" s="1"/>
  <c r="V59" i="22"/>
  <c r="AA61" i="22"/>
  <c r="AA78" i="22"/>
  <c r="AB106" i="22"/>
  <c r="AC106" i="22" s="1"/>
  <c r="BF106" i="22" s="1"/>
  <c r="Y68" i="13"/>
  <c r="AA68" i="13" s="1"/>
  <c r="AA9" i="22"/>
  <c r="R115" i="13"/>
  <c r="Q115" i="28"/>
  <c r="CH9" i="21"/>
  <c r="CH10" i="21"/>
  <c r="CH15" i="21"/>
  <c r="CH17" i="21"/>
  <c r="CH81" i="21"/>
  <c r="CH83" i="21"/>
  <c r="CH84" i="21"/>
  <c r="CH89" i="21"/>
  <c r="CH91" i="21"/>
  <c r="CH93" i="21"/>
  <c r="CH94" i="21"/>
  <c r="CH96" i="21"/>
  <c r="CH98" i="21"/>
  <c r="CH119" i="21"/>
  <c r="CH120" i="21"/>
  <c r="CH121" i="21"/>
  <c r="CH123" i="21"/>
  <c r="CH27" i="25"/>
  <c r="CH31" i="25"/>
  <c r="CH33" i="25"/>
  <c r="CH43" i="25"/>
  <c r="CH46" i="25"/>
  <c r="CH53" i="25"/>
  <c r="CH55" i="25"/>
  <c r="CH68" i="25"/>
  <c r="CH69" i="25"/>
  <c r="CH75" i="25"/>
  <c r="CH76" i="25"/>
  <c r="CH79" i="25"/>
  <c r="X126" i="13"/>
  <c r="W126" i="13"/>
  <c r="Y109" i="13"/>
  <c r="AA109" i="13" s="1"/>
  <c r="X109" i="13"/>
  <c r="W109" i="13"/>
  <c r="R97" i="13"/>
  <c r="X94" i="13"/>
  <c r="W94" i="13"/>
  <c r="Y94" i="13"/>
  <c r="AA94" i="13" s="1"/>
  <c r="Y92" i="13"/>
  <c r="AA92" i="13" s="1"/>
  <c r="W92" i="13"/>
  <c r="Y90" i="13"/>
  <c r="AA90" i="13" s="1"/>
  <c r="W90" i="13"/>
  <c r="X52" i="13"/>
  <c r="W52" i="13"/>
  <c r="Q81" i="28"/>
  <c r="V125" i="22"/>
  <c r="W125" i="22"/>
  <c r="X125" i="22" s="1"/>
  <c r="BE125" i="22" s="1"/>
  <c r="AB107" i="22"/>
  <c r="AE107" i="22" s="1"/>
  <c r="AB76" i="22"/>
  <c r="AC76" i="22" s="1"/>
  <c r="BF76" i="22" s="1"/>
  <c r="AB112" i="22"/>
  <c r="AC112" i="22" s="1"/>
  <c r="BF112" i="22" s="1"/>
  <c r="AB125" i="22"/>
  <c r="AC125" i="22" s="1"/>
  <c r="BF125" i="22" s="1"/>
  <c r="AB29" i="22"/>
  <c r="AC29" i="22" s="1"/>
  <c r="BF29" i="22" s="1"/>
  <c r="AA64" i="22"/>
  <c r="Y126" i="13"/>
  <c r="AA126" i="13" s="1"/>
  <c r="AA92" i="22"/>
  <c r="AB78" i="22"/>
  <c r="AE78" i="22" s="1"/>
  <c r="AG107" i="22"/>
  <c r="AH107" i="22" s="1"/>
  <c r="BG107" i="22" s="1"/>
  <c r="AA112" i="22"/>
  <c r="AA60" i="22"/>
  <c r="Y69" i="13"/>
  <c r="AA69" i="13" s="1"/>
  <c r="AA79" i="22"/>
  <c r="AG79" i="22"/>
  <c r="AJ79" i="22" s="1"/>
  <c r="R101" i="13"/>
  <c r="W125" i="13"/>
  <c r="X53" i="13"/>
  <c r="W67" i="13"/>
  <c r="X115" i="13"/>
  <c r="Y115" i="13"/>
  <c r="AA115" i="13" s="1"/>
  <c r="R103" i="13"/>
  <c r="Y100" i="13"/>
  <c r="AA100" i="13" s="1"/>
  <c r="X100" i="13"/>
  <c r="W100" i="13"/>
  <c r="Y99" i="13"/>
  <c r="AA99" i="13" s="1"/>
  <c r="W99" i="13"/>
  <c r="R87" i="13"/>
  <c r="R81" i="13"/>
  <c r="W63" i="13"/>
  <c r="X63" i="13"/>
  <c r="X62" i="13"/>
  <c r="W62" i="13"/>
  <c r="Y61" i="13"/>
  <c r="AA61" i="13" s="1"/>
  <c r="W61" i="13"/>
  <c r="R57" i="13"/>
  <c r="X48" i="13"/>
  <c r="W48" i="13"/>
  <c r="Y48" i="13"/>
  <c r="AA48" i="13" s="1"/>
  <c r="X47" i="13"/>
  <c r="W47" i="13"/>
  <c r="Y43" i="13"/>
  <c r="AA43" i="13" s="1"/>
  <c r="W43" i="13"/>
  <c r="AG37" i="13"/>
  <c r="AH37" i="13"/>
  <c r="X35" i="13"/>
  <c r="Y35" i="13"/>
  <c r="AA35" i="13" s="1"/>
  <c r="Y33" i="13"/>
  <c r="AA33" i="13" s="1"/>
  <c r="W33" i="13"/>
  <c r="X33" i="13"/>
  <c r="W32" i="13"/>
  <c r="Y32" i="13"/>
  <c r="AA32" i="13" s="1"/>
  <c r="X21" i="13"/>
  <c r="Y21" i="13"/>
  <c r="AA21" i="13" s="1"/>
  <c r="W20" i="13"/>
  <c r="X20" i="13"/>
  <c r="AA128" i="28"/>
  <c r="V98" i="28"/>
  <c r="Q97" i="28"/>
  <c r="Q87" i="28"/>
  <c r="Q79" i="28"/>
  <c r="AA68" i="28"/>
  <c r="AA64" i="28"/>
  <c r="AA60" i="28"/>
  <c r="AA56" i="28"/>
  <c r="AA52" i="28"/>
  <c r="AA48" i="28"/>
  <c r="AA40" i="28"/>
  <c r="AA32" i="28"/>
  <c r="AA24" i="28"/>
  <c r="V94" i="22"/>
  <c r="W94" i="22"/>
  <c r="Z94" i="22" s="1"/>
  <c r="Y75" i="13"/>
  <c r="AA75" i="13" s="1"/>
  <c r="X75" i="13"/>
  <c r="V14" i="28"/>
  <c r="V28" i="22"/>
  <c r="W28" i="22"/>
  <c r="Z28" i="22" s="1"/>
  <c r="Q63" i="22"/>
  <c r="R91" i="13"/>
  <c r="V126" i="28"/>
  <c r="V118" i="28"/>
  <c r="Q113" i="28"/>
  <c r="V106" i="28"/>
  <c r="Q105" i="28"/>
  <c r="V102" i="28"/>
  <c r="AF94" i="28"/>
  <c r="AA92" i="28"/>
  <c r="Q69" i="28"/>
  <c r="Q61" i="28"/>
  <c r="V50" i="28"/>
  <c r="AF28" i="28"/>
  <c r="AA14" i="28"/>
  <c r="V12" i="28"/>
  <c r="Q45" i="22"/>
  <c r="CM4" i="4"/>
  <c r="CM4" i="24"/>
  <c r="R117" i="13"/>
  <c r="R53" i="13"/>
  <c r="AF126" i="28"/>
  <c r="Q107" i="28"/>
  <c r="AA70" i="28"/>
  <c r="Q43" i="28"/>
  <c r="V36" i="28"/>
  <c r="Q35" i="28"/>
  <c r="Q31" i="28"/>
  <c r="Q111" i="22"/>
  <c r="CM4" i="26"/>
  <c r="CH82" i="25"/>
  <c r="CH117" i="25"/>
  <c r="CH121" i="25"/>
  <c r="CH125" i="25"/>
  <c r="CH32" i="24"/>
  <c r="L105" i="14"/>
  <c r="K21" i="14"/>
  <c r="L49" i="14"/>
  <c r="L77" i="14"/>
  <c r="K37" i="14"/>
  <c r="K85" i="14"/>
  <c r="L120" i="14"/>
  <c r="D10" i="29"/>
  <c r="E10" i="29" s="1"/>
  <c r="D26" i="16"/>
  <c r="E26" i="16" s="1"/>
  <c r="D6" i="29"/>
  <c r="E6" i="29" s="1"/>
  <c r="L84" i="14"/>
  <c r="D21" i="29"/>
  <c r="E21" i="29" s="1"/>
  <c r="L44" i="14"/>
  <c r="L52" i="14"/>
  <c r="L76" i="14"/>
  <c r="K32" i="14"/>
  <c r="L68" i="14"/>
  <c r="L109" i="14"/>
  <c r="K5" i="14"/>
  <c r="K25" i="14"/>
  <c r="L65" i="14"/>
  <c r="L89" i="14"/>
  <c r="L101" i="14"/>
  <c r="K121" i="14"/>
  <c r="K45" i="14"/>
  <c r="K63" i="14"/>
  <c r="K61" i="14"/>
  <c r="D3" i="16"/>
  <c r="E3" i="16" s="1"/>
  <c r="D18" i="16"/>
  <c r="E18" i="16" s="1"/>
  <c r="D15" i="16"/>
  <c r="E15" i="16" s="1"/>
  <c r="D4" i="16"/>
  <c r="E4" i="16" s="1"/>
  <c r="D8" i="16"/>
  <c r="E8" i="16" s="1"/>
  <c r="D12" i="16"/>
  <c r="E12" i="16" s="1"/>
  <c r="D5" i="16"/>
  <c r="E5" i="16" s="1"/>
  <c r="D9" i="16"/>
  <c r="E9" i="16" s="1"/>
  <c r="D13" i="16"/>
  <c r="E13" i="16" s="1"/>
  <c r="D16" i="16"/>
  <c r="E16" i="16" s="1"/>
  <c r="D20" i="16"/>
  <c r="E20" i="16" s="1"/>
  <c r="D23" i="16"/>
  <c r="E23" i="16" s="1"/>
  <c r="D6" i="16"/>
  <c r="E6" i="16" s="1"/>
  <c r="D10" i="16"/>
  <c r="E10" i="16" s="1"/>
  <c r="D14" i="16"/>
  <c r="E14" i="16" s="1"/>
  <c r="D17" i="16"/>
  <c r="E17" i="16" s="1"/>
  <c r="D21" i="16"/>
  <c r="E21" i="16" s="1"/>
  <c r="D24" i="16"/>
  <c r="E24" i="16" s="1"/>
  <c r="D7" i="16"/>
  <c r="E7" i="16" s="1"/>
  <c r="D11" i="16"/>
  <c r="E11" i="16" s="1"/>
  <c r="D22" i="16"/>
  <c r="E22" i="16" s="1"/>
  <c r="D25" i="16"/>
  <c r="E25" i="16" s="1"/>
  <c r="D19" i="16"/>
  <c r="E19" i="16" s="1"/>
  <c r="D22" i="29"/>
  <c r="E22" i="29" s="1"/>
  <c r="EG6" i="4"/>
  <c r="BL8" i="4" s="1"/>
  <c r="L27" i="14"/>
  <c r="K99" i="14"/>
  <c r="L51" i="14"/>
  <c r="L107" i="14"/>
  <c r="K15" i="14"/>
  <c r="K119" i="14"/>
  <c r="K27" i="14"/>
  <c r="K81" i="14"/>
  <c r="K101" i="14"/>
  <c r="K109" i="14"/>
  <c r="L117" i="14"/>
  <c r="L13" i="14"/>
  <c r="L29" i="14"/>
  <c r="L69" i="14"/>
  <c r="L41" i="14"/>
  <c r="K53" i="14"/>
  <c r="K73" i="14"/>
  <c r="L61" i="14"/>
  <c r="L31" i="14"/>
  <c r="L67" i="14"/>
  <c r="K105" i="14"/>
  <c r="K113" i="14"/>
  <c r="L121" i="14"/>
  <c r="K9" i="14"/>
  <c r="L33" i="14"/>
  <c r="K93" i="14"/>
  <c r="K111" i="14"/>
  <c r="L43" i="14"/>
  <c r="K59" i="14"/>
  <c r="K71" i="14"/>
  <c r="L64" i="14"/>
  <c r="K48" i="14"/>
  <c r="K56" i="14"/>
  <c r="K88" i="14"/>
  <c r="L12" i="14"/>
  <c r="L104" i="14"/>
  <c r="L112" i="14"/>
  <c r="H112" i="14" s="1"/>
  <c r="D9" i="29"/>
  <c r="E9" i="29" s="1"/>
  <c r="D2" i="29"/>
  <c r="E2" i="29" s="1"/>
  <c r="D23" i="29"/>
  <c r="E23" i="29" s="1"/>
  <c r="D2" i="16"/>
  <c r="E2" i="16" s="1"/>
  <c r="D26" i="29"/>
  <c r="E26" i="29" s="1"/>
  <c r="L19" i="14"/>
  <c r="L35" i="14"/>
  <c r="L87" i="14"/>
  <c r="L40" i="14"/>
  <c r="L48" i="14"/>
  <c r="L72" i="14"/>
  <c r="L79" i="14"/>
  <c r="L103" i="14"/>
  <c r="K115" i="14"/>
  <c r="K92" i="14"/>
  <c r="K47" i="14"/>
  <c r="K55" i="14"/>
  <c r="L88" i="14"/>
  <c r="K4" i="14"/>
  <c r="L16" i="14"/>
  <c r="K36" i="14"/>
  <c r="K80" i="14"/>
  <c r="L96" i="14"/>
  <c r="K108" i="14"/>
  <c r="K116" i="14"/>
  <c r="D12" i="29"/>
  <c r="E12" i="29" s="1"/>
  <c r="D18" i="29"/>
  <c r="E18" i="29" s="1"/>
  <c r="D16" i="29"/>
  <c r="E16" i="29" s="1"/>
  <c r="D15" i="29"/>
  <c r="E15" i="29" s="1"/>
  <c r="D4" i="29"/>
  <c r="E4" i="29" s="1"/>
  <c r="D13" i="29"/>
  <c r="E13" i="29" s="1"/>
  <c r="D19" i="29"/>
  <c r="E19" i="29" s="1"/>
  <c r="D3" i="29"/>
  <c r="E3" i="29" s="1"/>
  <c r="K40" i="14"/>
  <c r="K72" i="14"/>
  <c r="D20" i="29"/>
  <c r="E20" i="29" s="1"/>
  <c r="D24" i="29"/>
  <c r="E24" i="29" s="1"/>
  <c r="D11" i="29"/>
  <c r="E11" i="29" s="1"/>
  <c r="D7" i="29"/>
  <c r="E7" i="29" s="1"/>
  <c r="K84" i="14"/>
  <c r="K91" i="14"/>
  <c r="K44" i="14"/>
  <c r="K52" i="14"/>
  <c r="K76" i="14"/>
  <c r="L95" i="14"/>
  <c r="K39" i="14"/>
  <c r="K83" i="14"/>
  <c r="K8" i="14"/>
  <c r="K20" i="14"/>
  <c r="K100" i="14"/>
  <c r="L75" i="14"/>
  <c r="D17" i="29"/>
  <c r="E17" i="29" s="1"/>
  <c r="D5" i="29"/>
  <c r="E5" i="29" s="1"/>
  <c r="D8" i="29"/>
  <c r="E8" i="29" s="1"/>
  <c r="AP124" i="28"/>
  <c r="AP116" i="28"/>
  <c r="AP112" i="28"/>
  <c r="AK19" i="28"/>
  <c r="AK78" i="22"/>
  <c r="AM78" i="22" s="1"/>
  <c r="BH78" i="22" s="1"/>
  <c r="N105" i="31"/>
  <c r="Q105" i="31" s="1"/>
  <c r="AK70" i="22"/>
  <c r="AM70" i="22" s="1"/>
  <c r="BH70" i="22" s="1"/>
  <c r="AK128" i="28"/>
  <c r="AK120" i="28"/>
  <c r="AK73" i="28"/>
  <c r="AC44" i="13"/>
  <c r="AB44" i="13"/>
  <c r="AD44" i="13"/>
  <c r="AF44" i="13" s="1"/>
  <c r="F131" i="25"/>
  <c r="F131" i="4"/>
  <c r="AA40" i="22"/>
  <c r="AB114" i="22"/>
  <c r="AC114" i="22" s="1"/>
  <c r="BF114" i="22" s="1"/>
  <c r="AB81" i="22"/>
  <c r="AC81" i="22" s="1"/>
  <c r="BF81" i="22" s="1"/>
  <c r="AA89" i="22"/>
  <c r="AE11" i="13"/>
  <c r="AC11" i="13" s="1"/>
  <c r="AG40" i="22"/>
  <c r="AJ40" i="22" s="1"/>
  <c r="AA74" i="22"/>
  <c r="AA36" i="22"/>
  <c r="AG66" i="22"/>
  <c r="AJ66" i="22" s="1"/>
  <c r="AA119" i="22"/>
  <c r="AB109" i="22"/>
  <c r="AE109" i="22" s="1"/>
  <c r="AB44" i="22"/>
  <c r="AC44" i="22" s="1"/>
  <c r="BF44" i="22" s="1"/>
  <c r="AA90" i="22"/>
  <c r="AB14" i="22"/>
  <c r="AC14" i="22" s="1"/>
  <c r="BF14" i="22" s="1"/>
  <c r="AE9" i="13"/>
  <c r="AC9" i="13" s="1"/>
  <c r="X113" i="13"/>
  <c r="W108" i="13"/>
  <c r="F131" i="21"/>
  <c r="K7" i="23"/>
  <c r="H8" i="27"/>
  <c r="H8" i="22"/>
  <c r="AB78" i="13"/>
  <c r="V15" i="22"/>
  <c r="K7" i="31"/>
  <c r="L8" i="25"/>
  <c r="AA10" i="22"/>
  <c r="AG92" i="22"/>
  <c r="AH92" i="22" s="1"/>
  <c r="BG92" i="22" s="1"/>
  <c r="AA73" i="22"/>
  <c r="AG49" i="22"/>
  <c r="AH49" i="22" s="1"/>
  <c r="BG49" i="22" s="1"/>
  <c r="AB66" i="22"/>
  <c r="AC66" i="22" s="1"/>
  <c r="BF66" i="22" s="1"/>
  <c r="AB16" i="22"/>
  <c r="AE16" i="22" s="1"/>
  <c r="AG37" i="22"/>
  <c r="AJ37" i="22" s="1"/>
  <c r="AG96" i="22"/>
  <c r="AJ96" i="22" s="1"/>
  <c r="AB87" i="22"/>
  <c r="AC87" i="22" s="1"/>
  <c r="BF87" i="22" s="1"/>
  <c r="AG119" i="22"/>
  <c r="AJ119" i="22" s="1"/>
  <c r="AA115" i="22"/>
  <c r="AG63" i="22"/>
  <c r="AH63" i="22" s="1"/>
  <c r="BG63" i="22" s="1"/>
  <c r="AG106" i="22"/>
  <c r="AJ106" i="22" s="1"/>
  <c r="AA42" i="22"/>
  <c r="AG64" i="22"/>
  <c r="AJ64" i="22" s="1"/>
  <c r="AG116" i="22"/>
  <c r="AJ116" i="22" s="1"/>
  <c r="AA127" i="22"/>
  <c r="AA31" i="22"/>
  <c r="AE10" i="13"/>
  <c r="W89" i="13"/>
  <c r="X95" i="13"/>
  <c r="Y108" i="13"/>
  <c r="AA108" i="13" s="1"/>
  <c r="K7" i="4"/>
  <c r="H8" i="28"/>
  <c r="H8" i="13"/>
  <c r="AC112" i="13"/>
  <c r="AC107" i="13"/>
  <c r="Y101" i="13"/>
  <c r="AA101" i="13" s="1"/>
  <c r="L8" i="21"/>
  <c r="CG7" i="25"/>
  <c r="X116" i="13"/>
  <c r="W116" i="13"/>
  <c r="AE115" i="13"/>
  <c r="AE109" i="13"/>
  <c r="AE102" i="13"/>
  <c r="AC102" i="13" s="1"/>
  <c r="Y91" i="13"/>
  <c r="AA91" i="13" s="1"/>
  <c r="W91" i="13"/>
  <c r="AE90" i="13"/>
  <c r="AE85" i="13"/>
  <c r="AE80" i="13"/>
  <c r="V27" i="22"/>
  <c r="W27" i="22"/>
  <c r="X27" i="22" s="1"/>
  <c r="BE27" i="22" s="1"/>
  <c r="B4" i="31"/>
  <c r="B4" i="22"/>
  <c r="B4" i="28"/>
  <c r="B8" i="28"/>
  <c r="B8" i="27"/>
  <c r="B8" i="31"/>
  <c r="B8" i="13"/>
  <c r="B8" i="22"/>
  <c r="B8" i="23"/>
  <c r="B8" i="21"/>
  <c r="B8" i="4"/>
  <c r="B8" i="24"/>
  <c r="B8" i="26"/>
  <c r="B8" i="25"/>
  <c r="J7" i="28"/>
  <c r="J7" i="21"/>
  <c r="K7" i="13"/>
  <c r="AD119" i="13"/>
  <c r="AF119" i="13" s="1"/>
  <c r="AB119" i="13"/>
  <c r="AE13" i="13"/>
  <c r="AE17" i="13"/>
  <c r="AE20" i="13"/>
  <c r="AE23" i="13"/>
  <c r="AE26" i="13"/>
  <c r="AE28" i="13"/>
  <c r="AE34" i="13"/>
  <c r="AE39" i="13"/>
  <c r="AE42" i="13"/>
  <c r="AE45" i="13"/>
  <c r="AE47" i="13"/>
  <c r="AE50" i="13"/>
  <c r="AB50" i="13" s="1"/>
  <c r="AE53" i="13"/>
  <c r="AE58" i="13"/>
  <c r="AC58" i="13" s="1"/>
  <c r="AE62" i="13"/>
  <c r="AE68" i="13"/>
  <c r="AE71" i="13"/>
  <c r="AD71" i="13" s="1"/>
  <c r="AF71" i="13" s="1"/>
  <c r="AE73" i="13"/>
  <c r="AD73" i="13" s="1"/>
  <c r="AF73" i="13" s="1"/>
  <c r="AE75" i="13"/>
  <c r="AD75" i="13" s="1"/>
  <c r="AF75" i="13" s="1"/>
  <c r="AE14" i="13"/>
  <c r="AE15" i="13"/>
  <c r="AB15" i="13" s="1"/>
  <c r="AE27" i="13"/>
  <c r="AE31" i="13"/>
  <c r="AE32" i="13"/>
  <c r="AC32" i="13" s="1"/>
  <c r="AE38" i="13"/>
  <c r="AE43" i="13"/>
  <c r="AC43" i="13" s="1"/>
  <c r="AE51" i="13"/>
  <c r="AE56" i="13"/>
  <c r="AD56" i="13" s="1"/>
  <c r="AF56" i="13" s="1"/>
  <c r="AE61" i="13"/>
  <c r="AE72" i="13"/>
  <c r="AE77" i="13"/>
  <c r="AE79" i="13"/>
  <c r="AE82" i="13"/>
  <c r="AD82" i="13" s="1"/>
  <c r="AF82" i="13" s="1"/>
  <c r="AE84" i="13"/>
  <c r="AD84" i="13" s="1"/>
  <c r="AF84" i="13" s="1"/>
  <c r="AE89" i="13"/>
  <c r="AC89" i="13" s="1"/>
  <c r="AE92" i="13"/>
  <c r="AE96" i="13"/>
  <c r="AE99" i="13"/>
  <c r="AE101" i="13"/>
  <c r="AE105" i="13"/>
  <c r="AE108" i="13"/>
  <c r="AE114" i="13"/>
  <c r="AE117" i="13"/>
  <c r="AB117" i="13" s="1"/>
  <c r="AE120" i="13"/>
  <c r="AE123" i="13"/>
  <c r="AE125" i="13"/>
  <c r="AE16" i="13"/>
  <c r="AE18" i="13"/>
  <c r="AE19" i="13"/>
  <c r="AE24" i="13"/>
  <c r="AE25" i="13"/>
  <c r="AE33" i="13"/>
  <c r="AB33" i="13" s="1"/>
  <c r="AE46" i="13"/>
  <c r="AE52" i="13"/>
  <c r="AD52" i="13" s="1"/>
  <c r="AF52" i="13" s="1"/>
  <c r="AE63" i="13"/>
  <c r="AE64" i="13"/>
  <c r="AE21" i="13"/>
  <c r="AC21" i="13" s="1"/>
  <c r="AE22" i="13"/>
  <c r="AE30" i="13"/>
  <c r="AE37" i="13"/>
  <c r="AE41" i="13"/>
  <c r="AE59" i="13"/>
  <c r="AE60" i="13"/>
  <c r="AE66" i="13"/>
  <c r="AE67" i="13"/>
  <c r="AE70" i="13"/>
  <c r="AE74" i="13"/>
  <c r="AE86" i="13"/>
  <c r="AE95" i="13"/>
  <c r="AD95" i="13" s="1"/>
  <c r="AF95" i="13" s="1"/>
  <c r="AE98" i="13"/>
  <c r="AE104" i="13"/>
  <c r="AC104" i="13" s="1"/>
  <c r="AE110" i="13"/>
  <c r="AE113" i="13"/>
  <c r="AB113" i="13" s="1"/>
  <c r="AE122" i="13"/>
  <c r="AE124" i="13"/>
  <c r="AB124" i="13" s="1"/>
  <c r="AE127" i="13"/>
  <c r="AG115" i="22"/>
  <c r="AJ115" i="22" s="1"/>
  <c r="AB63" i="22"/>
  <c r="AC63" i="22" s="1"/>
  <c r="BF63" i="22" s="1"/>
  <c r="AB40" i="13"/>
  <c r="AD100" i="13"/>
  <c r="AF100" i="13" s="1"/>
  <c r="F131" i="27"/>
  <c r="K7" i="24"/>
  <c r="H8" i="26"/>
  <c r="AC78" i="13"/>
  <c r="X84" i="13"/>
  <c r="AG128" i="13"/>
  <c r="AA27" i="22"/>
  <c r="W9" i="13"/>
  <c r="X9" i="13"/>
  <c r="F131" i="24"/>
  <c r="R7" i="21"/>
  <c r="X7" i="4"/>
  <c r="BV7" i="27"/>
  <c r="BR7" i="27"/>
  <c r="BW7" i="23"/>
  <c r="BS7" i="23"/>
  <c r="BO7" i="27"/>
  <c r="BX7" i="27"/>
  <c r="BT7" i="27"/>
  <c r="BP7" i="27"/>
  <c r="BU7" i="23"/>
  <c r="BQ7" i="23"/>
  <c r="BW7" i="27"/>
  <c r="BS7" i="27"/>
  <c r="BX7" i="23"/>
  <c r="BT7" i="23"/>
  <c r="BP7" i="23"/>
  <c r="BV7" i="23"/>
  <c r="BR7" i="23"/>
  <c r="BQ7" i="27"/>
  <c r="BU7" i="27"/>
  <c r="BY7" i="21"/>
  <c r="BZ7" i="24"/>
  <c r="CA7" i="25"/>
  <c r="CF7" i="26"/>
  <c r="BX7" i="26"/>
  <c r="BY7" i="4"/>
  <c r="BW7" i="25"/>
  <c r="CF7" i="24"/>
  <c r="BZ7" i="26"/>
  <c r="BO7" i="23"/>
  <c r="CF7" i="21"/>
  <c r="BX7" i="21"/>
  <c r="BY7" i="24"/>
  <c r="BZ7" i="25"/>
  <c r="CA7" i="26"/>
  <c r="CF7" i="4"/>
  <c r="BX7" i="4"/>
  <c r="BW7" i="26"/>
  <c r="CA7" i="21"/>
  <c r="CA7" i="4"/>
  <c r="BZ7" i="21"/>
  <c r="CA7" i="24"/>
  <c r="CF7" i="25"/>
  <c r="BX7" i="25"/>
  <c r="BY7" i="26"/>
  <c r="BZ7" i="4"/>
  <c r="BW7" i="24"/>
  <c r="BX7" i="24"/>
  <c r="BY7" i="25"/>
  <c r="BW7" i="21"/>
  <c r="BW7" i="4"/>
  <c r="G8" i="22"/>
  <c r="G8" i="28"/>
  <c r="B7" i="4"/>
  <c r="B7" i="13"/>
  <c r="AE128" i="13"/>
  <c r="AE118" i="13"/>
  <c r="AE111" i="13"/>
  <c r="AE106" i="13"/>
  <c r="AE93" i="13"/>
  <c r="AE87" i="13"/>
  <c r="AB87" i="13" s="1"/>
  <c r="AE83" i="13"/>
  <c r="AE69" i="13"/>
  <c r="AC69" i="13" s="1"/>
  <c r="AE57" i="13"/>
  <c r="AC57" i="13" s="1"/>
  <c r="AE36" i="13"/>
  <c r="AC36" i="13" s="1"/>
  <c r="AE35" i="13"/>
  <c r="AE29" i="13"/>
  <c r="W110" i="22"/>
  <c r="X110" i="22" s="1"/>
  <c r="BE110" i="22" s="1"/>
  <c r="V110" i="22"/>
  <c r="W82" i="22"/>
  <c r="Z82" i="22" s="1"/>
  <c r="V82" i="22"/>
  <c r="BY7" i="23"/>
  <c r="CG7" i="26"/>
  <c r="CG7" i="24"/>
  <c r="CG7" i="4"/>
  <c r="BM6" i="24"/>
  <c r="R11" i="13"/>
  <c r="AG73" i="22"/>
  <c r="AJ73" i="22" s="1"/>
  <c r="AA96" i="22"/>
  <c r="AG127" i="22"/>
  <c r="AH127" i="22" s="1"/>
  <c r="BG127" i="22" s="1"/>
  <c r="AD107" i="13"/>
  <c r="AF107" i="13" s="1"/>
  <c r="L8" i="4"/>
  <c r="AE126" i="13"/>
  <c r="AB126" i="13" s="1"/>
  <c r="AE121" i="13"/>
  <c r="AD121" i="13" s="1"/>
  <c r="AF121" i="13" s="1"/>
  <c r="X117" i="13"/>
  <c r="W117" i="13"/>
  <c r="Y117" i="13"/>
  <c r="AA117" i="13" s="1"/>
  <c r="AE116" i="13"/>
  <c r="X110" i="13"/>
  <c r="Y110" i="13"/>
  <c r="AA110" i="13" s="1"/>
  <c r="AE103" i="13"/>
  <c r="X98" i="13"/>
  <c r="W98" i="13"/>
  <c r="AE97" i="13"/>
  <c r="AD97" i="13" s="1"/>
  <c r="AF97" i="13" s="1"/>
  <c r="AE91" i="13"/>
  <c r="AE81" i="13"/>
  <c r="AE76" i="13"/>
  <c r="W66" i="13"/>
  <c r="Y66" i="13"/>
  <c r="AA66" i="13" s="1"/>
  <c r="AE65" i="13"/>
  <c r="AE55" i="13"/>
  <c r="AE54" i="13"/>
  <c r="AE49" i="13"/>
  <c r="AE48" i="13"/>
  <c r="AC48" i="13" s="1"/>
  <c r="W68" i="22"/>
  <c r="Z68" i="22" s="1"/>
  <c r="V122" i="22"/>
  <c r="AK52" i="28"/>
  <c r="AK44" i="28"/>
  <c r="U128" i="31"/>
  <c r="S128" i="31" s="1"/>
  <c r="V128" i="31" s="1"/>
  <c r="U124" i="31"/>
  <c r="S124" i="31" s="1"/>
  <c r="V124" i="31" s="1"/>
  <c r="U121" i="31"/>
  <c r="S121" i="31" s="1"/>
  <c r="V121" i="31" s="1"/>
  <c r="U117" i="31"/>
  <c r="S117" i="31" s="1"/>
  <c r="V117" i="31" s="1"/>
  <c r="U115" i="31"/>
  <c r="S115" i="31" s="1"/>
  <c r="V115" i="31" s="1"/>
  <c r="U102" i="31"/>
  <c r="S102" i="31" s="1"/>
  <c r="V102" i="31" s="1"/>
  <c r="U99" i="31"/>
  <c r="S99" i="31" s="1"/>
  <c r="V99" i="31" s="1"/>
  <c r="U96" i="31"/>
  <c r="S96" i="31" s="1"/>
  <c r="V96" i="31" s="1"/>
  <c r="U94" i="31"/>
  <c r="S94" i="31" s="1"/>
  <c r="V94" i="31" s="1"/>
  <c r="U88" i="31"/>
  <c r="S88" i="31" s="1"/>
  <c r="V88" i="31" s="1"/>
  <c r="U85" i="31"/>
  <c r="S85" i="31" s="1"/>
  <c r="V85" i="31" s="1"/>
  <c r="U80" i="31"/>
  <c r="S80" i="31" s="1"/>
  <c r="V80" i="31" s="1"/>
  <c r="U71" i="31"/>
  <c r="S71" i="31" s="1"/>
  <c r="V71" i="31" s="1"/>
  <c r="U64" i="31"/>
  <c r="S64" i="31" s="1"/>
  <c r="V64" i="31" s="1"/>
  <c r="U61" i="31"/>
  <c r="S61" i="31" s="1"/>
  <c r="V61" i="31" s="1"/>
  <c r="U47" i="31"/>
  <c r="S47" i="31" s="1"/>
  <c r="V47" i="31" s="1"/>
  <c r="U39" i="31"/>
  <c r="S39" i="31" s="1"/>
  <c r="V39" i="31" s="1"/>
  <c r="U37" i="31"/>
  <c r="S37" i="31" s="1"/>
  <c r="V37" i="31" s="1"/>
  <c r="U26" i="31"/>
  <c r="S26" i="31" s="1"/>
  <c r="V26" i="31" s="1"/>
  <c r="U20" i="31"/>
  <c r="S20" i="31" s="1"/>
  <c r="V20" i="31" s="1"/>
  <c r="U17" i="31"/>
  <c r="S17" i="31" s="1"/>
  <c r="V17" i="31" s="1"/>
  <c r="AI121" i="22"/>
  <c r="AF121" i="22" s="1"/>
  <c r="AI105" i="22"/>
  <c r="AF105" i="22" s="1"/>
  <c r="AI93" i="22"/>
  <c r="AF93" i="22" s="1"/>
  <c r="AI79" i="22"/>
  <c r="AF79" i="22" s="1"/>
  <c r="AI66" i="22"/>
  <c r="AF66" i="22" s="1"/>
  <c r="AI51" i="22"/>
  <c r="AF51" i="22" s="1"/>
  <c r="AI34" i="22"/>
  <c r="AF34" i="22" s="1"/>
  <c r="W90" i="22"/>
  <c r="X90" i="22" s="1"/>
  <c r="BE90" i="22" s="1"/>
  <c r="V90" i="22"/>
  <c r="T115" i="22"/>
  <c r="Q115" i="22" s="1"/>
  <c r="T95" i="22"/>
  <c r="Q95" i="22" s="1"/>
  <c r="T72" i="22"/>
  <c r="Q72" i="22" s="1"/>
  <c r="T49" i="22"/>
  <c r="Q49" i="22" s="1"/>
  <c r="AS10" i="22"/>
  <c r="AP10" i="22" s="1"/>
  <c r="AR10" i="22" s="1"/>
  <c r="BI10" i="22" s="1"/>
  <c r="AS9" i="22"/>
  <c r="AP9" i="22" s="1"/>
  <c r="AT9" i="22" s="1"/>
  <c r="AS125" i="22"/>
  <c r="AP125" i="22" s="1"/>
  <c r="AR125" i="22" s="1"/>
  <c r="BI125" i="22" s="1"/>
  <c r="AS122" i="22"/>
  <c r="AP122" i="22" s="1"/>
  <c r="AR122" i="22" s="1"/>
  <c r="BI122" i="22" s="1"/>
  <c r="AS120" i="22"/>
  <c r="AP120" i="22" s="1"/>
  <c r="AT120" i="22" s="1"/>
  <c r="AS115" i="22"/>
  <c r="AP115" i="22" s="1"/>
  <c r="AR115" i="22" s="1"/>
  <c r="BI115" i="22" s="1"/>
  <c r="AS110" i="22"/>
  <c r="AP110" i="22" s="1"/>
  <c r="AR110" i="22" s="1"/>
  <c r="BI110" i="22" s="1"/>
  <c r="AS109" i="22"/>
  <c r="AP109" i="22" s="1"/>
  <c r="AR109" i="22" s="1"/>
  <c r="BI109" i="22" s="1"/>
  <c r="AS105" i="22"/>
  <c r="AP105" i="22" s="1"/>
  <c r="AT105" i="22" s="1"/>
  <c r="AS102" i="22"/>
  <c r="AP102" i="22" s="1"/>
  <c r="AR102" i="22" s="1"/>
  <c r="BI102" i="22" s="1"/>
  <c r="AS93" i="22"/>
  <c r="AP93" i="22" s="1"/>
  <c r="AR93" i="22" s="1"/>
  <c r="BI93" i="22" s="1"/>
  <c r="AS91" i="22"/>
  <c r="AP91" i="22" s="1"/>
  <c r="AR91" i="22" s="1"/>
  <c r="BI91" i="22" s="1"/>
  <c r="AS81" i="22"/>
  <c r="AP81" i="22" s="1"/>
  <c r="AR81" i="22" s="1"/>
  <c r="BI81" i="22" s="1"/>
  <c r="AS77" i="22"/>
  <c r="AP77" i="22" s="1"/>
  <c r="AR77" i="22" s="1"/>
  <c r="BI77" i="22" s="1"/>
  <c r="AS75" i="22"/>
  <c r="AP75" i="22" s="1"/>
  <c r="AR75" i="22" s="1"/>
  <c r="BI75" i="22" s="1"/>
  <c r="AS73" i="22"/>
  <c r="AP73" i="22" s="1"/>
  <c r="AR73" i="22" s="1"/>
  <c r="BI73" i="22" s="1"/>
  <c r="AS70" i="22"/>
  <c r="AP70" i="22" s="1"/>
  <c r="AR70" i="22" s="1"/>
  <c r="BI70" i="22" s="1"/>
  <c r="AS67" i="22"/>
  <c r="AP67" i="22" s="1"/>
  <c r="AT67" i="22" s="1"/>
  <c r="AS64" i="22"/>
  <c r="AP64" i="22" s="1"/>
  <c r="AR64" i="22" s="1"/>
  <c r="BI64" i="22" s="1"/>
  <c r="AS62" i="22"/>
  <c r="AP62" i="22" s="1"/>
  <c r="AR62" i="22" s="1"/>
  <c r="BI62" i="22" s="1"/>
  <c r="AS60" i="22"/>
  <c r="AP60" i="22" s="1"/>
  <c r="AT60" i="22" s="1"/>
  <c r="AS55" i="22"/>
  <c r="AP55" i="22" s="1"/>
  <c r="AT55" i="22" s="1"/>
  <c r="AS49" i="22"/>
  <c r="AP49" i="22" s="1"/>
  <c r="AT49" i="22" s="1"/>
  <c r="AS40" i="22"/>
  <c r="AP40" i="22" s="1"/>
  <c r="AR40" i="22" s="1"/>
  <c r="BI40" i="22" s="1"/>
  <c r="AS38" i="22"/>
  <c r="AP38" i="22" s="1"/>
  <c r="AR38" i="22" s="1"/>
  <c r="BI38" i="22" s="1"/>
  <c r="AS36" i="22"/>
  <c r="AP36" i="22" s="1"/>
  <c r="AT36" i="22" s="1"/>
  <c r="AS34" i="22"/>
  <c r="AP34" i="22" s="1"/>
  <c r="AT34" i="22" s="1"/>
  <c r="AS31" i="22"/>
  <c r="AP31" i="22" s="1"/>
  <c r="AR31" i="22" s="1"/>
  <c r="BI31" i="22" s="1"/>
  <c r="AS26" i="22"/>
  <c r="AP26" i="22" s="1"/>
  <c r="AT26" i="22" s="1"/>
  <c r="AS25" i="22"/>
  <c r="AP25" i="22" s="1"/>
  <c r="AT25" i="22" s="1"/>
  <c r="AS16" i="22"/>
  <c r="AP16" i="22" s="1"/>
  <c r="AT16" i="22" s="1"/>
  <c r="AS14" i="22"/>
  <c r="AP14" i="22" s="1"/>
  <c r="AT14" i="22" s="1"/>
  <c r="AK19" i="22"/>
  <c r="AO19" i="22" s="1"/>
  <c r="V44" i="22"/>
  <c r="W44" i="22"/>
  <c r="X44" i="22" s="1"/>
  <c r="BE44" i="22" s="1"/>
  <c r="AI10" i="22"/>
  <c r="AF10" i="22" s="1"/>
  <c r="AI14" i="22"/>
  <c r="AF14" i="22" s="1"/>
  <c r="AI20" i="22"/>
  <c r="AF20" i="22" s="1"/>
  <c r="AI26" i="22"/>
  <c r="AF26" i="22" s="1"/>
  <c r="AI32" i="22"/>
  <c r="AF32" i="22" s="1"/>
  <c r="AI37" i="22"/>
  <c r="AF37" i="22" s="1"/>
  <c r="AI43" i="22"/>
  <c r="AF43" i="22" s="1"/>
  <c r="AI49" i="22"/>
  <c r="AF49" i="22" s="1"/>
  <c r="AI56" i="22"/>
  <c r="AF56" i="22" s="1"/>
  <c r="AI61" i="22"/>
  <c r="AF61" i="22" s="1"/>
  <c r="AI68" i="22"/>
  <c r="AF68" i="22" s="1"/>
  <c r="AI73" i="22"/>
  <c r="AF73" i="22" s="1"/>
  <c r="AI77" i="22"/>
  <c r="AF77" i="22" s="1"/>
  <c r="AI82" i="22"/>
  <c r="AF82" i="22" s="1"/>
  <c r="AI87" i="22"/>
  <c r="AF87" i="22" s="1"/>
  <c r="AI92" i="22"/>
  <c r="AF92" i="22" s="1"/>
  <c r="AI97" i="22"/>
  <c r="AF97" i="22" s="1"/>
  <c r="AI101" i="22"/>
  <c r="AF101" i="22" s="1"/>
  <c r="AI106" i="22"/>
  <c r="AF106" i="22" s="1"/>
  <c r="AI113" i="22"/>
  <c r="AF113" i="22" s="1"/>
  <c r="AI118" i="22"/>
  <c r="AF118" i="22" s="1"/>
  <c r="AI124" i="22"/>
  <c r="AF124" i="22" s="1"/>
  <c r="AI9" i="22"/>
  <c r="AF9" i="22" s="1"/>
  <c r="AI17" i="22"/>
  <c r="AF17" i="22" s="1"/>
  <c r="AI25" i="22"/>
  <c r="AF25" i="22" s="1"/>
  <c r="AI33" i="22"/>
  <c r="AF33" i="22" s="1"/>
  <c r="AI40" i="22"/>
  <c r="AF40" i="22" s="1"/>
  <c r="AI48" i="22"/>
  <c r="AF48" i="22" s="1"/>
  <c r="AI57" i="22"/>
  <c r="AF57" i="22" s="1"/>
  <c r="AI64" i="22"/>
  <c r="AF64" i="22" s="1"/>
  <c r="AI72" i="22"/>
  <c r="AF72" i="22" s="1"/>
  <c r="AI78" i="22"/>
  <c r="AF78" i="22" s="1"/>
  <c r="AI85" i="22"/>
  <c r="AF85" i="22" s="1"/>
  <c r="AI91" i="22"/>
  <c r="AF91" i="22" s="1"/>
  <c r="AI98" i="22"/>
  <c r="AF98" i="22" s="1"/>
  <c r="AI104" i="22"/>
  <c r="AF104" i="22" s="1"/>
  <c r="AI111" i="22"/>
  <c r="AF111" i="22" s="1"/>
  <c r="AI119" i="22"/>
  <c r="AF119" i="22" s="1"/>
  <c r="AI126" i="22"/>
  <c r="AF126" i="22" s="1"/>
  <c r="AI12" i="22"/>
  <c r="AF12" i="22" s="1"/>
  <c r="AI21" i="22"/>
  <c r="AF21" i="22" s="1"/>
  <c r="AI29" i="22"/>
  <c r="AF29" i="22" s="1"/>
  <c r="AI36" i="22"/>
  <c r="AF36" i="22" s="1"/>
  <c r="AI45" i="22"/>
  <c r="AF45" i="22" s="1"/>
  <c r="AI53" i="22"/>
  <c r="AF53" i="22" s="1"/>
  <c r="AI60" i="22"/>
  <c r="AF60" i="22" s="1"/>
  <c r="AI69" i="22"/>
  <c r="AF69" i="22" s="1"/>
  <c r="AI75" i="22"/>
  <c r="AF75" i="22" s="1"/>
  <c r="AI80" i="22"/>
  <c r="AF80" i="22" s="1"/>
  <c r="AI89" i="22"/>
  <c r="AF89" i="22" s="1"/>
  <c r="AI94" i="22"/>
  <c r="AF94" i="22" s="1"/>
  <c r="AI100" i="22"/>
  <c r="AF100" i="22" s="1"/>
  <c r="AI107" i="22"/>
  <c r="AF107" i="22" s="1"/>
  <c r="AI115" i="22"/>
  <c r="AF115" i="22" s="1"/>
  <c r="AI122" i="22"/>
  <c r="AF122" i="22" s="1"/>
  <c r="T12" i="22"/>
  <c r="Q12" i="22" s="1"/>
  <c r="T20" i="22"/>
  <c r="Q20" i="22" s="1"/>
  <c r="T28" i="22"/>
  <c r="Q28" i="22" s="1"/>
  <c r="T36" i="22"/>
  <c r="Q36" i="22" s="1"/>
  <c r="T44" i="22"/>
  <c r="Q44" i="22" s="1"/>
  <c r="T52" i="22"/>
  <c r="Q52" i="22" s="1"/>
  <c r="T60" i="22"/>
  <c r="Q60" i="22" s="1"/>
  <c r="T68" i="22"/>
  <c r="Q68" i="22" s="1"/>
  <c r="T76" i="22"/>
  <c r="Q76" i="22" s="1"/>
  <c r="T84" i="22"/>
  <c r="Q84" i="22" s="1"/>
  <c r="T92" i="22"/>
  <c r="Q92" i="22" s="1"/>
  <c r="T100" i="22"/>
  <c r="Q100" i="22" s="1"/>
  <c r="T108" i="22"/>
  <c r="Q108" i="22" s="1"/>
  <c r="T123" i="22"/>
  <c r="Q123" i="22" s="1"/>
  <c r="T16" i="22"/>
  <c r="Q16" i="22" s="1"/>
  <c r="T25" i="22"/>
  <c r="Q25" i="22" s="1"/>
  <c r="T37" i="22"/>
  <c r="Q37" i="22" s="1"/>
  <c r="T48" i="22"/>
  <c r="Q48" i="22" s="1"/>
  <c r="T59" i="22"/>
  <c r="Q59" i="22" s="1"/>
  <c r="T71" i="22"/>
  <c r="Q71" i="22" s="1"/>
  <c r="T80" i="22"/>
  <c r="Q80" i="22" s="1"/>
  <c r="T91" i="22"/>
  <c r="Q91" i="22" s="1"/>
  <c r="T103" i="22"/>
  <c r="Q103" i="22" s="1"/>
  <c r="T112" i="22"/>
  <c r="Q112" i="22" s="1"/>
  <c r="T122" i="22"/>
  <c r="Q122" i="22" s="1"/>
  <c r="T21" i="22"/>
  <c r="Q21" i="22" s="1"/>
  <c r="T32" i="22"/>
  <c r="Q32" i="22" s="1"/>
  <c r="T41" i="22"/>
  <c r="Q41" i="22" s="1"/>
  <c r="T55" i="22"/>
  <c r="Q55" i="22" s="1"/>
  <c r="T64" i="22"/>
  <c r="Q64" i="22" s="1"/>
  <c r="T75" i="22"/>
  <c r="Q75" i="22" s="1"/>
  <c r="T87" i="22"/>
  <c r="Q87" i="22" s="1"/>
  <c r="T96" i="22"/>
  <c r="Q96" i="22" s="1"/>
  <c r="T107" i="22"/>
  <c r="Q107" i="22" s="1"/>
  <c r="T118" i="22"/>
  <c r="Q118" i="22" s="1"/>
  <c r="T127" i="22"/>
  <c r="Q127" i="22" s="1"/>
  <c r="U9" i="31"/>
  <c r="S9" i="31" s="1"/>
  <c r="V9" i="31" s="1"/>
  <c r="U15" i="31"/>
  <c r="S15" i="31" s="1"/>
  <c r="V15" i="31" s="1"/>
  <c r="U18" i="31"/>
  <c r="S18" i="31" s="1"/>
  <c r="V18" i="31" s="1"/>
  <c r="U21" i="31"/>
  <c r="S21" i="31" s="1"/>
  <c r="V21" i="31" s="1"/>
  <c r="U24" i="31"/>
  <c r="S24" i="31" s="1"/>
  <c r="V24" i="31" s="1"/>
  <c r="U28" i="31"/>
  <c r="S28" i="31" s="1"/>
  <c r="V28" i="31" s="1"/>
  <c r="U31" i="31"/>
  <c r="S31" i="31" s="1"/>
  <c r="V31" i="31" s="1"/>
  <c r="U34" i="31"/>
  <c r="S34" i="31" s="1"/>
  <c r="V34" i="31" s="1"/>
  <c r="U36" i="31"/>
  <c r="S36" i="31" s="1"/>
  <c r="V36" i="31" s="1"/>
  <c r="U42" i="31"/>
  <c r="S42" i="31" s="1"/>
  <c r="V42" i="31" s="1"/>
  <c r="U45" i="31"/>
  <c r="S45" i="31" s="1"/>
  <c r="V45" i="31" s="1"/>
  <c r="U50" i="31"/>
  <c r="S50" i="31" s="1"/>
  <c r="V50" i="31" s="1"/>
  <c r="U58" i="31"/>
  <c r="S58" i="31" s="1"/>
  <c r="V58" i="31" s="1"/>
  <c r="U66" i="31"/>
  <c r="S66" i="31" s="1"/>
  <c r="V66" i="31" s="1"/>
  <c r="U69" i="31"/>
  <c r="S69" i="31" s="1"/>
  <c r="V69" i="31" s="1"/>
  <c r="U74" i="31"/>
  <c r="S74" i="31" s="1"/>
  <c r="V74" i="31" s="1"/>
  <c r="U77" i="31"/>
  <c r="S77" i="31" s="1"/>
  <c r="K77" i="31" s="1"/>
  <c r="U79" i="31"/>
  <c r="S79" i="31" s="1"/>
  <c r="V79" i="31" s="1"/>
  <c r="U86" i="31"/>
  <c r="S86" i="31" s="1"/>
  <c r="V86" i="31" s="1"/>
  <c r="U89" i="31"/>
  <c r="S89" i="31" s="1"/>
  <c r="V89" i="31" s="1"/>
  <c r="U93" i="31"/>
  <c r="S93" i="31" s="1"/>
  <c r="V93" i="31" s="1"/>
  <c r="U101" i="31"/>
  <c r="S101" i="31" s="1"/>
  <c r="V101" i="31" s="1"/>
  <c r="U104" i="31"/>
  <c r="S104" i="31" s="1"/>
  <c r="V104" i="31" s="1"/>
  <c r="U106" i="31"/>
  <c r="S106" i="31" s="1"/>
  <c r="V106" i="31" s="1"/>
  <c r="U113" i="31"/>
  <c r="S113" i="31" s="1"/>
  <c r="V113" i="31" s="1"/>
  <c r="U118" i="31"/>
  <c r="S118" i="31" s="1"/>
  <c r="V118" i="31" s="1"/>
  <c r="U120" i="31"/>
  <c r="S120" i="31" s="1"/>
  <c r="V120" i="31" s="1"/>
  <c r="U127" i="31"/>
  <c r="S127" i="31" s="1"/>
  <c r="V127" i="31" s="1"/>
  <c r="CH53" i="4"/>
  <c r="R34" i="13"/>
  <c r="AS18" i="22"/>
  <c r="AP18" i="22" s="1"/>
  <c r="AR18" i="22" s="1"/>
  <c r="BI18" i="22" s="1"/>
  <c r="AS20" i="22"/>
  <c r="AP20" i="22" s="1"/>
  <c r="AR20" i="22" s="1"/>
  <c r="BI20" i="22" s="1"/>
  <c r="AS22" i="22"/>
  <c r="AP22" i="22" s="1"/>
  <c r="AR22" i="22" s="1"/>
  <c r="BI22" i="22" s="1"/>
  <c r="AS33" i="22"/>
  <c r="AP33" i="22" s="1"/>
  <c r="AR33" i="22" s="1"/>
  <c r="BI33" i="22" s="1"/>
  <c r="AS35" i="22"/>
  <c r="AP35" i="22" s="1"/>
  <c r="AR35" i="22" s="1"/>
  <c r="BI35" i="22" s="1"/>
  <c r="AS44" i="22"/>
  <c r="AP44" i="22" s="1"/>
  <c r="AT44" i="22" s="1"/>
  <c r="AS46" i="22"/>
  <c r="AP46" i="22" s="1"/>
  <c r="AT46" i="22" s="1"/>
  <c r="AS50" i="22"/>
  <c r="AP50" i="22" s="1"/>
  <c r="AR50" i="22" s="1"/>
  <c r="BI50" i="22" s="1"/>
  <c r="AS63" i="22"/>
  <c r="AP63" i="22" s="1"/>
  <c r="AT63" i="22" s="1"/>
  <c r="AS72" i="22"/>
  <c r="AP72" i="22" s="1"/>
  <c r="AT72" i="22" s="1"/>
  <c r="AS74" i="22"/>
  <c r="AP74" i="22" s="1"/>
  <c r="AR74" i="22" s="1"/>
  <c r="BI74" i="22" s="1"/>
  <c r="AS83" i="22"/>
  <c r="AP83" i="22" s="1"/>
  <c r="AR83" i="22" s="1"/>
  <c r="BI83" i="22" s="1"/>
  <c r="AS95" i="22"/>
  <c r="AP95" i="22" s="1"/>
  <c r="AT95" i="22" s="1"/>
  <c r="AS97" i="22"/>
  <c r="AP97" i="22" s="1"/>
  <c r="AR97" i="22" s="1"/>
  <c r="BI97" i="22" s="1"/>
  <c r="AS100" i="22"/>
  <c r="AP100" i="22" s="1"/>
  <c r="AR100" i="22" s="1"/>
  <c r="BI100" i="22" s="1"/>
  <c r="V112" i="22"/>
  <c r="AS113" i="22"/>
  <c r="AP113" i="22" s="1"/>
  <c r="AR113" i="22" s="1"/>
  <c r="BI113" i="22" s="1"/>
  <c r="AS123" i="22"/>
  <c r="AP123" i="22" s="1"/>
  <c r="AT123" i="22" s="1"/>
  <c r="U125" i="31"/>
  <c r="S125" i="31" s="1"/>
  <c r="V125" i="31" s="1"/>
  <c r="U122" i="31"/>
  <c r="S122" i="31" s="1"/>
  <c r="V122" i="31" s="1"/>
  <c r="U112" i="31"/>
  <c r="S112" i="31" s="1"/>
  <c r="V112" i="31" s="1"/>
  <c r="U109" i="31"/>
  <c r="S109" i="31" s="1"/>
  <c r="V109" i="31" s="1"/>
  <c r="U107" i="31"/>
  <c r="S107" i="31" s="1"/>
  <c r="V107" i="31" s="1"/>
  <c r="U103" i="31"/>
  <c r="S103" i="31" s="1"/>
  <c r="V103" i="31" s="1"/>
  <c r="U97" i="31"/>
  <c r="S97" i="31" s="1"/>
  <c r="V97" i="31" s="1"/>
  <c r="U92" i="31"/>
  <c r="S92" i="31" s="1"/>
  <c r="V92" i="31" s="1"/>
  <c r="U83" i="31"/>
  <c r="S83" i="31" s="1"/>
  <c r="U81" i="31"/>
  <c r="S81" i="31" s="1"/>
  <c r="V81" i="31" s="1"/>
  <c r="U78" i="31"/>
  <c r="S78" i="31" s="1"/>
  <c r="V78" i="31" s="1"/>
  <c r="U75" i="31"/>
  <c r="S75" i="31" s="1"/>
  <c r="V75" i="31" s="1"/>
  <c r="U68" i="31"/>
  <c r="S68" i="31" s="1"/>
  <c r="V68" i="31" s="1"/>
  <c r="U62" i="31"/>
  <c r="S62" i="31" s="1"/>
  <c r="V62" i="31" s="1"/>
  <c r="U59" i="31"/>
  <c r="S59" i="31" s="1"/>
  <c r="V59" i="31" s="1"/>
  <c r="U56" i="31"/>
  <c r="S56" i="31" s="1"/>
  <c r="V56" i="31" s="1"/>
  <c r="U54" i="31"/>
  <c r="S54" i="31" s="1"/>
  <c r="V54" i="31" s="1"/>
  <c r="U51" i="31"/>
  <c r="S51" i="31" s="1"/>
  <c r="V51" i="31" s="1"/>
  <c r="U44" i="31"/>
  <c r="S44" i="31" s="1"/>
  <c r="V44" i="31" s="1"/>
  <c r="U40" i="31"/>
  <c r="S40" i="31" s="1"/>
  <c r="V40" i="31" s="1"/>
  <c r="U30" i="31"/>
  <c r="S30" i="31" s="1"/>
  <c r="V30" i="31" s="1"/>
  <c r="U13" i="31"/>
  <c r="S13" i="31" s="1"/>
  <c r="V13" i="31" s="1"/>
  <c r="AI125" i="22"/>
  <c r="AF125" i="22" s="1"/>
  <c r="AI109" i="22"/>
  <c r="AF109" i="22" s="1"/>
  <c r="AI96" i="22"/>
  <c r="AF96" i="22" s="1"/>
  <c r="AI84" i="22"/>
  <c r="AF84" i="22" s="1"/>
  <c r="AI71" i="22"/>
  <c r="AF71" i="22" s="1"/>
  <c r="AI54" i="22"/>
  <c r="AF54" i="22" s="1"/>
  <c r="AI39" i="22"/>
  <c r="AF39" i="22" s="1"/>
  <c r="AI23" i="22"/>
  <c r="AF23" i="22" s="1"/>
  <c r="T119" i="22"/>
  <c r="T99" i="22"/>
  <c r="Q99" i="22" s="1"/>
  <c r="T79" i="22"/>
  <c r="Q79" i="22" s="1"/>
  <c r="T56" i="22"/>
  <c r="Q56" i="22" s="1"/>
  <c r="T33" i="22"/>
  <c r="Q33" i="22" s="1"/>
  <c r="T13" i="22"/>
  <c r="Q13" i="22" s="1"/>
  <c r="U9" i="13"/>
  <c r="R9" i="13" s="1"/>
  <c r="U18" i="13"/>
  <c r="R18" i="13" s="1"/>
  <c r="U19" i="13"/>
  <c r="R19" i="13" s="1"/>
  <c r="U22" i="13"/>
  <c r="R22" i="13" s="1"/>
  <c r="U25" i="13"/>
  <c r="R25" i="13" s="1"/>
  <c r="U27" i="13"/>
  <c r="R27" i="13" s="1"/>
  <c r="U32" i="13"/>
  <c r="R32" i="13" s="1"/>
  <c r="U36" i="13"/>
  <c r="R36" i="13" s="1"/>
  <c r="U41" i="13"/>
  <c r="R41" i="13" s="1"/>
  <c r="U49" i="13"/>
  <c r="R49" i="13" s="1"/>
  <c r="U52" i="13"/>
  <c r="R52" i="13" s="1"/>
  <c r="U55" i="13"/>
  <c r="R55" i="13" s="1"/>
  <c r="U60" i="13"/>
  <c r="R60" i="13" s="1"/>
  <c r="U64" i="13"/>
  <c r="R64" i="13" s="1"/>
  <c r="U67" i="13"/>
  <c r="R67" i="13" s="1"/>
  <c r="AK119" i="22"/>
  <c r="AM119" i="22" s="1"/>
  <c r="BH119" i="22" s="1"/>
  <c r="AK94" i="28"/>
  <c r="AP78" i="28"/>
  <c r="L75" i="28"/>
  <c r="V29" i="28"/>
  <c r="Y126" i="22"/>
  <c r="V126" i="22" s="1"/>
  <c r="Y121" i="22"/>
  <c r="Y115" i="22"/>
  <c r="Y111" i="22"/>
  <c r="V111" i="22" s="1"/>
  <c r="Y106" i="22"/>
  <c r="Y100" i="22"/>
  <c r="Y92" i="22"/>
  <c r="W92" i="22" s="1"/>
  <c r="Z92" i="22" s="1"/>
  <c r="Y86" i="22"/>
  <c r="Y81" i="22"/>
  <c r="Y77" i="22"/>
  <c r="W77" i="22" s="1"/>
  <c r="Z77" i="22" s="1"/>
  <c r="Y67" i="22"/>
  <c r="Y62" i="22"/>
  <c r="Y57" i="22"/>
  <c r="V57" i="22" s="1"/>
  <c r="Y52" i="22"/>
  <c r="W52" i="22" s="1"/>
  <c r="X52" i="22" s="1"/>
  <c r="BE52" i="22" s="1"/>
  <c r="Y49" i="22"/>
  <c r="Y40" i="22"/>
  <c r="V40" i="22" s="1"/>
  <c r="Y35" i="22"/>
  <c r="Y30" i="22"/>
  <c r="Y26" i="22"/>
  <c r="Y21" i="22"/>
  <c r="W21" i="22" s="1"/>
  <c r="X21" i="22" s="1"/>
  <c r="BE21" i="22" s="1"/>
  <c r="Y11" i="22"/>
  <c r="Y13" i="22"/>
  <c r="Y16" i="22"/>
  <c r="W16" i="22" s="1"/>
  <c r="Z16" i="22" s="1"/>
  <c r="Y20" i="22"/>
  <c r="Y24" i="22"/>
  <c r="Y34" i="22"/>
  <c r="Y38" i="22"/>
  <c r="V38" i="22" s="1"/>
  <c r="Y42" i="22"/>
  <c r="W42" i="22" s="1"/>
  <c r="Z42" i="22" s="1"/>
  <c r="Y45" i="22"/>
  <c r="Y48" i="22"/>
  <c r="Y51" i="22"/>
  <c r="Y54" i="22"/>
  <c r="Y58" i="22"/>
  <c r="W58" i="22" s="1"/>
  <c r="X58" i="22" s="1"/>
  <c r="BE58" i="22" s="1"/>
  <c r="Y61" i="22"/>
  <c r="Y65" i="22"/>
  <c r="V65" i="22" s="1"/>
  <c r="Y69" i="22"/>
  <c r="V69" i="22" s="1"/>
  <c r="Y72" i="22"/>
  <c r="V72" i="22" s="1"/>
  <c r="Y76" i="22"/>
  <c r="Y83" i="22"/>
  <c r="Y87" i="22"/>
  <c r="Y91" i="22"/>
  <c r="Y95" i="22"/>
  <c r="Y98" i="22"/>
  <c r="Y101" i="22"/>
  <c r="Y105" i="22"/>
  <c r="W105" i="22" s="1"/>
  <c r="X105" i="22" s="1"/>
  <c r="BE105" i="22" s="1"/>
  <c r="Y109" i="22"/>
  <c r="Y113" i="22"/>
  <c r="Y116" i="22"/>
  <c r="Y120" i="22"/>
  <c r="Y124" i="22"/>
  <c r="Y128" i="22"/>
  <c r="W128" i="22" s="1"/>
  <c r="Z128" i="22" s="1"/>
  <c r="AK45" i="28"/>
  <c r="P14" i="31"/>
  <c r="P17" i="31"/>
  <c r="V9" i="28"/>
  <c r="CM4" i="21"/>
  <c r="CH44" i="25"/>
  <c r="CH52" i="25"/>
  <c r="CH70" i="25"/>
  <c r="CM4" i="25"/>
  <c r="CH33" i="21"/>
  <c r="CH38" i="21"/>
  <c r="CH46" i="21"/>
  <c r="CH28" i="24"/>
  <c r="CH34" i="24"/>
  <c r="CH84" i="24"/>
  <c r="EG6" i="24"/>
  <c r="BL8" i="24" s="1"/>
  <c r="BL6" i="24"/>
  <c r="CH50" i="24"/>
  <c r="CH56" i="24"/>
  <c r="CH108" i="24"/>
  <c r="CH59" i="25"/>
  <c r="CH60" i="25"/>
  <c r="CH61" i="25"/>
  <c r="CH62" i="25"/>
  <c r="CH63" i="25"/>
  <c r="CH91" i="25"/>
  <c r="CH92" i="25"/>
  <c r="CH95" i="25"/>
  <c r="CH96" i="25"/>
  <c r="CH99" i="25"/>
  <c r="CH100" i="25"/>
  <c r="CH103" i="25"/>
  <c r="CH104" i="25"/>
  <c r="CH107" i="25"/>
  <c r="CH108" i="25"/>
  <c r="CH111" i="25"/>
  <c r="CH112" i="25"/>
  <c r="CH116" i="25"/>
  <c r="CH120" i="25"/>
  <c r="CH128" i="25"/>
  <c r="CH9" i="24"/>
  <c r="CH12" i="24"/>
  <c r="CH13" i="24"/>
  <c r="CH16" i="24"/>
  <c r="CH89" i="24"/>
  <c r="CH92" i="24"/>
  <c r="CH97" i="24"/>
  <c r="CH100" i="24"/>
  <c r="CH105" i="24"/>
  <c r="CH32" i="21"/>
  <c r="CH42" i="21"/>
  <c r="AK54" i="28"/>
  <c r="K7" i="14"/>
  <c r="L11" i="14"/>
  <c r="K10" i="14"/>
  <c r="L15" i="14"/>
  <c r="L4" i="14"/>
  <c r="CC45" i="23"/>
  <c r="N19" i="31"/>
  <c r="Q19" i="31" s="1"/>
  <c r="AK43" i="28"/>
  <c r="AT132" i="23"/>
  <c r="AX132" i="23"/>
  <c r="AA132" i="23"/>
  <c r="AV132" i="23"/>
  <c r="AP132" i="23"/>
  <c r="BA132" i="23"/>
  <c r="AU132" i="23"/>
  <c r="AW132" i="23"/>
  <c r="L24" i="14"/>
  <c r="AS132" i="23"/>
  <c r="AM132" i="23"/>
  <c r="AH132" i="23"/>
  <c r="AB132" i="23"/>
  <c r="AC132" i="23"/>
  <c r="Y132" i="23"/>
  <c r="AJ132" i="23"/>
  <c r="AN132" i="23"/>
  <c r="Z132" i="23"/>
  <c r="AL132" i="23"/>
  <c r="AK132" i="23"/>
  <c r="AF132" i="23"/>
  <c r="AI132" i="23"/>
  <c r="AE132" i="23"/>
  <c r="AG132" i="23"/>
  <c r="S132" i="23"/>
  <c r="K23" i="14"/>
  <c r="BC132" i="23"/>
  <c r="R132" i="23"/>
  <c r="P132" i="23"/>
  <c r="AZ132" i="23"/>
  <c r="T132" i="23"/>
  <c r="BB132" i="23"/>
  <c r="Q132" i="23"/>
  <c r="EO5" i="27"/>
  <c r="BK6" i="27" s="1"/>
  <c r="EK5" i="27"/>
  <c r="BG6" i="27" s="1"/>
  <c r="EN5" i="27"/>
  <c r="BJ6" i="27" s="1"/>
  <c r="EJ5" i="27"/>
  <c r="BF6" i="27" s="1"/>
  <c r="EL5" i="27"/>
  <c r="BH6" i="27" s="1"/>
  <c r="EM5" i="27"/>
  <c r="BI6" i="27" s="1"/>
  <c r="EH5" i="27"/>
  <c r="BD6" i="27" s="1"/>
  <c r="EQ5" i="27"/>
  <c r="BM6" i="27" s="1"/>
  <c r="EP5" i="27"/>
  <c r="BL6" i="27" s="1"/>
  <c r="EI5" i="27"/>
  <c r="BE6" i="27" s="1"/>
  <c r="AP24" i="28"/>
  <c r="AP42" i="28"/>
  <c r="AP18" i="28"/>
  <c r="AP121" i="28"/>
  <c r="AP105" i="28"/>
  <c r="AP64" i="28"/>
  <c r="AP44" i="28"/>
  <c r="AP103" i="28"/>
  <c r="AP98" i="28"/>
  <c r="AP40" i="28"/>
  <c r="AP38" i="28"/>
  <c r="J98" i="27"/>
  <c r="J102" i="27"/>
  <c r="J110" i="27"/>
  <c r="J114" i="27"/>
  <c r="J126" i="27"/>
  <c r="AP107" i="28"/>
  <c r="AP72" i="28"/>
  <c r="AP111" i="28"/>
  <c r="CT5" i="23"/>
  <c r="P6" i="23" s="1"/>
  <c r="DF5" i="23"/>
  <c r="AB6" i="23" s="1"/>
  <c r="CW5" i="23"/>
  <c r="S6" i="23" s="1"/>
  <c r="DI5" i="23"/>
  <c r="AE6" i="23" s="1"/>
  <c r="EO5" i="23"/>
  <c r="BK6" i="23" s="1"/>
  <c r="EQ5" i="23"/>
  <c r="BM6" i="23" s="1"/>
  <c r="EP5" i="23"/>
  <c r="BL6" i="23" s="1"/>
  <c r="EK5" i="23"/>
  <c r="BG6" i="23" s="1"/>
  <c r="EM5" i="23"/>
  <c r="BI6" i="23" s="1"/>
  <c r="EL5" i="23"/>
  <c r="BH6" i="23" s="1"/>
  <c r="EI5" i="23"/>
  <c r="BE6" i="23" s="1"/>
  <c r="EH5" i="23"/>
  <c r="BD6" i="23" s="1"/>
  <c r="EJ5" i="23"/>
  <c r="BF6" i="23" s="1"/>
  <c r="EN5" i="23"/>
  <c r="BJ6" i="23" s="1"/>
  <c r="AK112" i="28"/>
  <c r="AK80" i="28"/>
  <c r="AK114" i="28"/>
  <c r="AK102" i="28"/>
  <c r="AK86" i="28"/>
  <c r="EF5" i="23"/>
  <c r="BB6" i="23" s="1"/>
  <c r="CU5" i="23"/>
  <c r="Q6" i="23" s="1"/>
  <c r="L2" i="14"/>
  <c r="K64" i="14"/>
  <c r="L97" i="14"/>
  <c r="L113" i="14"/>
  <c r="L37" i="14"/>
  <c r="L85" i="14"/>
  <c r="L93" i="14"/>
  <c r="L47" i="14"/>
  <c r="L83" i="14"/>
  <c r="L53" i="14"/>
  <c r="K28" i="14"/>
  <c r="L108" i="14"/>
  <c r="K26" i="14"/>
  <c r="K118" i="14"/>
  <c r="K60" i="14"/>
  <c r="H60" i="14" s="1"/>
  <c r="F67" i="34" s="1"/>
  <c r="L56" i="14"/>
  <c r="L14" i="14"/>
  <c r="L26" i="14"/>
  <c r="K24" i="14"/>
  <c r="L3" i="14"/>
  <c r="K17" i="14"/>
  <c r="K18" i="14"/>
  <c r="L22" i="14"/>
  <c r="L10" i="14"/>
  <c r="K2" i="14"/>
  <c r="W132" i="23"/>
  <c r="BN132" i="4"/>
  <c r="X132" i="23"/>
  <c r="EG6" i="26"/>
  <c r="BL8" i="26" s="1"/>
  <c r="EG6" i="21"/>
  <c r="BL8" i="21" s="1"/>
  <c r="EG6" i="25"/>
  <c r="BL8" i="25" s="1"/>
  <c r="W74" i="22"/>
  <c r="Z74" i="22" s="1"/>
  <c r="V74" i="22"/>
  <c r="W64" i="22"/>
  <c r="Z64" i="22" s="1"/>
  <c r="V64" i="22"/>
  <c r="AA53" i="22"/>
  <c r="AB124" i="22"/>
  <c r="AE124" i="22" s="1"/>
  <c r="AA102" i="22"/>
  <c r="AG128" i="22"/>
  <c r="AJ128" i="22" s="1"/>
  <c r="W68" i="13"/>
  <c r="Y20" i="13"/>
  <c r="AA20" i="13" s="1"/>
  <c r="Y44" i="13"/>
  <c r="AA44" i="13" s="1"/>
  <c r="Y122" i="13"/>
  <c r="AA122" i="13" s="1"/>
  <c r="AA71" i="22"/>
  <c r="V89" i="22"/>
  <c r="AC15" i="13"/>
  <c r="X37" i="13"/>
  <c r="Y71" i="13"/>
  <c r="AA71" i="13" s="1"/>
  <c r="X74" i="13"/>
  <c r="W17" i="22"/>
  <c r="X17" i="22" s="1"/>
  <c r="BE17" i="22" s="1"/>
  <c r="W63" i="22"/>
  <c r="X63" i="22" s="1"/>
  <c r="BE63" i="22" s="1"/>
  <c r="X66" i="13"/>
  <c r="W110" i="13"/>
  <c r="Y63" i="13"/>
  <c r="AA63" i="13" s="1"/>
  <c r="Y98" i="13"/>
  <c r="AA98" i="13" s="1"/>
  <c r="X124" i="13"/>
  <c r="W124" i="13"/>
  <c r="AD69" i="13"/>
  <c r="AF69" i="13" s="1"/>
  <c r="W33" i="22"/>
  <c r="Z33" i="22" s="1"/>
  <c r="W22" i="22"/>
  <c r="X22" i="22" s="1"/>
  <c r="BE22" i="22" s="1"/>
  <c r="X51" i="13"/>
  <c r="W51" i="13"/>
  <c r="AB93" i="22"/>
  <c r="AC93" i="22" s="1"/>
  <c r="BF93" i="22" s="1"/>
  <c r="AB12" i="13"/>
  <c r="Y125" i="13"/>
  <c r="AA125" i="13" s="1"/>
  <c r="W44" i="13"/>
  <c r="AG71" i="22"/>
  <c r="AH71" i="22" s="1"/>
  <c r="BG71" i="22" s="1"/>
  <c r="Y76" i="13"/>
  <c r="AA76" i="13" s="1"/>
  <c r="X88" i="13"/>
  <c r="W99" i="22"/>
  <c r="X99" i="22" s="1"/>
  <c r="BE99" i="22" s="1"/>
  <c r="X72" i="13"/>
  <c r="W39" i="13"/>
  <c r="Y120" i="13"/>
  <c r="AA120" i="13" s="1"/>
  <c r="W120" i="13"/>
  <c r="X85" i="13"/>
  <c r="W85" i="13"/>
  <c r="W26" i="13"/>
  <c r="X26" i="13"/>
  <c r="V78" i="22"/>
  <c r="V118" i="22"/>
  <c r="V102" i="22"/>
  <c r="W102" i="22"/>
  <c r="Z102" i="22" s="1"/>
  <c r="AG85" i="22"/>
  <c r="AH85" i="22" s="1"/>
  <c r="BG85" i="22" s="1"/>
  <c r="AG24" i="22"/>
  <c r="AH24" i="22" s="1"/>
  <c r="BG24" i="22" s="1"/>
  <c r="AA58" i="22"/>
  <c r="AG41" i="22"/>
  <c r="AJ41" i="22" s="1"/>
  <c r="AB15" i="22"/>
  <c r="AE15" i="22" s="1"/>
  <c r="AB105" i="22"/>
  <c r="AE105" i="22" s="1"/>
  <c r="AG98" i="22"/>
  <c r="AH98" i="22" s="1"/>
  <c r="BG98" i="22" s="1"/>
  <c r="AG53" i="22"/>
  <c r="AH53" i="22" s="1"/>
  <c r="BG53" i="22" s="1"/>
  <c r="AA113" i="22"/>
  <c r="AB121" i="22"/>
  <c r="AC121" i="22" s="1"/>
  <c r="BF121" i="22" s="1"/>
  <c r="AB45" i="22"/>
  <c r="AE45" i="22" s="1"/>
  <c r="AA118" i="22"/>
  <c r="AB80" i="22"/>
  <c r="AE80" i="22" s="1"/>
  <c r="AB46" i="22"/>
  <c r="AE46" i="22" s="1"/>
  <c r="AB83" i="22"/>
  <c r="AC83" i="22" s="1"/>
  <c r="BF83" i="22" s="1"/>
  <c r="AG50" i="22"/>
  <c r="AH50" i="22" s="1"/>
  <c r="BG50" i="22" s="1"/>
  <c r="AB122" i="22"/>
  <c r="AC122" i="22" s="1"/>
  <c r="BF122" i="22" s="1"/>
  <c r="AA84" i="22"/>
  <c r="AG57" i="22"/>
  <c r="AJ57" i="22" s="1"/>
  <c r="AB91" i="22"/>
  <c r="AE91" i="22" s="1"/>
  <c r="AB100" i="13"/>
  <c r="W122" i="13"/>
  <c r="W53" i="13"/>
  <c r="AD126" i="13"/>
  <c r="AF126" i="13" s="1"/>
  <c r="V9" i="22"/>
  <c r="Y23" i="13"/>
  <c r="AA23" i="13" s="1"/>
  <c r="W10" i="13"/>
  <c r="Y10" i="13"/>
  <c r="AA10" i="13" s="1"/>
  <c r="AC56" i="13"/>
  <c r="Y42" i="13"/>
  <c r="AA42" i="13" s="1"/>
  <c r="W42" i="13"/>
  <c r="X39" i="13"/>
  <c r="W31" i="13"/>
  <c r="Y31" i="13"/>
  <c r="AA31" i="13" s="1"/>
  <c r="W84" i="22"/>
  <c r="X84" i="22" s="1"/>
  <c r="BE84" i="22" s="1"/>
  <c r="W75" i="22"/>
  <c r="Z75" i="22" s="1"/>
  <c r="V75" i="22"/>
  <c r="W103" i="22"/>
  <c r="X103" i="22" s="1"/>
  <c r="BE103" i="22" s="1"/>
  <c r="BL132" i="24"/>
  <c r="BO132" i="26"/>
  <c r="BN132" i="26"/>
  <c r="BL132" i="26"/>
  <c r="AH86" i="13"/>
  <c r="AG120" i="13"/>
  <c r="CH79" i="26"/>
  <c r="AG80" i="13"/>
  <c r="AI56" i="13"/>
  <c r="AK56" i="13" s="1"/>
  <c r="AI59" i="13"/>
  <c r="AK59" i="13" s="1"/>
  <c r="AI109" i="13"/>
  <c r="AK109" i="13" s="1"/>
  <c r="AG52" i="13"/>
  <c r="AH104" i="13"/>
  <c r="AH12" i="13"/>
  <c r="AG33" i="13"/>
  <c r="AF110" i="28"/>
  <c r="AF102" i="28"/>
  <c r="AF86" i="28"/>
  <c r="AF78" i="28"/>
  <c r="AF66" i="28"/>
  <c r="AG41" i="13"/>
  <c r="AH117" i="13"/>
  <c r="AG100" i="13"/>
  <c r="AG84" i="13"/>
  <c r="AH92" i="13"/>
  <c r="AH36" i="13"/>
  <c r="AF98" i="28"/>
  <c r="AF74" i="28"/>
  <c r="AF54" i="28"/>
  <c r="AF50" i="28"/>
  <c r="AF46" i="28"/>
  <c r="AG21" i="13"/>
  <c r="AF106" i="28"/>
  <c r="AF90" i="28"/>
  <c r="AF82" i="28"/>
  <c r="AF62" i="28"/>
  <c r="AF58" i="28"/>
  <c r="AI102" i="13"/>
  <c r="AK102" i="13" s="1"/>
  <c r="AI48" i="13"/>
  <c r="AK48" i="13" s="1"/>
  <c r="AH52" i="13"/>
  <c r="AH41" i="13"/>
  <c r="AF120" i="28"/>
  <c r="AF116" i="28"/>
  <c r="AF70" i="28"/>
  <c r="CH100" i="26"/>
  <c r="AI107" i="13"/>
  <c r="AK107" i="13" s="1"/>
  <c r="AI92" i="13"/>
  <c r="AK92" i="13" s="1"/>
  <c r="AH13" i="13"/>
  <c r="AI36" i="13"/>
  <c r="AK36" i="13" s="1"/>
  <c r="CH46" i="26"/>
  <c r="AI68" i="13"/>
  <c r="AK68" i="13" s="1"/>
  <c r="AG58" i="13"/>
  <c r="AG83" i="13"/>
  <c r="AI78" i="13"/>
  <c r="AK78" i="13" s="1"/>
  <c r="AI13" i="13"/>
  <c r="AK13" i="13" s="1"/>
  <c r="AH16" i="13"/>
  <c r="AG11" i="13"/>
  <c r="AI16" i="13"/>
  <c r="AK16" i="13" s="1"/>
  <c r="AG97" i="13"/>
  <c r="AI118" i="13"/>
  <c r="AK118" i="13" s="1"/>
  <c r="AH49" i="13"/>
  <c r="AH78" i="13"/>
  <c r="AH89" i="13"/>
  <c r="AH128" i="13"/>
  <c r="AG72" i="13"/>
  <c r="AG73" i="13"/>
  <c r="AG121" i="13"/>
  <c r="AI126" i="13"/>
  <c r="AK126" i="13" s="1"/>
  <c r="AH87" i="13"/>
  <c r="AI117" i="13"/>
  <c r="AK117" i="13" s="1"/>
  <c r="AI104" i="13"/>
  <c r="AK104" i="13" s="1"/>
  <c r="AI27" i="13"/>
  <c r="AK27" i="13" s="1"/>
  <c r="AH101" i="13"/>
  <c r="AG109" i="13"/>
  <c r="AH77" i="13"/>
  <c r="AH62" i="13"/>
  <c r="AF13" i="28"/>
  <c r="AH113" i="13"/>
  <c r="AH56" i="13"/>
  <c r="AH116" i="13"/>
  <c r="CH10" i="26"/>
  <c r="CH13" i="26"/>
  <c r="CH16" i="26"/>
  <c r="AI80" i="13"/>
  <c r="AK80" i="13" s="1"/>
  <c r="AG102" i="13"/>
  <c r="AH79" i="13"/>
  <c r="AG62" i="13"/>
  <c r="AI113" i="13"/>
  <c r="AK113" i="13" s="1"/>
  <c r="AG86" i="13"/>
  <c r="AH94" i="13"/>
  <c r="AH46" i="13"/>
  <c r="AH100" i="13"/>
  <c r="AI70" i="13"/>
  <c r="AK70" i="13" s="1"/>
  <c r="AG65" i="13"/>
  <c r="AH88" i="13"/>
  <c r="AG49" i="13"/>
  <c r="AG88" i="13"/>
  <c r="AG124" i="13"/>
  <c r="AI77" i="13"/>
  <c r="AK77" i="13" s="1"/>
  <c r="AG71" i="13"/>
  <c r="AH69" i="13"/>
  <c r="AH51" i="13"/>
  <c r="CH19" i="26"/>
  <c r="CH20" i="26"/>
  <c r="CH22" i="26"/>
  <c r="CH25" i="26"/>
  <c r="CH56" i="26"/>
  <c r="AG69" i="13"/>
  <c r="AH24" i="13"/>
  <c r="AH105" i="13"/>
  <c r="AF87" i="28"/>
  <c r="AG68" i="13"/>
  <c r="AH42" i="13"/>
  <c r="AH58" i="13"/>
  <c r="AG125" i="13"/>
  <c r="AH66" i="13"/>
  <c r="AI61" i="13"/>
  <c r="AK61" i="13" s="1"/>
  <c r="AG64" i="13"/>
  <c r="AI91" i="13"/>
  <c r="AK91" i="13" s="1"/>
  <c r="AH75" i="13"/>
  <c r="AI38" i="13"/>
  <c r="AK38" i="13" s="1"/>
  <c r="AI55" i="13"/>
  <c r="AK55" i="13" s="1"/>
  <c r="AI96" i="13"/>
  <c r="AK96" i="13" s="1"/>
  <c r="AH73" i="13"/>
  <c r="AH121" i="13"/>
  <c r="AG116" i="13"/>
  <c r="AI11" i="13"/>
  <c r="AK11" i="13" s="1"/>
  <c r="AG43" i="13"/>
  <c r="AI25" i="13"/>
  <c r="AK25" i="13" s="1"/>
  <c r="AH19" i="13"/>
  <c r="AI66" i="13"/>
  <c r="AK66" i="13" s="1"/>
  <c r="AG61" i="13"/>
  <c r="AH91" i="13"/>
  <c r="AI22" i="13"/>
  <c r="AK22" i="13" s="1"/>
  <c r="AI75" i="13"/>
  <c r="AK75" i="13" s="1"/>
  <c r="AG108" i="13"/>
  <c r="AH55" i="13"/>
  <c r="AG96" i="13"/>
  <c r="AG85" i="13"/>
  <c r="AG12" i="13"/>
  <c r="CH124" i="26"/>
  <c r="AF83" i="28"/>
  <c r="AH83" i="13"/>
  <c r="AG22" i="13"/>
  <c r="AI125" i="13"/>
  <c r="AK125" i="13" s="1"/>
  <c r="AI123" i="13"/>
  <c r="AK123" i="13" s="1"/>
  <c r="AF43" i="28"/>
  <c r="CH59" i="26"/>
  <c r="CH80" i="26"/>
  <c r="CH81" i="26"/>
  <c r="CH96" i="26"/>
  <c r="CH99" i="26"/>
  <c r="CH105" i="26"/>
  <c r="CH122" i="26"/>
  <c r="AI10" i="13"/>
  <c r="AK10" i="13" s="1"/>
  <c r="AI15" i="13"/>
  <c r="AK15" i="13" s="1"/>
  <c r="AG18" i="13"/>
  <c r="AG99" i="13"/>
  <c r="AG126" i="13"/>
  <c r="AH26" i="13"/>
  <c r="AH111" i="13"/>
  <c r="AH82" i="13"/>
  <c r="AG94" i="13"/>
  <c r="AH84" i="13"/>
  <c r="AG23" i="13"/>
  <c r="AH53" i="13"/>
  <c r="AH60" i="13"/>
  <c r="AG45" i="13"/>
  <c r="AH59" i="13"/>
  <c r="AH54" i="13"/>
  <c r="AH43" i="13"/>
  <c r="AI24" i="13"/>
  <c r="AK24" i="13" s="1"/>
  <c r="AH10" i="13"/>
  <c r="AG15" i="13"/>
  <c r="AI18" i="13"/>
  <c r="AK18" i="13" s="1"/>
  <c r="AI28" i="13"/>
  <c r="AK28" i="13" s="1"/>
  <c r="AH25" i="13"/>
  <c r="AI26" i="13"/>
  <c r="AK26" i="13" s="1"/>
  <c r="AG111" i="13"/>
  <c r="AH63" i="13"/>
  <c r="AI106" i="13"/>
  <c r="AK106" i="13" s="1"/>
  <c r="AI34" i="13"/>
  <c r="AK34" i="13" s="1"/>
  <c r="AG60" i="13"/>
  <c r="AI82" i="13"/>
  <c r="AK82" i="13" s="1"/>
  <c r="AI32" i="13"/>
  <c r="AK32" i="13" s="1"/>
  <c r="AG114" i="13"/>
  <c r="AI21" i="13"/>
  <c r="AK21" i="13" s="1"/>
  <c r="AI108" i="13"/>
  <c r="AK108" i="13" s="1"/>
  <c r="AH23" i="13"/>
  <c r="AG76" i="13"/>
  <c r="AH45" i="13"/>
  <c r="AH120" i="13"/>
  <c r="AF31" i="28"/>
  <c r="AG28" i="13"/>
  <c r="AG67" i="13"/>
  <c r="AH34" i="13"/>
  <c r="AG48" i="13"/>
  <c r="AI89" i="13"/>
  <c r="AK89" i="13" s="1"/>
  <c r="AG32" i="13"/>
  <c r="AH72" i="13"/>
  <c r="AG39" i="13"/>
  <c r="AH76" i="13"/>
  <c r="AH99" i="13"/>
  <c r="CX5" i="23"/>
  <c r="T6" i="23" s="1"/>
  <c r="DH5" i="23"/>
  <c r="AD6" i="23" s="1"/>
  <c r="DD5" i="23"/>
  <c r="Z6" i="23" s="1"/>
  <c r="DU5" i="23"/>
  <c r="AQ6" i="23" s="1"/>
  <c r="DT5" i="23"/>
  <c r="AP6" i="23" s="1"/>
  <c r="EG5" i="23"/>
  <c r="BC6" i="23" s="1"/>
  <c r="DR5" i="23"/>
  <c r="AN6" i="23" s="1"/>
  <c r="DY5" i="23"/>
  <c r="AU6" i="23" s="1"/>
  <c r="DL5" i="23"/>
  <c r="AH6" i="23" s="1"/>
  <c r="EE5" i="23"/>
  <c r="BA6" i="23" s="1"/>
  <c r="DN5" i="23"/>
  <c r="AJ6" i="23" s="1"/>
  <c r="EC5" i="23"/>
  <c r="AY6" i="23" s="1"/>
  <c r="EA5" i="23"/>
  <c r="AW6" i="23" s="1"/>
  <c r="CY5" i="23"/>
  <c r="U6" i="23" s="1"/>
  <c r="DK5" i="23"/>
  <c r="AG6" i="23" s="1"/>
  <c r="CZ5" i="23"/>
  <c r="V6" i="23" s="1"/>
  <c r="DQ5" i="23"/>
  <c r="AM6" i="23" s="1"/>
  <c r="DV5" i="23"/>
  <c r="AR6" i="23" s="1"/>
  <c r="DM5" i="23"/>
  <c r="AI6" i="23" s="1"/>
  <c r="ED5" i="23"/>
  <c r="AZ6" i="23" s="1"/>
  <c r="DZ5" i="23"/>
  <c r="AV6" i="23" s="1"/>
  <c r="CC127" i="27"/>
  <c r="AP127" i="28"/>
  <c r="AK62" i="28"/>
  <c r="CC58" i="23"/>
  <c r="AK58" i="28"/>
  <c r="CC34" i="23"/>
  <c r="CG34" i="23" s="1"/>
  <c r="DA5" i="23"/>
  <c r="W6" i="23" s="1"/>
  <c r="DB5" i="23"/>
  <c r="X6" i="23" s="1"/>
  <c r="DC5" i="23"/>
  <c r="Y6" i="23" s="1"/>
  <c r="DW5" i="23"/>
  <c r="AS6" i="23" s="1"/>
  <c r="DP5" i="23"/>
  <c r="AL6" i="23" s="1"/>
  <c r="DE5" i="23"/>
  <c r="AA6" i="23" s="1"/>
  <c r="DJ5" i="23"/>
  <c r="AF6" i="23" s="1"/>
  <c r="CV5" i="23"/>
  <c r="R6" i="23" s="1"/>
  <c r="DG5" i="23"/>
  <c r="AC6" i="23" s="1"/>
  <c r="EB5" i="23"/>
  <c r="AX6" i="23" s="1"/>
  <c r="DX5" i="23"/>
  <c r="AT6" i="23" s="1"/>
  <c r="AP113" i="28"/>
  <c r="CC113" i="27"/>
  <c r="AP58" i="28"/>
  <c r="CC104" i="23"/>
  <c r="AK104" i="22"/>
  <c r="AO104" i="22" s="1"/>
  <c r="N96" i="31"/>
  <c r="AK76" i="28"/>
  <c r="CC76" i="23"/>
  <c r="CC64" i="23"/>
  <c r="AK64" i="28"/>
  <c r="AP52" i="28"/>
  <c r="N34" i="31"/>
  <c r="Q34" i="31" s="1"/>
  <c r="CE4" i="27"/>
  <c r="AK51" i="28"/>
  <c r="AK52" i="22"/>
  <c r="AM52" i="22" s="1"/>
  <c r="BH52" i="22" s="1"/>
  <c r="AK123" i="28"/>
  <c r="N82" i="31"/>
  <c r="Q82" i="31" s="1"/>
  <c r="AK101" i="28"/>
  <c r="AK77" i="28"/>
  <c r="AK57" i="28"/>
  <c r="AG79" i="13"/>
  <c r="AI112" i="13"/>
  <c r="AK112" i="13" s="1"/>
  <c r="AG63" i="13"/>
  <c r="AG27" i="13"/>
  <c r="AI98" i="13"/>
  <c r="AK98" i="13" s="1"/>
  <c r="AG81" i="13"/>
  <c r="AI103" i="13"/>
  <c r="AK103" i="13" s="1"/>
  <c r="AI29" i="13"/>
  <c r="AK29" i="13" s="1"/>
  <c r="AI37" i="13"/>
  <c r="AK37" i="13" s="1"/>
  <c r="AG119" i="13"/>
  <c r="AH97" i="13"/>
  <c r="AG112" i="13"/>
  <c r="AI93" i="13"/>
  <c r="AK93" i="13" s="1"/>
  <c r="AG115" i="13"/>
  <c r="AG19" i="13"/>
  <c r="AG42" i="13"/>
  <c r="AG87" i="13"/>
  <c r="AH106" i="13"/>
  <c r="AG122" i="13"/>
  <c r="AG51" i="13"/>
  <c r="AH98" i="13"/>
  <c r="AH85" i="13"/>
  <c r="AG29" i="13"/>
  <c r="AI114" i="13"/>
  <c r="AK114" i="13" s="1"/>
  <c r="AG46" i="13"/>
  <c r="AI105" i="13"/>
  <c r="AK105" i="13" s="1"/>
  <c r="AH50" i="13"/>
  <c r="AG123" i="13"/>
  <c r="AI39" i="13"/>
  <c r="AK39" i="13" s="1"/>
  <c r="AI101" i="13"/>
  <c r="AK101" i="13" s="1"/>
  <c r="AH103" i="13"/>
  <c r="AI65" i="13"/>
  <c r="AK65" i="13" s="1"/>
  <c r="AI124" i="13"/>
  <c r="AK124" i="13" s="1"/>
  <c r="AI40" i="13"/>
  <c r="AK40" i="13" s="1"/>
  <c r="AI119" i="13"/>
  <c r="AK119" i="13" s="1"/>
  <c r="AG35" i="13"/>
  <c r="AG38" i="13"/>
  <c r="AH57" i="13"/>
  <c r="AH40" i="13"/>
  <c r="AI9" i="13"/>
  <c r="AK9" i="13" s="1"/>
  <c r="AH93" i="13"/>
  <c r="AI115" i="13"/>
  <c r="AK115" i="13" s="1"/>
  <c r="AG118" i="13"/>
  <c r="AH122" i="13"/>
  <c r="AI50" i="13"/>
  <c r="AK50" i="13" s="1"/>
  <c r="AH70" i="13"/>
  <c r="AH110" i="13"/>
  <c r="A50" i="7"/>
  <c r="A56" i="7"/>
  <c r="A60" i="7"/>
  <c r="A48" i="7"/>
  <c r="A52" i="7"/>
  <c r="AI17" i="13"/>
  <c r="AK17" i="13" s="1"/>
  <c r="AG17" i="13"/>
  <c r="V85" i="22"/>
  <c r="W85" i="22"/>
  <c r="Z85" i="22" s="1"/>
  <c r="Q12" i="28"/>
  <c r="AB111" i="22"/>
  <c r="AE111" i="22" s="1"/>
  <c r="AA38" i="22"/>
  <c r="AA93" i="22"/>
  <c r="AA28" i="22"/>
  <c r="AA15" i="22"/>
  <c r="Y34" i="13"/>
  <c r="AA34" i="13" s="1"/>
  <c r="AI95" i="13"/>
  <c r="AK95" i="13" s="1"/>
  <c r="W59" i="13"/>
  <c r="AH35" i="13"/>
  <c r="Y54" i="13"/>
  <c r="AA54" i="13" s="1"/>
  <c r="AB55" i="22"/>
  <c r="AC55" i="22" s="1"/>
  <c r="BF55" i="22" s="1"/>
  <c r="AI57" i="13"/>
  <c r="AK57" i="13" s="1"/>
  <c r="X59" i="13"/>
  <c r="W19" i="13"/>
  <c r="X128" i="13"/>
  <c r="Y128" i="13"/>
  <c r="AA128" i="13" s="1"/>
  <c r="X96" i="13"/>
  <c r="Y96" i="13"/>
  <c r="AA96" i="13" s="1"/>
  <c r="V50" i="22"/>
  <c r="W117" i="22"/>
  <c r="X117" i="22" s="1"/>
  <c r="BE117" i="22" s="1"/>
  <c r="V117" i="22"/>
  <c r="CC65" i="23"/>
  <c r="AK65" i="22"/>
  <c r="AO65" i="22" s="1"/>
  <c r="AK61" i="28"/>
  <c r="CC49" i="23"/>
  <c r="AK49" i="22"/>
  <c r="AO49" i="22" s="1"/>
  <c r="AG47" i="13"/>
  <c r="AI47" i="13"/>
  <c r="AK47" i="13" s="1"/>
  <c r="AH31" i="13"/>
  <c r="AG31" i="13"/>
  <c r="AI31" i="13"/>
  <c r="AK31" i="13" s="1"/>
  <c r="X25" i="13"/>
  <c r="Y25" i="13"/>
  <c r="AA25" i="13" s="1"/>
  <c r="X16" i="13"/>
  <c r="Y16" i="13"/>
  <c r="AA16" i="13" s="1"/>
  <c r="Q11" i="28"/>
  <c r="AA82" i="22"/>
  <c r="AB32" i="22"/>
  <c r="AE32" i="22" s="1"/>
  <c r="AG108" i="22"/>
  <c r="AJ108" i="22" s="1"/>
  <c r="AA76" i="22"/>
  <c r="AG125" i="22"/>
  <c r="AH125" i="22" s="1"/>
  <c r="BG125" i="22" s="1"/>
  <c r="AH9" i="13"/>
  <c r="Y22" i="13"/>
  <c r="AA22" i="13" s="1"/>
  <c r="AB82" i="22"/>
  <c r="AC82" i="22" s="1"/>
  <c r="BF82" i="22" s="1"/>
  <c r="AA32" i="22"/>
  <c r="AB108" i="22"/>
  <c r="AE108" i="22" s="1"/>
  <c r="AA111" i="22"/>
  <c r="AB38" i="22"/>
  <c r="AC38" i="22" s="1"/>
  <c r="BF38" i="22" s="1"/>
  <c r="AA121" i="22"/>
  <c r="AA24" i="22"/>
  <c r="AB102" i="22"/>
  <c r="AE102" i="22" s="1"/>
  <c r="AB58" i="22"/>
  <c r="AE58" i="22" s="1"/>
  <c r="AB128" i="22"/>
  <c r="AE128" i="22" s="1"/>
  <c r="AA41" i="22"/>
  <c r="AA50" i="22"/>
  <c r="AA122" i="22"/>
  <c r="AG84" i="22"/>
  <c r="AH84" i="22" s="1"/>
  <c r="BG84" i="22" s="1"/>
  <c r="AA57" i="22"/>
  <c r="AA91" i="22"/>
  <c r="AH14" i="13"/>
  <c r="AG95" i="13"/>
  <c r="AI127" i="13"/>
  <c r="AK127" i="13" s="1"/>
  <c r="AG20" i="13"/>
  <c r="Y13" i="13"/>
  <c r="AA13" i="13" s="1"/>
  <c r="W12" i="13"/>
  <c r="X54" i="13"/>
  <c r="Y9" i="13"/>
  <c r="AA9" i="13" s="1"/>
  <c r="Y83" i="13"/>
  <c r="AA83" i="13" s="1"/>
  <c r="W41" i="22"/>
  <c r="X41" i="22" s="1"/>
  <c r="BE41" i="22" s="1"/>
  <c r="X10" i="13"/>
  <c r="W11" i="13"/>
  <c r="X11" i="13"/>
  <c r="X19" i="13"/>
  <c r="AH81" i="13"/>
  <c r="L8" i="23"/>
  <c r="L8" i="27"/>
  <c r="L8" i="26"/>
  <c r="H8" i="25"/>
  <c r="H8" i="4"/>
  <c r="H8" i="23"/>
  <c r="J7" i="22"/>
  <c r="J7" i="24"/>
  <c r="K7" i="26"/>
  <c r="K7" i="21"/>
  <c r="J7" i="27"/>
  <c r="J7" i="13"/>
  <c r="K7" i="25"/>
  <c r="J7" i="25"/>
  <c r="F131" i="23"/>
  <c r="R125" i="13"/>
  <c r="R107" i="13"/>
  <c r="AI90" i="13"/>
  <c r="AK90" i="13" s="1"/>
  <c r="AH90" i="13"/>
  <c r="Y60" i="13"/>
  <c r="AA60" i="13" s="1"/>
  <c r="W60" i="13"/>
  <c r="AH44" i="13"/>
  <c r="AG44" i="13"/>
  <c r="AI30" i="13"/>
  <c r="AK30" i="13" s="1"/>
  <c r="AG30" i="13"/>
  <c r="AD22" i="22"/>
  <c r="AD101" i="22"/>
  <c r="AD11" i="22"/>
  <c r="AD65" i="22"/>
  <c r="AD23" i="22"/>
  <c r="AD39" i="22"/>
  <c r="AD51" i="22"/>
  <c r="AD13" i="22"/>
  <c r="AD34" i="22"/>
  <c r="AD56" i="22"/>
  <c r="AD77" i="22"/>
  <c r="AD94" i="22"/>
  <c r="AD110" i="22"/>
  <c r="AD126" i="22"/>
  <c r="AD26" i="22"/>
  <c r="AD48" i="22"/>
  <c r="AD69" i="22"/>
  <c r="AD88" i="22"/>
  <c r="AD104" i="22"/>
  <c r="AD120" i="22"/>
  <c r="AD25" i="22"/>
  <c r="AD68" i="22"/>
  <c r="AD103" i="22"/>
  <c r="AD20" i="22"/>
  <c r="AD62" i="22"/>
  <c r="AD99" i="22"/>
  <c r="AD17" i="22"/>
  <c r="AD97" i="22"/>
  <c r="AD70" i="22"/>
  <c r="AD33" i="22"/>
  <c r="AD54" i="22"/>
  <c r="AD117" i="22"/>
  <c r="AD47" i="22"/>
  <c r="O17" i="22"/>
  <c r="O39" i="22"/>
  <c r="L39" i="22" s="1"/>
  <c r="O60" i="22"/>
  <c r="L60" i="22" s="1"/>
  <c r="O81" i="22"/>
  <c r="L81" i="22" s="1"/>
  <c r="O103" i="22"/>
  <c r="L103" i="22" s="1"/>
  <c r="O124" i="22"/>
  <c r="L124" i="22" s="1"/>
  <c r="O12" i="22"/>
  <c r="O33" i="22"/>
  <c r="O55" i="22"/>
  <c r="L55" i="22" s="1"/>
  <c r="O76" i="22"/>
  <c r="L76" i="22" s="1"/>
  <c r="O97" i="22"/>
  <c r="L97" i="22" s="1"/>
  <c r="O119" i="22"/>
  <c r="L119" i="22" s="1"/>
  <c r="O28" i="22"/>
  <c r="O71" i="22"/>
  <c r="L71" i="22" s="1"/>
  <c r="O113" i="22"/>
  <c r="L113" i="22" s="1"/>
  <c r="O44" i="22"/>
  <c r="L44" i="22" s="1"/>
  <c r="O87" i="22"/>
  <c r="L87" i="22" s="1"/>
  <c r="O18" i="22"/>
  <c r="O34" i="22"/>
  <c r="O46" i="22"/>
  <c r="L46" i="22" s="1"/>
  <c r="O62" i="22"/>
  <c r="L62" i="22" s="1"/>
  <c r="O78" i="22"/>
  <c r="L78" i="22" s="1"/>
  <c r="O94" i="22"/>
  <c r="L94" i="22" s="1"/>
  <c r="O110" i="22"/>
  <c r="L110" i="22" s="1"/>
  <c r="O126" i="22"/>
  <c r="L126" i="22" s="1"/>
  <c r="O27" i="22"/>
  <c r="O48" i="22"/>
  <c r="L48" i="22" s="1"/>
  <c r="O69" i="22"/>
  <c r="L69" i="22" s="1"/>
  <c r="O91" i="22"/>
  <c r="O112" i="22"/>
  <c r="L112" i="22" s="1"/>
  <c r="O13" i="22"/>
  <c r="O35" i="22"/>
  <c r="L35" i="22" s="1"/>
  <c r="O56" i="22"/>
  <c r="L56" i="22" s="1"/>
  <c r="O77" i="22"/>
  <c r="L77" i="22" s="1"/>
  <c r="O99" i="22"/>
  <c r="L99" i="22" s="1"/>
  <c r="O120" i="22"/>
  <c r="L120" i="22" s="1"/>
  <c r="O31" i="22"/>
  <c r="O73" i="22"/>
  <c r="L73" i="22" s="1"/>
  <c r="O116" i="22"/>
  <c r="L116" i="22" s="1"/>
  <c r="O36" i="22"/>
  <c r="O79" i="22"/>
  <c r="L79" i="22" s="1"/>
  <c r="O121" i="22"/>
  <c r="L121" i="22" s="1"/>
  <c r="O49" i="22"/>
  <c r="L49" i="22" s="1"/>
  <c r="O92" i="22"/>
  <c r="L92" i="22" s="1"/>
  <c r="AK92" i="28"/>
  <c r="CC88" i="23"/>
  <c r="AK88" i="28"/>
  <c r="AK80" i="22"/>
  <c r="AM80" i="22" s="1"/>
  <c r="BH80" i="22" s="1"/>
  <c r="W16" i="13"/>
  <c r="AI14" i="13"/>
  <c r="AK14" i="13" s="1"/>
  <c r="AG127" i="13"/>
  <c r="AH67" i="13"/>
  <c r="AI20" i="13"/>
  <c r="AK20" i="13" s="1"/>
  <c r="W93" i="22"/>
  <c r="Z93" i="22" s="1"/>
  <c r="X13" i="13"/>
  <c r="X12" i="13"/>
  <c r="AB35" i="22"/>
  <c r="AC35" i="22" s="1"/>
  <c r="BF35" i="22" s="1"/>
  <c r="Y85" i="13"/>
  <c r="AA85" i="13" s="1"/>
  <c r="W25" i="13"/>
  <c r="AG53" i="13"/>
  <c r="AA35" i="22"/>
  <c r="X83" i="13"/>
  <c r="J7" i="4"/>
  <c r="X7" i="26"/>
  <c r="R7" i="4"/>
  <c r="X127" i="13"/>
  <c r="Y127" i="13"/>
  <c r="AA127" i="13" s="1"/>
  <c r="X118" i="13"/>
  <c r="W118" i="13"/>
  <c r="W114" i="13"/>
  <c r="Y114" i="13"/>
  <c r="AA114" i="13" s="1"/>
  <c r="W105" i="13"/>
  <c r="X105" i="13"/>
  <c r="Y105" i="13"/>
  <c r="AA105" i="13" s="1"/>
  <c r="AH74" i="13"/>
  <c r="AG74" i="13"/>
  <c r="X65" i="13"/>
  <c r="Y65" i="13"/>
  <c r="AA65" i="13" s="1"/>
  <c r="X45" i="13"/>
  <c r="Y45" i="13"/>
  <c r="AA45" i="13" s="1"/>
  <c r="O65" i="22"/>
  <c r="L65" i="22" s="1"/>
  <c r="Z15" i="13"/>
  <c r="Z18" i="13"/>
  <c r="AS11" i="22"/>
  <c r="AP11" i="22" s="1"/>
  <c r="AR11" i="22" s="1"/>
  <c r="BI11" i="22" s="1"/>
  <c r="AS128" i="22"/>
  <c r="AP128" i="22" s="1"/>
  <c r="AT128" i="22" s="1"/>
  <c r="AS121" i="22"/>
  <c r="AP121" i="22" s="1"/>
  <c r="AR121" i="22" s="1"/>
  <c r="BI121" i="22" s="1"/>
  <c r="AS114" i="22"/>
  <c r="AP114" i="22" s="1"/>
  <c r="AR114" i="22" s="1"/>
  <c r="BI114" i="22" s="1"/>
  <c r="AS108" i="22"/>
  <c r="AP108" i="22" s="1"/>
  <c r="AT108" i="22" s="1"/>
  <c r="AS107" i="22"/>
  <c r="AP107" i="22" s="1"/>
  <c r="AR107" i="22" s="1"/>
  <c r="BI107" i="22" s="1"/>
  <c r="AS106" i="22"/>
  <c r="AP106" i="22" s="1"/>
  <c r="AR106" i="22" s="1"/>
  <c r="BI106" i="22" s="1"/>
  <c r="AS90" i="22"/>
  <c r="AP90" i="22" s="1"/>
  <c r="AR90" i="22" s="1"/>
  <c r="BI90" i="22" s="1"/>
  <c r="AS87" i="22"/>
  <c r="AP87" i="22" s="1"/>
  <c r="AT87" i="22" s="1"/>
  <c r="AS84" i="22"/>
  <c r="AP84" i="22" s="1"/>
  <c r="AR84" i="22" s="1"/>
  <c r="BI84" i="22" s="1"/>
  <c r="AS80" i="22"/>
  <c r="AP80" i="22" s="1"/>
  <c r="AR80" i="22" s="1"/>
  <c r="BI80" i="22" s="1"/>
  <c r="AS58" i="22"/>
  <c r="AP58" i="22" s="1"/>
  <c r="AR58" i="22" s="1"/>
  <c r="BI58" i="22" s="1"/>
  <c r="AS52" i="22"/>
  <c r="AP52" i="22" s="1"/>
  <c r="AR52" i="22" s="1"/>
  <c r="BI52" i="22" s="1"/>
  <c r="AS48" i="22"/>
  <c r="AP48" i="22" s="1"/>
  <c r="AR48" i="22" s="1"/>
  <c r="BI48" i="22" s="1"/>
  <c r="AS47" i="22"/>
  <c r="AP47" i="22" s="1"/>
  <c r="AR47" i="22" s="1"/>
  <c r="BI47" i="22" s="1"/>
  <c r="AS42" i="22"/>
  <c r="AP42" i="22" s="1"/>
  <c r="AR42" i="22" s="1"/>
  <c r="BI42" i="22" s="1"/>
  <c r="AS30" i="22"/>
  <c r="AP30" i="22" s="1"/>
  <c r="AR30" i="22" s="1"/>
  <c r="BI30" i="22" s="1"/>
  <c r="AS29" i="22"/>
  <c r="AP29" i="22" s="1"/>
  <c r="AR29" i="22" s="1"/>
  <c r="BI29" i="22" s="1"/>
  <c r="AS24" i="22"/>
  <c r="AP24" i="22" s="1"/>
  <c r="AR24" i="22" s="1"/>
  <c r="BI24" i="22" s="1"/>
  <c r="AS12" i="22"/>
  <c r="AP12" i="22" s="1"/>
  <c r="AR12" i="22" s="1"/>
  <c r="BI12" i="22" s="1"/>
  <c r="B4" i="13"/>
  <c r="L8" i="28"/>
  <c r="AA8" i="28"/>
  <c r="AI110" i="13"/>
  <c r="AK110" i="13" s="1"/>
  <c r="AI71" i="13"/>
  <c r="AK71" i="13" s="1"/>
  <c r="AP89" i="28"/>
  <c r="V55" i="22"/>
  <c r="W55" i="22"/>
  <c r="X55" i="22" s="1"/>
  <c r="BE55" i="22" s="1"/>
  <c r="N117" i="31"/>
  <c r="Q117" i="31" s="1"/>
  <c r="P16" i="31"/>
  <c r="P20" i="31"/>
  <c r="P23" i="31"/>
  <c r="P28" i="31"/>
  <c r="P31" i="31"/>
  <c r="P32" i="31"/>
  <c r="P40" i="31"/>
  <c r="N40" i="31" s="1"/>
  <c r="Q40" i="31" s="1"/>
  <c r="P41" i="31"/>
  <c r="N41" i="31" s="1"/>
  <c r="P42" i="31"/>
  <c r="N42" i="31" s="1"/>
  <c r="Q42" i="31" s="1"/>
  <c r="P45" i="31"/>
  <c r="N45" i="31" s="1"/>
  <c r="P51" i="31"/>
  <c r="N51" i="31" s="1"/>
  <c r="P60" i="31"/>
  <c r="N60" i="31" s="1"/>
  <c r="Q60" i="31" s="1"/>
  <c r="P62" i="31"/>
  <c r="N62" i="31" s="1"/>
  <c r="P66" i="31"/>
  <c r="N66" i="31" s="1"/>
  <c r="P69" i="31"/>
  <c r="N69" i="31" s="1"/>
  <c r="Q69" i="31" s="1"/>
  <c r="P73" i="31"/>
  <c r="N73" i="31" s="1"/>
  <c r="Q73" i="31" s="1"/>
  <c r="P75" i="31"/>
  <c r="N75" i="31" s="1"/>
  <c r="P85" i="31"/>
  <c r="N85" i="31" s="1"/>
  <c r="P88" i="31"/>
  <c r="N88" i="31" s="1"/>
  <c r="P94" i="31"/>
  <c r="N94" i="31" s="1"/>
  <c r="Q94" i="31" s="1"/>
  <c r="P97" i="31"/>
  <c r="N97" i="31" s="1"/>
  <c r="P103" i="31"/>
  <c r="N103" i="31" s="1"/>
  <c r="Q103" i="31" s="1"/>
  <c r="P107" i="31"/>
  <c r="P110" i="31"/>
  <c r="N110" i="31" s="1"/>
  <c r="Q110" i="31" s="1"/>
  <c r="P113" i="31"/>
  <c r="N113" i="31" s="1"/>
  <c r="Q113" i="31" s="1"/>
  <c r="P121" i="31"/>
  <c r="N121" i="31" s="1"/>
  <c r="P122" i="31"/>
  <c r="N122" i="31" s="1"/>
  <c r="P125" i="31"/>
  <c r="N125" i="31" s="1"/>
  <c r="P13" i="31"/>
  <c r="P21" i="31"/>
  <c r="P24" i="31"/>
  <c r="P29" i="31"/>
  <c r="P33" i="31"/>
  <c r="P37" i="31"/>
  <c r="P43" i="31"/>
  <c r="N43" i="31" s="1"/>
  <c r="Q43" i="31" s="1"/>
  <c r="P46" i="31"/>
  <c r="N46" i="31" s="1"/>
  <c r="P49" i="31"/>
  <c r="N49" i="31" s="1"/>
  <c r="Q49" i="31" s="1"/>
  <c r="P52" i="31"/>
  <c r="N52" i="31" s="1"/>
  <c r="K52" i="31" s="1"/>
  <c r="P53" i="31"/>
  <c r="N53" i="31" s="1"/>
  <c r="P57" i="31"/>
  <c r="N57" i="31" s="1"/>
  <c r="P63" i="31"/>
  <c r="N63" i="31" s="1"/>
  <c r="P67" i="31"/>
  <c r="N67" i="31" s="1"/>
  <c r="P70" i="31"/>
  <c r="N70" i="31" s="1"/>
  <c r="P76" i="31"/>
  <c r="N76" i="31" s="1"/>
  <c r="P81" i="31"/>
  <c r="N81" i="31" s="1"/>
  <c r="Q81" i="31" s="1"/>
  <c r="P89" i="31"/>
  <c r="N89" i="31" s="1"/>
  <c r="P91" i="31"/>
  <c r="N91" i="31" s="1"/>
  <c r="Q91" i="31" s="1"/>
  <c r="P95" i="31"/>
  <c r="N95" i="31" s="1"/>
  <c r="P98" i="31"/>
  <c r="N98" i="31" s="1"/>
  <c r="Q98" i="31" s="1"/>
  <c r="P101" i="31"/>
  <c r="N101" i="31" s="1"/>
  <c r="Q101" i="31" s="1"/>
  <c r="P104" i="31"/>
  <c r="P111" i="31"/>
  <c r="N111" i="31" s="1"/>
  <c r="P114" i="31"/>
  <c r="N114" i="31" s="1"/>
  <c r="Q114" i="31" s="1"/>
  <c r="P115" i="31"/>
  <c r="N115" i="31" s="1"/>
  <c r="P118" i="31"/>
  <c r="N118" i="31" s="1"/>
  <c r="Q118" i="31" s="1"/>
  <c r="P123" i="31"/>
  <c r="N123" i="31" s="1"/>
  <c r="Q123" i="31" s="1"/>
  <c r="P126" i="31"/>
  <c r="N126" i="31" s="1"/>
  <c r="P127" i="31"/>
  <c r="N127" i="31" s="1"/>
  <c r="G8" i="13"/>
  <c r="AI54" i="13"/>
  <c r="AK54" i="13" s="1"/>
  <c r="V58" i="22"/>
  <c r="W23" i="22"/>
  <c r="X23" i="22" s="1"/>
  <c r="BE23" i="22" s="1"/>
  <c r="V23" i="22"/>
  <c r="T11" i="22"/>
  <c r="Q11" i="22" s="1"/>
  <c r="T15" i="22"/>
  <c r="Q15" i="22" s="1"/>
  <c r="T19" i="22"/>
  <c r="Q19" i="22" s="1"/>
  <c r="T23" i="22"/>
  <c r="Q23" i="22" s="1"/>
  <c r="T27" i="22"/>
  <c r="Q27" i="22" s="1"/>
  <c r="T31" i="22"/>
  <c r="Q31" i="22" s="1"/>
  <c r="T35" i="22"/>
  <c r="Q35" i="22" s="1"/>
  <c r="T39" i="22"/>
  <c r="T43" i="22"/>
  <c r="Q43" i="22" s="1"/>
  <c r="T47" i="22"/>
  <c r="Q47" i="22" s="1"/>
  <c r="T51" i="22"/>
  <c r="Q51" i="22" s="1"/>
  <c r="T54" i="22"/>
  <c r="Q54" i="22" s="1"/>
  <c r="T58" i="22"/>
  <c r="Q58" i="22" s="1"/>
  <c r="T62" i="22"/>
  <c r="Q62" i="22" s="1"/>
  <c r="T66" i="22"/>
  <c r="Q66" i="22" s="1"/>
  <c r="T70" i="22"/>
  <c r="Q70" i="22" s="1"/>
  <c r="T74" i="22"/>
  <c r="T78" i="22"/>
  <c r="T82" i="22"/>
  <c r="Q82" i="22" s="1"/>
  <c r="T86" i="22"/>
  <c r="Q86" i="22" s="1"/>
  <c r="T90" i="22"/>
  <c r="Q90" i="22" s="1"/>
  <c r="T94" i="22"/>
  <c r="Q94" i="22" s="1"/>
  <c r="T98" i="22"/>
  <c r="T102" i="22"/>
  <c r="Q102" i="22" s="1"/>
  <c r="T106" i="22"/>
  <c r="Q106" i="22" s="1"/>
  <c r="T110" i="22"/>
  <c r="T114" i="22"/>
  <c r="T117" i="22"/>
  <c r="T121" i="22"/>
  <c r="Q121" i="22" s="1"/>
  <c r="T125" i="22"/>
  <c r="Q125" i="22" s="1"/>
  <c r="T10" i="22"/>
  <c r="T14" i="22"/>
  <c r="Q14" i="22" s="1"/>
  <c r="T18" i="22"/>
  <c r="Q18" i="22" s="1"/>
  <c r="T22" i="22"/>
  <c r="Q22" i="22" s="1"/>
  <c r="T26" i="22"/>
  <c r="Q26" i="22" s="1"/>
  <c r="T30" i="22"/>
  <c r="Q30" i="22" s="1"/>
  <c r="T34" i="22"/>
  <c r="Q34" i="22" s="1"/>
  <c r="T38" i="22"/>
  <c r="Q38" i="22" s="1"/>
  <c r="T42" i="22"/>
  <c r="T46" i="22"/>
  <c r="Q46" i="22" s="1"/>
  <c r="T50" i="22"/>
  <c r="Q50" i="22" s="1"/>
  <c r="T53" i="22"/>
  <c r="Q53" i="22" s="1"/>
  <c r="T57" i="22"/>
  <c r="Q57" i="22" s="1"/>
  <c r="T61" i="22"/>
  <c r="T65" i="22"/>
  <c r="Q65" i="22" s="1"/>
  <c r="T69" i="22"/>
  <c r="Q69" i="22" s="1"/>
  <c r="T73" i="22"/>
  <c r="T77" i="22"/>
  <c r="Q77" i="22" s="1"/>
  <c r="T81" i="22"/>
  <c r="T85" i="22"/>
  <c r="T89" i="22"/>
  <c r="Q89" i="22" s="1"/>
  <c r="T93" i="22"/>
  <c r="T97" i="22"/>
  <c r="Q97" i="22" s="1"/>
  <c r="T101" i="22"/>
  <c r="Q101" i="22" s="1"/>
  <c r="T105" i="22"/>
  <c r="T109" i="22"/>
  <c r="Q109" i="22" s="1"/>
  <c r="T113" i="22"/>
  <c r="T116" i="22"/>
  <c r="Q116" i="22" s="1"/>
  <c r="T120" i="22"/>
  <c r="T124" i="22"/>
  <c r="T128" i="22"/>
  <c r="Q128" i="22" s="1"/>
  <c r="AP15" i="28"/>
  <c r="AK128" i="22"/>
  <c r="AM128" i="22" s="1"/>
  <c r="BH128" i="22" s="1"/>
  <c r="N93" i="31"/>
  <c r="AP68" i="28"/>
  <c r="AP48" i="28"/>
  <c r="AP20" i="28"/>
  <c r="AK98" i="28"/>
  <c r="AK82" i="28"/>
  <c r="N59" i="31"/>
  <c r="Q59" i="31" s="1"/>
  <c r="AK46" i="28"/>
  <c r="AI128" i="22"/>
  <c r="AF128" i="22" s="1"/>
  <c r="AI123" i="22"/>
  <c r="AF123" i="22" s="1"/>
  <c r="AI120" i="22"/>
  <c r="AF120" i="22" s="1"/>
  <c r="AI117" i="22"/>
  <c r="AF117" i="22" s="1"/>
  <c r="AI112" i="22"/>
  <c r="AF112" i="22" s="1"/>
  <c r="AI110" i="22"/>
  <c r="AF110" i="22" s="1"/>
  <c r="AI108" i="22"/>
  <c r="AF108" i="22" s="1"/>
  <c r="AI103" i="22"/>
  <c r="AF103" i="22" s="1"/>
  <c r="AI95" i="22"/>
  <c r="AF95" i="22" s="1"/>
  <c r="AI88" i="22"/>
  <c r="AF88" i="22" s="1"/>
  <c r="AI83" i="22"/>
  <c r="AF83" i="22" s="1"/>
  <c r="AI81" i="22"/>
  <c r="AF81" i="22" s="1"/>
  <c r="AI70" i="22"/>
  <c r="AF70" i="22" s="1"/>
  <c r="AI67" i="22"/>
  <c r="AF67" i="22" s="1"/>
  <c r="AI65" i="22"/>
  <c r="AF65" i="22" s="1"/>
  <c r="AI62" i="22"/>
  <c r="AF62" i="22" s="1"/>
  <c r="AI59" i="22"/>
  <c r="AF59" i="22" s="1"/>
  <c r="AI55" i="22"/>
  <c r="AF55" i="22" s="1"/>
  <c r="AI52" i="22"/>
  <c r="AF52" i="22" s="1"/>
  <c r="AI50" i="22"/>
  <c r="AF50" i="22" s="1"/>
  <c r="AI47" i="22"/>
  <c r="AF47" i="22" s="1"/>
  <c r="AI44" i="22"/>
  <c r="AF44" i="22" s="1"/>
  <c r="AI41" i="22"/>
  <c r="AF41" i="22" s="1"/>
  <c r="AI38" i="22"/>
  <c r="AF38" i="22" s="1"/>
  <c r="AI35" i="22"/>
  <c r="AF35" i="22" s="1"/>
  <c r="AI30" i="22"/>
  <c r="AF30" i="22" s="1"/>
  <c r="AI27" i="22"/>
  <c r="AF27" i="22" s="1"/>
  <c r="AI24" i="22"/>
  <c r="AF24" i="22" s="1"/>
  <c r="AI22" i="22"/>
  <c r="AF22" i="22" s="1"/>
  <c r="AI18" i="22"/>
  <c r="AF18" i="22" s="1"/>
  <c r="AI15" i="22"/>
  <c r="AF15" i="22" s="1"/>
  <c r="AI13" i="22"/>
  <c r="AF13" i="22" s="1"/>
  <c r="AP96" i="28"/>
  <c r="AP92" i="28"/>
  <c r="AP65" i="28"/>
  <c r="AP29" i="28"/>
  <c r="N120" i="31"/>
  <c r="Q120" i="31" s="1"/>
  <c r="AK103" i="28"/>
  <c r="AK99" i="28"/>
  <c r="AK91" i="28"/>
  <c r="AK87" i="28"/>
  <c r="AK83" i="22"/>
  <c r="AO83" i="22" s="1"/>
  <c r="AK79" i="28"/>
  <c r="AK56" i="28"/>
  <c r="N50" i="31"/>
  <c r="Q50" i="31" s="1"/>
  <c r="AK47" i="28"/>
  <c r="N44" i="31"/>
  <c r="Q44" i="31" s="1"/>
  <c r="Q126" i="28"/>
  <c r="AF11" i="28"/>
  <c r="AF15" i="28"/>
  <c r="AF19" i="28"/>
  <c r="AF23" i="28"/>
  <c r="AF27" i="28"/>
  <c r="AF35" i="28"/>
  <c r="AF39" i="28"/>
  <c r="AF47" i="28"/>
  <c r="AF51" i="28"/>
  <c r="AF55" i="28"/>
  <c r="AF59" i="28"/>
  <c r="AF63" i="28"/>
  <c r="AF67" i="28"/>
  <c r="AF71" i="28"/>
  <c r="AF75" i="28"/>
  <c r="AF79" i="28"/>
  <c r="AF91" i="28"/>
  <c r="AF95" i="28"/>
  <c r="AF99" i="28"/>
  <c r="AF103" i="28"/>
  <c r="AF107" i="28"/>
  <c r="AF112" i="28"/>
  <c r="AF117" i="28"/>
  <c r="AF121" i="28"/>
  <c r="AF125" i="28"/>
  <c r="AA12" i="28"/>
  <c r="AA16" i="28"/>
  <c r="AA20" i="28"/>
  <c r="AA28" i="28"/>
  <c r="AA36" i="28"/>
  <c r="AA44" i="28"/>
  <c r="AA72" i="28"/>
  <c r="AA76" i="28"/>
  <c r="AA80" i="28"/>
  <c r="AA84" i="28"/>
  <c r="AA88" i="28"/>
  <c r="AA104" i="28"/>
  <c r="AA108" i="28"/>
  <c r="CH43" i="26"/>
  <c r="CE4" i="23"/>
  <c r="Q111" i="28"/>
  <c r="Q119" i="22"/>
  <c r="CH26" i="21"/>
  <c r="CH103" i="4"/>
  <c r="CH99" i="4"/>
  <c r="CH95" i="4"/>
  <c r="CH91" i="4"/>
  <c r="CH87" i="4"/>
  <c r="CH73" i="4"/>
  <c r="CH71" i="4"/>
  <c r="CH63" i="4"/>
  <c r="CH61" i="4"/>
  <c r="CH55" i="4"/>
  <c r="CH51" i="4"/>
  <c r="CH49" i="4"/>
  <c r="CH47" i="4"/>
  <c r="CH43" i="4"/>
  <c r="CH39" i="4"/>
  <c r="CH35" i="4"/>
  <c r="L128" i="28"/>
  <c r="L120" i="28"/>
  <c r="L100" i="22"/>
  <c r="L96" i="22"/>
  <c r="L88" i="28"/>
  <c r="L80" i="22"/>
  <c r="L72" i="28"/>
  <c r="L52" i="28"/>
  <c r="L44" i="28"/>
  <c r="L40" i="28"/>
  <c r="Q27" i="28"/>
  <c r="R42" i="13"/>
  <c r="R50" i="13"/>
  <c r="Q88" i="22"/>
  <c r="V10" i="28"/>
  <c r="J98" i="23"/>
  <c r="J63" i="23"/>
  <c r="R16" i="13"/>
  <c r="AA119" i="28"/>
  <c r="AA127" i="28"/>
  <c r="V23" i="28"/>
  <c r="V27" i="28"/>
  <c r="V34" i="28"/>
  <c r="V38" i="28"/>
  <c r="V42" i="28"/>
  <c r="V78" i="28"/>
  <c r="CH14" i="21"/>
  <c r="Q48" i="28"/>
  <c r="Q67" i="22"/>
  <c r="R74" i="13"/>
  <c r="R113" i="13"/>
  <c r="AF17" i="28"/>
  <c r="AF21" i="28"/>
  <c r="AF25" i="28"/>
  <c r="AF29" i="28"/>
  <c r="AF33" i="28"/>
  <c r="AF37" i="28"/>
  <c r="AF41" i="28"/>
  <c r="AF45" i="28"/>
  <c r="AF49" i="28"/>
  <c r="AF53" i="28"/>
  <c r="AF57" i="28"/>
  <c r="AF61" i="28"/>
  <c r="AF65" i="28"/>
  <c r="AF69" i="28"/>
  <c r="AF73" i="28"/>
  <c r="AF77" i="28"/>
  <c r="AF81" i="28"/>
  <c r="AF85" i="28"/>
  <c r="AF89" i="28"/>
  <c r="AF93" i="28"/>
  <c r="AF97" i="28"/>
  <c r="AF101" i="28"/>
  <c r="AF105" i="28"/>
  <c r="AF109" i="28"/>
  <c r="AF115" i="28"/>
  <c r="AF119" i="28"/>
  <c r="AF123" i="28"/>
  <c r="AF127" i="28"/>
  <c r="AA18" i="28"/>
  <c r="AA125" i="28"/>
  <c r="CH47" i="26"/>
  <c r="L122" i="28"/>
  <c r="L118" i="22"/>
  <c r="Q26" i="28"/>
  <c r="Q53" i="28"/>
  <c r="Q57" i="28"/>
  <c r="R83" i="13"/>
  <c r="AA58" i="28"/>
  <c r="AA62" i="28"/>
  <c r="AA66" i="28"/>
  <c r="AA78" i="28"/>
  <c r="AA82" i="28"/>
  <c r="V40" i="28"/>
  <c r="V44" i="28"/>
  <c r="V48" i="28"/>
  <c r="V52" i="28"/>
  <c r="V56" i="28"/>
  <c r="V60" i="28"/>
  <c r="V64" i="28"/>
  <c r="V68" i="28"/>
  <c r="V72" i="28"/>
  <c r="V76" i="28"/>
  <c r="V80" i="28"/>
  <c r="V84" i="28"/>
  <c r="V88" i="28"/>
  <c r="V92" i="28"/>
  <c r="V96" i="28"/>
  <c r="V100" i="28"/>
  <c r="V104" i="28"/>
  <c r="V108" i="28"/>
  <c r="V112" i="28"/>
  <c r="V116" i="28"/>
  <c r="V120" i="28"/>
  <c r="V124" i="28"/>
  <c r="V128" i="28"/>
  <c r="CH12" i="21"/>
  <c r="CH20" i="21"/>
  <c r="CH113" i="26"/>
  <c r="CH104" i="4"/>
  <c r="CH100" i="4"/>
  <c r="CH96" i="4"/>
  <c r="CH94" i="4"/>
  <c r="CH92" i="4"/>
  <c r="CH90" i="4"/>
  <c r="CH88" i="4"/>
  <c r="CH82" i="4"/>
  <c r="CH80" i="4"/>
  <c r="CH74" i="4"/>
  <c r="CH72" i="4"/>
  <c r="CH66" i="4"/>
  <c r="CH64" i="4"/>
  <c r="L111" i="22"/>
  <c r="L99" i="28"/>
  <c r="L95" i="22"/>
  <c r="M75" i="13"/>
  <c r="M71" i="13"/>
  <c r="L63" i="28"/>
  <c r="R47" i="13"/>
  <c r="R66" i="13"/>
  <c r="Q77" i="28"/>
  <c r="Q80" i="28"/>
  <c r="Q84" i="28"/>
  <c r="Q106" i="28"/>
  <c r="Q114" i="28"/>
  <c r="AF10" i="28"/>
  <c r="AF14" i="28"/>
  <c r="AF18" i="28"/>
  <c r="AF22" i="28"/>
  <c r="AF26" i="28"/>
  <c r="AF30" i="28"/>
  <c r="AF34" i="28"/>
  <c r="AF38" i="28"/>
  <c r="AF42" i="28"/>
  <c r="AF124" i="28"/>
  <c r="AF128" i="28"/>
  <c r="AA11" i="28"/>
  <c r="AA15" i="28"/>
  <c r="AA19" i="28"/>
  <c r="AA23" i="28"/>
  <c r="AA27" i="28"/>
  <c r="AA31" i="28"/>
  <c r="AA35" i="28"/>
  <c r="AA39" i="28"/>
  <c r="AA43" i="28"/>
  <c r="AA50" i="28"/>
  <c r="AA54" i="28"/>
  <c r="AA57" i="28"/>
  <c r="AA61" i="28"/>
  <c r="AA65" i="28"/>
  <c r="AA69" i="28"/>
  <c r="AA77" i="28"/>
  <c r="AA81" i="28"/>
  <c r="AA85" i="28"/>
  <c r="AA93" i="28"/>
  <c r="AA97" i="28"/>
  <c r="AA101" i="28"/>
  <c r="AA105" i="28"/>
  <c r="AA109" i="28"/>
  <c r="AA112" i="28"/>
  <c r="AA116" i="28"/>
  <c r="AA120" i="28"/>
  <c r="AA124" i="28"/>
  <c r="V11" i="28"/>
  <c r="V15" i="28"/>
  <c r="V30" i="28"/>
  <c r="V33" i="28"/>
  <c r="V37" i="28"/>
  <c r="V41" i="28"/>
  <c r="V49" i="28"/>
  <c r="V57" i="28"/>
  <c r="V65" i="28"/>
  <c r="V69" i="28"/>
  <c r="V73" i="28"/>
  <c r="V81" i="28"/>
  <c r="V85" i="28"/>
  <c r="V89" i="28"/>
  <c r="V93" i="28"/>
  <c r="V97" i="28"/>
  <c r="V101" i="28"/>
  <c r="V109" i="28"/>
  <c r="V113" i="28"/>
  <c r="V121" i="28"/>
  <c r="CH62" i="21"/>
  <c r="CH64" i="21"/>
  <c r="CH66" i="21"/>
  <c r="CH68" i="21"/>
  <c r="CH69" i="21"/>
  <c r="CH70" i="21"/>
  <c r="CH72" i="21"/>
  <c r="CH80" i="21"/>
  <c r="CH82" i="21"/>
  <c r="CH86" i="21"/>
  <c r="CH88" i="21"/>
  <c r="CH30" i="26"/>
  <c r="CH63" i="26"/>
  <c r="Q71" i="28"/>
  <c r="Q96" i="28"/>
  <c r="R108" i="13"/>
  <c r="Q116" i="28"/>
  <c r="R120" i="13"/>
  <c r="Q127" i="28"/>
  <c r="AF12" i="28"/>
  <c r="AF16" i="28"/>
  <c r="AF20" i="28"/>
  <c r="AF24" i="28"/>
  <c r="AF32" i="28"/>
  <c r="AF40" i="28"/>
  <c r="AF44" i="28"/>
  <c r="AF48" i="28"/>
  <c r="AF52" i="28"/>
  <c r="AF56" i="28"/>
  <c r="AF60" i="28"/>
  <c r="AF64" i="28"/>
  <c r="AF68" i="28"/>
  <c r="AF72" i="28"/>
  <c r="AF76" i="28"/>
  <c r="AF80" i="28"/>
  <c r="AF84" i="28"/>
  <c r="AF88" i="28"/>
  <c r="AF92" i="28"/>
  <c r="AF96" i="28"/>
  <c r="AF100" i="28"/>
  <c r="AF104" i="28"/>
  <c r="AF108" i="28"/>
  <c r="AF114" i="28"/>
  <c r="AF118" i="28"/>
  <c r="AF122" i="28"/>
  <c r="AA63" i="28"/>
  <c r="AA67" i="28"/>
  <c r="AA71" i="28"/>
  <c r="AA83" i="28"/>
  <c r="AA91" i="28"/>
  <c r="AA99" i="28"/>
  <c r="AA107" i="28"/>
  <c r="AA118" i="28"/>
  <c r="AA122" i="28"/>
  <c r="V13" i="28"/>
  <c r="V17" i="28"/>
  <c r="V20" i="28"/>
  <c r="V24" i="28"/>
  <c r="V28" i="28"/>
  <c r="V35" i="28"/>
  <c r="V43" i="28"/>
  <c r="V47" i="28"/>
  <c r="V51" i="28"/>
  <c r="V67" i="28"/>
  <c r="V79" i="28"/>
  <c r="V83" i="28"/>
  <c r="V87" i="28"/>
  <c r="V91" i="28"/>
  <c r="V95" i="28"/>
  <c r="V99" i="28"/>
  <c r="V103" i="28"/>
  <c r="V107" i="28"/>
  <c r="V111" i="28"/>
  <c r="V115" i="28"/>
  <c r="V119" i="28"/>
  <c r="V123" i="28"/>
  <c r="V127" i="28"/>
  <c r="CH34" i="21"/>
  <c r="CH78" i="26"/>
  <c r="CH26" i="25"/>
  <c r="CH90" i="21"/>
  <c r="CH100" i="21"/>
  <c r="CH118" i="21"/>
  <c r="CH125" i="21"/>
  <c r="CH12" i="26"/>
  <c r="CH15" i="26"/>
  <c r="CH21" i="26"/>
  <c r="CH24" i="26"/>
  <c r="CH27" i="26"/>
  <c r="CH29" i="26"/>
  <c r="CH31" i="26"/>
  <c r="CH33" i="26"/>
  <c r="CH70" i="26"/>
  <c r="CH76" i="26"/>
  <c r="CH83" i="26"/>
  <c r="CH84" i="26"/>
  <c r="CH37" i="25"/>
  <c r="CH90" i="25"/>
  <c r="CH65" i="26"/>
  <c r="CH102" i="26"/>
  <c r="CH119" i="26"/>
  <c r="CH28" i="25"/>
  <c r="CH36" i="25"/>
  <c r="CH81" i="25"/>
  <c r="CH61" i="26"/>
  <c r="CH77" i="26"/>
  <c r="CH87" i="26"/>
  <c r="CH88" i="26"/>
  <c r="CH121" i="26"/>
  <c r="CH30" i="25"/>
  <c r="CH38" i="25"/>
  <c r="CH103" i="26"/>
  <c r="CH106" i="26"/>
  <c r="CH117" i="26"/>
  <c r="CH120" i="26"/>
  <c r="CH125" i="26"/>
  <c r="CH128" i="26"/>
  <c r="CH9" i="25"/>
  <c r="CH11" i="25"/>
  <c r="CH15" i="25"/>
  <c r="CH17" i="25"/>
  <c r="CH19" i="25"/>
  <c r="CH23" i="25"/>
  <c r="CH35" i="25"/>
  <c r="CH94" i="25"/>
  <c r="CH97" i="25"/>
  <c r="CH102" i="25"/>
  <c r="CH105" i="25"/>
  <c r="CH110" i="25"/>
  <c r="CH113" i="25"/>
  <c r="CH115" i="25"/>
  <c r="CH118" i="25"/>
  <c r="CH123" i="25"/>
  <c r="CH126" i="25"/>
  <c r="CH11" i="24"/>
  <c r="CH14" i="24"/>
  <c r="CH37" i="24"/>
  <c r="CH72" i="25"/>
  <c r="CH80" i="25"/>
  <c r="CH45" i="24"/>
  <c r="CH39" i="25"/>
  <c r="CH40" i="25"/>
  <c r="CH42" i="25"/>
  <c r="CH45" i="25"/>
  <c r="CH47" i="25"/>
  <c r="CH49" i="25"/>
  <c r="CH51" i="25"/>
  <c r="CH64" i="25"/>
  <c r="CH74" i="25"/>
  <c r="CH93" i="25"/>
  <c r="CH98" i="25"/>
  <c r="CH101" i="25"/>
  <c r="CH106" i="25"/>
  <c r="CH109" i="25"/>
  <c r="CH119" i="25"/>
  <c r="CH122" i="25"/>
  <c r="CH127" i="25"/>
  <c r="CH10" i="24"/>
  <c r="CH15" i="24"/>
  <c r="CH35" i="24"/>
  <c r="CH39" i="24"/>
  <c r="CH42" i="24"/>
  <c r="CH53" i="24"/>
  <c r="CH81" i="24"/>
  <c r="CH86" i="24"/>
  <c r="CH91" i="24"/>
  <c r="CH94" i="24"/>
  <c r="CH99" i="24"/>
  <c r="CH102" i="24"/>
  <c r="CH107" i="24"/>
  <c r="CH110" i="24"/>
  <c r="CH54" i="24"/>
  <c r="CH57" i="24"/>
  <c r="CH65" i="24"/>
  <c r="CH85" i="24"/>
  <c r="CH88" i="24"/>
  <c r="CH93" i="24"/>
  <c r="CH96" i="24"/>
  <c r="CH101" i="24"/>
  <c r="CH104" i="24"/>
  <c r="CH109" i="24"/>
  <c r="CH17" i="24"/>
  <c r="CH18" i="24"/>
  <c r="CH19" i="24"/>
  <c r="CH21" i="24"/>
  <c r="CH22" i="24"/>
  <c r="CH23" i="24"/>
  <c r="CH24" i="24"/>
  <c r="CH25" i="24"/>
  <c r="CH47" i="24"/>
  <c r="CH51" i="24"/>
  <c r="CH52" i="24"/>
  <c r="CH82" i="24"/>
  <c r="CH87" i="24"/>
  <c r="CH90" i="24"/>
  <c r="CH95" i="24"/>
  <c r="CH98" i="24"/>
  <c r="CH103" i="24"/>
  <c r="CH106" i="24"/>
  <c r="CH111" i="24"/>
  <c r="CH67" i="24"/>
  <c r="EG5" i="27"/>
  <c r="BC6" i="27" s="1"/>
  <c r="DN5" i="27"/>
  <c r="AJ6" i="27" s="1"/>
  <c r="DR5" i="27"/>
  <c r="AN6" i="27" s="1"/>
  <c r="DV5" i="27"/>
  <c r="AR6" i="27" s="1"/>
  <c r="DZ5" i="27"/>
  <c r="AV6" i="27" s="1"/>
  <c r="ED5" i="27"/>
  <c r="AZ6" i="27" s="1"/>
  <c r="J90" i="27"/>
  <c r="J94" i="27"/>
  <c r="J127" i="27"/>
  <c r="J100" i="27"/>
  <c r="J106" i="27"/>
  <c r="J118" i="27"/>
  <c r="J122" i="27"/>
  <c r="J124" i="27"/>
  <c r="AP91" i="28"/>
  <c r="AP19" i="28"/>
  <c r="CC96" i="27"/>
  <c r="AP49" i="28"/>
  <c r="AP74" i="28"/>
  <c r="AP84" i="28"/>
  <c r="AP45" i="28"/>
  <c r="AP117" i="28"/>
  <c r="AP104" i="28"/>
  <c r="AP47" i="28"/>
  <c r="AP102" i="28"/>
  <c r="CC59" i="23"/>
  <c r="CC96" i="23"/>
  <c r="N92" i="31"/>
  <c r="Q92" i="31" s="1"/>
  <c r="AK63" i="28"/>
  <c r="AK79" i="22"/>
  <c r="AO79" i="22" s="1"/>
  <c r="AK108" i="22"/>
  <c r="AM108" i="22" s="1"/>
  <c r="BH108" i="22" s="1"/>
  <c r="AK108" i="28"/>
  <c r="AK70" i="28"/>
  <c r="AK89" i="28"/>
  <c r="AK72" i="28"/>
  <c r="CC103" i="23"/>
  <c r="AK46" i="22"/>
  <c r="AM46" i="22" s="1"/>
  <c r="BH46" i="22" s="1"/>
  <c r="AK96" i="22"/>
  <c r="AO96" i="22" s="1"/>
  <c r="AK106" i="28"/>
  <c r="AK90" i="28"/>
  <c r="N106" i="31"/>
  <c r="Q106" i="31" s="1"/>
  <c r="N102" i="31"/>
  <c r="Q102" i="31" s="1"/>
  <c r="N90" i="31"/>
  <c r="CC92" i="23"/>
  <c r="CC90" i="23"/>
  <c r="CC83" i="23"/>
  <c r="CC63" i="23"/>
  <c r="J79" i="23"/>
  <c r="J62" i="23"/>
  <c r="CC54" i="23"/>
  <c r="AK84" i="28"/>
  <c r="AK122" i="22"/>
  <c r="AO122" i="22" s="1"/>
  <c r="AK93" i="22"/>
  <c r="AM93" i="22" s="1"/>
  <c r="BH93" i="22" s="1"/>
  <c r="AK111" i="22"/>
  <c r="AO111" i="22" s="1"/>
  <c r="CC101" i="23"/>
  <c r="CC98" i="23"/>
  <c r="CC95" i="23"/>
  <c r="CC93" i="23"/>
  <c r="CC91" i="23"/>
  <c r="CC89" i="23"/>
  <c r="CC87" i="23"/>
  <c r="CC84" i="23"/>
  <c r="CC74" i="23"/>
  <c r="AK121" i="28"/>
  <c r="AK110" i="22"/>
  <c r="AO110" i="22" s="1"/>
  <c r="N104" i="31"/>
  <c r="Q104" i="31" s="1"/>
  <c r="AK118" i="28"/>
  <c r="AK124" i="22"/>
  <c r="AO124" i="22" s="1"/>
  <c r="CC71" i="23"/>
  <c r="AK113" i="28"/>
  <c r="CC120" i="23"/>
  <c r="N84" i="31"/>
  <c r="Q84" i="31" s="1"/>
  <c r="AK50" i="28"/>
  <c r="AK110" i="28"/>
  <c r="AK58" i="22"/>
  <c r="AM58" i="22" s="1"/>
  <c r="BH58" i="22" s="1"/>
  <c r="N107" i="31"/>
  <c r="CC47" i="23"/>
  <c r="AK107" i="28"/>
  <c r="N72" i="31"/>
  <c r="Q72" i="31" s="1"/>
  <c r="AK72" i="22"/>
  <c r="AM72" i="22" s="1"/>
  <c r="BH72" i="22" s="1"/>
  <c r="N87" i="31"/>
  <c r="Q87" i="31" s="1"/>
  <c r="AK93" i="28"/>
  <c r="CC61" i="23"/>
  <c r="AK42" i="28"/>
  <c r="CC50" i="23"/>
  <c r="N47" i="31"/>
  <c r="Q47" i="31" s="1"/>
  <c r="AK115" i="28"/>
  <c r="AK74" i="28"/>
  <c r="AK69" i="28"/>
  <c r="CC56" i="23"/>
  <c r="AK61" i="22"/>
  <c r="AM61" i="22" s="1"/>
  <c r="BH61" i="22" s="1"/>
  <c r="AK78" i="28"/>
  <c r="N56" i="31"/>
  <c r="Q56" i="31" s="1"/>
  <c r="N128" i="31"/>
  <c r="AK68" i="28"/>
  <c r="N58" i="31"/>
  <c r="Q58" i="31" s="1"/>
  <c r="AK66" i="28"/>
  <c r="CC82" i="23"/>
  <c r="AK48" i="28"/>
  <c r="J71" i="23"/>
  <c r="BL132" i="25"/>
  <c r="Z4" i="31"/>
  <c r="CH42" i="26"/>
  <c r="CH45" i="26"/>
  <c r="CH57" i="26"/>
  <c r="CH62" i="26"/>
  <c r="CH98" i="26"/>
  <c r="CH25" i="25"/>
  <c r="CH50" i="25"/>
  <c r="CH87" i="25"/>
  <c r="CH88" i="25"/>
  <c r="CH89" i="25"/>
  <c r="CH38" i="24"/>
  <c r="CH48" i="24"/>
  <c r="CH61" i="24"/>
  <c r="CH62" i="24"/>
  <c r="CH63" i="24"/>
  <c r="CH64" i="24"/>
  <c r="CH68" i="24"/>
  <c r="CH83" i="24"/>
  <c r="CH112" i="24"/>
  <c r="CH113" i="24"/>
  <c r="CH114" i="24"/>
  <c r="CH115" i="24"/>
  <c r="CH116" i="24"/>
  <c r="CH117" i="24"/>
  <c r="CH118" i="24"/>
  <c r="CH119" i="24"/>
  <c r="CH120" i="24"/>
  <c r="CH121" i="24"/>
  <c r="CH122" i="24"/>
  <c r="CH123" i="24"/>
  <c r="CH124" i="24"/>
  <c r="CH125" i="24"/>
  <c r="CH126" i="24"/>
  <c r="CH127" i="24"/>
  <c r="CH128" i="24"/>
  <c r="CH10" i="25"/>
  <c r="CH12" i="25"/>
  <c r="CH13" i="25"/>
  <c r="CH14" i="25"/>
  <c r="CH16" i="25"/>
  <c r="CH18" i="25"/>
  <c r="CH20" i="25"/>
  <c r="CH22" i="25"/>
  <c r="CH24" i="25"/>
  <c r="CH34" i="26"/>
  <c r="CH41" i="26"/>
  <c r="CH52" i="26"/>
  <c r="CH55" i="26"/>
  <c r="CH58" i="26"/>
  <c r="CH64" i="26"/>
  <c r="CH29" i="24"/>
  <c r="BL132" i="21"/>
  <c r="Q10" i="28"/>
  <c r="Q64" i="28"/>
  <c r="Q16" i="28"/>
  <c r="Q93" i="28"/>
  <c r="R80" i="13"/>
  <c r="R96" i="13"/>
  <c r="Q42" i="22"/>
  <c r="Q18" i="28"/>
  <c r="Q83" i="22"/>
  <c r="R10" i="13"/>
  <c r="R126" i="13"/>
  <c r="Q70" i="28"/>
  <c r="Q21" i="28"/>
  <c r="Q88" i="28"/>
  <c r="R17" i="13"/>
  <c r="R88" i="13"/>
  <c r="CH22" i="21"/>
  <c r="CH35" i="21"/>
  <c r="CH49" i="21"/>
  <c r="CH50" i="21"/>
  <c r="CH51" i="21"/>
  <c r="CH52" i="21"/>
  <c r="CH53" i="21"/>
  <c r="CH54" i="21"/>
  <c r="CH55" i="21"/>
  <c r="CH56" i="21"/>
  <c r="CH57" i="21"/>
  <c r="CH58" i="21"/>
  <c r="CH59" i="21"/>
  <c r="CH60" i="21"/>
  <c r="BL132" i="4"/>
  <c r="L88" i="22"/>
  <c r="L56" i="28"/>
  <c r="L64" i="28"/>
  <c r="L53" i="28"/>
  <c r="M53" i="13"/>
  <c r="L53" i="22"/>
  <c r="L45" i="28"/>
  <c r="L45" i="22"/>
  <c r="L124" i="28"/>
  <c r="L116" i="28"/>
  <c r="L112" i="28"/>
  <c r="L108" i="28"/>
  <c r="L104" i="28"/>
  <c r="L104" i="22"/>
  <c r="L96" i="28"/>
  <c r="L92" i="28"/>
  <c r="L84" i="28"/>
  <c r="L84" i="22"/>
  <c r="L68" i="22"/>
  <c r="L68" i="28"/>
  <c r="L60" i="28"/>
  <c r="L64" i="22"/>
  <c r="L128" i="22"/>
  <c r="L100" i="28"/>
  <c r="L76" i="28"/>
  <c r="CH101" i="4"/>
  <c r="CH97" i="4"/>
  <c r="CH93" i="4"/>
  <c r="CH89" i="4"/>
  <c r="CH79" i="4"/>
  <c r="CH75" i="4"/>
  <c r="CH69" i="4"/>
  <c r="CH45" i="4"/>
  <c r="CH37" i="4"/>
  <c r="L67" i="22"/>
  <c r="L52" i="22"/>
  <c r="L103" i="28"/>
  <c r="L71" i="28"/>
  <c r="M103" i="13"/>
  <c r="CH85" i="4"/>
  <c r="CH83" i="4"/>
  <c r="CH67" i="4"/>
  <c r="CH41" i="4"/>
  <c r="CH18" i="26"/>
  <c r="CH37" i="26"/>
  <c r="CH40" i="26"/>
  <c r="CH50" i="26"/>
  <c r="CH54" i="26"/>
  <c r="CH60" i="26"/>
  <c r="CH67" i="26"/>
  <c r="CH69" i="26"/>
  <c r="CH71" i="26"/>
  <c r="CH85" i="26"/>
  <c r="CH86" i="26"/>
  <c r="CH89" i="26"/>
  <c r="CH97" i="26"/>
  <c r="CH101" i="26"/>
  <c r="CH104" i="26"/>
  <c r="CH107" i="26"/>
  <c r="CH108" i="26"/>
  <c r="CH109" i="26"/>
  <c r="CH110" i="26"/>
  <c r="CH112" i="26"/>
  <c r="CH118" i="26"/>
  <c r="CH9" i="26"/>
  <c r="CH11" i="26"/>
  <c r="CH14" i="26"/>
  <c r="CH23" i="26"/>
  <c r="CH35" i="26"/>
  <c r="CH38" i="26"/>
  <c r="CH111" i="26"/>
  <c r="AO4" i="13"/>
  <c r="H95" i="28"/>
  <c r="E95" i="28" s="1"/>
  <c r="AC71" i="22"/>
  <c r="BF71" i="22" s="1"/>
  <c r="H33" i="24"/>
  <c r="CL33" i="24" s="1"/>
  <c r="AR68" i="22"/>
  <c r="BI68" i="22" s="1"/>
  <c r="H95" i="23"/>
  <c r="CE95" i="23" s="1"/>
  <c r="H128" i="27"/>
  <c r="CF128" i="27" s="1"/>
  <c r="X12" i="22"/>
  <c r="BE12" i="22" s="1"/>
  <c r="V132" i="23"/>
  <c r="AP69" i="28"/>
  <c r="AP55" i="28"/>
  <c r="AP97" i="28"/>
  <c r="AP39" i="28"/>
  <c r="AP22" i="28"/>
  <c r="AP122" i="28"/>
  <c r="AP86" i="28"/>
  <c r="AP115" i="28"/>
  <c r="AP82" i="28"/>
  <c r="AP70" i="28"/>
  <c r="AP61" i="28"/>
  <c r="AP60" i="28"/>
  <c r="AP37" i="28"/>
  <c r="AP33" i="28"/>
  <c r="AP25" i="28"/>
  <c r="AP23" i="28"/>
  <c r="CC38" i="27"/>
  <c r="CC15" i="27"/>
  <c r="J15" i="27"/>
  <c r="H67" i="25"/>
  <c r="C67" i="25" s="1"/>
  <c r="AP123" i="28"/>
  <c r="CC48" i="27"/>
  <c r="AP46" i="28"/>
  <c r="CC58" i="27"/>
  <c r="J25" i="27"/>
  <c r="J31" i="27"/>
  <c r="J41" i="27"/>
  <c r="J47" i="27"/>
  <c r="J50" i="27"/>
  <c r="J51" i="27"/>
  <c r="J54" i="27"/>
  <c r="J55" i="27"/>
  <c r="J58" i="27"/>
  <c r="J59" i="27"/>
  <c r="J62" i="27"/>
  <c r="J63" i="27"/>
  <c r="J64" i="27"/>
  <c r="J66" i="27"/>
  <c r="J67" i="27"/>
  <c r="J68" i="27"/>
  <c r="J70" i="27"/>
  <c r="J71" i="27"/>
  <c r="J74" i="27"/>
  <c r="J75" i="27"/>
  <c r="J78" i="27"/>
  <c r="J79" i="27"/>
  <c r="J82" i="27"/>
  <c r="J83" i="27"/>
  <c r="J86" i="27"/>
  <c r="J87" i="27"/>
  <c r="AR32" i="22"/>
  <c r="BI32" i="22" s="1"/>
  <c r="AT32" i="22"/>
  <c r="AP56" i="28"/>
  <c r="AP30" i="28"/>
  <c r="CU5" i="27"/>
  <c r="Q6" i="27" s="1"/>
  <c r="CY5" i="27"/>
  <c r="U6" i="27" s="1"/>
  <c r="DC5" i="27"/>
  <c r="Y6" i="27" s="1"/>
  <c r="DG5" i="27"/>
  <c r="AC6" i="27" s="1"/>
  <c r="DK5" i="27"/>
  <c r="AG6" i="27" s="1"/>
  <c r="DO5" i="27"/>
  <c r="AK6" i="27" s="1"/>
  <c r="DS5" i="27"/>
  <c r="AO6" i="27" s="1"/>
  <c r="DW5" i="27"/>
  <c r="AS6" i="27" s="1"/>
  <c r="EA5" i="27"/>
  <c r="AW6" i="27" s="1"/>
  <c r="EE5" i="27"/>
  <c r="BA6" i="27" s="1"/>
  <c r="AP16" i="28"/>
  <c r="AP108" i="28"/>
  <c r="CC56" i="27"/>
  <c r="AP71" i="28"/>
  <c r="CC20" i="27"/>
  <c r="CC68" i="27"/>
  <c r="AP90" i="28"/>
  <c r="AP80" i="28"/>
  <c r="AP114" i="28"/>
  <c r="CC120" i="27"/>
  <c r="AP120" i="28"/>
  <c r="AP88" i="28"/>
  <c r="CC88" i="27"/>
  <c r="CC73" i="27"/>
  <c r="AP73" i="28"/>
  <c r="CC66" i="27"/>
  <c r="AP66" i="28"/>
  <c r="CC54" i="27"/>
  <c r="AP54" i="28"/>
  <c r="AP36" i="28"/>
  <c r="CC36" i="27"/>
  <c r="AP28" i="28"/>
  <c r="CC28" i="27"/>
  <c r="AP125" i="28"/>
  <c r="CC80" i="27"/>
  <c r="CC128" i="27"/>
  <c r="AP128" i="28"/>
  <c r="CC119" i="27"/>
  <c r="AP119" i="28"/>
  <c r="CC100" i="27"/>
  <c r="AP100" i="28"/>
  <c r="CC93" i="27"/>
  <c r="AP93" i="28"/>
  <c r="CC79" i="27"/>
  <c r="AP79" i="28"/>
  <c r="CC76" i="27"/>
  <c r="AP76" i="28"/>
  <c r="CC50" i="27"/>
  <c r="AP50" i="28"/>
  <c r="CC35" i="27"/>
  <c r="AP35" i="28"/>
  <c r="AP31" i="28"/>
  <c r="CC31" i="27"/>
  <c r="CC14" i="27"/>
  <c r="AP14" i="28"/>
  <c r="AP87" i="28"/>
  <c r="CC106" i="27"/>
  <c r="AP106" i="28"/>
  <c r="AP101" i="28"/>
  <c r="CC101" i="27"/>
  <c r="CC94" i="27"/>
  <c r="AP94" i="28"/>
  <c r="CC62" i="27"/>
  <c r="AP62" i="28"/>
  <c r="CC41" i="27"/>
  <c r="AP41" i="28"/>
  <c r="AR126" i="22"/>
  <c r="BI126" i="22" s="1"/>
  <c r="AH124" i="22"/>
  <c r="BG124" i="22" s="1"/>
  <c r="AE92" i="22"/>
  <c r="AP32" i="28"/>
  <c r="CC109" i="27"/>
  <c r="AP109" i="28"/>
  <c r="CC53" i="27"/>
  <c r="AP53" i="28"/>
  <c r="CC21" i="27"/>
  <c r="AP21" i="28"/>
  <c r="AR89" i="22"/>
  <c r="BI89" i="22" s="1"/>
  <c r="AJ72" i="22"/>
  <c r="AP27" i="28"/>
  <c r="AP126" i="28"/>
  <c r="CC126" i="27"/>
  <c r="CC95" i="27"/>
  <c r="AP95" i="28"/>
  <c r="CC67" i="27"/>
  <c r="AP67" i="28"/>
  <c r="CC63" i="27"/>
  <c r="AP63" i="28"/>
  <c r="J20" i="27"/>
  <c r="CC99" i="27"/>
  <c r="AP99" i="28"/>
  <c r="CC75" i="27"/>
  <c r="AP75" i="28"/>
  <c r="AP34" i="28"/>
  <c r="CC34" i="27"/>
  <c r="CC26" i="27"/>
  <c r="AP26" i="28"/>
  <c r="CC13" i="27"/>
  <c r="AP13" i="28"/>
  <c r="DI5" i="27"/>
  <c r="AE6" i="27" s="1"/>
  <c r="DE5" i="27"/>
  <c r="AA6" i="27" s="1"/>
  <c r="DA5" i="27"/>
  <c r="W6" i="27" s="1"/>
  <c r="CW5" i="27"/>
  <c r="S6" i="27" s="1"/>
  <c r="DH5" i="27"/>
  <c r="AD6" i="27" s="1"/>
  <c r="DD5" i="27"/>
  <c r="Z6" i="27" s="1"/>
  <c r="CZ5" i="27"/>
  <c r="V6" i="27" s="1"/>
  <c r="CV5" i="27"/>
  <c r="R6" i="27" s="1"/>
  <c r="DJ5" i="27"/>
  <c r="AF6" i="27" s="1"/>
  <c r="DF5" i="27"/>
  <c r="AB6" i="27" s="1"/>
  <c r="DB5" i="27"/>
  <c r="X6" i="27" s="1"/>
  <c r="CX5" i="27"/>
  <c r="T6" i="27" s="1"/>
  <c r="CT5" i="27"/>
  <c r="P6" i="27" s="1"/>
  <c r="DL5" i="27"/>
  <c r="AH6" i="27" s="1"/>
  <c r="DP5" i="27"/>
  <c r="AL6" i="27" s="1"/>
  <c r="DT5" i="27"/>
  <c r="AP6" i="27" s="1"/>
  <c r="DX5" i="27"/>
  <c r="AT6" i="27" s="1"/>
  <c r="EB5" i="27"/>
  <c r="AX6" i="27" s="1"/>
  <c r="EF5" i="27"/>
  <c r="BB6" i="27" s="1"/>
  <c r="DM5" i="27"/>
  <c r="AI6" i="27" s="1"/>
  <c r="DQ5" i="27"/>
  <c r="AM6" i="27" s="1"/>
  <c r="DU5" i="27"/>
  <c r="AQ6" i="27" s="1"/>
  <c r="DY5" i="27"/>
  <c r="AU6" i="27" s="1"/>
  <c r="EC5" i="27"/>
  <c r="AY6" i="27" s="1"/>
  <c r="AK53" i="28"/>
  <c r="CC53" i="23"/>
  <c r="AK39" i="28"/>
  <c r="CC39" i="23"/>
  <c r="J114" i="23"/>
  <c r="J34" i="23"/>
  <c r="J19" i="23"/>
  <c r="CC60" i="23"/>
  <c r="AK124" i="28"/>
  <c r="N119" i="31"/>
  <c r="CC119" i="23"/>
  <c r="N86" i="31"/>
  <c r="CC46" i="23"/>
  <c r="J123" i="23"/>
  <c r="J122" i="23"/>
  <c r="AK127" i="28"/>
  <c r="CC127" i="23"/>
  <c r="N109" i="31"/>
  <c r="AK109" i="28"/>
  <c r="CC57" i="23"/>
  <c r="AK41" i="22"/>
  <c r="AM41" i="22" s="1"/>
  <c r="BH41" i="22" s="1"/>
  <c r="AK41" i="28"/>
  <c r="CC41" i="23"/>
  <c r="J99" i="23"/>
  <c r="J42" i="23"/>
  <c r="AK127" i="22"/>
  <c r="AK68" i="22"/>
  <c r="CC109" i="23"/>
  <c r="AJ113" i="22"/>
  <c r="AK104" i="28"/>
  <c r="N124" i="31"/>
  <c r="AK81" i="28"/>
  <c r="AK99" i="22"/>
  <c r="CC99" i="23"/>
  <c r="AK75" i="28"/>
  <c r="CC75" i="23"/>
  <c r="CC51" i="23"/>
  <c r="U132" i="23"/>
  <c r="H120" i="4"/>
  <c r="AA120" i="4" s="1"/>
  <c r="AE120" i="4" s="1"/>
  <c r="AE27" i="22"/>
  <c r="H63" i="4"/>
  <c r="D63" i="4" s="1"/>
  <c r="H63" i="24"/>
  <c r="C63" i="24" s="1"/>
  <c r="AT54" i="22"/>
  <c r="H120" i="13"/>
  <c r="AP120" i="13" s="1"/>
  <c r="H120" i="31"/>
  <c r="AC120" i="31" s="1"/>
  <c r="H120" i="24"/>
  <c r="D120" i="24" s="1"/>
  <c r="H104" i="27"/>
  <c r="H104" i="26"/>
  <c r="CL104" i="26" s="1"/>
  <c r="H83" i="31"/>
  <c r="AC83" i="31" s="1"/>
  <c r="H83" i="27"/>
  <c r="D83" i="27" s="1"/>
  <c r="H104" i="4"/>
  <c r="AA104" i="4" s="1"/>
  <c r="AE104" i="4" s="1"/>
  <c r="H71" i="27"/>
  <c r="CD71" i="27" s="1"/>
  <c r="X15" i="22"/>
  <c r="BE15" i="22" s="1"/>
  <c r="H71" i="28"/>
  <c r="AC57" i="22"/>
  <c r="BF57" i="22" s="1"/>
  <c r="AR76" i="22"/>
  <c r="BI76" i="22" s="1"/>
  <c r="AT76" i="22"/>
  <c r="AH27" i="22"/>
  <c r="BG27" i="22" s="1"/>
  <c r="AJ27" i="22"/>
  <c r="AC59" i="22"/>
  <c r="BF59" i="22" s="1"/>
  <c r="CH49" i="26"/>
  <c r="CH68" i="26"/>
  <c r="CH72" i="26"/>
  <c r="H128" i="31"/>
  <c r="AC128" i="31" s="1"/>
  <c r="H128" i="26"/>
  <c r="AJ89" i="22"/>
  <c r="AH89" i="22"/>
  <c r="BG89" i="22" s="1"/>
  <c r="H83" i="28"/>
  <c r="D83" i="28" s="1"/>
  <c r="H83" i="22"/>
  <c r="E83" i="22" s="1"/>
  <c r="H63" i="22"/>
  <c r="AY63" i="22" s="1"/>
  <c r="H63" i="31"/>
  <c r="AA63" i="31" s="1"/>
  <c r="H63" i="28"/>
  <c r="D63" i="28" s="1"/>
  <c r="H63" i="21"/>
  <c r="AA63" i="21" s="1"/>
  <c r="AE63" i="21" s="1"/>
  <c r="CH39" i="26"/>
  <c r="CH75" i="26"/>
  <c r="CH94" i="26"/>
  <c r="CH95" i="26"/>
  <c r="CH115" i="26"/>
  <c r="CH126" i="26"/>
  <c r="CH127" i="26"/>
  <c r="AC53" i="22"/>
  <c r="BF53" i="22" s="1"/>
  <c r="AH76" i="22"/>
  <c r="BG76" i="22" s="1"/>
  <c r="AJ93" i="22"/>
  <c r="CH17" i="26"/>
  <c r="CH36" i="26"/>
  <c r="CH51" i="26"/>
  <c r="CH53" i="26"/>
  <c r="CH73" i="26"/>
  <c r="CH74" i="26"/>
  <c r="CH91" i="26"/>
  <c r="CH92" i="26"/>
  <c r="CH123" i="26"/>
  <c r="AC90" i="22"/>
  <c r="BF90" i="22" s="1"/>
  <c r="H16" i="31"/>
  <c r="AJ87" i="22"/>
  <c r="AH16" i="22"/>
  <c r="BG16" i="22" s="1"/>
  <c r="Z9" i="22"/>
  <c r="AJ81" i="22"/>
  <c r="AH112" i="22"/>
  <c r="BG112" i="22" s="1"/>
  <c r="AC96" i="22"/>
  <c r="BF96" i="22" s="1"/>
  <c r="AE115" i="22"/>
  <c r="BI132" i="26"/>
  <c r="AC64" i="22"/>
  <c r="BF64" i="22" s="1"/>
  <c r="AJ18" i="22"/>
  <c r="AJ46" i="22"/>
  <c r="AT39" i="22"/>
  <c r="AR39" i="22"/>
  <c r="BI39" i="22" s="1"/>
  <c r="AT57" i="22"/>
  <c r="AR57" i="22"/>
  <c r="BI57" i="22" s="1"/>
  <c r="AT61" i="22"/>
  <c r="AR61" i="22"/>
  <c r="BI61" i="22" s="1"/>
  <c r="H125" i="26"/>
  <c r="CL125" i="26" s="1"/>
  <c r="H125" i="13"/>
  <c r="AP125" i="13" s="1"/>
  <c r="H125" i="31"/>
  <c r="H125" i="25"/>
  <c r="H71" i="31"/>
  <c r="E71" i="31" s="1"/>
  <c r="H71" i="25"/>
  <c r="E71" i="25" s="1"/>
  <c r="H71" i="13"/>
  <c r="H120" i="21"/>
  <c r="H120" i="28"/>
  <c r="AT53" i="22"/>
  <c r="AR53" i="22"/>
  <c r="BI53" i="22" s="1"/>
  <c r="H120" i="23"/>
  <c r="CD120" i="23" s="1"/>
  <c r="H120" i="26"/>
  <c r="H120" i="25"/>
  <c r="H104" i="21"/>
  <c r="H104" i="31"/>
  <c r="D104" i="31" s="1"/>
  <c r="H104" i="25"/>
  <c r="CM104" i="25" s="1"/>
  <c r="H104" i="28"/>
  <c r="H104" i="23"/>
  <c r="C104" i="23" s="1"/>
  <c r="H104" i="22"/>
  <c r="H95" i="21"/>
  <c r="AA95" i="21" s="1"/>
  <c r="AE95" i="21" s="1"/>
  <c r="H95" i="26"/>
  <c r="H95" i="27"/>
  <c r="H95" i="22"/>
  <c r="BA95" i="22" s="1"/>
  <c r="H95" i="31"/>
  <c r="AA95" i="31" s="1"/>
  <c r="H120" i="27"/>
  <c r="Z114" i="22"/>
  <c r="H95" i="4"/>
  <c r="H125" i="27"/>
  <c r="C125" i="27" s="1"/>
  <c r="H104" i="13"/>
  <c r="C104" i="13" s="1"/>
  <c r="H71" i="4"/>
  <c r="CN71" i="4" s="1"/>
  <c r="AT124" i="22"/>
  <c r="H17" i="27"/>
  <c r="D17" i="27" s="1"/>
  <c r="H17" i="24"/>
  <c r="CM17" i="24" s="1"/>
  <c r="H17" i="28"/>
  <c r="H17" i="25"/>
  <c r="H17" i="21"/>
  <c r="CM17" i="21" s="1"/>
  <c r="H17" i="4"/>
  <c r="AA17" i="4" s="1"/>
  <c r="AE17" i="4" s="1"/>
  <c r="H17" i="13"/>
  <c r="AR17" i="13" s="1"/>
  <c r="AC19" i="22"/>
  <c r="BF19" i="22" s="1"/>
  <c r="AE19" i="22"/>
  <c r="H33" i="21"/>
  <c r="H17" i="26"/>
  <c r="X96" i="22"/>
  <c r="BE96" i="22" s="1"/>
  <c r="AJ114" i="22"/>
  <c r="AH114" i="22"/>
  <c r="BG114" i="22" s="1"/>
  <c r="H17" i="22"/>
  <c r="AJ58" i="22"/>
  <c r="AH58" i="22"/>
  <c r="BG58" i="22" s="1"/>
  <c r="AC123" i="22"/>
  <c r="BF123" i="22" s="1"/>
  <c r="AE123" i="22"/>
  <c r="H34" i="27"/>
  <c r="CE34" i="27" s="1"/>
  <c r="H34" i="13"/>
  <c r="H33" i="23"/>
  <c r="H33" i="13"/>
  <c r="H33" i="31"/>
  <c r="H33" i="28"/>
  <c r="H33" i="27"/>
  <c r="CF33" i="27" s="1"/>
  <c r="H33" i="25"/>
  <c r="H33" i="4"/>
  <c r="AA33" i="4" s="1"/>
  <c r="AE33" i="4" s="1"/>
  <c r="H33" i="26"/>
  <c r="CM33" i="26" s="1"/>
  <c r="H68" i="13"/>
  <c r="AP68" i="13" s="1"/>
  <c r="H68" i="27"/>
  <c r="H68" i="4"/>
  <c r="CM68" i="4" s="1"/>
  <c r="H34" i="31"/>
  <c r="AC85" i="22"/>
  <c r="BF85" i="22" s="1"/>
  <c r="AE85" i="22"/>
  <c r="H36" i="31"/>
  <c r="H36" i="21"/>
  <c r="AA36" i="21" s="1"/>
  <c r="AE36" i="21" s="1"/>
  <c r="H36" i="13"/>
  <c r="AR36" i="13" s="1"/>
  <c r="X89" i="22"/>
  <c r="BE89" i="22" s="1"/>
  <c r="Z89" i="22"/>
  <c r="H36" i="4"/>
  <c r="H17" i="23"/>
  <c r="D17" i="23" s="1"/>
  <c r="AE73" i="22"/>
  <c r="AR69" i="22"/>
  <c r="BI69" i="22" s="1"/>
  <c r="AT69" i="22"/>
  <c r="H128" i="24"/>
  <c r="H128" i="13"/>
  <c r="H128" i="23"/>
  <c r="CF128" i="23" s="1"/>
  <c r="H83" i="13"/>
  <c r="E83" i="13" s="1"/>
  <c r="H83" i="4"/>
  <c r="CL83" i="4" s="1"/>
  <c r="H83" i="26"/>
  <c r="H83" i="23"/>
  <c r="CF83" i="23" s="1"/>
  <c r="H83" i="25"/>
  <c r="D83" i="25" s="1"/>
  <c r="H83" i="24"/>
  <c r="CN83" i="24" s="1"/>
  <c r="H63" i="25"/>
  <c r="CL63" i="25" s="1"/>
  <c r="H63" i="23"/>
  <c r="CD63" i="23" s="1"/>
  <c r="H63" i="27"/>
  <c r="D63" i="27" s="1"/>
  <c r="H63" i="26"/>
  <c r="CL63" i="26" s="1"/>
  <c r="BJ132" i="26"/>
  <c r="CH48" i="21"/>
  <c r="H68" i="24"/>
  <c r="H68" i="26"/>
  <c r="CL68" i="26" s="1"/>
  <c r="H68" i="25"/>
  <c r="C68" i="25" s="1"/>
  <c r="CH28" i="26"/>
  <c r="CH93" i="26"/>
  <c r="CH21" i="25"/>
  <c r="CH65" i="25"/>
  <c r="CH114" i="25"/>
  <c r="CH124" i="25"/>
  <c r="CH20" i="24"/>
  <c r="CH49" i="24"/>
  <c r="AJ86" i="22"/>
  <c r="AH86" i="22"/>
  <c r="BG86" i="22" s="1"/>
  <c r="AE119" i="22"/>
  <c r="AC119" i="22"/>
  <c r="BF119" i="22" s="1"/>
  <c r="AC60" i="22"/>
  <c r="BF60" i="22" s="1"/>
  <c r="AE60" i="22"/>
  <c r="Q9" i="28"/>
  <c r="Q9" i="22"/>
  <c r="H36" i="24"/>
  <c r="E36" i="24" s="1"/>
  <c r="H36" i="25"/>
  <c r="CN36" i="25" s="1"/>
  <c r="H36" i="28"/>
  <c r="E36" i="28" s="1"/>
  <c r="H36" i="27"/>
  <c r="CF36" i="27" s="1"/>
  <c r="H36" i="22"/>
  <c r="AH45" i="22"/>
  <c r="BG45" i="22" s="1"/>
  <c r="AJ45" i="22"/>
  <c r="AH80" i="22"/>
  <c r="BG80" i="22" s="1"/>
  <c r="AJ80" i="22"/>
  <c r="R15" i="13"/>
  <c r="Q20" i="28"/>
  <c r="R20" i="13"/>
  <c r="Q24" i="22"/>
  <c r="Q24" i="28"/>
  <c r="Q37" i="28"/>
  <c r="R37" i="13"/>
  <c r="Q49" i="28"/>
  <c r="Q60" i="28"/>
  <c r="R69" i="13"/>
  <c r="R59" i="13"/>
  <c r="Q62" i="28"/>
  <c r="R72" i="13"/>
  <c r="Q72" i="28"/>
  <c r="Q76" i="28"/>
  <c r="R76" i="13"/>
  <c r="Q82" i="28"/>
  <c r="CH36" i="21"/>
  <c r="CH26" i="26"/>
  <c r="CH32" i="26"/>
  <c r="CH66" i="26"/>
  <c r="CH90" i="26"/>
  <c r="CH114" i="26"/>
  <c r="CH116" i="26"/>
  <c r="CH48" i="25"/>
  <c r="CH58" i="25"/>
  <c r="CH66" i="25"/>
  <c r="CH86" i="25"/>
  <c r="CH26" i="24"/>
  <c r="CH36" i="24"/>
  <c r="CH46" i="24"/>
  <c r="CH60" i="24"/>
  <c r="CH80" i="24"/>
  <c r="CH28" i="21"/>
  <c r="CH30" i="21"/>
  <c r="CH44" i="26"/>
  <c r="CH48" i="26"/>
  <c r="CH82" i="26"/>
  <c r="CH32" i="25"/>
  <c r="CH34" i="25"/>
  <c r="CH54" i="25"/>
  <c r="CH78" i="25"/>
  <c r="CH30" i="24"/>
  <c r="CH44" i="24"/>
  <c r="CH76" i="24"/>
  <c r="AJ121" i="22"/>
  <c r="AH121" i="22"/>
  <c r="BG121" i="22" s="1"/>
  <c r="AJ102" i="22"/>
  <c r="AH102" i="22"/>
  <c r="BG102" i="22" s="1"/>
  <c r="AE116" i="22"/>
  <c r="AC116" i="22"/>
  <c r="BF116" i="22" s="1"/>
  <c r="AH78" i="22"/>
  <c r="BG78" i="22" s="1"/>
  <c r="AE61" i="22"/>
  <c r="AJ10" i="22"/>
  <c r="AH10" i="22"/>
  <c r="BG10" i="22" s="1"/>
  <c r="H16" i="25"/>
  <c r="H16" i="26"/>
  <c r="AR43" i="22"/>
  <c r="BI43" i="22" s="1"/>
  <c r="AT43" i="22"/>
  <c r="AT101" i="22"/>
  <c r="AR101" i="22"/>
  <c r="BI101" i="22" s="1"/>
  <c r="V12" i="31"/>
  <c r="X70" i="22"/>
  <c r="BE70" i="22" s="1"/>
  <c r="Z70" i="22"/>
  <c r="X50" i="22"/>
  <c r="BE50" i="22" s="1"/>
  <c r="Z50" i="22"/>
  <c r="L123" i="28"/>
  <c r="L123" i="22"/>
  <c r="L115" i="22"/>
  <c r="L115" i="28"/>
  <c r="M107" i="13"/>
  <c r="L107" i="28"/>
  <c r="L107" i="22"/>
  <c r="H116" i="24"/>
  <c r="CL116" i="24" s="1"/>
  <c r="H116" i="25"/>
  <c r="C116" i="25" s="1"/>
  <c r="H116" i="27"/>
  <c r="CD116" i="27" s="1"/>
  <c r="H116" i="21"/>
  <c r="D116" i="21" s="1"/>
  <c r="H116" i="23"/>
  <c r="H116" i="4"/>
  <c r="D116" i="4" s="1"/>
  <c r="H116" i="28"/>
  <c r="C116" i="28" s="1"/>
  <c r="H116" i="31"/>
  <c r="H116" i="26"/>
  <c r="CN116" i="26" s="1"/>
  <c r="H116" i="13"/>
  <c r="AR116" i="13" s="1"/>
  <c r="H101" i="31"/>
  <c r="AB101" i="31" s="1"/>
  <c r="H101" i="26"/>
  <c r="D101" i="26" s="1"/>
  <c r="H101" i="28"/>
  <c r="H101" i="4"/>
  <c r="D101" i="4" s="1"/>
  <c r="H101" i="13"/>
  <c r="D101" i="13" s="1"/>
  <c r="H101" i="23"/>
  <c r="H101" i="25"/>
  <c r="H101" i="22"/>
  <c r="D101" i="22" s="1"/>
  <c r="H101" i="27"/>
  <c r="H101" i="21"/>
  <c r="L127" i="28"/>
  <c r="L127" i="22"/>
  <c r="AR117" i="22"/>
  <c r="BI117" i="22" s="1"/>
  <c r="AT117" i="22"/>
  <c r="AR92" i="22"/>
  <c r="BI92" i="22" s="1"/>
  <c r="H16" i="22"/>
  <c r="H16" i="21"/>
  <c r="H16" i="4"/>
  <c r="H16" i="27"/>
  <c r="CD16" i="27" s="1"/>
  <c r="H16" i="28"/>
  <c r="BA16" i="28" s="1"/>
  <c r="H16" i="23"/>
  <c r="H16" i="24"/>
  <c r="CM16" i="24" s="1"/>
  <c r="Z107" i="22"/>
  <c r="X107" i="22"/>
  <c r="BE107" i="22" s="1"/>
  <c r="AJ74" i="22"/>
  <c r="AH74" i="22"/>
  <c r="BG74" i="22" s="1"/>
  <c r="AH36" i="22"/>
  <c r="BG36" i="22" s="1"/>
  <c r="AJ36" i="22"/>
  <c r="X19" i="22"/>
  <c r="BE19" i="22" s="1"/>
  <c r="Z19" i="22"/>
  <c r="X122" i="22"/>
  <c r="BE122" i="22" s="1"/>
  <c r="AR15" i="22"/>
  <c r="BI15" i="22" s="1"/>
  <c r="AR23" i="22"/>
  <c r="BI23" i="22" s="1"/>
  <c r="AT23" i="22"/>
  <c r="Z43" i="22"/>
  <c r="X43" i="22"/>
  <c r="BE43" i="22" s="1"/>
  <c r="Z46" i="22"/>
  <c r="X46" i="22"/>
  <c r="BE46" i="22" s="1"/>
  <c r="AT116" i="22"/>
  <c r="AR116" i="22"/>
  <c r="BI116" i="22" s="1"/>
  <c r="AR119" i="22"/>
  <c r="BI119" i="22" s="1"/>
  <c r="AT119" i="22"/>
  <c r="AT127" i="22"/>
  <c r="AR127" i="22"/>
  <c r="BI127" i="22" s="1"/>
  <c r="V29" i="31"/>
  <c r="H124" i="23"/>
  <c r="H124" i="26"/>
  <c r="CN124" i="26" s="1"/>
  <c r="H124" i="24"/>
  <c r="CM124" i="24" s="1"/>
  <c r="H124" i="13"/>
  <c r="C124" i="13" s="1"/>
  <c r="H124" i="25"/>
  <c r="H124" i="28"/>
  <c r="H124" i="4"/>
  <c r="CL124" i="4" s="1"/>
  <c r="H124" i="27"/>
  <c r="CD124" i="27" s="1"/>
  <c r="H124" i="21"/>
  <c r="AA124" i="21" s="1"/>
  <c r="AE124" i="21" s="1"/>
  <c r="H108" i="31"/>
  <c r="H108" i="22"/>
  <c r="H108" i="27"/>
  <c r="H108" i="23"/>
  <c r="C108" i="23" s="1"/>
  <c r="H108" i="24"/>
  <c r="C108" i="24" s="1"/>
  <c r="H108" i="26"/>
  <c r="H108" i="21"/>
  <c r="AA108" i="21" s="1"/>
  <c r="AE108" i="21" s="1"/>
  <c r="H108" i="28"/>
  <c r="H108" i="13"/>
  <c r="AP108" i="13" s="1"/>
  <c r="H9" i="23"/>
  <c r="H9" i="24"/>
  <c r="AA9" i="24" s="1"/>
  <c r="AE9" i="24" s="1"/>
  <c r="H10" i="27"/>
  <c r="H9" i="21"/>
  <c r="H9" i="4"/>
  <c r="H91" i="13"/>
  <c r="AQ91" i="13" s="1"/>
  <c r="H91" i="27"/>
  <c r="D91" i="27" s="1"/>
  <c r="H91" i="23"/>
  <c r="D91" i="23" s="1"/>
  <c r="H91" i="22"/>
  <c r="H91" i="21"/>
  <c r="AA91" i="21" s="1"/>
  <c r="AE91" i="21" s="1"/>
  <c r="H91" i="31"/>
  <c r="AC91" i="31" s="1"/>
  <c r="H91" i="28"/>
  <c r="E91" i="28" s="1"/>
  <c r="H91" i="24"/>
  <c r="H67" i="31"/>
  <c r="D67" i="31" s="1"/>
  <c r="H67" i="27"/>
  <c r="H67" i="21"/>
  <c r="D67" i="21" s="1"/>
  <c r="H67" i="22"/>
  <c r="H67" i="23"/>
  <c r="C67" i="23" s="1"/>
  <c r="H67" i="13"/>
  <c r="C67" i="13" s="1"/>
  <c r="H67" i="4"/>
  <c r="H67" i="26"/>
  <c r="H67" i="24"/>
  <c r="C67" i="24" s="1"/>
  <c r="H51" i="13"/>
  <c r="H51" i="24"/>
  <c r="E51" i="24" s="1"/>
  <c r="H51" i="27"/>
  <c r="CD51" i="27" s="1"/>
  <c r="H51" i="28"/>
  <c r="AZ51" i="28" s="1"/>
  <c r="H51" i="4"/>
  <c r="C51" i="4" s="1"/>
  <c r="H51" i="26"/>
  <c r="CM51" i="26" s="1"/>
  <c r="H51" i="23"/>
  <c r="D51" i="23" s="1"/>
  <c r="H51" i="25"/>
  <c r="E51" i="25" s="1"/>
  <c r="H51" i="22"/>
  <c r="BA51" i="22" s="1"/>
  <c r="CH127" i="4"/>
  <c r="CH125" i="4"/>
  <c r="CH124" i="4"/>
  <c r="CH123" i="4"/>
  <c r="CH121" i="4"/>
  <c r="CH120" i="4"/>
  <c r="CH119" i="4"/>
  <c r="CH118" i="4"/>
  <c r="CH117" i="4"/>
  <c r="CH115" i="4"/>
  <c r="CH114" i="4"/>
  <c r="CH113" i="4"/>
  <c r="CH111" i="4"/>
  <c r="CH109" i="4"/>
  <c r="CH108" i="4"/>
  <c r="CH107" i="4"/>
  <c r="CH105" i="4"/>
  <c r="L125" i="28"/>
  <c r="L125" i="22"/>
  <c r="L121" i="28"/>
  <c r="L117" i="28"/>
  <c r="L117" i="22"/>
  <c r="L113" i="28"/>
  <c r="L109" i="22"/>
  <c r="L109" i="28"/>
  <c r="L105" i="28"/>
  <c r="L105" i="22"/>
  <c r="H91" i="26"/>
  <c r="H108" i="25"/>
  <c r="H91" i="4"/>
  <c r="AA91" i="4" s="1"/>
  <c r="AE91" i="4" s="1"/>
  <c r="AT118" i="22"/>
  <c r="H124" i="31"/>
  <c r="H51" i="21"/>
  <c r="E51" i="21" s="1"/>
  <c r="AC24" i="22"/>
  <c r="BF24" i="22" s="1"/>
  <c r="AE24" i="22"/>
  <c r="AC41" i="22"/>
  <c r="BF41" i="22" s="1"/>
  <c r="AE41" i="22"/>
  <c r="AJ109" i="22"/>
  <c r="AH109" i="22"/>
  <c r="BG109" i="22" s="1"/>
  <c r="AH42" i="22"/>
  <c r="BG42" i="22" s="1"/>
  <c r="AJ42" i="22"/>
  <c r="H68" i="23"/>
  <c r="D68" i="23" s="1"/>
  <c r="H68" i="31"/>
  <c r="H68" i="28"/>
  <c r="BA68" i="28" s="1"/>
  <c r="AE74" i="22"/>
  <c r="AC95" i="22"/>
  <c r="BF95" i="22" s="1"/>
  <c r="AH100" i="22"/>
  <c r="BG100" i="22" s="1"/>
  <c r="H68" i="21"/>
  <c r="C68" i="21" s="1"/>
  <c r="CH128" i="4"/>
  <c r="CH126" i="4"/>
  <c r="CH122" i="4"/>
  <c r="CH116" i="4"/>
  <c r="CH112" i="4"/>
  <c r="CH110" i="4"/>
  <c r="CH106" i="4"/>
  <c r="M119" i="13"/>
  <c r="L119" i="28"/>
  <c r="L111" i="28"/>
  <c r="H10" i="24"/>
  <c r="CN10" i="24" s="1"/>
  <c r="H10" i="21"/>
  <c r="H10" i="26"/>
  <c r="AA10" i="26" s="1"/>
  <c r="AE10" i="26" s="1"/>
  <c r="H10" i="31"/>
  <c r="H10" i="22"/>
  <c r="D10" i="22" s="1"/>
  <c r="H10" i="28"/>
  <c r="BA10" i="28" s="1"/>
  <c r="X66" i="22"/>
  <c r="BE66" i="22" s="1"/>
  <c r="Z66" i="22"/>
  <c r="AR56" i="22"/>
  <c r="BI56" i="22" s="1"/>
  <c r="AT56" i="22"/>
  <c r="AH15" i="22"/>
  <c r="BG15" i="22" s="1"/>
  <c r="AJ15" i="22"/>
  <c r="AH35" i="22"/>
  <c r="BG35" i="22" s="1"/>
  <c r="H71" i="23"/>
  <c r="H71" i="24"/>
  <c r="H71" i="26"/>
  <c r="C71" i="26" s="1"/>
  <c r="H71" i="21"/>
  <c r="AJ32" i="22"/>
  <c r="AH32" i="22"/>
  <c r="BG32" i="22" s="1"/>
  <c r="AC36" i="22"/>
  <c r="BF36" i="22" s="1"/>
  <c r="AE36" i="22"/>
  <c r="X79" i="22"/>
  <c r="BE79" i="22" s="1"/>
  <c r="Z79" i="22"/>
  <c r="H34" i="23"/>
  <c r="H34" i="25"/>
  <c r="H34" i="24"/>
  <c r="H34" i="28"/>
  <c r="H34" i="21"/>
  <c r="Z32" i="22"/>
  <c r="X32" i="22"/>
  <c r="BE32" i="22" s="1"/>
  <c r="H9" i="25"/>
  <c r="CM9" i="25" s="1"/>
  <c r="H9" i="26"/>
  <c r="H9" i="31"/>
  <c r="H9" i="13"/>
  <c r="H9" i="22"/>
  <c r="H125" i="4"/>
  <c r="CL125" i="4" s="1"/>
  <c r="H125" i="24"/>
  <c r="CL125" i="24" s="1"/>
  <c r="H125" i="21"/>
  <c r="H125" i="23"/>
  <c r="C125" i="23" s="1"/>
  <c r="H125" i="22"/>
  <c r="AY125" i="22" s="1"/>
  <c r="H34" i="26"/>
  <c r="H34" i="22"/>
  <c r="AC118" i="22"/>
  <c r="BF118" i="22" s="1"/>
  <c r="H128" i="28"/>
  <c r="H128" i="22"/>
  <c r="H128" i="25"/>
  <c r="H128" i="4"/>
  <c r="CN128" i="4" s="1"/>
  <c r="AE127" i="22"/>
  <c r="H36" i="23"/>
  <c r="D36" i="23" s="1"/>
  <c r="AJ122" i="22"/>
  <c r="AH122" i="22"/>
  <c r="BG122" i="22" s="1"/>
  <c r="AC84" i="22"/>
  <c r="BF84" i="22" s="1"/>
  <c r="AE84" i="22"/>
  <c r="AE79" i="22"/>
  <c r="AC79" i="22"/>
  <c r="BF79" i="22" s="1"/>
  <c r="H100" i="27"/>
  <c r="H100" i="31"/>
  <c r="H100" i="13"/>
  <c r="H100" i="4"/>
  <c r="H100" i="25"/>
  <c r="H100" i="22"/>
  <c r="H100" i="26"/>
  <c r="H100" i="21"/>
  <c r="H100" i="28"/>
  <c r="E100" i="28" s="1"/>
  <c r="H100" i="23"/>
  <c r="C100" i="23" s="1"/>
  <c r="H44" i="27"/>
  <c r="CE44" i="27" s="1"/>
  <c r="H44" i="31"/>
  <c r="H44" i="24"/>
  <c r="C44" i="24" s="1"/>
  <c r="H44" i="23"/>
  <c r="H44" i="22"/>
  <c r="AZ44" i="22" s="1"/>
  <c r="H44" i="28"/>
  <c r="H44" i="25"/>
  <c r="H44" i="13"/>
  <c r="H44" i="26"/>
  <c r="H44" i="4"/>
  <c r="AH52" i="22"/>
  <c r="BG52" i="22" s="1"/>
  <c r="AH90" i="22"/>
  <c r="BG90" i="22" s="1"/>
  <c r="AJ90" i="22"/>
  <c r="AT19" i="22"/>
  <c r="AR19" i="22"/>
  <c r="BI19" i="22" s="1"/>
  <c r="X118" i="22"/>
  <c r="BE118" i="22" s="1"/>
  <c r="Z118" i="22"/>
  <c r="V116" i="31"/>
  <c r="V72" i="31"/>
  <c r="AE89" i="22"/>
  <c r="AH111" i="22"/>
  <c r="BG111" i="22" s="1"/>
  <c r="AJ111" i="22"/>
  <c r="H10" i="23"/>
  <c r="H9" i="27"/>
  <c r="CF9" i="27" s="1"/>
  <c r="H10" i="13"/>
  <c r="H10" i="4"/>
  <c r="D10" i="4" s="1"/>
  <c r="AJ44" i="22"/>
  <c r="AH44" i="22"/>
  <c r="BG44" i="22" s="1"/>
  <c r="H95" i="13"/>
  <c r="AP95" i="13" s="1"/>
  <c r="H95" i="25"/>
  <c r="CM95" i="25" s="1"/>
  <c r="AE21" i="22"/>
  <c r="AC21" i="22"/>
  <c r="BF21" i="22" s="1"/>
  <c r="Z29" i="22"/>
  <c r="X29" i="22"/>
  <c r="BE29" i="22" s="1"/>
  <c r="H112" i="24"/>
  <c r="H112" i="27"/>
  <c r="H112" i="13"/>
  <c r="H112" i="31"/>
  <c r="H112" i="25"/>
  <c r="H112" i="4"/>
  <c r="H112" i="21"/>
  <c r="H112" i="28"/>
  <c r="H112" i="23"/>
  <c r="H112" i="22"/>
  <c r="H31" i="13"/>
  <c r="H31" i="24"/>
  <c r="H31" i="28"/>
  <c r="H31" i="4"/>
  <c r="H31" i="26"/>
  <c r="H31" i="21"/>
  <c r="H31" i="23"/>
  <c r="H31" i="25"/>
  <c r="H31" i="31"/>
  <c r="H31" i="27"/>
  <c r="H117" i="22"/>
  <c r="H117" i="21"/>
  <c r="H117" i="31"/>
  <c r="H117" i="13"/>
  <c r="H117" i="26"/>
  <c r="H117" i="28"/>
  <c r="H117" i="25"/>
  <c r="H117" i="23"/>
  <c r="H117" i="24"/>
  <c r="AT71" i="22"/>
  <c r="AT88" i="22"/>
  <c r="AJ38" i="22"/>
  <c r="AH38" i="22"/>
  <c r="BG38" i="22" s="1"/>
  <c r="AJ28" i="22"/>
  <c r="AH28" i="22"/>
  <c r="BG28" i="22" s="1"/>
  <c r="AR96" i="22"/>
  <c r="BI96" i="22" s="1"/>
  <c r="H117" i="4"/>
  <c r="AH82" i="22"/>
  <c r="BG82" i="22" s="1"/>
  <c r="AJ82" i="22"/>
  <c r="AE50" i="22"/>
  <c r="AC50" i="22"/>
  <c r="BF50" i="22" s="1"/>
  <c r="AE40" i="22"/>
  <c r="AC40" i="22"/>
  <c r="BF40" i="22" s="1"/>
  <c r="AJ91" i="22"/>
  <c r="AH91" i="22"/>
  <c r="BG91" i="22" s="1"/>
  <c r="AC42" i="22"/>
  <c r="BF42" i="22" s="1"/>
  <c r="AE42" i="22"/>
  <c r="AB6" i="13"/>
  <c r="AK6" i="22"/>
  <c r="H109" i="14" l="1"/>
  <c r="F116" i="23" s="1"/>
  <c r="E24" i="34"/>
  <c r="C71" i="34"/>
  <c r="D71" i="34"/>
  <c r="E71" i="34"/>
  <c r="D10" i="34"/>
  <c r="E10" i="34"/>
  <c r="D13" i="34"/>
  <c r="E13" i="34"/>
  <c r="C37" i="34"/>
  <c r="E37" i="34"/>
  <c r="C68" i="34"/>
  <c r="E68" i="34"/>
  <c r="D68" i="34"/>
  <c r="C104" i="34"/>
  <c r="D104" i="34"/>
  <c r="E104" i="34"/>
  <c r="C112" i="34"/>
  <c r="D112" i="34"/>
  <c r="E112" i="34"/>
  <c r="D120" i="34"/>
  <c r="C120" i="34"/>
  <c r="E120" i="34"/>
  <c r="D128" i="34"/>
  <c r="C128" i="34"/>
  <c r="E128" i="34"/>
  <c r="C29" i="34"/>
  <c r="E29" i="34"/>
  <c r="C101" i="34"/>
  <c r="D101" i="34"/>
  <c r="E101" i="34"/>
  <c r="D125" i="34"/>
  <c r="E125" i="34"/>
  <c r="C125" i="34"/>
  <c r="C32" i="34"/>
  <c r="E32" i="34"/>
  <c r="C102" i="34"/>
  <c r="D102" i="34"/>
  <c r="E102" i="34"/>
  <c r="C47" i="34"/>
  <c r="D47" i="34"/>
  <c r="E47" i="34"/>
  <c r="C115" i="34"/>
  <c r="D115" i="34"/>
  <c r="E115" i="34"/>
  <c r="C51" i="34"/>
  <c r="D51" i="34"/>
  <c r="E51" i="34"/>
  <c r="C67" i="34"/>
  <c r="D67" i="34"/>
  <c r="E67" i="34"/>
  <c r="C83" i="34"/>
  <c r="D83" i="34"/>
  <c r="E83" i="34"/>
  <c r="C95" i="34"/>
  <c r="D95" i="34"/>
  <c r="E95" i="34"/>
  <c r="D11" i="34"/>
  <c r="E11" i="34"/>
  <c r="C76" i="34"/>
  <c r="E76" i="34"/>
  <c r="D76" i="34"/>
  <c r="C79" i="34"/>
  <c r="D79" i="34"/>
  <c r="E79" i="34"/>
  <c r="C92" i="34"/>
  <c r="E92" i="34"/>
  <c r="D92" i="34"/>
  <c r="C63" i="34"/>
  <c r="D63" i="34"/>
  <c r="E63" i="34"/>
  <c r="C91" i="34"/>
  <c r="D91" i="34"/>
  <c r="E91" i="34"/>
  <c r="C30" i="34"/>
  <c r="E30" i="34"/>
  <c r="C44" i="34"/>
  <c r="E44" i="34"/>
  <c r="D44" i="34"/>
  <c r="C100" i="34"/>
  <c r="D100" i="34"/>
  <c r="E100" i="34"/>
  <c r="C108" i="34"/>
  <c r="D108" i="34"/>
  <c r="E108" i="34"/>
  <c r="D116" i="34"/>
  <c r="C116" i="34"/>
  <c r="E116" i="34"/>
  <c r="D124" i="34"/>
  <c r="C124" i="34"/>
  <c r="E124" i="34"/>
  <c r="D21" i="34"/>
  <c r="E21" i="34"/>
  <c r="D117" i="34"/>
  <c r="C117" i="34"/>
  <c r="E117" i="34"/>
  <c r="C49" i="34"/>
  <c r="E49" i="34"/>
  <c r="D49" i="34"/>
  <c r="C54" i="34"/>
  <c r="D54" i="34"/>
  <c r="E54" i="34"/>
  <c r="C59" i="34"/>
  <c r="D59" i="34"/>
  <c r="E59" i="34"/>
  <c r="C87" i="34"/>
  <c r="D87" i="34"/>
  <c r="E87" i="34"/>
  <c r="C56" i="34"/>
  <c r="E56" i="34"/>
  <c r="D56" i="34"/>
  <c r="D9" i="34"/>
  <c r="E9" i="34"/>
  <c r="BA68" i="34"/>
  <c r="AY68" i="34"/>
  <c r="AZ68" i="34"/>
  <c r="BA104" i="34"/>
  <c r="AZ104" i="34"/>
  <c r="AY104" i="34"/>
  <c r="AY128" i="34"/>
  <c r="AZ128" i="34"/>
  <c r="BA128" i="34"/>
  <c r="BA29" i="34"/>
  <c r="AY29" i="34"/>
  <c r="BA32" i="34"/>
  <c r="AY32" i="34"/>
  <c r="AY102" i="34"/>
  <c r="BA102" i="34"/>
  <c r="AZ102" i="34"/>
  <c r="AZ115" i="34"/>
  <c r="AY115" i="34"/>
  <c r="BA115" i="34"/>
  <c r="BA24" i="34"/>
  <c r="AZ63" i="34"/>
  <c r="BA63" i="34"/>
  <c r="AY63" i="34"/>
  <c r="AZ71" i="34"/>
  <c r="AY71" i="34"/>
  <c r="BA71" i="34"/>
  <c r="AZ91" i="34"/>
  <c r="AY91" i="34"/>
  <c r="BA91" i="34"/>
  <c r="AZ10" i="34"/>
  <c r="BA10" i="34"/>
  <c r="AY37" i="34"/>
  <c r="BA37" i="34"/>
  <c r="BA112" i="34"/>
  <c r="AY112" i="34"/>
  <c r="AZ112" i="34"/>
  <c r="AY125" i="34"/>
  <c r="AZ125" i="34"/>
  <c r="BA125" i="34"/>
  <c r="AZ51" i="34"/>
  <c r="AY51" i="34"/>
  <c r="BA51" i="34"/>
  <c r="AZ67" i="34"/>
  <c r="AY67" i="34"/>
  <c r="BA67" i="34"/>
  <c r="AZ83" i="34"/>
  <c r="AY83" i="34"/>
  <c r="BA83" i="34"/>
  <c r="AZ95" i="34"/>
  <c r="BA95" i="34"/>
  <c r="AY95" i="34"/>
  <c r="AZ11" i="34"/>
  <c r="BA11" i="34"/>
  <c r="BA76" i="34"/>
  <c r="AY76" i="34"/>
  <c r="AZ76" i="34"/>
  <c r="AZ79" i="34"/>
  <c r="BA79" i="34"/>
  <c r="AY79" i="34"/>
  <c r="BA92" i="34"/>
  <c r="AY92" i="34"/>
  <c r="AZ92" i="34"/>
  <c r="BA13" i="34"/>
  <c r="AZ13" i="34"/>
  <c r="BA120" i="34"/>
  <c r="AZ120" i="34"/>
  <c r="AY120" i="34"/>
  <c r="AY101" i="34"/>
  <c r="AZ101" i="34"/>
  <c r="BA101" i="34"/>
  <c r="AZ47" i="34"/>
  <c r="BA47" i="34"/>
  <c r="AY47" i="34"/>
  <c r="AY30" i="34"/>
  <c r="BA30" i="34"/>
  <c r="BA44" i="34"/>
  <c r="AY44" i="34"/>
  <c r="AZ44" i="34"/>
  <c r="BA100" i="34"/>
  <c r="AY100" i="34"/>
  <c r="AZ100" i="34"/>
  <c r="BA108" i="34"/>
  <c r="AY108" i="34"/>
  <c r="AZ108" i="34"/>
  <c r="BA116" i="34"/>
  <c r="AY116" i="34"/>
  <c r="AZ116" i="34"/>
  <c r="AY124" i="34"/>
  <c r="AZ124" i="34"/>
  <c r="BA124" i="34"/>
  <c r="BA21" i="34"/>
  <c r="AZ21" i="34"/>
  <c r="AY117" i="34"/>
  <c r="AZ117" i="34"/>
  <c r="BA117" i="34"/>
  <c r="AZ49" i="34"/>
  <c r="BA49" i="34"/>
  <c r="AY49" i="34"/>
  <c r="AY54" i="34"/>
  <c r="BA54" i="34"/>
  <c r="AZ54" i="34"/>
  <c r="AZ59" i="34"/>
  <c r="AY59" i="34"/>
  <c r="BA59" i="34"/>
  <c r="AZ87" i="34"/>
  <c r="AY87" i="34"/>
  <c r="BA87" i="34"/>
  <c r="BA56" i="34"/>
  <c r="AZ56" i="34"/>
  <c r="AY56" i="34"/>
  <c r="AZ9" i="34"/>
  <c r="BA9" i="34"/>
  <c r="J33" i="23"/>
  <c r="K33" i="23"/>
  <c r="N33" i="31" s="1"/>
  <c r="J30" i="23"/>
  <c r="K30" i="23"/>
  <c r="M30" i="23" s="1"/>
  <c r="N30" i="23" s="1"/>
  <c r="J38" i="23"/>
  <c r="K38" i="23"/>
  <c r="AK38" i="22" s="1"/>
  <c r="AO38" i="22" s="1"/>
  <c r="AM38" i="22" s="1"/>
  <c r="BH38" i="22" s="1"/>
  <c r="AK34" i="28"/>
  <c r="J36" i="23"/>
  <c r="K36" i="23"/>
  <c r="N36" i="31" s="1"/>
  <c r="CC19" i="23"/>
  <c r="CG19" i="23" s="1"/>
  <c r="J37" i="23"/>
  <c r="K37" i="23"/>
  <c r="M37" i="23" s="1"/>
  <c r="N37" i="23" s="1"/>
  <c r="J31" i="23"/>
  <c r="K31" i="23"/>
  <c r="N31" i="31" s="1"/>
  <c r="J35" i="23"/>
  <c r="K35" i="23"/>
  <c r="N35" i="31" s="1"/>
  <c r="Q35" i="31" s="1"/>
  <c r="H92" i="14"/>
  <c r="F99" i="22" s="1"/>
  <c r="H43" i="14"/>
  <c r="F50" i="22" s="1"/>
  <c r="H32" i="14"/>
  <c r="F39" i="34" s="1"/>
  <c r="H45" i="34"/>
  <c r="H93" i="27"/>
  <c r="CE93" i="27" s="1"/>
  <c r="H55" i="27"/>
  <c r="CE55" i="27" s="1"/>
  <c r="H79" i="23"/>
  <c r="D79" i="23" s="1"/>
  <c r="H119" i="23"/>
  <c r="CF119" i="23" s="1"/>
  <c r="H93" i="23"/>
  <c r="D93" i="23" s="1"/>
  <c r="H55" i="23"/>
  <c r="CE55" i="23" s="1"/>
  <c r="H93" i="22"/>
  <c r="E93" i="22" s="1"/>
  <c r="H76" i="13"/>
  <c r="AQ76" i="13" s="1"/>
  <c r="H119" i="31"/>
  <c r="AB119" i="31" s="1"/>
  <c r="H92" i="4"/>
  <c r="CN92" i="4" s="1"/>
  <c r="H55" i="25"/>
  <c r="CL55" i="25" s="1"/>
  <c r="H92" i="13"/>
  <c r="AQ92" i="13" s="1"/>
  <c r="H93" i="28"/>
  <c r="BA93" i="28" s="1"/>
  <c r="H76" i="27"/>
  <c r="CD76" i="27" s="1"/>
  <c r="H120" i="14"/>
  <c r="F127" i="34" s="1"/>
  <c r="H55" i="24"/>
  <c r="D55" i="24" s="1"/>
  <c r="H79" i="28"/>
  <c r="AZ79" i="28" s="1"/>
  <c r="H119" i="13"/>
  <c r="AR119" i="13" s="1"/>
  <c r="H92" i="23"/>
  <c r="C92" i="23" s="1"/>
  <c r="H93" i="25"/>
  <c r="CN93" i="25" s="1"/>
  <c r="H76" i="31"/>
  <c r="D76" i="31" s="1"/>
  <c r="H95" i="14"/>
  <c r="F102" i="34" s="1"/>
  <c r="H119" i="14"/>
  <c r="F126" i="34" s="1"/>
  <c r="H89" i="14"/>
  <c r="F96" i="34" s="1"/>
  <c r="H38" i="14"/>
  <c r="F45" i="13" s="1"/>
  <c r="H55" i="4"/>
  <c r="C55" i="4" s="1"/>
  <c r="H79" i="24"/>
  <c r="C79" i="24" s="1"/>
  <c r="H76" i="23"/>
  <c r="CE76" i="23" s="1"/>
  <c r="H76" i="26"/>
  <c r="E76" i="26" s="1"/>
  <c r="H119" i="27"/>
  <c r="C119" i="27" s="1"/>
  <c r="H92" i="24"/>
  <c r="D92" i="24" s="1"/>
  <c r="H100" i="14"/>
  <c r="F107" i="34" s="1"/>
  <c r="H41" i="14"/>
  <c r="F48" i="34" s="1"/>
  <c r="H55" i="13"/>
  <c r="AQ55" i="13" s="1"/>
  <c r="H79" i="21"/>
  <c r="AA79" i="21" s="1"/>
  <c r="AE79" i="21" s="1"/>
  <c r="H92" i="31"/>
  <c r="C92" i="31" s="1"/>
  <c r="H79" i="27"/>
  <c r="CD79" i="27" s="1"/>
  <c r="H119" i="26"/>
  <c r="CL119" i="26" s="1"/>
  <c r="H119" i="21"/>
  <c r="AA119" i="21" s="1"/>
  <c r="AE119" i="21" s="1"/>
  <c r="H92" i="21"/>
  <c r="E92" i="21" s="1"/>
  <c r="H76" i="25"/>
  <c r="AA76" i="25" s="1"/>
  <c r="AE76" i="25" s="1"/>
  <c r="H93" i="21"/>
  <c r="CN93" i="21" s="1"/>
  <c r="H87" i="14"/>
  <c r="F94" i="34" s="1"/>
  <c r="H90" i="27"/>
  <c r="CF90" i="27" s="1"/>
  <c r="H47" i="22"/>
  <c r="BA47" i="22" s="1"/>
  <c r="H115" i="13"/>
  <c r="D115" i="13" s="1"/>
  <c r="H45" i="21"/>
  <c r="AA45" i="21" s="1"/>
  <c r="AE45" i="21" s="1"/>
  <c r="H99" i="31"/>
  <c r="AB99" i="31" s="1"/>
  <c r="H91" i="14"/>
  <c r="F98" i="34" s="1"/>
  <c r="H116" i="14"/>
  <c r="F123" i="27" s="1"/>
  <c r="H36" i="14"/>
  <c r="F43" i="31" s="1"/>
  <c r="H99" i="14"/>
  <c r="F106" i="34" s="1"/>
  <c r="H34" i="14"/>
  <c r="F41" i="34" s="1"/>
  <c r="H53" i="24"/>
  <c r="C53" i="24" s="1"/>
  <c r="H53" i="28"/>
  <c r="D53" i="28" s="1"/>
  <c r="H61" i="27"/>
  <c r="CE61" i="27" s="1"/>
  <c r="H61" i="25"/>
  <c r="E61" i="25" s="1"/>
  <c r="H57" i="14"/>
  <c r="F64" i="34" s="1"/>
  <c r="H61" i="28"/>
  <c r="AZ61" i="28" s="1"/>
  <c r="H49" i="13"/>
  <c r="AR49" i="13" s="1"/>
  <c r="H90" i="22"/>
  <c r="AZ90" i="22" s="1"/>
  <c r="H61" i="21"/>
  <c r="E61" i="21" s="1"/>
  <c r="H80" i="14"/>
  <c r="F87" i="34" s="1"/>
  <c r="H115" i="14"/>
  <c r="F122" i="28" s="1"/>
  <c r="H49" i="14"/>
  <c r="F56" i="22" s="1"/>
  <c r="H53" i="22"/>
  <c r="BA53" i="22" s="1"/>
  <c r="H47" i="4"/>
  <c r="CL47" i="4" s="1"/>
  <c r="H54" i="27"/>
  <c r="CD54" i="27" s="1"/>
  <c r="H45" i="14"/>
  <c r="F52" i="21" s="1"/>
  <c r="H65" i="14"/>
  <c r="F72" i="34" s="1"/>
  <c r="H68" i="14"/>
  <c r="F75" i="34" s="1"/>
  <c r="H54" i="21"/>
  <c r="CM54" i="21" s="1"/>
  <c r="H45" i="13"/>
  <c r="AR45" i="13" s="1"/>
  <c r="H99" i="4"/>
  <c r="C99" i="4" s="1"/>
  <c r="H45" i="28"/>
  <c r="E45" i="28" s="1"/>
  <c r="H59" i="25"/>
  <c r="CM59" i="25" s="1"/>
  <c r="H85" i="31"/>
  <c r="H90" i="13"/>
  <c r="C90" i="13" s="1"/>
  <c r="H61" i="31"/>
  <c r="AB61" i="31" s="1"/>
  <c r="H90" i="21"/>
  <c r="CN90" i="21" s="1"/>
  <c r="H28" i="14"/>
  <c r="H76" i="14"/>
  <c r="F83" i="23" s="1"/>
  <c r="H79" i="14"/>
  <c r="F86" i="24" s="1"/>
  <c r="H33" i="14"/>
  <c r="F40" i="31" s="1"/>
  <c r="H73" i="14"/>
  <c r="H85" i="22"/>
  <c r="C85" i="22" s="1"/>
  <c r="H85" i="28"/>
  <c r="AY85" i="28" s="1"/>
  <c r="H90" i="26"/>
  <c r="CN90" i="26" s="1"/>
  <c r="H49" i="28"/>
  <c r="BA49" i="28" s="1"/>
  <c r="H61" i="13"/>
  <c r="H61" i="24"/>
  <c r="CM61" i="24" s="1"/>
  <c r="H54" i="31"/>
  <c r="AA54" i="31" s="1"/>
  <c r="H90" i="24"/>
  <c r="CN90" i="24" s="1"/>
  <c r="H52" i="14"/>
  <c r="F59" i="4" s="1"/>
  <c r="H96" i="14"/>
  <c r="F103" i="28" s="1"/>
  <c r="H104" i="14"/>
  <c r="F111" i="26" s="1"/>
  <c r="H81" i="14"/>
  <c r="F88" i="34" s="1"/>
  <c r="H107" i="14"/>
  <c r="H62" i="14"/>
  <c r="F69" i="22" s="1"/>
  <c r="H53" i="13"/>
  <c r="D53" i="13" s="1"/>
  <c r="H60" i="22"/>
  <c r="E60" i="22" s="1"/>
  <c r="H47" i="26"/>
  <c r="E47" i="26" s="1"/>
  <c r="H59" i="13"/>
  <c r="D59" i="13" s="1"/>
  <c r="H85" i="13"/>
  <c r="AP85" i="13" s="1"/>
  <c r="H115" i="4"/>
  <c r="D115" i="4" s="1"/>
  <c r="H45" i="22"/>
  <c r="E45" i="22" s="1"/>
  <c r="H49" i="27"/>
  <c r="CD49" i="27" s="1"/>
  <c r="H87" i="27"/>
  <c r="CD87" i="27" s="1"/>
  <c r="H87" i="28"/>
  <c r="H63" i="14"/>
  <c r="F70" i="28" s="1"/>
  <c r="H53" i="27"/>
  <c r="C53" i="27" s="1"/>
  <c r="H53" i="23"/>
  <c r="CD53" i="23" s="1"/>
  <c r="H59" i="31"/>
  <c r="H85" i="27"/>
  <c r="H54" i="13"/>
  <c r="AP54" i="13" s="1"/>
  <c r="H49" i="23"/>
  <c r="C49" i="23" s="1"/>
  <c r="H49" i="31"/>
  <c r="C49" i="31" s="1"/>
  <c r="H45" i="4"/>
  <c r="CN45" i="4" s="1"/>
  <c r="H60" i="28"/>
  <c r="C60" i="28" s="1"/>
  <c r="H54" i="24"/>
  <c r="D54" i="24" s="1"/>
  <c r="H99" i="24"/>
  <c r="H49" i="24"/>
  <c r="CM49" i="24" s="1"/>
  <c r="H54" i="26"/>
  <c r="E54" i="26" s="1"/>
  <c r="H75" i="14"/>
  <c r="F82" i="27" s="1"/>
  <c r="H67" i="14"/>
  <c r="H99" i="34"/>
  <c r="H53" i="4"/>
  <c r="D53" i="4" s="1"/>
  <c r="H53" i="26"/>
  <c r="H60" i="25"/>
  <c r="AA60" i="25" s="1"/>
  <c r="AE60" i="25" s="1"/>
  <c r="H47" i="24"/>
  <c r="E47" i="24" s="1"/>
  <c r="H59" i="22"/>
  <c r="AZ59" i="22" s="1"/>
  <c r="H85" i="24"/>
  <c r="H85" i="4"/>
  <c r="CN85" i="4" s="1"/>
  <c r="H85" i="26"/>
  <c r="AA85" i="26" s="1"/>
  <c r="AE85" i="26" s="1"/>
  <c r="H85" i="21"/>
  <c r="CM85" i="21" s="1"/>
  <c r="H115" i="25"/>
  <c r="CN115" i="25" s="1"/>
  <c r="H115" i="21"/>
  <c r="AA115" i="21" s="1"/>
  <c r="AE115" i="21" s="1"/>
  <c r="H90" i="25"/>
  <c r="D90" i="25" s="1"/>
  <c r="H90" i="4"/>
  <c r="CM90" i="4" s="1"/>
  <c r="H45" i="25"/>
  <c r="CN45" i="25" s="1"/>
  <c r="H45" i="27"/>
  <c r="C45" i="27" s="1"/>
  <c r="H49" i="4"/>
  <c r="H49" i="22"/>
  <c r="BA49" i="22" s="1"/>
  <c r="H99" i="26"/>
  <c r="C99" i="26" s="1"/>
  <c r="H45" i="24"/>
  <c r="D45" i="24" s="1"/>
  <c r="H61" i="23"/>
  <c r="D61" i="23" s="1"/>
  <c r="H61" i="22"/>
  <c r="D61" i="22" s="1"/>
  <c r="H54" i="25"/>
  <c r="H93" i="31"/>
  <c r="D93" i="31" s="1"/>
  <c r="H93" i="24"/>
  <c r="H90" i="23"/>
  <c r="H87" i="13"/>
  <c r="C87" i="13" s="1"/>
  <c r="H54" i="22"/>
  <c r="BA54" i="22" s="1"/>
  <c r="H45" i="31"/>
  <c r="E45" i="31" s="1"/>
  <c r="H53" i="34"/>
  <c r="H61" i="34"/>
  <c r="H85" i="34"/>
  <c r="H93" i="34"/>
  <c r="H90" i="34"/>
  <c r="H53" i="31"/>
  <c r="AA53" i="31" s="1"/>
  <c r="H53" i="21"/>
  <c r="CM53" i="21" s="1"/>
  <c r="H60" i="21"/>
  <c r="H47" i="13"/>
  <c r="AP47" i="13" s="1"/>
  <c r="H59" i="23"/>
  <c r="CD59" i="23" s="1"/>
  <c r="H59" i="27"/>
  <c r="C59" i="27" s="1"/>
  <c r="H85" i="25"/>
  <c r="H115" i="26"/>
  <c r="C115" i="26" s="1"/>
  <c r="H90" i="31"/>
  <c r="AB90" i="31" s="1"/>
  <c r="H54" i="28"/>
  <c r="AZ54" i="28" s="1"/>
  <c r="H45" i="23"/>
  <c r="H49" i="21"/>
  <c r="H49" i="26"/>
  <c r="CN49" i="26" s="1"/>
  <c r="H61" i="4"/>
  <c r="CL61" i="4" s="1"/>
  <c r="H60" i="27"/>
  <c r="C60" i="27" s="1"/>
  <c r="H54" i="4"/>
  <c r="CL54" i="4" s="1"/>
  <c r="H54" i="23"/>
  <c r="H99" i="27"/>
  <c r="C99" i="27" s="1"/>
  <c r="H93" i="13"/>
  <c r="H93" i="4"/>
  <c r="CM93" i="4" s="1"/>
  <c r="H49" i="25"/>
  <c r="H77" i="14"/>
  <c r="F84" i="28" s="1"/>
  <c r="H55" i="28"/>
  <c r="C55" i="28" s="1"/>
  <c r="H60" i="31"/>
  <c r="H47" i="21"/>
  <c r="E47" i="21" s="1"/>
  <c r="H47" i="25"/>
  <c r="H47" i="23"/>
  <c r="CF47" i="23" s="1"/>
  <c r="H59" i="21"/>
  <c r="D59" i="21" s="1"/>
  <c r="H59" i="26"/>
  <c r="E59" i="26" s="1"/>
  <c r="H115" i="31"/>
  <c r="AA115" i="31" s="1"/>
  <c r="H79" i="4"/>
  <c r="E79" i="4" s="1"/>
  <c r="H79" i="13"/>
  <c r="H115" i="22"/>
  <c r="C115" i="22" s="1"/>
  <c r="H115" i="24"/>
  <c r="H115" i="28"/>
  <c r="H76" i="28"/>
  <c r="D76" i="28" s="1"/>
  <c r="H92" i="25"/>
  <c r="AA92" i="25" s="1"/>
  <c r="AE92" i="25" s="1"/>
  <c r="H87" i="31"/>
  <c r="E87" i="31" s="1"/>
  <c r="H99" i="25"/>
  <c r="C99" i="25" s="1"/>
  <c r="H119" i="25"/>
  <c r="E119" i="25" s="1"/>
  <c r="H119" i="22"/>
  <c r="C119" i="22" s="1"/>
  <c r="H60" i="24"/>
  <c r="H92" i="28"/>
  <c r="E92" i="28" s="1"/>
  <c r="H92" i="27"/>
  <c r="CF92" i="27" s="1"/>
  <c r="H99" i="22"/>
  <c r="E99" i="22" s="1"/>
  <c r="H99" i="28"/>
  <c r="H87" i="22"/>
  <c r="C87" i="22" s="1"/>
  <c r="H76" i="22"/>
  <c r="D76" i="22" s="1"/>
  <c r="H87" i="25"/>
  <c r="CN87" i="25" s="1"/>
  <c r="H87" i="24"/>
  <c r="C87" i="24" s="1"/>
  <c r="H87" i="26"/>
  <c r="D87" i="26" s="1"/>
  <c r="H55" i="22"/>
  <c r="D55" i="22" s="1"/>
  <c r="H55" i="21"/>
  <c r="E55" i="21" s="1"/>
  <c r="H39" i="14"/>
  <c r="H35" i="14"/>
  <c r="F42" i="24" s="1"/>
  <c r="H59" i="14"/>
  <c r="F66" i="34" s="1"/>
  <c r="H70" i="14"/>
  <c r="F77" i="28" s="1"/>
  <c r="H106" i="14"/>
  <c r="F113" i="24" s="1"/>
  <c r="H55" i="34"/>
  <c r="H119" i="34"/>
  <c r="H60" i="34"/>
  <c r="H55" i="31"/>
  <c r="AB55" i="31" s="1"/>
  <c r="H60" i="23"/>
  <c r="CF60" i="23" s="1"/>
  <c r="H60" i="26"/>
  <c r="E60" i="26" s="1"/>
  <c r="H47" i="28"/>
  <c r="AY47" i="28" s="1"/>
  <c r="H47" i="31"/>
  <c r="E47" i="31" s="1"/>
  <c r="H47" i="27"/>
  <c r="CD47" i="27" s="1"/>
  <c r="H59" i="24"/>
  <c r="AA59" i="24" s="1"/>
  <c r="AE59" i="24" s="1"/>
  <c r="H59" i="4"/>
  <c r="D59" i="4" s="1"/>
  <c r="H59" i="28"/>
  <c r="E59" i="28" s="1"/>
  <c r="H79" i="22"/>
  <c r="AY79" i="22" s="1"/>
  <c r="H79" i="31"/>
  <c r="C79" i="31" s="1"/>
  <c r="H79" i="26"/>
  <c r="E79" i="26" s="1"/>
  <c r="H115" i="23"/>
  <c r="CE115" i="23" s="1"/>
  <c r="H115" i="27"/>
  <c r="CD115" i="27" s="1"/>
  <c r="H87" i="23"/>
  <c r="CF87" i="23" s="1"/>
  <c r="H76" i="24"/>
  <c r="C76" i="24" s="1"/>
  <c r="H79" i="25"/>
  <c r="AA79" i="25" s="1"/>
  <c r="AE79" i="25" s="1"/>
  <c r="H119" i="4"/>
  <c r="CL119" i="4" s="1"/>
  <c r="H119" i="24"/>
  <c r="CL119" i="24" s="1"/>
  <c r="H60" i="13"/>
  <c r="H92" i="26"/>
  <c r="E92" i="26" s="1"/>
  <c r="H92" i="22"/>
  <c r="BA92" i="22" s="1"/>
  <c r="H76" i="21"/>
  <c r="C76" i="21" s="1"/>
  <c r="H99" i="23"/>
  <c r="D99" i="23" s="1"/>
  <c r="H99" i="21"/>
  <c r="D99" i="21" s="1"/>
  <c r="H87" i="4"/>
  <c r="E87" i="4" s="1"/>
  <c r="H76" i="4"/>
  <c r="CM76" i="4" s="1"/>
  <c r="H87" i="21"/>
  <c r="CM87" i="21" s="1"/>
  <c r="H55" i="14"/>
  <c r="F62" i="24" s="1"/>
  <c r="H103" i="14"/>
  <c r="F110" i="28" s="1"/>
  <c r="H71" i="14"/>
  <c r="F78" i="31" s="1"/>
  <c r="H111" i="14"/>
  <c r="H31" i="14"/>
  <c r="F38" i="31" s="1"/>
  <c r="H51" i="14"/>
  <c r="F58" i="24" s="1"/>
  <c r="H98" i="14"/>
  <c r="F105" i="25" s="1"/>
  <c r="J17" i="4"/>
  <c r="M17" i="13" s="1"/>
  <c r="H14" i="14"/>
  <c r="F21" i="31" s="1"/>
  <c r="H17" i="14"/>
  <c r="F24" i="23" s="1"/>
  <c r="J33" i="4"/>
  <c r="M33" i="13" s="1"/>
  <c r="J33" i="13" s="1"/>
  <c r="H11" i="21"/>
  <c r="AA11" i="21" s="1"/>
  <c r="AE11" i="21" s="1"/>
  <c r="H19" i="14"/>
  <c r="F31" i="34" s="1"/>
  <c r="Z83" i="31"/>
  <c r="H8" i="14"/>
  <c r="F19" i="34" s="1"/>
  <c r="H5" i="14"/>
  <c r="F12" i="34" s="1"/>
  <c r="H22" i="27"/>
  <c r="CE22" i="27" s="1"/>
  <c r="H11" i="14"/>
  <c r="F18" i="27" s="1"/>
  <c r="H25" i="14"/>
  <c r="F27" i="34" s="1"/>
  <c r="H16" i="14"/>
  <c r="F23" i="22" s="1"/>
  <c r="H22" i="14"/>
  <c r="F15" i="34" s="1"/>
  <c r="H22" i="31"/>
  <c r="AA22" i="31" s="1"/>
  <c r="H11" i="22"/>
  <c r="H22" i="21"/>
  <c r="AA22" i="21" s="1"/>
  <c r="AE22" i="21" s="1"/>
  <c r="H22" i="28"/>
  <c r="BA22" i="28" s="1"/>
  <c r="H22" i="22"/>
  <c r="BA22" i="22" s="1"/>
  <c r="H22" i="26"/>
  <c r="E22" i="26" s="1"/>
  <c r="H22" i="4"/>
  <c r="CN22" i="4" s="1"/>
  <c r="Z55" i="31"/>
  <c r="H11" i="28"/>
  <c r="H22" i="13"/>
  <c r="AR22" i="13" s="1"/>
  <c r="H23" i="14"/>
  <c r="F30" i="13" s="1"/>
  <c r="H22" i="25"/>
  <c r="CN22" i="25" s="1"/>
  <c r="H22" i="23"/>
  <c r="CD22" i="23" s="1"/>
  <c r="H22" i="24"/>
  <c r="E22" i="24" s="1"/>
  <c r="H11" i="31"/>
  <c r="H11" i="25"/>
  <c r="CN11" i="25" s="1"/>
  <c r="H18" i="14"/>
  <c r="F25" i="28" s="1"/>
  <c r="H20" i="14"/>
  <c r="F27" i="23" s="1"/>
  <c r="H12" i="14"/>
  <c r="F33" i="34" s="1"/>
  <c r="H13" i="14"/>
  <c r="F20" i="23" s="1"/>
  <c r="H11" i="24"/>
  <c r="CN11" i="24" s="1"/>
  <c r="H7" i="14"/>
  <c r="F23" i="34" s="1"/>
  <c r="H11" i="23"/>
  <c r="H11" i="26"/>
  <c r="CL11" i="26" s="1"/>
  <c r="H6" i="14"/>
  <c r="F13" i="28" s="1"/>
  <c r="H11" i="4"/>
  <c r="AA11" i="4" s="1"/>
  <c r="AE11" i="4" s="1"/>
  <c r="J11" i="4" s="1"/>
  <c r="L11" i="34" s="1"/>
  <c r="H11" i="27"/>
  <c r="CF11" i="27" s="1"/>
  <c r="H11" i="13"/>
  <c r="H21" i="14"/>
  <c r="F16" i="34" s="1"/>
  <c r="H46" i="14"/>
  <c r="F53" i="25" s="1"/>
  <c r="H48" i="14"/>
  <c r="F55" i="31" s="1"/>
  <c r="K55" i="31"/>
  <c r="H54" i="14"/>
  <c r="F61" i="34" s="1"/>
  <c r="AO76" i="22"/>
  <c r="AO77" i="22"/>
  <c r="AM115" i="22"/>
  <c r="BH115" i="22" s="1"/>
  <c r="C99" i="13"/>
  <c r="AM118" i="22"/>
  <c r="BH118" i="22" s="1"/>
  <c r="AA44" i="21"/>
  <c r="AE44" i="21" s="1"/>
  <c r="BA68" i="22"/>
  <c r="C68" i="22"/>
  <c r="CN10" i="25"/>
  <c r="D10" i="25"/>
  <c r="BA31" i="22"/>
  <c r="C91" i="25"/>
  <c r="AA10" i="25"/>
  <c r="AE10" i="25" s="1"/>
  <c r="AM67" i="22"/>
  <c r="BH67" i="22" s="1"/>
  <c r="AO55" i="22"/>
  <c r="AC37" i="22"/>
  <c r="BF37" i="22" s="1"/>
  <c r="E10" i="25"/>
  <c r="AM50" i="22"/>
  <c r="BH50" i="22" s="1"/>
  <c r="CD117" i="27"/>
  <c r="BA120" i="22"/>
  <c r="AY67" i="28"/>
  <c r="AZ67" i="28"/>
  <c r="CN104" i="24"/>
  <c r="E91" i="25"/>
  <c r="AR16" i="13"/>
  <c r="AA51" i="31"/>
  <c r="D112" i="26"/>
  <c r="C117" i="27"/>
  <c r="C44" i="21"/>
  <c r="AA128" i="21"/>
  <c r="AE128" i="21" s="1"/>
  <c r="C104" i="24"/>
  <c r="CL128" i="21"/>
  <c r="AQ99" i="13"/>
  <c r="CL112" i="26"/>
  <c r="CL44" i="21"/>
  <c r="E67" i="28"/>
  <c r="CM128" i="21"/>
  <c r="CN91" i="25"/>
  <c r="E104" i="24"/>
  <c r="X123" i="22"/>
  <c r="BE123" i="22" s="1"/>
  <c r="D128" i="21"/>
  <c r="AA112" i="26"/>
  <c r="AE112" i="26" s="1"/>
  <c r="D67" i="28"/>
  <c r="AB51" i="31"/>
  <c r="AZ68" i="22"/>
  <c r="E16" i="13"/>
  <c r="CM83" i="21"/>
  <c r="AA95" i="24"/>
  <c r="AE95" i="24" s="1"/>
  <c r="CL95" i="24"/>
  <c r="BA124" i="22"/>
  <c r="CL101" i="24"/>
  <c r="E100" i="24"/>
  <c r="CN36" i="26"/>
  <c r="D108" i="4"/>
  <c r="D124" i="22"/>
  <c r="C125" i="28"/>
  <c r="D125" i="28"/>
  <c r="C71" i="22"/>
  <c r="C116" i="22"/>
  <c r="AM40" i="22"/>
  <c r="BH40" i="22" s="1"/>
  <c r="CN83" i="21"/>
  <c r="AA36" i="26"/>
  <c r="AE36" i="26" s="1"/>
  <c r="AY116" i="22"/>
  <c r="E116" i="22"/>
  <c r="BA125" i="28"/>
  <c r="CL83" i="21"/>
  <c r="E63" i="13"/>
  <c r="AR63" i="13"/>
  <c r="CM108" i="4"/>
  <c r="AA101" i="24"/>
  <c r="AE101" i="24" s="1"/>
  <c r="H37" i="31"/>
  <c r="AC37" i="31" s="1"/>
  <c r="AY71" i="22"/>
  <c r="E108" i="4"/>
  <c r="CN108" i="4"/>
  <c r="C100" i="24"/>
  <c r="E83" i="21"/>
  <c r="H81" i="22"/>
  <c r="AZ81" i="22" s="1"/>
  <c r="CM95" i="24"/>
  <c r="CM100" i="24"/>
  <c r="D116" i="22"/>
  <c r="AZ124" i="22"/>
  <c r="CM101" i="24"/>
  <c r="E95" i="24"/>
  <c r="H57" i="4"/>
  <c r="CM57" i="4" s="1"/>
  <c r="AZ125" i="28"/>
  <c r="AO73" i="22"/>
  <c r="AM56" i="22"/>
  <c r="BH56" i="22" s="1"/>
  <c r="CM112" i="26"/>
  <c r="CF117" i="27"/>
  <c r="CE117" i="27"/>
  <c r="D120" i="22"/>
  <c r="CN44" i="21"/>
  <c r="D44" i="21"/>
  <c r="BA67" i="28"/>
  <c r="AO60" i="22"/>
  <c r="E128" i="21"/>
  <c r="D51" i="31"/>
  <c r="E51" i="31"/>
  <c r="D68" i="22"/>
  <c r="AY68" i="22"/>
  <c r="AA104" i="24"/>
  <c r="AE104" i="24" s="1"/>
  <c r="CM91" i="25"/>
  <c r="AC51" i="31"/>
  <c r="AZ9" i="28"/>
  <c r="CL104" i="24"/>
  <c r="AO126" i="22"/>
  <c r="AM103" i="22"/>
  <c r="BH103" i="22" s="1"/>
  <c r="CN128" i="21"/>
  <c r="X10" i="22"/>
  <c r="BE10" i="22" s="1"/>
  <c r="AP99" i="13"/>
  <c r="AR99" i="13"/>
  <c r="Z112" i="22"/>
  <c r="AO123" i="22"/>
  <c r="AY120" i="22"/>
  <c r="C120" i="22"/>
  <c r="E34" i="4"/>
  <c r="CM34" i="4"/>
  <c r="E112" i="26"/>
  <c r="CN112" i="26"/>
  <c r="AZ120" i="22"/>
  <c r="E44" i="21"/>
  <c r="CL91" i="25"/>
  <c r="CM104" i="24"/>
  <c r="D91" i="25"/>
  <c r="E99" i="13"/>
  <c r="H118" i="14"/>
  <c r="F125" i="23" s="1"/>
  <c r="AM88" i="22"/>
  <c r="BH88" i="22" s="1"/>
  <c r="AO88" i="22"/>
  <c r="H52" i="25"/>
  <c r="AA52" i="25" s="1"/>
  <c r="AE52" i="25" s="1"/>
  <c r="H52" i="34"/>
  <c r="H58" i="21"/>
  <c r="CN58" i="21" s="1"/>
  <c r="H58" i="34"/>
  <c r="H114" i="25"/>
  <c r="CN114" i="25" s="1"/>
  <c r="H114" i="34"/>
  <c r="H43" i="28"/>
  <c r="AY43" i="28" s="1"/>
  <c r="H43" i="34"/>
  <c r="H86" i="26"/>
  <c r="CM86" i="26" s="1"/>
  <c r="H86" i="34"/>
  <c r="H84" i="4"/>
  <c r="CN84" i="4" s="1"/>
  <c r="H84" i="34"/>
  <c r="H12" i="24"/>
  <c r="AA12" i="24" s="1"/>
  <c r="AE12" i="24" s="1"/>
  <c r="H12" i="34"/>
  <c r="H57" i="13"/>
  <c r="E57" i="13" s="1"/>
  <c r="H57" i="34"/>
  <c r="V127" i="22"/>
  <c r="W127" i="22"/>
  <c r="H57" i="26"/>
  <c r="CN57" i="26" s="1"/>
  <c r="W25" i="22"/>
  <c r="X25" i="22" s="1"/>
  <c r="BE25" i="22" s="1"/>
  <c r="H20" i="4"/>
  <c r="AA20" i="4" s="1"/>
  <c r="AE20" i="4" s="1"/>
  <c r="J20" i="4" s="1"/>
  <c r="H35" i="34"/>
  <c r="H98" i="31"/>
  <c r="AA98" i="31" s="1"/>
  <c r="H98" i="34"/>
  <c r="H42" i="4"/>
  <c r="E42" i="4" s="1"/>
  <c r="H42" i="34"/>
  <c r="H40" i="21"/>
  <c r="CM40" i="21" s="1"/>
  <c r="H40" i="34"/>
  <c r="H64" i="28"/>
  <c r="AY64" i="28" s="1"/>
  <c r="H64" i="34"/>
  <c r="H111" i="25"/>
  <c r="CM111" i="25" s="1"/>
  <c r="H111" i="34"/>
  <c r="H73" i="26"/>
  <c r="CL73" i="26" s="1"/>
  <c r="H73" i="34"/>
  <c r="D100" i="24"/>
  <c r="AZ71" i="22"/>
  <c r="D83" i="21"/>
  <c r="C63" i="13"/>
  <c r="AM47" i="22"/>
  <c r="BH47" i="22" s="1"/>
  <c r="AM44" i="22"/>
  <c r="BH44" i="22" s="1"/>
  <c r="Z71" i="22"/>
  <c r="E124" i="22"/>
  <c r="BA116" i="22"/>
  <c r="CN95" i="24"/>
  <c r="AO71" i="22"/>
  <c r="AA34" i="4"/>
  <c r="AE34" i="4" s="1"/>
  <c r="J34" i="4" s="1"/>
  <c r="E17" i="31"/>
  <c r="E125" i="28"/>
  <c r="H65" i="26"/>
  <c r="CN65" i="26" s="1"/>
  <c r="X78" i="22"/>
  <c r="BE78" i="22" s="1"/>
  <c r="E101" i="24"/>
  <c r="CN101" i="24"/>
  <c r="AM59" i="22"/>
  <c r="BH59" i="22" s="1"/>
  <c r="CL108" i="4"/>
  <c r="CM36" i="26"/>
  <c r="D71" i="22"/>
  <c r="X80" i="22"/>
  <c r="BE80" i="22" s="1"/>
  <c r="AB94" i="13"/>
  <c r="J94" i="13" s="1"/>
  <c r="V108" i="22"/>
  <c r="W31" i="22"/>
  <c r="X31" i="22" s="1"/>
  <c r="BE31" i="22" s="1"/>
  <c r="W53" i="22"/>
  <c r="Z53" i="22" s="1"/>
  <c r="H78" i="25"/>
  <c r="E78" i="25" s="1"/>
  <c r="H78" i="34"/>
  <c r="H107" i="25"/>
  <c r="CN107" i="25" s="1"/>
  <c r="H107" i="34"/>
  <c r="H105" i="31"/>
  <c r="AA105" i="31" s="1"/>
  <c r="H105" i="34"/>
  <c r="H88" i="22"/>
  <c r="E88" i="22" s="1"/>
  <c r="H88" i="34"/>
  <c r="W97" i="22"/>
  <c r="Z97" i="22" s="1"/>
  <c r="W88" i="22"/>
  <c r="Z88" i="22" s="1"/>
  <c r="AD94" i="13"/>
  <c r="AF94" i="13" s="1"/>
  <c r="AD88" i="13"/>
  <c r="AF88" i="13" s="1"/>
  <c r="J78" i="13"/>
  <c r="H75" i="4"/>
  <c r="AA75" i="4" s="1"/>
  <c r="AE75" i="4" s="1"/>
  <c r="H75" i="34"/>
  <c r="F119" i="4"/>
  <c r="F119" i="34"/>
  <c r="H28" i="26"/>
  <c r="E28" i="26" s="1"/>
  <c r="H16" i="34"/>
  <c r="H62" i="27"/>
  <c r="CD62" i="27" s="1"/>
  <c r="H62" i="34"/>
  <c r="H32" i="25"/>
  <c r="H27" i="34"/>
  <c r="H126" i="24"/>
  <c r="CN126" i="24" s="1"/>
  <c r="H126" i="34"/>
  <c r="H122" i="27"/>
  <c r="CF122" i="27" s="1"/>
  <c r="H122" i="34"/>
  <c r="H24" i="26"/>
  <c r="AA24" i="26" s="1"/>
  <c r="AE24" i="26" s="1"/>
  <c r="H36" i="34"/>
  <c r="H103" i="25"/>
  <c r="CN103" i="25" s="1"/>
  <c r="H103" i="34"/>
  <c r="H72" i="24"/>
  <c r="E72" i="24" s="1"/>
  <c r="H72" i="34"/>
  <c r="V14" i="22"/>
  <c r="V47" i="22"/>
  <c r="H48" i="27"/>
  <c r="CE48" i="27" s="1"/>
  <c r="H48" i="34"/>
  <c r="AC88" i="13"/>
  <c r="H121" i="27"/>
  <c r="CE121" i="27" s="1"/>
  <c r="H121" i="34"/>
  <c r="H23" i="31"/>
  <c r="AB23" i="31" s="1"/>
  <c r="H26" i="34"/>
  <c r="H77" i="13"/>
  <c r="D77" i="13" s="1"/>
  <c r="H77" i="34"/>
  <c r="H123" i="22"/>
  <c r="AZ123" i="22" s="1"/>
  <c r="H123" i="34"/>
  <c r="H118" i="21"/>
  <c r="AA118" i="21" s="1"/>
  <c r="AE118" i="21" s="1"/>
  <c r="H118" i="34"/>
  <c r="H110" i="26"/>
  <c r="CL110" i="26" s="1"/>
  <c r="H110" i="34"/>
  <c r="H37" i="23"/>
  <c r="H38" i="34"/>
  <c r="H81" i="4"/>
  <c r="CN81" i="4" s="1"/>
  <c r="H81" i="34"/>
  <c r="H65" i="22"/>
  <c r="AY65" i="22" s="1"/>
  <c r="H65" i="34"/>
  <c r="H35" i="24"/>
  <c r="D35" i="24" s="1"/>
  <c r="H34" i="34"/>
  <c r="H27" i="24"/>
  <c r="CM27" i="24" s="1"/>
  <c r="H20" i="34"/>
  <c r="H109" i="4"/>
  <c r="CM109" i="4" s="1"/>
  <c r="H109" i="34"/>
  <c r="H30" i="22"/>
  <c r="H18" i="34"/>
  <c r="V71" i="22"/>
  <c r="H38" i="27"/>
  <c r="H25" i="34"/>
  <c r="H66" i="4"/>
  <c r="CM66" i="4" s="1"/>
  <c r="H66" i="34"/>
  <c r="H19" i="21"/>
  <c r="H33" i="34"/>
  <c r="H41" i="31"/>
  <c r="D41" i="31" s="1"/>
  <c r="H41" i="34"/>
  <c r="CL100" i="24"/>
  <c r="AA83" i="21"/>
  <c r="AE83" i="21" s="1"/>
  <c r="AQ63" i="13"/>
  <c r="H81" i="24"/>
  <c r="AA81" i="24" s="1"/>
  <c r="AE81" i="24" s="1"/>
  <c r="AA100" i="24"/>
  <c r="AE100" i="24" s="1"/>
  <c r="CN34" i="4"/>
  <c r="C108" i="4"/>
  <c r="C124" i="22"/>
  <c r="F121" i="27"/>
  <c r="F121" i="34"/>
  <c r="C95" i="24"/>
  <c r="D63" i="13"/>
  <c r="C101" i="24"/>
  <c r="E71" i="22"/>
  <c r="F37" i="4"/>
  <c r="F38" i="34"/>
  <c r="AO95" i="22"/>
  <c r="H57" i="27"/>
  <c r="CD57" i="27" s="1"/>
  <c r="H37" i="25"/>
  <c r="F109" i="26"/>
  <c r="F109" i="34"/>
  <c r="Z60" i="22"/>
  <c r="V80" i="22"/>
  <c r="AD12" i="13"/>
  <c r="AF12" i="13" s="1"/>
  <c r="H25" i="27"/>
  <c r="CE25" i="27" s="1"/>
  <c r="H17" i="34"/>
  <c r="H21" i="21"/>
  <c r="CM21" i="21" s="1"/>
  <c r="H28" i="34"/>
  <c r="H113" i="22"/>
  <c r="E113" i="22" s="1"/>
  <c r="H113" i="34"/>
  <c r="H39" i="4"/>
  <c r="CM39" i="4" s="1"/>
  <c r="H39" i="34"/>
  <c r="H80" i="27"/>
  <c r="C80" i="27" s="1"/>
  <c r="H80" i="34"/>
  <c r="H46" i="24"/>
  <c r="CM46" i="24" s="1"/>
  <c r="H46" i="34"/>
  <c r="H29" i="13"/>
  <c r="H15" i="34"/>
  <c r="H26" i="13"/>
  <c r="AR26" i="13" s="1"/>
  <c r="H31" i="34"/>
  <c r="H13" i="23"/>
  <c r="CE13" i="23" s="1"/>
  <c r="H22" i="34"/>
  <c r="AB112" i="13"/>
  <c r="J112" i="13" s="1"/>
  <c r="H127" i="4"/>
  <c r="D127" i="4" s="1"/>
  <c r="H127" i="34"/>
  <c r="H82" i="24"/>
  <c r="CN82" i="24" s="1"/>
  <c r="H82" i="34"/>
  <c r="H74" i="24"/>
  <c r="E74" i="24" s="1"/>
  <c r="H74" i="34"/>
  <c r="H14" i="27"/>
  <c r="CE14" i="27" s="1"/>
  <c r="H23" i="34"/>
  <c r="H94" i="24"/>
  <c r="C94" i="24" s="1"/>
  <c r="H94" i="34"/>
  <c r="H18" i="27"/>
  <c r="CF18" i="27" s="1"/>
  <c r="H14" i="34"/>
  <c r="H70" i="23"/>
  <c r="D70" i="23" s="1"/>
  <c r="H70" i="34"/>
  <c r="H96" i="13"/>
  <c r="E96" i="13" s="1"/>
  <c r="H96" i="34"/>
  <c r="H50" i="21"/>
  <c r="E50" i="21" s="1"/>
  <c r="H50" i="34"/>
  <c r="H106" i="31"/>
  <c r="D106" i="31" s="1"/>
  <c r="H106" i="34"/>
  <c r="H15" i="4"/>
  <c r="AA15" i="4" s="1"/>
  <c r="AE15" i="4" s="1"/>
  <c r="H19" i="34"/>
  <c r="H89" i="4"/>
  <c r="E89" i="4" s="1"/>
  <c r="H89" i="34"/>
  <c r="H97" i="13"/>
  <c r="AP97" i="13" s="1"/>
  <c r="H97" i="34"/>
  <c r="F85" i="31"/>
  <c r="F85" i="34"/>
  <c r="H69" i="31"/>
  <c r="AC69" i="31" s="1"/>
  <c r="H69" i="34"/>
  <c r="V119" i="22"/>
  <c r="W119" i="22"/>
  <c r="H41" i="26"/>
  <c r="C41" i="26" s="1"/>
  <c r="H97" i="21"/>
  <c r="C97" i="21" s="1"/>
  <c r="H97" i="28"/>
  <c r="AY97" i="28" s="1"/>
  <c r="H73" i="4"/>
  <c r="AA73" i="4" s="1"/>
  <c r="AE73" i="4" s="1"/>
  <c r="H73" i="24"/>
  <c r="CN73" i="24" s="1"/>
  <c r="H41" i="21"/>
  <c r="CN41" i="21" s="1"/>
  <c r="H73" i="31"/>
  <c r="D73" i="31" s="1"/>
  <c r="H41" i="22"/>
  <c r="D41" i="22" s="1"/>
  <c r="H41" i="27"/>
  <c r="D41" i="27" s="1"/>
  <c r="H41" i="4"/>
  <c r="C41" i="4" s="1"/>
  <c r="H41" i="28"/>
  <c r="C41" i="28" s="1"/>
  <c r="H41" i="23"/>
  <c r="D41" i="23" s="1"/>
  <c r="H73" i="13"/>
  <c r="AP73" i="13" s="1"/>
  <c r="H73" i="21"/>
  <c r="CN73" i="21" s="1"/>
  <c r="H73" i="28"/>
  <c r="D73" i="28" s="1"/>
  <c r="H41" i="25"/>
  <c r="AA41" i="25" s="1"/>
  <c r="AE41" i="25" s="1"/>
  <c r="H73" i="22"/>
  <c r="E73" i="22" s="1"/>
  <c r="H73" i="23"/>
  <c r="CD73" i="23" s="1"/>
  <c r="H41" i="13"/>
  <c r="AR41" i="13" s="1"/>
  <c r="H41" i="24"/>
  <c r="CN41" i="24" s="1"/>
  <c r="H73" i="25"/>
  <c r="E73" i="25" s="1"/>
  <c r="H73" i="27"/>
  <c r="CF73" i="27" s="1"/>
  <c r="H121" i="13"/>
  <c r="AR121" i="13" s="1"/>
  <c r="H97" i="26"/>
  <c r="AA97" i="26" s="1"/>
  <c r="AE97" i="26" s="1"/>
  <c r="H69" i="21"/>
  <c r="C69" i="21" s="1"/>
  <c r="H121" i="21"/>
  <c r="E121" i="21" s="1"/>
  <c r="H94" i="14"/>
  <c r="F101" i="26" s="1"/>
  <c r="H69" i="24"/>
  <c r="E69" i="24" s="1"/>
  <c r="H89" i="27"/>
  <c r="CD89" i="27" s="1"/>
  <c r="H65" i="25"/>
  <c r="D65" i="25" s="1"/>
  <c r="H57" i="23"/>
  <c r="CE57" i="23" s="1"/>
  <c r="H57" i="28"/>
  <c r="AZ57" i="28" s="1"/>
  <c r="H65" i="13"/>
  <c r="AQ65" i="13" s="1"/>
  <c r="H81" i="13"/>
  <c r="AP81" i="13" s="1"/>
  <c r="H65" i="28"/>
  <c r="BA65" i="28" s="1"/>
  <c r="H81" i="21"/>
  <c r="E81" i="21" s="1"/>
  <c r="H65" i="4"/>
  <c r="CL65" i="4" s="1"/>
  <c r="H65" i="23"/>
  <c r="CE65" i="23" s="1"/>
  <c r="H57" i="31"/>
  <c r="E57" i="31" s="1"/>
  <c r="H37" i="21"/>
  <c r="E37" i="21" s="1"/>
  <c r="H97" i="24"/>
  <c r="CM97" i="24" s="1"/>
  <c r="H69" i="28"/>
  <c r="AZ69" i="28" s="1"/>
  <c r="H89" i="28"/>
  <c r="AZ89" i="28" s="1"/>
  <c r="H81" i="23"/>
  <c r="CD81" i="23" s="1"/>
  <c r="H81" i="26"/>
  <c r="E81" i="26" s="1"/>
  <c r="H97" i="31"/>
  <c r="AB97" i="31" s="1"/>
  <c r="H97" i="22"/>
  <c r="AY97" i="22" s="1"/>
  <c r="H69" i="25"/>
  <c r="D69" i="25" s="1"/>
  <c r="H69" i="13"/>
  <c r="C69" i="13" s="1"/>
  <c r="H69" i="27"/>
  <c r="CD69" i="27" s="1"/>
  <c r="H97" i="25"/>
  <c r="D97" i="25" s="1"/>
  <c r="H81" i="27"/>
  <c r="CD81" i="27" s="1"/>
  <c r="H65" i="21"/>
  <c r="C65" i="21" s="1"/>
  <c r="H69" i="23"/>
  <c r="CF69" i="23" s="1"/>
  <c r="H57" i="24"/>
  <c r="C57" i="24" s="1"/>
  <c r="H57" i="21"/>
  <c r="E57" i="21" s="1"/>
  <c r="H57" i="25"/>
  <c r="AA57" i="25" s="1"/>
  <c r="AE57" i="25" s="1"/>
  <c r="H37" i="4"/>
  <c r="D37" i="4" s="1"/>
  <c r="H89" i="22"/>
  <c r="AY89" i="22" s="1"/>
  <c r="H37" i="28"/>
  <c r="H37" i="24"/>
  <c r="E37" i="24" s="1"/>
  <c r="H110" i="14"/>
  <c r="H97" i="23"/>
  <c r="D97" i="23" s="1"/>
  <c r="H69" i="26"/>
  <c r="CL69" i="26" s="1"/>
  <c r="H89" i="25"/>
  <c r="CL89" i="25" s="1"/>
  <c r="H89" i="24"/>
  <c r="C89" i="24" s="1"/>
  <c r="H81" i="25"/>
  <c r="C81" i="25" s="1"/>
  <c r="H81" i="28"/>
  <c r="C81" i="28" s="1"/>
  <c r="H97" i="27"/>
  <c r="D97" i="27" s="1"/>
  <c r="H97" i="4"/>
  <c r="CL97" i="4" s="1"/>
  <c r="H69" i="22"/>
  <c r="E69" i="22" s="1"/>
  <c r="H69" i="4"/>
  <c r="C69" i="4" s="1"/>
  <c r="H65" i="27"/>
  <c r="C65" i="27" s="1"/>
  <c r="H65" i="24"/>
  <c r="AA65" i="24" s="1"/>
  <c r="AE65" i="24" s="1"/>
  <c r="H89" i="26"/>
  <c r="E89" i="26" s="1"/>
  <c r="H89" i="23"/>
  <c r="D89" i="23" s="1"/>
  <c r="H37" i="22"/>
  <c r="AZ37" i="22" s="1"/>
  <c r="H37" i="27"/>
  <c r="CF37" i="27" s="1"/>
  <c r="H89" i="31"/>
  <c r="C89" i="31" s="1"/>
  <c r="H89" i="13"/>
  <c r="D89" i="13" s="1"/>
  <c r="H89" i="21"/>
  <c r="CM89" i="21" s="1"/>
  <c r="H37" i="26"/>
  <c r="CL37" i="26" s="1"/>
  <c r="H121" i="22"/>
  <c r="C121" i="22" s="1"/>
  <c r="H121" i="23"/>
  <c r="CE121" i="23" s="1"/>
  <c r="H121" i="31"/>
  <c r="E121" i="31" s="1"/>
  <c r="H121" i="4"/>
  <c r="C121" i="4" s="1"/>
  <c r="H121" i="25"/>
  <c r="C121" i="25" s="1"/>
  <c r="H121" i="26"/>
  <c r="CM121" i="26" s="1"/>
  <c r="H121" i="24"/>
  <c r="CN121" i="24" s="1"/>
  <c r="H121" i="28"/>
  <c r="C121" i="28" s="1"/>
  <c r="H15" i="27"/>
  <c r="CE15" i="27" s="1"/>
  <c r="H15" i="23"/>
  <c r="D15" i="23" s="1"/>
  <c r="H15" i="21"/>
  <c r="E15" i="21" s="1"/>
  <c r="H37" i="14"/>
  <c r="H108" i="14"/>
  <c r="H85" i="14"/>
  <c r="H15" i="13"/>
  <c r="AR15" i="13" s="1"/>
  <c r="H15" i="26"/>
  <c r="CN15" i="26" s="1"/>
  <c r="H15" i="28"/>
  <c r="E15" i="28" s="1"/>
  <c r="H15" i="22"/>
  <c r="E15" i="22" s="1"/>
  <c r="H15" i="24"/>
  <c r="CL15" i="24" s="1"/>
  <c r="H15" i="31"/>
  <c r="AC15" i="31" s="1"/>
  <c r="H15" i="25"/>
  <c r="CL15" i="25" s="1"/>
  <c r="Z56" i="22"/>
  <c r="AC71" i="13"/>
  <c r="AB48" i="13"/>
  <c r="J48" i="13" s="1"/>
  <c r="AC113" i="13"/>
  <c r="AB71" i="13"/>
  <c r="J71" i="13" s="1"/>
  <c r="EP10" i="24"/>
  <c r="EP12" i="24"/>
  <c r="EP14" i="24"/>
  <c r="EP16" i="24"/>
  <c r="EP18" i="24"/>
  <c r="EP20" i="24"/>
  <c r="EP22" i="24"/>
  <c r="EP24" i="24"/>
  <c r="EP26" i="24"/>
  <c r="EP28" i="24"/>
  <c r="EP30" i="24"/>
  <c r="EP32" i="24"/>
  <c r="EP34" i="24"/>
  <c r="EP36" i="24"/>
  <c r="EP38" i="24"/>
  <c r="EP40" i="24"/>
  <c r="EP42" i="24"/>
  <c r="EP44" i="24"/>
  <c r="EP46" i="24"/>
  <c r="EP48" i="24"/>
  <c r="EP50" i="24"/>
  <c r="EP52" i="24"/>
  <c r="EP54" i="24"/>
  <c r="EP56" i="24"/>
  <c r="EP58" i="24"/>
  <c r="EP60" i="24"/>
  <c r="EP9" i="24"/>
  <c r="EP11" i="24"/>
  <c r="EP13" i="24"/>
  <c r="EP17" i="24"/>
  <c r="EP25" i="24"/>
  <c r="EP33" i="24"/>
  <c r="EP41" i="24"/>
  <c r="EP49" i="24"/>
  <c r="EP57" i="24"/>
  <c r="EP62" i="24"/>
  <c r="EP64" i="24"/>
  <c r="EP66" i="24"/>
  <c r="EP68" i="24"/>
  <c r="EP70" i="24"/>
  <c r="EP72" i="24"/>
  <c r="EP74" i="24"/>
  <c r="EP76" i="24"/>
  <c r="EP78" i="24"/>
  <c r="EP80" i="24"/>
  <c r="EP82" i="24"/>
  <c r="EP84" i="24"/>
  <c r="EP86" i="24"/>
  <c r="EP88" i="24"/>
  <c r="EP90" i="24"/>
  <c r="EP92" i="24"/>
  <c r="EP94" i="24"/>
  <c r="EP96" i="24"/>
  <c r="EP98" i="24"/>
  <c r="EP100" i="24"/>
  <c r="EP102" i="24"/>
  <c r="EP104" i="24"/>
  <c r="EP106" i="24"/>
  <c r="EP108" i="24"/>
  <c r="EP110" i="24"/>
  <c r="EP112" i="24"/>
  <c r="EP114" i="24"/>
  <c r="EP116" i="24"/>
  <c r="EP118" i="24"/>
  <c r="EP120" i="24"/>
  <c r="EP122" i="24"/>
  <c r="EP124" i="24"/>
  <c r="EP126" i="24"/>
  <c r="EP128" i="24"/>
  <c r="EP21" i="24"/>
  <c r="EP29" i="24"/>
  <c r="EP37" i="24"/>
  <c r="EP45" i="24"/>
  <c r="EP53" i="24"/>
  <c r="EP61" i="24"/>
  <c r="EP63" i="24"/>
  <c r="EP65" i="24"/>
  <c r="EP67" i="24"/>
  <c r="EP69" i="24"/>
  <c r="EP71" i="24"/>
  <c r="EP73" i="24"/>
  <c r="EP75" i="24"/>
  <c r="EP77" i="24"/>
  <c r="EP79" i="24"/>
  <c r="EP81" i="24"/>
  <c r="EP83" i="24"/>
  <c r="EP85" i="24"/>
  <c r="EP87" i="24"/>
  <c r="EP89" i="24"/>
  <c r="EP91" i="24"/>
  <c r="EP93" i="24"/>
  <c r="EP95" i="24"/>
  <c r="EP97" i="24"/>
  <c r="EP99" i="24"/>
  <c r="EP101" i="24"/>
  <c r="EP103" i="24"/>
  <c r="EP105" i="24"/>
  <c r="EP19" i="24"/>
  <c r="EP35" i="24"/>
  <c r="EP51" i="24"/>
  <c r="EP109" i="24"/>
  <c r="EP117" i="24"/>
  <c r="EP125" i="24"/>
  <c r="EP27" i="24"/>
  <c r="EP43" i="24"/>
  <c r="EP59" i="24"/>
  <c r="EP113" i="24"/>
  <c r="EP121" i="24"/>
  <c r="EP39" i="24"/>
  <c r="EP111" i="24"/>
  <c r="EP127" i="24"/>
  <c r="EP15" i="24"/>
  <c r="EP47" i="24"/>
  <c r="EP115" i="24"/>
  <c r="EP23" i="24"/>
  <c r="EP55" i="24"/>
  <c r="EP119" i="24"/>
  <c r="EP31" i="24"/>
  <c r="EP107" i="24"/>
  <c r="EP123" i="24"/>
  <c r="EP10" i="26"/>
  <c r="EP12" i="26"/>
  <c r="EP14" i="26"/>
  <c r="EP16" i="26"/>
  <c r="EP18" i="26"/>
  <c r="EP20" i="26"/>
  <c r="EP22" i="26"/>
  <c r="EP24" i="26"/>
  <c r="EP26" i="26"/>
  <c r="EP28" i="26"/>
  <c r="EP30" i="26"/>
  <c r="EP32" i="26"/>
  <c r="EP34" i="26"/>
  <c r="EP36" i="26"/>
  <c r="EP38" i="26"/>
  <c r="EP40" i="26"/>
  <c r="EP42" i="26"/>
  <c r="EP44" i="26"/>
  <c r="EP9" i="26"/>
  <c r="EP17" i="26"/>
  <c r="EP25" i="26"/>
  <c r="EP33" i="26"/>
  <c r="EP41" i="26"/>
  <c r="EP46" i="26"/>
  <c r="EP48" i="26"/>
  <c r="EP50" i="26"/>
  <c r="EP52" i="26"/>
  <c r="EP54" i="26"/>
  <c r="EP56" i="26"/>
  <c r="EP58" i="26"/>
  <c r="EP60" i="26"/>
  <c r="EP62" i="26"/>
  <c r="EP64" i="26"/>
  <c r="EP66" i="26"/>
  <c r="EP68" i="26"/>
  <c r="EP70" i="26"/>
  <c r="EP72" i="26"/>
  <c r="EP74" i="26"/>
  <c r="EP76" i="26"/>
  <c r="EP78" i="26"/>
  <c r="EP80" i="26"/>
  <c r="EP82" i="26"/>
  <c r="EP84" i="26"/>
  <c r="EP86" i="26"/>
  <c r="EP88" i="26"/>
  <c r="EP90" i="26"/>
  <c r="EP92" i="26"/>
  <c r="EP94" i="26"/>
  <c r="EP96" i="26"/>
  <c r="EP98" i="26"/>
  <c r="EP100" i="26"/>
  <c r="EP102" i="26"/>
  <c r="EP104" i="26"/>
  <c r="EP106" i="26"/>
  <c r="EP108" i="26"/>
  <c r="EP110" i="26"/>
  <c r="EP112" i="26"/>
  <c r="EP114" i="26"/>
  <c r="EP116" i="26"/>
  <c r="EP118" i="26"/>
  <c r="EP120" i="26"/>
  <c r="EP122" i="26"/>
  <c r="EP124" i="26"/>
  <c r="EP126" i="26"/>
  <c r="EP128" i="26"/>
  <c r="EP13" i="26"/>
  <c r="EP21" i="26"/>
  <c r="EP29" i="26"/>
  <c r="EP37" i="26"/>
  <c r="EP45" i="26"/>
  <c r="EP47" i="26"/>
  <c r="EP49" i="26"/>
  <c r="EP51" i="26"/>
  <c r="EP53" i="26"/>
  <c r="EP55" i="26"/>
  <c r="EP57" i="26"/>
  <c r="EP59" i="26"/>
  <c r="EP61" i="26"/>
  <c r="EP63" i="26"/>
  <c r="EP65" i="26"/>
  <c r="EP67" i="26"/>
  <c r="EP69" i="26"/>
  <c r="EP71" i="26"/>
  <c r="EP73" i="26"/>
  <c r="EP75" i="26"/>
  <c r="EP77" i="26"/>
  <c r="EP79" i="26"/>
  <c r="EP81" i="26"/>
  <c r="EP83" i="26"/>
  <c r="EP85" i="26"/>
  <c r="EP87" i="26"/>
  <c r="EP89" i="26"/>
  <c r="EP91" i="26"/>
  <c r="EP93" i="26"/>
  <c r="EP95" i="26"/>
  <c r="EP97" i="26"/>
  <c r="EP99" i="26"/>
  <c r="EP101" i="26"/>
  <c r="EP103" i="26"/>
  <c r="EP105" i="26"/>
  <c r="EP107" i="26"/>
  <c r="EP109" i="26"/>
  <c r="EP111" i="26"/>
  <c r="EP113" i="26"/>
  <c r="EP115" i="26"/>
  <c r="EP117" i="26"/>
  <c r="EP119" i="26"/>
  <c r="EP121" i="26"/>
  <c r="EP123" i="26"/>
  <c r="EP125" i="26"/>
  <c r="EP127" i="26"/>
  <c r="EP23" i="26"/>
  <c r="EP39" i="26"/>
  <c r="EP11" i="26"/>
  <c r="EP27" i="26"/>
  <c r="EP43" i="26"/>
  <c r="EP15" i="26"/>
  <c r="EP31" i="26"/>
  <c r="EP19" i="26"/>
  <c r="EP35" i="26"/>
  <c r="AD113" i="13"/>
  <c r="AF113" i="13" s="1"/>
  <c r="AD15" i="13"/>
  <c r="AF15" i="13" s="1"/>
  <c r="AD48" i="13"/>
  <c r="AF48" i="13" s="1"/>
  <c r="EP9" i="25"/>
  <c r="EP11" i="25"/>
  <c r="EP13" i="25"/>
  <c r="EP15" i="25"/>
  <c r="EP17" i="25"/>
  <c r="EP19" i="25"/>
  <c r="EP21" i="25"/>
  <c r="EP23" i="25"/>
  <c r="EP10" i="25"/>
  <c r="EP18" i="25"/>
  <c r="EP25" i="25"/>
  <c r="EP27" i="25"/>
  <c r="EP29" i="25"/>
  <c r="EP31" i="25"/>
  <c r="EP33" i="25"/>
  <c r="EP35" i="25"/>
  <c r="EP37" i="25"/>
  <c r="EP39" i="25"/>
  <c r="EP41" i="25"/>
  <c r="EP43" i="25"/>
  <c r="EP45" i="25"/>
  <c r="EP47" i="25"/>
  <c r="EP49" i="25"/>
  <c r="EP51" i="25"/>
  <c r="EP53" i="25"/>
  <c r="EP55" i="25"/>
  <c r="EP57" i="25"/>
  <c r="EP59" i="25"/>
  <c r="EP61" i="25"/>
  <c r="EP63" i="25"/>
  <c r="EP65" i="25"/>
  <c r="EP67" i="25"/>
  <c r="EP69" i="25"/>
  <c r="EP71" i="25"/>
  <c r="EP73" i="25"/>
  <c r="EP75" i="25"/>
  <c r="EP77" i="25"/>
  <c r="EP79" i="25"/>
  <c r="EP81" i="25"/>
  <c r="EP83" i="25"/>
  <c r="EP85" i="25"/>
  <c r="EP87" i="25"/>
  <c r="EP89" i="25"/>
  <c r="EP91" i="25"/>
  <c r="EP93" i="25"/>
  <c r="EP95" i="25"/>
  <c r="EP97" i="25"/>
  <c r="EP99" i="25"/>
  <c r="EP101" i="25"/>
  <c r="EP103" i="25"/>
  <c r="EP105" i="25"/>
  <c r="EP107" i="25"/>
  <c r="EP109" i="25"/>
  <c r="EP111" i="25"/>
  <c r="EP113" i="25"/>
  <c r="EP115" i="25"/>
  <c r="EP117" i="25"/>
  <c r="EP119" i="25"/>
  <c r="EP121" i="25"/>
  <c r="EP123" i="25"/>
  <c r="EP125" i="25"/>
  <c r="EP127" i="25"/>
  <c r="EP14" i="25"/>
  <c r="EP22" i="25"/>
  <c r="EP26" i="25"/>
  <c r="EP28" i="25"/>
  <c r="EP30" i="25"/>
  <c r="EP32" i="25"/>
  <c r="EP34" i="25"/>
  <c r="EP36" i="25"/>
  <c r="EP38" i="25"/>
  <c r="EP40" i="25"/>
  <c r="EP42" i="25"/>
  <c r="EP44" i="25"/>
  <c r="EP46" i="25"/>
  <c r="EP48" i="25"/>
  <c r="EP50" i="25"/>
  <c r="EP52" i="25"/>
  <c r="EP54" i="25"/>
  <c r="EP56" i="25"/>
  <c r="EP58" i="25"/>
  <c r="EP60" i="25"/>
  <c r="EP62" i="25"/>
  <c r="EP64" i="25"/>
  <c r="EP66" i="25"/>
  <c r="EP68" i="25"/>
  <c r="EP70" i="25"/>
  <c r="EP72" i="25"/>
  <c r="EP74" i="25"/>
  <c r="EP76" i="25"/>
  <c r="EP78" i="25"/>
  <c r="EP80" i="25"/>
  <c r="EP82" i="25"/>
  <c r="EP84" i="25"/>
  <c r="EP86" i="25"/>
  <c r="EP88" i="25"/>
  <c r="EP90" i="25"/>
  <c r="EP92" i="25"/>
  <c r="EP94" i="25"/>
  <c r="EP96" i="25"/>
  <c r="EP98" i="25"/>
  <c r="EP100" i="25"/>
  <c r="EP102" i="25"/>
  <c r="EP104" i="25"/>
  <c r="EP106" i="25"/>
  <c r="EP108" i="25"/>
  <c r="EP110" i="25"/>
  <c r="EP112" i="25"/>
  <c r="EP114" i="25"/>
  <c r="EP116" i="25"/>
  <c r="EP118" i="25"/>
  <c r="EP120" i="25"/>
  <c r="EP122" i="25"/>
  <c r="EP124" i="25"/>
  <c r="EP126" i="25"/>
  <c r="EP128" i="25"/>
  <c r="EP24" i="25"/>
  <c r="EP12" i="25"/>
  <c r="EP16" i="25"/>
  <c r="EP20" i="25"/>
  <c r="EK10" i="21"/>
  <c r="EK14" i="21"/>
  <c r="EK18" i="21"/>
  <c r="EK22" i="21"/>
  <c r="EK26" i="21"/>
  <c r="EK30" i="21"/>
  <c r="EK34" i="21"/>
  <c r="EK38" i="21"/>
  <c r="EK44" i="21"/>
  <c r="EK45" i="21"/>
  <c r="EK52" i="21"/>
  <c r="EK53" i="21"/>
  <c r="EK60" i="21"/>
  <c r="EK61" i="21"/>
  <c r="EK66" i="21"/>
  <c r="EK68" i="21"/>
  <c r="EK70" i="21"/>
  <c r="EK72" i="21"/>
  <c r="EK74" i="21"/>
  <c r="EK76" i="21"/>
  <c r="EK78" i="21"/>
  <c r="EK80" i="21"/>
  <c r="EK82" i="21"/>
  <c r="EK84" i="21"/>
  <c r="EK86" i="21"/>
  <c r="EK88" i="21"/>
  <c r="EK90" i="21"/>
  <c r="EK92" i="21"/>
  <c r="EK94" i="21"/>
  <c r="EK96" i="21"/>
  <c r="EK98" i="21"/>
  <c r="EK100" i="21"/>
  <c r="EK102" i="21"/>
  <c r="EK104" i="21"/>
  <c r="EK106" i="21"/>
  <c r="EK108" i="21"/>
  <c r="EK110" i="21"/>
  <c r="EK112" i="21"/>
  <c r="EK114" i="21"/>
  <c r="EK116" i="21"/>
  <c r="EK118" i="21"/>
  <c r="EK120" i="21"/>
  <c r="EK122" i="21"/>
  <c r="EK124" i="21"/>
  <c r="EK126" i="21"/>
  <c r="EK128" i="21"/>
  <c r="EK12" i="21"/>
  <c r="EK16" i="21"/>
  <c r="EK20" i="21"/>
  <c r="EK24" i="21"/>
  <c r="EK28" i="21"/>
  <c r="EK32" i="21"/>
  <c r="EK36" i="21"/>
  <c r="EK40" i="21"/>
  <c r="EK41" i="21"/>
  <c r="EK48" i="21"/>
  <c r="EK49" i="21"/>
  <c r="EK56" i="21"/>
  <c r="EK57" i="21"/>
  <c r="EK64" i="21"/>
  <c r="EK65" i="21"/>
  <c r="EK67" i="21"/>
  <c r="EK69" i="21"/>
  <c r="EK71" i="21"/>
  <c r="EK73" i="21"/>
  <c r="EK75" i="21"/>
  <c r="EK77" i="21"/>
  <c r="EK79" i="21"/>
  <c r="EK81" i="21"/>
  <c r="EK83" i="21"/>
  <c r="EK85" i="21"/>
  <c r="EK87" i="21"/>
  <c r="EK11" i="21"/>
  <c r="EK19" i="21"/>
  <c r="EK27" i="21"/>
  <c r="EK35" i="21"/>
  <c r="EK42" i="21"/>
  <c r="EK51" i="21"/>
  <c r="EK58" i="21"/>
  <c r="EK93" i="21"/>
  <c r="EK101" i="21"/>
  <c r="EK109" i="21"/>
  <c r="EK117" i="21"/>
  <c r="EK125" i="21"/>
  <c r="EK15" i="21"/>
  <c r="EK23" i="21"/>
  <c r="EK31" i="21"/>
  <c r="EK39" i="21"/>
  <c r="EK43" i="21"/>
  <c r="EK50" i="21"/>
  <c r="EK59" i="21"/>
  <c r="EK89" i="21"/>
  <c r="EK97" i="21"/>
  <c r="EK105" i="21"/>
  <c r="EK113" i="21"/>
  <c r="EK121" i="21"/>
  <c r="EK13" i="21"/>
  <c r="EK29" i="21"/>
  <c r="EK47" i="21"/>
  <c r="EK54" i="21"/>
  <c r="EK99" i="21"/>
  <c r="EK115" i="21"/>
  <c r="EK21" i="21"/>
  <c r="EK37" i="21"/>
  <c r="EK63" i="21"/>
  <c r="EK91" i="21"/>
  <c r="EK107" i="21"/>
  <c r="EK123" i="21"/>
  <c r="EK17" i="21"/>
  <c r="EK46" i="21"/>
  <c r="EK95" i="21"/>
  <c r="EK127" i="21"/>
  <c r="EK33" i="21"/>
  <c r="EK111" i="21"/>
  <c r="EK25" i="21"/>
  <c r="EK119" i="21"/>
  <c r="EK9" i="21"/>
  <c r="EK62" i="21"/>
  <c r="EK55" i="21"/>
  <c r="EK103" i="21"/>
  <c r="EK16" i="26"/>
  <c r="EK17" i="26"/>
  <c r="EK24" i="26"/>
  <c r="EK25" i="26"/>
  <c r="EK32" i="26"/>
  <c r="EK33" i="26"/>
  <c r="EK40" i="26"/>
  <c r="EK41" i="26"/>
  <c r="EK9" i="26"/>
  <c r="EK12" i="26"/>
  <c r="EK13" i="26"/>
  <c r="EK20" i="26"/>
  <c r="EK21" i="26"/>
  <c r="EK28" i="26"/>
  <c r="EK29" i="26"/>
  <c r="EK36" i="26"/>
  <c r="EK37" i="26"/>
  <c r="EK44" i="26"/>
  <c r="EK45" i="26"/>
  <c r="EK15" i="26"/>
  <c r="EK22" i="26"/>
  <c r="EK31" i="26"/>
  <c r="EK38" i="26"/>
  <c r="EK48" i="26"/>
  <c r="EK52" i="26"/>
  <c r="EK56" i="26"/>
  <c r="EK60" i="26"/>
  <c r="EK64" i="26"/>
  <c r="EK68" i="26"/>
  <c r="EK72" i="26"/>
  <c r="EK76" i="26"/>
  <c r="EK80" i="26"/>
  <c r="EK84" i="26"/>
  <c r="EK88" i="26"/>
  <c r="EK92" i="26"/>
  <c r="EK96" i="26"/>
  <c r="EK100" i="26"/>
  <c r="EK104" i="26"/>
  <c r="EK108" i="26"/>
  <c r="EK112" i="26"/>
  <c r="EK116" i="26"/>
  <c r="EK120" i="26"/>
  <c r="EK124" i="26"/>
  <c r="EK128" i="26"/>
  <c r="EK10" i="26"/>
  <c r="EK19" i="26"/>
  <c r="EK26" i="26"/>
  <c r="EK35" i="26"/>
  <c r="EK42" i="26"/>
  <c r="EK47" i="26"/>
  <c r="EK51" i="26"/>
  <c r="EK55" i="26"/>
  <c r="EK59" i="26"/>
  <c r="EK63" i="26"/>
  <c r="EK67" i="26"/>
  <c r="EK71" i="26"/>
  <c r="EK75" i="26"/>
  <c r="EK79" i="26"/>
  <c r="EK83" i="26"/>
  <c r="EK87" i="26"/>
  <c r="EK91" i="26"/>
  <c r="EK95" i="26"/>
  <c r="EK99" i="26"/>
  <c r="EK103" i="26"/>
  <c r="EK107" i="26"/>
  <c r="EK111" i="26"/>
  <c r="EK115" i="26"/>
  <c r="EK119" i="26"/>
  <c r="EK123" i="26"/>
  <c r="EK127" i="26"/>
  <c r="EK14" i="26"/>
  <c r="EK23" i="26"/>
  <c r="EK30" i="26"/>
  <c r="EK39" i="26"/>
  <c r="EK46" i="26"/>
  <c r="EK50" i="26"/>
  <c r="EK54" i="26"/>
  <c r="EK58" i="26"/>
  <c r="EK62" i="26"/>
  <c r="EK66" i="26"/>
  <c r="EK70" i="26"/>
  <c r="EK74" i="26"/>
  <c r="EK78" i="26"/>
  <c r="EK82" i="26"/>
  <c r="EK86" i="26"/>
  <c r="EK90" i="26"/>
  <c r="EK94" i="26"/>
  <c r="EK98" i="26"/>
  <c r="EK102" i="26"/>
  <c r="EK106" i="26"/>
  <c r="EK110" i="26"/>
  <c r="EK114" i="26"/>
  <c r="EK118" i="26"/>
  <c r="EK122" i="26"/>
  <c r="EK126" i="26"/>
  <c r="EK11" i="26"/>
  <c r="EK18" i="26"/>
  <c r="EK27" i="26"/>
  <c r="EK34" i="26"/>
  <c r="EK43" i="26"/>
  <c r="EK49" i="26"/>
  <c r="EK53" i="26"/>
  <c r="EK57" i="26"/>
  <c r="EK61" i="26"/>
  <c r="EK65" i="26"/>
  <c r="EK69" i="26"/>
  <c r="EK73" i="26"/>
  <c r="EK77" i="26"/>
  <c r="EK81" i="26"/>
  <c r="EK85" i="26"/>
  <c r="EK89" i="26"/>
  <c r="EK93" i="26"/>
  <c r="EK97" i="26"/>
  <c r="EK101" i="26"/>
  <c r="EK105" i="26"/>
  <c r="EK109" i="26"/>
  <c r="EK113" i="26"/>
  <c r="EK117" i="26"/>
  <c r="EK121" i="26"/>
  <c r="EK125" i="26"/>
  <c r="EP10" i="21"/>
  <c r="EP12" i="21"/>
  <c r="EP14" i="21"/>
  <c r="EP16" i="21"/>
  <c r="EP18" i="21"/>
  <c r="EP20" i="21"/>
  <c r="EP22" i="21"/>
  <c r="EP24" i="21"/>
  <c r="EP26" i="21"/>
  <c r="EP28" i="21"/>
  <c r="EP30" i="21"/>
  <c r="EP32" i="21"/>
  <c r="EP34" i="21"/>
  <c r="EP36" i="21"/>
  <c r="EP38" i="21"/>
  <c r="EP40" i="21"/>
  <c r="EP42" i="21"/>
  <c r="EP44" i="21"/>
  <c r="EP46" i="21"/>
  <c r="EP48" i="21"/>
  <c r="EP50" i="21"/>
  <c r="EP52" i="21"/>
  <c r="EP54" i="21"/>
  <c r="EP56" i="21"/>
  <c r="EP58" i="21"/>
  <c r="EP60" i="21"/>
  <c r="EP62" i="21"/>
  <c r="EP64" i="21"/>
  <c r="EP9" i="21"/>
  <c r="EP11" i="21"/>
  <c r="EP13" i="21"/>
  <c r="EP15" i="21"/>
  <c r="EP17" i="21"/>
  <c r="EP19" i="21"/>
  <c r="EP21" i="21"/>
  <c r="EP23" i="21"/>
  <c r="EP25" i="21"/>
  <c r="EP27" i="21"/>
  <c r="EP29" i="21"/>
  <c r="EP31" i="21"/>
  <c r="EP33" i="21"/>
  <c r="EP35" i="21"/>
  <c r="EP37" i="21"/>
  <c r="EP39" i="21"/>
  <c r="EP45" i="21"/>
  <c r="EP53" i="21"/>
  <c r="EP61" i="21"/>
  <c r="EP41" i="21"/>
  <c r="EP49" i="21"/>
  <c r="EP57" i="21"/>
  <c r="EP43" i="21"/>
  <c r="EP59" i="21"/>
  <c r="EP67" i="21"/>
  <c r="EP71" i="21"/>
  <c r="EP75" i="21"/>
  <c r="EP79" i="21"/>
  <c r="EP83" i="21"/>
  <c r="EP93" i="21"/>
  <c r="EP94" i="21"/>
  <c r="EP101" i="21"/>
  <c r="EP102" i="21"/>
  <c r="EP109" i="21"/>
  <c r="EP110" i="21"/>
  <c r="EP117" i="21"/>
  <c r="EP118" i="21"/>
  <c r="EP125" i="21"/>
  <c r="EP126" i="21"/>
  <c r="EP51" i="21"/>
  <c r="EP65" i="21"/>
  <c r="EP69" i="21"/>
  <c r="EP73" i="21"/>
  <c r="EP77" i="21"/>
  <c r="EP81" i="21"/>
  <c r="EP85" i="21"/>
  <c r="EP89" i="21"/>
  <c r="EP90" i="21"/>
  <c r="EP97" i="21"/>
  <c r="EP98" i="21"/>
  <c r="EP105" i="21"/>
  <c r="EP106" i="21"/>
  <c r="EP113" i="21"/>
  <c r="EP114" i="21"/>
  <c r="EP121" i="21"/>
  <c r="EP122" i="21"/>
  <c r="EP128" i="21"/>
  <c r="EP72" i="21"/>
  <c r="EP80" i="21"/>
  <c r="EP91" i="21"/>
  <c r="EP100" i="21"/>
  <c r="EP107" i="21"/>
  <c r="EP116" i="21"/>
  <c r="EP123" i="21"/>
  <c r="EP55" i="21"/>
  <c r="EP68" i="21"/>
  <c r="EP76" i="21"/>
  <c r="EP84" i="21"/>
  <c r="EP92" i="21"/>
  <c r="EP99" i="21"/>
  <c r="EP108" i="21"/>
  <c r="EP115" i="21"/>
  <c r="EP124" i="21"/>
  <c r="EP66" i="21"/>
  <c r="EP82" i="21"/>
  <c r="EP87" i="21"/>
  <c r="EP112" i="21"/>
  <c r="EP119" i="21"/>
  <c r="EP63" i="21"/>
  <c r="EP74" i="21"/>
  <c r="EP96" i="21"/>
  <c r="EP103" i="21"/>
  <c r="EP70" i="21"/>
  <c r="EP104" i="21"/>
  <c r="EP111" i="21"/>
  <c r="EP47" i="21"/>
  <c r="EP120" i="21"/>
  <c r="EP127" i="21"/>
  <c r="EP86" i="21"/>
  <c r="EP78" i="21"/>
  <c r="EP88" i="21"/>
  <c r="EP95" i="21"/>
  <c r="EK9" i="25"/>
  <c r="EK10" i="25"/>
  <c r="EK17" i="25"/>
  <c r="EK18" i="25"/>
  <c r="EK25" i="25"/>
  <c r="EK13" i="25"/>
  <c r="EK14" i="25"/>
  <c r="EK21" i="25"/>
  <c r="EK22" i="25"/>
  <c r="EK16" i="25"/>
  <c r="EK23" i="25"/>
  <c r="EK29" i="25"/>
  <c r="EK33" i="25"/>
  <c r="EK37" i="25"/>
  <c r="EK41" i="25"/>
  <c r="EK45" i="25"/>
  <c r="EK49" i="25"/>
  <c r="EK53" i="25"/>
  <c r="EK57" i="25"/>
  <c r="EK61" i="25"/>
  <c r="EK65" i="25"/>
  <c r="EK69" i="25"/>
  <c r="EK73" i="25"/>
  <c r="EK77" i="25"/>
  <c r="EK81" i="25"/>
  <c r="EK85" i="25"/>
  <c r="EK89" i="25"/>
  <c r="EK93" i="25"/>
  <c r="EK97" i="25"/>
  <c r="EK101" i="25"/>
  <c r="EK105" i="25"/>
  <c r="EK109" i="25"/>
  <c r="EK113" i="25"/>
  <c r="EK117" i="25"/>
  <c r="EK121" i="25"/>
  <c r="EK125" i="25"/>
  <c r="EK11" i="25"/>
  <c r="EK15" i="25"/>
  <c r="EK24" i="25"/>
  <c r="EK27" i="25"/>
  <c r="EK31" i="25"/>
  <c r="EK35" i="25"/>
  <c r="EK39" i="25"/>
  <c r="EK43" i="25"/>
  <c r="EK47" i="25"/>
  <c r="EK51" i="25"/>
  <c r="EK55" i="25"/>
  <c r="EK59" i="25"/>
  <c r="EK63" i="25"/>
  <c r="EK67" i="25"/>
  <c r="EK71" i="25"/>
  <c r="EK75" i="25"/>
  <c r="EK79" i="25"/>
  <c r="EK83" i="25"/>
  <c r="EK87" i="25"/>
  <c r="EK91" i="25"/>
  <c r="EK95" i="25"/>
  <c r="EK99" i="25"/>
  <c r="EK103" i="25"/>
  <c r="EK107" i="25"/>
  <c r="EK111" i="25"/>
  <c r="EK115" i="25"/>
  <c r="EK119" i="25"/>
  <c r="EK123" i="25"/>
  <c r="EK127" i="25"/>
  <c r="EK12" i="25"/>
  <c r="EK19" i="25"/>
  <c r="EK32" i="25"/>
  <c r="EK40" i="25"/>
  <c r="EK48" i="25"/>
  <c r="EK56" i="25"/>
  <c r="EK64" i="25"/>
  <c r="EK72" i="25"/>
  <c r="EK80" i="25"/>
  <c r="EK88" i="25"/>
  <c r="EK96" i="25"/>
  <c r="EK104" i="25"/>
  <c r="EK112" i="25"/>
  <c r="EK120" i="25"/>
  <c r="EK128" i="25"/>
  <c r="EK20" i="25"/>
  <c r="EK30" i="25"/>
  <c r="EK38" i="25"/>
  <c r="EK46" i="25"/>
  <c r="EK54" i="25"/>
  <c r="EK62" i="25"/>
  <c r="EK70" i="25"/>
  <c r="EK78" i="25"/>
  <c r="EK86" i="25"/>
  <c r="EK94" i="25"/>
  <c r="EK102" i="25"/>
  <c r="EK110" i="25"/>
  <c r="EK118" i="25"/>
  <c r="EK126" i="25"/>
  <c r="EK28" i="25"/>
  <c r="EK36" i="25"/>
  <c r="EK44" i="25"/>
  <c r="EK52" i="25"/>
  <c r="EK60" i="25"/>
  <c r="EK68" i="25"/>
  <c r="EK76" i="25"/>
  <c r="EK84" i="25"/>
  <c r="EK92" i="25"/>
  <c r="EK100" i="25"/>
  <c r="EK108" i="25"/>
  <c r="EK116" i="25"/>
  <c r="EK124" i="25"/>
  <c r="EK26" i="25"/>
  <c r="EK34" i="25"/>
  <c r="EK42" i="25"/>
  <c r="EK50" i="25"/>
  <c r="EK58" i="25"/>
  <c r="EK66" i="25"/>
  <c r="EK74" i="25"/>
  <c r="EK82" i="25"/>
  <c r="EK90" i="25"/>
  <c r="EK98" i="25"/>
  <c r="EK106" i="25"/>
  <c r="EK114" i="25"/>
  <c r="EK122" i="25"/>
  <c r="EK11" i="24"/>
  <c r="EK15" i="24"/>
  <c r="EK16" i="24"/>
  <c r="EK17" i="24"/>
  <c r="EK24" i="24"/>
  <c r="EK25" i="24"/>
  <c r="EK32" i="24"/>
  <c r="EK33" i="24"/>
  <c r="EK40" i="24"/>
  <c r="EK41" i="24"/>
  <c r="EK48" i="24"/>
  <c r="EK49" i="24"/>
  <c r="EK56" i="24"/>
  <c r="EK57" i="24"/>
  <c r="EK9" i="24"/>
  <c r="EK13" i="24"/>
  <c r="EK20" i="24"/>
  <c r="EK21" i="24"/>
  <c r="EK28" i="24"/>
  <c r="EK29" i="24"/>
  <c r="EK36" i="24"/>
  <c r="EK37" i="24"/>
  <c r="EK44" i="24"/>
  <c r="EK45" i="24"/>
  <c r="EK52" i="24"/>
  <c r="EK53" i="24"/>
  <c r="EK60" i="24"/>
  <c r="EK61" i="24"/>
  <c r="EK14" i="24"/>
  <c r="EK18" i="24"/>
  <c r="EK27" i="24"/>
  <c r="EK34" i="24"/>
  <c r="EK43" i="24"/>
  <c r="EK50" i="24"/>
  <c r="EK59" i="24"/>
  <c r="EK65" i="24"/>
  <c r="EK69" i="24"/>
  <c r="EK73" i="24"/>
  <c r="EK77" i="24"/>
  <c r="EK81" i="24"/>
  <c r="EK85" i="24"/>
  <c r="EK89" i="24"/>
  <c r="EK93" i="24"/>
  <c r="EK97" i="24"/>
  <c r="EK101" i="24"/>
  <c r="EK105" i="24"/>
  <c r="EK108" i="24"/>
  <c r="EK109" i="24"/>
  <c r="EK116" i="24"/>
  <c r="EK117" i="24"/>
  <c r="EK124" i="24"/>
  <c r="EK125" i="24"/>
  <c r="EK10" i="24"/>
  <c r="EK19" i="24"/>
  <c r="EK26" i="24"/>
  <c r="EK35" i="24"/>
  <c r="EK42" i="24"/>
  <c r="EK51" i="24"/>
  <c r="EK58" i="24"/>
  <c r="EK63" i="24"/>
  <c r="EK67" i="24"/>
  <c r="EK71" i="24"/>
  <c r="EK75" i="24"/>
  <c r="EK79" i="24"/>
  <c r="EK83" i="24"/>
  <c r="EK87" i="24"/>
  <c r="EK91" i="24"/>
  <c r="EK95" i="24"/>
  <c r="EK99" i="24"/>
  <c r="EK103" i="24"/>
  <c r="EK112" i="24"/>
  <c r="EK113" i="24"/>
  <c r="EK120" i="24"/>
  <c r="EK121" i="24"/>
  <c r="EK128" i="24"/>
  <c r="EK22" i="24"/>
  <c r="EK47" i="24"/>
  <c r="EK54" i="24"/>
  <c r="EK64" i="24"/>
  <c r="EK72" i="24"/>
  <c r="EK80" i="24"/>
  <c r="EK88" i="24"/>
  <c r="EK96" i="24"/>
  <c r="EK104" i="24"/>
  <c r="EK110" i="24"/>
  <c r="EK119" i="24"/>
  <c r="EK126" i="24"/>
  <c r="EK23" i="24"/>
  <c r="EK30" i="24"/>
  <c r="EK55" i="24"/>
  <c r="EK62" i="24"/>
  <c r="EK70" i="24"/>
  <c r="EK78" i="24"/>
  <c r="EK86" i="24"/>
  <c r="EK94" i="24"/>
  <c r="EK102" i="24"/>
  <c r="EK107" i="24"/>
  <c r="EK114" i="24"/>
  <c r="EK123" i="24"/>
  <c r="EK12" i="24"/>
  <c r="EK31" i="24"/>
  <c r="EK38" i="24"/>
  <c r="EK68" i="24"/>
  <c r="EK76" i="24"/>
  <c r="EK84" i="24"/>
  <c r="EK92" i="24"/>
  <c r="EK100" i="24"/>
  <c r="EK111" i="24"/>
  <c r="EK118" i="24"/>
  <c r="EK127" i="24"/>
  <c r="EK39" i="24"/>
  <c r="EK46" i="24"/>
  <c r="EK66" i="24"/>
  <c r="EK74" i="24"/>
  <c r="EK82" i="24"/>
  <c r="EK90" i="24"/>
  <c r="EK98" i="24"/>
  <c r="EK106" i="24"/>
  <c r="EK115" i="24"/>
  <c r="EK122" i="24"/>
  <c r="V42" i="22"/>
  <c r="AC82" i="13"/>
  <c r="AB82" i="13"/>
  <c r="J82" i="13" s="1"/>
  <c r="H97" i="14"/>
  <c r="K95" i="31"/>
  <c r="H3" i="14"/>
  <c r="Z67" i="31"/>
  <c r="EK9" i="4"/>
  <c r="EK11" i="4"/>
  <c r="EK13" i="4"/>
  <c r="EK15" i="4"/>
  <c r="EK17" i="4"/>
  <c r="EK19" i="4"/>
  <c r="EK21" i="4"/>
  <c r="EK23" i="4"/>
  <c r="EK25" i="4"/>
  <c r="EK27" i="4"/>
  <c r="EK29" i="4"/>
  <c r="EK31" i="4"/>
  <c r="EK33" i="4"/>
  <c r="EK35" i="4"/>
  <c r="EK37" i="4"/>
  <c r="EK39" i="4"/>
  <c r="EK41" i="4"/>
  <c r="EK43" i="4"/>
  <c r="EK45" i="4"/>
  <c r="EK47" i="4"/>
  <c r="EK49" i="4"/>
  <c r="EK51" i="4"/>
  <c r="EK53" i="4"/>
  <c r="EK55" i="4"/>
  <c r="EK57" i="4"/>
  <c r="EK59" i="4"/>
  <c r="EK61" i="4"/>
  <c r="EK63" i="4"/>
  <c r="EK65" i="4"/>
  <c r="EK12" i="4"/>
  <c r="EK16" i="4"/>
  <c r="EK20" i="4"/>
  <c r="EK24" i="4"/>
  <c r="EK28" i="4"/>
  <c r="EK32" i="4"/>
  <c r="EK36" i="4"/>
  <c r="EK40" i="4"/>
  <c r="EK44" i="4"/>
  <c r="EK48" i="4"/>
  <c r="EK52" i="4"/>
  <c r="EK56" i="4"/>
  <c r="EK60" i="4"/>
  <c r="EK64" i="4"/>
  <c r="EK66" i="4"/>
  <c r="EK68" i="4"/>
  <c r="EK70" i="4"/>
  <c r="EK72" i="4"/>
  <c r="EK74" i="4"/>
  <c r="EK76" i="4"/>
  <c r="EK78" i="4"/>
  <c r="EK80" i="4"/>
  <c r="EK82" i="4"/>
  <c r="EK84" i="4"/>
  <c r="EK86" i="4"/>
  <c r="EK88" i="4"/>
  <c r="EK90" i="4"/>
  <c r="EK92" i="4"/>
  <c r="EK94" i="4"/>
  <c r="EK96" i="4"/>
  <c r="EK98" i="4"/>
  <c r="EK100" i="4"/>
  <c r="EK102" i="4"/>
  <c r="EK104" i="4"/>
  <c r="EK106" i="4"/>
  <c r="EK108" i="4"/>
  <c r="EK110" i="4"/>
  <c r="EK112" i="4"/>
  <c r="EK114" i="4"/>
  <c r="EK116" i="4"/>
  <c r="EK118" i="4"/>
  <c r="EK120" i="4"/>
  <c r="EK122" i="4"/>
  <c r="EK124" i="4"/>
  <c r="EK126" i="4"/>
  <c r="EK128" i="4"/>
  <c r="EK101" i="4"/>
  <c r="EK109" i="4"/>
  <c r="EK117" i="4"/>
  <c r="EK125" i="4"/>
  <c r="EK22" i="4"/>
  <c r="EK30" i="4"/>
  <c r="EK46" i="4"/>
  <c r="EK62" i="4"/>
  <c r="EK69" i="4"/>
  <c r="EK81" i="4"/>
  <c r="EK85" i="4"/>
  <c r="EK127" i="4"/>
  <c r="EK113" i="4"/>
  <c r="EK121" i="4"/>
  <c r="EK10" i="4"/>
  <c r="EK18" i="4"/>
  <c r="EK26" i="4"/>
  <c r="EK34" i="4"/>
  <c r="EK42" i="4"/>
  <c r="EK50" i="4"/>
  <c r="EK58" i="4"/>
  <c r="EK67" i="4"/>
  <c r="EK71" i="4"/>
  <c r="EK75" i="4"/>
  <c r="EK79" i="4"/>
  <c r="EK83" i="4"/>
  <c r="EK87" i="4"/>
  <c r="EK91" i="4"/>
  <c r="EK99" i="4"/>
  <c r="EK107" i="4"/>
  <c r="EK115" i="4"/>
  <c r="EK123" i="4"/>
  <c r="EK14" i="4"/>
  <c r="EK38" i="4"/>
  <c r="EK54" i="4"/>
  <c r="EK73" i="4"/>
  <c r="EK77" i="4"/>
  <c r="EK89" i="4"/>
  <c r="EK93" i="4"/>
  <c r="EK95" i="4"/>
  <c r="EK103" i="4"/>
  <c r="EK111" i="4"/>
  <c r="EK119" i="4"/>
  <c r="EK97" i="4"/>
  <c r="EK105" i="4"/>
  <c r="EP9" i="4"/>
  <c r="EP11" i="4"/>
  <c r="EP13" i="4"/>
  <c r="EP15" i="4"/>
  <c r="EP17" i="4"/>
  <c r="EP19" i="4"/>
  <c r="EP21" i="4"/>
  <c r="EP23" i="4"/>
  <c r="EP25" i="4"/>
  <c r="EP27" i="4"/>
  <c r="EP29" i="4"/>
  <c r="EP31" i="4"/>
  <c r="EP33" i="4"/>
  <c r="EP35" i="4"/>
  <c r="EP37" i="4"/>
  <c r="EP39" i="4"/>
  <c r="EP41" i="4"/>
  <c r="EP43" i="4"/>
  <c r="EP45" i="4"/>
  <c r="EP47" i="4"/>
  <c r="EP49" i="4"/>
  <c r="EP51" i="4"/>
  <c r="EP53" i="4"/>
  <c r="EP55" i="4"/>
  <c r="EP57" i="4"/>
  <c r="EP59" i="4"/>
  <c r="EP61" i="4"/>
  <c r="EP63" i="4"/>
  <c r="EP10" i="4"/>
  <c r="EP14" i="4"/>
  <c r="EP18" i="4"/>
  <c r="EP22" i="4"/>
  <c r="EP26" i="4"/>
  <c r="EP30" i="4"/>
  <c r="EP34" i="4"/>
  <c r="EP38" i="4"/>
  <c r="EP42" i="4"/>
  <c r="EP46" i="4"/>
  <c r="EP50" i="4"/>
  <c r="EP54" i="4"/>
  <c r="EP58" i="4"/>
  <c r="EP62" i="4"/>
  <c r="EP66" i="4"/>
  <c r="EP68" i="4"/>
  <c r="EP70" i="4"/>
  <c r="EP72" i="4"/>
  <c r="EP74" i="4"/>
  <c r="EP76" i="4"/>
  <c r="EP78" i="4"/>
  <c r="EP80" i="4"/>
  <c r="EP82" i="4"/>
  <c r="EP84" i="4"/>
  <c r="EP86" i="4"/>
  <c r="EP88" i="4"/>
  <c r="EP90" i="4"/>
  <c r="EP92" i="4"/>
  <c r="EP12" i="4"/>
  <c r="EP20" i="4"/>
  <c r="EP28" i="4"/>
  <c r="EP36" i="4"/>
  <c r="EP44" i="4"/>
  <c r="EP52" i="4"/>
  <c r="EP60" i="4"/>
  <c r="EP65" i="4"/>
  <c r="EP69" i="4"/>
  <c r="EP73" i="4"/>
  <c r="EP77" i="4"/>
  <c r="EP81" i="4"/>
  <c r="EP85" i="4"/>
  <c r="EP89" i="4"/>
  <c r="EP93" i="4"/>
  <c r="EP94" i="4"/>
  <c r="EP101" i="4"/>
  <c r="EP102" i="4"/>
  <c r="EP109" i="4"/>
  <c r="EP110" i="4"/>
  <c r="EP117" i="4"/>
  <c r="EP118" i="4"/>
  <c r="EP125" i="4"/>
  <c r="EP126" i="4"/>
  <c r="EP95" i="4"/>
  <c r="EP103" i="4"/>
  <c r="EP111" i="4"/>
  <c r="EP119" i="4"/>
  <c r="EP120" i="4"/>
  <c r="EP24" i="4"/>
  <c r="EP48" i="4"/>
  <c r="EP64" i="4"/>
  <c r="EP67" i="4"/>
  <c r="EP71" i="4"/>
  <c r="EP79" i="4"/>
  <c r="EP98" i="4"/>
  <c r="EP113" i="4"/>
  <c r="EP122" i="4"/>
  <c r="EP99" i="4"/>
  <c r="EP100" i="4"/>
  <c r="EP107" i="4"/>
  <c r="EP108" i="4"/>
  <c r="EP115" i="4"/>
  <c r="EP116" i="4"/>
  <c r="EP123" i="4"/>
  <c r="EP124" i="4"/>
  <c r="EP96" i="4"/>
  <c r="EP104" i="4"/>
  <c r="EP112" i="4"/>
  <c r="EP127" i="4"/>
  <c r="EP128" i="4"/>
  <c r="EP16" i="4"/>
  <c r="EP32" i="4"/>
  <c r="EP40" i="4"/>
  <c r="EP56" i="4"/>
  <c r="EP75" i="4"/>
  <c r="EP83" i="4"/>
  <c r="EP87" i="4"/>
  <c r="EP91" i="4"/>
  <c r="EP97" i="4"/>
  <c r="EP105" i="4"/>
  <c r="EP106" i="4"/>
  <c r="EP114" i="4"/>
  <c r="EP121" i="4"/>
  <c r="H48" i="22"/>
  <c r="C48" i="22" s="1"/>
  <c r="H9" i="14"/>
  <c r="H48" i="23"/>
  <c r="CF48" i="23" s="1"/>
  <c r="H48" i="24"/>
  <c r="CL48" i="24" s="1"/>
  <c r="H48" i="31"/>
  <c r="AC48" i="31" s="1"/>
  <c r="H48" i="13"/>
  <c r="C48" i="13" s="1"/>
  <c r="H48" i="21"/>
  <c r="C48" i="21" s="1"/>
  <c r="H48" i="26"/>
  <c r="CN48" i="26" s="1"/>
  <c r="H48" i="28"/>
  <c r="D48" i="28" s="1"/>
  <c r="H69" i="14"/>
  <c r="H48" i="4"/>
  <c r="CN48" i="4" s="1"/>
  <c r="H48" i="25"/>
  <c r="D48" i="25" s="1"/>
  <c r="AR17" i="22"/>
  <c r="BI17" i="22" s="1"/>
  <c r="H117" i="14"/>
  <c r="H29" i="14"/>
  <c r="AR45" i="22"/>
  <c r="BI45" i="22" s="1"/>
  <c r="AT13" i="22"/>
  <c r="AT82" i="22"/>
  <c r="AR104" i="22"/>
  <c r="BI104" i="22" s="1"/>
  <c r="AR94" i="22"/>
  <c r="BI94" i="22" s="1"/>
  <c r="AT112" i="22"/>
  <c r="AT37" i="22"/>
  <c r="AR41" i="22"/>
  <c r="BI41" i="22" s="1"/>
  <c r="AT86" i="22"/>
  <c r="AT78" i="22"/>
  <c r="AR27" i="22"/>
  <c r="BI27" i="22" s="1"/>
  <c r="Z111" i="31"/>
  <c r="AT111" i="22"/>
  <c r="AT66" i="22"/>
  <c r="AT28" i="22"/>
  <c r="Z119" i="31"/>
  <c r="Z48" i="31"/>
  <c r="K76" i="31"/>
  <c r="AT51" i="22"/>
  <c r="K35" i="31"/>
  <c r="AR21" i="22"/>
  <c r="BI21" i="22" s="1"/>
  <c r="Z100" i="31"/>
  <c r="AR79" i="22"/>
  <c r="BI79" i="22" s="1"/>
  <c r="AT85" i="22"/>
  <c r="Z53" i="31"/>
  <c r="AR103" i="22"/>
  <c r="BI103" i="22" s="1"/>
  <c r="K70" i="31"/>
  <c r="AR99" i="22"/>
  <c r="BI99" i="22" s="1"/>
  <c r="AT98" i="22"/>
  <c r="AE125" i="22"/>
  <c r="AR59" i="22"/>
  <c r="BI59" i="22" s="1"/>
  <c r="AT65" i="22"/>
  <c r="Z41" i="31"/>
  <c r="K65" i="31"/>
  <c r="Z126" i="31"/>
  <c r="Z65" i="31"/>
  <c r="K100" i="31"/>
  <c r="K90" i="31"/>
  <c r="AE31" i="22"/>
  <c r="AJ61" i="22"/>
  <c r="AH55" i="22"/>
  <c r="BG55" i="22" s="1"/>
  <c r="X39" i="22"/>
  <c r="BE39" i="22" s="1"/>
  <c r="AH83" i="22"/>
  <c r="BG83" i="22" s="1"/>
  <c r="AC12" i="22"/>
  <c r="BF12" i="22" s="1"/>
  <c r="AH123" i="22"/>
  <c r="BG123" i="22" s="1"/>
  <c r="AJ30" i="22"/>
  <c r="AH105" i="22"/>
  <c r="BG105" i="22" s="1"/>
  <c r="AC10" i="22"/>
  <c r="BF10" i="22" s="1"/>
  <c r="AB97" i="13"/>
  <c r="J97" i="13" s="1"/>
  <c r="AC98" i="22"/>
  <c r="BF98" i="22" s="1"/>
  <c r="V21" i="22"/>
  <c r="W40" i="22"/>
  <c r="X40" i="22" s="1"/>
  <c r="BE40" i="22" s="1"/>
  <c r="W111" i="22"/>
  <c r="Z111" i="22" s="1"/>
  <c r="AC97" i="13"/>
  <c r="W69" i="22"/>
  <c r="Z69" i="22" s="1"/>
  <c r="AE75" i="22"/>
  <c r="H19" i="25"/>
  <c r="AE43" i="22"/>
  <c r="X37" i="22"/>
  <c r="BE37" i="22" s="1"/>
  <c r="AH95" i="22"/>
  <c r="BG95" i="22" s="1"/>
  <c r="AH79" i="22"/>
  <c r="BG79" i="22" s="1"/>
  <c r="X36" i="22"/>
  <c r="BE36" i="22" s="1"/>
  <c r="AE113" i="22"/>
  <c r="AJ118" i="22"/>
  <c r="AC72" i="22"/>
  <c r="BF72" i="22" s="1"/>
  <c r="AJ29" i="22"/>
  <c r="AE18" i="22"/>
  <c r="AJ14" i="22"/>
  <c r="Z104" i="22"/>
  <c r="H19" i="24"/>
  <c r="CL19" i="24" s="1"/>
  <c r="X73" i="22"/>
  <c r="BE73" i="22" s="1"/>
  <c r="Z125" i="22"/>
  <c r="EH6" i="4"/>
  <c r="BM8" i="4" s="1"/>
  <c r="AJ9" i="22"/>
  <c r="AJ12" i="22"/>
  <c r="V128" i="22"/>
  <c r="AB43" i="13"/>
  <c r="J43" i="13" s="1"/>
  <c r="W38" i="22"/>
  <c r="X38" i="22" s="1"/>
  <c r="BE38" i="22" s="1"/>
  <c r="W57" i="22"/>
  <c r="Z57" i="22" s="1"/>
  <c r="AJ21" i="22"/>
  <c r="AC28" i="22"/>
  <c r="BF28" i="22" s="1"/>
  <c r="AH75" i="22"/>
  <c r="BG75" i="22" s="1"/>
  <c r="X94" i="22"/>
  <c r="BE94" i="22" s="1"/>
  <c r="AC86" i="22"/>
  <c r="BF86" i="22" s="1"/>
  <c r="X18" i="22"/>
  <c r="BE18" i="22" s="1"/>
  <c r="AC100" i="22"/>
  <c r="BF100" i="22" s="1"/>
  <c r="X28" i="22"/>
  <c r="BE28" i="22" s="1"/>
  <c r="AH19" i="22"/>
  <c r="BG19" i="22" s="1"/>
  <c r="AC84" i="13"/>
  <c r="W65" i="22"/>
  <c r="Z65" i="22" s="1"/>
  <c r="V92" i="22"/>
  <c r="AE49" i="22"/>
  <c r="AB52" i="13"/>
  <c r="J52" i="13" s="1"/>
  <c r="AB58" i="13"/>
  <c r="J58" i="13" s="1"/>
  <c r="AC87" i="13"/>
  <c r="AD102" i="13"/>
  <c r="AF102" i="13" s="1"/>
  <c r="AE30" i="22"/>
  <c r="AJ59" i="22"/>
  <c r="AC52" i="13"/>
  <c r="AB84" i="13"/>
  <c r="J84" i="13" s="1"/>
  <c r="AD87" i="13"/>
  <c r="AF87" i="13" s="1"/>
  <c r="AD58" i="13"/>
  <c r="AF58" i="13" s="1"/>
  <c r="AD36" i="13"/>
  <c r="AF36" i="13" s="1"/>
  <c r="AJ60" i="22"/>
  <c r="W72" i="22"/>
  <c r="X72" i="22" s="1"/>
  <c r="BE72" i="22" s="1"/>
  <c r="AB56" i="13"/>
  <c r="J56" i="13" s="1"/>
  <c r="AB69" i="13"/>
  <c r="J69" i="13" s="1"/>
  <c r="W126" i="22"/>
  <c r="X126" i="22" s="1"/>
  <c r="BE126" i="22" s="1"/>
  <c r="AC126" i="13"/>
  <c r="X14" i="22"/>
  <c r="BE14" i="22" s="1"/>
  <c r="X59" i="22"/>
  <c r="BE59" i="22" s="1"/>
  <c r="AE29" i="22"/>
  <c r="H105" i="14"/>
  <c r="AC107" i="22"/>
  <c r="BF107" i="22" s="1"/>
  <c r="AE76" i="22"/>
  <c r="Z47" i="22"/>
  <c r="AC9" i="22"/>
  <c r="BF9" i="22" s="1"/>
  <c r="AC52" i="22"/>
  <c r="BF52" i="22" s="1"/>
  <c r="AC78" i="22"/>
  <c r="BF78" i="22" s="1"/>
  <c r="H72" i="22"/>
  <c r="C72" i="22" s="1"/>
  <c r="AJ43" i="22"/>
  <c r="AH67" i="22"/>
  <c r="BG67" i="22" s="1"/>
  <c r="H72" i="26"/>
  <c r="D72" i="26" s="1"/>
  <c r="AE106" i="22"/>
  <c r="AJ107" i="22"/>
  <c r="AH31" i="22"/>
  <c r="BG31" i="22" s="1"/>
  <c r="AE67" i="22"/>
  <c r="AE112" i="22"/>
  <c r="H72" i="28"/>
  <c r="BA72" i="28" s="1"/>
  <c r="H103" i="26"/>
  <c r="D103" i="26" s="1"/>
  <c r="H72" i="21"/>
  <c r="CM72" i="21" s="1"/>
  <c r="H72" i="27"/>
  <c r="CD72" i="27" s="1"/>
  <c r="H103" i="31"/>
  <c r="AC103" i="31" s="1"/>
  <c r="H72" i="13"/>
  <c r="C72" i="13" s="1"/>
  <c r="H72" i="4"/>
  <c r="D72" i="4" s="1"/>
  <c r="H72" i="25"/>
  <c r="C72" i="25" s="1"/>
  <c r="V105" i="22"/>
  <c r="AD50" i="13"/>
  <c r="AF50" i="13" s="1"/>
  <c r="V16" i="22"/>
  <c r="AB36" i="13"/>
  <c r="AD43" i="13"/>
  <c r="AF43" i="13" s="1"/>
  <c r="AB102" i="13"/>
  <c r="J102" i="13" s="1"/>
  <c r="H84" i="14"/>
  <c r="H72" i="23"/>
  <c r="CF72" i="23" s="1"/>
  <c r="H103" i="27"/>
  <c r="CE103" i="27" s="1"/>
  <c r="H103" i="28"/>
  <c r="E103" i="28" s="1"/>
  <c r="H72" i="31"/>
  <c r="AA72" i="31" s="1"/>
  <c r="AC50" i="13"/>
  <c r="AB32" i="13"/>
  <c r="AD32" i="13"/>
  <c r="AF32" i="13" s="1"/>
  <c r="H111" i="4"/>
  <c r="E111" i="4" s="1"/>
  <c r="H111" i="21"/>
  <c r="AA111" i="21" s="1"/>
  <c r="AE111" i="21" s="1"/>
  <c r="H111" i="23"/>
  <c r="CE111" i="23" s="1"/>
  <c r="H111" i="26"/>
  <c r="AA111" i="26" s="1"/>
  <c r="AE111" i="26" s="1"/>
  <c r="J111" i="26" s="1"/>
  <c r="H111" i="27"/>
  <c r="D111" i="27" s="1"/>
  <c r="H19" i="4"/>
  <c r="AA19" i="4" s="1"/>
  <c r="AE19" i="4" s="1"/>
  <c r="J19" i="4" s="1"/>
  <c r="H106" i="4"/>
  <c r="C106" i="4" s="1"/>
  <c r="H19" i="31"/>
  <c r="H111" i="31"/>
  <c r="AA111" i="31" s="1"/>
  <c r="H111" i="24"/>
  <c r="CL111" i="24" s="1"/>
  <c r="H111" i="28"/>
  <c r="E111" i="28" s="1"/>
  <c r="H111" i="22"/>
  <c r="C111" i="22" s="1"/>
  <c r="H19" i="28"/>
  <c r="H19" i="23"/>
  <c r="CE19" i="23" s="1"/>
  <c r="H111" i="13"/>
  <c r="AR111" i="13" s="1"/>
  <c r="H106" i="27"/>
  <c r="CF106" i="27" s="1"/>
  <c r="H19" i="26"/>
  <c r="CM19" i="26" s="1"/>
  <c r="H19" i="13"/>
  <c r="H19" i="27"/>
  <c r="CE19" i="27" s="1"/>
  <c r="H19" i="22"/>
  <c r="H103" i="21"/>
  <c r="AA103" i="21" s="1"/>
  <c r="AE103" i="21" s="1"/>
  <c r="H103" i="13"/>
  <c r="AR103" i="13" s="1"/>
  <c r="H103" i="23"/>
  <c r="C103" i="23" s="1"/>
  <c r="H106" i="22"/>
  <c r="E106" i="22" s="1"/>
  <c r="H103" i="24"/>
  <c r="CL103" i="24" s="1"/>
  <c r="H106" i="28"/>
  <c r="AZ106" i="28" s="1"/>
  <c r="H103" i="4"/>
  <c r="CN103" i="4" s="1"/>
  <c r="H103" i="22"/>
  <c r="BA103" i="22" s="1"/>
  <c r="H106" i="24"/>
  <c r="E106" i="24" s="1"/>
  <c r="H44" i="14"/>
  <c r="H101" i="14"/>
  <c r="H40" i="4"/>
  <c r="E40" i="4" s="1"/>
  <c r="H24" i="21"/>
  <c r="H64" i="21"/>
  <c r="C64" i="21" s="1"/>
  <c r="H24" i="31"/>
  <c r="D24" i="31" s="1"/>
  <c r="H40" i="13"/>
  <c r="D40" i="13" s="1"/>
  <c r="H64" i="4"/>
  <c r="D64" i="4" s="1"/>
  <c r="H24" i="28"/>
  <c r="H64" i="22"/>
  <c r="D64" i="22" s="1"/>
  <c r="H64" i="23"/>
  <c r="CE64" i="23" s="1"/>
  <c r="H64" i="24"/>
  <c r="CN64" i="24" s="1"/>
  <c r="H40" i="28"/>
  <c r="D40" i="28" s="1"/>
  <c r="H40" i="26"/>
  <c r="D40" i="26" s="1"/>
  <c r="H64" i="25"/>
  <c r="D64" i="25" s="1"/>
  <c r="H40" i="25"/>
  <c r="C40" i="25" s="1"/>
  <c r="H40" i="31"/>
  <c r="C40" i="31" s="1"/>
  <c r="H40" i="27"/>
  <c r="CF40" i="27" s="1"/>
  <c r="H64" i="26"/>
  <c r="CN64" i="26" s="1"/>
  <c r="H64" i="31"/>
  <c r="E64" i="31" s="1"/>
  <c r="H64" i="13"/>
  <c r="D64" i="13" s="1"/>
  <c r="H64" i="27"/>
  <c r="CD64" i="27" s="1"/>
  <c r="H40" i="23"/>
  <c r="D40" i="23" s="1"/>
  <c r="H40" i="22"/>
  <c r="D40" i="22" s="1"/>
  <c r="H40" i="24"/>
  <c r="AA40" i="24" s="1"/>
  <c r="AE40" i="24" s="1"/>
  <c r="H24" i="23"/>
  <c r="CE24" i="23" s="1"/>
  <c r="H106" i="21"/>
  <c r="CL106" i="21" s="1"/>
  <c r="H24" i="22"/>
  <c r="AZ24" i="22" s="1"/>
  <c r="H106" i="25"/>
  <c r="D106" i="25" s="1"/>
  <c r="H106" i="13"/>
  <c r="C106" i="13" s="1"/>
  <c r="H121" i="14"/>
  <c r="H24" i="13"/>
  <c r="H24" i="27"/>
  <c r="H24" i="4"/>
  <c r="D24" i="4" s="1"/>
  <c r="H106" i="26"/>
  <c r="CN106" i="26" s="1"/>
  <c r="H24" i="24"/>
  <c r="CM24" i="24" s="1"/>
  <c r="H24" i="25"/>
  <c r="D24" i="25" s="1"/>
  <c r="H106" i="23"/>
  <c r="D106" i="23" s="1"/>
  <c r="H61" i="14"/>
  <c r="H126" i="23"/>
  <c r="C126" i="23" s="1"/>
  <c r="H50" i="31"/>
  <c r="C50" i="31" s="1"/>
  <c r="H50" i="25"/>
  <c r="E50" i="25" s="1"/>
  <c r="H50" i="26"/>
  <c r="CL50" i="26" s="1"/>
  <c r="H50" i="28"/>
  <c r="D50" i="28" s="1"/>
  <c r="H50" i="23"/>
  <c r="C50" i="23" s="1"/>
  <c r="H50" i="4"/>
  <c r="E50" i="4" s="1"/>
  <c r="H50" i="13"/>
  <c r="AP50" i="13" s="1"/>
  <c r="H50" i="22"/>
  <c r="C50" i="22" s="1"/>
  <c r="H50" i="27"/>
  <c r="CE50" i="27" s="1"/>
  <c r="EH6" i="26"/>
  <c r="BM8" i="26" s="1"/>
  <c r="H50" i="24"/>
  <c r="AA50" i="24" s="1"/>
  <c r="AE50" i="24" s="1"/>
  <c r="EH6" i="21"/>
  <c r="BM8" i="21" s="1"/>
  <c r="H28" i="21"/>
  <c r="E28" i="21" s="1"/>
  <c r="H62" i="23"/>
  <c r="CD62" i="23" s="1"/>
  <c r="H122" i="22"/>
  <c r="D122" i="22" s="1"/>
  <c r="H28" i="25"/>
  <c r="E28" i="25" s="1"/>
  <c r="H62" i="21"/>
  <c r="AA62" i="21" s="1"/>
  <c r="AE62" i="21" s="1"/>
  <c r="H122" i="31"/>
  <c r="C122" i="31" s="1"/>
  <c r="H32" i="4"/>
  <c r="H32" i="26"/>
  <c r="CL32" i="26" s="1"/>
  <c r="H28" i="23"/>
  <c r="CE28" i="23" s="1"/>
  <c r="H122" i="26"/>
  <c r="CN122" i="26" s="1"/>
  <c r="H126" i="28"/>
  <c r="D126" i="28" s="1"/>
  <c r="H62" i="31"/>
  <c r="C62" i="31" s="1"/>
  <c r="H28" i="4"/>
  <c r="E28" i="4" s="1"/>
  <c r="H28" i="27"/>
  <c r="CE28" i="27" s="1"/>
  <c r="H62" i="26"/>
  <c r="AA62" i="26" s="1"/>
  <c r="AE62" i="26" s="1"/>
  <c r="H32" i="27"/>
  <c r="CE32" i="27" s="1"/>
  <c r="H122" i="24"/>
  <c r="E122" i="24" s="1"/>
  <c r="H126" i="21"/>
  <c r="CL126" i="21" s="1"/>
  <c r="H32" i="23"/>
  <c r="CF32" i="23" s="1"/>
  <c r="H66" i="21"/>
  <c r="CL66" i="21" s="1"/>
  <c r="H42" i="24"/>
  <c r="CN42" i="24" s="1"/>
  <c r="H66" i="13"/>
  <c r="AP66" i="13" s="1"/>
  <c r="H122" i="21"/>
  <c r="C122" i="21" s="1"/>
  <c r="H126" i="13"/>
  <c r="AQ126" i="13" s="1"/>
  <c r="H126" i="4"/>
  <c r="E126" i="4" s="1"/>
  <c r="H126" i="22"/>
  <c r="AY126" i="22" s="1"/>
  <c r="H28" i="22"/>
  <c r="AZ28" i="22" s="1"/>
  <c r="H62" i="22"/>
  <c r="AY62" i="22" s="1"/>
  <c r="H28" i="24"/>
  <c r="E28" i="24" s="1"/>
  <c r="H122" i="25"/>
  <c r="C122" i="25" s="1"/>
  <c r="H32" i="28"/>
  <c r="H122" i="13"/>
  <c r="AR122" i="13" s="1"/>
  <c r="H122" i="28"/>
  <c r="C122" i="28" s="1"/>
  <c r="H32" i="13"/>
  <c r="H126" i="25"/>
  <c r="CM126" i="25" s="1"/>
  <c r="H126" i="31"/>
  <c r="AA126" i="31" s="1"/>
  <c r="H32" i="21"/>
  <c r="AA32" i="21" s="1"/>
  <c r="AE32" i="21" s="1"/>
  <c r="H47" i="14"/>
  <c r="H28" i="13"/>
  <c r="E28" i="13" s="1"/>
  <c r="H62" i="28"/>
  <c r="D62" i="28" s="1"/>
  <c r="H62" i="24"/>
  <c r="D62" i="24" s="1"/>
  <c r="H28" i="31"/>
  <c r="E28" i="31" s="1"/>
  <c r="H28" i="28"/>
  <c r="E28" i="28" s="1"/>
  <c r="H62" i="25"/>
  <c r="CN62" i="25" s="1"/>
  <c r="H62" i="13"/>
  <c r="E62" i="13" s="1"/>
  <c r="H62" i="4"/>
  <c r="E62" i="4" s="1"/>
  <c r="H122" i="23"/>
  <c r="CE122" i="23" s="1"/>
  <c r="H32" i="24"/>
  <c r="AA32" i="24" s="1"/>
  <c r="AE32" i="24" s="1"/>
  <c r="H122" i="4"/>
  <c r="CL122" i="4" s="1"/>
  <c r="H32" i="22"/>
  <c r="H126" i="27"/>
  <c r="CD126" i="27" s="1"/>
  <c r="H32" i="31"/>
  <c r="H126" i="26"/>
  <c r="E126" i="26" s="1"/>
  <c r="H118" i="23"/>
  <c r="CE118" i="23" s="1"/>
  <c r="H27" i="14"/>
  <c r="H118" i="4"/>
  <c r="CN118" i="4" s="1"/>
  <c r="H42" i="23"/>
  <c r="D42" i="23" s="1"/>
  <c r="H66" i="22"/>
  <c r="D66" i="22" s="1"/>
  <c r="H42" i="27"/>
  <c r="D42" i="27" s="1"/>
  <c r="H42" i="13"/>
  <c r="AR42" i="13" s="1"/>
  <c r="H66" i="26"/>
  <c r="CL66" i="26" s="1"/>
  <c r="H42" i="31"/>
  <c r="AB42" i="31" s="1"/>
  <c r="H42" i="21"/>
  <c r="CM42" i="21" s="1"/>
  <c r="H66" i="25"/>
  <c r="AA66" i="25" s="1"/>
  <c r="AE66" i="25" s="1"/>
  <c r="H66" i="24"/>
  <c r="E66" i="24" s="1"/>
  <c r="H42" i="25"/>
  <c r="AA42" i="25" s="1"/>
  <c r="AE42" i="25" s="1"/>
  <c r="H42" i="26"/>
  <c r="C42" i="26" s="1"/>
  <c r="H66" i="31"/>
  <c r="AC66" i="31" s="1"/>
  <c r="H42" i="22"/>
  <c r="C42" i="22" s="1"/>
  <c r="H66" i="23"/>
  <c r="CD66" i="23" s="1"/>
  <c r="H66" i="27"/>
  <c r="CF66" i="27" s="1"/>
  <c r="H66" i="28"/>
  <c r="C66" i="28" s="1"/>
  <c r="H42" i="28"/>
  <c r="BA42" i="28" s="1"/>
  <c r="H118" i="31"/>
  <c r="AA118" i="31" s="1"/>
  <c r="H58" i="27"/>
  <c r="CE58" i="27" s="1"/>
  <c r="H15" i="14"/>
  <c r="H58" i="4"/>
  <c r="D58" i="4" s="1"/>
  <c r="H118" i="28"/>
  <c r="AZ118" i="28" s="1"/>
  <c r="H118" i="26"/>
  <c r="AA118" i="26" s="1"/>
  <c r="AE118" i="26" s="1"/>
  <c r="H58" i="26"/>
  <c r="E58" i="26" s="1"/>
  <c r="H58" i="25"/>
  <c r="CL58" i="25" s="1"/>
  <c r="H58" i="22"/>
  <c r="BA58" i="22" s="1"/>
  <c r="H58" i="31"/>
  <c r="AA58" i="31" s="1"/>
  <c r="H118" i="22"/>
  <c r="E118" i="22" s="1"/>
  <c r="H118" i="24"/>
  <c r="AA118" i="24" s="1"/>
  <c r="AE118" i="24" s="1"/>
  <c r="H58" i="13"/>
  <c r="AP58" i="13" s="1"/>
  <c r="H58" i="23"/>
  <c r="CD58" i="23" s="1"/>
  <c r="H118" i="13"/>
  <c r="C118" i="13" s="1"/>
  <c r="H118" i="27"/>
  <c r="CE118" i="27" s="1"/>
  <c r="H58" i="24"/>
  <c r="CL58" i="24" s="1"/>
  <c r="H58" i="28"/>
  <c r="D58" i="28" s="1"/>
  <c r="H12" i="26"/>
  <c r="CN12" i="26" s="1"/>
  <c r="H118" i="25"/>
  <c r="AA118" i="25" s="1"/>
  <c r="AE118" i="25" s="1"/>
  <c r="H18" i="23"/>
  <c r="D18" i="23" s="1"/>
  <c r="H83" i="14"/>
  <c r="H88" i="14"/>
  <c r="H96" i="21"/>
  <c r="CN96" i="21" s="1"/>
  <c r="H96" i="24"/>
  <c r="C96" i="24" s="1"/>
  <c r="H74" i="31"/>
  <c r="H14" i="24"/>
  <c r="CN14" i="24" s="1"/>
  <c r="M63" i="23"/>
  <c r="N63" i="23" s="1"/>
  <c r="H84" i="28"/>
  <c r="E84" i="28" s="1"/>
  <c r="H84" i="26"/>
  <c r="H86" i="21"/>
  <c r="CL86" i="21" s="1"/>
  <c r="M120" i="23"/>
  <c r="N120" i="23" s="1"/>
  <c r="H114" i="13"/>
  <c r="D114" i="13" s="1"/>
  <c r="H110" i="23"/>
  <c r="CD110" i="23" s="1"/>
  <c r="H12" i="28"/>
  <c r="M86" i="4"/>
  <c r="N86" i="4" s="1"/>
  <c r="H86" i="13"/>
  <c r="E86" i="13" s="1"/>
  <c r="H12" i="22"/>
  <c r="H110" i="22"/>
  <c r="AY110" i="22" s="1"/>
  <c r="H110" i="27"/>
  <c r="CF110" i="27" s="1"/>
  <c r="M58" i="23"/>
  <c r="N58" i="23" s="1"/>
  <c r="M33" i="4"/>
  <c r="N33" i="4" s="1"/>
  <c r="M35" i="25"/>
  <c r="N35" i="25" s="1"/>
  <c r="H110" i="28"/>
  <c r="D110" i="28" s="1"/>
  <c r="M42" i="27"/>
  <c r="N42" i="27" s="1"/>
  <c r="H114" i="28"/>
  <c r="AY114" i="28" s="1"/>
  <c r="H114" i="26"/>
  <c r="CL114" i="26" s="1"/>
  <c r="M116" i="4"/>
  <c r="N116" i="4" s="1"/>
  <c r="H43" i="21"/>
  <c r="CM43" i="21" s="1"/>
  <c r="H12" i="23"/>
  <c r="H84" i="21"/>
  <c r="C84" i="21" s="1"/>
  <c r="H84" i="25"/>
  <c r="CM84" i="25" s="1"/>
  <c r="H110" i="24"/>
  <c r="H84" i="13"/>
  <c r="E84" i="13" s="1"/>
  <c r="H86" i="31"/>
  <c r="C86" i="31" s="1"/>
  <c r="H86" i="27"/>
  <c r="H12" i="13"/>
  <c r="H43" i="26"/>
  <c r="C43" i="26" s="1"/>
  <c r="H110" i="31"/>
  <c r="D110" i="31" s="1"/>
  <c r="H86" i="25"/>
  <c r="CL86" i="25" s="1"/>
  <c r="H53" i="14"/>
  <c r="H114" i="22"/>
  <c r="AY114" i="22" s="1"/>
  <c r="H114" i="21"/>
  <c r="CL114" i="21" s="1"/>
  <c r="H43" i="25"/>
  <c r="H86" i="23"/>
  <c r="CD86" i="23" s="1"/>
  <c r="H84" i="22"/>
  <c r="C84" i="22" s="1"/>
  <c r="H84" i="23"/>
  <c r="C84" i="23" s="1"/>
  <c r="H84" i="24"/>
  <c r="CL84" i="24" s="1"/>
  <c r="H86" i="24"/>
  <c r="AA86" i="24" s="1"/>
  <c r="AE86" i="24" s="1"/>
  <c r="H86" i="22"/>
  <c r="AY86" i="22" s="1"/>
  <c r="H12" i="4"/>
  <c r="H12" i="21"/>
  <c r="AA12" i="21" s="1"/>
  <c r="AE12" i="21" s="1"/>
  <c r="H110" i="25"/>
  <c r="H110" i="4"/>
  <c r="E110" i="4" s="1"/>
  <c r="M97" i="27"/>
  <c r="N97" i="27" s="1"/>
  <c r="M89" i="21"/>
  <c r="N89" i="21" s="1"/>
  <c r="H114" i="31"/>
  <c r="E114" i="31" s="1"/>
  <c r="H43" i="4"/>
  <c r="E43" i="4" s="1"/>
  <c r="H43" i="27"/>
  <c r="C43" i="27" s="1"/>
  <c r="H86" i="28"/>
  <c r="C86" i="28" s="1"/>
  <c r="H12" i="31"/>
  <c r="H84" i="31"/>
  <c r="AA84" i="31" s="1"/>
  <c r="H84" i="27"/>
  <c r="CD84" i="27" s="1"/>
  <c r="H110" i="13"/>
  <c r="AR110" i="13" s="1"/>
  <c r="H12" i="25"/>
  <c r="H86" i="4"/>
  <c r="E86" i="4" s="1"/>
  <c r="H12" i="27"/>
  <c r="CF12" i="27" s="1"/>
  <c r="H110" i="21"/>
  <c r="CN110" i="21" s="1"/>
  <c r="M82" i="25"/>
  <c r="N82" i="25" s="1"/>
  <c r="M16" i="27"/>
  <c r="N16" i="27" s="1"/>
  <c r="M29" i="27"/>
  <c r="N29" i="27" s="1"/>
  <c r="M93" i="23"/>
  <c r="N93" i="23" s="1"/>
  <c r="M98" i="27"/>
  <c r="N98" i="27" s="1"/>
  <c r="M104" i="23"/>
  <c r="N104" i="23" s="1"/>
  <c r="M60" i="27"/>
  <c r="N60" i="27" s="1"/>
  <c r="M65" i="21"/>
  <c r="N65" i="21" s="1"/>
  <c r="M44" i="4"/>
  <c r="N44" i="4" s="1"/>
  <c r="H38" i="26"/>
  <c r="M72" i="23"/>
  <c r="N72" i="23" s="1"/>
  <c r="M88" i="27"/>
  <c r="N88" i="27" s="1"/>
  <c r="M126" i="27"/>
  <c r="N126" i="27" s="1"/>
  <c r="M60" i="23"/>
  <c r="N60" i="23" s="1"/>
  <c r="M45" i="27"/>
  <c r="N45" i="27" s="1"/>
  <c r="M45" i="24"/>
  <c r="N45" i="24" s="1"/>
  <c r="M76" i="21"/>
  <c r="N76" i="21" s="1"/>
  <c r="H113" i="14"/>
  <c r="H64" i="14"/>
  <c r="M123" i="23"/>
  <c r="N123" i="23" s="1"/>
  <c r="M75" i="27"/>
  <c r="N75" i="27" s="1"/>
  <c r="M94" i="23"/>
  <c r="N94" i="23" s="1"/>
  <c r="M85" i="27"/>
  <c r="N85" i="27" s="1"/>
  <c r="M101" i="27"/>
  <c r="N101" i="27" s="1"/>
  <c r="M50" i="24"/>
  <c r="N50" i="24" s="1"/>
  <c r="M43" i="24"/>
  <c r="N43" i="24" s="1"/>
  <c r="M21" i="27"/>
  <c r="N21" i="27" s="1"/>
  <c r="H96" i="4"/>
  <c r="C96" i="4" s="1"/>
  <c r="M117" i="27"/>
  <c r="N117" i="27" s="1"/>
  <c r="M52" i="23"/>
  <c r="N52" i="23" s="1"/>
  <c r="M120" i="27"/>
  <c r="N120" i="27" s="1"/>
  <c r="M95" i="23"/>
  <c r="N95" i="23" s="1"/>
  <c r="M53" i="27"/>
  <c r="N53" i="27" s="1"/>
  <c r="M62" i="23"/>
  <c r="N62" i="23" s="1"/>
  <c r="M33" i="27"/>
  <c r="N33" i="27" s="1"/>
  <c r="M94" i="27"/>
  <c r="N94" i="27" s="1"/>
  <c r="M50" i="23"/>
  <c r="N50" i="23" s="1"/>
  <c r="M128" i="27"/>
  <c r="N128" i="27" s="1"/>
  <c r="M122" i="21"/>
  <c r="N122" i="21" s="1"/>
  <c r="M26" i="27"/>
  <c r="N26" i="27" s="1"/>
  <c r="M105" i="24"/>
  <c r="N105" i="24" s="1"/>
  <c r="M87" i="21"/>
  <c r="N87" i="21" s="1"/>
  <c r="M39" i="21"/>
  <c r="N39" i="21" s="1"/>
  <c r="H70" i="4"/>
  <c r="CN70" i="4" s="1"/>
  <c r="M115" i="24"/>
  <c r="N115" i="24" s="1"/>
  <c r="M81" i="26"/>
  <c r="N81" i="26" s="1"/>
  <c r="H38" i="4"/>
  <c r="M108" i="23"/>
  <c r="N108" i="23" s="1"/>
  <c r="M52" i="27"/>
  <c r="N52" i="27" s="1"/>
  <c r="M31" i="23"/>
  <c r="N31" i="23" s="1"/>
  <c r="M22" i="27"/>
  <c r="N22" i="27" s="1"/>
  <c r="M49" i="23"/>
  <c r="N49" i="23" s="1"/>
  <c r="M44" i="23"/>
  <c r="N44" i="23" s="1"/>
  <c r="M90" i="23"/>
  <c r="N90" i="23" s="1"/>
  <c r="M83" i="27"/>
  <c r="N83" i="27" s="1"/>
  <c r="M66" i="23"/>
  <c r="N66" i="23" s="1"/>
  <c r="M102" i="27"/>
  <c r="N102" i="27" s="1"/>
  <c r="M99" i="23"/>
  <c r="N99" i="23" s="1"/>
  <c r="M79" i="25"/>
  <c r="N79" i="25" s="1"/>
  <c r="M15" i="21"/>
  <c r="N15" i="21" s="1"/>
  <c r="M97" i="4"/>
  <c r="N97" i="4" s="1"/>
  <c r="M79" i="26"/>
  <c r="N79" i="26" s="1"/>
  <c r="M31" i="26"/>
  <c r="N31" i="26" s="1"/>
  <c r="M60" i="4"/>
  <c r="N60" i="4" s="1"/>
  <c r="H102" i="23"/>
  <c r="CD102" i="23" s="1"/>
  <c r="H102" i="4"/>
  <c r="CM102" i="4" s="1"/>
  <c r="H102" i="28"/>
  <c r="H102" i="24"/>
  <c r="H102" i="26"/>
  <c r="AA102" i="26" s="1"/>
  <c r="AE102" i="26" s="1"/>
  <c r="H102" i="13"/>
  <c r="E102" i="13" s="1"/>
  <c r="M17" i="27"/>
  <c r="N17" i="27" s="1"/>
  <c r="M68" i="23"/>
  <c r="N68" i="23" s="1"/>
  <c r="M108" i="27"/>
  <c r="N108" i="27" s="1"/>
  <c r="M44" i="27"/>
  <c r="N44" i="27" s="1"/>
  <c r="M91" i="23"/>
  <c r="N91" i="23" s="1"/>
  <c r="M77" i="23"/>
  <c r="N77" i="23" s="1"/>
  <c r="M86" i="27"/>
  <c r="N86" i="27" s="1"/>
  <c r="M67" i="27"/>
  <c r="N67" i="27" s="1"/>
  <c r="M114" i="23"/>
  <c r="N114" i="23" s="1"/>
  <c r="M114" i="27"/>
  <c r="N114" i="27" s="1"/>
  <c r="M58" i="27"/>
  <c r="N58" i="27" s="1"/>
  <c r="M116" i="23"/>
  <c r="N116" i="23" s="1"/>
  <c r="M81" i="27"/>
  <c r="N81" i="27" s="1"/>
  <c r="M103" i="27"/>
  <c r="N103" i="27" s="1"/>
  <c r="M110" i="23"/>
  <c r="N110" i="23" s="1"/>
  <c r="M81" i="23"/>
  <c r="N81" i="23" s="1"/>
  <c r="M111" i="27"/>
  <c r="N111" i="27" s="1"/>
  <c r="M97" i="23"/>
  <c r="N97" i="23" s="1"/>
  <c r="M122" i="23"/>
  <c r="N122" i="23" s="1"/>
  <c r="M48" i="27"/>
  <c r="N48" i="27" s="1"/>
  <c r="M37" i="21"/>
  <c r="N37" i="21" s="1"/>
  <c r="M59" i="25"/>
  <c r="N59" i="25" s="1"/>
  <c r="M37" i="25"/>
  <c r="N37" i="25" s="1"/>
  <c r="M51" i="21"/>
  <c r="N51" i="21" s="1"/>
  <c r="M105" i="21"/>
  <c r="N105" i="21" s="1"/>
  <c r="M78" i="24"/>
  <c r="N78" i="24" s="1"/>
  <c r="M77" i="4"/>
  <c r="N77" i="4" s="1"/>
  <c r="M19" i="21"/>
  <c r="N19" i="21" s="1"/>
  <c r="H70" i="13"/>
  <c r="AP70" i="13" s="1"/>
  <c r="M120" i="21"/>
  <c r="N120" i="21" s="1"/>
  <c r="M91" i="24"/>
  <c r="N91" i="24" s="1"/>
  <c r="M62" i="25"/>
  <c r="N62" i="25" s="1"/>
  <c r="M28" i="4"/>
  <c r="N28" i="4" s="1"/>
  <c r="M10" i="4"/>
  <c r="N10" i="4" s="1"/>
  <c r="M124" i="23"/>
  <c r="N124" i="23" s="1"/>
  <c r="M64" i="23"/>
  <c r="N64" i="23" s="1"/>
  <c r="M104" i="27"/>
  <c r="N104" i="27" s="1"/>
  <c r="M36" i="27"/>
  <c r="N36" i="27" s="1"/>
  <c r="M83" i="23"/>
  <c r="N83" i="23" s="1"/>
  <c r="M121" i="27"/>
  <c r="N121" i="27" s="1"/>
  <c r="M37" i="27"/>
  <c r="N37" i="27" s="1"/>
  <c r="M38" i="23"/>
  <c r="N38" i="23" s="1"/>
  <c r="M117" i="23"/>
  <c r="N117" i="23" s="1"/>
  <c r="M70" i="27"/>
  <c r="N70" i="27" s="1"/>
  <c r="M61" i="27"/>
  <c r="N61" i="27" s="1"/>
  <c r="M61" i="23"/>
  <c r="N61" i="23" s="1"/>
  <c r="M82" i="23"/>
  <c r="N82" i="23" s="1"/>
  <c r="M53" i="23"/>
  <c r="N53" i="23" s="1"/>
  <c r="M91" i="27"/>
  <c r="N91" i="27" s="1"/>
  <c r="M50" i="27"/>
  <c r="N50" i="27" s="1"/>
  <c r="M78" i="27"/>
  <c r="N78" i="27" s="1"/>
  <c r="M63" i="27"/>
  <c r="N63" i="27" s="1"/>
  <c r="M32" i="27"/>
  <c r="N32" i="27" s="1"/>
  <c r="M96" i="24"/>
  <c r="N96" i="24" s="1"/>
  <c r="M97" i="25"/>
  <c r="N97" i="25" s="1"/>
  <c r="M73" i="24"/>
  <c r="N73" i="24" s="1"/>
  <c r="M110" i="24"/>
  <c r="N110" i="24" s="1"/>
  <c r="M83" i="4"/>
  <c r="N83" i="4" s="1"/>
  <c r="M15" i="4"/>
  <c r="N15" i="4" s="1"/>
  <c r="M80" i="25"/>
  <c r="N80" i="25" s="1"/>
  <c r="M68" i="25"/>
  <c r="N68" i="25" s="1"/>
  <c r="M108" i="21"/>
  <c r="N108" i="21" s="1"/>
  <c r="M75" i="24"/>
  <c r="N75" i="24" s="1"/>
  <c r="M12" i="4"/>
  <c r="N12" i="4" s="1"/>
  <c r="M120" i="4"/>
  <c r="N120" i="4" s="1"/>
  <c r="H102" i="21"/>
  <c r="CN102" i="21" s="1"/>
  <c r="M21" i="4"/>
  <c r="N21" i="4" s="1"/>
  <c r="M29" i="21"/>
  <c r="N29" i="21" s="1"/>
  <c r="M125" i="24"/>
  <c r="N125" i="24" s="1"/>
  <c r="M93" i="25"/>
  <c r="N93" i="25" s="1"/>
  <c r="M111" i="21"/>
  <c r="N111" i="21" s="1"/>
  <c r="M20" i="4"/>
  <c r="N20" i="4" s="1"/>
  <c r="M18" i="4"/>
  <c r="N18" i="4" s="1"/>
  <c r="M28" i="25"/>
  <c r="N28" i="25" s="1"/>
  <c r="M95" i="25"/>
  <c r="N95" i="25" s="1"/>
  <c r="M18" i="24"/>
  <c r="N18" i="24" s="1"/>
  <c r="M95" i="21"/>
  <c r="N95" i="21" s="1"/>
  <c r="M40" i="4"/>
  <c r="N40" i="4" s="1"/>
  <c r="M68" i="4"/>
  <c r="N68" i="4" s="1"/>
  <c r="M108" i="4"/>
  <c r="N108" i="4" s="1"/>
  <c r="M46" i="25"/>
  <c r="N46" i="25" s="1"/>
  <c r="M70" i="25"/>
  <c r="N70" i="25" s="1"/>
  <c r="M122" i="25"/>
  <c r="N122" i="25" s="1"/>
  <c r="M35" i="24"/>
  <c r="N35" i="24" s="1"/>
  <c r="M71" i="24"/>
  <c r="N71" i="24" s="1"/>
  <c r="M99" i="24"/>
  <c r="N99" i="24" s="1"/>
  <c r="M32" i="21"/>
  <c r="N32" i="21" s="1"/>
  <c r="M72" i="21"/>
  <c r="N72" i="21" s="1"/>
  <c r="M100" i="21"/>
  <c r="N100" i="21" s="1"/>
  <c r="M75" i="4"/>
  <c r="N75" i="4" s="1"/>
  <c r="M113" i="25"/>
  <c r="N113" i="25" s="1"/>
  <c r="M11" i="4"/>
  <c r="N11" i="4" s="1"/>
  <c r="M98" i="4"/>
  <c r="N98" i="4" s="1"/>
  <c r="M46" i="21"/>
  <c r="N46" i="21" s="1"/>
  <c r="M11" i="21"/>
  <c r="N11" i="21" s="1"/>
  <c r="M101" i="24"/>
  <c r="N101" i="24" s="1"/>
  <c r="M75" i="21"/>
  <c r="N75" i="21" s="1"/>
  <c r="M30" i="26"/>
  <c r="N30" i="26" s="1"/>
  <c r="M27" i="21"/>
  <c r="N27" i="21" s="1"/>
  <c r="M48" i="25"/>
  <c r="N48" i="25" s="1"/>
  <c r="M57" i="25"/>
  <c r="N57" i="25" s="1"/>
  <c r="M101" i="25"/>
  <c r="N101" i="25" s="1"/>
  <c r="M17" i="4"/>
  <c r="N17" i="4" s="1"/>
  <c r="M35" i="4"/>
  <c r="N35" i="4" s="1"/>
  <c r="M27" i="25"/>
  <c r="N27" i="25" s="1"/>
  <c r="M75" i="25"/>
  <c r="N75" i="25" s="1"/>
  <c r="M59" i="4"/>
  <c r="N59" i="4" s="1"/>
  <c r="M76" i="25"/>
  <c r="N76" i="25" s="1"/>
  <c r="M126" i="24"/>
  <c r="N126" i="24" s="1"/>
  <c r="M110" i="21"/>
  <c r="N110" i="21" s="1"/>
  <c r="M84" i="25"/>
  <c r="N84" i="25" s="1"/>
  <c r="M98" i="21"/>
  <c r="N98" i="21" s="1"/>
  <c r="M106" i="21"/>
  <c r="N106" i="21" s="1"/>
  <c r="M43" i="21"/>
  <c r="N43" i="21" s="1"/>
  <c r="M93" i="21"/>
  <c r="N93" i="21" s="1"/>
  <c r="M101" i="21"/>
  <c r="N101" i="21" s="1"/>
  <c r="M107" i="25"/>
  <c r="N107" i="25" s="1"/>
  <c r="M53" i="4"/>
  <c r="N53" i="4" s="1"/>
  <c r="M49" i="4"/>
  <c r="N49" i="4" s="1"/>
  <c r="M71" i="25"/>
  <c r="N71" i="25" s="1"/>
  <c r="M40" i="24"/>
  <c r="N40" i="24" s="1"/>
  <c r="M77" i="21"/>
  <c r="N77" i="21" s="1"/>
  <c r="M26" i="4"/>
  <c r="N26" i="4" s="1"/>
  <c r="M24" i="4"/>
  <c r="N24" i="4" s="1"/>
  <c r="M48" i="4"/>
  <c r="N48" i="4" s="1"/>
  <c r="M88" i="4"/>
  <c r="N88" i="4" s="1"/>
  <c r="M10" i="25"/>
  <c r="N10" i="25" s="1"/>
  <c r="M98" i="25"/>
  <c r="N98" i="25" s="1"/>
  <c r="M19" i="24"/>
  <c r="N19" i="24" s="1"/>
  <c r="M51" i="24"/>
  <c r="N51" i="24" s="1"/>
  <c r="M87" i="24"/>
  <c r="N87" i="24" s="1"/>
  <c r="M12" i="21"/>
  <c r="N12" i="21" s="1"/>
  <c r="M48" i="21"/>
  <c r="N48" i="21" s="1"/>
  <c r="M88" i="21"/>
  <c r="N88" i="21" s="1"/>
  <c r="M116" i="21"/>
  <c r="N116" i="21" s="1"/>
  <c r="M108" i="26"/>
  <c r="N108" i="26" s="1"/>
  <c r="M116" i="25"/>
  <c r="N116" i="25" s="1"/>
  <c r="M73" i="25"/>
  <c r="N73" i="25" s="1"/>
  <c r="M45" i="21"/>
  <c r="N45" i="21" s="1"/>
  <c r="M33" i="25"/>
  <c r="N33" i="25" s="1"/>
  <c r="M99" i="25"/>
  <c r="N99" i="25" s="1"/>
  <c r="M69" i="25"/>
  <c r="N69" i="25" s="1"/>
  <c r="M41" i="25"/>
  <c r="N41" i="25" s="1"/>
  <c r="M88" i="25"/>
  <c r="N88" i="25" s="1"/>
  <c r="M96" i="25"/>
  <c r="N96" i="25" s="1"/>
  <c r="M91" i="25"/>
  <c r="N91" i="25" s="1"/>
  <c r="M46" i="4"/>
  <c r="N46" i="4" s="1"/>
  <c r="M9" i="25"/>
  <c r="N9" i="25" s="1"/>
  <c r="M48" i="26"/>
  <c r="N48" i="26" s="1"/>
  <c r="M121" i="25"/>
  <c r="N121" i="25" s="1"/>
  <c r="M34" i="24"/>
  <c r="N34" i="24" s="1"/>
  <c r="M115" i="21"/>
  <c r="N115" i="21" s="1"/>
  <c r="M17" i="24"/>
  <c r="N17" i="24" s="1"/>
  <c r="M126" i="21"/>
  <c r="N126" i="21" s="1"/>
  <c r="M85" i="21"/>
  <c r="N85" i="21" s="1"/>
  <c r="M44" i="25"/>
  <c r="N44" i="25" s="1"/>
  <c r="M67" i="25"/>
  <c r="N67" i="25" s="1"/>
  <c r="M89" i="24"/>
  <c r="N89" i="24" s="1"/>
  <c r="M58" i="4"/>
  <c r="N58" i="4" s="1"/>
  <c r="M119" i="4"/>
  <c r="N119" i="4" s="1"/>
  <c r="M66" i="21"/>
  <c r="N66" i="21" s="1"/>
  <c r="M85" i="24"/>
  <c r="N85" i="24" s="1"/>
  <c r="M13" i="21"/>
  <c r="N13" i="21" s="1"/>
  <c r="M18" i="26"/>
  <c r="N18" i="26" s="1"/>
  <c r="M12" i="24"/>
  <c r="N12" i="24" s="1"/>
  <c r="M108" i="24"/>
  <c r="N108" i="24" s="1"/>
  <c r="M109" i="21"/>
  <c r="N109" i="21" s="1"/>
  <c r="H127" i="27"/>
  <c r="CD127" i="27" s="1"/>
  <c r="H127" i="21"/>
  <c r="D127" i="21" s="1"/>
  <c r="H127" i="28"/>
  <c r="H127" i="25"/>
  <c r="CM127" i="25" s="1"/>
  <c r="H127" i="26"/>
  <c r="D127" i="26" s="1"/>
  <c r="H127" i="31"/>
  <c r="H127" i="22"/>
  <c r="AZ127" i="22" s="1"/>
  <c r="H127" i="24"/>
  <c r="E127" i="24" s="1"/>
  <c r="H127" i="23"/>
  <c r="M14" i="27"/>
  <c r="N14" i="27" s="1"/>
  <c r="M19" i="23"/>
  <c r="N19" i="23" s="1"/>
  <c r="M39" i="23"/>
  <c r="N39" i="23" s="1"/>
  <c r="M79" i="23"/>
  <c r="N79" i="23" s="1"/>
  <c r="M28" i="27"/>
  <c r="N28" i="27" s="1"/>
  <c r="M56" i="27"/>
  <c r="N56" i="27" s="1"/>
  <c r="M84" i="27"/>
  <c r="N84" i="27" s="1"/>
  <c r="M116" i="27"/>
  <c r="N116" i="27" s="1"/>
  <c r="M86" i="23"/>
  <c r="N86" i="23" s="1"/>
  <c r="M109" i="23"/>
  <c r="N109" i="23" s="1"/>
  <c r="M74" i="27"/>
  <c r="N74" i="27" s="1"/>
  <c r="M106" i="27"/>
  <c r="N106" i="27" s="1"/>
  <c r="M98" i="23"/>
  <c r="N98" i="23" s="1"/>
  <c r="M62" i="27"/>
  <c r="N62" i="27" s="1"/>
  <c r="M20" i="27"/>
  <c r="N20" i="27" s="1"/>
  <c r="M67" i="23"/>
  <c r="N67" i="23" s="1"/>
  <c r="M107" i="23"/>
  <c r="N107" i="23" s="1"/>
  <c r="M40" i="27"/>
  <c r="N40" i="27" s="1"/>
  <c r="M72" i="27"/>
  <c r="N72" i="27" s="1"/>
  <c r="M100" i="27"/>
  <c r="N100" i="27" s="1"/>
  <c r="M35" i="27"/>
  <c r="N35" i="27" s="1"/>
  <c r="M66" i="27"/>
  <c r="N66" i="27" s="1"/>
  <c r="M31" i="27"/>
  <c r="N31" i="27" s="1"/>
  <c r="M79" i="27"/>
  <c r="N79" i="27" s="1"/>
  <c r="M95" i="27"/>
  <c r="N95" i="27" s="1"/>
  <c r="M55" i="27"/>
  <c r="N55" i="27" s="1"/>
  <c r="M69" i="27"/>
  <c r="N69" i="27" s="1"/>
  <c r="M73" i="27"/>
  <c r="N73" i="27" s="1"/>
  <c r="M59" i="27"/>
  <c r="N59" i="27" s="1"/>
  <c r="M118" i="27"/>
  <c r="N118" i="27" s="1"/>
  <c r="M113" i="23"/>
  <c r="N113" i="23" s="1"/>
  <c r="M110" i="27"/>
  <c r="N110" i="27" s="1"/>
  <c r="M118" i="23"/>
  <c r="N118" i="23" s="1"/>
  <c r="M89" i="23"/>
  <c r="N89" i="23" s="1"/>
  <c r="M121" i="23"/>
  <c r="N121" i="23" s="1"/>
  <c r="M49" i="27"/>
  <c r="N49" i="27" s="1"/>
  <c r="M47" i="27"/>
  <c r="N47" i="27" s="1"/>
  <c r="H40" i="14"/>
  <c r="H38" i="28"/>
  <c r="H38" i="24"/>
  <c r="D38" i="24" s="1"/>
  <c r="H38" i="13"/>
  <c r="AR38" i="13" s="1"/>
  <c r="H38" i="21"/>
  <c r="AA38" i="21" s="1"/>
  <c r="AE38" i="21" s="1"/>
  <c r="H38" i="23"/>
  <c r="CE38" i="23" s="1"/>
  <c r="H38" i="25"/>
  <c r="CN38" i="25" s="1"/>
  <c r="H38" i="31"/>
  <c r="H38" i="22"/>
  <c r="AZ38" i="22" s="1"/>
  <c r="H82" i="28"/>
  <c r="AZ82" i="28" s="1"/>
  <c r="H82" i="25"/>
  <c r="E82" i="25" s="1"/>
  <c r="H82" i="21"/>
  <c r="CM82" i="21" s="1"/>
  <c r="H82" i="23"/>
  <c r="D82" i="23" s="1"/>
  <c r="H82" i="31"/>
  <c r="AB82" i="31" s="1"/>
  <c r="H82" i="13"/>
  <c r="AQ82" i="13" s="1"/>
  <c r="H74" i="27"/>
  <c r="H74" i="13"/>
  <c r="AR74" i="13" s="1"/>
  <c r="H74" i="25"/>
  <c r="D74" i="25" s="1"/>
  <c r="H74" i="4"/>
  <c r="D74" i="4" s="1"/>
  <c r="H74" i="22"/>
  <c r="AZ74" i="22" s="1"/>
  <c r="H74" i="21"/>
  <c r="AA74" i="21" s="1"/>
  <c r="AE74" i="21" s="1"/>
  <c r="H74" i="28"/>
  <c r="D74" i="28" s="1"/>
  <c r="H14" i="21"/>
  <c r="E14" i="21" s="1"/>
  <c r="H14" i="25"/>
  <c r="H14" i="31"/>
  <c r="E14" i="31" s="1"/>
  <c r="H14" i="23"/>
  <c r="H14" i="28"/>
  <c r="E14" i="28" s="1"/>
  <c r="H56" i="28"/>
  <c r="H56" i="31"/>
  <c r="C56" i="31" s="1"/>
  <c r="H56" i="13"/>
  <c r="C56" i="13" s="1"/>
  <c r="H56" i="21"/>
  <c r="C56" i="21" s="1"/>
  <c r="H56" i="24"/>
  <c r="H56" i="23"/>
  <c r="CE56" i="23" s="1"/>
  <c r="H56" i="22"/>
  <c r="C56" i="22" s="1"/>
  <c r="H56" i="4"/>
  <c r="E56" i="4" s="1"/>
  <c r="H56" i="25"/>
  <c r="D56" i="25" s="1"/>
  <c r="H56" i="27"/>
  <c r="H94" i="25"/>
  <c r="CL94" i="25" s="1"/>
  <c r="H94" i="26"/>
  <c r="C94" i="26" s="1"/>
  <c r="H94" i="21"/>
  <c r="H94" i="31"/>
  <c r="H94" i="23"/>
  <c r="CD94" i="23" s="1"/>
  <c r="H94" i="22"/>
  <c r="E94" i="22" s="1"/>
  <c r="H94" i="27"/>
  <c r="D94" i="27" s="1"/>
  <c r="H94" i="13"/>
  <c r="E94" i="13" s="1"/>
  <c r="H94" i="4"/>
  <c r="CL94" i="4" s="1"/>
  <c r="H18" i="4"/>
  <c r="AA18" i="4" s="1"/>
  <c r="AE18" i="4" s="1"/>
  <c r="J18" i="4" s="1"/>
  <c r="H18" i="22"/>
  <c r="H18" i="25"/>
  <c r="CM18" i="25" s="1"/>
  <c r="H18" i="28"/>
  <c r="BA18" i="28" s="1"/>
  <c r="H18" i="26"/>
  <c r="CN18" i="26" s="1"/>
  <c r="H18" i="24"/>
  <c r="AA18" i="24" s="1"/>
  <c r="AE18" i="24" s="1"/>
  <c r="H70" i="24"/>
  <c r="CL70" i="24" s="1"/>
  <c r="H70" i="28"/>
  <c r="AY70" i="28" s="1"/>
  <c r="H70" i="22"/>
  <c r="D70" i="22" s="1"/>
  <c r="H70" i="25"/>
  <c r="CL70" i="25" s="1"/>
  <c r="H70" i="26"/>
  <c r="CL70" i="26" s="1"/>
  <c r="H70" i="27"/>
  <c r="C70" i="27" s="1"/>
  <c r="H96" i="22"/>
  <c r="AZ96" i="22" s="1"/>
  <c r="H96" i="23"/>
  <c r="CE96" i="23" s="1"/>
  <c r="H96" i="26"/>
  <c r="AA96" i="26" s="1"/>
  <c r="AE96" i="26" s="1"/>
  <c r="M89" i="27"/>
  <c r="N89" i="27" s="1"/>
  <c r="M96" i="23"/>
  <c r="N96" i="23" s="1"/>
  <c r="M40" i="23"/>
  <c r="N40" i="23" s="1"/>
  <c r="M76" i="27"/>
  <c r="N76" i="27" s="1"/>
  <c r="M119" i="23"/>
  <c r="N119" i="23" s="1"/>
  <c r="M59" i="23"/>
  <c r="N59" i="23" s="1"/>
  <c r="M105" i="23"/>
  <c r="N105" i="23" s="1"/>
  <c r="M93" i="27"/>
  <c r="N93" i="27" s="1"/>
  <c r="M30" i="27"/>
  <c r="N30" i="27" s="1"/>
  <c r="M54" i="23"/>
  <c r="N54" i="23" s="1"/>
  <c r="M42" i="23"/>
  <c r="N42" i="23" s="1"/>
  <c r="M123" i="27"/>
  <c r="N123" i="27" s="1"/>
  <c r="M102" i="23"/>
  <c r="N102" i="23" s="1"/>
  <c r="M39" i="27"/>
  <c r="N39" i="27" s="1"/>
  <c r="M69" i="23"/>
  <c r="N69" i="23" s="1"/>
  <c r="M65" i="27"/>
  <c r="N65" i="27" s="1"/>
  <c r="M57" i="23"/>
  <c r="N57" i="23" s="1"/>
  <c r="M46" i="23"/>
  <c r="N46" i="23" s="1"/>
  <c r="M119" i="27"/>
  <c r="N119" i="27" s="1"/>
  <c r="M112" i="27"/>
  <c r="N112" i="27" s="1"/>
  <c r="M71" i="23"/>
  <c r="N71" i="23" s="1"/>
  <c r="M127" i="21"/>
  <c r="N127" i="21" s="1"/>
  <c r="M55" i="25"/>
  <c r="N55" i="25" s="1"/>
  <c r="M33" i="24"/>
  <c r="N33" i="24" s="1"/>
  <c r="M59" i="21"/>
  <c r="N59" i="21" s="1"/>
  <c r="M14" i="24"/>
  <c r="N14" i="24" s="1"/>
  <c r="M63" i="4"/>
  <c r="N63" i="4" s="1"/>
  <c r="M42" i="24"/>
  <c r="N42" i="24" s="1"/>
  <c r="M90" i="24"/>
  <c r="N90" i="24" s="1"/>
  <c r="H96" i="28"/>
  <c r="D96" i="28" s="1"/>
  <c r="M68" i="21"/>
  <c r="N68" i="21" s="1"/>
  <c r="M23" i="24"/>
  <c r="N23" i="24" s="1"/>
  <c r="M100" i="4"/>
  <c r="N100" i="4" s="1"/>
  <c r="H18" i="13"/>
  <c r="AR18" i="13" s="1"/>
  <c r="H14" i="13"/>
  <c r="AR14" i="13" s="1"/>
  <c r="H82" i="22"/>
  <c r="E82" i="22" s="1"/>
  <c r="H82" i="27"/>
  <c r="D82" i="27" s="1"/>
  <c r="H74" i="23"/>
  <c r="CE74" i="23" s="1"/>
  <c r="M57" i="27"/>
  <c r="N57" i="27" s="1"/>
  <c r="M88" i="23"/>
  <c r="N88" i="23" s="1"/>
  <c r="M68" i="27"/>
  <c r="N68" i="27" s="1"/>
  <c r="M111" i="23"/>
  <c r="N111" i="23" s="1"/>
  <c r="M47" i="23"/>
  <c r="N47" i="23" s="1"/>
  <c r="M125" i="27"/>
  <c r="N125" i="27" s="1"/>
  <c r="M74" i="23"/>
  <c r="N74" i="23" s="1"/>
  <c r="M70" i="23"/>
  <c r="N70" i="23" s="1"/>
  <c r="M128" i="23"/>
  <c r="N128" i="23" s="1"/>
  <c r="M106" i="23"/>
  <c r="N106" i="23" s="1"/>
  <c r="M100" i="23"/>
  <c r="N100" i="23" s="1"/>
  <c r="M46" i="27"/>
  <c r="N46" i="27" s="1"/>
  <c r="M15" i="27"/>
  <c r="N15" i="27" s="1"/>
  <c r="M77" i="27"/>
  <c r="N77" i="27" s="1"/>
  <c r="M76" i="23"/>
  <c r="N76" i="23" s="1"/>
  <c r="M90" i="27"/>
  <c r="N90" i="27" s="1"/>
  <c r="M107" i="27"/>
  <c r="N107" i="27" s="1"/>
  <c r="M85" i="23"/>
  <c r="N85" i="23" s="1"/>
  <c r="M92" i="27"/>
  <c r="N92" i="27" s="1"/>
  <c r="M51" i="23"/>
  <c r="N51" i="23" s="1"/>
  <c r="M65" i="4"/>
  <c r="N65" i="4" s="1"/>
  <c r="M102" i="4"/>
  <c r="N102" i="4" s="1"/>
  <c r="M81" i="4"/>
  <c r="N81" i="4" s="1"/>
  <c r="M57" i="4"/>
  <c r="N57" i="4" s="1"/>
  <c r="M55" i="21"/>
  <c r="N55" i="21" s="1"/>
  <c r="M74" i="21"/>
  <c r="N74" i="21" s="1"/>
  <c r="M42" i="4"/>
  <c r="N42" i="4" s="1"/>
  <c r="M125" i="21"/>
  <c r="N125" i="21" s="1"/>
  <c r="M87" i="25"/>
  <c r="N87" i="25" s="1"/>
  <c r="H96" i="25"/>
  <c r="C96" i="25" s="1"/>
  <c r="M44" i="21"/>
  <c r="N44" i="21" s="1"/>
  <c r="M15" i="24"/>
  <c r="N15" i="24" s="1"/>
  <c r="M76" i="4"/>
  <c r="N76" i="4" s="1"/>
  <c r="H18" i="31"/>
  <c r="E18" i="31" s="1"/>
  <c r="M109" i="4"/>
  <c r="N109" i="4" s="1"/>
  <c r="M115" i="4"/>
  <c r="N115" i="4" s="1"/>
  <c r="M125" i="4"/>
  <c r="N125" i="4" s="1"/>
  <c r="H96" i="27"/>
  <c r="CD96" i="27" s="1"/>
  <c r="H96" i="31"/>
  <c r="AB96" i="31" s="1"/>
  <c r="M41" i="27"/>
  <c r="N41" i="27" s="1"/>
  <c r="M112" i="23"/>
  <c r="N112" i="23" s="1"/>
  <c r="M84" i="23"/>
  <c r="N84" i="23" s="1"/>
  <c r="M56" i="23"/>
  <c r="N56" i="23" s="1"/>
  <c r="M124" i="27"/>
  <c r="N124" i="27" s="1"/>
  <c r="M96" i="27"/>
  <c r="N96" i="27" s="1"/>
  <c r="M64" i="27"/>
  <c r="N64" i="27" s="1"/>
  <c r="M127" i="23"/>
  <c r="N127" i="23" s="1"/>
  <c r="M103" i="23"/>
  <c r="N103" i="23" s="1"/>
  <c r="M75" i="23"/>
  <c r="N75" i="23" s="1"/>
  <c r="M43" i="23"/>
  <c r="N43" i="23" s="1"/>
  <c r="M54" i="27"/>
  <c r="N54" i="27" s="1"/>
  <c r="M101" i="23"/>
  <c r="N101" i="23" s="1"/>
  <c r="M122" i="27"/>
  <c r="N122" i="27" s="1"/>
  <c r="M87" i="27"/>
  <c r="N87" i="27" s="1"/>
  <c r="M45" i="23"/>
  <c r="N45" i="23" s="1"/>
  <c r="M65" i="23"/>
  <c r="N65" i="23" s="1"/>
  <c r="M109" i="27"/>
  <c r="N109" i="27" s="1"/>
  <c r="M105" i="27"/>
  <c r="N105" i="27" s="1"/>
  <c r="M71" i="27"/>
  <c r="N71" i="27" s="1"/>
  <c r="M126" i="23"/>
  <c r="N126" i="23" s="1"/>
  <c r="M127" i="27"/>
  <c r="N127" i="27" s="1"/>
  <c r="M80" i="23"/>
  <c r="N80" i="23" s="1"/>
  <c r="M38" i="27"/>
  <c r="N38" i="27" s="1"/>
  <c r="M51" i="27"/>
  <c r="N51" i="27" s="1"/>
  <c r="M41" i="23"/>
  <c r="N41" i="23" s="1"/>
  <c r="M78" i="23"/>
  <c r="N78" i="23" s="1"/>
  <c r="M43" i="27"/>
  <c r="N43" i="27" s="1"/>
  <c r="M115" i="27"/>
  <c r="N115" i="27" s="1"/>
  <c r="M82" i="27"/>
  <c r="N82" i="27" s="1"/>
  <c r="M33" i="23"/>
  <c r="N33" i="23" s="1"/>
  <c r="M48" i="23"/>
  <c r="N48" i="23" s="1"/>
  <c r="M92" i="23"/>
  <c r="N92" i="23" s="1"/>
  <c r="M113" i="27"/>
  <c r="N113" i="27" s="1"/>
  <c r="M27" i="27"/>
  <c r="N27" i="27" s="1"/>
  <c r="M125" i="23"/>
  <c r="N125" i="23" s="1"/>
  <c r="M73" i="23"/>
  <c r="N73" i="23" s="1"/>
  <c r="M99" i="27"/>
  <c r="N99" i="27" s="1"/>
  <c r="M80" i="27"/>
  <c r="N80" i="27" s="1"/>
  <c r="M115" i="23"/>
  <c r="N115" i="23" s="1"/>
  <c r="M20" i="24"/>
  <c r="N20" i="24" s="1"/>
  <c r="M119" i="25"/>
  <c r="N119" i="25" s="1"/>
  <c r="M69" i="24"/>
  <c r="N69" i="24" s="1"/>
  <c r="M31" i="21"/>
  <c r="N31" i="21" s="1"/>
  <c r="M28" i="24"/>
  <c r="N28" i="24" s="1"/>
  <c r="M64" i="24"/>
  <c r="N64" i="24" s="1"/>
  <c r="M41" i="21"/>
  <c r="N41" i="21" s="1"/>
  <c r="M63" i="21"/>
  <c r="N63" i="21" s="1"/>
  <c r="M44" i="24"/>
  <c r="N44" i="24" s="1"/>
  <c r="M117" i="25"/>
  <c r="N117" i="25" s="1"/>
  <c r="M118" i="21"/>
  <c r="N118" i="21" s="1"/>
  <c r="M39" i="4"/>
  <c r="N39" i="4" s="1"/>
  <c r="M75" i="26"/>
  <c r="N75" i="26" s="1"/>
  <c r="M83" i="25"/>
  <c r="N83" i="25" s="1"/>
  <c r="M60" i="25"/>
  <c r="N60" i="25" s="1"/>
  <c r="M9" i="24"/>
  <c r="N9" i="24" s="1"/>
  <c r="H70" i="31"/>
  <c r="AA70" i="31" s="1"/>
  <c r="H70" i="21"/>
  <c r="E70" i="21" s="1"/>
  <c r="H94" i="28"/>
  <c r="D94" i="28" s="1"/>
  <c r="M92" i="21"/>
  <c r="N92" i="21" s="1"/>
  <c r="M24" i="21"/>
  <c r="N24" i="21" s="1"/>
  <c r="M59" i="24"/>
  <c r="N59" i="24" s="1"/>
  <c r="M118" i="25"/>
  <c r="N118" i="25" s="1"/>
  <c r="M26" i="25"/>
  <c r="N26" i="25" s="1"/>
  <c r="H18" i="21"/>
  <c r="H74" i="26"/>
  <c r="CM74" i="26" s="1"/>
  <c r="M20" i="21"/>
  <c r="N20" i="21" s="1"/>
  <c r="M109" i="25"/>
  <c r="N109" i="25" s="1"/>
  <c r="M38" i="4"/>
  <c r="N38" i="4" s="1"/>
  <c r="H56" i="26"/>
  <c r="AA56" i="26" s="1"/>
  <c r="AE56" i="26" s="1"/>
  <c r="H127" i="13"/>
  <c r="M112" i="4"/>
  <c r="N112" i="4" s="1"/>
  <c r="M128" i="4"/>
  <c r="N128" i="4" s="1"/>
  <c r="M35" i="26"/>
  <c r="N35" i="26" s="1"/>
  <c r="M9" i="26"/>
  <c r="N9" i="26" s="1"/>
  <c r="M110" i="26"/>
  <c r="N110" i="26" s="1"/>
  <c r="M104" i="26"/>
  <c r="N104" i="26" s="1"/>
  <c r="M86" i="26"/>
  <c r="N86" i="26" s="1"/>
  <c r="M67" i="26"/>
  <c r="N67" i="26" s="1"/>
  <c r="M40" i="26"/>
  <c r="N40" i="26" s="1"/>
  <c r="M89" i="4"/>
  <c r="N89" i="4" s="1"/>
  <c r="M9" i="4"/>
  <c r="N9" i="4" s="1"/>
  <c r="M64" i="26"/>
  <c r="N64" i="26" s="1"/>
  <c r="M41" i="26"/>
  <c r="N41" i="26" s="1"/>
  <c r="M20" i="25"/>
  <c r="N20" i="25" s="1"/>
  <c r="M13" i="25"/>
  <c r="N13" i="25" s="1"/>
  <c r="M127" i="24"/>
  <c r="N127" i="24" s="1"/>
  <c r="M123" i="24"/>
  <c r="N123" i="24" s="1"/>
  <c r="M119" i="24"/>
  <c r="N119" i="24" s="1"/>
  <c r="M62" i="24"/>
  <c r="N62" i="24" s="1"/>
  <c r="M89" i="25"/>
  <c r="N89" i="25" s="1"/>
  <c r="M25" i="25"/>
  <c r="N25" i="25" s="1"/>
  <c r="M45" i="26"/>
  <c r="N45" i="26" s="1"/>
  <c r="M67" i="24"/>
  <c r="N67" i="24" s="1"/>
  <c r="M82" i="24"/>
  <c r="N82" i="24" s="1"/>
  <c r="M21" i="24"/>
  <c r="N21" i="24" s="1"/>
  <c r="M109" i="24"/>
  <c r="N109" i="24" s="1"/>
  <c r="M93" i="24"/>
  <c r="N93" i="24" s="1"/>
  <c r="M57" i="24"/>
  <c r="N57" i="24" s="1"/>
  <c r="M102" i="24"/>
  <c r="N102" i="24" s="1"/>
  <c r="M86" i="24"/>
  <c r="N86" i="24" s="1"/>
  <c r="M39" i="24"/>
  <c r="N39" i="24" s="1"/>
  <c r="M127" i="25"/>
  <c r="N127" i="25" s="1"/>
  <c r="M106" i="25"/>
  <c r="N106" i="25" s="1"/>
  <c r="M39" i="25"/>
  <c r="N39" i="25" s="1"/>
  <c r="M123" i="25"/>
  <c r="N123" i="25" s="1"/>
  <c r="M110" i="25"/>
  <c r="N110" i="25" s="1"/>
  <c r="M94" i="25"/>
  <c r="N94" i="25" s="1"/>
  <c r="M17" i="25"/>
  <c r="N17" i="25" s="1"/>
  <c r="M128" i="26"/>
  <c r="N128" i="26" s="1"/>
  <c r="M106" i="26"/>
  <c r="N106" i="26" s="1"/>
  <c r="M121" i="26"/>
  <c r="N121" i="26" s="1"/>
  <c r="M61" i="26"/>
  <c r="N61" i="26" s="1"/>
  <c r="M119" i="26"/>
  <c r="N119" i="26" s="1"/>
  <c r="M70" i="26"/>
  <c r="N70" i="26" s="1"/>
  <c r="M27" i="26"/>
  <c r="N27" i="26" s="1"/>
  <c r="M12" i="26"/>
  <c r="N12" i="26" s="1"/>
  <c r="M90" i="21"/>
  <c r="N90" i="21" s="1"/>
  <c r="K62" i="31"/>
  <c r="H93" i="14"/>
  <c r="M42" i="21"/>
  <c r="N42" i="21" s="1"/>
  <c r="M97" i="24"/>
  <c r="N97" i="24" s="1"/>
  <c r="M13" i="24"/>
  <c r="N13" i="24" s="1"/>
  <c r="M120" i="25"/>
  <c r="N120" i="25" s="1"/>
  <c r="M108" i="25"/>
  <c r="N108" i="25" s="1"/>
  <c r="M92" i="25"/>
  <c r="N92" i="25" s="1"/>
  <c r="M61" i="25"/>
  <c r="N61" i="25" s="1"/>
  <c r="M56" i="24"/>
  <c r="N56" i="24" s="1"/>
  <c r="M84" i="24"/>
  <c r="N84" i="24" s="1"/>
  <c r="M38" i="21"/>
  <c r="N38" i="21" s="1"/>
  <c r="M52" i="25"/>
  <c r="N52" i="25" s="1"/>
  <c r="M78" i="25"/>
  <c r="N78" i="25" s="1"/>
  <c r="M82" i="26"/>
  <c r="N82" i="26" s="1"/>
  <c r="M36" i="24"/>
  <c r="N36" i="24" s="1"/>
  <c r="M58" i="25"/>
  <c r="N58" i="25" s="1"/>
  <c r="M90" i="26"/>
  <c r="N90" i="26" s="1"/>
  <c r="H75" i="28"/>
  <c r="H75" i="24"/>
  <c r="H75" i="25"/>
  <c r="AA75" i="25" s="1"/>
  <c r="AE75" i="25" s="1"/>
  <c r="H75" i="27"/>
  <c r="H75" i="26"/>
  <c r="H75" i="21"/>
  <c r="CN75" i="21" s="1"/>
  <c r="H75" i="13"/>
  <c r="AP75" i="13" s="1"/>
  <c r="H75" i="23"/>
  <c r="C75" i="23" s="1"/>
  <c r="H75" i="31"/>
  <c r="AC75" i="31" s="1"/>
  <c r="H114" i="4"/>
  <c r="AA114" i="4" s="1"/>
  <c r="AE114" i="4" s="1"/>
  <c r="H114" i="23"/>
  <c r="H114" i="27"/>
  <c r="CF114" i="27" s="1"/>
  <c r="H114" i="24"/>
  <c r="M11" i="25"/>
  <c r="N11" i="25" s="1"/>
  <c r="M25" i="21"/>
  <c r="N25" i="21" s="1"/>
  <c r="M26" i="21"/>
  <c r="N26" i="21" s="1"/>
  <c r="M23" i="25"/>
  <c r="N23" i="25" s="1"/>
  <c r="M16" i="25"/>
  <c r="N16" i="25" s="1"/>
  <c r="M74" i="4"/>
  <c r="N74" i="4" s="1"/>
  <c r="M78" i="21"/>
  <c r="N78" i="21" s="1"/>
  <c r="M100" i="25"/>
  <c r="N100" i="25" s="1"/>
  <c r="M95" i="4"/>
  <c r="N95" i="4" s="1"/>
  <c r="M65" i="25"/>
  <c r="N65" i="25" s="1"/>
  <c r="M10" i="24"/>
  <c r="N10" i="24" s="1"/>
  <c r="M79" i="21"/>
  <c r="N79" i="21" s="1"/>
  <c r="M107" i="21"/>
  <c r="N107" i="21" s="1"/>
  <c r="M45" i="4"/>
  <c r="N45" i="4" s="1"/>
  <c r="M16" i="24"/>
  <c r="N16" i="24" s="1"/>
  <c r="M56" i="25"/>
  <c r="N56" i="25" s="1"/>
  <c r="M18" i="21"/>
  <c r="N18" i="21" s="1"/>
  <c r="M33" i="21"/>
  <c r="N33" i="21" s="1"/>
  <c r="M22" i="21"/>
  <c r="N22" i="21" s="1"/>
  <c r="M117" i="21"/>
  <c r="N117" i="21" s="1"/>
  <c r="M114" i="21"/>
  <c r="N114" i="21" s="1"/>
  <c r="M34" i="4"/>
  <c r="N34" i="4" s="1"/>
  <c r="M102" i="21"/>
  <c r="N102" i="21" s="1"/>
  <c r="M9" i="21"/>
  <c r="N9" i="21" s="1"/>
  <c r="M53" i="25"/>
  <c r="N53" i="25" s="1"/>
  <c r="M125" i="25"/>
  <c r="N125" i="25" s="1"/>
  <c r="M23" i="21"/>
  <c r="N23" i="21" s="1"/>
  <c r="M99" i="21"/>
  <c r="N99" i="21" s="1"/>
  <c r="M10" i="21"/>
  <c r="N10" i="21" s="1"/>
  <c r="M25" i="24"/>
  <c r="N25" i="24" s="1"/>
  <c r="M100" i="24"/>
  <c r="N100" i="24" s="1"/>
  <c r="M72" i="24"/>
  <c r="N72" i="24" s="1"/>
  <c r="M62" i="4"/>
  <c r="N62" i="4" s="1"/>
  <c r="M14" i="4"/>
  <c r="N14" i="4" s="1"/>
  <c r="M21" i="25"/>
  <c r="N21" i="25" s="1"/>
  <c r="M22" i="24"/>
  <c r="N22" i="24" s="1"/>
  <c r="M16" i="4"/>
  <c r="N16" i="4" s="1"/>
  <c r="M36" i="4"/>
  <c r="N36" i="4" s="1"/>
  <c r="M52" i="4"/>
  <c r="N52" i="4" s="1"/>
  <c r="M72" i="4"/>
  <c r="N72" i="4" s="1"/>
  <c r="M96" i="4"/>
  <c r="N96" i="4" s="1"/>
  <c r="M13" i="26"/>
  <c r="N13" i="26" s="1"/>
  <c r="M30" i="25"/>
  <c r="N30" i="25" s="1"/>
  <c r="M74" i="25"/>
  <c r="N74" i="25" s="1"/>
  <c r="M102" i="25"/>
  <c r="N102" i="25" s="1"/>
  <c r="M11" i="24"/>
  <c r="N11" i="24" s="1"/>
  <c r="M27" i="24"/>
  <c r="N27" i="24" s="1"/>
  <c r="M47" i="24"/>
  <c r="N47" i="24" s="1"/>
  <c r="M63" i="24"/>
  <c r="N63" i="24" s="1"/>
  <c r="M83" i="24"/>
  <c r="N83" i="24" s="1"/>
  <c r="M103" i="24"/>
  <c r="N103" i="24" s="1"/>
  <c r="M16" i="21"/>
  <c r="N16" i="21" s="1"/>
  <c r="M40" i="21"/>
  <c r="N40" i="21" s="1"/>
  <c r="M56" i="21"/>
  <c r="N56" i="21" s="1"/>
  <c r="M80" i="21"/>
  <c r="N80" i="21" s="1"/>
  <c r="M96" i="21"/>
  <c r="N96" i="21" s="1"/>
  <c r="M112" i="21"/>
  <c r="N112" i="21" s="1"/>
  <c r="M128" i="21"/>
  <c r="N128" i="21" s="1"/>
  <c r="M61" i="24"/>
  <c r="N61" i="24" s="1"/>
  <c r="M58" i="24"/>
  <c r="N58" i="24" s="1"/>
  <c r="M41" i="24"/>
  <c r="N41" i="24" s="1"/>
  <c r="M17" i="21"/>
  <c r="N17" i="21" s="1"/>
  <c r="M115" i="25"/>
  <c r="N115" i="25" s="1"/>
  <c r="M74" i="24"/>
  <c r="N74" i="24" s="1"/>
  <c r="M81" i="21"/>
  <c r="N81" i="21" s="1"/>
  <c r="M124" i="25"/>
  <c r="N124" i="25" s="1"/>
  <c r="M119" i="21"/>
  <c r="N119" i="21" s="1"/>
  <c r="M65" i="24"/>
  <c r="N65" i="24" s="1"/>
  <c r="M91" i="21"/>
  <c r="N91" i="21" s="1"/>
  <c r="M35" i="21"/>
  <c r="N35" i="21" s="1"/>
  <c r="M71" i="4"/>
  <c r="N71" i="4" s="1"/>
  <c r="M31" i="25"/>
  <c r="N31" i="25" s="1"/>
  <c r="M73" i="21"/>
  <c r="N73" i="21" s="1"/>
  <c r="M86" i="21"/>
  <c r="N86" i="21" s="1"/>
  <c r="M45" i="25"/>
  <c r="N45" i="25" s="1"/>
  <c r="M113" i="21"/>
  <c r="N113" i="21" s="1"/>
  <c r="M82" i="4"/>
  <c r="N82" i="4" s="1"/>
  <c r="M29" i="25"/>
  <c r="N29" i="25" s="1"/>
  <c r="M103" i="21"/>
  <c r="N103" i="21" s="1"/>
  <c r="M90" i="4"/>
  <c r="N90" i="4" s="1"/>
  <c r="M30" i="4"/>
  <c r="N30" i="4" s="1"/>
  <c r="M66" i="24"/>
  <c r="N66" i="24" s="1"/>
  <c r="M85" i="25"/>
  <c r="N85" i="25" s="1"/>
  <c r="M48" i="24"/>
  <c r="N48" i="24" s="1"/>
  <c r="M47" i="4"/>
  <c r="N47" i="4" s="1"/>
  <c r="M113" i="24"/>
  <c r="N113" i="24" s="1"/>
  <c r="M63" i="25"/>
  <c r="N63" i="25" s="1"/>
  <c r="M24" i="25"/>
  <c r="N24" i="25" s="1"/>
  <c r="M117" i="24"/>
  <c r="N117" i="24" s="1"/>
  <c r="M43" i="4"/>
  <c r="N43" i="4" s="1"/>
  <c r="M123" i="21"/>
  <c r="N123" i="21" s="1"/>
  <c r="M72" i="25"/>
  <c r="N72" i="25" s="1"/>
  <c r="M21" i="21"/>
  <c r="N21" i="21" s="1"/>
  <c r="M104" i="25"/>
  <c r="N104" i="25" s="1"/>
  <c r="M128" i="25"/>
  <c r="N128" i="25" s="1"/>
  <c r="M54" i="4"/>
  <c r="N54" i="4" s="1"/>
  <c r="M14" i="21"/>
  <c r="N14" i="21" s="1"/>
  <c r="M16" i="26"/>
  <c r="N16" i="26" s="1"/>
  <c r="M83" i="21"/>
  <c r="N83" i="21" s="1"/>
  <c r="M32" i="4"/>
  <c r="N32" i="4" s="1"/>
  <c r="M56" i="4"/>
  <c r="N56" i="4" s="1"/>
  <c r="M84" i="4"/>
  <c r="N84" i="4" s="1"/>
  <c r="M124" i="4"/>
  <c r="N124" i="4" s="1"/>
  <c r="M34" i="25"/>
  <c r="N34" i="25" s="1"/>
  <c r="M54" i="25"/>
  <c r="N54" i="25" s="1"/>
  <c r="M90" i="25"/>
  <c r="N90" i="25" s="1"/>
  <c r="M126" i="25"/>
  <c r="N126" i="25" s="1"/>
  <c r="M31" i="24"/>
  <c r="N31" i="24" s="1"/>
  <c r="M55" i="24"/>
  <c r="N55" i="24" s="1"/>
  <c r="M79" i="24"/>
  <c r="N79" i="24" s="1"/>
  <c r="M107" i="24"/>
  <c r="N107" i="24" s="1"/>
  <c r="M28" i="21"/>
  <c r="N28" i="21" s="1"/>
  <c r="M52" i="21"/>
  <c r="N52" i="21" s="1"/>
  <c r="M84" i="21"/>
  <c r="N84" i="21" s="1"/>
  <c r="M104" i="21"/>
  <c r="N104" i="21" s="1"/>
  <c r="M124" i="21"/>
  <c r="N124" i="21" s="1"/>
  <c r="M121" i="24"/>
  <c r="N121" i="24" s="1"/>
  <c r="M92" i="24"/>
  <c r="N92" i="24" s="1"/>
  <c r="M53" i="21"/>
  <c r="N53" i="21" s="1"/>
  <c r="M50" i="4"/>
  <c r="N50" i="4" s="1"/>
  <c r="M64" i="25"/>
  <c r="N64" i="25" s="1"/>
  <c r="M32" i="24"/>
  <c r="N32" i="24" s="1"/>
  <c r="M49" i="25"/>
  <c r="N49" i="25" s="1"/>
  <c r="M71" i="21"/>
  <c r="N71" i="21" s="1"/>
  <c r="M105" i="25"/>
  <c r="N105" i="25" s="1"/>
  <c r="M126" i="4"/>
  <c r="N126" i="4" s="1"/>
  <c r="M103" i="25"/>
  <c r="N103" i="25" s="1"/>
  <c r="M97" i="21"/>
  <c r="N97" i="21" s="1"/>
  <c r="M47" i="21"/>
  <c r="N47" i="21" s="1"/>
  <c r="M70" i="24"/>
  <c r="N70" i="24" s="1"/>
  <c r="M94" i="21"/>
  <c r="N94" i="21" s="1"/>
  <c r="M98" i="24"/>
  <c r="N98" i="24" s="1"/>
  <c r="M53" i="24"/>
  <c r="N53" i="24" s="1"/>
  <c r="M70" i="4"/>
  <c r="N70" i="4" s="1"/>
  <c r="M91" i="4"/>
  <c r="N91" i="4" s="1"/>
  <c r="M43" i="25"/>
  <c r="N43" i="25" s="1"/>
  <c r="M51" i="25"/>
  <c r="N51" i="25" s="1"/>
  <c r="M51" i="4"/>
  <c r="N51" i="4" s="1"/>
  <c r="M77" i="25"/>
  <c r="N77" i="25" s="1"/>
  <c r="M106" i="24"/>
  <c r="N106" i="24" s="1"/>
  <c r="M94" i="24"/>
  <c r="N94" i="24" s="1"/>
  <c r="M81" i="25"/>
  <c r="N81" i="25" s="1"/>
  <c r="M77" i="24"/>
  <c r="N77" i="24" s="1"/>
  <c r="M123" i="4"/>
  <c r="N123" i="4" s="1"/>
  <c r="M47" i="25"/>
  <c r="N47" i="25" s="1"/>
  <c r="M27" i="4"/>
  <c r="N27" i="4" s="1"/>
  <c r="M67" i="21"/>
  <c r="N67" i="21" s="1"/>
  <c r="M37" i="24"/>
  <c r="N37" i="24" s="1"/>
  <c r="M78" i="4"/>
  <c r="N78" i="4" s="1"/>
  <c r="M40" i="25"/>
  <c r="N40" i="25" s="1"/>
  <c r="M112" i="25"/>
  <c r="N112" i="25" s="1"/>
  <c r="M22" i="4"/>
  <c r="N22" i="4" s="1"/>
  <c r="M31" i="4"/>
  <c r="N31" i="4" s="1"/>
  <c r="M122" i="24"/>
  <c r="N122" i="24" s="1"/>
  <c r="M80" i="24"/>
  <c r="N80" i="24" s="1"/>
  <c r="M25" i="4"/>
  <c r="N25" i="4" s="1"/>
  <c r="M15" i="25"/>
  <c r="N15" i="25" s="1"/>
  <c r="M111" i="25"/>
  <c r="N111" i="25" s="1"/>
  <c r="M76" i="24"/>
  <c r="N76" i="24" s="1"/>
  <c r="M61" i="21"/>
  <c r="N61" i="21" s="1"/>
  <c r="M121" i="21"/>
  <c r="N121" i="21" s="1"/>
  <c r="M25" i="27"/>
  <c r="N25" i="27" s="1"/>
  <c r="M18" i="27"/>
  <c r="N18" i="27" s="1"/>
  <c r="M13" i="27"/>
  <c r="N13" i="27" s="1"/>
  <c r="M34" i="27"/>
  <c r="N34" i="27" s="1"/>
  <c r="M23" i="27"/>
  <c r="N23" i="27" s="1"/>
  <c r="M19" i="27"/>
  <c r="N19" i="27" s="1"/>
  <c r="M34" i="23"/>
  <c r="N34" i="23" s="1"/>
  <c r="M24" i="27"/>
  <c r="N24" i="27" s="1"/>
  <c r="M55" i="23"/>
  <c r="N55" i="23" s="1"/>
  <c r="M87" i="23"/>
  <c r="N87" i="23" s="1"/>
  <c r="H43" i="31"/>
  <c r="AA43" i="31" s="1"/>
  <c r="H43" i="23"/>
  <c r="CE43" i="23" s="1"/>
  <c r="H43" i="13"/>
  <c r="AQ43" i="13" s="1"/>
  <c r="H43" i="22"/>
  <c r="BA43" i="22" s="1"/>
  <c r="H43" i="24"/>
  <c r="E43" i="24" s="1"/>
  <c r="M92" i="26"/>
  <c r="N92" i="26" s="1"/>
  <c r="M53" i="26"/>
  <c r="N53" i="26" s="1"/>
  <c r="M126" i="26"/>
  <c r="N126" i="26" s="1"/>
  <c r="H75" i="22"/>
  <c r="D75" i="22" s="1"/>
  <c r="M110" i="4"/>
  <c r="N110" i="4" s="1"/>
  <c r="M114" i="4"/>
  <c r="N114" i="4" s="1"/>
  <c r="M93" i="26"/>
  <c r="N93" i="26" s="1"/>
  <c r="M23" i="26"/>
  <c r="N23" i="26" s="1"/>
  <c r="M109" i="26"/>
  <c r="N109" i="26" s="1"/>
  <c r="M101" i="26"/>
  <c r="N101" i="26" s="1"/>
  <c r="M85" i="26"/>
  <c r="N85" i="26" s="1"/>
  <c r="M60" i="26"/>
  <c r="N60" i="26" s="1"/>
  <c r="M37" i="26"/>
  <c r="N37" i="26" s="1"/>
  <c r="M85" i="4"/>
  <c r="N85" i="4" s="1"/>
  <c r="M69" i="4"/>
  <c r="N69" i="4" s="1"/>
  <c r="M93" i="4"/>
  <c r="N93" i="4" s="1"/>
  <c r="M58" i="21"/>
  <c r="N58" i="21" s="1"/>
  <c r="M54" i="21"/>
  <c r="N54" i="21" s="1"/>
  <c r="M50" i="21"/>
  <c r="N50" i="21" s="1"/>
  <c r="M58" i="26"/>
  <c r="N58" i="26" s="1"/>
  <c r="M34" i="26"/>
  <c r="N34" i="26" s="1"/>
  <c r="M18" i="25"/>
  <c r="N18" i="25" s="1"/>
  <c r="M12" i="25"/>
  <c r="N12" i="25" s="1"/>
  <c r="M118" i="24"/>
  <c r="N118" i="24" s="1"/>
  <c r="M114" i="24"/>
  <c r="N114" i="24" s="1"/>
  <c r="M68" i="24"/>
  <c r="N68" i="24" s="1"/>
  <c r="M98" i="26"/>
  <c r="N98" i="26" s="1"/>
  <c r="M42" i="26"/>
  <c r="N42" i="26" s="1"/>
  <c r="M111" i="24"/>
  <c r="N111" i="24" s="1"/>
  <c r="M95" i="24"/>
  <c r="N95" i="24" s="1"/>
  <c r="M52" i="24"/>
  <c r="N52" i="24" s="1"/>
  <c r="M24" i="24"/>
  <c r="N24" i="24" s="1"/>
  <c r="M104" i="24"/>
  <c r="N104" i="24" s="1"/>
  <c r="M88" i="24"/>
  <c r="N88" i="24" s="1"/>
  <c r="M54" i="24"/>
  <c r="N54" i="24" s="1"/>
  <c r="M81" i="24"/>
  <c r="N81" i="24" s="1"/>
  <c r="M125" i="26"/>
  <c r="N125" i="26" s="1"/>
  <c r="M103" i="26"/>
  <c r="N103" i="26" s="1"/>
  <c r="M88" i="26"/>
  <c r="N88" i="26" s="1"/>
  <c r="M102" i="26"/>
  <c r="N102" i="26" s="1"/>
  <c r="M84" i="26"/>
  <c r="N84" i="26" s="1"/>
  <c r="M33" i="26"/>
  <c r="N33" i="26" s="1"/>
  <c r="M24" i="26"/>
  <c r="N24" i="26" s="1"/>
  <c r="M47" i="26"/>
  <c r="N47" i="26" s="1"/>
  <c r="M13" i="4"/>
  <c r="N13" i="4" s="1"/>
  <c r="M23" i="4"/>
  <c r="N23" i="4" s="1"/>
  <c r="M61" i="4"/>
  <c r="N61" i="4" s="1"/>
  <c r="M87" i="4"/>
  <c r="N87" i="4" s="1"/>
  <c r="M103" i="4"/>
  <c r="N103" i="4" s="1"/>
  <c r="M122" i="26"/>
  <c r="N122" i="26" s="1"/>
  <c r="M25" i="26"/>
  <c r="N25" i="26" s="1"/>
  <c r="M46" i="26"/>
  <c r="N46" i="26" s="1"/>
  <c r="M19" i="4"/>
  <c r="N19" i="4" s="1"/>
  <c r="M29" i="4"/>
  <c r="N29" i="4" s="1"/>
  <c r="M55" i="4"/>
  <c r="N55" i="4" s="1"/>
  <c r="M73" i="4"/>
  <c r="N73" i="4" s="1"/>
  <c r="M99" i="4"/>
  <c r="N99" i="4" s="1"/>
  <c r="M96" i="26"/>
  <c r="N96" i="26" s="1"/>
  <c r="M56" i="26"/>
  <c r="N56" i="26" s="1"/>
  <c r="M19" i="26"/>
  <c r="N19" i="26" s="1"/>
  <c r="H102" i="25"/>
  <c r="H102" i="27"/>
  <c r="CF102" i="27" s="1"/>
  <c r="H102" i="31"/>
  <c r="D102" i="31" s="1"/>
  <c r="H102" i="22"/>
  <c r="H82" i="26"/>
  <c r="H82" i="4"/>
  <c r="H72" i="14"/>
  <c r="F79" i="34" s="1"/>
  <c r="H14" i="4"/>
  <c r="H14" i="26"/>
  <c r="H14" i="22"/>
  <c r="M106" i="4"/>
  <c r="N106" i="4" s="1"/>
  <c r="M122" i="4"/>
  <c r="N122" i="4" s="1"/>
  <c r="M26" i="24"/>
  <c r="N26" i="24" s="1"/>
  <c r="M66" i="26"/>
  <c r="N66" i="26" s="1"/>
  <c r="M114" i="25"/>
  <c r="N114" i="25" s="1"/>
  <c r="M28" i="26"/>
  <c r="N28" i="26" s="1"/>
  <c r="M123" i="26"/>
  <c r="N123" i="26" s="1"/>
  <c r="M73" i="26"/>
  <c r="N73" i="26" s="1"/>
  <c r="M17" i="26"/>
  <c r="N17" i="26" s="1"/>
  <c r="M127" i="26"/>
  <c r="N127" i="26" s="1"/>
  <c r="M94" i="26"/>
  <c r="N94" i="26" s="1"/>
  <c r="M49" i="26"/>
  <c r="N49" i="26" s="1"/>
  <c r="M107" i="4"/>
  <c r="N107" i="4" s="1"/>
  <c r="M113" i="4"/>
  <c r="N113" i="4" s="1"/>
  <c r="M118" i="4"/>
  <c r="N118" i="4" s="1"/>
  <c r="M30" i="24"/>
  <c r="N30" i="24" s="1"/>
  <c r="M32" i="25"/>
  <c r="N32" i="25" s="1"/>
  <c r="M30" i="21"/>
  <c r="N30" i="21" s="1"/>
  <c r="M46" i="24"/>
  <c r="N46" i="24" s="1"/>
  <c r="M66" i="25"/>
  <c r="N66" i="25" s="1"/>
  <c r="M114" i="26"/>
  <c r="N114" i="26" s="1"/>
  <c r="M26" i="26"/>
  <c r="N26" i="26" s="1"/>
  <c r="M74" i="26"/>
  <c r="N74" i="26" s="1"/>
  <c r="M36" i="26"/>
  <c r="N36" i="26" s="1"/>
  <c r="M95" i="26"/>
  <c r="N95" i="26" s="1"/>
  <c r="M68" i="26"/>
  <c r="N68" i="26" s="1"/>
  <c r="M38" i="26"/>
  <c r="N38" i="26" s="1"/>
  <c r="M11" i="26"/>
  <c r="N11" i="26" s="1"/>
  <c r="M112" i="26"/>
  <c r="N112" i="26" s="1"/>
  <c r="M107" i="26"/>
  <c r="N107" i="26" s="1"/>
  <c r="M89" i="26"/>
  <c r="N89" i="26" s="1"/>
  <c r="M69" i="26"/>
  <c r="N69" i="26" s="1"/>
  <c r="M50" i="26"/>
  <c r="N50" i="26" s="1"/>
  <c r="M67" i="4"/>
  <c r="N67" i="4" s="1"/>
  <c r="M37" i="4"/>
  <c r="N37" i="4" s="1"/>
  <c r="M79" i="4"/>
  <c r="N79" i="4" s="1"/>
  <c r="M101" i="4"/>
  <c r="N101" i="4" s="1"/>
  <c r="M60" i="21"/>
  <c r="N60" i="21" s="1"/>
  <c r="M29" i="24"/>
  <c r="N29" i="24" s="1"/>
  <c r="M52" i="26"/>
  <c r="N52" i="26" s="1"/>
  <c r="M22" i="25"/>
  <c r="N22" i="25" s="1"/>
  <c r="M14" i="25"/>
  <c r="N14" i="25" s="1"/>
  <c r="M128" i="24"/>
  <c r="N128" i="24" s="1"/>
  <c r="M124" i="24"/>
  <c r="N124" i="24" s="1"/>
  <c r="M120" i="24"/>
  <c r="N120" i="24" s="1"/>
  <c r="M116" i="24"/>
  <c r="N116" i="24" s="1"/>
  <c r="M112" i="24"/>
  <c r="N112" i="24" s="1"/>
  <c r="M38" i="24"/>
  <c r="N38" i="24" s="1"/>
  <c r="M50" i="25"/>
  <c r="N50" i="25" s="1"/>
  <c r="M57" i="26"/>
  <c r="N57" i="26" s="1"/>
  <c r="M19" i="25"/>
  <c r="N19" i="25" s="1"/>
  <c r="M117" i="26"/>
  <c r="N117" i="26" s="1"/>
  <c r="M77" i="26"/>
  <c r="N77" i="26" s="1"/>
  <c r="M76" i="26"/>
  <c r="N76" i="26" s="1"/>
  <c r="M29" i="26"/>
  <c r="N29" i="26" s="1"/>
  <c r="M15" i="26"/>
  <c r="N15" i="26" s="1"/>
  <c r="M34" i="21"/>
  <c r="N34" i="21" s="1"/>
  <c r="M63" i="26"/>
  <c r="N63" i="26" s="1"/>
  <c r="M82" i="21"/>
  <c r="N82" i="21" s="1"/>
  <c r="M69" i="21"/>
  <c r="N69" i="21" s="1"/>
  <c r="M62" i="21"/>
  <c r="N62" i="21" s="1"/>
  <c r="M66" i="4"/>
  <c r="N66" i="4" s="1"/>
  <c r="M94" i="4"/>
  <c r="N94" i="4" s="1"/>
  <c r="M113" i="26"/>
  <c r="N113" i="26" s="1"/>
  <c r="M99" i="26"/>
  <c r="N99" i="26" s="1"/>
  <c r="M59" i="26"/>
  <c r="N59" i="26" s="1"/>
  <c r="M20" i="26"/>
  <c r="N20" i="26" s="1"/>
  <c r="M105" i="4"/>
  <c r="N105" i="4" s="1"/>
  <c r="M111" i="4"/>
  <c r="N111" i="4" s="1"/>
  <c r="M117" i="4"/>
  <c r="N117" i="4" s="1"/>
  <c r="M121" i="4"/>
  <c r="N121" i="4" s="1"/>
  <c r="M127" i="4"/>
  <c r="N127" i="4" s="1"/>
  <c r="M44" i="26"/>
  <c r="N44" i="26" s="1"/>
  <c r="M60" i="24"/>
  <c r="N60" i="24" s="1"/>
  <c r="M86" i="25"/>
  <c r="N86" i="25" s="1"/>
  <c r="M116" i="26"/>
  <c r="N116" i="26" s="1"/>
  <c r="M32" i="26"/>
  <c r="N32" i="26" s="1"/>
  <c r="M36" i="21"/>
  <c r="N36" i="21" s="1"/>
  <c r="M49" i="24"/>
  <c r="N49" i="24" s="1"/>
  <c r="M91" i="26"/>
  <c r="N91" i="26" s="1"/>
  <c r="M51" i="26"/>
  <c r="N51" i="26" s="1"/>
  <c r="M115" i="26"/>
  <c r="N115" i="26" s="1"/>
  <c r="M39" i="26"/>
  <c r="N39" i="26" s="1"/>
  <c r="M72" i="26"/>
  <c r="N72" i="26" s="1"/>
  <c r="M111" i="26"/>
  <c r="N111" i="26" s="1"/>
  <c r="M14" i="26"/>
  <c r="N14" i="26" s="1"/>
  <c r="M118" i="26"/>
  <c r="N118" i="26" s="1"/>
  <c r="M97" i="26"/>
  <c r="N97" i="26" s="1"/>
  <c r="M71" i="26"/>
  <c r="N71" i="26" s="1"/>
  <c r="M54" i="26"/>
  <c r="N54" i="26" s="1"/>
  <c r="M41" i="4"/>
  <c r="N41" i="4" s="1"/>
  <c r="M57" i="21"/>
  <c r="N57" i="21" s="1"/>
  <c r="M49" i="21"/>
  <c r="N49" i="21" s="1"/>
  <c r="M55" i="26"/>
  <c r="N55" i="26" s="1"/>
  <c r="M62" i="26"/>
  <c r="N62" i="26" s="1"/>
  <c r="M42" i="25"/>
  <c r="N42" i="25" s="1"/>
  <c r="M120" i="26"/>
  <c r="N120" i="26" s="1"/>
  <c r="M38" i="25"/>
  <c r="N38" i="25" s="1"/>
  <c r="M87" i="26"/>
  <c r="N87" i="26" s="1"/>
  <c r="M36" i="25"/>
  <c r="N36" i="25" s="1"/>
  <c r="M65" i="26"/>
  <c r="N65" i="26" s="1"/>
  <c r="M83" i="26"/>
  <c r="N83" i="26" s="1"/>
  <c r="M21" i="26"/>
  <c r="N21" i="26" s="1"/>
  <c r="M78" i="26"/>
  <c r="N78" i="26" s="1"/>
  <c r="M70" i="21"/>
  <c r="N70" i="21" s="1"/>
  <c r="M64" i="21"/>
  <c r="N64" i="21" s="1"/>
  <c r="M64" i="4"/>
  <c r="N64" i="4" s="1"/>
  <c r="M80" i="4"/>
  <c r="N80" i="4" s="1"/>
  <c r="M92" i="4"/>
  <c r="N92" i="4" s="1"/>
  <c r="M104" i="4"/>
  <c r="N104" i="4" s="1"/>
  <c r="M43" i="26"/>
  <c r="N43" i="26" s="1"/>
  <c r="M105" i="26"/>
  <c r="N105" i="26" s="1"/>
  <c r="M80" i="26"/>
  <c r="N80" i="26" s="1"/>
  <c r="M124" i="26"/>
  <c r="N124" i="26" s="1"/>
  <c r="M22" i="26"/>
  <c r="N22" i="26" s="1"/>
  <c r="M10" i="26"/>
  <c r="N10" i="26" s="1"/>
  <c r="M100" i="26"/>
  <c r="N100" i="26" s="1"/>
  <c r="H56" i="14"/>
  <c r="H4" i="14"/>
  <c r="K93" i="31"/>
  <c r="K121" i="31"/>
  <c r="Z85" i="31"/>
  <c r="AT125" i="22"/>
  <c r="X16" i="22"/>
  <c r="BE16" i="22" s="1"/>
  <c r="Z44" i="22"/>
  <c r="AH119" i="22"/>
  <c r="BG119" i="22" s="1"/>
  <c r="AR95" i="22"/>
  <c r="BI95" i="22" s="1"/>
  <c r="AC16" i="22"/>
  <c r="BF16" i="22" s="1"/>
  <c r="AJ127" i="22"/>
  <c r="Z64" i="31"/>
  <c r="AM97" i="22"/>
  <c r="BH97" i="22" s="1"/>
  <c r="Z27" i="22"/>
  <c r="AT102" i="22"/>
  <c r="AH115" i="22"/>
  <c r="BG115" i="22" s="1"/>
  <c r="K116" i="31"/>
  <c r="Z110" i="22"/>
  <c r="AJ92" i="22"/>
  <c r="Z116" i="31"/>
  <c r="AO114" i="22"/>
  <c r="X77" i="22"/>
  <c r="BE77" i="22" s="1"/>
  <c r="AE44" i="22"/>
  <c r="AO102" i="22"/>
  <c r="AO105" i="22"/>
  <c r="AM85" i="22"/>
  <c r="BH85" i="22" s="1"/>
  <c r="Z86" i="31"/>
  <c r="AT64" i="22"/>
  <c r="AH66" i="22"/>
  <c r="BG66" i="22" s="1"/>
  <c r="AT81" i="22"/>
  <c r="AM19" i="22"/>
  <c r="BH19" i="22" s="1"/>
  <c r="AR60" i="22"/>
  <c r="BI60" i="22" s="1"/>
  <c r="AT70" i="22"/>
  <c r="AT38" i="22"/>
  <c r="AE81" i="22"/>
  <c r="AR26" i="22"/>
  <c r="BI26" i="22" s="1"/>
  <c r="AT83" i="22"/>
  <c r="AR120" i="22"/>
  <c r="BI120" i="22" s="1"/>
  <c r="AC109" i="22"/>
  <c r="BF109" i="22" s="1"/>
  <c r="Z90" i="22"/>
  <c r="AR16" i="22"/>
  <c r="BI16" i="22" s="1"/>
  <c r="AO70" i="22"/>
  <c r="AM116" i="22"/>
  <c r="BH116" i="22" s="1"/>
  <c r="AR34" i="22"/>
  <c r="BI34" i="22" s="1"/>
  <c r="AR72" i="22"/>
  <c r="BI72" i="22" s="1"/>
  <c r="Z105" i="31"/>
  <c r="AE63" i="22"/>
  <c r="AH37" i="22"/>
  <c r="BG37" i="22" s="1"/>
  <c r="V77" i="31"/>
  <c r="K105" i="31"/>
  <c r="AT93" i="22"/>
  <c r="AO78" i="22"/>
  <c r="AH106" i="22"/>
  <c r="BG106" i="22" s="1"/>
  <c r="K39" i="31"/>
  <c r="AE66" i="22"/>
  <c r="AR63" i="22"/>
  <c r="BI63" i="22" s="1"/>
  <c r="K45" i="31"/>
  <c r="AM42" i="22"/>
  <c r="BH42" i="22" s="1"/>
  <c r="AT18" i="22"/>
  <c r="AJ63" i="22"/>
  <c r="AE87" i="22"/>
  <c r="AR123" i="22"/>
  <c r="BI123" i="22" s="1"/>
  <c r="AT10" i="22"/>
  <c r="K128" i="31"/>
  <c r="J50" i="13"/>
  <c r="Z71" i="31"/>
  <c r="K75" i="31"/>
  <c r="AT35" i="22"/>
  <c r="AT73" i="22"/>
  <c r="AR105" i="22"/>
  <c r="BI105" i="22" s="1"/>
  <c r="Z109" i="31"/>
  <c r="K79" i="31"/>
  <c r="AR14" i="22"/>
  <c r="BI14" i="22" s="1"/>
  <c r="AT33" i="22"/>
  <c r="AT109" i="22"/>
  <c r="X82" i="22"/>
  <c r="BE82" i="22" s="1"/>
  <c r="K83" i="31"/>
  <c r="AT50" i="22"/>
  <c r="AO119" i="22"/>
  <c r="AM121" i="22"/>
  <c r="BH121" i="22" s="1"/>
  <c r="AT100" i="22"/>
  <c r="AT122" i="22"/>
  <c r="AT74" i="22"/>
  <c r="AT40" i="22"/>
  <c r="AR46" i="22"/>
  <c r="BI46" i="22" s="1"/>
  <c r="AO98" i="22"/>
  <c r="AT22" i="22"/>
  <c r="AH64" i="22"/>
  <c r="BG64" i="22" s="1"/>
  <c r="AT91" i="22"/>
  <c r="AT97" i="22"/>
  <c r="AT113" i="22"/>
  <c r="AR49" i="22"/>
  <c r="BI49" i="22" s="1"/>
  <c r="AT31" i="22"/>
  <c r="Z77" i="31"/>
  <c r="Z122" i="31"/>
  <c r="K51" i="31"/>
  <c r="Z96" i="31"/>
  <c r="Z79" i="31"/>
  <c r="AH73" i="22"/>
  <c r="BG73" i="22" s="1"/>
  <c r="X68" i="22"/>
  <c r="BE68" i="22" s="1"/>
  <c r="K97" i="31"/>
  <c r="AT110" i="22"/>
  <c r="AT75" i="22"/>
  <c r="AT62" i="22"/>
  <c r="K99" i="31"/>
  <c r="W109" i="22"/>
  <c r="V109" i="22"/>
  <c r="W48" i="22"/>
  <c r="V48" i="22"/>
  <c r="W13" i="22"/>
  <c r="V13" i="22"/>
  <c r="V121" i="22"/>
  <c r="W121" i="22"/>
  <c r="AD65" i="13"/>
  <c r="AF65" i="13" s="1"/>
  <c r="AC65" i="13"/>
  <c r="AB35" i="13"/>
  <c r="J35" i="13" s="1"/>
  <c r="AC35" i="13"/>
  <c r="AD35" i="13"/>
  <c r="AF35" i="13" s="1"/>
  <c r="AB111" i="13"/>
  <c r="J111" i="13" s="1"/>
  <c r="AD111" i="13"/>
  <c r="AF111" i="13" s="1"/>
  <c r="AC111" i="13"/>
  <c r="AD74" i="13"/>
  <c r="AF74" i="13" s="1"/>
  <c r="AC74" i="13"/>
  <c r="AB74" i="13"/>
  <c r="J74" i="13" s="1"/>
  <c r="AD63" i="13"/>
  <c r="AF63" i="13" s="1"/>
  <c r="AC63" i="13"/>
  <c r="AB63" i="13"/>
  <c r="J63" i="13" s="1"/>
  <c r="AB16" i="13"/>
  <c r="AD16" i="13"/>
  <c r="AF16" i="13" s="1"/>
  <c r="AC16" i="13"/>
  <c r="AC101" i="13"/>
  <c r="AD101" i="13"/>
  <c r="AF101" i="13" s="1"/>
  <c r="AB101" i="13"/>
  <c r="J101" i="13" s="1"/>
  <c r="AB51" i="13"/>
  <c r="J51" i="13" s="1"/>
  <c r="AC51" i="13"/>
  <c r="AD51" i="13"/>
  <c r="AF51" i="13" s="1"/>
  <c r="AB62" i="13"/>
  <c r="J62" i="13" s="1"/>
  <c r="AD62" i="13"/>
  <c r="AF62" i="13" s="1"/>
  <c r="AC34" i="13"/>
  <c r="AB34" i="13"/>
  <c r="AD34" i="13"/>
  <c r="AF34" i="13" s="1"/>
  <c r="AR55" i="22"/>
  <c r="BI55" i="22" s="1"/>
  <c r="AT20" i="22"/>
  <c r="AE114" i="22"/>
  <c r="AR44" i="22"/>
  <c r="BI44" i="22" s="1"/>
  <c r="J117" i="13"/>
  <c r="AJ49" i="22"/>
  <c r="V83" i="31"/>
  <c r="AE14" i="22"/>
  <c r="V52" i="22"/>
  <c r="AC117" i="13"/>
  <c r="AB121" i="13"/>
  <c r="J121" i="13" s="1"/>
  <c r="AD89" i="13"/>
  <c r="AF89" i="13" s="1"/>
  <c r="AB65" i="13"/>
  <c r="J65" i="13" s="1"/>
  <c r="W113" i="22"/>
  <c r="V113" i="22"/>
  <c r="V98" i="22"/>
  <c r="W98" i="22"/>
  <c r="V83" i="22"/>
  <c r="W83" i="22"/>
  <c r="V51" i="22"/>
  <c r="W51" i="22"/>
  <c r="W26" i="22"/>
  <c r="V26" i="22"/>
  <c r="W49" i="22"/>
  <c r="V49" i="22"/>
  <c r="W67" i="22"/>
  <c r="V67" i="22"/>
  <c r="W115" i="22"/>
  <c r="V115" i="22"/>
  <c r="AD55" i="13"/>
  <c r="AF55" i="13" s="1"/>
  <c r="AB55" i="13"/>
  <c r="J55" i="13" s="1"/>
  <c r="AC55" i="13"/>
  <c r="AC76" i="13"/>
  <c r="AB76" i="13"/>
  <c r="J76" i="13" s="1"/>
  <c r="AD76" i="13"/>
  <c r="AF76" i="13" s="1"/>
  <c r="AC29" i="13"/>
  <c r="AD29" i="13"/>
  <c r="AF29" i="13" s="1"/>
  <c r="AB29" i="13"/>
  <c r="AD106" i="13"/>
  <c r="AF106" i="13" s="1"/>
  <c r="AB106" i="13"/>
  <c r="J106" i="13" s="1"/>
  <c r="AC106" i="13"/>
  <c r="AD127" i="13"/>
  <c r="AF127" i="13" s="1"/>
  <c r="AB127" i="13"/>
  <c r="J127" i="13" s="1"/>
  <c r="AC127" i="13"/>
  <c r="AB110" i="13"/>
  <c r="J110" i="13" s="1"/>
  <c r="AD110" i="13"/>
  <c r="AF110" i="13" s="1"/>
  <c r="AC110" i="13"/>
  <c r="AD86" i="13"/>
  <c r="AF86" i="13" s="1"/>
  <c r="AB86" i="13"/>
  <c r="J86" i="13" s="1"/>
  <c r="AC86" i="13"/>
  <c r="AD66" i="13"/>
  <c r="AF66" i="13" s="1"/>
  <c r="AB66" i="13"/>
  <c r="J66" i="13" s="1"/>
  <c r="AC66" i="13"/>
  <c r="AC37" i="13"/>
  <c r="AD37" i="13"/>
  <c r="AF37" i="13" s="1"/>
  <c r="AB37" i="13"/>
  <c r="AB64" i="13"/>
  <c r="J64" i="13" s="1"/>
  <c r="AD64" i="13"/>
  <c r="AF64" i="13" s="1"/>
  <c r="AC64" i="13"/>
  <c r="AC33" i="13"/>
  <c r="AD33" i="13"/>
  <c r="AF33" i="13" s="1"/>
  <c r="AC18" i="13"/>
  <c r="AD18" i="13"/>
  <c r="AF18" i="13" s="1"/>
  <c r="AB18" i="13"/>
  <c r="AD120" i="13"/>
  <c r="AF120" i="13" s="1"/>
  <c r="AC120" i="13"/>
  <c r="AB120" i="13"/>
  <c r="J120" i="13" s="1"/>
  <c r="AC105" i="13"/>
  <c r="AB105" i="13"/>
  <c r="J105" i="13" s="1"/>
  <c r="AD105" i="13"/>
  <c r="AF105" i="13" s="1"/>
  <c r="AC92" i="13"/>
  <c r="AD92" i="13"/>
  <c r="AF92" i="13" s="1"/>
  <c r="AB92" i="13"/>
  <c r="J92" i="13" s="1"/>
  <c r="AC79" i="13"/>
  <c r="AB79" i="13"/>
  <c r="J79" i="13" s="1"/>
  <c r="AD79" i="13"/>
  <c r="AF79" i="13" s="1"/>
  <c r="AC14" i="13"/>
  <c r="AD14" i="13"/>
  <c r="AF14" i="13" s="1"/>
  <c r="AB14" i="13"/>
  <c r="AD68" i="13"/>
  <c r="AF68" i="13" s="1"/>
  <c r="AB68" i="13"/>
  <c r="J68" i="13" s="1"/>
  <c r="AC68" i="13"/>
  <c r="AC39" i="13"/>
  <c r="AB39" i="13"/>
  <c r="J39" i="13" s="1"/>
  <c r="AD39" i="13"/>
  <c r="AF39" i="13" s="1"/>
  <c r="AC23" i="13"/>
  <c r="AD23" i="13"/>
  <c r="AF23" i="13" s="1"/>
  <c r="AB23" i="13"/>
  <c r="AC115" i="13"/>
  <c r="AB115" i="13"/>
  <c r="J115" i="13" s="1"/>
  <c r="AD115" i="13"/>
  <c r="AF115" i="13" s="1"/>
  <c r="AD9" i="13"/>
  <c r="AF9" i="13" s="1"/>
  <c r="AB9" i="13"/>
  <c r="V76" i="22"/>
  <c r="W76" i="22"/>
  <c r="AB81" i="13"/>
  <c r="J81" i="13" s="1"/>
  <c r="AD81" i="13"/>
  <c r="AF81" i="13" s="1"/>
  <c r="AC81" i="13"/>
  <c r="AC116" i="13"/>
  <c r="AD116" i="13"/>
  <c r="AF116" i="13" s="1"/>
  <c r="AB116" i="13"/>
  <c r="J116" i="13" s="1"/>
  <c r="CI17" i="23"/>
  <c r="CI33" i="23"/>
  <c r="CI49" i="23"/>
  <c r="CI81" i="23"/>
  <c r="CI114" i="23"/>
  <c r="CI100" i="23"/>
  <c r="CI40" i="23"/>
  <c r="CI105" i="23"/>
  <c r="CI53" i="23"/>
  <c r="CI28" i="23"/>
  <c r="CI92" i="23"/>
  <c r="CI86" i="23"/>
  <c r="CI116" i="23"/>
  <c r="CI75" i="23"/>
  <c r="CI125" i="23"/>
  <c r="CI77" i="23"/>
  <c r="CI47" i="23"/>
  <c r="CI111" i="23"/>
  <c r="CI41" i="23"/>
  <c r="CI73" i="23"/>
  <c r="CI106" i="23"/>
  <c r="CI82" i="23"/>
  <c r="CI32" i="23"/>
  <c r="CI80" i="23"/>
  <c r="CI18" i="23"/>
  <c r="CI85" i="23"/>
  <c r="CI36" i="23"/>
  <c r="CI84" i="23"/>
  <c r="CI9" i="23"/>
  <c r="CI22" i="23"/>
  <c r="CI54" i="23"/>
  <c r="CI102" i="23"/>
  <c r="CI58" i="23"/>
  <c r="CI43" i="23"/>
  <c r="CI109" i="23"/>
  <c r="CI104" i="23"/>
  <c r="CI63" i="23"/>
  <c r="CI122" i="23"/>
  <c r="CI120" i="23"/>
  <c r="CI48" i="23"/>
  <c r="CI97" i="23"/>
  <c r="CI45" i="23"/>
  <c r="CI108" i="23"/>
  <c r="CI52" i="23"/>
  <c r="CI99" i="23"/>
  <c r="CI14" i="23"/>
  <c r="CI30" i="23"/>
  <c r="CI46" i="23"/>
  <c r="CI62" i="23"/>
  <c r="CI78" i="23"/>
  <c r="CI94" i="23"/>
  <c r="CI110" i="23"/>
  <c r="CI126" i="23"/>
  <c r="CI37" i="23"/>
  <c r="CI96" i="23"/>
  <c r="CI124" i="23"/>
  <c r="CI19" i="23"/>
  <c r="CI35" i="23"/>
  <c r="CI51" i="23"/>
  <c r="CI67" i="23"/>
  <c r="CI83" i="23"/>
  <c r="CI101" i="23"/>
  <c r="CI117" i="23"/>
  <c r="CI21" i="23"/>
  <c r="CI50" i="23"/>
  <c r="CI69" i="23"/>
  <c r="CI90" i="23"/>
  <c r="CI112" i="23"/>
  <c r="CI23" i="23"/>
  <c r="CI39" i="23"/>
  <c r="CI55" i="23"/>
  <c r="CI71" i="23"/>
  <c r="CI87" i="23"/>
  <c r="CI103" i="23"/>
  <c r="CI119" i="23"/>
  <c r="CI65" i="23"/>
  <c r="CI98" i="23"/>
  <c r="CI10" i="23"/>
  <c r="CI42" i="23"/>
  <c r="CI128" i="23"/>
  <c r="CI24" i="23"/>
  <c r="CI56" i="23"/>
  <c r="CI72" i="23"/>
  <c r="CI88" i="23"/>
  <c r="CI121" i="23"/>
  <c r="CI29" i="23"/>
  <c r="CI74" i="23"/>
  <c r="CI93" i="23"/>
  <c r="CI12" i="23"/>
  <c r="CI44" i="23"/>
  <c r="CI60" i="23"/>
  <c r="CI76" i="23"/>
  <c r="CI107" i="23"/>
  <c r="CI123" i="23"/>
  <c r="CI38" i="23"/>
  <c r="CI70" i="23"/>
  <c r="CI118" i="23"/>
  <c r="CI13" i="23"/>
  <c r="CI11" i="23"/>
  <c r="CI27" i="23"/>
  <c r="CI59" i="23"/>
  <c r="CI91" i="23"/>
  <c r="CI34" i="23"/>
  <c r="CI61" i="23"/>
  <c r="CI15" i="23"/>
  <c r="CI31" i="23"/>
  <c r="CI79" i="23"/>
  <c r="CI95" i="23"/>
  <c r="CI127" i="23"/>
  <c r="CI25" i="23"/>
  <c r="CI57" i="23"/>
  <c r="CI89" i="23"/>
  <c r="CI26" i="23"/>
  <c r="CI16" i="23"/>
  <c r="CI64" i="23"/>
  <c r="CI113" i="23"/>
  <c r="CI66" i="23"/>
  <c r="CI20" i="23"/>
  <c r="CI68" i="23"/>
  <c r="CI115" i="23"/>
  <c r="AD124" i="13"/>
  <c r="AF124" i="13" s="1"/>
  <c r="AC124" i="13"/>
  <c r="AC30" i="13"/>
  <c r="AD30" i="13"/>
  <c r="AF30" i="13" s="1"/>
  <c r="AB30" i="13"/>
  <c r="AC31" i="13"/>
  <c r="AB31" i="13"/>
  <c r="AD31" i="13"/>
  <c r="AF31" i="13" s="1"/>
  <c r="AT77" i="22"/>
  <c r="AR36" i="22"/>
  <c r="BI36" i="22" s="1"/>
  <c r="AR25" i="22"/>
  <c r="BI25" i="22" s="1"/>
  <c r="AR9" i="22"/>
  <c r="BI9" i="22" s="1"/>
  <c r="AT115" i="22"/>
  <c r="Z124" i="31"/>
  <c r="Z107" i="31"/>
  <c r="J40" i="13"/>
  <c r="K88" i="31"/>
  <c r="AC62" i="13"/>
  <c r="V77" i="22"/>
  <c r="V120" i="22"/>
  <c r="W120" i="22"/>
  <c r="V91" i="22"/>
  <c r="W91" i="22"/>
  <c r="V45" i="22"/>
  <c r="W45" i="22"/>
  <c r="V24" i="22"/>
  <c r="W24" i="22"/>
  <c r="V11" i="22"/>
  <c r="W11" i="22"/>
  <c r="V35" i="22"/>
  <c r="W35" i="22"/>
  <c r="V81" i="22"/>
  <c r="W81" i="22"/>
  <c r="V106" i="22"/>
  <c r="W106" i="22"/>
  <c r="AD49" i="13"/>
  <c r="AF49" i="13" s="1"/>
  <c r="AB49" i="13"/>
  <c r="J49" i="13" s="1"/>
  <c r="AC49" i="13"/>
  <c r="AC91" i="13"/>
  <c r="AB91" i="13"/>
  <c r="J91" i="13" s="1"/>
  <c r="AD91" i="13"/>
  <c r="AF91" i="13" s="1"/>
  <c r="AD103" i="13"/>
  <c r="AF103" i="13" s="1"/>
  <c r="AB103" i="13"/>
  <c r="J103" i="13" s="1"/>
  <c r="AC103" i="13"/>
  <c r="EH6" i="24"/>
  <c r="AC118" i="13"/>
  <c r="AD118" i="13"/>
  <c r="AF118" i="13" s="1"/>
  <c r="AB118" i="13"/>
  <c r="J118" i="13" s="1"/>
  <c r="AC122" i="13"/>
  <c r="AD122" i="13"/>
  <c r="AF122" i="13" s="1"/>
  <c r="AB122" i="13"/>
  <c r="J122" i="13" s="1"/>
  <c r="AD98" i="13"/>
  <c r="AF98" i="13" s="1"/>
  <c r="AC98" i="13"/>
  <c r="AB98" i="13"/>
  <c r="J98" i="13" s="1"/>
  <c r="AC70" i="13"/>
  <c r="AB70" i="13"/>
  <c r="J70" i="13" s="1"/>
  <c r="AD70" i="13"/>
  <c r="AF70" i="13" s="1"/>
  <c r="AC59" i="13"/>
  <c r="AB59" i="13"/>
  <c r="J59" i="13" s="1"/>
  <c r="AD59" i="13"/>
  <c r="AF59" i="13" s="1"/>
  <c r="AD22" i="13"/>
  <c r="AF22" i="13" s="1"/>
  <c r="AC22" i="13"/>
  <c r="AB22" i="13"/>
  <c r="AB24" i="13"/>
  <c r="AC24" i="13"/>
  <c r="AD24" i="13"/>
  <c r="AF24" i="13" s="1"/>
  <c r="AB125" i="13"/>
  <c r="J125" i="13" s="1"/>
  <c r="AC125" i="13"/>
  <c r="AD125" i="13"/>
  <c r="AF125" i="13" s="1"/>
  <c r="AD114" i="13"/>
  <c r="AF114" i="13" s="1"/>
  <c r="AC114" i="13"/>
  <c r="AB114" i="13"/>
  <c r="J114" i="13" s="1"/>
  <c r="AC99" i="13"/>
  <c r="AD99" i="13"/>
  <c r="AF99" i="13" s="1"/>
  <c r="AB99" i="13"/>
  <c r="J99" i="13" s="1"/>
  <c r="AC72" i="13"/>
  <c r="AB72" i="13"/>
  <c r="J72" i="13" s="1"/>
  <c r="AD72" i="13"/>
  <c r="AF72" i="13" s="1"/>
  <c r="AD27" i="13"/>
  <c r="AF27" i="13" s="1"/>
  <c r="AB27" i="13"/>
  <c r="AC27" i="13"/>
  <c r="AC73" i="13"/>
  <c r="AB73" i="13"/>
  <c r="J73" i="13" s="1"/>
  <c r="AD45" i="13"/>
  <c r="AF45" i="13" s="1"/>
  <c r="AB45" i="13"/>
  <c r="J45" i="13" s="1"/>
  <c r="AC45" i="13"/>
  <c r="AC28" i="13"/>
  <c r="AB28" i="13"/>
  <c r="AD28" i="13"/>
  <c r="AF28" i="13" s="1"/>
  <c r="AB17" i="13"/>
  <c r="AC17" i="13"/>
  <c r="AD17" i="13"/>
  <c r="AF17" i="13" s="1"/>
  <c r="AC85" i="13"/>
  <c r="AD85" i="13"/>
  <c r="AF85" i="13" s="1"/>
  <c r="AB85" i="13"/>
  <c r="J85" i="13" s="1"/>
  <c r="AD10" i="13"/>
  <c r="AF10" i="13" s="1"/>
  <c r="AB10" i="13"/>
  <c r="AC10" i="13"/>
  <c r="AD11" i="13"/>
  <c r="AF11" i="13" s="1"/>
  <c r="AB11" i="13"/>
  <c r="W124" i="22"/>
  <c r="V124" i="22"/>
  <c r="W95" i="22"/>
  <c r="V95" i="22"/>
  <c r="W61" i="22"/>
  <c r="V61" i="22"/>
  <c r="V34" i="22"/>
  <c r="W34" i="22"/>
  <c r="V30" i="22"/>
  <c r="W30" i="22"/>
  <c r="W100" i="22"/>
  <c r="V100" i="22"/>
  <c r="AB83" i="13"/>
  <c r="J83" i="13" s="1"/>
  <c r="AD83" i="13"/>
  <c r="AF83" i="13" s="1"/>
  <c r="AC83" i="13"/>
  <c r="AD104" i="13"/>
  <c r="AF104" i="13" s="1"/>
  <c r="AB104" i="13"/>
  <c r="J104" i="13" s="1"/>
  <c r="AD60" i="13"/>
  <c r="AF60" i="13" s="1"/>
  <c r="AB60" i="13"/>
  <c r="J60" i="13" s="1"/>
  <c r="AC60" i="13"/>
  <c r="AC25" i="13"/>
  <c r="AD25" i="13"/>
  <c r="AF25" i="13" s="1"/>
  <c r="AB77" i="13"/>
  <c r="J77" i="13" s="1"/>
  <c r="AD77" i="13"/>
  <c r="AF77" i="13" s="1"/>
  <c r="AC77" i="13"/>
  <c r="AC75" i="13"/>
  <c r="AB75" i="13"/>
  <c r="J75" i="13" s="1"/>
  <c r="AC47" i="13"/>
  <c r="AB47" i="13"/>
  <c r="J47" i="13" s="1"/>
  <c r="AD47" i="13"/>
  <c r="AF47" i="13" s="1"/>
  <c r="AD20" i="13"/>
  <c r="AF20" i="13" s="1"/>
  <c r="AB20" i="13"/>
  <c r="AC20" i="13"/>
  <c r="AC80" i="13"/>
  <c r="AB80" i="13"/>
  <c r="J80" i="13" s="1"/>
  <c r="AH116" i="22"/>
  <c r="BG116" i="22" s="1"/>
  <c r="K64" i="31"/>
  <c r="AH40" i="22"/>
  <c r="BG40" i="22" s="1"/>
  <c r="AH96" i="22"/>
  <c r="BG96" i="22" s="1"/>
  <c r="AR67" i="22"/>
  <c r="BI67" i="22" s="1"/>
  <c r="Z89" i="31"/>
  <c r="AD117" i="13"/>
  <c r="AF117" i="13" s="1"/>
  <c r="AC121" i="13"/>
  <c r="AB89" i="13"/>
  <c r="J89" i="13" s="1"/>
  <c r="AB25" i="13"/>
  <c r="AD80" i="13"/>
  <c r="AF80" i="13" s="1"/>
  <c r="W116" i="22"/>
  <c r="V116" i="22"/>
  <c r="W101" i="22"/>
  <c r="V101" i="22"/>
  <c r="W87" i="22"/>
  <c r="V87" i="22"/>
  <c r="W54" i="22"/>
  <c r="V54" i="22"/>
  <c r="V20" i="22"/>
  <c r="W20" i="22"/>
  <c r="V62" i="22"/>
  <c r="W62" i="22"/>
  <c r="V86" i="22"/>
  <c r="W86" i="22"/>
  <c r="AC54" i="13"/>
  <c r="AB54" i="13"/>
  <c r="J54" i="13" s="1"/>
  <c r="AD54" i="13"/>
  <c r="AF54" i="13" s="1"/>
  <c r="AB57" i="13"/>
  <c r="J57" i="13" s="1"/>
  <c r="AD57" i="13"/>
  <c r="AF57" i="13" s="1"/>
  <c r="AC93" i="13"/>
  <c r="AB93" i="13"/>
  <c r="J93" i="13" s="1"/>
  <c r="AD93" i="13"/>
  <c r="AF93" i="13" s="1"/>
  <c r="AC128" i="13"/>
  <c r="AD128" i="13"/>
  <c r="AF128" i="13" s="1"/>
  <c r="AB128" i="13"/>
  <c r="J128" i="13" s="1"/>
  <c r="AB95" i="13"/>
  <c r="J95" i="13" s="1"/>
  <c r="AC95" i="13"/>
  <c r="AC67" i="13"/>
  <c r="AB67" i="13"/>
  <c r="J67" i="13" s="1"/>
  <c r="AD67" i="13"/>
  <c r="AF67" i="13" s="1"/>
  <c r="AB41" i="13"/>
  <c r="J41" i="13" s="1"/>
  <c r="AD41" i="13"/>
  <c r="AF41" i="13" s="1"/>
  <c r="AC41" i="13"/>
  <c r="AB21" i="13"/>
  <c r="AD21" i="13"/>
  <c r="AF21" i="13" s="1"/>
  <c r="AB46" i="13"/>
  <c r="J46" i="13" s="1"/>
  <c r="AD46" i="13"/>
  <c r="AF46" i="13" s="1"/>
  <c r="AC46" i="13"/>
  <c r="AC19" i="13"/>
  <c r="AB19" i="13"/>
  <c r="AD19" i="13"/>
  <c r="AF19" i="13" s="1"/>
  <c r="AB123" i="13"/>
  <c r="J123" i="13" s="1"/>
  <c r="AC123" i="13"/>
  <c r="AD123" i="13"/>
  <c r="AF123" i="13" s="1"/>
  <c r="AD108" i="13"/>
  <c r="AF108" i="13" s="1"/>
  <c r="AC108" i="13"/>
  <c r="AB108" i="13"/>
  <c r="J108" i="13" s="1"/>
  <c r="AB96" i="13"/>
  <c r="J96" i="13" s="1"/>
  <c r="AD96" i="13"/>
  <c r="AF96" i="13" s="1"/>
  <c r="AC96" i="13"/>
  <c r="AD61" i="13"/>
  <c r="AF61" i="13" s="1"/>
  <c r="AB61" i="13"/>
  <c r="J61" i="13" s="1"/>
  <c r="AC61" i="13"/>
  <c r="AD38" i="13"/>
  <c r="AF38" i="13" s="1"/>
  <c r="AC38" i="13"/>
  <c r="AB38" i="13"/>
  <c r="AC53" i="13"/>
  <c r="AD53" i="13"/>
  <c r="AF53" i="13" s="1"/>
  <c r="AB53" i="13"/>
  <c r="J53" i="13" s="1"/>
  <c r="AD42" i="13"/>
  <c r="AF42" i="13" s="1"/>
  <c r="AC42" i="13"/>
  <c r="AB42" i="13"/>
  <c r="J42" i="13" s="1"/>
  <c r="AB26" i="13"/>
  <c r="AC26" i="13"/>
  <c r="AD26" i="13"/>
  <c r="AF26" i="13" s="1"/>
  <c r="AD13" i="13"/>
  <c r="AF13" i="13" s="1"/>
  <c r="AB13" i="13"/>
  <c r="AC13" i="13"/>
  <c r="AD90" i="13"/>
  <c r="AF90" i="13" s="1"/>
  <c r="AC90" i="13"/>
  <c r="AB90" i="13"/>
  <c r="J90" i="13" s="1"/>
  <c r="AB109" i="13"/>
  <c r="J109" i="13" s="1"/>
  <c r="AD109" i="13"/>
  <c r="AF109" i="13" s="1"/>
  <c r="AC109" i="13"/>
  <c r="AO45" i="22"/>
  <c r="H13" i="21"/>
  <c r="CN13" i="21" s="1"/>
  <c r="H13" i="25"/>
  <c r="CN13" i="25" s="1"/>
  <c r="H13" i="31"/>
  <c r="AB13" i="31" s="1"/>
  <c r="H13" i="28"/>
  <c r="BA13" i="28" s="1"/>
  <c r="H13" i="27"/>
  <c r="CF13" i="27" s="1"/>
  <c r="H30" i="4"/>
  <c r="H13" i="22"/>
  <c r="E13" i="22" s="1"/>
  <c r="H13" i="26"/>
  <c r="CL13" i="26" s="1"/>
  <c r="H13" i="13"/>
  <c r="AR13" i="13" s="1"/>
  <c r="H13" i="24"/>
  <c r="E13" i="24" s="1"/>
  <c r="H13" i="4"/>
  <c r="H26" i="28"/>
  <c r="E26" i="28" s="1"/>
  <c r="H29" i="27"/>
  <c r="CE29" i="27" s="1"/>
  <c r="H29" i="25"/>
  <c r="CL29" i="25" s="1"/>
  <c r="H29" i="31"/>
  <c r="H29" i="26"/>
  <c r="H26" i="22"/>
  <c r="BA26" i="22" s="1"/>
  <c r="H26" i="21"/>
  <c r="CM26" i="21" s="1"/>
  <c r="H26" i="31"/>
  <c r="AC26" i="31" s="1"/>
  <c r="H26" i="23"/>
  <c r="D26" i="23" s="1"/>
  <c r="H26" i="27"/>
  <c r="D26" i="27" s="1"/>
  <c r="H29" i="21"/>
  <c r="H29" i="22"/>
  <c r="H26" i="26"/>
  <c r="E26" i="26" s="1"/>
  <c r="K19" i="31"/>
  <c r="H26" i="25"/>
  <c r="CM26" i="25" s="1"/>
  <c r="H26" i="4"/>
  <c r="CM26" i="4" s="1"/>
  <c r="H29" i="28"/>
  <c r="H29" i="24"/>
  <c r="H29" i="4"/>
  <c r="AA29" i="4" s="1"/>
  <c r="AE29" i="4" s="1"/>
  <c r="J29" i="4" s="1"/>
  <c r="H29" i="23"/>
  <c r="H26" i="24"/>
  <c r="E26" i="24" s="1"/>
  <c r="H10" i="14"/>
  <c r="Z19" i="31"/>
  <c r="H24" i="14"/>
  <c r="H30" i="27"/>
  <c r="CD30" i="27" s="1"/>
  <c r="H30" i="25"/>
  <c r="CL30" i="25" s="1"/>
  <c r="H30" i="24"/>
  <c r="AA30" i="24" s="1"/>
  <c r="AE30" i="24" s="1"/>
  <c r="H30" i="23"/>
  <c r="H30" i="13"/>
  <c r="H30" i="31"/>
  <c r="AA30" i="31" s="1"/>
  <c r="H30" i="21"/>
  <c r="CM30" i="21" s="1"/>
  <c r="H30" i="28"/>
  <c r="H30" i="26"/>
  <c r="CL30" i="26" s="1"/>
  <c r="J32" i="23"/>
  <c r="J29" i="23"/>
  <c r="J25" i="23"/>
  <c r="J14" i="23"/>
  <c r="J27" i="23"/>
  <c r="J22" i="23"/>
  <c r="J20" i="23"/>
  <c r="J17" i="23"/>
  <c r="J23" i="23"/>
  <c r="J18" i="23"/>
  <c r="J13" i="23"/>
  <c r="J15" i="23"/>
  <c r="J21" i="23"/>
  <c r="J16" i="23"/>
  <c r="J26" i="23"/>
  <c r="J28" i="23"/>
  <c r="J24" i="23"/>
  <c r="AO34" i="22"/>
  <c r="AM34" i="22" s="1"/>
  <c r="BH34" i="22" s="1"/>
  <c r="AO125" i="22"/>
  <c r="AM117" i="22"/>
  <c r="BH117" i="22" s="1"/>
  <c r="H25" i="25"/>
  <c r="E25" i="25" s="1"/>
  <c r="H39" i="22"/>
  <c r="AY39" i="22" s="1"/>
  <c r="H46" i="23"/>
  <c r="D46" i="23" s="1"/>
  <c r="H113" i="23"/>
  <c r="C113" i="23" s="1"/>
  <c r="H113" i="28"/>
  <c r="AY113" i="28" s="1"/>
  <c r="Z108" i="31"/>
  <c r="H27" i="23"/>
  <c r="CF27" i="23" s="1"/>
  <c r="H80" i="28"/>
  <c r="BA80" i="28" s="1"/>
  <c r="AO100" i="22"/>
  <c r="H113" i="25"/>
  <c r="CN113" i="25" s="1"/>
  <c r="H80" i="22"/>
  <c r="AZ80" i="22" s="1"/>
  <c r="H39" i="23"/>
  <c r="CE39" i="23" s="1"/>
  <c r="Q108" i="31"/>
  <c r="H21" i="26"/>
  <c r="CM21" i="26" s="1"/>
  <c r="H80" i="24"/>
  <c r="CN80" i="24" s="1"/>
  <c r="H113" i="27"/>
  <c r="CD113" i="27" s="1"/>
  <c r="H25" i="23"/>
  <c r="D25" i="23" s="1"/>
  <c r="H46" i="31"/>
  <c r="E46" i="31" s="1"/>
  <c r="H35" i="26"/>
  <c r="H107" i="27"/>
  <c r="CD107" i="27" s="1"/>
  <c r="H88" i="27"/>
  <c r="CE88" i="27" s="1"/>
  <c r="H78" i="4"/>
  <c r="CN78" i="4" s="1"/>
  <c r="H78" i="31"/>
  <c r="C78" i="31" s="1"/>
  <c r="H52" i="28"/>
  <c r="AY52" i="28" s="1"/>
  <c r="H27" i="27"/>
  <c r="CF27" i="27" s="1"/>
  <c r="H35" i="13"/>
  <c r="D35" i="13" s="1"/>
  <c r="H109" i="25"/>
  <c r="D109" i="25" s="1"/>
  <c r="H98" i="22"/>
  <c r="BA98" i="22" s="1"/>
  <c r="H98" i="27"/>
  <c r="CF98" i="27" s="1"/>
  <c r="H123" i="26"/>
  <c r="C123" i="26" s="1"/>
  <c r="H105" i="23"/>
  <c r="CD105" i="23" s="1"/>
  <c r="H107" i="31"/>
  <c r="AC107" i="31" s="1"/>
  <c r="H78" i="23"/>
  <c r="D78" i="23" s="1"/>
  <c r="H88" i="21"/>
  <c r="CM88" i="21" s="1"/>
  <c r="Z84" i="22"/>
  <c r="H35" i="22"/>
  <c r="H113" i="13"/>
  <c r="AP113" i="13" s="1"/>
  <c r="H80" i="13"/>
  <c r="E80" i="13" s="1"/>
  <c r="H39" i="28"/>
  <c r="AY39" i="28" s="1"/>
  <c r="H25" i="13"/>
  <c r="E25" i="13" s="1"/>
  <c r="H25" i="22"/>
  <c r="BA25" i="22" s="1"/>
  <c r="H27" i="28"/>
  <c r="BA27" i="28" s="1"/>
  <c r="H46" i="22"/>
  <c r="C46" i="22" s="1"/>
  <c r="H46" i="27"/>
  <c r="CD46" i="27" s="1"/>
  <c r="H80" i="4"/>
  <c r="AA80" i="4" s="1"/>
  <c r="AE80" i="4" s="1"/>
  <c r="H2" i="14"/>
  <c r="H21" i="23"/>
  <c r="H27" i="31"/>
  <c r="E27" i="31" s="1"/>
  <c r="H113" i="26"/>
  <c r="E113" i="26" s="1"/>
  <c r="H39" i="27"/>
  <c r="CE39" i="27" s="1"/>
  <c r="H39" i="25"/>
  <c r="CN39" i="25" s="1"/>
  <c r="H25" i="24"/>
  <c r="CN25" i="24" s="1"/>
  <c r="H46" i="26"/>
  <c r="CM46" i="26" s="1"/>
  <c r="H20" i="23"/>
  <c r="H52" i="4"/>
  <c r="CM52" i="4" s="1"/>
  <c r="H77" i="23"/>
  <c r="CE77" i="23" s="1"/>
  <c r="H52" i="22"/>
  <c r="E52" i="22" s="1"/>
  <c r="H35" i="25"/>
  <c r="D35" i="25" s="1"/>
  <c r="H23" i="26"/>
  <c r="CM23" i="26" s="1"/>
  <c r="H27" i="22"/>
  <c r="D27" i="22" s="1"/>
  <c r="H109" i="13"/>
  <c r="AP109" i="13" s="1"/>
  <c r="H77" i="25"/>
  <c r="CN77" i="25" s="1"/>
  <c r="J44" i="13"/>
  <c r="H123" i="27"/>
  <c r="CF123" i="27" s="1"/>
  <c r="H77" i="26"/>
  <c r="CN77" i="26" s="1"/>
  <c r="H35" i="23"/>
  <c r="H23" i="22"/>
  <c r="BA23" i="22" s="1"/>
  <c r="H27" i="13"/>
  <c r="AQ27" i="13" s="1"/>
  <c r="H98" i="28"/>
  <c r="AY98" i="28" s="1"/>
  <c r="H98" i="26"/>
  <c r="AA98" i="26" s="1"/>
  <c r="AE98" i="26" s="1"/>
  <c r="H77" i="22"/>
  <c r="D77" i="22" s="1"/>
  <c r="H77" i="31"/>
  <c r="D77" i="31" s="1"/>
  <c r="H109" i="28"/>
  <c r="E109" i="28" s="1"/>
  <c r="H109" i="31"/>
  <c r="C109" i="31" s="1"/>
  <c r="H20" i="21"/>
  <c r="CN20" i="21" s="1"/>
  <c r="H20" i="31"/>
  <c r="H98" i="25"/>
  <c r="CL98" i="25" s="1"/>
  <c r="H98" i="21"/>
  <c r="CN98" i="21" s="1"/>
  <c r="H109" i="22"/>
  <c r="AZ109" i="22" s="1"/>
  <c r="H20" i="22"/>
  <c r="H109" i="26"/>
  <c r="C109" i="26" s="1"/>
  <c r="H21" i="28"/>
  <c r="H35" i="4"/>
  <c r="D35" i="4" s="1"/>
  <c r="H35" i="31"/>
  <c r="D35" i="31" s="1"/>
  <c r="H27" i="26"/>
  <c r="D27" i="26" s="1"/>
  <c r="H80" i="31"/>
  <c r="AA80" i="31" s="1"/>
  <c r="H113" i="31"/>
  <c r="AC113" i="31" s="1"/>
  <c r="H80" i="21"/>
  <c r="AA80" i="21" s="1"/>
  <c r="AE80" i="21" s="1"/>
  <c r="H113" i="21"/>
  <c r="C113" i="21" s="1"/>
  <c r="H39" i="24"/>
  <c r="D39" i="24" s="1"/>
  <c r="H39" i="26"/>
  <c r="E39" i="26" s="1"/>
  <c r="H25" i="26"/>
  <c r="CM25" i="26" s="1"/>
  <c r="H25" i="31"/>
  <c r="AC25" i="31" s="1"/>
  <c r="H25" i="4"/>
  <c r="CM25" i="4" s="1"/>
  <c r="H27" i="4"/>
  <c r="E27" i="4" s="1"/>
  <c r="H27" i="21"/>
  <c r="CN27" i="21" s="1"/>
  <c r="H46" i="28"/>
  <c r="BA46" i="28" s="1"/>
  <c r="H46" i="25"/>
  <c r="CN46" i="25" s="1"/>
  <c r="H46" i="4"/>
  <c r="AA46" i="4" s="1"/>
  <c r="AE46" i="4" s="1"/>
  <c r="H80" i="25"/>
  <c r="C80" i="25" s="1"/>
  <c r="H109" i="23"/>
  <c r="CE109" i="23" s="1"/>
  <c r="H20" i="26"/>
  <c r="AA20" i="26" s="1"/>
  <c r="AE20" i="26" s="1"/>
  <c r="H20" i="13"/>
  <c r="H98" i="13"/>
  <c r="C98" i="13" s="1"/>
  <c r="H98" i="24"/>
  <c r="D98" i="24" s="1"/>
  <c r="H109" i="27"/>
  <c r="CF109" i="27" s="1"/>
  <c r="H26" i="14"/>
  <c r="H35" i="21"/>
  <c r="AA35" i="21" s="1"/>
  <c r="AE35" i="21" s="1"/>
  <c r="H35" i="27"/>
  <c r="CE35" i="27" s="1"/>
  <c r="H35" i="28"/>
  <c r="AZ35" i="28" s="1"/>
  <c r="H113" i="4"/>
  <c r="D113" i="4" s="1"/>
  <c r="H113" i="24"/>
  <c r="D113" i="24" s="1"/>
  <c r="H80" i="23"/>
  <c r="CD80" i="23" s="1"/>
  <c r="H80" i="26"/>
  <c r="CL80" i="26" s="1"/>
  <c r="H39" i="21"/>
  <c r="CN39" i="21" s="1"/>
  <c r="H39" i="13"/>
  <c r="D39" i="13" s="1"/>
  <c r="H39" i="31"/>
  <c r="E39" i="31" s="1"/>
  <c r="H25" i="28"/>
  <c r="D25" i="28" s="1"/>
  <c r="H25" i="21"/>
  <c r="E25" i="21" s="1"/>
  <c r="H27" i="25"/>
  <c r="CN27" i="25" s="1"/>
  <c r="H46" i="21"/>
  <c r="C46" i="21" s="1"/>
  <c r="H46" i="13"/>
  <c r="AP46" i="13" s="1"/>
  <c r="H109" i="21"/>
  <c r="D109" i="21" s="1"/>
  <c r="H109" i="24"/>
  <c r="D109" i="24" s="1"/>
  <c r="H20" i="24"/>
  <c r="CM20" i="24" s="1"/>
  <c r="H20" i="25"/>
  <c r="CM20" i="25" s="1"/>
  <c r="H20" i="27"/>
  <c r="CF20" i="27" s="1"/>
  <c r="H20" i="28"/>
  <c r="H98" i="4"/>
  <c r="C98" i="4" s="1"/>
  <c r="H98" i="23"/>
  <c r="D98" i="23" s="1"/>
  <c r="H52" i="23"/>
  <c r="CF52" i="23" s="1"/>
  <c r="H105" i="27"/>
  <c r="CE105" i="27" s="1"/>
  <c r="H23" i="28"/>
  <c r="E23" i="28" s="1"/>
  <c r="H107" i="23"/>
  <c r="CF107" i="23" s="1"/>
  <c r="H23" i="13"/>
  <c r="E23" i="13" s="1"/>
  <c r="H78" i="28"/>
  <c r="AZ78" i="28" s="1"/>
  <c r="H105" i="4"/>
  <c r="E105" i="4" s="1"/>
  <c r="H77" i="24"/>
  <c r="AA77" i="24" s="1"/>
  <c r="AE77" i="24" s="1"/>
  <c r="H52" i="21"/>
  <c r="CM52" i="21" s="1"/>
  <c r="H88" i="13"/>
  <c r="AQ88" i="13" s="1"/>
  <c r="H123" i="23"/>
  <c r="CD123" i="23" s="1"/>
  <c r="H123" i="28"/>
  <c r="D123" i="28" s="1"/>
  <c r="H107" i="21"/>
  <c r="D107" i="21" s="1"/>
  <c r="H23" i="4"/>
  <c r="CN23" i="4" s="1"/>
  <c r="H123" i="4"/>
  <c r="CM123" i="4" s="1"/>
  <c r="H78" i="22"/>
  <c r="BA78" i="22" s="1"/>
  <c r="H105" i="13"/>
  <c r="D105" i="13" s="1"/>
  <c r="H88" i="26"/>
  <c r="CN88" i="26" s="1"/>
  <c r="H105" i="26"/>
  <c r="CL105" i="26" s="1"/>
  <c r="H88" i="31"/>
  <c r="AA88" i="31" s="1"/>
  <c r="H77" i="28"/>
  <c r="BA77" i="28" s="1"/>
  <c r="H123" i="25"/>
  <c r="AA123" i="25" s="1"/>
  <c r="AE123" i="25" s="1"/>
  <c r="H52" i="13"/>
  <c r="AQ52" i="13" s="1"/>
  <c r="H52" i="27"/>
  <c r="CF52" i="27" s="1"/>
  <c r="H105" i="22"/>
  <c r="C105" i="22" s="1"/>
  <c r="H88" i="4"/>
  <c r="C88" i="4" s="1"/>
  <c r="H88" i="28"/>
  <c r="D88" i="28" s="1"/>
  <c r="H78" i="26"/>
  <c r="CM78" i="26" s="1"/>
  <c r="H107" i="24"/>
  <c r="AA107" i="24" s="1"/>
  <c r="AE107" i="24" s="1"/>
  <c r="H123" i="21"/>
  <c r="CN123" i="21" s="1"/>
  <c r="H107" i="22"/>
  <c r="BA107" i="22" s="1"/>
  <c r="H23" i="23"/>
  <c r="D23" i="23" s="1"/>
  <c r="H123" i="31"/>
  <c r="AA123" i="31" s="1"/>
  <c r="H107" i="26"/>
  <c r="CM107" i="26" s="1"/>
  <c r="H23" i="21"/>
  <c r="CN23" i="21" s="1"/>
  <c r="H78" i="13"/>
  <c r="E78" i="13" s="1"/>
  <c r="H78" i="27"/>
  <c r="C78" i="27" s="1"/>
  <c r="H105" i="28"/>
  <c r="C105" i="28" s="1"/>
  <c r="H88" i="23"/>
  <c r="CD88" i="23" s="1"/>
  <c r="H77" i="4"/>
  <c r="CL77" i="4" s="1"/>
  <c r="H77" i="27"/>
  <c r="CD77" i="27" s="1"/>
  <c r="H52" i="31"/>
  <c r="AA52" i="31" s="1"/>
  <c r="H52" i="24"/>
  <c r="AA52" i="24" s="1"/>
  <c r="AE52" i="24" s="1"/>
  <c r="H52" i="26"/>
  <c r="AA52" i="26" s="1"/>
  <c r="AE52" i="26" s="1"/>
  <c r="H105" i="24"/>
  <c r="CL105" i="24" s="1"/>
  <c r="H105" i="25"/>
  <c r="C105" i="25" s="1"/>
  <c r="H88" i="24"/>
  <c r="E88" i="24" s="1"/>
  <c r="H107" i="13"/>
  <c r="AR107" i="13" s="1"/>
  <c r="H123" i="13"/>
  <c r="E123" i="13" s="1"/>
  <c r="H123" i="24"/>
  <c r="E123" i="24" s="1"/>
  <c r="H107" i="28"/>
  <c r="BA107" i="28" s="1"/>
  <c r="H23" i="24"/>
  <c r="CM23" i="24" s="1"/>
  <c r="H23" i="27"/>
  <c r="CE23" i="27" s="1"/>
  <c r="H107" i="4"/>
  <c r="D107" i="4" s="1"/>
  <c r="H23" i="25"/>
  <c r="AA23" i="25" s="1"/>
  <c r="AE23" i="25" s="1"/>
  <c r="H78" i="24"/>
  <c r="E78" i="24" s="1"/>
  <c r="H78" i="21"/>
  <c r="CL78" i="21" s="1"/>
  <c r="H105" i="21"/>
  <c r="CM105" i="21" s="1"/>
  <c r="H88" i="25"/>
  <c r="C88" i="25" s="1"/>
  <c r="H77" i="21"/>
  <c r="D77" i="21" s="1"/>
  <c r="H21" i="13"/>
  <c r="H21" i="22"/>
  <c r="H21" i="31"/>
  <c r="H21" i="27"/>
  <c r="CE21" i="27" s="1"/>
  <c r="H21" i="25"/>
  <c r="CM21" i="25" s="1"/>
  <c r="H21" i="24"/>
  <c r="CM21" i="24" s="1"/>
  <c r="H21" i="4"/>
  <c r="AJ85" i="22"/>
  <c r="AC15" i="22"/>
  <c r="BF15" i="22" s="1"/>
  <c r="AC91" i="22"/>
  <c r="BF91" i="22" s="1"/>
  <c r="EH6" i="25"/>
  <c r="BM8" i="25" s="1"/>
  <c r="AJ53" i="22"/>
  <c r="AH41" i="22"/>
  <c r="BG41" i="22" s="1"/>
  <c r="AJ71" i="22"/>
  <c r="AE93" i="22"/>
  <c r="AJ50" i="22"/>
  <c r="X64" i="22"/>
  <c r="BE64" i="22" s="1"/>
  <c r="AC124" i="22"/>
  <c r="BF124" i="22" s="1"/>
  <c r="Z22" i="22"/>
  <c r="AH128" i="22"/>
  <c r="BG128" i="22" s="1"/>
  <c r="Z99" i="22"/>
  <c r="AJ98" i="22"/>
  <c r="X74" i="22"/>
  <c r="BE74" i="22" s="1"/>
  <c r="X33" i="22"/>
  <c r="BE33" i="22" s="1"/>
  <c r="AE83" i="22"/>
  <c r="AE122" i="22"/>
  <c r="Z17" i="22"/>
  <c r="X75" i="22"/>
  <c r="BE75" i="22" s="1"/>
  <c r="AC105" i="22"/>
  <c r="BF105" i="22" s="1"/>
  <c r="AE121" i="22"/>
  <c r="AJ24" i="22"/>
  <c r="AC80" i="22"/>
  <c r="BF80" i="22" s="1"/>
  <c r="AC46" i="22"/>
  <c r="BF46" i="22" s="1"/>
  <c r="Z103" i="22"/>
  <c r="X102" i="22"/>
  <c r="BE102" i="22" s="1"/>
  <c r="Z63" i="22"/>
  <c r="AH57" i="22"/>
  <c r="BG57" i="22" s="1"/>
  <c r="X92" i="22"/>
  <c r="BE92" i="22" s="1"/>
  <c r="AC45" i="22"/>
  <c r="BF45" i="22" s="1"/>
  <c r="J124" i="13"/>
  <c r="J100" i="13"/>
  <c r="K34" i="31"/>
  <c r="K96" i="31"/>
  <c r="AO52" i="22"/>
  <c r="Q96" i="31"/>
  <c r="Q88" i="31"/>
  <c r="AM74" i="22"/>
  <c r="BH74" i="22" s="1"/>
  <c r="K54" i="31"/>
  <c r="Q51" i="31"/>
  <c r="Z34" i="31"/>
  <c r="AM107" i="22"/>
  <c r="BH107" i="22" s="1"/>
  <c r="K40" i="31"/>
  <c r="K43" i="31"/>
  <c r="Z88" i="31"/>
  <c r="X42" i="22"/>
  <c r="BE42" i="22" s="1"/>
  <c r="Z118" i="31"/>
  <c r="Z43" i="31"/>
  <c r="J126" i="13"/>
  <c r="AO89" i="22"/>
  <c r="AO84" i="22"/>
  <c r="AM94" i="22"/>
  <c r="BH94" i="22" s="1"/>
  <c r="Z50" i="31"/>
  <c r="K50" i="31"/>
  <c r="AM104" i="22"/>
  <c r="BH104" i="22" s="1"/>
  <c r="AM62" i="22"/>
  <c r="BH62" i="22" s="1"/>
  <c r="Z82" i="31"/>
  <c r="Z80" i="31"/>
  <c r="J119" i="13"/>
  <c r="Z78" i="31"/>
  <c r="K82" i="31"/>
  <c r="AO75" i="22"/>
  <c r="Z125" i="31"/>
  <c r="Q125" i="31"/>
  <c r="K125" i="31"/>
  <c r="Q63" i="31"/>
  <c r="Z63" i="31"/>
  <c r="AM43" i="22"/>
  <c r="BH43" i="22" s="1"/>
  <c r="K78" i="31"/>
  <c r="CT6" i="23"/>
  <c r="P8" i="23" s="1"/>
  <c r="Z51" i="31"/>
  <c r="AM92" i="22"/>
  <c r="BH92" i="22" s="1"/>
  <c r="Z21" i="22"/>
  <c r="AJ125" i="22"/>
  <c r="K80" i="31"/>
  <c r="AM48" i="22"/>
  <c r="BH48" i="22" s="1"/>
  <c r="K63" i="31"/>
  <c r="K118" i="31"/>
  <c r="AC108" i="22"/>
  <c r="BF108" i="22" s="1"/>
  <c r="AT11" i="22"/>
  <c r="Z54" i="31"/>
  <c r="Z102" i="31"/>
  <c r="Z40" i="31"/>
  <c r="AM110" i="22"/>
  <c r="BH110" i="22" s="1"/>
  <c r="AM120" i="22"/>
  <c r="BH120" i="22" s="1"/>
  <c r="AJ84" i="22"/>
  <c r="AT48" i="22"/>
  <c r="Q41" i="31"/>
  <c r="X108" i="22"/>
  <c r="BE108" i="22" s="1"/>
  <c r="Z52" i="31"/>
  <c r="AT58" i="22"/>
  <c r="AC128" i="22"/>
  <c r="BF128" i="22" s="1"/>
  <c r="X85" i="22"/>
  <c r="BE85" i="22" s="1"/>
  <c r="J107" i="13"/>
  <c r="AT90" i="22"/>
  <c r="Z95" i="31"/>
  <c r="Q95" i="31"/>
  <c r="AM96" i="22"/>
  <c r="BH96" i="22" s="1"/>
  <c r="Z117" i="22"/>
  <c r="AT12" i="22"/>
  <c r="K73" i="31"/>
  <c r="Q45" i="31"/>
  <c r="Q128" i="31"/>
  <c r="Z52" i="22"/>
  <c r="K123" i="31"/>
  <c r="AO80" i="22"/>
  <c r="Q93" i="31"/>
  <c r="Z101" i="31"/>
  <c r="AT114" i="22"/>
  <c r="K103" i="31"/>
  <c r="AO72" i="22"/>
  <c r="AT42" i="22"/>
  <c r="K107" i="31"/>
  <c r="AE55" i="22"/>
  <c r="X93" i="22"/>
  <c r="BE93" i="22" s="1"/>
  <c r="K120" i="31"/>
  <c r="K101" i="31"/>
  <c r="Z120" i="31"/>
  <c r="Q52" i="31"/>
  <c r="Z128" i="31"/>
  <c r="Z121" i="31"/>
  <c r="J87" i="13"/>
  <c r="Q111" i="31"/>
  <c r="Z76" i="31"/>
  <c r="AT84" i="22"/>
  <c r="Q76" i="31"/>
  <c r="Z123" i="31"/>
  <c r="Z114" i="31"/>
  <c r="AM83" i="22"/>
  <c r="BH83" i="22" s="1"/>
  <c r="AM66" i="22"/>
  <c r="BH66" i="22" s="1"/>
  <c r="Z60" i="31"/>
  <c r="AT24" i="22"/>
  <c r="K92" i="31"/>
  <c r="Z73" i="31"/>
  <c r="Z99" i="31"/>
  <c r="AT47" i="22"/>
  <c r="K44" i="31"/>
  <c r="X128" i="22"/>
  <c r="BE128" i="22" s="1"/>
  <c r="Q75" i="31"/>
  <c r="AM69" i="22"/>
  <c r="BH69" i="22" s="1"/>
  <c r="J88" i="13"/>
  <c r="AT106" i="22"/>
  <c r="AM111" i="22"/>
  <c r="BH111" i="22" s="1"/>
  <c r="AO82" i="22"/>
  <c r="AC32" i="22"/>
  <c r="BF32" i="22" s="1"/>
  <c r="K111" i="31"/>
  <c r="Z61" i="31"/>
  <c r="Z105" i="22"/>
  <c r="J113" i="13"/>
  <c r="Z23" i="22"/>
  <c r="K126" i="31"/>
  <c r="AO128" i="22"/>
  <c r="Z97" i="31"/>
  <c r="Z72" i="31"/>
  <c r="Z49" i="31"/>
  <c r="AC111" i="22"/>
  <c r="BF111" i="22" s="1"/>
  <c r="Z117" i="31"/>
  <c r="Q97" i="31"/>
  <c r="AC58" i="22"/>
  <c r="BF58" i="22" s="1"/>
  <c r="AO63" i="22"/>
  <c r="K60" i="31"/>
  <c r="K61" i="31"/>
  <c r="Z70" i="31"/>
  <c r="K122" i="31"/>
  <c r="AT107" i="22"/>
  <c r="AT121" i="22"/>
  <c r="Q62" i="31"/>
  <c r="AR128" i="22"/>
  <c r="BI128" i="22" s="1"/>
  <c r="K41" i="31"/>
  <c r="Z44" i="31"/>
  <c r="AT29" i="22"/>
  <c r="K117" i="31"/>
  <c r="AT80" i="22"/>
  <c r="Z58" i="22"/>
  <c r="K114" i="31"/>
  <c r="AE82" i="22"/>
  <c r="AE38" i="22"/>
  <c r="Z62" i="31"/>
  <c r="AH108" i="22"/>
  <c r="BG108" i="22" s="1"/>
  <c r="Q126" i="31"/>
  <c r="AE35" i="22"/>
  <c r="K91" i="31"/>
  <c r="Q70" i="31"/>
  <c r="Z75" i="31"/>
  <c r="Z41" i="22"/>
  <c r="K49" i="31"/>
  <c r="AC102" i="22"/>
  <c r="BF102" i="22" s="1"/>
  <c r="AM90" i="22"/>
  <c r="BH90" i="22" s="1"/>
  <c r="Z115" i="31"/>
  <c r="K115" i="31"/>
  <c r="Q115" i="31"/>
  <c r="Z66" i="31"/>
  <c r="Q66" i="31"/>
  <c r="EG128" i="26"/>
  <c r="EG120" i="26"/>
  <c r="EG114" i="26"/>
  <c r="EG109" i="26"/>
  <c r="EG106" i="26"/>
  <c r="EG101" i="26"/>
  <c r="EG95" i="26"/>
  <c r="EG92" i="26"/>
  <c r="EG121" i="26"/>
  <c r="EG112" i="26"/>
  <c r="EG108" i="26"/>
  <c r="EG107" i="26"/>
  <c r="EG103" i="26"/>
  <c r="EG91" i="26"/>
  <c r="EG88" i="26"/>
  <c r="EG77" i="26"/>
  <c r="EG75" i="26"/>
  <c r="EG72" i="26"/>
  <c r="EG69" i="26"/>
  <c r="EG66" i="26"/>
  <c r="EG60" i="26"/>
  <c r="EG55" i="26"/>
  <c r="EG54" i="26"/>
  <c r="EG127" i="26"/>
  <c r="EG124" i="26"/>
  <c r="EG123" i="26"/>
  <c r="EG119" i="26"/>
  <c r="EG116" i="26"/>
  <c r="EG115" i="26"/>
  <c r="EG111" i="26"/>
  <c r="EG102" i="26"/>
  <c r="EG98" i="26"/>
  <c r="EG94" i="26"/>
  <c r="EG93" i="26"/>
  <c r="EG89" i="26"/>
  <c r="EG85" i="26"/>
  <c r="EG83" i="26"/>
  <c r="EG82" i="26"/>
  <c r="EG79" i="26"/>
  <c r="EG78" i="26"/>
  <c r="EG73" i="26"/>
  <c r="EG67" i="26"/>
  <c r="EG64" i="26"/>
  <c r="EG61" i="26"/>
  <c r="EG58" i="26"/>
  <c r="EG126" i="26"/>
  <c r="EG122" i="26"/>
  <c r="EG118" i="26"/>
  <c r="EG110" i="26"/>
  <c r="EG105" i="26"/>
  <c r="EG97" i="26"/>
  <c r="EG87" i="26"/>
  <c r="EG76" i="26"/>
  <c r="EG71" i="26"/>
  <c r="EG70" i="26"/>
  <c r="EG65" i="26"/>
  <c r="EG59" i="26"/>
  <c r="EG56" i="26"/>
  <c r="EG53" i="26"/>
  <c r="EG48" i="26"/>
  <c r="EG44" i="26"/>
  <c r="EG39" i="26"/>
  <c r="EG38" i="26"/>
  <c r="EG29" i="26"/>
  <c r="EG26" i="26"/>
  <c r="EG24" i="26"/>
  <c r="EG21" i="26"/>
  <c r="EG12" i="26"/>
  <c r="EG113" i="26"/>
  <c r="EG100" i="26"/>
  <c r="EG86" i="26"/>
  <c r="EG81" i="26"/>
  <c r="EG74" i="26"/>
  <c r="EG62" i="26"/>
  <c r="EG57" i="26"/>
  <c r="EG50" i="26"/>
  <c r="EG43" i="26"/>
  <c r="EG35" i="26"/>
  <c r="EG22" i="26"/>
  <c r="EG18" i="26"/>
  <c r="EG14" i="26"/>
  <c r="EG13" i="26"/>
  <c r="EG9" i="26"/>
  <c r="EG125" i="26"/>
  <c r="EG99" i="26"/>
  <c r="EG96" i="26"/>
  <c r="EG90" i="26"/>
  <c r="EG51" i="26"/>
  <c r="EG46" i="26"/>
  <c r="EG42" i="26"/>
  <c r="EG30" i="26"/>
  <c r="EG25" i="26"/>
  <c r="EG17" i="26"/>
  <c r="EG16" i="26"/>
  <c r="EG80" i="26"/>
  <c r="EG68" i="26"/>
  <c r="EG63" i="26"/>
  <c r="EG52" i="26"/>
  <c r="EG45" i="26"/>
  <c r="EG41" i="26"/>
  <c r="EG37" i="26"/>
  <c r="EG34" i="26"/>
  <c r="EG33" i="26"/>
  <c r="EG23" i="26"/>
  <c r="EG20" i="26"/>
  <c r="EG19" i="26"/>
  <c r="EG15" i="26"/>
  <c r="EG11" i="26"/>
  <c r="EG117" i="26"/>
  <c r="EG104" i="26"/>
  <c r="EG49" i="26"/>
  <c r="EG40" i="26"/>
  <c r="EG27" i="26"/>
  <c r="EG36" i="26"/>
  <c r="EG10" i="26"/>
  <c r="EG47" i="26"/>
  <c r="EG31" i="26"/>
  <c r="EG28" i="26"/>
  <c r="EG84" i="26"/>
  <c r="EG32" i="26"/>
  <c r="EI127" i="26"/>
  <c r="EI124" i="26"/>
  <c r="EI121" i="26"/>
  <c r="EI119" i="26"/>
  <c r="EI116" i="26"/>
  <c r="EI113" i="26"/>
  <c r="EI108" i="26"/>
  <c r="EI105" i="26"/>
  <c r="EI102" i="26"/>
  <c r="EI100" i="26"/>
  <c r="EI94" i="26"/>
  <c r="EI126" i="26"/>
  <c r="EI123" i="26"/>
  <c r="EI122" i="26"/>
  <c r="EI118" i="26"/>
  <c r="EI115" i="26"/>
  <c r="EI114" i="26"/>
  <c r="EI110" i="26"/>
  <c r="EI101" i="26"/>
  <c r="EI97" i="26"/>
  <c r="EI93" i="26"/>
  <c r="EI92" i="26"/>
  <c r="EI87" i="26"/>
  <c r="EI86" i="26"/>
  <c r="EI80" i="26"/>
  <c r="EI76" i="26"/>
  <c r="EI74" i="26"/>
  <c r="EI71" i="26"/>
  <c r="EI68" i="26"/>
  <c r="EI65" i="26"/>
  <c r="EI62" i="26"/>
  <c r="EI59" i="26"/>
  <c r="EI53" i="26"/>
  <c r="EI125" i="26"/>
  <c r="EI117" i="26"/>
  <c r="EI109" i="26"/>
  <c r="EI104" i="26"/>
  <c r="EI96" i="26"/>
  <c r="EI90" i="26"/>
  <c r="EI88" i="26"/>
  <c r="EI84" i="26"/>
  <c r="EI81" i="26"/>
  <c r="EI72" i="26"/>
  <c r="EI66" i="26"/>
  <c r="EI63" i="26"/>
  <c r="EI60" i="26"/>
  <c r="EI57" i="26"/>
  <c r="EI54" i="26"/>
  <c r="EI128" i="26"/>
  <c r="EI103" i="26"/>
  <c r="EI99" i="26"/>
  <c r="EI95" i="26"/>
  <c r="EI91" i="26"/>
  <c r="EI82" i="26"/>
  <c r="EI78" i="26"/>
  <c r="EI77" i="26"/>
  <c r="EI75" i="26"/>
  <c r="EI69" i="26"/>
  <c r="EI64" i="26"/>
  <c r="EI55" i="26"/>
  <c r="EI52" i="26"/>
  <c r="EI47" i="26"/>
  <c r="EI43" i="26"/>
  <c r="EI37" i="26"/>
  <c r="EI34" i="26"/>
  <c r="EI28" i="26"/>
  <c r="EI25" i="26"/>
  <c r="EI23" i="26"/>
  <c r="EI20" i="26"/>
  <c r="EI14" i="26"/>
  <c r="EI11" i="26"/>
  <c r="EI106" i="26"/>
  <c r="EI83" i="26"/>
  <c r="EI51" i="26"/>
  <c r="EI41" i="26"/>
  <c r="EI29" i="26"/>
  <c r="EI24" i="26"/>
  <c r="EI16" i="26"/>
  <c r="EI15" i="26"/>
  <c r="EI112" i="26"/>
  <c r="EI85" i="26"/>
  <c r="EI73" i="26"/>
  <c r="EI61" i="26"/>
  <c r="EI56" i="26"/>
  <c r="EI48" i="26"/>
  <c r="EI45" i="26"/>
  <c r="EI44" i="26"/>
  <c r="EI40" i="26"/>
  <c r="EI36" i="26"/>
  <c r="EI33" i="26"/>
  <c r="EI32" i="26"/>
  <c r="EI19" i="26"/>
  <c r="EI111" i="26"/>
  <c r="EI98" i="26"/>
  <c r="EI89" i="26"/>
  <c r="EI70" i="26"/>
  <c r="EI58" i="26"/>
  <c r="EI49" i="26"/>
  <c r="EI39" i="26"/>
  <c r="EI35" i="26"/>
  <c r="EI31" i="26"/>
  <c r="EI27" i="26"/>
  <c r="EI22" i="26"/>
  <c r="EI18" i="26"/>
  <c r="EI10" i="26"/>
  <c r="EI9" i="26"/>
  <c r="EI30" i="26"/>
  <c r="EI17" i="26"/>
  <c r="EI79" i="26"/>
  <c r="EI42" i="26"/>
  <c r="EI26" i="26"/>
  <c r="EI13" i="26"/>
  <c r="EI120" i="26"/>
  <c r="EI46" i="26"/>
  <c r="EI67" i="26"/>
  <c r="EI21" i="26"/>
  <c r="EI38" i="26"/>
  <c r="EI12" i="26"/>
  <c r="EI107" i="26"/>
  <c r="EI50" i="26"/>
  <c r="CQ9" i="23"/>
  <c r="CQ10" i="23"/>
  <c r="CQ13" i="23"/>
  <c r="CQ18" i="23"/>
  <c r="CQ21" i="23"/>
  <c r="CQ26" i="23"/>
  <c r="CQ29" i="23"/>
  <c r="CQ34" i="23"/>
  <c r="CQ37" i="23"/>
  <c r="CQ42" i="23"/>
  <c r="CQ45" i="23"/>
  <c r="CQ50" i="23"/>
  <c r="CQ53" i="23"/>
  <c r="CQ58" i="23"/>
  <c r="CQ61" i="23"/>
  <c r="CQ12" i="23"/>
  <c r="CQ19" i="23"/>
  <c r="CQ22" i="23"/>
  <c r="CQ31" i="23"/>
  <c r="CQ32" i="23"/>
  <c r="CQ41" i="23"/>
  <c r="CQ44" i="23"/>
  <c r="CQ51" i="23"/>
  <c r="CQ54" i="23"/>
  <c r="CQ66" i="23"/>
  <c r="CQ69" i="23"/>
  <c r="CQ74" i="23"/>
  <c r="CQ77" i="23"/>
  <c r="CQ82" i="23"/>
  <c r="CQ85" i="23"/>
  <c r="CQ90" i="23"/>
  <c r="CQ93" i="23"/>
  <c r="CQ95" i="23"/>
  <c r="CQ97" i="23"/>
  <c r="CQ99" i="23"/>
  <c r="CQ101" i="23"/>
  <c r="CQ103" i="23"/>
  <c r="CQ105" i="23"/>
  <c r="CQ107" i="23"/>
  <c r="CQ109" i="23"/>
  <c r="CQ111" i="23"/>
  <c r="CQ113" i="23"/>
  <c r="CQ115" i="23"/>
  <c r="CQ117" i="23"/>
  <c r="CQ119" i="23"/>
  <c r="CQ121" i="23"/>
  <c r="CQ123" i="23"/>
  <c r="CQ125" i="23"/>
  <c r="CQ17" i="23"/>
  <c r="CQ20" i="23"/>
  <c r="CQ27" i="23"/>
  <c r="CQ30" i="23"/>
  <c r="CQ39" i="23"/>
  <c r="CQ40" i="23"/>
  <c r="CQ49" i="23"/>
  <c r="CQ52" i="23"/>
  <c r="CQ59" i="23"/>
  <c r="CQ64" i="23"/>
  <c r="CQ67" i="23"/>
  <c r="CQ72" i="23"/>
  <c r="CQ75" i="23"/>
  <c r="CQ80" i="23"/>
  <c r="CQ83" i="23"/>
  <c r="CQ88" i="23"/>
  <c r="CQ91" i="23"/>
  <c r="CQ15" i="23"/>
  <c r="CQ16" i="23"/>
  <c r="CQ25" i="23"/>
  <c r="CQ28" i="23"/>
  <c r="CQ35" i="23"/>
  <c r="CQ38" i="23"/>
  <c r="CQ47" i="23"/>
  <c r="CQ48" i="23"/>
  <c r="CQ57" i="23"/>
  <c r="CQ60" i="23"/>
  <c r="CQ62" i="23"/>
  <c r="CQ65" i="23"/>
  <c r="CQ70" i="23"/>
  <c r="CQ73" i="23"/>
  <c r="CQ78" i="23"/>
  <c r="CQ81" i="23"/>
  <c r="CQ86" i="23"/>
  <c r="CQ89" i="23"/>
  <c r="CQ94" i="23"/>
  <c r="CQ96" i="23"/>
  <c r="CQ98" i="23"/>
  <c r="CQ100" i="23"/>
  <c r="CQ102" i="23"/>
  <c r="CQ104" i="23"/>
  <c r="CQ106" i="23"/>
  <c r="CQ108" i="23"/>
  <c r="CQ110" i="23"/>
  <c r="CQ112" i="23"/>
  <c r="CQ114" i="23"/>
  <c r="CQ116" i="23"/>
  <c r="CQ118" i="23"/>
  <c r="CQ120" i="23"/>
  <c r="CQ122" i="23"/>
  <c r="CQ124" i="23"/>
  <c r="CQ126" i="23"/>
  <c r="CQ128" i="23"/>
  <c r="CQ11" i="23"/>
  <c r="CQ14" i="23"/>
  <c r="CQ79" i="23"/>
  <c r="CQ92" i="23"/>
  <c r="CQ23" i="23"/>
  <c r="CQ43" i="23"/>
  <c r="CQ46" i="23"/>
  <c r="CQ71" i="23"/>
  <c r="CQ84" i="23"/>
  <c r="CQ24" i="23"/>
  <c r="CQ55" i="23"/>
  <c r="CQ63" i="23"/>
  <c r="CQ76" i="23"/>
  <c r="CQ33" i="23"/>
  <c r="CQ36" i="23"/>
  <c r="CQ56" i="23"/>
  <c r="CQ68" i="23"/>
  <c r="CQ87" i="23"/>
  <c r="CQ127" i="23"/>
  <c r="CR127" i="27"/>
  <c r="CR123" i="27"/>
  <c r="CR119" i="27"/>
  <c r="CR115" i="27"/>
  <c r="CR111" i="27"/>
  <c r="CR107" i="27"/>
  <c r="CR103" i="27"/>
  <c r="CR99" i="27"/>
  <c r="CR126" i="27"/>
  <c r="CR122" i="27"/>
  <c r="CR118" i="27"/>
  <c r="CR114" i="27"/>
  <c r="CR110" i="27"/>
  <c r="CR106" i="27"/>
  <c r="CR102" i="27"/>
  <c r="CR98" i="27"/>
  <c r="CR96" i="27"/>
  <c r="CR94" i="27"/>
  <c r="CR92" i="27"/>
  <c r="CR90" i="27"/>
  <c r="CR88" i="27"/>
  <c r="CR86" i="27"/>
  <c r="CR84" i="27"/>
  <c r="CR82" i="27"/>
  <c r="CR80" i="27"/>
  <c r="CR125" i="27"/>
  <c r="CR121" i="27"/>
  <c r="CR117" i="27"/>
  <c r="CR113" i="27"/>
  <c r="CR109" i="27"/>
  <c r="CR105" i="27"/>
  <c r="CR101" i="27"/>
  <c r="CR124" i="27"/>
  <c r="CR108" i="27"/>
  <c r="CR95" i="27"/>
  <c r="CR85" i="27"/>
  <c r="CR120" i="27"/>
  <c r="CR104" i="27"/>
  <c r="CR93" i="27"/>
  <c r="CR87" i="27"/>
  <c r="CR79" i="27"/>
  <c r="CR77" i="27"/>
  <c r="CR75" i="27"/>
  <c r="CR73" i="27"/>
  <c r="CR71" i="27"/>
  <c r="CR69" i="27"/>
  <c r="CR67" i="27"/>
  <c r="CR65" i="27"/>
  <c r="CR63" i="27"/>
  <c r="CR61" i="27"/>
  <c r="CR59" i="27"/>
  <c r="CR57" i="27"/>
  <c r="CR55" i="27"/>
  <c r="CR53" i="27"/>
  <c r="CR51" i="27"/>
  <c r="CR49" i="27"/>
  <c r="CR47" i="27"/>
  <c r="CR45" i="27"/>
  <c r="CR116" i="27"/>
  <c r="CR100" i="27"/>
  <c r="CR89" i="27"/>
  <c r="CR81" i="27"/>
  <c r="CR128" i="27"/>
  <c r="CR78" i="27"/>
  <c r="CR70" i="27"/>
  <c r="CR62" i="27"/>
  <c r="CR54" i="27"/>
  <c r="CR46" i="27"/>
  <c r="CR112" i="27"/>
  <c r="CR76" i="27"/>
  <c r="CR68" i="27"/>
  <c r="CR56" i="27"/>
  <c r="CR48" i="27"/>
  <c r="CR42" i="27"/>
  <c r="CR40" i="27"/>
  <c r="CR38" i="27"/>
  <c r="CR36" i="27"/>
  <c r="CR34" i="27"/>
  <c r="CR32" i="27"/>
  <c r="CR97" i="27"/>
  <c r="CR83" i="27"/>
  <c r="CR74" i="27"/>
  <c r="CR66" i="27"/>
  <c r="CR58" i="27"/>
  <c r="CR50" i="27"/>
  <c r="CR52" i="27"/>
  <c r="CR37" i="27"/>
  <c r="CR29" i="27"/>
  <c r="CR28" i="27"/>
  <c r="CR21" i="27"/>
  <c r="CR20" i="27"/>
  <c r="CR13" i="27"/>
  <c r="CR12" i="27"/>
  <c r="CR72" i="27"/>
  <c r="CR60" i="27"/>
  <c r="CR43" i="27"/>
  <c r="CR35" i="27"/>
  <c r="CR30" i="27"/>
  <c r="CR23" i="27"/>
  <c r="CR22" i="27"/>
  <c r="CR15" i="27"/>
  <c r="CR14" i="27"/>
  <c r="CR9" i="27"/>
  <c r="CR64" i="27"/>
  <c r="CR41" i="27"/>
  <c r="CR33" i="27"/>
  <c r="CR25" i="27"/>
  <c r="CR24" i="27"/>
  <c r="CR17" i="27"/>
  <c r="CR16" i="27"/>
  <c r="CR91" i="27"/>
  <c r="CR44" i="27"/>
  <c r="CR31" i="27"/>
  <c r="CR18" i="27"/>
  <c r="CR26" i="27"/>
  <c r="CR11" i="27"/>
  <c r="CR19" i="27"/>
  <c r="CR27" i="27"/>
  <c r="CR10" i="27"/>
  <c r="CR39" i="27"/>
  <c r="EH9" i="4"/>
  <c r="EH10" i="4"/>
  <c r="EH11" i="4"/>
  <c r="EH18" i="4"/>
  <c r="EH19" i="4"/>
  <c r="EH26" i="4"/>
  <c r="EH27" i="4"/>
  <c r="EH34" i="4"/>
  <c r="EH35" i="4"/>
  <c r="EH42" i="4"/>
  <c r="EH43" i="4"/>
  <c r="EH50" i="4"/>
  <c r="EH51" i="4"/>
  <c r="EH58" i="4"/>
  <c r="EH59" i="4"/>
  <c r="EH66" i="4"/>
  <c r="EH67" i="4"/>
  <c r="EH74" i="4"/>
  <c r="EH75" i="4"/>
  <c r="EH82" i="4"/>
  <c r="EH83" i="4"/>
  <c r="EH90" i="4"/>
  <c r="EH91" i="4"/>
  <c r="EH98" i="4"/>
  <c r="EH99" i="4"/>
  <c r="EH106" i="4"/>
  <c r="EH107" i="4"/>
  <c r="EH114" i="4"/>
  <c r="EH115" i="4"/>
  <c r="EH122" i="4"/>
  <c r="EH123" i="4"/>
  <c r="EH12" i="4"/>
  <c r="EH13" i="4"/>
  <c r="EH20" i="4"/>
  <c r="EH21" i="4"/>
  <c r="EH28" i="4"/>
  <c r="EH29" i="4"/>
  <c r="EH36" i="4"/>
  <c r="EH37" i="4"/>
  <c r="EH44" i="4"/>
  <c r="EH45" i="4"/>
  <c r="EH52" i="4"/>
  <c r="EH15" i="4"/>
  <c r="EH22" i="4"/>
  <c r="EH31" i="4"/>
  <c r="EH38" i="4"/>
  <c r="EH47" i="4"/>
  <c r="EH57" i="4"/>
  <c r="EH63" i="4"/>
  <c r="EH64" i="4"/>
  <c r="EH69" i="4"/>
  <c r="EH70" i="4"/>
  <c r="EH76" i="4"/>
  <c r="EH89" i="4"/>
  <c r="EH95" i="4"/>
  <c r="EH96" i="4"/>
  <c r="EH101" i="4"/>
  <c r="EH102" i="4"/>
  <c r="EH108" i="4"/>
  <c r="EH121" i="4"/>
  <c r="EH127" i="4"/>
  <c r="EH128" i="4"/>
  <c r="EH17" i="4"/>
  <c r="EH24" i="4"/>
  <c r="EH33" i="4"/>
  <c r="EH40" i="4"/>
  <c r="EH49" i="4"/>
  <c r="EH55" i="4"/>
  <c r="EH56" i="4"/>
  <c r="EH61" i="4"/>
  <c r="EH62" i="4"/>
  <c r="EH68" i="4"/>
  <c r="EH81" i="4"/>
  <c r="EH87" i="4"/>
  <c r="EH88" i="4"/>
  <c r="EH93" i="4"/>
  <c r="EH94" i="4"/>
  <c r="EH100" i="4"/>
  <c r="EH113" i="4"/>
  <c r="EH119" i="4"/>
  <c r="EH120" i="4"/>
  <c r="EH125" i="4"/>
  <c r="EH126" i="4"/>
  <c r="EH14" i="4"/>
  <c r="EH23" i="4"/>
  <c r="EH30" i="4"/>
  <c r="EH39" i="4"/>
  <c r="EH46" i="4"/>
  <c r="EH53" i="4"/>
  <c r="EH54" i="4"/>
  <c r="EH60" i="4"/>
  <c r="EH73" i="4"/>
  <c r="EH79" i="4"/>
  <c r="EH80" i="4"/>
  <c r="EH85" i="4"/>
  <c r="EH86" i="4"/>
  <c r="EH92" i="4"/>
  <c r="EH105" i="4"/>
  <c r="EH111" i="4"/>
  <c r="EH112" i="4"/>
  <c r="EH117" i="4"/>
  <c r="EH118" i="4"/>
  <c r="EH124" i="4"/>
  <c r="EH65" i="4"/>
  <c r="EH84" i="4"/>
  <c r="EH103" i="4"/>
  <c r="EH16" i="4"/>
  <c r="EH71" i="4"/>
  <c r="EH104" i="4"/>
  <c r="EH109" i="4"/>
  <c r="EH25" i="4"/>
  <c r="EH32" i="4"/>
  <c r="EH72" i="4"/>
  <c r="EH77" i="4"/>
  <c r="EH110" i="4"/>
  <c r="EH41" i="4"/>
  <c r="EH48" i="4"/>
  <c r="EH78" i="4"/>
  <c r="EH97" i="4"/>
  <c r="EH116" i="4"/>
  <c r="AG99" i="22"/>
  <c r="AB99" i="22"/>
  <c r="AA99" i="22"/>
  <c r="AB56" i="22"/>
  <c r="AA56" i="22"/>
  <c r="AG56" i="22"/>
  <c r="Z103" i="31"/>
  <c r="Z55" i="22"/>
  <c r="AT30" i="22"/>
  <c r="K85" i="31"/>
  <c r="AM49" i="22"/>
  <c r="BH49" i="22" s="1"/>
  <c r="AT52" i="22"/>
  <c r="K67" i="31"/>
  <c r="Q85" i="31"/>
  <c r="Q121" i="31"/>
  <c r="AR87" i="22"/>
  <c r="BI87" i="22" s="1"/>
  <c r="Q39" i="22"/>
  <c r="Q120" i="22"/>
  <c r="Q105" i="22"/>
  <c r="Q73" i="22"/>
  <c r="Q114" i="22"/>
  <c r="Q98" i="22"/>
  <c r="X18" i="13"/>
  <c r="Y18" i="13"/>
  <c r="AA18" i="13" s="1"/>
  <c r="W18" i="13"/>
  <c r="CN9" i="23"/>
  <c r="CN14" i="23"/>
  <c r="CN15" i="23"/>
  <c r="CN22" i="23"/>
  <c r="CN23" i="23"/>
  <c r="CN30" i="23"/>
  <c r="CN31" i="23"/>
  <c r="CN38" i="23"/>
  <c r="CN39" i="23"/>
  <c r="CN46" i="23"/>
  <c r="CN47" i="23"/>
  <c r="CN54" i="23"/>
  <c r="CN55" i="23"/>
  <c r="CN13" i="23"/>
  <c r="CN18" i="23"/>
  <c r="CN25" i="23"/>
  <c r="CN28" i="23"/>
  <c r="CN35" i="23"/>
  <c r="CN40" i="23"/>
  <c r="CN45" i="23"/>
  <c r="CN50" i="23"/>
  <c r="CN57" i="23"/>
  <c r="CN60" i="23"/>
  <c r="CN62" i="23"/>
  <c r="CN63" i="23"/>
  <c r="CN70" i="23"/>
  <c r="CN71" i="23"/>
  <c r="CN78" i="23"/>
  <c r="CN79" i="23"/>
  <c r="CN86" i="23"/>
  <c r="CN87" i="23"/>
  <c r="CN94" i="23"/>
  <c r="CN96" i="23"/>
  <c r="CN98" i="23"/>
  <c r="CN100" i="23"/>
  <c r="CN102" i="23"/>
  <c r="CN104" i="23"/>
  <c r="CN106" i="23"/>
  <c r="CN108" i="23"/>
  <c r="CN110" i="23"/>
  <c r="CN112" i="23"/>
  <c r="CN114" i="23"/>
  <c r="CN116" i="23"/>
  <c r="CN118" i="23"/>
  <c r="CN120" i="23"/>
  <c r="CN122" i="23"/>
  <c r="CN124" i="23"/>
  <c r="CN126" i="23"/>
  <c r="CN11" i="23"/>
  <c r="CN16" i="23"/>
  <c r="CN21" i="23"/>
  <c r="CN26" i="23"/>
  <c r="CN33" i="23"/>
  <c r="CN36" i="23"/>
  <c r="CN43" i="23"/>
  <c r="CN48" i="23"/>
  <c r="CN53" i="23"/>
  <c r="CN58" i="23"/>
  <c r="CN68" i="23"/>
  <c r="CN69" i="23"/>
  <c r="CN76" i="23"/>
  <c r="CN77" i="23"/>
  <c r="CN84" i="23"/>
  <c r="CN85" i="23"/>
  <c r="CN92" i="23"/>
  <c r="CN93" i="23"/>
  <c r="CN12" i="23"/>
  <c r="CN19" i="23"/>
  <c r="CN24" i="23"/>
  <c r="CN29" i="23"/>
  <c r="CN34" i="23"/>
  <c r="CN41" i="23"/>
  <c r="CN44" i="23"/>
  <c r="CN51" i="23"/>
  <c r="CN56" i="23"/>
  <c r="CN61" i="23"/>
  <c r="CN66" i="23"/>
  <c r="CN67" i="23"/>
  <c r="CN74" i="23"/>
  <c r="CN75" i="23"/>
  <c r="CN82" i="23"/>
  <c r="CN83" i="23"/>
  <c r="CN90" i="23"/>
  <c r="CN91" i="23"/>
  <c r="CN95" i="23"/>
  <c r="CN97" i="23"/>
  <c r="CN99" i="23"/>
  <c r="CN101" i="23"/>
  <c r="CN103" i="23"/>
  <c r="CN105" i="23"/>
  <c r="CN107" i="23"/>
  <c r="CN109" i="23"/>
  <c r="CN111" i="23"/>
  <c r="CN113" i="23"/>
  <c r="CN115" i="23"/>
  <c r="CN117" i="23"/>
  <c r="CN119" i="23"/>
  <c r="CN121" i="23"/>
  <c r="CN123" i="23"/>
  <c r="CN125" i="23"/>
  <c r="CN127" i="23"/>
  <c r="CN17" i="23"/>
  <c r="CN20" i="23"/>
  <c r="CN37" i="23"/>
  <c r="CN73" i="23"/>
  <c r="CN88" i="23"/>
  <c r="CN32" i="23"/>
  <c r="CN49" i="23"/>
  <c r="CN52" i="23"/>
  <c r="CN65" i="23"/>
  <c r="CN80" i="23"/>
  <c r="CN128" i="23"/>
  <c r="CN10" i="23"/>
  <c r="CN27" i="23"/>
  <c r="CN72" i="23"/>
  <c r="CN89" i="23"/>
  <c r="CN42" i="23"/>
  <c r="CN59" i="23"/>
  <c r="CN64" i="23"/>
  <c r="CN81" i="23"/>
  <c r="CM128" i="27"/>
  <c r="CM126" i="27"/>
  <c r="CM124" i="27"/>
  <c r="CM122" i="27"/>
  <c r="CM120" i="27"/>
  <c r="CM118" i="27"/>
  <c r="CM116" i="27"/>
  <c r="CM114" i="27"/>
  <c r="CM112" i="27"/>
  <c r="CM110" i="27"/>
  <c r="CM108" i="27"/>
  <c r="CM106" i="27"/>
  <c r="CM104" i="27"/>
  <c r="CM102" i="27"/>
  <c r="CM100" i="27"/>
  <c r="CM127" i="27"/>
  <c r="CM125" i="27"/>
  <c r="CM123" i="27"/>
  <c r="CM121" i="27"/>
  <c r="CM119" i="27"/>
  <c r="CM117" i="27"/>
  <c r="CM115" i="27"/>
  <c r="CM113" i="27"/>
  <c r="CM111" i="27"/>
  <c r="CM109" i="27"/>
  <c r="CM107" i="27"/>
  <c r="CM105" i="27"/>
  <c r="CM103" i="27"/>
  <c r="CM101" i="27"/>
  <c r="CM99" i="27"/>
  <c r="CM97" i="27"/>
  <c r="CM95" i="27"/>
  <c r="CM93" i="27"/>
  <c r="CM98" i="27"/>
  <c r="CM96" i="27"/>
  <c r="CM94" i="27"/>
  <c r="CM86" i="27"/>
  <c r="CM85" i="27"/>
  <c r="CM78" i="27"/>
  <c r="CM76" i="27"/>
  <c r="CM74" i="27"/>
  <c r="CM72" i="27"/>
  <c r="CM70" i="27"/>
  <c r="CM68" i="27"/>
  <c r="CM66" i="27"/>
  <c r="CM64" i="27"/>
  <c r="CM62" i="27"/>
  <c r="CM88" i="27"/>
  <c r="CM87" i="27"/>
  <c r="CM80" i="27"/>
  <c r="CM90" i="27"/>
  <c r="CM89" i="27"/>
  <c r="CM82" i="27"/>
  <c r="CM81" i="27"/>
  <c r="CM79" i="27"/>
  <c r="CM77" i="27"/>
  <c r="CM75" i="27"/>
  <c r="CM73" i="27"/>
  <c r="CM71" i="27"/>
  <c r="CM69" i="27"/>
  <c r="CM67" i="27"/>
  <c r="CM65" i="27"/>
  <c r="CM63" i="27"/>
  <c r="CM61" i="27"/>
  <c r="CM91" i="27"/>
  <c r="CM55" i="27"/>
  <c r="CM54" i="27"/>
  <c r="CM47" i="27"/>
  <c r="CM46" i="27"/>
  <c r="CM43" i="27"/>
  <c r="CM41" i="27"/>
  <c r="CM39" i="27"/>
  <c r="CM37" i="27"/>
  <c r="CM35" i="27"/>
  <c r="CM33" i="27"/>
  <c r="CM84" i="27"/>
  <c r="CM57" i="27"/>
  <c r="CM56" i="27"/>
  <c r="CM49" i="27"/>
  <c r="CM48" i="27"/>
  <c r="CM92" i="27"/>
  <c r="CM59" i="27"/>
  <c r="CM58" i="27"/>
  <c r="CM51" i="27"/>
  <c r="CM50" i="27"/>
  <c r="CM42" i="27"/>
  <c r="CM40" i="27"/>
  <c r="CM38" i="27"/>
  <c r="CM36" i="27"/>
  <c r="CM34" i="27"/>
  <c r="CM32" i="27"/>
  <c r="CM30" i="27"/>
  <c r="CM28" i="27"/>
  <c r="CM26" i="27"/>
  <c r="CM24" i="27"/>
  <c r="CM22" i="27"/>
  <c r="CM20" i="27"/>
  <c r="CM18" i="27"/>
  <c r="CM16" i="27"/>
  <c r="CM14" i="27"/>
  <c r="CM12" i="27"/>
  <c r="CM44" i="27"/>
  <c r="CM29" i="27"/>
  <c r="CM21" i="27"/>
  <c r="CM13" i="27"/>
  <c r="CM10" i="27"/>
  <c r="CM52" i="27"/>
  <c r="CM23" i="27"/>
  <c r="CM15" i="27"/>
  <c r="CM60" i="27"/>
  <c r="CM45" i="27"/>
  <c r="CM31" i="27"/>
  <c r="CM25" i="27"/>
  <c r="CM17" i="27"/>
  <c r="CM9" i="27"/>
  <c r="CM53" i="27"/>
  <c r="CM27" i="27"/>
  <c r="CM83" i="27"/>
  <c r="CM11" i="27"/>
  <c r="CM19" i="27"/>
  <c r="CO127" i="27"/>
  <c r="CO125" i="27"/>
  <c r="CO123" i="27"/>
  <c r="CO121" i="27"/>
  <c r="CO119" i="27"/>
  <c r="CO117" i="27"/>
  <c r="CO115" i="27"/>
  <c r="CO113" i="27"/>
  <c r="CO111" i="27"/>
  <c r="CO109" i="27"/>
  <c r="CO107" i="27"/>
  <c r="CO105" i="27"/>
  <c r="CO103" i="27"/>
  <c r="CO101" i="27"/>
  <c r="CO99" i="27"/>
  <c r="CO128" i="27"/>
  <c r="CO126" i="27"/>
  <c r="CO124" i="27"/>
  <c r="CO122" i="27"/>
  <c r="CO120" i="27"/>
  <c r="CO118" i="27"/>
  <c r="CO116" i="27"/>
  <c r="CO114" i="27"/>
  <c r="CO112" i="27"/>
  <c r="CO110" i="27"/>
  <c r="CO108" i="27"/>
  <c r="CO106" i="27"/>
  <c r="CO104" i="27"/>
  <c r="CO102" i="27"/>
  <c r="CO100" i="27"/>
  <c r="CO98" i="27"/>
  <c r="CO96" i="27"/>
  <c r="CO94" i="27"/>
  <c r="CO97" i="27"/>
  <c r="CO95" i="27"/>
  <c r="CO93" i="27"/>
  <c r="CO89" i="27"/>
  <c r="CO88" i="27"/>
  <c r="CO81" i="27"/>
  <c r="CO80" i="27"/>
  <c r="CO79" i="27"/>
  <c r="CO77" i="27"/>
  <c r="CO75" i="27"/>
  <c r="CO73" i="27"/>
  <c r="CO71" i="27"/>
  <c r="CO69" i="27"/>
  <c r="CO67" i="27"/>
  <c r="CO65" i="27"/>
  <c r="CO63" i="27"/>
  <c r="CO91" i="27"/>
  <c r="CO90" i="27"/>
  <c r="CO83" i="27"/>
  <c r="CO82" i="27"/>
  <c r="CO92" i="27"/>
  <c r="CO85" i="27"/>
  <c r="CO84" i="27"/>
  <c r="CO78" i="27"/>
  <c r="CO76" i="27"/>
  <c r="CO74" i="27"/>
  <c r="CO72" i="27"/>
  <c r="CO70" i="27"/>
  <c r="CO68" i="27"/>
  <c r="CO66" i="27"/>
  <c r="CO64" i="27"/>
  <c r="CO62" i="27"/>
  <c r="CO61" i="27"/>
  <c r="CO58" i="27"/>
  <c r="CO57" i="27"/>
  <c r="CO50" i="27"/>
  <c r="CO49" i="27"/>
  <c r="CO42" i="27"/>
  <c r="CO40" i="27"/>
  <c r="CO38" i="27"/>
  <c r="CO36" i="27"/>
  <c r="CO34" i="27"/>
  <c r="CO32" i="27"/>
  <c r="CO86" i="27"/>
  <c r="CO60" i="27"/>
  <c r="CO59" i="27"/>
  <c r="CO52" i="27"/>
  <c r="CO51" i="27"/>
  <c r="CO44" i="27"/>
  <c r="CO54" i="27"/>
  <c r="CO53" i="27"/>
  <c r="CO46" i="27"/>
  <c r="CO45" i="27"/>
  <c r="CO43" i="27"/>
  <c r="CO41" i="27"/>
  <c r="CO39" i="27"/>
  <c r="CO37" i="27"/>
  <c r="CO35" i="27"/>
  <c r="CO33" i="27"/>
  <c r="CO31" i="27"/>
  <c r="CO29" i="27"/>
  <c r="CO27" i="27"/>
  <c r="CO25" i="27"/>
  <c r="CO23" i="27"/>
  <c r="CO21" i="27"/>
  <c r="CO19" i="27"/>
  <c r="CO17" i="27"/>
  <c r="CO15" i="27"/>
  <c r="CO13" i="27"/>
  <c r="CO11" i="27"/>
  <c r="CO48" i="27"/>
  <c r="CO24" i="27"/>
  <c r="CO16" i="27"/>
  <c r="CO9" i="27"/>
  <c r="CO87" i="27"/>
  <c r="CO56" i="27"/>
  <c r="CO26" i="27"/>
  <c r="CO18" i="27"/>
  <c r="CO47" i="27"/>
  <c r="CO28" i="27"/>
  <c r="CO20" i="27"/>
  <c r="CO12" i="27"/>
  <c r="CO10" i="27"/>
  <c r="CO14" i="27"/>
  <c r="CO22" i="27"/>
  <c r="CO30" i="27"/>
  <c r="CO55" i="27"/>
  <c r="EH128" i="25"/>
  <c r="EH126" i="25"/>
  <c r="EH124" i="25"/>
  <c r="EH122" i="25"/>
  <c r="EH120" i="25"/>
  <c r="EH118" i="25"/>
  <c r="EH116" i="25"/>
  <c r="EH113" i="25"/>
  <c r="EH111" i="25"/>
  <c r="EH109" i="25"/>
  <c r="EH107" i="25"/>
  <c r="EH105" i="25"/>
  <c r="EH103" i="25"/>
  <c r="EH101" i="25"/>
  <c r="EH99" i="25"/>
  <c r="EH97" i="25"/>
  <c r="EH95" i="25"/>
  <c r="EH93" i="25"/>
  <c r="EH91" i="25"/>
  <c r="EH68" i="25"/>
  <c r="EH66" i="25"/>
  <c r="EH64" i="25"/>
  <c r="EH127" i="25"/>
  <c r="EH119" i="25"/>
  <c r="EH114" i="25"/>
  <c r="EH106" i="25"/>
  <c r="EH98" i="25"/>
  <c r="EH90" i="25"/>
  <c r="EH88" i="25"/>
  <c r="EH81" i="25"/>
  <c r="EH76" i="25"/>
  <c r="EH75" i="25"/>
  <c r="EH69" i="25"/>
  <c r="EH51" i="25"/>
  <c r="EH49" i="25"/>
  <c r="EH47" i="25"/>
  <c r="EH45" i="25"/>
  <c r="EH125" i="25"/>
  <c r="EH117" i="25"/>
  <c r="EH112" i="25"/>
  <c r="EH104" i="25"/>
  <c r="EH96" i="25"/>
  <c r="EH87" i="25"/>
  <c r="EH86" i="25"/>
  <c r="EH74" i="25"/>
  <c r="EH73" i="25"/>
  <c r="EH67" i="25"/>
  <c r="EH62" i="25"/>
  <c r="EH60" i="25"/>
  <c r="EH58" i="25"/>
  <c r="EH56" i="25"/>
  <c r="EH54" i="25"/>
  <c r="EH52" i="25"/>
  <c r="EH43" i="25"/>
  <c r="EH123" i="25"/>
  <c r="EH115" i="25"/>
  <c r="EH110" i="25"/>
  <c r="EH102" i="25"/>
  <c r="EH94" i="25"/>
  <c r="EH89" i="25"/>
  <c r="EH85" i="25"/>
  <c r="EH84" i="25"/>
  <c r="EH80" i="25"/>
  <c r="EH79" i="25"/>
  <c r="EH72" i="25"/>
  <c r="EH71" i="25"/>
  <c r="EH65" i="25"/>
  <c r="EH50" i="25"/>
  <c r="EH48" i="25"/>
  <c r="EH46" i="25"/>
  <c r="EH44" i="25"/>
  <c r="EH25" i="25"/>
  <c r="EH23" i="25"/>
  <c r="EH21" i="25"/>
  <c r="EH19" i="25"/>
  <c r="EH17" i="25"/>
  <c r="EH15" i="25"/>
  <c r="EH13" i="25"/>
  <c r="EH11" i="25"/>
  <c r="EH9" i="25"/>
  <c r="EH121" i="25"/>
  <c r="EH100" i="25"/>
  <c r="EH83" i="25"/>
  <c r="EH57" i="25"/>
  <c r="EH41" i="25"/>
  <c r="EH31" i="25"/>
  <c r="EH30" i="25"/>
  <c r="EH24" i="25"/>
  <c r="EH16" i="25"/>
  <c r="EH92" i="25"/>
  <c r="EH82" i="25"/>
  <c r="EH59" i="25"/>
  <c r="EH38" i="25"/>
  <c r="EH37" i="25"/>
  <c r="EH36" i="25"/>
  <c r="EH29" i="25"/>
  <c r="EH28" i="25"/>
  <c r="EH22" i="25"/>
  <c r="EH14" i="25"/>
  <c r="EH12" i="25"/>
  <c r="EH78" i="25"/>
  <c r="EH61" i="25"/>
  <c r="EH53" i="25"/>
  <c r="EH42" i="25"/>
  <c r="EH39" i="25"/>
  <c r="EH35" i="25"/>
  <c r="EH34" i="25"/>
  <c r="EH27" i="25"/>
  <c r="EH26" i="25"/>
  <c r="EH20" i="25"/>
  <c r="EH10" i="25"/>
  <c r="EH77" i="25"/>
  <c r="EH63" i="25"/>
  <c r="EH33" i="25"/>
  <c r="EH40" i="25"/>
  <c r="EH32" i="25"/>
  <c r="EH18" i="25"/>
  <c r="EH70" i="25"/>
  <c r="EH108" i="25"/>
  <c r="EH55" i="25"/>
  <c r="CP128" i="27"/>
  <c r="CP124" i="27"/>
  <c r="CP120" i="27"/>
  <c r="CP116" i="27"/>
  <c r="CP112" i="27"/>
  <c r="CP108" i="27"/>
  <c r="CP104" i="27"/>
  <c r="CP100" i="27"/>
  <c r="CP127" i="27"/>
  <c r="CP123" i="27"/>
  <c r="CP119" i="27"/>
  <c r="CP115" i="27"/>
  <c r="CP111" i="27"/>
  <c r="CP107" i="27"/>
  <c r="CP103" i="27"/>
  <c r="CP99" i="27"/>
  <c r="CP97" i="27"/>
  <c r="CP95" i="27"/>
  <c r="CP93" i="27"/>
  <c r="CP91" i="27"/>
  <c r="CP89" i="27"/>
  <c r="CP87" i="27"/>
  <c r="CP85" i="27"/>
  <c r="CP83" i="27"/>
  <c r="CP81" i="27"/>
  <c r="CP126" i="27"/>
  <c r="CP122" i="27"/>
  <c r="CP118" i="27"/>
  <c r="CP114" i="27"/>
  <c r="CP110" i="27"/>
  <c r="CP106" i="27"/>
  <c r="CP102" i="27"/>
  <c r="CP121" i="27"/>
  <c r="CP105" i="27"/>
  <c r="CP90" i="27"/>
  <c r="CP82" i="27"/>
  <c r="CP117" i="27"/>
  <c r="CP101" i="27"/>
  <c r="CP98" i="27"/>
  <c r="CP92" i="27"/>
  <c r="CP84" i="27"/>
  <c r="CP78" i="27"/>
  <c r="CP76" i="27"/>
  <c r="CP74" i="27"/>
  <c r="CP72" i="27"/>
  <c r="CP70" i="27"/>
  <c r="CP68" i="27"/>
  <c r="CP66" i="27"/>
  <c r="CP64" i="27"/>
  <c r="CP62" i="27"/>
  <c r="CP60" i="27"/>
  <c r="CP58" i="27"/>
  <c r="CP56" i="27"/>
  <c r="CP54" i="27"/>
  <c r="CP52" i="27"/>
  <c r="CP50" i="27"/>
  <c r="CP48" i="27"/>
  <c r="CP46" i="27"/>
  <c r="CP44" i="27"/>
  <c r="CP113" i="27"/>
  <c r="CP96" i="27"/>
  <c r="CP86" i="27"/>
  <c r="CP94" i="27"/>
  <c r="CP80" i="27"/>
  <c r="CP75" i="27"/>
  <c r="CP67" i="27"/>
  <c r="CP59" i="27"/>
  <c r="CP51" i="27"/>
  <c r="CP125" i="27"/>
  <c r="CP88" i="27"/>
  <c r="CP73" i="27"/>
  <c r="CP65" i="27"/>
  <c r="CP53" i="27"/>
  <c r="CP45" i="27"/>
  <c r="CP43" i="27"/>
  <c r="CP41" i="27"/>
  <c r="CP39" i="27"/>
  <c r="CP37" i="27"/>
  <c r="CP35" i="27"/>
  <c r="CP33" i="27"/>
  <c r="CP31" i="27"/>
  <c r="CP109" i="27"/>
  <c r="CP79" i="27"/>
  <c r="CP71" i="27"/>
  <c r="CP63" i="27"/>
  <c r="CP55" i="27"/>
  <c r="CP47" i="27"/>
  <c r="CP61" i="27"/>
  <c r="CP42" i="27"/>
  <c r="CP34" i="27"/>
  <c r="CP26" i="27"/>
  <c r="CP25" i="27"/>
  <c r="CP18" i="27"/>
  <c r="CP17" i="27"/>
  <c r="CP40" i="27"/>
  <c r="CP32" i="27"/>
  <c r="CP28" i="27"/>
  <c r="CP27" i="27"/>
  <c r="CP20" i="27"/>
  <c r="CP19" i="27"/>
  <c r="CP12" i="27"/>
  <c r="CP11" i="27"/>
  <c r="CP10" i="27"/>
  <c r="CP77" i="27"/>
  <c r="CP49" i="27"/>
  <c r="CP38" i="27"/>
  <c r="CP30" i="27"/>
  <c r="CP29" i="27"/>
  <c r="CP22" i="27"/>
  <c r="CP21" i="27"/>
  <c r="CP14" i="27"/>
  <c r="CP13" i="27"/>
  <c r="CP16" i="27"/>
  <c r="CP36" i="27"/>
  <c r="CP24" i="27"/>
  <c r="CP57" i="27"/>
  <c r="CP15" i="27"/>
  <c r="CP9" i="27"/>
  <c r="CP69" i="27"/>
  <c r="CP23" i="27"/>
  <c r="EI89" i="25"/>
  <c r="EI88" i="25"/>
  <c r="EI86" i="25"/>
  <c r="EI84" i="25"/>
  <c r="EI82" i="25"/>
  <c r="EI80" i="25"/>
  <c r="EI79" i="25"/>
  <c r="EI77" i="25"/>
  <c r="EI75" i="25"/>
  <c r="EI73" i="25"/>
  <c r="EI71" i="25"/>
  <c r="EI126" i="25"/>
  <c r="EI125" i="25"/>
  <c r="EI118" i="25"/>
  <c r="EI117" i="25"/>
  <c r="EI113" i="25"/>
  <c r="EI112" i="25"/>
  <c r="EI105" i="25"/>
  <c r="EI104" i="25"/>
  <c r="EI97" i="25"/>
  <c r="EI96" i="25"/>
  <c r="EI87" i="25"/>
  <c r="EI74" i="25"/>
  <c r="EI68" i="25"/>
  <c r="EI67" i="25"/>
  <c r="EI62" i="25"/>
  <c r="EI60" i="25"/>
  <c r="EI58" i="25"/>
  <c r="EI56" i="25"/>
  <c r="EI54" i="25"/>
  <c r="EI52" i="25"/>
  <c r="EI43" i="25"/>
  <c r="EI41" i="25"/>
  <c r="EI39" i="25"/>
  <c r="EI124" i="25"/>
  <c r="EI123" i="25"/>
  <c r="EI116" i="25"/>
  <c r="EI115" i="25"/>
  <c r="EI111" i="25"/>
  <c r="EI110" i="25"/>
  <c r="EI103" i="25"/>
  <c r="EI102" i="25"/>
  <c r="EI95" i="25"/>
  <c r="EI94" i="25"/>
  <c r="EI85" i="25"/>
  <c r="EI72" i="25"/>
  <c r="EI66" i="25"/>
  <c r="EI65" i="25"/>
  <c r="EI50" i="25"/>
  <c r="EI48" i="25"/>
  <c r="EI46" i="25"/>
  <c r="EI44" i="25"/>
  <c r="EI122" i="25"/>
  <c r="EI121" i="25"/>
  <c r="EI114" i="25"/>
  <c r="EI109" i="25"/>
  <c r="EI108" i="25"/>
  <c r="EI101" i="25"/>
  <c r="EI100" i="25"/>
  <c r="EI93" i="25"/>
  <c r="EI92" i="25"/>
  <c r="EI83" i="25"/>
  <c r="EI78" i="25"/>
  <c r="EI70" i="25"/>
  <c r="EI64" i="25"/>
  <c r="EI63" i="25"/>
  <c r="EI61" i="25"/>
  <c r="EI59" i="25"/>
  <c r="EI57" i="25"/>
  <c r="EI55" i="25"/>
  <c r="EI53" i="25"/>
  <c r="EI42" i="25"/>
  <c r="EI40" i="25"/>
  <c r="EI38" i="25"/>
  <c r="EI36" i="25"/>
  <c r="EI34" i="25"/>
  <c r="EI32" i="25"/>
  <c r="EI30" i="25"/>
  <c r="EI28" i="25"/>
  <c r="EI26" i="25"/>
  <c r="EI128" i="25"/>
  <c r="EI107" i="25"/>
  <c r="EI76" i="25"/>
  <c r="EI69" i="25"/>
  <c r="EI51" i="25"/>
  <c r="EI37" i="25"/>
  <c r="EI29" i="25"/>
  <c r="EI23" i="25"/>
  <c r="EI22" i="25"/>
  <c r="EI15" i="25"/>
  <c r="EI14" i="25"/>
  <c r="EI127" i="25"/>
  <c r="EI120" i="25"/>
  <c r="EI106" i="25"/>
  <c r="EI99" i="25"/>
  <c r="EI45" i="25"/>
  <c r="EI35" i="25"/>
  <c r="EI27" i="25"/>
  <c r="EI21" i="25"/>
  <c r="EI20" i="25"/>
  <c r="EI13" i="25"/>
  <c r="EI11" i="25"/>
  <c r="EI10" i="25"/>
  <c r="EI119" i="25"/>
  <c r="EI98" i="25"/>
  <c r="EI91" i="25"/>
  <c r="EI81" i="25"/>
  <c r="EI47" i="25"/>
  <c r="EI33" i="25"/>
  <c r="EI19" i="25"/>
  <c r="EI18" i="25"/>
  <c r="EI9" i="25"/>
  <c r="EI90" i="25"/>
  <c r="EI12" i="25"/>
  <c r="EI49" i="25"/>
  <c r="EI25" i="25"/>
  <c r="EI31" i="25"/>
  <c r="EI24" i="25"/>
  <c r="EI17" i="25"/>
  <c r="EI16" i="25"/>
  <c r="CL126" i="27"/>
  <c r="CL122" i="27"/>
  <c r="CL118" i="27"/>
  <c r="CL114" i="27"/>
  <c r="CL110" i="27"/>
  <c r="CL106" i="27"/>
  <c r="CL102" i="27"/>
  <c r="CL125" i="27"/>
  <c r="CL121" i="27"/>
  <c r="CL117" i="27"/>
  <c r="CL113" i="27"/>
  <c r="CL109" i="27"/>
  <c r="CL105" i="27"/>
  <c r="CL101" i="27"/>
  <c r="CL97" i="27"/>
  <c r="CL95" i="27"/>
  <c r="CL93" i="27"/>
  <c r="CL91" i="27"/>
  <c r="CL89" i="27"/>
  <c r="CL87" i="27"/>
  <c r="CL85" i="27"/>
  <c r="CL83" i="27"/>
  <c r="CL81" i="27"/>
  <c r="CL128" i="27"/>
  <c r="CL124" i="27"/>
  <c r="CL120" i="27"/>
  <c r="CL116" i="27"/>
  <c r="CL112" i="27"/>
  <c r="CL108" i="27"/>
  <c r="CL104" i="27"/>
  <c r="CL100" i="27"/>
  <c r="CL115" i="27"/>
  <c r="CL99" i="27"/>
  <c r="CL94" i="27"/>
  <c r="CL92" i="27"/>
  <c r="CL84" i="27"/>
  <c r="CL127" i="27"/>
  <c r="CL111" i="27"/>
  <c r="CL86" i="27"/>
  <c r="CL78" i="27"/>
  <c r="CL76" i="27"/>
  <c r="CL74" i="27"/>
  <c r="CL72" i="27"/>
  <c r="CL70" i="27"/>
  <c r="CL68" i="27"/>
  <c r="CL66" i="27"/>
  <c r="CL64" i="27"/>
  <c r="CL62" i="27"/>
  <c r="CL60" i="27"/>
  <c r="CL58" i="27"/>
  <c r="CL56" i="27"/>
  <c r="CL54" i="27"/>
  <c r="CL52" i="27"/>
  <c r="CL50" i="27"/>
  <c r="CL48" i="27"/>
  <c r="CL46" i="27"/>
  <c r="CL44" i="27"/>
  <c r="CL123" i="27"/>
  <c r="CL107" i="27"/>
  <c r="CL98" i="27"/>
  <c r="CL88" i="27"/>
  <c r="CL80" i="27"/>
  <c r="CL103" i="27"/>
  <c r="CL77" i="27"/>
  <c r="CL69" i="27"/>
  <c r="CL53" i="27"/>
  <c r="CL45" i="27"/>
  <c r="CL82" i="27"/>
  <c r="CL75" i="27"/>
  <c r="CL67" i="27"/>
  <c r="CL61" i="27"/>
  <c r="CL55" i="27"/>
  <c r="CL47" i="27"/>
  <c r="CL43" i="27"/>
  <c r="CL41" i="27"/>
  <c r="CL39" i="27"/>
  <c r="CL37" i="27"/>
  <c r="CL35" i="27"/>
  <c r="CL33" i="27"/>
  <c r="CL31" i="27"/>
  <c r="CL90" i="27"/>
  <c r="CL73" i="27"/>
  <c r="CL65" i="27"/>
  <c r="CL57" i="27"/>
  <c r="CL49" i="27"/>
  <c r="CL119" i="27"/>
  <c r="CL59" i="27"/>
  <c r="CL36" i="27"/>
  <c r="CL28" i="27"/>
  <c r="CL27" i="27"/>
  <c r="CL20" i="27"/>
  <c r="CL19" i="27"/>
  <c r="CL12" i="27"/>
  <c r="CL11" i="27"/>
  <c r="CL79" i="27"/>
  <c r="CL42" i="27"/>
  <c r="CL34" i="27"/>
  <c r="CL30" i="27"/>
  <c r="CL29" i="27"/>
  <c r="CL22" i="27"/>
  <c r="CL21" i="27"/>
  <c r="CL14" i="27"/>
  <c r="CL13" i="27"/>
  <c r="CL10" i="27"/>
  <c r="CL96" i="27"/>
  <c r="CL71" i="27"/>
  <c r="CL40" i="27"/>
  <c r="CL32" i="27"/>
  <c r="CL24" i="27"/>
  <c r="CL23" i="27"/>
  <c r="CL16" i="27"/>
  <c r="CL15" i="27"/>
  <c r="CL63" i="27"/>
  <c r="CL38" i="27"/>
  <c r="CL25" i="27"/>
  <c r="CL51" i="27"/>
  <c r="CL18" i="27"/>
  <c r="CL26" i="27"/>
  <c r="CL17" i="27"/>
  <c r="CL9" i="27"/>
  <c r="CK12" i="23"/>
  <c r="CK17" i="23"/>
  <c r="CK20" i="23"/>
  <c r="CK25" i="23"/>
  <c r="CK28" i="23"/>
  <c r="CK33" i="23"/>
  <c r="CK36" i="23"/>
  <c r="CK41" i="23"/>
  <c r="CK44" i="23"/>
  <c r="CK49" i="23"/>
  <c r="CK52" i="23"/>
  <c r="CK57" i="23"/>
  <c r="CK60" i="23"/>
  <c r="CK16" i="23"/>
  <c r="CK19" i="23"/>
  <c r="CK26" i="23"/>
  <c r="CK29" i="23"/>
  <c r="CK38" i="23"/>
  <c r="CK39" i="23"/>
  <c r="CK48" i="23"/>
  <c r="CK51" i="23"/>
  <c r="CK58" i="23"/>
  <c r="CK61" i="23"/>
  <c r="CK65" i="23"/>
  <c r="CK68" i="23"/>
  <c r="CK73" i="23"/>
  <c r="CK76" i="23"/>
  <c r="CK81" i="23"/>
  <c r="CK84" i="23"/>
  <c r="CK89" i="23"/>
  <c r="CK92" i="23"/>
  <c r="CK14" i="23"/>
  <c r="CK15" i="23"/>
  <c r="CK24" i="23"/>
  <c r="CK27" i="23"/>
  <c r="CK34" i="23"/>
  <c r="CK37" i="23"/>
  <c r="CK46" i="23"/>
  <c r="CK47" i="23"/>
  <c r="CK56" i="23"/>
  <c r="CK59" i="23"/>
  <c r="CK63" i="23"/>
  <c r="CK66" i="23"/>
  <c r="CK71" i="23"/>
  <c r="CK74" i="23"/>
  <c r="CK79" i="23"/>
  <c r="CK82" i="23"/>
  <c r="CK87" i="23"/>
  <c r="CK90" i="23"/>
  <c r="CK95" i="23"/>
  <c r="CK97" i="23"/>
  <c r="CK99" i="23"/>
  <c r="CK101" i="23"/>
  <c r="CK103" i="23"/>
  <c r="CK105" i="23"/>
  <c r="CK107" i="23"/>
  <c r="CK109" i="23"/>
  <c r="CK111" i="23"/>
  <c r="CK113" i="23"/>
  <c r="CK115" i="23"/>
  <c r="CK117" i="23"/>
  <c r="CK119" i="23"/>
  <c r="CK121" i="23"/>
  <c r="CK123" i="23"/>
  <c r="CK125" i="23"/>
  <c r="CK127" i="23"/>
  <c r="CK10" i="23"/>
  <c r="CK13" i="23"/>
  <c r="CK22" i="23"/>
  <c r="CK23" i="23"/>
  <c r="CK32" i="23"/>
  <c r="CK35" i="23"/>
  <c r="CK42" i="23"/>
  <c r="CK45" i="23"/>
  <c r="CK54" i="23"/>
  <c r="CK55" i="23"/>
  <c r="CK64" i="23"/>
  <c r="CK69" i="23"/>
  <c r="CK72" i="23"/>
  <c r="CK77" i="23"/>
  <c r="CK80" i="23"/>
  <c r="CK85" i="23"/>
  <c r="CK88" i="23"/>
  <c r="CK93" i="23"/>
  <c r="CK40" i="23"/>
  <c r="CK43" i="23"/>
  <c r="CK67" i="23"/>
  <c r="CK86" i="23"/>
  <c r="CK100" i="23"/>
  <c r="CK108" i="23"/>
  <c r="CK116" i="23"/>
  <c r="CK124" i="23"/>
  <c r="CK128" i="23"/>
  <c r="CK18" i="23"/>
  <c r="CK21" i="23"/>
  <c r="CK78" i="23"/>
  <c r="CK91" i="23"/>
  <c r="CK98" i="23"/>
  <c r="CK106" i="23"/>
  <c r="CK114" i="23"/>
  <c r="CK122" i="23"/>
  <c r="CK30" i="23"/>
  <c r="CK50" i="23"/>
  <c r="CK53" i="23"/>
  <c r="CK70" i="23"/>
  <c r="CK83" i="23"/>
  <c r="CK96" i="23"/>
  <c r="CK104" i="23"/>
  <c r="CK112" i="23"/>
  <c r="CK120" i="23"/>
  <c r="CK11" i="23"/>
  <c r="CK31" i="23"/>
  <c r="CK62" i="23"/>
  <c r="CK75" i="23"/>
  <c r="CK94" i="23"/>
  <c r="CK102" i="23"/>
  <c r="CK110" i="23"/>
  <c r="CK118" i="23"/>
  <c r="CK126" i="23"/>
  <c r="CK9" i="23"/>
  <c r="EJ127" i="25"/>
  <c r="EJ125" i="25"/>
  <c r="EJ123" i="25"/>
  <c r="EJ121" i="25"/>
  <c r="EJ119" i="25"/>
  <c r="EJ117" i="25"/>
  <c r="EJ115" i="25"/>
  <c r="EJ112" i="25"/>
  <c r="EJ110" i="25"/>
  <c r="EJ108" i="25"/>
  <c r="EJ106" i="25"/>
  <c r="EJ104" i="25"/>
  <c r="EJ102" i="25"/>
  <c r="EJ100" i="25"/>
  <c r="EJ98" i="25"/>
  <c r="EJ96" i="25"/>
  <c r="EJ94" i="25"/>
  <c r="EJ92" i="25"/>
  <c r="EJ90" i="25"/>
  <c r="EJ69" i="25"/>
  <c r="EJ67" i="25"/>
  <c r="EJ65" i="25"/>
  <c r="EJ63" i="25"/>
  <c r="EJ124" i="25"/>
  <c r="EJ116" i="25"/>
  <c r="EJ111" i="25"/>
  <c r="EJ103" i="25"/>
  <c r="EJ95" i="25"/>
  <c r="EJ86" i="25"/>
  <c r="EJ85" i="25"/>
  <c r="EJ73" i="25"/>
  <c r="EJ72" i="25"/>
  <c r="EJ66" i="25"/>
  <c r="EJ50" i="25"/>
  <c r="EJ48" i="25"/>
  <c r="EJ46" i="25"/>
  <c r="EJ44" i="25"/>
  <c r="EJ122" i="25"/>
  <c r="EJ114" i="25"/>
  <c r="EJ109" i="25"/>
  <c r="EJ101" i="25"/>
  <c r="EJ93" i="25"/>
  <c r="EJ89" i="25"/>
  <c r="EJ84" i="25"/>
  <c r="EJ83" i="25"/>
  <c r="EJ79" i="25"/>
  <c r="EJ78" i="25"/>
  <c r="EJ71" i="25"/>
  <c r="EJ70" i="25"/>
  <c r="EJ64" i="25"/>
  <c r="EJ61" i="25"/>
  <c r="EJ59" i="25"/>
  <c r="EJ57" i="25"/>
  <c r="EJ55" i="25"/>
  <c r="EJ53" i="25"/>
  <c r="EJ42" i="25"/>
  <c r="EJ128" i="25"/>
  <c r="EJ120" i="25"/>
  <c r="EJ107" i="25"/>
  <c r="EJ99" i="25"/>
  <c r="EJ91" i="25"/>
  <c r="EJ82" i="25"/>
  <c r="EJ81" i="25"/>
  <c r="EJ77" i="25"/>
  <c r="EJ76" i="25"/>
  <c r="EJ51" i="25"/>
  <c r="EJ49" i="25"/>
  <c r="EJ47" i="25"/>
  <c r="EJ45" i="25"/>
  <c r="EJ24" i="25"/>
  <c r="EJ22" i="25"/>
  <c r="EJ20" i="25"/>
  <c r="EJ18" i="25"/>
  <c r="EJ16" i="25"/>
  <c r="EJ14" i="25"/>
  <c r="EJ10" i="25"/>
  <c r="EJ62" i="25"/>
  <c r="EJ54" i="25"/>
  <c r="EJ43" i="25"/>
  <c r="EJ38" i="25"/>
  <c r="EJ36" i="25"/>
  <c r="EJ35" i="25"/>
  <c r="EJ28" i="25"/>
  <c r="EJ27" i="25"/>
  <c r="EJ21" i="25"/>
  <c r="EJ13" i="25"/>
  <c r="EJ11" i="25"/>
  <c r="EJ113" i="25"/>
  <c r="EJ75" i="25"/>
  <c r="EJ68" i="25"/>
  <c r="EJ56" i="25"/>
  <c r="EJ39" i="25"/>
  <c r="EJ34" i="25"/>
  <c r="EJ33" i="25"/>
  <c r="EJ26" i="25"/>
  <c r="EJ19" i="25"/>
  <c r="EJ9" i="25"/>
  <c r="EJ126" i="25"/>
  <c r="EJ105" i="25"/>
  <c r="EJ88" i="25"/>
  <c r="EJ74" i="25"/>
  <c r="EJ58" i="25"/>
  <c r="EJ40" i="25"/>
  <c r="EJ32" i="25"/>
  <c r="EJ31" i="25"/>
  <c r="EJ25" i="25"/>
  <c r="EJ17" i="25"/>
  <c r="EJ12" i="25"/>
  <c r="EJ118" i="25"/>
  <c r="EJ52" i="25"/>
  <c r="EJ41" i="25"/>
  <c r="EJ29" i="25"/>
  <c r="EJ15" i="25"/>
  <c r="EJ87" i="25"/>
  <c r="EJ60" i="25"/>
  <c r="EJ97" i="25"/>
  <c r="EJ30" i="25"/>
  <c r="EJ80" i="25"/>
  <c r="EJ23" i="25"/>
  <c r="EJ37" i="25"/>
  <c r="EH128" i="21"/>
  <c r="EH126" i="21"/>
  <c r="EH124" i="21"/>
  <c r="EH122" i="21"/>
  <c r="EH120" i="21"/>
  <c r="EH118" i="21"/>
  <c r="EH116" i="21"/>
  <c r="EH114" i="21"/>
  <c r="EH112" i="21"/>
  <c r="EH110" i="21"/>
  <c r="EH108" i="21"/>
  <c r="EH106" i="21"/>
  <c r="EH104" i="21"/>
  <c r="EH102" i="21"/>
  <c r="EH100" i="21"/>
  <c r="EH98" i="21"/>
  <c r="EH96" i="21"/>
  <c r="EH94" i="21"/>
  <c r="EH92" i="21"/>
  <c r="EH90" i="21"/>
  <c r="EH127" i="21"/>
  <c r="EH119" i="21"/>
  <c r="EH111" i="21"/>
  <c r="EH103" i="21"/>
  <c r="EH95" i="21"/>
  <c r="EH44" i="21"/>
  <c r="EH42" i="21"/>
  <c r="EH40" i="21"/>
  <c r="EH38" i="21"/>
  <c r="EH36" i="21"/>
  <c r="EH34" i="21"/>
  <c r="EH32" i="21"/>
  <c r="EH30" i="21"/>
  <c r="EH28" i="21"/>
  <c r="EH26" i="21"/>
  <c r="EH125" i="21"/>
  <c r="EH117" i="21"/>
  <c r="EH109" i="21"/>
  <c r="EH101" i="21"/>
  <c r="EH93" i="21"/>
  <c r="EH88" i="21"/>
  <c r="EH86" i="21"/>
  <c r="EH84" i="21"/>
  <c r="EH82" i="21"/>
  <c r="EH80" i="21"/>
  <c r="EH78" i="21"/>
  <c r="EH76" i="21"/>
  <c r="EH74" i="21"/>
  <c r="EH72" i="21"/>
  <c r="EH70" i="21"/>
  <c r="EH68" i="21"/>
  <c r="EH66" i="21"/>
  <c r="EH64" i="21"/>
  <c r="EH62" i="21"/>
  <c r="EH59" i="21"/>
  <c r="EH57" i="21"/>
  <c r="EH55" i="21"/>
  <c r="EH53" i="21"/>
  <c r="EH51" i="21"/>
  <c r="EH49" i="21"/>
  <c r="EH47" i="21"/>
  <c r="EH123" i="21"/>
  <c r="EH115" i="21"/>
  <c r="EH107" i="21"/>
  <c r="EH99" i="21"/>
  <c r="EH91" i="21"/>
  <c r="EH45" i="21"/>
  <c r="EH43" i="21"/>
  <c r="EH41" i="21"/>
  <c r="EH39" i="21"/>
  <c r="EH37" i="21"/>
  <c r="EH35" i="21"/>
  <c r="EH33" i="21"/>
  <c r="EH31" i="21"/>
  <c r="EH29" i="21"/>
  <c r="EH27" i="21"/>
  <c r="EH113" i="21"/>
  <c r="EH83" i="21"/>
  <c r="EH75" i="21"/>
  <c r="EH67" i="21"/>
  <c r="EH54" i="21"/>
  <c r="EH46" i="21"/>
  <c r="EH23" i="21"/>
  <c r="EH19" i="21"/>
  <c r="EH15" i="21"/>
  <c r="EH11" i="21"/>
  <c r="EH105" i="21"/>
  <c r="EH85" i="21"/>
  <c r="EH77" i="21"/>
  <c r="EH69" i="21"/>
  <c r="EH61" i="21"/>
  <c r="EH56" i="21"/>
  <c r="EH48" i="21"/>
  <c r="EH24" i="21"/>
  <c r="EH20" i="21"/>
  <c r="EH16" i="21"/>
  <c r="EH12" i="21"/>
  <c r="EH89" i="21"/>
  <c r="EH73" i="21"/>
  <c r="EH52" i="21"/>
  <c r="EH25" i="21"/>
  <c r="EH17" i="21"/>
  <c r="EH9" i="21"/>
  <c r="EH87" i="21"/>
  <c r="EH71" i="21"/>
  <c r="EH50" i="21"/>
  <c r="EH22" i="21"/>
  <c r="EH14" i="21"/>
  <c r="EH121" i="21"/>
  <c r="EH81" i="21"/>
  <c r="EH65" i="21"/>
  <c r="EH60" i="21"/>
  <c r="EH21" i="21"/>
  <c r="EH13" i="21"/>
  <c r="EH63" i="21"/>
  <c r="EH79" i="21"/>
  <c r="EH58" i="21"/>
  <c r="EH10" i="21"/>
  <c r="EH97" i="21"/>
  <c r="EH18" i="21"/>
  <c r="AA47" i="22"/>
  <c r="AB47" i="22"/>
  <c r="AG47" i="22"/>
  <c r="AG70" i="22"/>
  <c r="AB70" i="22"/>
  <c r="AA70" i="22"/>
  <c r="AG62" i="22"/>
  <c r="AA62" i="22"/>
  <c r="AB62" i="22"/>
  <c r="AG25" i="22"/>
  <c r="AA25" i="22"/>
  <c r="AB25" i="22"/>
  <c r="AA69" i="22"/>
  <c r="AB69" i="22"/>
  <c r="AG69" i="22"/>
  <c r="AB110" i="22"/>
  <c r="AG110" i="22"/>
  <c r="AA110" i="22"/>
  <c r="AA34" i="22"/>
  <c r="AG34" i="22"/>
  <c r="AB34" i="22"/>
  <c r="AA23" i="22"/>
  <c r="AB23" i="22"/>
  <c r="AG23" i="22"/>
  <c r="AG22" i="22"/>
  <c r="AB22" i="22"/>
  <c r="AA22" i="22"/>
  <c r="A62" i="7"/>
  <c r="A64" i="7"/>
  <c r="A66" i="7"/>
  <c r="Q124" i="22"/>
  <c r="Q61" i="22"/>
  <c r="Q117" i="22"/>
  <c r="EG11" i="4"/>
  <c r="EG13" i="4"/>
  <c r="EG15" i="4"/>
  <c r="EG17" i="4"/>
  <c r="EG19" i="4"/>
  <c r="EG21" i="4"/>
  <c r="EG23" i="4"/>
  <c r="EG25" i="4"/>
  <c r="EG27" i="4"/>
  <c r="EG29" i="4"/>
  <c r="EG31" i="4"/>
  <c r="EG33" i="4"/>
  <c r="EG35" i="4"/>
  <c r="EG37" i="4"/>
  <c r="EG39" i="4"/>
  <c r="EG41" i="4"/>
  <c r="EG43" i="4"/>
  <c r="EG45" i="4"/>
  <c r="EG47" i="4"/>
  <c r="EG49" i="4"/>
  <c r="EG51" i="4"/>
  <c r="EG53" i="4"/>
  <c r="EG55" i="4"/>
  <c r="EG57" i="4"/>
  <c r="EG59" i="4"/>
  <c r="EG61" i="4"/>
  <c r="EG63" i="4"/>
  <c r="EG65" i="4"/>
  <c r="EG67" i="4"/>
  <c r="EG69" i="4"/>
  <c r="EG71" i="4"/>
  <c r="EG73" i="4"/>
  <c r="EG75" i="4"/>
  <c r="EG77" i="4"/>
  <c r="EG79" i="4"/>
  <c r="EG81" i="4"/>
  <c r="EG83" i="4"/>
  <c r="EG85" i="4"/>
  <c r="EG87" i="4"/>
  <c r="EG89" i="4"/>
  <c r="EG91" i="4"/>
  <c r="EG93" i="4"/>
  <c r="EG95" i="4"/>
  <c r="EG97" i="4"/>
  <c r="EG99" i="4"/>
  <c r="EG101" i="4"/>
  <c r="EG103" i="4"/>
  <c r="EG105" i="4"/>
  <c r="EG107" i="4"/>
  <c r="EG109" i="4"/>
  <c r="EG111" i="4"/>
  <c r="EG113" i="4"/>
  <c r="EG115" i="4"/>
  <c r="EG117" i="4"/>
  <c r="EG119" i="4"/>
  <c r="EG121" i="4"/>
  <c r="EG123" i="4"/>
  <c r="EG125" i="4"/>
  <c r="EG127" i="4"/>
  <c r="EG12" i="4"/>
  <c r="EG20" i="4"/>
  <c r="EG28" i="4"/>
  <c r="EG36" i="4"/>
  <c r="EG44" i="4"/>
  <c r="EG52" i="4"/>
  <c r="EG60" i="4"/>
  <c r="EG68" i="4"/>
  <c r="EG76" i="4"/>
  <c r="EG84" i="4"/>
  <c r="EG92" i="4"/>
  <c r="EG100" i="4"/>
  <c r="EG108" i="4"/>
  <c r="EG116" i="4"/>
  <c r="EG124" i="4"/>
  <c r="EG14" i="4"/>
  <c r="EG22" i="4"/>
  <c r="EG30" i="4"/>
  <c r="EG38" i="4"/>
  <c r="EG46" i="4"/>
  <c r="EG24" i="4"/>
  <c r="EG40" i="4"/>
  <c r="EG56" i="4"/>
  <c r="EG62" i="4"/>
  <c r="EG82" i="4"/>
  <c r="EG88" i="4"/>
  <c r="EG94" i="4"/>
  <c r="EG114" i="4"/>
  <c r="EG120" i="4"/>
  <c r="EG126" i="4"/>
  <c r="EG10" i="4"/>
  <c r="EG26" i="4"/>
  <c r="EG42" i="4"/>
  <c r="EG54" i="4"/>
  <c r="EG74" i="4"/>
  <c r="EG80" i="4"/>
  <c r="EG86" i="4"/>
  <c r="EG106" i="4"/>
  <c r="EG112" i="4"/>
  <c r="EG118" i="4"/>
  <c r="EG9" i="4"/>
  <c r="EG16" i="4"/>
  <c r="EG32" i="4"/>
  <c r="EG48" i="4"/>
  <c r="EG66" i="4"/>
  <c r="EG72" i="4"/>
  <c r="EG78" i="4"/>
  <c r="EG98" i="4"/>
  <c r="EG104" i="4"/>
  <c r="EG110" i="4"/>
  <c r="EG50" i="4"/>
  <c r="EG70" i="4"/>
  <c r="EG122" i="4"/>
  <c r="EG90" i="4"/>
  <c r="EG128" i="4"/>
  <c r="EG18" i="4"/>
  <c r="EG58" i="4"/>
  <c r="EG96" i="4"/>
  <c r="EG34" i="4"/>
  <c r="EG64" i="4"/>
  <c r="EG102" i="4"/>
  <c r="CR12" i="23"/>
  <c r="CR15" i="23"/>
  <c r="CR20" i="23"/>
  <c r="CR23" i="23"/>
  <c r="CR28" i="23"/>
  <c r="CR31" i="23"/>
  <c r="CR36" i="23"/>
  <c r="CR39" i="23"/>
  <c r="CR44" i="23"/>
  <c r="CR47" i="23"/>
  <c r="CR52" i="23"/>
  <c r="CR55" i="23"/>
  <c r="CR60" i="23"/>
  <c r="CR11" i="23"/>
  <c r="CR14" i="23"/>
  <c r="CR21" i="23"/>
  <c r="CR24" i="23"/>
  <c r="CR33" i="23"/>
  <c r="CR34" i="23"/>
  <c r="CR43" i="23"/>
  <c r="CR46" i="23"/>
  <c r="CR53" i="23"/>
  <c r="CR56" i="23"/>
  <c r="CR63" i="23"/>
  <c r="CR68" i="23"/>
  <c r="CR71" i="23"/>
  <c r="CR76" i="23"/>
  <c r="CR79" i="23"/>
  <c r="CR84" i="23"/>
  <c r="CR87" i="23"/>
  <c r="CR92" i="23"/>
  <c r="CR10" i="23"/>
  <c r="CR19" i="23"/>
  <c r="CR22" i="23"/>
  <c r="CR29" i="23"/>
  <c r="CR32" i="23"/>
  <c r="CR41" i="23"/>
  <c r="CR42" i="23"/>
  <c r="CR51" i="23"/>
  <c r="CR54" i="23"/>
  <c r="CR61" i="23"/>
  <c r="CR66" i="23"/>
  <c r="CR69" i="23"/>
  <c r="CR74" i="23"/>
  <c r="CR77" i="23"/>
  <c r="CR82" i="23"/>
  <c r="CR85" i="23"/>
  <c r="CR90" i="23"/>
  <c r="CR93" i="23"/>
  <c r="CR95" i="23"/>
  <c r="CR97" i="23"/>
  <c r="CR99" i="23"/>
  <c r="CR101" i="23"/>
  <c r="CR103" i="23"/>
  <c r="CR105" i="23"/>
  <c r="CR107" i="23"/>
  <c r="CR109" i="23"/>
  <c r="CR111" i="23"/>
  <c r="CR113" i="23"/>
  <c r="CR115" i="23"/>
  <c r="CR117" i="23"/>
  <c r="CR119" i="23"/>
  <c r="CR121" i="23"/>
  <c r="CR123" i="23"/>
  <c r="CR125" i="23"/>
  <c r="CR127" i="23"/>
  <c r="CR17" i="23"/>
  <c r="CR18" i="23"/>
  <c r="CR27" i="23"/>
  <c r="CR30" i="23"/>
  <c r="CR37" i="23"/>
  <c r="CR40" i="23"/>
  <c r="CR49" i="23"/>
  <c r="CR50" i="23"/>
  <c r="CR59" i="23"/>
  <c r="CR64" i="23"/>
  <c r="CR67" i="23"/>
  <c r="CR72" i="23"/>
  <c r="CR75" i="23"/>
  <c r="CR80" i="23"/>
  <c r="CR83" i="23"/>
  <c r="CR88" i="23"/>
  <c r="CR91" i="23"/>
  <c r="CR25" i="23"/>
  <c r="CR45" i="23"/>
  <c r="CR48" i="23"/>
  <c r="CR62" i="23"/>
  <c r="CR81" i="23"/>
  <c r="CR94" i="23"/>
  <c r="CR102" i="23"/>
  <c r="CR110" i="23"/>
  <c r="CR118" i="23"/>
  <c r="CR126" i="23"/>
  <c r="CR26" i="23"/>
  <c r="CR57" i="23"/>
  <c r="CR73" i="23"/>
  <c r="CR86" i="23"/>
  <c r="CR100" i="23"/>
  <c r="CR108" i="23"/>
  <c r="CR116" i="23"/>
  <c r="CR124" i="23"/>
  <c r="CR9" i="23"/>
  <c r="CR35" i="23"/>
  <c r="CR38" i="23"/>
  <c r="CR58" i="23"/>
  <c r="CR65" i="23"/>
  <c r="CR78" i="23"/>
  <c r="CR98" i="23"/>
  <c r="CR106" i="23"/>
  <c r="CR114" i="23"/>
  <c r="CR122" i="23"/>
  <c r="CR128" i="23"/>
  <c r="CR13" i="23"/>
  <c r="CR16" i="23"/>
  <c r="CR70" i="23"/>
  <c r="CR89" i="23"/>
  <c r="CR96" i="23"/>
  <c r="CR104" i="23"/>
  <c r="CR112" i="23"/>
  <c r="CR120" i="23"/>
  <c r="CK127" i="27"/>
  <c r="CK125" i="27"/>
  <c r="CK123" i="27"/>
  <c r="CK121" i="27"/>
  <c r="CK119" i="27"/>
  <c r="CK117" i="27"/>
  <c r="CK115" i="27"/>
  <c r="CK113" i="27"/>
  <c r="CK111" i="27"/>
  <c r="CK109" i="27"/>
  <c r="CK107" i="27"/>
  <c r="CK105" i="27"/>
  <c r="CK103" i="27"/>
  <c r="CK101" i="27"/>
  <c r="CK99" i="27"/>
  <c r="CK128" i="27"/>
  <c r="CK126" i="27"/>
  <c r="CK124" i="27"/>
  <c r="CK122" i="27"/>
  <c r="CK120" i="27"/>
  <c r="CK118" i="27"/>
  <c r="CK116" i="27"/>
  <c r="CK114" i="27"/>
  <c r="CK112" i="27"/>
  <c r="CK110" i="27"/>
  <c r="CK108" i="27"/>
  <c r="CK106" i="27"/>
  <c r="CK104" i="27"/>
  <c r="CK102" i="27"/>
  <c r="CK100" i="27"/>
  <c r="CK98" i="27"/>
  <c r="CK96" i="27"/>
  <c r="CK94" i="27"/>
  <c r="CK97" i="27"/>
  <c r="CK95" i="27"/>
  <c r="CK93" i="27"/>
  <c r="CK91" i="27"/>
  <c r="CK90" i="27"/>
  <c r="CK83" i="27"/>
  <c r="CK82" i="27"/>
  <c r="CK79" i="27"/>
  <c r="CK77" i="27"/>
  <c r="CK75" i="27"/>
  <c r="CK73" i="27"/>
  <c r="CK71" i="27"/>
  <c r="CK69" i="27"/>
  <c r="CK67" i="27"/>
  <c r="CK65" i="27"/>
  <c r="CK63" i="27"/>
  <c r="CK92" i="27"/>
  <c r="CK85" i="27"/>
  <c r="CK84" i="27"/>
  <c r="CK87" i="27"/>
  <c r="CK86" i="27"/>
  <c r="CK78" i="27"/>
  <c r="CK76" i="27"/>
  <c r="CK74" i="27"/>
  <c r="CK72" i="27"/>
  <c r="CK70" i="27"/>
  <c r="CK68" i="27"/>
  <c r="CK66" i="27"/>
  <c r="CK64" i="27"/>
  <c r="CK62" i="27"/>
  <c r="CK89" i="27"/>
  <c r="CK60" i="27"/>
  <c r="CK59" i="27"/>
  <c r="CK52" i="27"/>
  <c r="CK51" i="27"/>
  <c r="CK44" i="27"/>
  <c r="CK42" i="27"/>
  <c r="CK40" i="27"/>
  <c r="CK38" i="27"/>
  <c r="CK36" i="27"/>
  <c r="CK34" i="27"/>
  <c r="CK32" i="27"/>
  <c r="CK80" i="27"/>
  <c r="CK54" i="27"/>
  <c r="CK53" i="27"/>
  <c r="CK46" i="27"/>
  <c r="CK45" i="27"/>
  <c r="CK88" i="27"/>
  <c r="CK61" i="27"/>
  <c r="CK56" i="27"/>
  <c r="CK55" i="27"/>
  <c r="CK48" i="27"/>
  <c r="CK47" i="27"/>
  <c r="CK43" i="27"/>
  <c r="CK41" i="27"/>
  <c r="CK39" i="27"/>
  <c r="CK37" i="27"/>
  <c r="CK35" i="27"/>
  <c r="CK33" i="27"/>
  <c r="CK31" i="27"/>
  <c r="CK29" i="27"/>
  <c r="CK27" i="27"/>
  <c r="CK25" i="27"/>
  <c r="CK23" i="27"/>
  <c r="CK21" i="27"/>
  <c r="CK19" i="27"/>
  <c r="CK17" i="27"/>
  <c r="CK15" i="27"/>
  <c r="CK13" i="27"/>
  <c r="CK11" i="27"/>
  <c r="CK81" i="27"/>
  <c r="CK57" i="27"/>
  <c r="CK26" i="27"/>
  <c r="CK18" i="27"/>
  <c r="CK9" i="27"/>
  <c r="CK50" i="27"/>
  <c r="CK28" i="27"/>
  <c r="CK20" i="27"/>
  <c r="CK12" i="27"/>
  <c r="CK58" i="27"/>
  <c r="CK30" i="27"/>
  <c r="CK22" i="27"/>
  <c r="CK14" i="27"/>
  <c r="CK10" i="27"/>
  <c r="CK16" i="27"/>
  <c r="CK49" i="27"/>
  <c r="CK24" i="27"/>
  <c r="EJ128" i="26"/>
  <c r="EJ125" i="26"/>
  <c r="EJ122" i="26"/>
  <c r="EJ117" i="26"/>
  <c r="EJ114" i="26"/>
  <c r="EJ111" i="26"/>
  <c r="EJ106" i="26"/>
  <c r="EJ103" i="26"/>
  <c r="EJ97" i="26"/>
  <c r="EJ92" i="26"/>
  <c r="EJ109" i="26"/>
  <c r="EJ105" i="26"/>
  <c r="EJ104" i="26"/>
  <c r="EJ100" i="26"/>
  <c r="EJ96" i="26"/>
  <c r="EJ90" i="26"/>
  <c r="EJ88" i="26"/>
  <c r="EJ84" i="26"/>
  <c r="EJ81" i="26"/>
  <c r="EJ72" i="26"/>
  <c r="EJ66" i="26"/>
  <c r="EJ63" i="26"/>
  <c r="EJ60" i="26"/>
  <c r="EJ57" i="26"/>
  <c r="EJ54" i="26"/>
  <c r="EJ51" i="26"/>
  <c r="EJ49" i="26"/>
  <c r="EJ113" i="26"/>
  <c r="EJ108" i="26"/>
  <c r="EJ99" i="26"/>
  <c r="EJ95" i="26"/>
  <c r="EJ91" i="26"/>
  <c r="EJ82" i="26"/>
  <c r="EJ78" i="26"/>
  <c r="EJ77" i="26"/>
  <c r="EJ75" i="26"/>
  <c r="EJ69" i="26"/>
  <c r="EJ64" i="26"/>
  <c r="EJ55" i="26"/>
  <c r="EJ124" i="26"/>
  <c r="EJ121" i="26"/>
  <c r="EJ120" i="26"/>
  <c r="EJ116" i="26"/>
  <c r="EJ112" i="26"/>
  <c r="EJ107" i="26"/>
  <c r="EJ98" i="26"/>
  <c r="EJ94" i="26"/>
  <c r="EJ89" i="26"/>
  <c r="EJ85" i="26"/>
  <c r="EJ83" i="26"/>
  <c r="EJ79" i="26"/>
  <c r="EJ73" i="26"/>
  <c r="EJ70" i="26"/>
  <c r="EJ67" i="26"/>
  <c r="EJ61" i="26"/>
  <c r="EJ58" i="26"/>
  <c r="EJ56" i="26"/>
  <c r="EJ50" i="26"/>
  <c r="EJ48" i="26"/>
  <c r="EJ44" i="26"/>
  <c r="EJ41" i="26"/>
  <c r="EJ38" i="26"/>
  <c r="EJ35" i="26"/>
  <c r="EJ32" i="26"/>
  <c r="EJ17" i="26"/>
  <c r="EJ15" i="26"/>
  <c r="EJ12" i="26"/>
  <c r="EJ9" i="26"/>
  <c r="EJ119" i="26"/>
  <c r="EJ93" i="26"/>
  <c r="EJ76" i="26"/>
  <c r="EJ71" i="26"/>
  <c r="EJ59" i="26"/>
  <c r="EJ52" i="26"/>
  <c r="EJ45" i="26"/>
  <c r="EJ40" i="26"/>
  <c r="EJ37" i="26"/>
  <c r="EJ36" i="26"/>
  <c r="EJ33" i="26"/>
  <c r="EJ28" i="26"/>
  <c r="EJ23" i="26"/>
  <c r="EJ19" i="26"/>
  <c r="EJ11" i="26"/>
  <c r="EJ118" i="26"/>
  <c r="EJ115" i="26"/>
  <c r="EJ102" i="26"/>
  <c r="EJ87" i="26"/>
  <c r="EJ80" i="26"/>
  <c r="EJ68" i="26"/>
  <c r="EJ47" i="26"/>
  <c r="EJ39" i="26"/>
  <c r="EJ31" i="26"/>
  <c r="EJ27" i="26"/>
  <c r="EJ22" i="26"/>
  <c r="EJ18" i="26"/>
  <c r="EJ14" i="26"/>
  <c r="EJ10" i="26"/>
  <c r="EJ127" i="26"/>
  <c r="EJ101" i="26"/>
  <c r="EJ65" i="26"/>
  <c r="EJ53" i="26"/>
  <c r="EJ46" i="26"/>
  <c r="EJ43" i="26"/>
  <c r="EJ42" i="26"/>
  <c r="EJ30" i="26"/>
  <c r="EJ26" i="26"/>
  <c r="EJ21" i="26"/>
  <c r="EJ13" i="26"/>
  <c r="EJ126" i="26"/>
  <c r="EJ62" i="26"/>
  <c r="EJ20" i="26"/>
  <c r="EJ123" i="26"/>
  <c r="EJ29" i="26"/>
  <c r="EJ16" i="26"/>
  <c r="EJ24" i="26"/>
  <c r="EJ74" i="26"/>
  <c r="EJ110" i="26"/>
  <c r="EJ86" i="26"/>
  <c r="EJ34" i="26"/>
  <c r="EJ25" i="26"/>
  <c r="CJ127" i="27"/>
  <c r="CJ123" i="27"/>
  <c r="CJ119" i="27"/>
  <c r="CJ115" i="27"/>
  <c r="CJ111" i="27"/>
  <c r="CJ107" i="27"/>
  <c r="CJ103" i="27"/>
  <c r="CJ99" i="27"/>
  <c r="CJ126" i="27"/>
  <c r="CJ122" i="27"/>
  <c r="CJ118" i="27"/>
  <c r="CJ114" i="27"/>
  <c r="CJ110" i="27"/>
  <c r="CJ106" i="27"/>
  <c r="CJ102" i="27"/>
  <c r="CJ98" i="27"/>
  <c r="CJ96" i="27"/>
  <c r="CJ94" i="27"/>
  <c r="CJ92" i="27"/>
  <c r="CJ90" i="27"/>
  <c r="CJ88" i="27"/>
  <c r="CJ86" i="27"/>
  <c r="CJ84" i="27"/>
  <c r="CJ82" i="27"/>
  <c r="CJ80" i="27"/>
  <c r="CJ125" i="27"/>
  <c r="CJ121" i="27"/>
  <c r="CJ117" i="27"/>
  <c r="CJ113" i="27"/>
  <c r="CJ109" i="27"/>
  <c r="CJ105" i="27"/>
  <c r="CJ101" i="27"/>
  <c r="CJ128" i="27"/>
  <c r="CJ112" i="27"/>
  <c r="CJ89" i="27"/>
  <c r="CJ81" i="27"/>
  <c r="CJ124" i="27"/>
  <c r="CJ108" i="27"/>
  <c r="CJ97" i="27"/>
  <c r="CJ91" i="27"/>
  <c r="CJ83" i="27"/>
  <c r="CJ79" i="27"/>
  <c r="CJ77" i="27"/>
  <c r="CJ75" i="27"/>
  <c r="CJ73" i="27"/>
  <c r="CJ71" i="27"/>
  <c r="CJ69" i="27"/>
  <c r="CJ67" i="27"/>
  <c r="CJ65" i="27"/>
  <c r="CJ63" i="27"/>
  <c r="CJ61" i="27"/>
  <c r="CJ59" i="27"/>
  <c r="CJ57" i="27"/>
  <c r="CJ55" i="27"/>
  <c r="CJ53" i="27"/>
  <c r="CJ51" i="27"/>
  <c r="CJ49" i="27"/>
  <c r="CJ47" i="27"/>
  <c r="CJ45" i="27"/>
  <c r="CJ120" i="27"/>
  <c r="CJ104" i="27"/>
  <c r="CJ95" i="27"/>
  <c r="CJ85" i="27"/>
  <c r="CJ116" i="27"/>
  <c r="CJ87" i="27"/>
  <c r="CJ74" i="27"/>
  <c r="CJ66" i="27"/>
  <c r="CJ58" i="27"/>
  <c r="CJ50" i="27"/>
  <c r="CJ100" i="27"/>
  <c r="CJ93" i="27"/>
  <c r="CJ72" i="27"/>
  <c r="CJ64" i="27"/>
  <c r="CJ60" i="27"/>
  <c r="CJ52" i="27"/>
  <c r="CJ44" i="27"/>
  <c r="CJ42" i="27"/>
  <c r="CJ40" i="27"/>
  <c r="CJ38" i="27"/>
  <c r="CJ36" i="27"/>
  <c r="CJ34" i="27"/>
  <c r="CJ32" i="27"/>
  <c r="CJ78" i="27"/>
  <c r="CJ70" i="27"/>
  <c r="CJ62" i="27"/>
  <c r="CJ54" i="27"/>
  <c r="CJ46" i="27"/>
  <c r="CJ68" i="27"/>
  <c r="CJ41" i="27"/>
  <c r="CJ33" i="27"/>
  <c r="CJ25" i="27"/>
  <c r="CJ24" i="27"/>
  <c r="CJ17" i="27"/>
  <c r="CJ16" i="27"/>
  <c r="CJ48" i="27"/>
  <c r="CJ39" i="27"/>
  <c r="CJ27" i="27"/>
  <c r="CJ26" i="27"/>
  <c r="CJ19" i="27"/>
  <c r="CJ18" i="27"/>
  <c r="CJ11" i="27"/>
  <c r="CJ9" i="27"/>
  <c r="CJ56" i="27"/>
  <c r="CJ37" i="27"/>
  <c r="CJ29" i="27"/>
  <c r="CJ28" i="27"/>
  <c r="CJ21" i="27"/>
  <c r="CJ20" i="27"/>
  <c r="CJ13" i="27"/>
  <c r="CJ12" i="27"/>
  <c r="CJ23" i="27"/>
  <c r="CJ43" i="27"/>
  <c r="CJ31" i="27"/>
  <c r="CJ14" i="27"/>
  <c r="CJ10" i="27"/>
  <c r="CJ76" i="27"/>
  <c r="CJ35" i="27"/>
  <c r="CJ22" i="27"/>
  <c r="CJ15" i="27"/>
  <c r="CJ30" i="27"/>
  <c r="L91" i="22"/>
  <c r="AB33" i="22"/>
  <c r="AA33" i="22"/>
  <c r="AG33" i="22"/>
  <c r="AA68" i="22"/>
  <c r="AG68" i="22"/>
  <c r="AB68" i="22"/>
  <c r="AB88" i="22"/>
  <c r="AG88" i="22"/>
  <c r="AA88" i="22"/>
  <c r="AG126" i="22"/>
  <c r="AB126" i="22"/>
  <c r="AA126" i="22"/>
  <c r="AG39" i="22"/>
  <c r="AB39" i="22"/>
  <c r="AA39" i="22"/>
  <c r="AG101" i="22"/>
  <c r="AA101" i="22"/>
  <c r="AB101" i="22"/>
  <c r="Z45" i="31"/>
  <c r="K71" i="31"/>
  <c r="Z113" i="31"/>
  <c r="Q89" i="31"/>
  <c r="Z93" i="31"/>
  <c r="Q71" i="31"/>
  <c r="Q67" i="31"/>
  <c r="AM65" i="22"/>
  <c r="BH65" i="22" s="1"/>
  <c r="Q85" i="22"/>
  <c r="Q110" i="22"/>
  <c r="Q78" i="22"/>
  <c r="Y15" i="13"/>
  <c r="AA15" i="13" s="1"/>
  <c r="X15" i="13"/>
  <c r="W15" i="13"/>
  <c r="EG128" i="21"/>
  <c r="EG121" i="21"/>
  <c r="EG120" i="21"/>
  <c r="EG113" i="21"/>
  <c r="EG112" i="21"/>
  <c r="EG105" i="21"/>
  <c r="EG104" i="21"/>
  <c r="EG97" i="21"/>
  <c r="EG96" i="21"/>
  <c r="EG89" i="21"/>
  <c r="EG87" i="21"/>
  <c r="EG85" i="21"/>
  <c r="EG83" i="21"/>
  <c r="EG81" i="21"/>
  <c r="EG79" i="21"/>
  <c r="EG77" i="21"/>
  <c r="EG75" i="21"/>
  <c r="EG73" i="21"/>
  <c r="EG71" i="21"/>
  <c r="EG69" i="21"/>
  <c r="EG67" i="21"/>
  <c r="EG65" i="21"/>
  <c r="EG63" i="21"/>
  <c r="EG61" i="21"/>
  <c r="EG60" i="21"/>
  <c r="EG58" i="21"/>
  <c r="EG56" i="21"/>
  <c r="EG54" i="21"/>
  <c r="EG52" i="21"/>
  <c r="EG50" i="21"/>
  <c r="EG48" i="21"/>
  <c r="EG46" i="21"/>
  <c r="EG25" i="21"/>
  <c r="EG23" i="21"/>
  <c r="EG21" i="21"/>
  <c r="EG19" i="21"/>
  <c r="EG17" i="21"/>
  <c r="EG15" i="21"/>
  <c r="EG13" i="21"/>
  <c r="EG11" i="21"/>
  <c r="EG9" i="21"/>
  <c r="EG127" i="21"/>
  <c r="EG126" i="21"/>
  <c r="EG119" i="21"/>
  <c r="EG118" i="21"/>
  <c r="EG111" i="21"/>
  <c r="EG110" i="21"/>
  <c r="EG103" i="21"/>
  <c r="EG102" i="21"/>
  <c r="EG95" i="21"/>
  <c r="EG94" i="21"/>
  <c r="EG44" i="21"/>
  <c r="EG42" i="21"/>
  <c r="EG40" i="21"/>
  <c r="EG125" i="21"/>
  <c r="EG124" i="21"/>
  <c r="EG117" i="21"/>
  <c r="EG116" i="21"/>
  <c r="EG109" i="21"/>
  <c r="EG108" i="21"/>
  <c r="EG101" i="21"/>
  <c r="EG100" i="21"/>
  <c r="EG93" i="21"/>
  <c r="EG92" i="21"/>
  <c r="EG88" i="21"/>
  <c r="EG86" i="21"/>
  <c r="EG84" i="21"/>
  <c r="EG82" i="21"/>
  <c r="EG80" i="21"/>
  <c r="EG78" i="21"/>
  <c r="EG76" i="21"/>
  <c r="EG74" i="21"/>
  <c r="EG72" i="21"/>
  <c r="EG70" i="21"/>
  <c r="EG68" i="21"/>
  <c r="EG66" i="21"/>
  <c r="EG64" i="21"/>
  <c r="EG62" i="21"/>
  <c r="EG59" i="21"/>
  <c r="EG57" i="21"/>
  <c r="EG55" i="21"/>
  <c r="EG53" i="21"/>
  <c r="EG51" i="21"/>
  <c r="EG49" i="21"/>
  <c r="EG47" i="21"/>
  <c r="EG24" i="21"/>
  <c r="EG22" i="21"/>
  <c r="EG20" i="21"/>
  <c r="EG18" i="21"/>
  <c r="EG16" i="21"/>
  <c r="EG14" i="21"/>
  <c r="EG12" i="21"/>
  <c r="EG10" i="21"/>
  <c r="EG106" i="21"/>
  <c r="EG99" i="21"/>
  <c r="EG39" i="21"/>
  <c r="EG35" i="21"/>
  <c r="EG31" i="21"/>
  <c r="EG27" i="21"/>
  <c r="EG123" i="21"/>
  <c r="EG98" i="21"/>
  <c r="EG91" i="21"/>
  <c r="EG41" i="21"/>
  <c r="EG36" i="21"/>
  <c r="EG32" i="21"/>
  <c r="EG28" i="21"/>
  <c r="EG43" i="21"/>
  <c r="EG33" i="21"/>
  <c r="EG122" i="21"/>
  <c r="EG115" i="21"/>
  <c r="EG38" i="21"/>
  <c r="EG30" i="21"/>
  <c r="EG114" i="21"/>
  <c r="EG107" i="21"/>
  <c r="EG37" i="21"/>
  <c r="EG29" i="21"/>
  <c r="EG90" i="21"/>
  <c r="EG26" i="21"/>
  <c r="EG34" i="21"/>
  <c r="EG45" i="21"/>
  <c r="EG87" i="25"/>
  <c r="EG85" i="25"/>
  <c r="EG83" i="25"/>
  <c r="EG81" i="25"/>
  <c r="EG80" i="25"/>
  <c r="EG78" i="25"/>
  <c r="EG76" i="25"/>
  <c r="EG74" i="25"/>
  <c r="EG72" i="25"/>
  <c r="EG70" i="25"/>
  <c r="EG128" i="25"/>
  <c r="EG121" i="25"/>
  <c r="EG120" i="25"/>
  <c r="EG108" i="25"/>
  <c r="EG107" i="25"/>
  <c r="EG100" i="25"/>
  <c r="EG99" i="25"/>
  <c r="EG92" i="25"/>
  <c r="EG91" i="25"/>
  <c r="EG82" i="25"/>
  <c r="EG77" i="25"/>
  <c r="EG63" i="25"/>
  <c r="EG61" i="25"/>
  <c r="EG59" i="25"/>
  <c r="EG57" i="25"/>
  <c r="EG55" i="25"/>
  <c r="EG53" i="25"/>
  <c r="EG42" i="25"/>
  <c r="EG40" i="25"/>
  <c r="EG38" i="25"/>
  <c r="EG127" i="25"/>
  <c r="EG126" i="25"/>
  <c r="EG119" i="25"/>
  <c r="EG118" i="25"/>
  <c r="EG114" i="25"/>
  <c r="EG113" i="25"/>
  <c r="EG106" i="25"/>
  <c r="EG105" i="25"/>
  <c r="EG98" i="25"/>
  <c r="EG97" i="25"/>
  <c r="EG90" i="25"/>
  <c r="EG88" i="25"/>
  <c r="EG75" i="25"/>
  <c r="EG69" i="25"/>
  <c r="EG68" i="25"/>
  <c r="EG51" i="25"/>
  <c r="EG49" i="25"/>
  <c r="EG47" i="25"/>
  <c r="EG45" i="25"/>
  <c r="EG125" i="25"/>
  <c r="EG124" i="25"/>
  <c r="EG117" i="25"/>
  <c r="EG116" i="25"/>
  <c r="EG112" i="25"/>
  <c r="EG111" i="25"/>
  <c r="EG104" i="25"/>
  <c r="EG103" i="25"/>
  <c r="EG96" i="25"/>
  <c r="EG95" i="25"/>
  <c r="EG86" i="25"/>
  <c r="EG73" i="25"/>
  <c r="EG67" i="25"/>
  <c r="EG66" i="25"/>
  <c r="EG62" i="25"/>
  <c r="EG60" i="25"/>
  <c r="EG58" i="25"/>
  <c r="EG56" i="25"/>
  <c r="EG54" i="25"/>
  <c r="EG52" i="25"/>
  <c r="EG43" i="25"/>
  <c r="EG41" i="25"/>
  <c r="EG39" i="25"/>
  <c r="EG37" i="25"/>
  <c r="EG35" i="25"/>
  <c r="EG33" i="25"/>
  <c r="EG31" i="25"/>
  <c r="EG29" i="25"/>
  <c r="EG27" i="25"/>
  <c r="EG93" i="25"/>
  <c r="EG46" i="25"/>
  <c r="EG32" i="25"/>
  <c r="EG25" i="25"/>
  <c r="EG18" i="25"/>
  <c r="EG17" i="25"/>
  <c r="EG110" i="25"/>
  <c r="EG89" i="25"/>
  <c r="EG79" i="25"/>
  <c r="EG65" i="25"/>
  <c r="EG48" i="25"/>
  <c r="EG30" i="25"/>
  <c r="EG24" i="25"/>
  <c r="EG23" i="25"/>
  <c r="EG16" i="25"/>
  <c r="EG15" i="25"/>
  <c r="EG123" i="25"/>
  <c r="EG109" i="25"/>
  <c r="EG102" i="25"/>
  <c r="EG71" i="25"/>
  <c r="EG64" i="25"/>
  <c r="EG50" i="25"/>
  <c r="EG36" i="25"/>
  <c r="EG28" i="25"/>
  <c r="EG22" i="25"/>
  <c r="EG21" i="25"/>
  <c r="EG14" i="25"/>
  <c r="EG13" i="25"/>
  <c r="EG12" i="25"/>
  <c r="EG11" i="25"/>
  <c r="EG26" i="25"/>
  <c r="EG19" i="25"/>
  <c r="EG9" i="25"/>
  <c r="EG115" i="25"/>
  <c r="EG101" i="25"/>
  <c r="EG84" i="25"/>
  <c r="EG122" i="25"/>
  <c r="EG34" i="25"/>
  <c r="EG20" i="25"/>
  <c r="EG94" i="25"/>
  <c r="EG44" i="25"/>
  <c r="EG10" i="25"/>
  <c r="CL11" i="23"/>
  <c r="CL19" i="23"/>
  <c r="CL27" i="23"/>
  <c r="CL35" i="23"/>
  <c r="CL43" i="23"/>
  <c r="CL51" i="23"/>
  <c r="CL59" i="23"/>
  <c r="CL21" i="23"/>
  <c r="CL31" i="23"/>
  <c r="CL41" i="23"/>
  <c r="CL53" i="23"/>
  <c r="CL67" i="23"/>
  <c r="CL75" i="23"/>
  <c r="CL83" i="23"/>
  <c r="CL91" i="23"/>
  <c r="CL17" i="23"/>
  <c r="CL29" i="23"/>
  <c r="CL39" i="23"/>
  <c r="CL49" i="23"/>
  <c r="CL61" i="23"/>
  <c r="CL65" i="23"/>
  <c r="CL73" i="23"/>
  <c r="CL81" i="23"/>
  <c r="CL89" i="23"/>
  <c r="CL15" i="23"/>
  <c r="CL25" i="23"/>
  <c r="CL37" i="23"/>
  <c r="CL47" i="23"/>
  <c r="CL57" i="23"/>
  <c r="CL63" i="23"/>
  <c r="CL71" i="23"/>
  <c r="CL79" i="23"/>
  <c r="CL87" i="23"/>
  <c r="CL23" i="23"/>
  <c r="CL69" i="23"/>
  <c r="CL55" i="23"/>
  <c r="CL93" i="23"/>
  <c r="CL13" i="23"/>
  <c r="CL33" i="23"/>
  <c r="CL85" i="23"/>
  <c r="CL45" i="23"/>
  <c r="CL77" i="23"/>
  <c r="CL12" i="23"/>
  <c r="CL20" i="23"/>
  <c r="CL28" i="23"/>
  <c r="CL36" i="23"/>
  <c r="CL44" i="23"/>
  <c r="CL52" i="23"/>
  <c r="CL60" i="23"/>
  <c r="CL68" i="23"/>
  <c r="CL76" i="23"/>
  <c r="CL84" i="23"/>
  <c r="CL92" i="23"/>
  <c r="CL10" i="23"/>
  <c r="CL22" i="23"/>
  <c r="CL32" i="23"/>
  <c r="CL42" i="23"/>
  <c r="CL54" i="23"/>
  <c r="CL64" i="23"/>
  <c r="CL74" i="23"/>
  <c r="CL86" i="23"/>
  <c r="CL9" i="23"/>
  <c r="CL119" i="23"/>
  <c r="CL113" i="23"/>
  <c r="CL103" i="23"/>
  <c r="CL97" i="23"/>
  <c r="CL122" i="23"/>
  <c r="CL116" i="23"/>
  <c r="CL106" i="23"/>
  <c r="CL100" i="23"/>
  <c r="CL18" i="23"/>
  <c r="CL50" i="23"/>
  <c r="CL82" i="23"/>
  <c r="CL14" i="23"/>
  <c r="CL24" i="23"/>
  <c r="CL34" i="23"/>
  <c r="CL46" i="23"/>
  <c r="CL56" i="23"/>
  <c r="CL66" i="23"/>
  <c r="CL78" i="23"/>
  <c r="CL88" i="23"/>
  <c r="CL123" i="23"/>
  <c r="CL117" i="23"/>
  <c r="CL107" i="23"/>
  <c r="CL101" i="23"/>
  <c r="CL126" i="23"/>
  <c r="CL120" i="23"/>
  <c r="CL110" i="23"/>
  <c r="CL104" i="23"/>
  <c r="CL30" i="23"/>
  <c r="CL62" i="23"/>
  <c r="CL94" i="23"/>
  <c r="CL125" i="23"/>
  <c r="CL109" i="23"/>
  <c r="CL128" i="23"/>
  <c r="CL112" i="23"/>
  <c r="CL96" i="23"/>
  <c r="CL16" i="23"/>
  <c r="CL26" i="23"/>
  <c r="CL38" i="23"/>
  <c r="CL48" i="23"/>
  <c r="CL58" i="23"/>
  <c r="CL70" i="23"/>
  <c r="CL80" i="23"/>
  <c r="CL90" i="23"/>
  <c r="CL127" i="23"/>
  <c r="CL121" i="23"/>
  <c r="CL111" i="23"/>
  <c r="CL105" i="23"/>
  <c r="CL95" i="23"/>
  <c r="CL124" i="23"/>
  <c r="CL114" i="23"/>
  <c r="CL108" i="23"/>
  <c r="CL98" i="23"/>
  <c r="CL40" i="23"/>
  <c r="CL72" i="23"/>
  <c r="CL115" i="23"/>
  <c r="CL99" i="23"/>
  <c r="CL118" i="23"/>
  <c r="CL102" i="23"/>
  <c r="EI10" i="4"/>
  <c r="EI12" i="4"/>
  <c r="EI14" i="4"/>
  <c r="EI16" i="4"/>
  <c r="EI18" i="4"/>
  <c r="EI20" i="4"/>
  <c r="EI22" i="4"/>
  <c r="EI24" i="4"/>
  <c r="EI26" i="4"/>
  <c r="EI28" i="4"/>
  <c r="EI30" i="4"/>
  <c r="EI32" i="4"/>
  <c r="EI34" i="4"/>
  <c r="EI36" i="4"/>
  <c r="EI38" i="4"/>
  <c r="EI40" i="4"/>
  <c r="EI42" i="4"/>
  <c r="EI44" i="4"/>
  <c r="EI46" i="4"/>
  <c r="EI48" i="4"/>
  <c r="EI50" i="4"/>
  <c r="EI52" i="4"/>
  <c r="EI54" i="4"/>
  <c r="EI56" i="4"/>
  <c r="EI58" i="4"/>
  <c r="EI60" i="4"/>
  <c r="EI62" i="4"/>
  <c r="EI64" i="4"/>
  <c r="EI66" i="4"/>
  <c r="EI68" i="4"/>
  <c r="EI70" i="4"/>
  <c r="EI72" i="4"/>
  <c r="EI74" i="4"/>
  <c r="EI76" i="4"/>
  <c r="EI78" i="4"/>
  <c r="EI80" i="4"/>
  <c r="EI82" i="4"/>
  <c r="EI84" i="4"/>
  <c r="EI86" i="4"/>
  <c r="EI88" i="4"/>
  <c r="EI90" i="4"/>
  <c r="EI92" i="4"/>
  <c r="EI94" i="4"/>
  <c r="EI96" i="4"/>
  <c r="EI98" i="4"/>
  <c r="EI100" i="4"/>
  <c r="EI102" i="4"/>
  <c r="EI104" i="4"/>
  <c r="EI106" i="4"/>
  <c r="EI108" i="4"/>
  <c r="EI110" i="4"/>
  <c r="EI112" i="4"/>
  <c r="EI114" i="4"/>
  <c r="EI116" i="4"/>
  <c r="EI118" i="4"/>
  <c r="EI120" i="4"/>
  <c r="EI122" i="4"/>
  <c r="EI124" i="4"/>
  <c r="EI126" i="4"/>
  <c r="EI128" i="4"/>
  <c r="EI17" i="4"/>
  <c r="EI25" i="4"/>
  <c r="EI33" i="4"/>
  <c r="EI41" i="4"/>
  <c r="EI49" i="4"/>
  <c r="EI57" i="4"/>
  <c r="EI65" i="4"/>
  <c r="EI73" i="4"/>
  <c r="EI81" i="4"/>
  <c r="EI89" i="4"/>
  <c r="EI97" i="4"/>
  <c r="EI105" i="4"/>
  <c r="EI113" i="4"/>
  <c r="EI121" i="4"/>
  <c r="EI11" i="4"/>
  <c r="EI19" i="4"/>
  <c r="EI27" i="4"/>
  <c r="EI35" i="4"/>
  <c r="EI43" i="4"/>
  <c r="EI51" i="4"/>
  <c r="EI13" i="4"/>
  <c r="EI29" i="4"/>
  <c r="EI45" i="4"/>
  <c r="EI71" i="4"/>
  <c r="EI77" i="4"/>
  <c r="EI83" i="4"/>
  <c r="EI103" i="4"/>
  <c r="EI109" i="4"/>
  <c r="EI115" i="4"/>
  <c r="EI15" i="4"/>
  <c r="EI31" i="4"/>
  <c r="EI47" i="4"/>
  <c r="EI63" i="4"/>
  <c r="EI69" i="4"/>
  <c r="EI75" i="4"/>
  <c r="EI95" i="4"/>
  <c r="EI101" i="4"/>
  <c r="EI107" i="4"/>
  <c r="EI127" i="4"/>
  <c r="EI21" i="4"/>
  <c r="EI37" i="4"/>
  <c r="EI55" i="4"/>
  <c r="EI61" i="4"/>
  <c r="EI67" i="4"/>
  <c r="EI87" i="4"/>
  <c r="EI93" i="4"/>
  <c r="EI99" i="4"/>
  <c r="EI119" i="4"/>
  <c r="EI125" i="4"/>
  <c r="EI79" i="4"/>
  <c r="EI117" i="4"/>
  <c r="EI23" i="4"/>
  <c r="EI85" i="4"/>
  <c r="EI123" i="4"/>
  <c r="EI39" i="4"/>
  <c r="EI53" i="4"/>
  <c r="EI91" i="4"/>
  <c r="EI9" i="4"/>
  <c r="EI59" i="4"/>
  <c r="EI111" i="4"/>
  <c r="EG128" i="24"/>
  <c r="EG126" i="24"/>
  <c r="EG124" i="24"/>
  <c r="EG122" i="24"/>
  <c r="EG120" i="24"/>
  <c r="EG118" i="24"/>
  <c r="EG116" i="24"/>
  <c r="EG114" i="24"/>
  <c r="EG112" i="24"/>
  <c r="EG110" i="24"/>
  <c r="EG108" i="24"/>
  <c r="EG106" i="24"/>
  <c r="EG104" i="24"/>
  <c r="EG102" i="24"/>
  <c r="EG100" i="24"/>
  <c r="EG98" i="24"/>
  <c r="EG96" i="24"/>
  <c r="EG94" i="24"/>
  <c r="EG92" i="24"/>
  <c r="EG90" i="24"/>
  <c r="EG88" i="24"/>
  <c r="EG86" i="24"/>
  <c r="EG84" i="24"/>
  <c r="EG81" i="24"/>
  <c r="EG79" i="24"/>
  <c r="EG77" i="24"/>
  <c r="EG75" i="24"/>
  <c r="EG73" i="24"/>
  <c r="EG71" i="24"/>
  <c r="EG69" i="24"/>
  <c r="EG127" i="24"/>
  <c r="EG119" i="24"/>
  <c r="EG109" i="24"/>
  <c r="EG101" i="24"/>
  <c r="EG93" i="24"/>
  <c r="EG85" i="24"/>
  <c r="EG80" i="24"/>
  <c r="EG72" i="24"/>
  <c r="EG66" i="24"/>
  <c r="EG64" i="24"/>
  <c r="EG62" i="24"/>
  <c r="EG60" i="24"/>
  <c r="EG58" i="24"/>
  <c r="EG56" i="24"/>
  <c r="EG49" i="24"/>
  <c r="EG47" i="24"/>
  <c r="EG40" i="24"/>
  <c r="EG38" i="24"/>
  <c r="EG36" i="24"/>
  <c r="EG34" i="24"/>
  <c r="EG29" i="24"/>
  <c r="EG121" i="24"/>
  <c r="EG113" i="24"/>
  <c r="EG107" i="24"/>
  <c r="EG99" i="24"/>
  <c r="EG91" i="24"/>
  <c r="EG78" i="24"/>
  <c r="EG70" i="24"/>
  <c r="EG54" i="24"/>
  <c r="EG52" i="24"/>
  <c r="EG50" i="24"/>
  <c r="EG123" i="24"/>
  <c r="EG115" i="24"/>
  <c r="EG111" i="24"/>
  <c r="EG105" i="24"/>
  <c r="EG97" i="24"/>
  <c r="EG89" i="24"/>
  <c r="EG83" i="24"/>
  <c r="EG76" i="24"/>
  <c r="EG65" i="24"/>
  <c r="EG63" i="24"/>
  <c r="EG61" i="24"/>
  <c r="EG59" i="24"/>
  <c r="EG57" i="24"/>
  <c r="EG55" i="24"/>
  <c r="EG48" i="24"/>
  <c r="EG41" i="24"/>
  <c r="EG39" i="24"/>
  <c r="EG37" i="24"/>
  <c r="EG35" i="24"/>
  <c r="EG30" i="24"/>
  <c r="EG28" i="24"/>
  <c r="EG53" i="24"/>
  <c r="EG46" i="24"/>
  <c r="EG42" i="24"/>
  <c r="EG33" i="24"/>
  <c r="EG24" i="24"/>
  <c r="EG20" i="24"/>
  <c r="EG16" i="24"/>
  <c r="EG9" i="24"/>
  <c r="EG117" i="24"/>
  <c r="EG103" i="24"/>
  <c r="EG43" i="24"/>
  <c r="EG25" i="24"/>
  <c r="EG21" i="24"/>
  <c r="EG17" i="24"/>
  <c r="EG15" i="24"/>
  <c r="EG14" i="24"/>
  <c r="EG125" i="24"/>
  <c r="EG95" i="24"/>
  <c r="EG82" i="24"/>
  <c r="EG68" i="24"/>
  <c r="EG44" i="24"/>
  <c r="EG31" i="24"/>
  <c r="EG26" i="24"/>
  <c r="EG22" i="24"/>
  <c r="EG18" i="24"/>
  <c r="EG13" i="24"/>
  <c r="EG12" i="24"/>
  <c r="EG45" i="24"/>
  <c r="EG87" i="24"/>
  <c r="EG74" i="24"/>
  <c r="EG51" i="24"/>
  <c r="EG19" i="24"/>
  <c r="EG11" i="24"/>
  <c r="EG23" i="24"/>
  <c r="EG10" i="24"/>
  <c r="EG32" i="24"/>
  <c r="EG27" i="24"/>
  <c r="EG67" i="24"/>
  <c r="EJ15" i="4"/>
  <c r="EJ16" i="4"/>
  <c r="EJ23" i="4"/>
  <c r="EJ24" i="4"/>
  <c r="EJ31" i="4"/>
  <c r="EJ32" i="4"/>
  <c r="EJ39" i="4"/>
  <c r="EJ40" i="4"/>
  <c r="EJ47" i="4"/>
  <c r="EJ48" i="4"/>
  <c r="EJ55" i="4"/>
  <c r="EJ56" i="4"/>
  <c r="EJ63" i="4"/>
  <c r="EJ64" i="4"/>
  <c r="EJ71" i="4"/>
  <c r="EJ72" i="4"/>
  <c r="EJ79" i="4"/>
  <c r="EJ80" i="4"/>
  <c r="EJ87" i="4"/>
  <c r="EJ88" i="4"/>
  <c r="EJ95" i="4"/>
  <c r="EJ96" i="4"/>
  <c r="EJ103" i="4"/>
  <c r="EJ104" i="4"/>
  <c r="EJ111" i="4"/>
  <c r="EJ112" i="4"/>
  <c r="EJ119" i="4"/>
  <c r="EJ120" i="4"/>
  <c r="EJ127" i="4"/>
  <c r="EJ128" i="4"/>
  <c r="EJ9" i="4"/>
  <c r="EJ10" i="4"/>
  <c r="EJ17" i="4"/>
  <c r="EJ18" i="4"/>
  <c r="EJ25" i="4"/>
  <c r="EJ26" i="4"/>
  <c r="EJ33" i="4"/>
  <c r="EJ34" i="4"/>
  <c r="EJ41" i="4"/>
  <c r="EJ42" i="4"/>
  <c r="EJ49" i="4"/>
  <c r="EJ50" i="4"/>
  <c r="EJ11" i="4"/>
  <c r="EJ20" i="4"/>
  <c r="EJ27" i="4"/>
  <c r="EJ36" i="4"/>
  <c r="EJ43" i="4"/>
  <c r="EJ52" i="4"/>
  <c r="EJ53" i="4"/>
  <c r="EJ58" i="4"/>
  <c r="EJ59" i="4"/>
  <c r="EJ65" i="4"/>
  <c r="EJ78" i="4"/>
  <c r="EJ84" i="4"/>
  <c r="EJ85" i="4"/>
  <c r="EJ90" i="4"/>
  <c r="EJ91" i="4"/>
  <c r="EJ97" i="4"/>
  <c r="EJ110" i="4"/>
  <c r="EJ116" i="4"/>
  <c r="EJ117" i="4"/>
  <c r="EJ122" i="4"/>
  <c r="EJ123" i="4"/>
  <c r="EJ13" i="4"/>
  <c r="EJ22" i="4"/>
  <c r="EJ29" i="4"/>
  <c r="EJ38" i="4"/>
  <c r="EJ45" i="4"/>
  <c r="EJ57" i="4"/>
  <c r="EJ70" i="4"/>
  <c r="EJ76" i="4"/>
  <c r="EJ77" i="4"/>
  <c r="EJ82" i="4"/>
  <c r="EJ83" i="4"/>
  <c r="EJ89" i="4"/>
  <c r="EJ102" i="4"/>
  <c r="EJ108" i="4"/>
  <c r="EJ109" i="4"/>
  <c r="EJ114" i="4"/>
  <c r="EJ115" i="4"/>
  <c r="EJ121" i="4"/>
  <c r="EJ12" i="4"/>
  <c r="EJ19" i="4"/>
  <c r="EJ28" i="4"/>
  <c r="EJ35" i="4"/>
  <c r="EJ44" i="4"/>
  <c r="EJ51" i="4"/>
  <c r="EJ62" i="4"/>
  <c r="EJ68" i="4"/>
  <c r="EJ69" i="4"/>
  <c r="EJ74" i="4"/>
  <c r="EJ75" i="4"/>
  <c r="EJ81" i="4"/>
  <c r="EJ94" i="4"/>
  <c r="EJ100" i="4"/>
  <c r="EJ101" i="4"/>
  <c r="EJ106" i="4"/>
  <c r="EJ107" i="4"/>
  <c r="EJ113" i="4"/>
  <c r="EJ126" i="4"/>
  <c r="EJ14" i="4"/>
  <c r="EJ21" i="4"/>
  <c r="EJ60" i="4"/>
  <c r="EJ93" i="4"/>
  <c r="EJ98" i="4"/>
  <c r="EJ30" i="4"/>
  <c r="EJ37" i="4"/>
  <c r="EJ61" i="4"/>
  <c r="EJ66" i="4"/>
  <c r="EJ99" i="4"/>
  <c r="EJ118" i="4"/>
  <c r="EJ46" i="4"/>
  <c r="EJ67" i="4"/>
  <c r="EJ86" i="4"/>
  <c r="EJ105" i="4"/>
  <c r="EJ124" i="4"/>
  <c r="EJ54" i="4"/>
  <c r="EJ73" i="4"/>
  <c r="EJ92" i="4"/>
  <c r="EJ125" i="4"/>
  <c r="EI127" i="24"/>
  <c r="EI125" i="24"/>
  <c r="EI123" i="24"/>
  <c r="EI121" i="24"/>
  <c r="EI119" i="24"/>
  <c r="EI117" i="24"/>
  <c r="EI115" i="24"/>
  <c r="EI113" i="24"/>
  <c r="EI109" i="24"/>
  <c r="EI107" i="24"/>
  <c r="EI105" i="24"/>
  <c r="EI103" i="24"/>
  <c r="EI101" i="24"/>
  <c r="EI99" i="24"/>
  <c r="EI97" i="24"/>
  <c r="EI95" i="24"/>
  <c r="EI93" i="24"/>
  <c r="EI91" i="24"/>
  <c r="EI89" i="24"/>
  <c r="EI87" i="24"/>
  <c r="EI85" i="24"/>
  <c r="EI80" i="24"/>
  <c r="EI78" i="24"/>
  <c r="EI76" i="24"/>
  <c r="EI74" i="24"/>
  <c r="EI72" i="24"/>
  <c r="EI70" i="24"/>
  <c r="EI124" i="24"/>
  <c r="EI116" i="24"/>
  <c r="EI106" i="24"/>
  <c r="EI98" i="24"/>
  <c r="EI90" i="24"/>
  <c r="EI83" i="24"/>
  <c r="EI77" i="24"/>
  <c r="EI69" i="24"/>
  <c r="EI65" i="24"/>
  <c r="EI63" i="24"/>
  <c r="EI61" i="24"/>
  <c r="EI59" i="24"/>
  <c r="EI57" i="24"/>
  <c r="EI55" i="24"/>
  <c r="EI48" i="24"/>
  <c r="EI41" i="24"/>
  <c r="EI39" i="24"/>
  <c r="EI37" i="24"/>
  <c r="EI35" i="24"/>
  <c r="EI28" i="24"/>
  <c r="EI126" i="24"/>
  <c r="EI118" i="24"/>
  <c r="EI111" i="24"/>
  <c r="EI104" i="24"/>
  <c r="EI96" i="24"/>
  <c r="EI88" i="24"/>
  <c r="EI82" i="24"/>
  <c r="EI75" i="24"/>
  <c r="EI68" i="24"/>
  <c r="EI53" i="24"/>
  <c r="EI51" i="24"/>
  <c r="EI128" i="24"/>
  <c r="EI120" i="24"/>
  <c r="EI112" i="24"/>
  <c r="EI110" i="24"/>
  <c r="EI102" i="24"/>
  <c r="EI94" i="24"/>
  <c r="EI86" i="24"/>
  <c r="EI81" i="24"/>
  <c r="EI73" i="24"/>
  <c r="EI67" i="24"/>
  <c r="EI66" i="24"/>
  <c r="EI64" i="24"/>
  <c r="EI62" i="24"/>
  <c r="EI60" i="24"/>
  <c r="EI58" i="24"/>
  <c r="EI56" i="24"/>
  <c r="EI54" i="24"/>
  <c r="EI49" i="24"/>
  <c r="EI47" i="24"/>
  <c r="EI40" i="24"/>
  <c r="EI38" i="24"/>
  <c r="EI36" i="24"/>
  <c r="EI34" i="24"/>
  <c r="EI29" i="24"/>
  <c r="EI100" i="24"/>
  <c r="EI50" i="24"/>
  <c r="EI43" i="24"/>
  <c r="EI30" i="24"/>
  <c r="EI25" i="24"/>
  <c r="EI21" i="24"/>
  <c r="EI17" i="24"/>
  <c r="EI14" i="24"/>
  <c r="EI13" i="24"/>
  <c r="EI92" i="24"/>
  <c r="EI79" i="24"/>
  <c r="EI52" i="24"/>
  <c r="EI44" i="24"/>
  <c r="EI31" i="24"/>
  <c r="EI26" i="24"/>
  <c r="EI22" i="24"/>
  <c r="EI18" i="24"/>
  <c r="EI12" i="24"/>
  <c r="EI11" i="24"/>
  <c r="EI114" i="24"/>
  <c r="EI84" i="24"/>
  <c r="EI71" i="24"/>
  <c r="EI45" i="24"/>
  <c r="EI32" i="24"/>
  <c r="EI27" i="24"/>
  <c r="EI23" i="24"/>
  <c r="EI19" i="24"/>
  <c r="EI10" i="24"/>
  <c r="EI9" i="24"/>
  <c r="EI20" i="24"/>
  <c r="EI15" i="24"/>
  <c r="EI122" i="24"/>
  <c r="EI24" i="24"/>
  <c r="EI42" i="24"/>
  <c r="EI33" i="24"/>
  <c r="EI46" i="24"/>
  <c r="EI108" i="24"/>
  <c r="EI16" i="24"/>
  <c r="CQ128" i="27"/>
  <c r="CQ126" i="27"/>
  <c r="CQ124" i="27"/>
  <c r="CQ122" i="27"/>
  <c r="CQ120" i="27"/>
  <c r="CQ118" i="27"/>
  <c r="CQ116" i="27"/>
  <c r="CQ114" i="27"/>
  <c r="CQ112" i="27"/>
  <c r="CQ110" i="27"/>
  <c r="CQ108" i="27"/>
  <c r="CQ106" i="27"/>
  <c r="CQ104" i="27"/>
  <c r="CQ102" i="27"/>
  <c r="CQ100" i="27"/>
  <c r="CQ127" i="27"/>
  <c r="CQ125" i="27"/>
  <c r="CQ123" i="27"/>
  <c r="CQ121" i="27"/>
  <c r="CQ119" i="27"/>
  <c r="CQ117" i="27"/>
  <c r="CQ115" i="27"/>
  <c r="CQ113" i="27"/>
  <c r="CQ111" i="27"/>
  <c r="CQ109" i="27"/>
  <c r="CQ107" i="27"/>
  <c r="CQ105" i="27"/>
  <c r="CQ103" i="27"/>
  <c r="CQ101" i="27"/>
  <c r="CQ99" i="27"/>
  <c r="CQ97" i="27"/>
  <c r="CQ95" i="27"/>
  <c r="CQ93" i="27"/>
  <c r="CQ98" i="27"/>
  <c r="CQ96" i="27"/>
  <c r="CQ94" i="27"/>
  <c r="CQ92" i="27"/>
  <c r="CQ91" i="27"/>
  <c r="CQ84" i="27"/>
  <c r="CQ83" i="27"/>
  <c r="CQ78" i="27"/>
  <c r="CQ76" i="27"/>
  <c r="CQ74" i="27"/>
  <c r="CQ72" i="27"/>
  <c r="CQ70" i="27"/>
  <c r="CQ68" i="27"/>
  <c r="CQ66" i="27"/>
  <c r="CQ64" i="27"/>
  <c r="CQ62" i="27"/>
  <c r="CQ86" i="27"/>
  <c r="CQ85" i="27"/>
  <c r="CQ88" i="27"/>
  <c r="CQ87" i="27"/>
  <c r="CQ80" i="27"/>
  <c r="CQ79" i="27"/>
  <c r="CQ77" i="27"/>
  <c r="CQ75" i="27"/>
  <c r="CQ73" i="27"/>
  <c r="CQ71" i="27"/>
  <c r="CQ69" i="27"/>
  <c r="CQ67" i="27"/>
  <c r="CQ65" i="27"/>
  <c r="CQ63" i="27"/>
  <c r="CQ61" i="27"/>
  <c r="CQ82" i="27"/>
  <c r="CQ60" i="27"/>
  <c r="CQ53" i="27"/>
  <c r="CQ52" i="27"/>
  <c r="CQ45" i="27"/>
  <c r="CQ44" i="27"/>
  <c r="CQ43" i="27"/>
  <c r="CQ41" i="27"/>
  <c r="CQ39" i="27"/>
  <c r="CQ37" i="27"/>
  <c r="CQ35" i="27"/>
  <c r="CQ33" i="27"/>
  <c r="CQ90" i="27"/>
  <c r="CQ55" i="27"/>
  <c r="CQ54" i="27"/>
  <c r="CQ47" i="27"/>
  <c r="CQ46" i="27"/>
  <c r="CQ81" i="27"/>
  <c r="CQ57" i="27"/>
  <c r="CQ56" i="27"/>
  <c r="CQ49" i="27"/>
  <c r="CQ48" i="27"/>
  <c r="CQ42" i="27"/>
  <c r="CQ40" i="27"/>
  <c r="CQ38" i="27"/>
  <c r="CQ36" i="27"/>
  <c r="CQ34" i="27"/>
  <c r="CQ32" i="27"/>
  <c r="CQ30" i="27"/>
  <c r="CQ28" i="27"/>
  <c r="CQ26" i="27"/>
  <c r="CQ24" i="27"/>
  <c r="CQ22" i="27"/>
  <c r="CQ20" i="27"/>
  <c r="CQ18" i="27"/>
  <c r="CQ16" i="27"/>
  <c r="CQ14" i="27"/>
  <c r="CQ12" i="27"/>
  <c r="CQ89" i="27"/>
  <c r="CQ50" i="27"/>
  <c r="CQ31" i="27"/>
  <c r="CQ27" i="27"/>
  <c r="CQ19" i="27"/>
  <c r="CQ11" i="27"/>
  <c r="CQ10" i="27"/>
  <c r="CQ58" i="27"/>
  <c r="CQ29" i="27"/>
  <c r="CQ21" i="27"/>
  <c r="CQ13" i="27"/>
  <c r="CQ51" i="27"/>
  <c r="CQ23" i="27"/>
  <c r="CQ15" i="27"/>
  <c r="CQ9" i="27"/>
  <c r="CQ59" i="27"/>
  <c r="CQ17" i="27"/>
  <c r="CQ25" i="27"/>
  <c r="CI128" i="27"/>
  <c r="CI126" i="27"/>
  <c r="CI124" i="27"/>
  <c r="CI122" i="27"/>
  <c r="CI120" i="27"/>
  <c r="CI118" i="27"/>
  <c r="CI116" i="27"/>
  <c r="CI114" i="27"/>
  <c r="CI112" i="27"/>
  <c r="CI110" i="27"/>
  <c r="CI108" i="27"/>
  <c r="CI106" i="27"/>
  <c r="CI104" i="27"/>
  <c r="CI102" i="27"/>
  <c r="CI100" i="27"/>
  <c r="CI127" i="27"/>
  <c r="CI125" i="27"/>
  <c r="CI123" i="27"/>
  <c r="CI121" i="27"/>
  <c r="CI119" i="27"/>
  <c r="CI117" i="27"/>
  <c r="CI115" i="27"/>
  <c r="CI113" i="27"/>
  <c r="CI111" i="27"/>
  <c r="CI109" i="27"/>
  <c r="CI107" i="27"/>
  <c r="CI105" i="27"/>
  <c r="CI103" i="27"/>
  <c r="CI101" i="27"/>
  <c r="CI99" i="27"/>
  <c r="CI97" i="27"/>
  <c r="CI95" i="27"/>
  <c r="CI93" i="27"/>
  <c r="CI98" i="27"/>
  <c r="CI96" i="27"/>
  <c r="CI94" i="27"/>
  <c r="CI88" i="27"/>
  <c r="CI87" i="27"/>
  <c r="CI80" i="27"/>
  <c r="CI78" i="27"/>
  <c r="CI76" i="27"/>
  <c r="CI74" i="27"/>
  <c r="CI72" i="27"/>
  <c r="CI70" i="27"/>
  <c r="CI68" i="27"/>
  <c r="CI66" i="27"/>
  <c r="CI64" i="27"/>
  <c r="CI62" i="27"/>
  <c r="CI90" i="27"/>
  <c r="CI89" i="27"/>
  <c r="CI82" i="27"/>
  <c r="CI81" i="27"/>
  <c r="CI92" i="27"/>
  <c r="CI91" i="27"/>
  <c r="CI84" i="27"/>
  <c r="CI83" i="27"/>
  <c r="CI79" i="27"/>
  <c r="CI77" i="27"/>
  <c r="CI75" i="27"/>
  <c r="CI73" i="27"/>
  <c r="CI71" i="27"/>
  <c r="CI69" i="27"/>
  <c r="CI67" i="27"/>
  <c r="CI65" i="27"/>
  <c r="CI63" i="27"/>
  <c r="CI61" i="27"/>
  <c r="CI85" i="27"/>
  <c r="CI57" i="27"/>
  <c r="CI56" i="27"/>
  <c r="CI49" i="27"/>
  <c r="CI48" i="27"/>
  <c r="CI43" i="27"/>
  <c r="CI41" i="27"/>
  <c r="CI39" i="27"/>
  <c r="CI37" i="27"/>
  <c r="CI35" i="27"/>
  <c r="CI33" i="27"/>
  <c r="CI59" i="27"/>
  <c r="CI58" i="27"/>
  <c r="CI51" i="27"/>
  <c r="CI50" i="27"/>
  <c r="CI86" i="27"/>
  <c r="CI60" i="27"/>
  <c r="CI53" i="27"/>
  <c r="CI52" i="27"/>
  <c r="CI45" i="27"/>
  <c r="CI44" i="27"/>
  <c r="CI42" i="27"/>
  <c r="CI40" i="27"/>
  <c r="CI38" i="27"/>
  <c r="CI36" i="27"/>
  <c r="CI34" i="27"/>
  <c r="CI32" i="27"/>
  <c r="CI30" i="27"/>
  <c r="CI28" i="27"/>
  <c r="CI26" i="27"/>
  <c r="CI24" i="27"/>
  <c r="CI22" i="27"/>
  <c r="CI20" i="27"/>
  <c r="CI18" i="27"/>
  <c r="CI16" i="27"/>
  <c r="CI14" i="27"/>
  <c r="CI12" i="27"/>
  <c r="CI55" i="27"/>
  <c r="CI31" i="27"/>
  <c r="CI23" i="27"/>
  <c r="CI15" i="27"/>
  <c r="CI10" i="27"/>
  <c r="CI46" i="27"/>
  <c r="CI25" i="27"/>
  <c r="CI17" i="27"/>
  <c r="CI54" i="27"/>
  <c r="CI27" i="27"/>
  <c r="CI19" i="27"/>
  <c r="CI11" i="27"/>
  <c r="CI9" i="27"/>
  <c r="CI21" i="27"/>
  <c r="CI29" i="27"/>
  <c r="CI13" i="27"/>
  <c r="CI47" i="27"/>
  <c r="EJ127" i="21"/>
  <c r="EJ125" i="21"/>
  <c r="EJ123" i="21"/>
  <c r="EJ121" i="21"/>
  <c r="EJ119" i="21"/>
  <c r="EJ117" i="21"/>
  <c r="EJ115" i="21"/>
  <c r="EJ113" i="21"/>
  <c r="EJ111" i="21"/>
  <c r="EJ109" i="21"/>
  <c r="EJ107" i="21"/>
  <c r="EJ105" i="21"/>
  <c r="EJ103" i="21"/>
  <c r="EJ101" i="21"/>
  <c r="EJ99" i="21"/>
  <c r="EJ97" i="21"/>
  <c r="EJ95" i="21"/>
  <c r="EJ93" i="21"/>
  <c r="EJ91" i="21"/>
  <c r="EJ89" i="21"/>
  <c r="EJ124" i="21"/>
  <c r="EJ116" i="21"/>
  <c r="EJ108" i="21"/>
  <c r="EJ100" i="21"/>
  <c r="EJ92" i="21"/>
  <c r="EJ45" i="21"/>
  <c r="EJ43" i="21"/>
  <c r="EJ41" i="21"/>
  <c r="EJ39" i="21"/>
  <c r="EJ37" i="21"/>
  <c r="EJ35" i="21"/>
  <c r="EJ33" i="21"/>
  <c r="EJ31" i="21"/>
  <c r="EJ29" i="21"/>
  <c r="EJ27" i="21"/>
  <c r="EJ122" i="21"/>
  <c r="EJ114" i="21"/>
  <c r="EJ106" i="21"/>
  <c r="EJ98" i="21"/>
  <c r="EJ90" i="21"/>
  <c r="EJ87" i="21"/>
  <c r="EJ85" i="21"/>
  <c r="EJ83" i="21"/>
  <c r="EJ81" i="21"/>
  <c r="EJ79" i="21"/>
  <c r="EJ77" i="21"/>
  <c r="EJ75" i="21"/>
  <c r="EJ73" i="21"/>
  <c r="EJ71" i="21"/>
  <c r="EJ69" i="21"/>
  <c r="EJ67" i="21"/>
  <c r="EJ65" i="21"/>
  <c r="EJ63" i="21"/>
  <c r="EJ61" i="21"/>
  <c r="EJ58" i="21"/>
  <c r="EJ56" i="21"/>
  <c r="EJ54" i="21"/>
  <c r="EJ52" i="21"/>
  <c r="EJ50" i="21"/>
  <c r="EJ48" i="21"/>
  <c r="EJ46" i="21"/>
  <c r="EJ128" i="21"/>
  <c r="EJ120" i="21"/>
  <c r="EJ112" i="21"/>
  <c r="EJ104" i="21"/>
  <c r="EJ96" i="21"/>
  <c r="EJ44" i="21"/>
  <c r="EJ42" i="21"/>
  <c r="EJ40" i="21"/>
  <c r="EJ38" i="21"/>
  <c r="EJ36" i="21"/>
  <c r="EJ34" i="21"/>
  <c r="EJ32" i="21"/>
  <c r="EJ30" i="21"/>
  <c r="EJ28" i="21"/>
  <c r="EJ26" i="21"/>
  <c r="EJ102" i="21"/>
  <c r="EJ88" i="21"/>
  <c r="EJ80" i="21"/>
  <c r="EJ72" i="21"/>
  <c r="EJ64" i="21"/>
  <c r="EJ59" i="21"/>
  <c r="EJ51" i="21"/>
  <c r="EJ24" i="21"/>
  <c r="EJ20" i="21"/>
  <c r="EJ16" i="21"/>
  <c r="EJ12" i="21"/>
  <c r="EJ126" i="21"/>
  <c r="EJ94" i="21"/>
  <c r="EJ82" i="21"/>
  <c r="EJ74" i="21"/>
  <c r="EJ66" i="21"/>
  <c r="EJ53" i="21"/>
  <c r="EJ25" i="21"/>
  <c r="EJ21" i="21"/>
  <c r="EJ17" i="21"/>
  <c r="EJ13" i="21"/>
  <c r="EJ9" i="21"/>
  <c r="EJ110" i="21"/>
  <c r="EJ78" i="21"/>
  <c r="EJ62" i="21"/>
  <c r="EJ57" i="21"/>
  <c r="EJ22" i="21"/>
  <c r="EJ14" i="21"/>
  <c r="EJ76" i="21"/>
  <c r="EJ60" i="21"/>
  <c r="EJ55" i="21"/>
  <c r="EJ19" i="21"/>
  <c r="EJ11" i="21"/>
  <c r="EJ86" i="21"/>
  <c r="EJ70" i="21"/>
  <c r="EJ49" i="21"/>
  <c r="EJ18" i="21"/>
  <c r="EJ10" i="21"/>
  <c r="EJ118" i="21"/>
  <c r="EJ68" i="21"/>
  <c r="EJ47" i="21"/>
  <c r="EJ15" i="21"/>
  <c r="EJ84" i="21"/>
  <c r="EJ23" i="21"/>
  <c r="EH128" i="24"/>
  <c r="EH126" i="24"/>
  <c r="EH124" i="24"/>
  <c r="EH122" i="24"/>
  <c r="EH120" i="24"/>
  <c r="EH118" i="24"/>
  <c r="EH116" i="24"/>
  <c r="EH114" i="24"/>
  <c r="EH112" i="24"/>
  <c r="EH127" i="24"/>
  <c r="EH125" i="24"/>
  <c r="EH123" i="24"/>
  <c r="EH121" i="24"/>
  <c r="EH119" i="24"/>
  <c r="EH117" i="24"/>
  <c r="EH115" i="24"/>
  <c r="EH113" i="24"/>
  <c r="EH111" i="24"/>
  <c r="EH67" i="24"/>
  <c r="EH108" i="24"/>
  <c r="EH107" i="24"/>
  <c r="EH100" i="24"/>
  <c r="EH99" i="24"/>
  <c r="EH92" i="24"/>
  <c r="EH91" i="24"/>
  <c r="EH84" i="24"/>
  <c r="EH79" i="24"/>
  <c r="EH78" i="24"/>
  <c r="EH71" i="24"/>
  <c r="EH70" i="24"/>
  <c r="EH54" i="24"/>
  <c r="EH52" i="24"/>
  <c r="EH50" i="24"/>
  <c r="EH45" i="24"/>
  <c r="EH43" i="24"/>
  <c r="EH32" i="24"/>
  <c r="EH27" i="24"/>
  <c r="EH25" i="24"/>
  <c r="EH23" i="24"/>
  <c r="EH21" i="24"/>
  <c r="EH19" i="24"/>
  <c r="EH17" i="24"/>
  <c r="EH106" i="24"/>
  <c r="EH105" i="24"/>
  <c r="EH98" i="24"/>
  <c r="EH97" i="24"/>
  <c r="EH90" i="24"/>
  <c r="EH89" i="24"/>
  <c r="EH83" i="24"/>
  <c r="EH77" i="24"/>
  <c r="EH76" i="24"/>
  <c r="EH69" i="24"/>
  <c r="EH65" i="24"/>
  <c r="EH63" i="24"/>
  <c r="EH61" i="24"/>
  <c r="EH59" i="24"/>
  <c r="EH57" i="24"/>
  <c r="EH55" i="24"/>
  <c r="EH48" i="24"/>
  <c r="EH104" i="24"/>
  <c r="EH103" i="24"/>
  <c r="EH96" i="24"/>
  <c r="EH95" i="24"/>
  <c r="EH88" i="24"/>
  <c r="EH87" i="24"/>
  <c r="EH82" i="24"/>
  <c r="EH75" i="24"/>
  <c r="EH74" i="24"/>
  <c r="EH68" i="24"/>
  <c r="EH53" i="24"/>
  <c r="EH51" i="24"/>
  <c r="EH46" i="24"/>
  <c r="EH44" i="24"/>
  <c r="EH42" i="24"/>
  <c r="EH33" i="24"/>
  <c r="EH31" i="24"/>
  <c r="EH26" i="24"/>
  <c r="EH24" i="24"/>
  <c r="EH22" i="24"/>
  <c r="EH20" i="24"/>
  <c r="EH18" i="24"/>
  <c r="EH16" i="24"/>
  <c r="EH14" i="24"/>
  <c r="EH12" i="24"/>
  <c r="EH10" i="24"/>
  <c r="EH93" i="24"/>
  <c r="EH86" i="24"/>
  <c r="EH80" i="24"/>
  <c r="EH73" i="24"/>
  <c r="EH66" i="24"/>
  <c r="EH58" i="24"/>
  <c r="EH38" i="24"/>
  <c r="EH34" i="24"/>
  <c r="EH29" i="24"/>
  <c r="EH15" i="24"/>
  <c r="EH110" i="24"/>
  <c r="EH85" i="24"/>
  <c r="EH72" i="24"/>
  <c r="EH60" i="24"/>
  <c r="EH47" i="24"/>
  <c r="EH39" i="24"/>
  <c r="EH35" i="24"/>
  <c r="EH30" i="24"/>
  <c r="EH13" i="24"/>
  <c r="EH109" i="24"/>
  <c r="EH102" i="24"/>
  <c r="EH62" i="24"/>
  <c r="EH49" i="24"/>
  <c r="EH40" i="24"/>
  <c r="EH36" i="24"/>
  <c r="EH11" i="24"/>
  <c r="EH64" i="24"/>
  <c r="EH101" i="24"/>
  <c r="EH37" i="24"/>
  <c r="EH28" i="24"/>
  <c r="EH81" i="24"/>
  <c r="EH41" i="24"/>
  <c r="EH9" i="24"/>
  <c r="EH56" i="24"/>
  <c r="EH94" i="24"/>
  <c r="AA117" i="22"/>
  <c r="AG117" i="22"/>
  <c r="AB117" i="22"/>
  <c r="AG97" i="22"/>
  <c r="AB97" i="22"/>
  <c r="AA97" i="22"/>
  <c r="AG20" i="22"/>
  <c r="AA20" i="22"/>
  <c r="AB20" i="22"/>
  <c r="AB120" i="22"/>
  <c r="AA120" i="22"/>
  <c r="AG120" i="22"/>
  <c r="AB48" i="22"/>
  <c r="AG48" i="22"/>
  <c r="AA48" i="22"/>
  <c r="AG94" i="22"/>
  <c r="AA94" i="22"/>
  <c r="AB94" i="22"/>
  <c r="AA13" i="22"/>
  <c r="AG13" i="22"/>
  <c r="AB13" i="22"/>
  <c r="AA65" i="22"/>
  <c r="AG65" i="22"/>
  <c r="AB65" i="22"/>
  <c r="Z59" i="31"/>
  <c r="Z90" i="31"/>
  <c r="K106" i="31"/>
  <c r="AM79" i="22"/>
  <c r="BH79" i="22" s="1"/>
  <c r="K81" i="31"/>
  <c r="K59" i="31"/>
  <c r="AR108" i="22"/>
  <c r="BI108" i="22" s="1"/>
  <c r="Q93" i="22"/>
  <c r="Q113" i="22"/>
  <c r="Q81" i="22"/>
  <c r="Q74" i="22"/>
  <c r="CJ10" i="23"/>
  <c r="CJ15" i="23"/>
  <c r="CJ18" i="23"/>
  <c r="CJ23" i="23"/>
  <c r="CJ26" i="23"/>
  <c r="CJ31" i="23"/>
  <c r="CJ34" i="23"/>
  <c r="CJ39" i="23"/>
  <c r="CJ42" i="23"/>
  <c r="CJ47" i="23"/>
  <c r="CJ50" i="23"/>
  <c r="CJ55" i="23"/>
  <c r="CJ58" i="23"/>
  <c r="CJ9" i="23"/>
  <c r="CJ14" i="23"/>
  <c r="CJ17" i="23"/>
  <c r="CJ24" i="23"/>
  <c r="CJ27" i="23"/>
  <c r="CJ36" i="23"/>
  <c r="CJ37" i="23"/>
  <c r="CJ46" i="23"/>
  <c r="CJ49" i="23"/>
  <c r="CJ56" i="23"/>
  <c r="CJ59" i="23"/>
  <c r="CJ63" i="23"/>
  <c r="CJ66" i="23"/>
  <c r="CJ71" i="23"/>
  <c r="CJ74" i="23"/>
  <c r="CJ79" i="23"/>
  <c r="CJ82" i="23"/>
  <c r="CJ87" i="23"/>
  <c r="CJ90" i="23"/>
  <c r="CJ95" i="23"/>
  <c r="CJ97" i="23"/>
  <c r="CJ99" i="23"/>
  <c r="CJ101" i="23"/>
  <c r="CJ103" i="23"/>
  <c r="CJ105" i="23"/>
  <c r="CJ107" i="23"/>
  <c r="CJ109" i="23"/>
  <c r="CJ111" i="23"/>
  <c r="CJ113" i="23"/>
  <c r="CJ115" i="23"/>
  <c r="CJ117" i="23"/>
  <c r="CJ119" i="23"/>
  <c r="CJ121" i="23"/>
  <c r="CJ123" i="23"/>
  <c r="CJ125" i="23"/>
  <c r="CJ12" i="23"/>
  <c r="CJ13" i="23"/>
  <c r="CJ22" i="23"/>
  <c r="CJ25" i="23"/>
  <c r="CJ32" i="23"/>
  <c r="CJ35" i="23"/>
  <c r="CJ44" i="23"/>
  <c r="CJ45" i="23"/>
  <c r="CJ54" i="23"/>
  <c r="CJ57" i="23"/>
  <c r="CJ64" i="23"/>
  <c r="CJ69" i="23"/>
  <c r="CJ72" i="23"/>
  <c r="CJ77" i="23"/>
  <c r="CJ80" i="23"/>
  <c r="CJ85" i="23"/>
  <c r="CJ88" i="23"/>
  <c r="CJ93" i="23"/>
  <c r="CJ11" i="23"/>
  <c r="CJ20" i="23"/>
  <c r="CJ21" i="23"/>
  <c r="CJ30" i="23"/>
  <c r="CJ33" i="23"/>
  <c r="CJ40" i="23"/>
  <c r="CJ43" i="23"/>
  <c r="CJ52" i="23"/>
  <c r="CJ53" i="23"/>
  <c r="CJ62" i="23"/>
  <c r="CJ67" i="23"/>
  <c r="CJ70" i="23"/>
  <c r="CJ75" i="23"/>
  <c r="CJ78" i="23"/>
  <c r="CJ83" i="23"/>
  <c r="CJ86" i="23"/>
  <c r="CJ91" i="23"/>
  <c r="CJ94" i="23"/>
  <c r="CJ96" i="23"/>
  <c r="CJ98" i="23"/>
  <c r="CJ100" i="23"/>
  <c r="CJ102" i="23"/>
  <c r="CJ104" i="23"/>
  <c r="CJ106" i="23"/>
  <c r="CJ108" i="23"/>
  <c r="CJ110" i="23"/>
  <c r="CJ112" i="23"/>
  <c r="CJ114" i="23"/>
  <c r="CJ116" i="23"/>
  <c r="CJ118" i="23"/>
  <c r="CJ120" i="23"/>
  <c r="CJ122" i="23"/>
  <c r="CJ124" i="23"/>
  <c r="CJ126" i="23"/>
  <c r="CJ128" i="23"/>
  <c r="CJ29" i="23"/>
  <c r="CJ60" i="23"/>
  <c r="CJ65" i="23"/>
  <c r="CJ84" i="23"/>
  <c r="CJ38" i="23"/>
  <c r="CJ41" i="23"/>
  <c r="CJ61" i="23"/>
  <c r="CJ76" i="23"/>
  <c r="CJ89" i="23"/>
  <c r="CJ127" i="23"/>
  <c r="CJ16" i="23"/>
  <c r="CJ19" i="23"/>
  <c r="CJ68" i="23"/>
  <c r="CJ81" i="23"/>
  <c r="CJ28" i="23"/>
  <c r="CJ48" i="23"/>
  <c r="CJ51" i="23"/>
  <c r="CJ73" i="23"/>
  <c r="CJ92" i="23"/>
  <c r="CO16" i="23"/>
  <c r="CO17" i="23"/>
  <c r="CO24" i="23"/>
  <c r="CO25" i="23"/>
  <c r="CO32" i="23"/>
  <c r="CO33" i="23"/>
  <c r="CO40" i="23"/>
  <c r="CO41" i="23"/>
  <c r="CO48" i="23"/>
  <c r="CO49" i="23"/>
  <c r="CO56" i="23"/>
  <c r="CO57" i="23"/>
  <c r="CO10" i="23"/>
  <c r="CO15" i="23"/>
  <c r="CO20" i="23"/>
  <c r="CO27" i="23"/>
  <c r="CO30" i="23"/>
  <c r="CO37" i="23"/>
  <c r="CO42" i="23"/>
  <c r="CO47" i="23"/>
  <c r="CO52" i="23"/>
  <c r="CO59" i="23"/>
  <c r="CO64" i="23"/>
  <c r="CO65" i="23"/>
  <c r="CO72" i="23"/>
  <c r="CO73" i="23"/>
  <c r="CO80" i="23"/>
  <c r="CO81" i="23"/>
  <c r="CO88" i="23"/>
  <c r="CO89" i="23"/>
  <c r="CO13" i="23"/>
  <c r="CO18" i="23"/>
  <c r="CO23" i="23"/>
  <c r="CO28" i="23"/>
  <c r="CO35" i="23"/>
  <c r="CO38" i="23"/>
  <c r="CO45" i="23"/>
  <c r="CO50" i="23"/>
  <c r="CO55" i="23"/>
  <c r="CO60" i="23"/>
  <c r="CO62" i="23"/>
  <c r="CO63" i="23"/>
  <c r="CO70" i="23"/>
  <c r="CO71" i="23"/>
  <c r="CO78" i="23"/>
  <c r="CO79" i="23"/>
  <c r="CO86" i="23"/>
  <c r="CO87" i="23"/>
  <c r="CO94" i="23"/>
  <c r="CO96" i="23"/>
  <c r="CO98" i="23"/>
  <c r="CO100" i="23"/>
  <c r="CO102" i="23"/>
  <c r="CO104" i="23"/>
  <c r="CO106" i="23"/>
  <c r="CO108" i="23"/>
  <c r="CO110" i="23"/>
  <c r="CO112" i="23"/>
  <c r="CO114" i="23"/>
  <c r="CO116" i="23"/>
  <c r="CO118" i="23"/>
  <c r="CO120" i="23"/>
  <c r="CO122" i="23"/>
  <c r="CO124" i="23"/>
  <c r="CO126" i="23"/>
  <c r="CO128" i="23"/>
  <c r="CO9" i="23"/>
  <c r="CO11" i="23"/>
  <c r="CO14" i="23"/>
  <c r="CO21" i="23"/>
  <c r="CO26" i="23"/>
  <c r="CO31" i="23"/>
  <c r="CO36" i="23"/>
  <c r="CO43" i="23"/>
  <c r="CO46" i="23"/>
  <c r="CO53" i="23"/>
  <c r="CO58" i="23"/>
  <c r="CO68" i="23"/>
  <c r="CO69" i="23"/>
  <c r="CO76" i="23"/>
  <c r="CO77" i="23"/>
  <c r="CO84" i="23"/>
  <c r="CO85" i="23"/>
  <c r="CO92" i="23"/>
  <c r="CO93" i="23"/>
  <c r="CO34" i="23"/>
  <c r="CO51" i="23"/>
  <c r="CO54" i="23"/>
  <c r="CO75" i="23"/>
  <c r="CO90" i="23"/>
  <c r="CO97" i="23"/>
  <c r="CO105" i="23"/>
  <c r="CO113" i="23"/>
  <c r="CO121" i="23"/>
  <c r="CO12" i="23"/>
  <c r="CO29" i="23"/>
  <c r="CO67" i="23"/>
  <c r="CO82" i="23"/>
  <c r="CO95" i="23"/>
  <c r="CO103" i="23"/>
  <c r="CO111" i="23"/>
  <c r="CO119" i="23"/>
  <c r="CO44" i="23"/>
  <c r="CO61" i="23"/>
  <c r="CO74" i="23"/>
  <c r="CO91" i="23"/>
  <c r="CO101" i="23"/>
  <c r="CO109" i="23"/>
  <c r="CO117" i="23"/>
  <c r="CO125" i="23"/>
  <c r="CO127" i="23"/>
  <c r="CO19" i="23"/>
  <c r="CO22" i="23"/>
  <c r="CO39" i="23"/>
  <c r="CO66" i="23"/>
  <c r="CO83" i="23"/>
  <c r="CO99" i="23"/>
  <c r="CO107" i="23"/>
  <c r="CO115" i="23"/>
  <c r="CO123" i="23"/>
  <c r="EI126" i="21"/>
  <c r="EI125" i="21"/>
  <c r="EI118" i="21"/>
  <c r="EI117" i="21"/>
  <c r="EI110" i="21"/>
  <c r="EI109" i="21"/>
  <c r="EI102" i="21"/>
  <c r="EI101" i="21"/>
  <c r="EI94" i="21"/>
  <c r="EI93" i="21"/>
  <c r="EI88" i="21"/>
  <c r="EI86" i="21"/>
  <c r="EI84" i="21"/>
  <c r="EI82" i="21"/>
  <c r="EI80" i="21"/>
  <c r="EI78" i="21"/>
  <c r="EI76" i="21"/>
  <c r="EI74" i="21"/>
  <c r="EI72" i="21"/>
  <c r="EI70" i="21"/>
  <c r="EI68" i="21"/>
  <c r="EI66" i="21"/>
  <c r="EI64" i="21"/>
  <c r="EI62" i="21"/>
  <c r="EI60" i="21"/>
  <c r="EI59" i="21"/>
  <c r="EI57" i="21"/>
  <c r="EI55" i="21"/>
  <c r="EI53" i="21"/>
  <c r="EI51" i="21"/>
  <c r="EI49" i="21"/>
  <c r="EI47" i="21"/>
  <c r="EI24" i="21"/>
  <c r="EI22" i="21"/>
  <c r="EI20" i="21"/>
  <c r="EI18" i="21"/>
  <c r="EI16" i="21"/>
  <c r="EI14" i="21"/>
  <c r="EI12" i="21"/>
  <c r="EI10" i="21"/>
  <c r="EI124" i="21"/>
  <c r="EI123" i="21"/>
  <c r="EI116" i="21"/>
  <c r="EI115" i="21"/>
  <c r="EI108" i="21"/>
  <c r="EI107" i="21"/>
  <c r="EI100" i="21"/>
  <c r="EI99" i="21"/>
  <c r="EI92" i="21"/>
  <c r="EI91" i="21"/>
  <c r="EI45" i="21"/>
  <c r="EI43" i="21"/>
  <c r="EI41" i="21"/>
  <c r="EI39" i="21"/>
  <c r="EI122" i="21"/>
  <c r="EI121" i="21"/>
  <c r="EI114" i="21"/>
  <c r="EI113" i="21"/>
  <c r="EI106" i="21"/>
  <c r="EI105" i="21"/>
  <c r="EI98" i="21"/>
  <c r="EI97" i="21"/>
  <c r="EI90" i="21"/>
  <c r="EI89" i="21"/>
  <c r="EI87" i="21"/>
  <c r="EI85" i="21"/>
  <c r="EI83" i="21"/>
  <c r="EI81" i="21"/>
  <c r="EI79" i="21"/>
  <c r="EI77" i="21"/>
  <c r="EI75" i="21"/>
  <c r="EI73" i="21"/>
  <c r="EI71" i="21"/>
  <c r="EI69" i="21"/>
  <c r="EI67" i="21"/>
  <c r="EI65" i="21"/>
  <c r="EI63" i="21"/>
  <c r="EI61" i="21"/>
  <c r="EI58" i="21"/>
  <c r="EI56" i="21"/>
  <c r="EI54" i="21"/>
  <c r="EI52" i="21"/>
  <c r="EI50" i="21"/>
  <c r="EI48" i="21"/>
  <c r="EI46" i="21"/>
  <c r="EI25" i="21"/>
  <c r="EI23" i="21"/>
  <c r="EI21" i="21"/>
  <c r="EI19" i="21"/>
  <c r="EI17" i="21"/>
  <c r="EI15" i="21"/>
  <c r="EI13" i="21"/>
  <c r="EI11" i="21"/>
  <c r="EI9" i="21"/>
  <c r="EI127" i="21"/>
  <c r="EI120" i="21"/>
  <c r="EI95" i="21"/>
  <c r="EI44" i="21"/>
  <c r="EI36" i="21"/>
  <c r="EI32" i="21"/>
  <c r="EI28" i="21"/>
  <c r="EI119" i="21"/>
  <c r="EI112" i="21"/>
  <c r="EI37" i="21"/>
  <c r="EI33" i="21"/>
  <c r="EI29" i="21"/>
  <c r="EI103" i="21"/>
  <c r="EI96" i="21"/>
  <c r="EI38" i="21"/>
  <c r="EI30" i="21"/>
  <c r="EI42" i="21"/>
  <c r="EI35" i="21"/>
  <c r="EI27" i="21"/>
  <c r="EI128" i="21"/>
  <c r="EI40" i="21"/>
  <c r="EI34" i="21"/>
  <c r="EI26" i="21"/>
  <c r="EI111" i="21"/>
  <c r="EI104" i="21"/>
  <c r="EI31" i="21"/>
  <c r="CP11" i="23"/>
  <c r="CP19" i="23"/>
  <c r="CP27" i="23"/>
  <c r="CP35" i="23"/>
  <c r="CP43" i="23"/>
  <c r="CP51" i="23"/>
  <c r="CP59" i="23"/>
  <c r="CP17" i="23"/>
  <c r="CP29" i="23"/>
  <c r="CP39" i="23"/>
  <c r="CP49" i="23"/>
  <c r="CP61" i="23"/>
  <c r="CP67" i="23"/>
  <c r="CP75" i="23"/>
  <c r="CP83" i="23"/>
  <c r="CP91" i="23"/>
  <c r="CP15" i="23"/>
  <c r="CP25" i="23"/>
  <c r="CP37" i="23"/>
  <c r="CP47" i="23"/>
  <c r="CP57" i="23"/>
  <c r="CP65" i="23"/>
  <c r="CP73" i="23"/>
  <c r="CP81" i="23"/>
  <c r="CP89" i="23"/>
  <c r="CP13" i="23"/>
  <c r="CP23" i="23"/>
  <c r="CP33" i="23"/>
  <c r="CP45" i="23"/>
  <c r="CP55" i="23"/>
  <c r="CP63" i="23"/>
  <c r="CP71" i="23"/>
  <c r="CP79" i="23"/>
  <c r="CP87" i="23"/>
  <c r="CP31" i="23"/>
  <c r="CP77" i="23"/>
  <c r="CP69" i="23"/>
  <c r="CP21" i="23"/>
  <c r="CP41" i="23"/>
  <c r="CP93" i="23"/>
  <c r="CP53" i="23"/>
  <c r="CP85" i="23"/>
  <c r="CP12" i="23"/>
  <c r="CP20" i="23"/>
  <c r="CP28" i="23"/>
  <c r="CP36" i="23"/>
  <c r="CP44" i="23"/>
  <c r="CP52" i="23"/>
  <c r="CP60" i="23"/>
  <c r="CP68" i="23"/>
  <c r="CP76" i="23"/>
  <c r="CP84" i="23"/>
  <c r="CP92" i="23"/>
  <c r="CP125" i="23"/>
  <c r="CP121" i="23"/>
  <c r="CP117" i="23"/>
  <c r="CP113" i="23"/>
  <c r="CP109" i="23"/>
  <c r="CP105" i="23"/>
  <c r="CP101" i="23"/>
  <c r="CP97" i="23"/>
  <c r="CP128" i="23"/>
  <c r="CP124" i="23"/>
  <c r="CP120" i="23"/>
  <c r="CP116" i="23"/>
  <c r="CP112" i="23"/>
  <c r="CP108" i="23"/>
  <c r="CP104" i="23"/>
  <c r="CP100" i="23"/>
  <c r="CP96" i="23"/>
  <c r="CP18" i="23"/>
  <c r="CP30" i="23"/>
  <c r="CP40" i="23"/>
  <c r="CP50" i="23"/>
  <c r="CP62" i="23"/>
  <c r="CP72" i="23"/>
  <c r="CP82" i="23"/>
  <c r="CP9" i="23"/>
  <c r="CP123" i="23"/>
  <c r="CP107" i="23"/>
  <c r="CP126" i="23"/>
  <c r="CP110" i="23"/>
  <c r="CP94" i="23"/>
  <c r="CP26" i="23"/>
  <c r="CP48" i="23"/>
  <c r="CP80" i="23"/>
  <c r="CP119" i="23"/>
  <c r="CP103" i="23"/>
  <c r="CP122" i="23"/>
  <c r="CP106" i="23"/>
  <c r="CP10" i="23"/>
  <c r="CP22" i="23"/>
  <c r="CP32" i="23"/>
  <c r="CP42" i="23"/>
  <c r="CP54" i="23"/>
  <c r="CP64" i="23"/>
  <c r="CP74" i="23"/>
  <c r="CP86" i="23"/>
  <c r="CP127" i="23"/>
  <c r="CP111" i="23"/>
  <c r="CP95" i="23"/>
  <c r="CP114" i="23"/>
  <c r="CP98" i="23"/>
  <c r="CP38" i="23"/>
  <c r="CP70" i="23"/>
  <c r="CP14" i="23"/>
  <c r="CP24" i="23"/>
  <c r="CP34" i="23"/>
  <c r="CP46" i="23"/>
  <c r="CP56" i="23"/>
  <c r="CP66" i="23"/>
  <c r="CP78" i="23"/>
  <c r="CP88" i="23"/>
  <c r="CP115" i="23"/>
  <c r="CP99" i="23"/>
  <c r="CP118" i="23"/>
  <c r="CP102" i="23"/>
  <c r="CP16" i="23"/>
  <c r="CP58" i="23"/>
  <c r="CP90" i="23"/>
  <c r="CM13" i="23"/>
  <c r="CM21" i="23"/>
  <c r="CM29" i="23"/>
  <c r="CM37" i="23"/>
  <c r="CM45" i="23"/>
  <c r="CM53" i="23"/>
  <c r="CM61" i="23"/>
  <c r="CM11" i="23"/>
  <c r="CM23" i="23"/>
  <c r="CM33" i="23"/>
  <c r="CM43" i="23"/>
  <c r="CM55" i="23"/>
  <c r="CM69" i="23"/>
  <c r="CM77" i="23"/>
  <c r="CM85" i="23"/>
  <c r="CM93" i="23"/>
  <c r="CM12" i="23"/>
  <c r="CM19" i="23"/>
  <c r="CM31" i="23"/>
  <c r="CM41" i="23"/>
  <c r="CM51" i="23"/>
  <c r="CM67" i="23"/>
  <c r="CM75" i="23"/>
  <c r="CM83" i="23"/>
  <c r="CM91" i="23"/>
  <c r="CM17" i="23"/>
  <c r="CM27" i="23"/>
  <c r="CM39" i="23"/>
  <c r="CM49" i="23"/>
  <c r="CM59" i="23"/>
  <c r="CM65" i="23"/>
  <c r="CM73" i="23"/>
  <c r="CM81" i="23"/>
  <c r="CM89" i="23"/>
  <c r="CM57" i="23"/>
  <c r="CM71" i="23"/>
  <c r="CM15" i="23"/>
  <c r="CM35" i="23"/>
  <c r="CM63" i="23"/>
  <c r="CM47" i="23"/>
  <c r="CM87" i="23"/>
  <c r="CM25" i="23"/>
  <c r="CM79" i="23"/>
  <c r="CM126" i="23"/>
  <c r="CM122" i="23"/>
  <c r="CM118" i="23"/>
  <c r="CM114" i="23"/>
  <c r="CM110" i="23"/>
  <c r="CM106" i="23"/>
  <c r="CM102" i="23"/>
  <c r="CM98" i="23"/>
  <c r="CM94" i="23"/>
  <c r="CM78" i="23"/>
  <c r="CM62" i="23"/>
  <c r="CM46" i="23"/>
  <c r="CM30" i="23"/>
  <c r="CM14" i="23"/>
  <c r="CM88" i="23"/>
  <c r="CM72" i="23"/>
  <c r="CM56" i="23"/>
  <c r="CM40" i="23"/>
  <c r="CM24" i="23"/>
  <c r="CM128" i="23"/>
  <c r="CM123" i="23"/>
  <c r="CM117" i="23"/>
  <c r="CM112" i="23"/>
  <c r="CM107" i="23"/>
  <c r="CM101" i="23"/>
  <c r="CM96" i="23"/>
  <c r="CM82" i="23"/>
  <c r="CM58" i="23"/>
  <c r="CM38" i="23"/>
  <c r="CM18" i="23"/>
  <c r="CM84" i="23"/>
  <c r="CM64" i="23"/>
  <c r="CM44" i="23"/>
  <c r="CM20" i="23"/>
  <c r="CM124" i="23"/>
  <c r="CM103" i="23"/>
  <c r="CM66" i="23"/>
  <c r="CM92" i="23"/>
  <c r="CM28" i="23"/>
  <c r="CM127" i="23"/>
  <c r="CM121" i="23"/>
  <c r="CM116" i="23"/>
  <c r="CM111" i="23"/>
  <c r="CM105" i="23"/>
  <c r="CM100" i="23"/>
  <c r="CM95" i="23"/>
  <c r="CM74" i="23"/>
  <c r="CM54" i="23"/>
  <c r="CM34" i="23"/>
  <c r="CM10" i="23"/>
  <c r="CM80" i="23"/>
  <c r="CM60" i="23"/>
  <c r="CM36" i="23"/>
  <c r="CM16" i="23"/>
  <c r="CM113" i="23"/>
  <c r="CM97" i="23"/>
  <c r="CM42" i="23"/>
  <c r="CM68" i="23"/>
  <c r="CM125" i="23"/>
  <c r="CM120" i="23"/>
  <c r="CM115" i="23"/>
  <c r="CM109" i="23"/>
  <c r="CM104" i="23"/>
  <c r="CM99" i="23"/>
  <c r="CM90" i="23"/>
  <c r="CM70" i="23"/>
  <c r="CM50" i="23"/>
  <c r="CM26" i="23"/>
  <c r="CM9" i="23"/>
  <c r="CM76" i="23"/>
  <c r="CM52" i="23"/>
  <c r="CM32" i="23"/>
  <c r="CM119" i="23"/>
  <c r="CM108" i="23"/>
  <c r="CM86" i="23"/>
  <c r="CM22" i="23"/>
  <c r="CM48" i="23"/>
  <c r="EJ127" i="24"/>
  <c r="EJ125" i="24"/>
  <c r="EJ123" i="24"/>
  <c r="EJ121" i="24"/>
  <c r="EJ119" i="24"/>
  <c r="EJ117" i="24"/>
  <c r="EJ115" i="24"/>
  <c r="EJ113" i="24"/>
  <c r="EJ128" i="24"/>
  <c r="EJ126" i="24"/>
  <c r="EJ124" i="24"/>
  <c r="EJ122" i="24"/>
  <c r="EJ120" i="24"/>
  <c r="EJ118" i="24"/>
  <c r="EJ116" i="24"/>
  <c r="EJ114" i="24"/>
  <c r="EJ112" i="24"/>
  <c r="EJ83" i="24"/>
  <c r="EJ68" i="24"/>
  <c r="EJ66" i="24"/>
  <c r="EJ111" i="24"/>
  <c r="EJ105" i="24"/>
  <c r="EJ104" i="24"/>
  <c r="EJ97" i="24"/>
  <c r="EJ96" i="24"/>
  <c r="EJ89" i="24"/>
  <c r="EJ88" i="24"/>
  <c r="EJ82" i="24"/>
  <c r="EJ76" i="24"/>
  <c r="EJ75" i="24"/>
  <c r="EJ53" i="24"/>
  <c r="EJ51" i="24"/>
  <c r="EJ46" i="24"/>
  <c r="EJ44" i="24"/>
  <c r="EJ42" i="24"/>
  <c r="EJ33" i="24"/>
  <c r="EJ31" i="24"/>
  <c r="EJ26" i="24"/>
  <c r="EJ24" i="24"/>
  <c r="EJ22" i="24"/>
  <c r="EJ20" i="24"/>
  <c r="EJ18" i="24"/>
  <c r="EJ16" i="24"/>
  <c r="EJ110" i="24"/>
  <c r="EJ103" i="24"/>
  <c r="EJ102" i="24"/>
  <c r="EJ95" i="24"/>
  <c r="EJ94" i="24"/>
  <c r="EJ87" i="24"/>
  <c r="EJ86" i="24"/>
  <c r="EJ81" i="24"/>
  <c r="EJ74" i="24"/>
  <c r="EJ73" i="24"/>
  <c r="EJ67" i="24"/>
  <c r="EJ64" i="24"/>
  <c r="EJ62" i="24"/>
  <c r="EJ60" i="24"/>
  <c r="EJ58" i="24"/>
  <c r="EJ56" i="24"/>
  <c r="EJ54" i="24"/>
  <c r="EJ49" i="24"/>
  <c r="EJ47" i="24"/>
  <c r="EJ109" i="24"/>
  <c r="EJ108" i="24"/>
  <c r="EJ101" i="24"/>
  <c r="EJ100" i="24"/>
  <c r="EJ93" i="24"/>
  <c r="EJ92" i="24"/>
  <c r="EJ85" i="24"/>
  <c r="EJ84" i="24"/>
  <c r="EJ80" i="24"/>
  <c r="EJ79" i="24"/>
  <c r="EJ72" i="24"/>
  <c r="EJ71" i="24"/>
  <c r="EJ52" i="24"/>
  <c r="EJ50" i="24"/>
  <c r="EJ45" i="24"/>
  <c r="EJ43" i="24"/>
  <c r="EJ32" i="24"/>
  <c r="EJ30" i="24"/>
  <c r="EJ27" i="24"/>
  <c r="EJ25" i="24"/>
  <c r="EJ23" i="24"/>
  <c r="EJ21" i="24"/>
  <c r="EJ19" i="24"/>
  <c r="EJ17" i="24"/>
  <c r="EJ15" i="24"/>
  <c r="EJ13" i="24"/>
  <c r="EJ11" i="24"/>
  <c r="EJ9" i="24"/>
  <c r="EJ107" i="24"/>
  <c r="EJ69" i="24"/>
  <c r="EJ63" i="24"/>
  <c r="EJ55" i="24"/>
  <c r="EJ39" i="24"/>
  <c r="EJ35" i="24"/>
  <c r="EJ12" i="24"/>
  <c r="EJ106" i="24"/>
  <c r="EJ99" i="24"/>
  <c r="EJ65" i="24"/>
  <c r="EJ57" i="24"/>
  <c r="EJ40" i="24"/>
  <c r="EJ36" i="24"/>
  <c r="EJ10" i="24"/>
  <c r="EJ98" i="24"/>
  <c r="EJ91" i="24"/>
  <c r="EJ78" i="24"/>
  <c r="EJ59" i="24"/>
  <c r="EJ41" i="24"/>
  <c r="EJ37" i="24"/>
  <c r="EJ28" i="24"/>
  <c r="EJ90" i="24"/>
  <c r="EJ77" i="24"/>
  <c r="EJ34" i="24"/>
  <c r="EJ61" i="24"/>
  <c r="EJ38" i="24"/>
  <c r="EJ29" i="24"/>
  <c r="EJ14" i="24"/>
  <c r="EJ70" i="24"/>
  <c r="EJ48" i="24"/>
  <c r="CN125" i="27"/>
  <c r="CN121" i="27"/>
  <c r="CN117" i="27"/>
  <c r="CN113" i="27"/>
  <c r="CN109" i="27"/>
  <c r="CN105" i="27"/>
  <c r="CN101" i="27"/>
  <c r="CN128" i="27"/>
  <c r="CN124" i="27"/>
  <c r="CN120" i="27"/>
  <c r="CN116" i="27"/>
  <c r="CN112" i="27"/>
  <c r="CN108" i="27"/>
  <c r="CN104" i="27"/>
  <c r="CN100" i="27"/>
  <c r="CN98" i="27"/>
  <c r="CN96" i="27"/>
  <c r="CN94" i="27"/>
  <c r="CN92" i="27"/>
  <c r="CN90" i="27"/>
  <c r="CN88" i="27"/>
  <c r="CN86" i="27"/>
  <c r="CN84" i="27"/>
  <c r="CN82" i="27"/>
  <c r="CN80" i="27"/>
  <c r="CN127" i="27"/>
  <c r="CN123" i="27"/>
  <c r="CN119" i="27"/>
  <c r="CN115" i="27"/>
  <c r="CN111" i="27"/>
  <c r="CN107" i="27"/>
  <c r="CN103" i="27"/>
  <c r="CN99" i="27"/>
  <c r="CN118" i="27"/>
  <c r="CN102" i="27"/>
  <c r="CN97" i="27"/>
  <c r="CN87" i="27"/>
  <c r="CN114" i="27"/>
  <c r="CN95" i="27"/>
  <c r="CN89" i="27"/>
  <c r="CN81" i="27"/>
  <c r="CN79" i="27"/>
  <c r="CN77" i="27"/>
  <c r="CN75" i="27"/>
  <c r="CN73" i="27"/>
  <c r="CN71" i="27"/>
  <c r="CN69" i="27"/>
  <c r="CN67" i="27"/>
  <c r="CN65" i="27"/>
  <c r="CN63" i="27"/>
  <c r="CN61" i="27"/>
  <c r="CN59" i="27"/>
  <c r="CN57" i="27"/>
  <c r="CN55" i="27"/>
  <c r="CN53" i="27"/>
  <c r="CN51" i="27"/>
  <c r="CN49" i="27"/>
  <c r="CN47" i="27"/>
  <c r="CN45" i="27"/>
  <c r="CN126" i="27"/>
  <c r="CN110" i="27"/>
  <c r="CN93" i="27"/>
  <c r="CN91" i="27"/>
  <c r="CN83" i="27"/>
  <c r="CN72" i="27"/>
  <c r="CN64" i="27"/>
  <c r="CN56" i="27"/>
  <c r="CN48" i="27"/>
  <c r="CN78" i="27"/>
  <c r="CN70" i="27"/>
  <c r="CN62" i="27"/>
  <c r="CN58" i="27"/>
  <c r="CN50" i="27"/>
  <c r="CN42" i="27"/>
  <c r="CN40" i="27"/>
  <c r="CN38" i="27"/>
  <c r="CN36" i="27"/>
  <c r="CN34" i="27"/>
  <c r="CN32" i="27"/>
  <c r="CN122" i="27"/>
  <c r="CN76" i="27"/>
  <c r="CN68" i="27"/>
  <c r="CN60" i="27"/>
  <c r="CN52" i="27"/>
  <c r="CN44" i="27"/>
  <c r="CN74" i="27"/>
  <c r="CN46" i="27"/>
  <c r="CN39" i="27"/>
  <c r="CN30" i="27"/>
  <c r="CN23" i="27"/>
  <c r="CN22" i="27"/>
  <c r="CN15" i="27"/>
  <c r="CN14" i="27"/>
  <c r="CN106" i="27"/>
  <c r="CN66" i="27"/>
  <c r="CN54" i="27"/>
  <c r="CN37" i="27"/>
  <c r="CN31" i="27"/>
  <c r="CN25" i="27"/>
  <c r="CN24" i="27"/>
  <c r="CN17" i="27"/>
  <c r="CN16" i="27"/>
  <c r="CN9" i="27"/>
  <c r="CN85" i="27"/>
  <c r="CN43" i="27"/>
  <c r="CN35" i="27"/>
  <c r="CN27" i="27"/>
  <c r="CN26" i="27"/>
  <c r="CN19" i="27"/>
  <c r="CN18" i="27"/>
  <c r="CN11" i="27"/>
  <c r="CN29" i="27"/>
  <c r="CN12" i="27"/>
  <c r="CN10" i="27"/>
  <c r="CN20" i="27"/>
  <c r="CN41" i="27"/>
  <c r="CN28" i="27"/>
  <c r="CN13" i="27"/>
  <c r="CN33" i="27"/>
  <c r="CN21" i="27"/>
  <c r="EH126" i="26"/>
  <c r="EH123" i="26"/>
  <c r="EH118" i="26"/>
  <c r="EH115" i="26"/>
  <c r="EH112" i="26"/>
  <c r="EH107" i="26"/>
  <c r="EH104" i="26"/>
  <c r="EH99" i="26"/>
  <c r="EH98" i="26"/>
  <c r="EH93" i="26"/>
  <c r="EH128" i="26"/>
  <c r="EH127" i="26"/>
  <c r="EH124" i="26"/>
  <c r="EH120" i="26"/>
  <c r="EH119" i="26"/>
  <c r="EH116" i="26"/>
  <c r="EH111" i="26"/>
  <c r="EH102" i="26"/>
  <c r="EH94" i="26"/>
  <c r="EH89" i="26"/>
  <c r="EH85" i="26"/>
  <c r="EH83" i="26"/>
  <c r="EH82" i="26"/>
  <c r="EH79" i="26"/>
  <c r="EH78" i="26"/>
  <c r="EH73" i="26"/>
  <c r="EH67" i="26"/>
  <c r="EH64" i="26"/>
  <c r="EH61" i="26"/>
  <c r="EH58" i="26"/>
  <c r="EH52" i="26"/>
  <c r="EH50" i="26"/>
  <c r="EH122" i="26"/>
  <c r="EH110" i="26"/>
  <c r="EH106" i="26"/>
  <c r="EH105" i="26"/>
  <c r="EH101" i="26"/>
  <c r="EH97" i="26"/>
  <c r="EH87" i="26"/>
  <c r="EH76" i="26"/>
  <c r="EH71" i="26"/>
  <c r="EH70" i="26"/>
  <c r="EH65" i="26"/>
  <c r="EH59" i="26"/>
  <c r="EH56" i="26"/>
  <c r="EH53" i="26"/>
  <c r="EH125" i="26"/>
  <c r="EH117" i="26"/>
  <c r="EH114" i="26"/>
  <c r="EH113" i="26"/>
  <c r="EH109" i="26"/>
  <c r="EH100" i="26"/>
  <c r="EH96" i="26"/>
  <c r="EH92" i="26"/>
  <c r="EH90" i="26"/>
  <c r="EH86" i="26"/>
  <c r="EH84" i="26"/>
  <c r="EH81" i="26"/>
  <c r="EH80" i="26"/>
  <c r="EH74" i="26"/>
  <c r="EH68" i="26"/>
  <c r="EH63" i="26"/>
  <c r="EH62" i="26"/>
  <c r="EH57" i="26"/>
  <c r="EH51" i="26"/>
  <c r="EH49" i="26"/>
  <c r="EH45" i="26"/>
  <c r="EH42" i="26"/>
  <c r="EH36" i="26"/>
  <c r="EH33" i="26"/>
  <c r="EH31" i="26"/>
  <c r="EH30" i="26"/>
  <c r="EH27" i="26"/>
  <c r="EH19" i="26"/>
  <c r="EH18" i="26"/>
  <c r="EH16" i="26"/>
  <c r="EH13" i="26"/>
  <c r="EH10" i="26"/>
  <c r="EH103" i="26"/>
  <c r="EH88" i="26"/>
  <c r="EH69" i="26"/>
  <c r="EH46" i="26"/>
  <c r="EH26" i="26"/>
  <c r="EH25" i="26"/>
  <c r="EH21" i="26"/>
  <c r="EH17" i="26"/>
  <c r="EH66" i="26"/>
  <c r="EH54" i="26"/>
  <c r="EH41" i="26"/>
  <c r="EH38" i="26"/>
  <c r="EH37" i="26"/>
  <c r="EH34" i="26"/>
  <c r="EH29" i="26"/>
  <c r="EH24" i="26"/>
  <c r="EH23" i="26"/>
  <c r="EH20" i="26"/>
  <c r="EH15" i="26"/>
  <c r="EH12" i="26"/>
  <c r="EH11" i="26"/>
  <c r="EH121" i="26"/>
  <c r="EH108" i="26"/>
  <c r="EH95" i="26"/>
  <c r="EH75" i="26"/>
  <c r="EH48" i="26"/>
  <c r="EH47" i="26"/>
  <c r="EH40" i="26"/>
  <c r="EH32" i="26"/>
  <c r="EH28" i="26"/>
  <c r="EH91" i="26"/>
  <c r="EH72" i="26"/>
  <c r="EH55" i="26"/>
  <c r="EH43" i="26"/>
  <c r="EH14" i="26"/>
  <c r="EH60" i="26"/>
  <c r="EH39" i="26"/>
  <c r="EH77" i="26"/>
  <c r="EH44" i="26"/>
  <c r="EH35" i="26"/>
  <c r="EH22" i="26"/>
  <c r="EH9" i="26"/>
  <c r="AB54" i="22"/>
  <c r="AG54" i="22"/>
  <c r="AA54" i="22"/>
  <c r="AG17" i="22"/>
  <c r="AB17" i="22"/>
  <c r="AA17" i="22"/>
  <c r="AG103" i="22"/>
  <c r="AB103" i="22"/>
  <c r="AA103" i="22"/>
  <c r="AB104" i="22"/>
  <c r="AA104" i="22"/>
  <c r="AG104" i="22"/>
  <c r="AB26" i="22"/>
  <c r="AG26" i="22"/>
  <c r="AA26" i="22"/>
  <c r="AB77" i="22"/>
  <c r="AG77" i="22"/>
  <c r="AA77" i="22"/>
  <c r="AA51" i="22"/>
  <c r="AB51" i="22"/>
  <c r="AG51" i="22"/>
  <c r="AB11" i="22"/>
  <c r="AA11" i="22"/>
  <c r="AG11" i="22"/>
  <c r="Q10" i="22"/>
  <c r="Z74" i="31"/>
  <c r="K58" i="31"/>
  <c r="K87" i="31"/>
  <c r="AO46" i="22"/>
  <c r="AO93" i="22"/>
  <c r="K42" i="31"/>
  <c r="AO58" i="22"/>
  <c r="K74" i="31"/>
  <c r="K102" i="31"/>
  <c r="Z84" i="31"/>
  <c r="K94" i="31"/>
  <c r="AO61" i="22"/>
  <c r="Z91" i="31"/>
  <c r="K72" i="31"/>
  <c r="Z87" i="31"/>
  <c r="Q122" i="31"/>
  <c r="AM122" i="22"/>
  <c r="BH122" i="22" s="1"/>
  <c r="Z42" i="31"/>
  <c r="K66" i="31"/>
  <c r="K113" i="31"/>
  <c r="K56" i="31"/>
  <c r="K89" i="31"/>
  <c r="Q107" i="31"/>
  <c r="Q90" i="31"/>
  <c r="Z106" i="31"/>
  <c r="Z69" i="31"/>
  <c r="Z92" i="31"/>
  <c r="AM54" i="22"/>
  <c r="BH54" i="22" s="1"/>
  <c r="Q99" i="31"/>
  <c r="Z110" i="31"/>
  <c r="Z56" i="31"/>
  <c r="AO91" i="22"/>
  <c r="Z81" i="31"/>
  <c r="AO108" i="22"/>
  <c r="AO64" i="22"/>
  <c r="AO87" i="22"/>
  <c r="K110" i="31"/>
  <c r="AO113" i="22"/>
  <c r="Z68" i="31"/>
  <c r="K84" i="31"/>
  <c r="Z94" i="31"/>
  <c r="K69" i="31"/>
  <c r="Z58" i="31"/>
  <c r="K68" i="31"/>
  <c r="K98" i="31"/>
  <c r="AM124" i="22"/>
  <c r="BH124" i="22" s="1"/>
  <c r="Z98" i="31"/>
  <c r="Q48" i="31"/>
  <c r="AM101" i="22"/>
  <c r="BH101" i="22" s="1"/>
  <c r="Z47" i="31"/>
  <c r="AO106" i="22"/>
  <c r="K48" i="31"/>
  <c r="K104" i="31"/>
  <c r="Z104" i="31"/>
  <c r="K47" i="31"/>
  <c r="D63" i="22"/>
  <c r="AA67" i="25"/>
  <c r="AE67" i="25" s="1"/>
  <c r="AO41" i="22"/>
  <c r="AZ95" i="28"/>
  <c r="BA95" i="28"/>
  <c r="D71" i="25"/>
  <c r="E68" i="13"/>
  <c r="AA36" i="4"/>
  <c r="AE36" i="4" s="1"/>
  <c r="J36" i="4" s="1"/>
  <c r="L36" i="22" s="1"/>
  <c r="D51" i="27"/>
  <c r="C63" i="22"/>
  <c r="AO57" i="22"/>
  <c r="E116" i="25"/>
  <c r="D95" i="28"/>
  <c r="AO51" i="22"/>
  <c r="AY95" i="28"/>
  <c r="F109" i="4"/>
  <c r="C95" i="28"/>
  <c r="C128" i="27"/>
  <c r="C116" i="13"/>
  <c r="AA71" i="25"/>
  <c r="AE71" i="25" s="1"/>
  <c r="E36" i="13"/>
  <c r="D83" i="13"/>
  <c r="AA33" i="26"/>
  <c r="AE33" i="26" s="1"/>
  <c r="E83" i="25"/>
  <c r="D128" i="23"/>
  <c r="CE128" i="27"/>
  <c r="CL116" i="4"/>
  <c r="CF17" i="23"/>
  <c r="C63" i="27"/>
  <c r="C63" i="31"/>
  <c r="CL67" i="25"/>
  <c r="CE33" i="27"/>
  <c r="CD104" i="23"/>
  <c r="D108" i="23"/>
  <c r="AP104" i="13"/>
  <c r="Z39" i="31"/>
  <c r="CN71" i="25"/>
  <c r="C68" i="13"/>
  <c r="E125" i="13"/>
  <c r="AQ104" i="13"/>
  <c r="CM71" i="25"/>
  <c r="AQ125" i="13"/>
  <c r="AQ68" i="13"/>
  <c r="D104" i="23"/>
  <c r="D104" i="4"/>
  <c r="CF95" i="23"/>
  <c r="E63" i="4"/>
  <c r="CM120" i="4"/>
  <c r="CM33" i="24"/>
  <c r="D95" i="23"/>
  <c r="C95" i="23"/>
  <c r="CM63" i="24"/>
  <c r="AA33" i="24"/>
  <c r="AE33" i="24" s="1"/>
  <c r="AA83" i="24"/>
  <c r="AE83" i="24" s="1"/>
  <c r="CE68" i="23"/>
  <c r="E17" i="21"/>
  <c r="D67" i="25"/>
  <c r="CM67" i="25"/>
  <c r="CD17" i="27"/>
  <c r="E67" i="25"/>
  <c r="CN67" i="25"/>
  <c r="D128" i="27"/>
  <c r="CD128" i="23"/>
  <c r="AR104" i="13"/>
  <c r="C83" i="27"/>
  <c r="AR68" i="13"/>
  <c r="D10" i="28"/>
  <c r="AM53" i="22"/>
  <c r="BH53" i="22" s="1"/>
  <c r="CD33" i="27"/>
  <c r="F121" i="28"/>
  <c r="K119" i="31"/>
  <c r="CF104" i="23"/>
  <c r="CN36" i="4"/>
  <c r="E120" i="4"/>
  <c r="CE16" i="27"/>
  <c r="CD128" i="27"/>
  <c r="CD95" i="23"/>
  <c r="CM9" i="4"/>
  <c r="D68" i="13"/>
  <c r="CL63" i="24"/>
  <c r="C83" i="25"/>
  <c r="CE104" i="23"/>
  <c r="C128" i="23"/>
  <c r="AA83" i="25"/>
  <c r="AE83" i="25" s="1"/>
  <c r="E36" i="4"/>
  <c r="CL63" i="4"/>
  <c r="D124" i="4"/>
  <c r="D9" i="4"/>
  <c r="C63" i="26"/>
  <c r="D119" i="28"/>
  <c r="CT6" i="27"/>
  <c r="P8" i="27" s="1"/>
  <c r="J9" i="27"/>
  <c r="K9" i="27"/>
  <c r="AP10" i="34" s="1"/>
  <c r="AR10" i="34" s="1"/>
  <c r="BI10" i="34" s="1"/>
  <c r="BA100" i="28"/>
  <c r="C125" i="13"/>
  <c r="D95" i="22"/>
  <c r="C83" i="13"/>
  <c r="Q119" i="31"/>
  <c r="AR125" i="13"/>
  <c r="CM83" i="25"/>
  <c r="CE63" i="27"/>
  <c r="J12" i="27"/>
  <c r="K12" i="27"/>
  <c r="AP12" i="34" s="1"/>
  <c r="AR12" i="34" s="1"/>
  <c r="BI12" i="34" s="1"/>
  <c r="J11" i="27"/>
  <c r="K11" i="27"/>
  <c r="AP11" i="34" s="1"/>
  <c r="AR11" i="34" s="1"/>
  <c r="BI11" i="34" s="1"/>
  <c r="C68" i="28"/>
  <c r="CE128" i="23"/>
  <c r="AA36" i="31"/>
  <c r="C71" i="25"/>
  <c r="C63" i="4"/>
  <c r="CN17" i="21"/>
  <c r="CL71" i="25"/>
  <c r="D125" i="13"/>
  <c r="K86" i="31"/>
  <c r="J10" i="27"/>
  <c r="K10" i="27"/>
  <c r="AP9" i="34" s="1"/>
  <c r="AR9" i="34" s="1"/>
  <c r="BI9" i="34" s="1"/>
  <c r="C104" i="4"/>
  <c r="E63" i="26"/>
  <c r="CM68" i="21"/>
  <c r="Q39" i="31"/>
  <c r="C91" i="28"/>
  <c r="C83" i="24"/>
  <c r="AO86" i="22"/>
  <c r="CE125" i="27"/>
  <c r="C125" i="31"/>
  <c r="AB125" i="31"/>
  <c r="AY90" i="28"/>
  <c r="AZ90" i="28"/>
  <c r="E95" i="26"/>
  <c r="CN95" i="26"/>
  <c r="AA120" i="25"/>
  <c r="AE120" i="25" s="1"/>
  <c r="CM120" i="25"/>
  <c r="CL128" i="4"/>
  <c r="C128" i="4"/>
  <c r="E93" i="26"/>
  <c r="CN51" i="26"/>
  <c r="E51" i="26"/>
  <c r="CM51" i="24"/>
  <c r="D51" i="24"/>
  <c r="BA36" i="22"/>
  <c r="CM63" i="26"/>
  <c r="CN63" i="26"/>
  <c r="AA63" i="26"/>
  <c r="AE63" i="26" s="1"/>
  <c r="D63" i="26"/>
  <c r="CM83" i="24"/>
  <c r="D83" i="24"/>
  <c r="CL83" i="24"/>
  <c r="E83" i="24"/>
  <c r="CM83" i="4"/>
  <c r="E83" i="4"/>
  <c r="CM63" i="4"/>
  <c r="AA63" i="4"/>
  <c r="AE63" i="4" s="1"/>
  <c r="CN63" i="4"/>
  <c r="C120" i="4"/>
  <c r="D120" i="4"/>
  <c r="CN120" i="4"/>
  <c r="CL120" i="4"/>
  <c r="Q57" i="31"/>
  <c r="K57" i="31"/>
  <c r="Z57" i="31"/>
  <c r="K124" i="31"/>
  <c r="Q124" i="31"/>
  <c r="AO68" i="22"/>
  <c r="AM68" i="22"/>
  <c r="BH68" i="22" s="1"/>
  <c r="K109" i="31"/>
  <c r="Q109" i="31"/>
  <c r="Q46" i="31"/>
  <c r="K46" i="31"/>
  <c r="Z46" i="31"/>
  <c r="AA17" i="21"/>
  <c r="AE17" i="21" s="1"/>
  <c r="AA93" i="26"/>
  <c r="AE93" i="26" s="1"/>
  <c r="CM93" i="26"/>
  <c r="C44" i="31"/>
  <c r="E44" i="31"/>
  <c r="C93" i="26"/>
  <c r="CD36" i="27"/>
  <c r="CE36" i="27"/>
  <c r="D36" i="27"/>
  <c r="BA63" i="28"/>
  <c r="AZ63" i="28"/>
  <c r="E104" i="4"/>
  <c r="CN104" i="4"/>
  <c r="CM104" i="4"/>
  <c r="CL104" i="4"/>
  <c r="AM112" i="22"/>
  <c r="BH112" i="22" s="1"/>
  <c r="AO112" i="22"/>
  <c r="Q53" i="31"/>
  <c r="K53" i="31"/>
  <c r="CD34" i="27"/>
  <c r="AA17" i="26"/>
  <c r="AE17" i="26" s="1"/>
  <c r="CN17" i="26"/>
  <c r="CM17" i="26"/>
  <c r="AM127" i="22"/>
  <c r="BH127" i="22" s="1"/>
  <c r="AO127" i="22"/>
  <c r="AM109" i="22"/>
  <c r="BH109" i="22" s="1"/>
  <c r="AO109" i="22"/>
  <c r="AM81" i="22"/>
  <c r="BH81" i="22" s="1"/>
  <c r="AO81" i="22"/>
  <c r="E17" i="26"/>
  <c r="AY67" i="22"/>
  <c r="AZ67" i="22"/>
  <c r="D67" i="22"/>
  <c r="C67" i="22"/>
  <c r="E108" i="26"/>
  <c r="AA108" i="26"/>
  <c r="AE108" i="26" s="1"/>
  <c r="CM108" i="26"/>
  <c r="AA124" i="24"/>
  <c r="AE124" i="24" s="1"/>
  <c r="E124" i="24"/>
  <c r="CN124" i="24"/>
  <c r="CL124" i="24"/>
  <c r="AM99" i="22"/>
  <c r="BH99" i="22" s="1"/>
  <c r="AO99" i="22"/>
  <c r="Q112" i="31"/>
  <c r="Z112" i="31"/>
  <c r="K112" i="31"/>
  <c r="AZ68" i="28"/>
  <c r="CN9" i="4"/>
  <c r="CN36" i="24"/>
  <c r="AZ95" i="22"/>
  <c r="E67" i="22"/>
  <c r="F109" i="24"/>
  <c r="F109" i="27"/>
  <c r="Q86" i="31"/>
  <c r="C71" i="13"/>
  <c r="D71" i="13"/>
  <c r="AC16" i="31"/>
  <c r="CN36" i="21"/>
  <c r="E17" i="13"/>
  <c r="CM67" i="26"/>
  <c r="E67" i="26"/>
  <c r="BA108" i="22"/>
  <c r="E108" i="22"/>
  <c r="AZ108" i="22"/>
  <c r="C108" i="22"/>
  <c r="CF104" i="27"/>
  <c r="C104" i="27"/>
  <c r="F109" i="21"/>
  <c r="F109" i="25"/>
  <c r="F109" i="23"/>
  <c r="F109" i="28"/>
  <c r="F109" i="31"/>
  <c r="Z127" i="31"/>
  <c r="K127" i="31"/>
  <c r="AA9" i="4"/>
  <c r="AE9" i="4" s="1"/>
  <c r="AA36" i="24"/>
  <c r="AE36" i="24" s="1"/>
  <c r="AQ120" i="13"/>
  <c r="BA67" i="22"/>
  <c r="F109" i="22"/>
  <c r="CF51" i="23"/>
  <c r="CN67" i="26"/>
  <c r="F109" i="13"/>
  <c r="Q127" i="31"/>
  <c r="BA90" i="28"/>
  <c r="E90" i="28"/>
  <c r="D90" i="28"/>
  <c r="AO39" i="22"/>
  <c r="AM39" i="22"/>
  <c r="BH39" i="22" s="1"/>
  <c r="CD104" i="27"/>
  <c r="CE104" i="27"/>
  <c r="D104" i="27"/>
  <c r="D71" i="21"/>
  <c r="C71" i="21"/>
  <c r="E83" i="26"/>
  <c r="CM83" i="26"/>
  <c r="CM128" i="24"/>
  <c r="E128" i="24"/>
  <c r="E36" i="21"/>
  <c r="CM36" i="21"/>
  <c r="C95" i="4"/>
  <c r="E95" i="4"/>
  <c r="C124" i="25"/>
  <c r="CN124" i="25"/>
  <c r="E83" i="31"/>
  <c r="C83" i="31"/>
  <c r="D83" i="31"/>
  <c r="AA83" i="31"/>
  <c r="AA104" i="26"/>
  <c r="AE104" i="26" s="1"/>
  <c r="C104" i="26"/>
  <c r="D104" i="26"/>
  <c r="CM104" i="26"/>
  <c r="CN104" i="26"/>
  <c r="CL120" i="24"/>
  <c r="E120" i="24"/>
  <c r="C120" i="24"/>
  <c r="CM120" i="24"/>
  <c r="E120" i="31"/>
  <c r="C120" i="31"/>
  <c r="AB120" i="31"/>
  <c r="D120" i="31"/>
  <c r="D63" i="24"/>
  <c r="CN63" i="24"/>
  <c r="E63" i="24"/>
  <c r="AA63" i="24"/>
  <c r="AE63" i="24" s="1"/>
  <c r="AA16" i="26"/>
  <c r="AE16" i="26" s="1"/>
  <c r="E16" i="26"/>
  <c r="E68" i="24"/>
  <c r="C68" i="24"/>
  <c r="CM68" i="24"/>
  <c r="CN68" i="24"/>
  <c r="AR120" i="13"/>
  <c r="C120" i="13"/>
  <c r="D120" i="13"/>
  <c r="E124" i="21"/>
  <c r="AA120" i="31"/>
  <c r="AA68" i="24"/>
  <c r="AE68" i="24" s="1"/>
  <c r="AB83" i="31"/>
  <c r="E104" i="26"/>
  <c r="F119" i="27"/>
  <c r="F119" i="22"/>
  <c r="F119" i="24"/>
  <c r="F119" i="13"/>
  <c r="F119" i="31"/>
  <c r="E120" i="13"/>
  <c r="E17" i="22"/>
  <c r="BA17" i="22"/>
  <c r="BA63" i="22"/>
  <c r="E63" i="22"/>
  <c r="AZ63" i="22"/>
  <c r="CM95" i="26"/>
  <c r="AA95" i="26"/>
  <c r="AE95" i="26" s="1"/>
  <c r="D95" i="26"/>
  <c r="CL95" i="26"/>
  <c r="C95" i="26"/>
  <c r="AY104" i="28"/>
  <c r="BA104" i="28"/>
  <c r="E63" i="31"/>
  <c r="J11" i="23"/>
  <c r="CN16" i="25"/>
  <c r="BA36" i="28"/>
  <c r="E63" i="28"/>
  <c r="AY63" i="28"/>
  <c r="C63" i="28"/>
  <c r="C83" i="28"/>
  <c r="AZ83" i="28"/>
  <c r="AY83" i="28"/>
  <c r="BA83" i="28"/>
  <c r="E83" i="28"/>
  <c r="D128" i="31"/>
  <c r="E128" i="31"/>
  <c r="C128" i="31"/>
  <c r="AB128" i="31"/>
  <c r="AA128" i="31"/>
  <c r="AZ57" i="22"/>
  <c r="AY57" i="22"/>
  <c r="C57" i="22"/>
  <c r="BA57" i="22"/>
  <c r="D57" i="22"/>
  <c r="D37" i="13"/>
  <c r="E37" i="13"/>
  <c r="AR37" i="13"/>
  <c r="CD83" i="27"/>
  <c r="CE83" i="27"/>
  <c r="CF83" i="27"/>
  <c r="CM33" i="21"/>
  <c r="E104" i="13"/>
  <c r="D104" i="13"/>
  <c r="E34" i="31"/>
  <c r="D34" i="31"/>
  <c r="D108" i="22"/>
  <c r="D124" i="24"/>
  <c r="CL67" i="26"/>
  <c r="AA120" i="24"/>
  <c r="AE120" i="24" s="1"/>
  <c r="CN120" i="24"/>
  <c r="D63" i="21"/>
  <c r="E63" i="21"/>
  <c r="CM63" i="21"/>
  <c r="CN63" i="21"/>
  <c r="AZ83" i="22"/>
  <c r="C83" i="22"/>
  <c r="BA83" i="22"/>
  <c r="AY83" i="22"/>
  <c r="E128" i="26"/>
  <c r="D128" i="26"/>
  <c r="CM128" i="26"/>
  <c r="CL128" i="26"/>
  <c r="CN128" i="26"/>
  <c r="AA128" i="26"/>
  <c r="AE128" i="26" s="1"/>
  <c r="E71" i="28"/>
  <c r="AY71" i="28"/>
  <c r="AZ71" i="28"/>
  <c r="C71" i="28"/>
  <c r="D71" i="28"/>
  <c r="BA71" i="28"/>
  <c r="D71" i="27"/>
  <c r="CE71" i="27"/>
  <c r="C71" i="27"/>
  <c r="CF71" i="27"/>
  <c r="J10" i="23"/>
  <c r="CL63" i="21"/>
  <c r="CE68" i="27"/>
  <c r="CD68" i="27"/>
  <c r="C63" i="21"/>
  <c r="CM125" i="24"/>
  <c r="D83" i="22"/>
  <c r="C128" i="26"/>
  <c r="E17" i="28"/>
  <c r="BA17" i="28"/>
  <c r="D71" i="4"/>
  <c r="AA71" i="4"/>
  <c r="AE71" i="4" s="1"/>
  <c r="E71" i="4"/>
  <c r="C71" i="4"/>
  <c r="CL71" i="4"/>
  <c r="CM71" i="4"/>
  <c r="CE120" i="27"/>
  <c r="CF120" i="27"/>
  <c r="D120" i="27"/>
  <c r="C104" i="22"/>
  <c r="AY104" i="22"/>
  <c r="J12" i="23"/>
  <c r="J9" i="23"/>
  <c r="CE101" i="27"/>
  <c r="CD101" i="27"/>
  <c r="CL60" i="4"/>
  <c r="CN60" i="4"/>
  <c r="CM60" i="4"/>
  <c r="C68" i="27"/>
  <c r="CN17" i="4"/>
  <c r="CD83" i="23"/>
  <c r="E16" i="25"/>
  <c r="D104" i="22"/>
  <c r="C120" i="27"/>
  <c r="E17" i="4"/>
  <c r="D63" i="31"/>
  <c r="AA16" i="25"/>
  <c r="AE16" i="25" s="1"/>
  <c r="BA104" i="22"/>
  <c r="CD120" i="27"/>
  <c r="AC63" i="31"/>
  <c r="D63" i="23"/>
  <c r="CL108" i="26"/>
  <c r="C124" i="24"/>
  <c r="D67" i="26"/>
  <c r="AY108" i="22"/>
  <c r="C108" i="26"/>
  <c r="CE9" i="23"/>
  <c r="CM16" i="25"/>
  <c r="AB63" i="31"/>
  <c r="D95" i="21"/>
  <c r="CN95" i="21"/>
  <c r="C120" i="26"/>
  <c r="CN120" i="26"/>
  <c r="E120" i="26"/>
  <c r="AA44" i="24"/>
  <c r="AE44" i="24" s="1"/>
  <c r="C68" i="23"/>
  <c r="E101" i="31"/>
  <c r="AB95" i="31"/>
  <c r="F85" i="27"/>
  <c r="CN68" i="26"/>
  <c r="E68" i="26"/>
  <c r="AA68" i="26"/>
  <c r="AE68" i="26" s="1"/>
  <c r="D68" i="26"/>
  <c r="CF68" i="27"/>
  <c r="D68" i="27"/>
  <c r="AQ34" i="13"/>
  <c r="D34" i="13"/>
  <c r="CL33" i="21"/>
  <c r="AA33" i="21"/>
  <c r="AE33" i="21" s="1"/>
  <c r="AA17" i="24"/>
  <c r="AE17" i="24" s="1"/>
  <c r="E17" i="24"/>
  <c r="CD125" i="27"/>
  <c r="CF125" i="27"/>
  <c r="D125" i="27"/>
  <c r="E101" i="13"/>
  <c r="CD68" i="23"/>
  <c r="C95" i="21"/>
  <c r="F49" i="26"/>
  <c r="F49" i="25"/>
  <c r="F49" i="22"/>
  <c r="CM36" i="25"/>
  <c r="CM63" i="25"/>
  <c r="E63" i="25"/>
  <c r="D63" i="25"/>
  <c r="CN63" i="25"/>
  <c r="AA63" i="25"/>
  <c r="AE63" i="25" s="1"/>
  <c r="C63" i="25"/>
  <c r="CN83" i="26"/>
  <c r="D83" i="26"/>
  <c r="C83" i="26"/>
  <c r="AA83" i="26"/>
  <c r="AE83" i="26" s="1"/>
  <c r="CL83" i="26"/>
  <c r="AA128" i="24"/>
  <c r="AE128" i="24" s="1"/>
  <c r="C128" i="24"/>
  <c r="D128" i="24"/>
  <c r="CL128" i="24"/>
  <c r="CN128" i="24"/>
  <c r="AQ101" i="13"/>
  <c r="CF68" i="23"/>
  <c r="C95" i="31"/>
  <c r="E16" i="31"/>
  <c r="CN101" i="4"/>
  <c r="E101" i="4"/>
  <c r="CN120" i="21"/>
  <c r="D120" i="21"/>
  <c r="CL120" i="21"/>
  <c r="AA120" i="21"/>
  <c r="AE120" i="21" s="1"/>
  <c r="CM120" i="21"/>
  <c r="AC71" i="31"/>
  <c r="AB71" i="31"/>
  <c r="D71" i="31"/>
  <c r="AA71" i="31"/>
  <c r="C125" i="26"/>
  <c r="CN125" i="26"/>
  <c r="E125" i="26"/>
  <c r="AA125" i="26"/>
  <c r="AE125" i="26" s="1"/>
  <c r="D125" i="26"/>
  <c r="CM125" i="26"/>
  <c r="AA125" i="24"/>
  <c r="AE125" i="24" s="1"/>
  <c r="F119" i="26"/>
  <c r="AY101" i="22"/>
  <c r="BA119" i="28"/>
  <c r="E116" i="13"/>
  <c r="AA101" i="4"/>
  <c r="AE101" i="4" s="1"/>
  <c r="CE17" i="27"/>
  <c r="CF17" i="27"/>
  <c r="D93" i="26"/>
  <c r="CL93" i="26"/>
  <c r="CL95" i="4"/>
  <c r="CM95" i="4"/>
  <c r="CN95" i="4"/>
  <c r="AA95" i="4"/>
  <c r="AE95" i="4" s="1"/>
  <c r="D95" i="4"/>
  <c r="AY95" i="22"/>
  <c r="E95" i="22"/>
  <c r="C95" i="22"/>
  <c r="E104" i="22"/>
  <c r="AZ104" i="22"/>
  <c r="AA104" i="31"/>
  <c r="C104" i="31"/>
  <c r="E104" i="31"/>
  <c r="AB104" i="31"/>
  <c r="AC104" i="31"/>
  <c r="CE120" i="23"/>
  <c r="D120" i="23"/>
  <c r="C120" i="23"/>
  <c r="CF120" i="23"/>
  <c r="E125" i="24"/>
  <c r="F119" i="21"/>
  <c r="F119" i="28"/>
  <c r="C120" i="21"/>
  <c r="C101" i="4"/>
  <c r="AY119" i="28"/>
  <c r="AZ101" i="22"/>
  <c r="CL83" i="25"/>
  <c r="CN83" i="25"/>
  <c r="F119" i="25"/>
  <c r="F119" i="23"/>
  <c r="E120" i="21"/>
  <c r="CL101" i="4"/>
  <c r="D116" i="13"/>
  <c r="C71" i="31"/>
  <c r="C101" i="22"/>
  <c r="CM101" i="4"/>
  <c r="E108" i="31"/>
  <c r="AC108" i="31"/>
  <c r="AA67" i="26"/>
  <c r="AE67" i="26" s="1"/>
  <c r="C67" i="26"/>
  <c r="C95" i="27"/>
  <c r="CD95" i="27"/>
  <c r="D95" i="27"/>
  <c r="CF95" i="27"/>
  <c r="CE95" i="27"/>
  <c r="CL104" i="21"/>
  <c r="E104" i="21"/>
  <c r="AA104" i="21"/>
  <c r="AE104" i="21" s="1"/>
  <c r="CM104" i="21"/>
  <c r="C104" i="21"/>
  <c r="D104" i="21"/>
  <c r="CN104" i="21"/>
  <c r="AY120" i="28"/>
  <c r="D120" i="28"/>
  <c r="AZ120" i="28"/>
  <c r="C120" i="28"/>
  <c r="BA120" i="28"/>
  <c r="E120" i="28"/>
  <c r="AA125" i="25"/>
  <c r="AE125" i="25" s="1"/>
  <c r="E125" i="25"/>
  <c r="CL125" i="25"/>
  <c r="CM125" i="25"/>
  <c r="D125" i="25"/>
  <c r="CN125" i="25"/>
  <c r="C125" i="25"/>
  <c r="C104" i="28"/>
  <c r="D104" i="28"/>
  <c r="AZ104" i="28"/>
  <c r="E104" i="28"/>
  <c r="D120" i="25"/>
  <c r="E120" i="25"/>
  <c r="CL120" i="25"/>
  <c r="C120" i="25"/>
  <c r="CN120" i="25"/>
  <c r="AQ71" i="13"/>
  <c r="E71" i="13"/>
  <c r="AR71" i="13"/>
  <c r="AP71" i="13"/>
  <c r="E125" i="31"/>
  <c r="AA125" i="31"/>
  <c r="D125" i="31"/>
  <c r="AC125" i="31"/>
  <c r="E95" i="31"/>
  <c r="D95" i="31"/>
  <c r="AC95" i="31"/>
  <c r="E95" i="21"/>
  <c r="CM95" i="21"/>
  <c r="CL95" i="21"/>
  <c r="C104" i="25"/>
  <c r="E104" i="25"/>
  <c r="CL104" i="25"/>
  <c r="CN104" i="25"/>
  <c r="AA104" i="25"/>
  <c r="AE104" i="25" s="1"/>
  <c r="D104" i="25"/>
  <c r="AA120" i="26"/>
  <c r="AE120" i="26" s="1"/>
  <c r="CL120" i="26"/>
  <c r="D120" i="26"/>
  <c r="CM120" i="26"/>
  <c r="C128" i="13"/>
  <c r="E128" i="13"/>
  <c r="D128" i="13"/>
  <c r="C68" i="4"/>
  <c r="CL68" i="4"/>
  <c r="D68" i="4"/>
  <c r="CM33" i="4"/>
  <c r="F49" i="13"/>
  <c r="AQ128" i="13"/>
  <c r="C83" i="23"/>
  <c r="CF63" i="23"/>
  <c r="E17" i="25"/>
  <c r="CN51" i="21"/>
  <c r="CM16" i="26"/>
  <c r="CN68" i="4"/>
  <c r="F49" i="4"/>
  <c r="AP128" i="13"/>
  <c r="CM33" i="25"/>
  <c r="CL33" i="25"/>
  <c r="AA33" i="25"/>
  <c r="AE33" i="25" s="1"/>
  <c r="AR34" i="13"/>
  <c r="E34" i="13"/>
  <c r="CE83" i="23"/>
  <c r="CE63" i="23"/>
  <c r="C63" i="23"/>
  <c r="AA68" i="4"/>
  <c r="AE68" i="4" s="1"/>
  <c r="F49" i="31"/>
  <c r="F49" i="21"/>
  <c r="D83" i="23"/>
  <c r="AB33" i="31"/>
  <c r="AR128" i="13"/>
  <c r="D83" i="4"/>
  <c r="C83" i="4"/>
  <c r="AA83" i="4"/>
  <c r="AE83" i="4" s="1"/>
  <c r="CN83" i="4"/>
  <c r="CF33" i="23"/>
  <c r="CE33" i="23"/>
  <c r="CF34" i="27"/>
  <c r="D34" i="27"/>
  <c r="CN17" i="24"/>
  <c r="AC33" i="31"/>
  <c r="E10" i="22"/>
  <c r="CM17" i="25"/>
  <c r="AA17" i="25"/>
  <c r="AE17" i="25" s="1"/>
  <c r="C101" i="27"/>
  <c r="E68" i="4"/>
  <c r="F49" i="27"/>
  <c r="F49" i="23"/>
  <c r="CN17" i="25"/>
  <c r="CF63" i="27"/>
  <c r="CD63" i="27"/>
  <c r="AP83" i="13"/>
  <c r="AR83" i="13"/>
  <c r="AQ83" i="13"/>
  <c r="AC36" i="31"/>
  <c r="E36" i="31"/>
  <c r="AB34" i="31"/>
  <c r="AC34" i="31"/>
  <c r="CL33" i="26"/>
  <c r="CL68" i="25"/>
  <c r="D68" i="25"/>
  <c r="C67" i="31"/>
  <c r="E68" i="25"/>
  <c r="CF108" i="27"/>
  <c r="D108" i="27"/>
  <c r="CE67" i="23"/>
  <c r="AA10" i="24"/>
  <c r="AE10" i="24" s="1"/>
  <c r="AA68" i="25"/>
  <c r="AE68" i="25" s="1"/>
  <c r="D10" i="24"/>
  <c r="CN108" i="21"/>
  <c r="CM51" i="21"/>
  <c r="AA51" i="21"/>
  <c r="AE51" i="21" s="1"/>
  <c r="CN68" i="25"/>
  <c r="F37" i="24"/>
  <c r="F37" i="27"/>
  <c r="F37" i="13"/>
  <c r="F37" i="26"/>
  <c r="F37" i="21"/>
  <c r="F37" i="22"/>
  <c r="F37" i="23"/>
  <c r="F37" i="31"/>
  <c r="F37" i="28"/>
  <c r="F37" i="25"/>
  <c r="AA36" i="25"/>
  <c r="AE36" i="25" s="1"/>
  <c r="E36" i="25"/>
  <c r="AC67" i="31"/>
  <c r="CE100" i="23"/>
  <c r="CD67" i="23"/>
  <c r="C91" i="21"/>
  <c r="CM68" i="25"/>
  <c r="CE108" i="27"/>
  <c r="CN67" i="24"/>
  <c r="CM51" i="25"/>
  <c r="D124" i="13"/>
  <c r="F49" i="24"/>
  <c r="F49" i="28"/>
  <c r="E36" i="22"/>
  <c r="CM36" i="24"/>
  <c r="CM68" i="26"/>
  <c r="C68" i="26"/>
  <c r="CL68" i="24"/>
  <c r="D68" i="24"/>
  <c r="AA16" i="24"/>
  <c r="AE16" i="24" s="1"/>
  <c r="CL101" i="25"/>
  <c r="C101" i="25"/>
  <c r="AA101" i="25"/>
  <c r="AE101" i="25" s="1"/>
  <c r="AR95" i="13"/>
  <c r="CN16" i="24"/>
  <c r="CM10" i="4"/>
  <c r="E101" i="25"/>
  <c r="C108" i="25"/>
  <c r="CM108" i="25"/>
  <c r="D68" i="21"/>
  <c r="E68" i="21"/>
  <c r="CN68" i="21"/>
  <c r="AY101" i="28"/>
  <c r="AZ101" i="28"/>
  <c r="D101" i="28"/>
  <c r="C101" i="28"/>
  <c r="BA101" i="28"/>
  <c r="CL68" i="21"/>
  <c r="E16" i="24"/>
  <c r="CN10" i="4"/>
  <c r="C116" i="26"/>
  <c r="CM101" i="25"/>
  <c r="CL51" i="26"/>
  <c r="C51" i="26"/>
  <c r="C67" i="21"/>
  <c r="CL67" i="21"/>
  <c r="CM67" i="21"/>
  <c r="C91" i="23"/>
  <c r="CE91" i="23"/>
  <c r="D124" i="28"/>
  <c r="E124" i="28"/>
  <c r="AA124" i="26"/>
  <c r="AE124" i="26" s="1"/>
  <c r="C124" i="26"/>
  <c r="CM124" i="26"/>
  <c r="AA68" i="21"/>
  <c r="AE68" i="21" s="1"/>
  <c r="E10" i="4"/>
  <c r="E101" i="28"/>
  <c r="C51" i="21"/>
  <c r="D65" i="31"/>
  <c r="C65" i="31"/>
  <c r="E65" i="31"/>
  <c r="AA65" i="31"/>
  <c r="AC65" i="31"/>
  <c r="AB65" i="31"/>
  <c r="CN16" i="26"/>
  <c r="D124" i="31"/>
  <c r="C124" i="31"/>
  <c r="E124" i="31"/>
  <c r="F93" i="27"/>
  <c r="F93" i="25"/>
  <c r="F93" i="23"/>
  <c r="F93" i="24"/>
  <c r="F93" i="22"/>
  <c r="F93" i="21"/>
  <c r="F93" i="31"/>
  <c r="F93" i="28"/>
  <c r="F93" i="4"/>
  <c r="AA16" i="21"/>
  <c r="AE16" i="21" s="1"/>
  <c r="CN16" i="21"/>
  <c r="E16" i="21"/>
  <c r="D101" i="23"/>
  <c r="C101" i="23"/>
  <c r="CE101" i="23"/>
  <c r="CD101" i="23"/>
  <c r="E116" i="31"/>
  <c r="D116" i="31"/>
  <c r="C116" i="31"/>
  <c r="AA116" i="31"/>
  <c r="AC116" i="31"/>
  <c r="CM61" i="26"/>
  <c r="E61" i="26"/>
  <c r="CN61" i="26"/>
  <c r="CL61" i="26"/>
  <c r="AA61" i="26"/>
  <c r="AE61" i="26" s="1"/>
  <c r="C61" i="26"/>
  <c r="AY44" i="22"/>
  <c r="CM125" i="4"/>
  <c r="AA125" i="4"/>
  <c r="AE125" i="4" s="1"/>
  <c r="CN125" i="4"/>
  <c r="E125" i="4"/>
  <c r="C125" i="4"/>
  <c r="D125" i="4"/>
  <c r="CM9" i="26"/>
  <c r="AA9" i="26"/>
  <c r="AE9" i="26" s="1"/>
  <c r="J9" i="26" s="1"/>
  <c r="AF9" i="34" s="1"/>
  <c r="F93" i="26"/>
  <c r="CM16" i="21"/>
  <c r="AB116" i="31"/>
  <c r="C116" i="21"/>
  <c r="CN91" i="4"/>
  <c r="F93" i="13"/>
  <c r="CF101" i="23"/>
  <c r="D68" i="28"/>
  <c r="AY68" i="28"/>
  <c r="E68" i="28"/>
  <c r="E91" i="26"/>
  <c r="C91" i="26"/>
  <c r="D44" i="26"/>
  <c r="CM44" i="26"/>
  <c r="C91" i="4"/>
  <c r="D91" i="4"/>
  <c r="D45" i="26"/>
  <c r="CM45" i="26"/>
  <c r="C45" i="26"/>
  <c r="AA45" i="26"/>
  <c r="AE45" i="26" s="1"/>
  <c r="CL45" i="26"/>
  <c r="CN45" i="26"/>
  <c r="D16" i="23"/>
  <c r="CF16" i="23"/>
  <c r="CN101" i="21"/>
  <c r="CL101" i="21"/>
  <c r="AA101" i="21"/>
  <c r="AE101" i="21" s="1"/>
  <c r="C101" i="21"/>
  <c r="E101" i="21"/>
  <c r="D101" i="21"/>
  <c r="CM101" i="21"/>
  <c r="CL101" i="26"/>
  <c r="CN101" i="26"/>
  <c r="AA101" i="26"/>
  <c r="AE101" i="26" s="1"/>
  <c r="CM101" i="26"/>
  <c r="C101" i="26"/>
  <c r="CL116" i="21"/>
  <c r="CN116" i="21"/>
  <c r="CM116" i="21"/>
  <c r="E116" i="21"/>
  <c r="AA116" i="21"/>
  <c r="AE116" i="21" s="1"/>
  <c r="D81" i="31"/>
  <c r="AB81" i="31"/>
  <c r="C81" i="31"/>
  <c r="AC81" i="31"/>
  <c r="E81" i="31"/>
  <c r="AZ125" i="22"/>
  <c r="C125" i="22"/>
  <c r="BA125" i="22"/>
  <c r="CN44" i="26"/>
  <c r="AA81" i="31"/>
  <c r="D61" i="26"/>
  <c r="E101" i="26"/>
  <c r="CM10" i="26"/>
  <c r="E10" i="26"/>
  <c r="E51" i="4"/>
  <c r="CM51" i="4"/>
  <c r="AA51" i="4"/>
  <c r="AE51" i="4" s="1"/>
  <c r="CL51" i="4"/>
  <c r="D51" i="4"/>
  <c r="CN51" i="4"/>
  <c r="E67" i="13"/>
  <c r="D67" i="13"/>
  <c r="AP67" i="13"/>
  <c r="D67" i="27"/>
  <c r="CF67" i="27"/>
  <c r="D91" i="31"/>
  <c r="AB91" i="31"/>
  <c r="C91" i="27"/>
  <c r="CD91" i="27"/>
  <c r="CF91" i="27"/>
  <c r="CE91" i="27"/>
  <c r="CE10" i="27"/>
  <c r="D108" i="28"/>
  <c r="AY108" i="28"/>
  <c r="CL124" i="25"/>
  <c r="AA124" i="25"/>
  <c r="AE124" i="25" s="1"/>
  <c r="E124" i="25"/>
  <c r="D124" i="25"/>
  <c r="CM124" i="25"/>
  <c r="AR101" i="13"/>
  <c r="AP101" i="13"/>
  <c r="CE116" i="27"/>
  <c r="D116" i="27"/>
  <c r="CF116" i="27"/>
  <c r="AA116" i="24"/>
  <c r="AE116" i="24" s="1"/>
  <c r="E116" i="24"/>
  <c r="CM116" i="24"/>
  <c r="CN116" i="24"/>
  <c r="D116" i="24"/>
  <c r="AA67" i="31"/>
  <c r="D100" i="23"/>
  <c r="D67" i="23"/>
  <c r="CD125" i="23"/>
  <c r="C116" i="24"/>
  <c r="C101" i="13"/>
  <c r="CL67" i="24"/>
  <c r="C124" i="27"/>
  <c r="D16" i="27"/>
  <c r="CF16" i="27"/>
  <c r="E101" i="22"/>
  <c r="BA101" i="22"/>
  <c r="AQ116" i="13"/>
  <c r="AP116" i="13"/>
  <c r="E116" i="4"/>
  <c r="C116" i="4"/>
  <c r="CM116" i="4"/>
  <c r="AA116" i="4"/>
  <c r="AE116" i="4" s="1"/>
  <c r="CN116" i="4"/>
  <c r="D116" i="25"/>
  <c r="CN116" i="25"/>
  <c r="CL116" i="25"/>
  <c r="CM116" i="25"/>
  <c r="AA116" i="25"/>
  <c r="AE116" i="25" s="1"/>
  <c r="AZ119" i="28"/>
  <c r="C119" i="28"/>
  <c r="E16" i="22"/>
  <c r="BA16" i="22"/>
  <c r="D101" i="27"/>
  <c r="CF101" i="27"/>
  <c r="C101" i="31"/>
  <c r="AC101" i="31"/>
  <c r="D116" i="28"/>
  <c r="AZ116" i="28"/>
  <c r="E116" i="28"/>
  <c r="AY116" i="28"/>
  <c r="E60" i="4"/>
  <c r="D60" i="4"/>
  <c r="C60" i="4"/>
  <c r="CF36" i="23"/>
  <c r="AA101" i="31"/>
  <c r="CN91" i="21"/>
  <c r="CL51" i="25"/>
  <c r="BA116" i="28"/>
  <c r="D67" i="24"/>
  <c r="D101" i="31"/>
  <c r="C116" i="27"/>
  <c r="E16" i="28"/>
  <c r="CN16" i="4"/>
  <c r="E16" i="4"/>
  <c r="AA16" i="4"/>
  <c r="AE16" i="4" s="1"/>
  <c r="J16" i="4" s="1"/>
  <c r="D101" i="25"/>
  <c r="CN101" i="25"/>
  <c r="CM116" i="26"/>
  <c r="D116" i="26"/>
  <c r="AA116" i="26"/>
  <c r="AE116" i="26" s="1"/>
  <c r="CL116" i="26"/>
  <c r="E116" i="26"/>
  <c r="CE116" i="23"/>
  <c r="C116" i="23"/>
  <c r="CF116" i="23"/>
  <c r="CD116" i="23"/>
  <c r="D116" i="23"/>
  <c r="C51" i="24"/>
  <c r="CN51" i="24"/>
  <c r="D67" i="4"/>
  <c r="CL67" i="4"/>
  <c r="CM67" i="4"/>
  <c r="E67" i="4"/>
  <c r="AA67" i="4"/>
  <c r="AE67" i="4" s="1"/>
  <c r="C67" i="4"/>
  <c r="CN67" i="4"/>
  <c r="BA91" i="28"/>
  <c r="AZ91" i="28"/>
  <c r="CM9" i="21"/>
  <c r="D9" i="21"/>
  <c r="CN9" i="21"/>
  <c r="AR108" i="13"/>
  <c r="C108" i="13"/>
  <c r="AQ108" i="13"/>
  <c r="D108" i="24"/>
  <c r="CL108" i="24"/>
  <c r="CN108" i="24"/>
  <c r="E108" i="24"/>
  <c r="CM108" i="24"/>
  <c r="AA108" i="31"/>
  <c r="C108" i="31"/>
  <c r="C124" i="28"/>
  <c r="BA124" i="28"/>
  <c r="AB67" i="31"/>
  <c r="CL51" i="24"/>
  <c r="CM128" i="4"/>
  <c r="CD36" i="23"/>
  <c r="CF67" i="23"/>
  <c r="D9" i="25"/>
  <c r="D91" i="28"/>
  <c r="D10" i="26"/>
  <c r="C125" i="24"/>
  <c r="AA67" i="21"/>
  <c r="AE67" i="21" s="1"/>
  <c r="E67" i="21"/>
  <c r="D125" i="24"/>
  <c r="AZ10" i="22"/>
  <c r="CF91" i="23"/>
  <c r="CN10" i="26"/>
  <c r="CL124" i="26"/>
  <c r="E124" i="26"/>
  <c r="AA9" i="21"/>
  <c r="AE9" i="21" s="1"/>
  <c r="D108" i="31"/>
  <c r="D51" i="25"/>
  <c r="AB108" i="31"/>
  <c r="CM10" i="24"/>
  <c r="AA51" i="25"/>
  <c r="AE51" i="25" s="1"/>
  <c r="D108" i="13"/>
  <c r="D51" i="26"/>
  <c r="AZ124" i="28"/>
  <c r="AY124" i="28"/>
  <c r="CL51" i="21"/>
  <c r="AB124" i="31"/>
  <c r="AA124" i="31"/>
  <c r="AC124" i="31"/>
  <c r="CM91" i="4"/>
  <c r="CL91" i="4"/>
  <c r="E91" i="4"/>
  <c r="CN108" i="25"/>
  <c r="D108" i="25"/>
  <c r="E108" i="25"/>
  <c r="AA108" i="25"/>
  <c r="AE108" i="25" s="1"/>
  <c r="CL108" i="25"/>
  <c r="D91" i="26"/>
  <c r="CM91" i="26"/>
  <c r="CN91" i="26"/>
  <c r="CL91" i="26"/>
  <c r="AA91" i="26"/>
  <c r="AE91" i="26" s="1"/>
  <c r="D51" i="22"/>
  <c r="AZ51" i="22"/>
  <c r="E51" i="22"/>
  <c r="AY51" i="22"/>
  <c r="C51" i="22"/>
  <c r="AQ51" i="13"/>
  <c r="D51" i="13"/>
  <c r="AP51" i="13"/>
  <c r="AR51" i="13"/>
  <c r="E51" i="13"/>
  <c r="C51" i="13"/>
  <c r="AQ67" i="13"/>
  <c r="AR67" i="13"/>
  <c r="CD67" i="27"/>
  <c r="CE67" i="27"/>
  <c r="C67" i="27"/>
  <c r="AA91" i="31"/>
  <c r="E91" i="31"/>
  <c r="C91" i="31"/>
  <c r="AZ108" i="28"/>
  <c r="BA108" i="28"/>
  <c r="E108" i="28"/>
  <c r="C108" i="28"/>
  <c r="CD108" i="23"/>
  <c r="CE108" i="23"/>
  <c r="CF108" i="23"/>
  <c r="CL124" i="21"/>
  <c r="CN124" i="21"/>
  <c r="C124" i="21"/>
  <c r="D124" i="21"/>
  <c r="CM124" i="21"/>
  <c r="CF124" i="23"/>
  <c r="CD124" i="23"/>
  <c r="D124" i="23"/>
  <c r="C124" i="23"/>
  <c r="CE124" i="23"/>
  <c r="AB68" i="31"/>
  <c r="D68" i="31"/>
  <c r="AA68" i="31"/>
  <c r="C68" i="31"/>
  <c r="AC68" i="31"/>
  <c r="E68" i="31"/>
  <c r="C51" i="28"/>
  <c r="AY51" i="28"/>
  <c r="BA51" i="28"/>
  <c r="E51" i="28"/>
  <c r="D91" i="21"/>
  <c r="CM91" i="21"/>
  <c r="E91" i="21"/>
  <c r="AP91" i="13"/>
  <c r="D91" i="13"/>
  <c r="E91" i="13"/>
  <c r="AR91" i="13"/>
  <c r="CM9" i="24"/>
  <c r="C108" i="21"/>
  <c r="CL108" i="21"/>
  <c r="E108" i="21"/>
  <c r="D108" i="21"/>
  <c r="CM108" i="21"/>
  <c r="D124" i="27"/>
  <c r="CF124" i="27"/>
  <c r="AQ124" i="13"/>
  <c r="AP124" i="13"/>
  <c r="AA51" i="26"/>
  <c r="AE51" i="26" s="1"/>
  <c r="C91" i="13"/>
  <c r="E67" i="31"/>
  <c r="AA51" i="24"/>
  <c r="AE51" i="24" s="1"/>
  <c r="AR124" i="13"/>
  <c r="AY91" i="28"/>
  <c r="D51" i="28"/>
  <c r="E10" i="24"/>
  <c r="CN67" i="21"/>
  <c r="CN125" i="24"/>
  <c r="BA10" i="22"/>
  <c r="CD91" i="23"/>
  <c r="CL91" i="21"/>
  <c r="CN9" i="24"/>
  <c r="CM67" i="24"/>
  <c r="C108" i="27"/>
  <c r="CN51" i="25"/>
  <c r="C51" i="25"/>
  <c r="E108" i="13"/>
  <c r="D9" i="24"/>
  <c r="CD108" i="27"/>
  <c r="E67" i="24"/>
  <c r="AA108" i="24"/>
  <c r="AE108" i="24" s="1"/>
  <c r="D124" i="26"/>
  <c r="AA67" i="24"/>
  <c r="AE67" i="24" s="1"/>
  <c r="E124" i="13"/>
  <c r="CE124" i="27"/>
  <c r="D51" i="21"/>
  <c r="F121" i="31"/>
  <c r="F121" i="13"/>
  <c r="F121" i="24"/>
  <c r="F121" i="25"/>
  <c r="F121" i="22"/>
  <c r="F121" i="26"/>
  <c r="F121" i="21"/>
  <c r="F121" i="4"/>
  <c r="F121" i="23"/>
  <c r="CE51" i="23"/>
  <c r="CD51" i="23"/>
  <c r="C51" i="23"/>
  <c r="CF51" i="27"/>
  <c r="C51" i="27"/>
  <c r="CE51" i="27"/>
  <c r="D91" i="24"/>
  <c r="AA91" i="24"/>
  <c r="AE91" i="24" s="1"/>
  <c r="C91" i="24"/>
  <c r="CL91" i="24"/>
  <c r="E91" i="24"/>
  <c r="CN91" i="24"/>
  <c r="CM91" i="24"/>
  <c r="E91" i="22"/>
  <c r="D91" i="22"/>
  <c r="AZ91" i="22"/>
  <c r="AY91" i="22"/>
  <c r="C91" i="22"/>
  <c r="BA91" i="22"/>
  <c r="D108" i="26"/>
  <c r="CN108" i="26"/>
  <c r="CN124" i="4"/>
  <c r="E124" i="4"/>
  <c r="CM124" i="4"/>
  <c r="C124" i="4"/>
  <c r="AA124" i="4"/>
  <c r="AE124" i="4" s="1"/>
  <c r="CN71" i="26"/>
  <c r="CM71" i="26"/>
  <c r="AC10" i="31"/>
  <c r="D10" i="31"/>
  <c r="E10" i="31"/>
  <c r="AB10" i="31"/>
  <c r="BA44" i="22"/>
  <c r="CL44" i="26"/>
  <c r="AA44" i="26"/>
  <c r="AE44" i="26" s="1"/>
  <c r="D9" i="27"/>
  <c r="AA10" i="4"/>
  <c r="AE10" i="4" s="1"/>
  <c r="D125" i="23"/>
  <c r="E71" i="26"/>
  <c r="F85" i="22"/>
  <c r="F85" i="4"/>
  <c r="F85" i="13"/>
  <c r="F85" i="24"/>
  <c r="F85" i="21"/>
  <c r="F85" i="26"/>
  <c r="F85" i="25"/>
  <c r="F85" i="23"/>
  <c r="F85" i="28"/>
  <c r="D71" i="24"/>
  <c r="AA71" i="24"/>
  <c r="AE71" i="24" s="1"/>
  <c r="CM71" i="24"/>
  <c r="CN71" i="24"/>
  <c r="CL71" i="24"/>
  <c r="C71" i="24"/>
  <c r="E71" i="24"/>
  <c r="D44" i="27"/>
  <c r="E44" i="26"/>
  <c r="C44" i="26"/>
  <c r="CE9" i="27"/>
  <c r="AA9" i="25"/>
  <c r="AE9" i="25" s="1"/>
  <c r="CF125" i="23"/>
  <c r="AA71" i="26"/>
  <c r="AE71" i="26" s="1"/>
  <c r="C71" i="23"/>
  <c r="CE71" i="23"/>
  <c r="D71" i="23"/>
  <c r="CF71" i="23"/>
  <c r="CD71" i="23"/>
  <c r="AZ10" i="28"/>
  <c r="E10" i="28"/>
  <c r="D10" i="21"/>
  <c r="CM10" i="21"/>
  <c r="CN10" i="21"/>
  <c r="E10" i="21"/>
  <c r="AA10" i="21"/>
  <c r="AE10" i="21" s="1"/>
  <c r="CE125" i="23"/>
  <c r="CL71" i="26"/>
  <c r="D71" i="26"/>
  <c r="CM71" i="21"/>
  <c r="E71" i="21"/>
  <c r="CL71" i="21"/>
  <c r="AA71" i="21"/>
  <c r="AE71" i="21" s="1"/>
  <c r="CN71" i="21"/>
  <c r="F57" i="25"/>
  <c r="F57" i="27"/>
  <c r="F57" i="4"/>
  <c r="F57" i="26"/>
  <c r="F57" i="28"/>
  <c r="F57" i="21"/>
  <c r="F57" i="23"/>
  <c r="F57" i="31"/>
  <c r="F57" i="22"/>
  <c r="F57" i="13"/>
  <c r="F57" i="24"/>
  <c r="AA128" i="4"/>
  <c r="AE128" i="4" s="1"/>
  <c r="D128" i="4"/>
  <c r="E128" i="4"/>
  <c r="AA34" i="26"/>
  <c r="AE34" i="26" s="1"/>
  <c r="CN34" i="26"/>
  <c r="E34" i="26"/>
  <c r="CM34" i="26"/>
  <c r="D34" i="26"/>
  <c r="E125" i="21"/>
  <c r="AA125" i="21"/>
  <c r="AE125" i="21" s="1"/>
  <c r="C125" i="21"/>
  <c r="CM125" i="21"/>
  <c r="D125" i="21"/>
  <c r="CN125" i="21"/>
  <c r="CL125" i="21"/>
  <c r="AQ9" i="13"/>
  <c r="D9" i="13"/>
  <c r="CM34" i="21"/>
  <c r="E34" i="21"/>
  <c r="CN34" i="21"/>
  <c r="D34" i="21"/>
  <c r="AA34" i="21"/>
  <c r="AE34" i="21" s="1"/>
  <c r="CD34" i="23"/>
  <c r="CE34" i="23"/>
  <c r="CF34" i="23"/>
  <c r="D34" i="23"/>
  <c r="F97" i="22"/>
  <c r="F97" i="26"/>
  <c r="F97" i="23"/>
  <c r="F97" i="4"/>
  <c r="F97" i="31"/>
  <c r="F97" i="27"/>
  <c r="F97" i="28"/>
  <c r="F97" i="25"/>
  <c r="F97" i="24"/>
  <c r="F97" i="21"/>
  <c r="F97" i="13"/>
  <c r="CN128" i="25"/>
  <c r="D128" i="25"/>
  <c r="CL128" i="25"/>
  <c r="AA128" i="25"/>
  <c r="AE128" i="25" s="1"/>
  <c r="CM128" i="25"/>
  <c r="C128" i="25"/>
  <c r="E128" i="25"/>
  <c r="AB9" i="31"/>
  <c r="D9" i="31"/>
  <c r="E34" i="28"/>
  <c r="AZ34" i="28"/>
  <c r="BA34" i="28"/>
  <c r="D34" i="28"/>
  <c r="E128" i="22"/>
  <c r="AY128" i="22"/>
  <c r="AZ128" i="22"/>
  <c r="BA128" i="22"/>
  <c r="C128" i="22"/>
  <c r="D128" i="22"/>
  <c r="D125" i="22"/>
  <c r="E125" i="22"/>
  <c r="CN9" i="26"/>
  <c r="D9" i="26"/>
  <c r="CN34" i="24"/>
  <c r="D34" i="24"/>
  <c r="AA34" i="24"/>
  <c r="AE34" i="24" s="1"/>
  <c r="CM34" i="24"/>
  <c r="E34" i="24"/>
  <c r="F89" i="27"/>
  <c r="F89" i="24"/>
  <c r="F89" i="21"/>
  <c r="F89" i="23"/>
  <c r="F89" i="4"/>
  <c r="F89" i="25"/>
  <c r="F89" i="31"/>
  <c r="F89" i="22"/>
  <c r="F89" i="26"/>
  <c r="F89" i="13"/>
  <c r="F89" i="28"/>
  <c r="F65" i="23"/>
  <c r="F65" i="27"/>
  <c r="F65" i="4"/>
  <c r="F65" i="13"/>
  <c r="F65" i="22"/>
  <c r="F65" i="21"/>
  <c r="F65" i="28"/>
  <c r="F65" i="31"/>
  <c r="F65" i="24"/>
  <c r="F65" i="25"/>
  <c r="F65" i="26"/>
  <c r="BA128" i="28"/>
  <c r="C128" i="28"/>
  <c r="AY128" i="28"/>
  <c r="AZ128" i="28"/>
  <c r="D128" i="28"/>
  <c r="E128" i="28"/>
  <c r="E34" i="22"/>
  <c r="AZ34" i="22"/>
  <c r="BA34" i="22"/>
  <c r="D34" i="22"/>
  <c r="AZ9" i="22"/>
  <c r="D9" i="22"/>
  <c r="CN9" i="25"/>
  <c r="E34" i="25"/>
  <c r="CN34" i="25"/>
  <c r="D34" i="25"/>
  <c r="CM34" i="25"/>
  <c r="AA34" i="25"/>
  <c r="AE34" i="25" s="1"/>
  <c r="F81" i="24"/>
  <c r="F81" i="25"/>
  <c r="F81" i="27"/>
  <c r="F81" i="28"/>
  <c r="F81" i="26"/>
  <c r="F81" i="4"/>
  <c r="F81" i="23"/>
  <c r="F81" i="21"/>
  <c r="F81" i="31"/>
  <c r="F81" i="22"/>
  <c r="F81" i="13"/>
  <c r="CN95" i="25"/>
  <c r="AA95" i="25"/>
  <c r="AE95" i="25" s="1"/>
  <c r="C95" i="25"/>
  <c r="CE10" i="23"/>
  <c r="CF10" i="23"/>
  <c r="C44" i="13"/>
  <c r="AQ44" i="13"/>
  <c r="D44" i="13"/>
  <c r="AR44" i="13"/>
  <c r="E44" i="13"/>
  <c r="AP44" i="13"/>
  <c r="D44" i="23"/>
  <c r="CD44" i="23"/>
  <c r="CF44" i="23"/>
  <c r="C44" i="23"/>
  <c r="CE44" i="23"/>
  <c r="C100" i="26"/>
  <c r="D100" i="26"/>
  <c r="CL100" i="26"/>
  <c r="CN100" i="26"/>
  <c r="E100" i="26"/>
  <c r="CM100" i="26"/>
  <c r="AA100" i="26"/>
  <c r="AE100" i="26" s="1"/>
  <c r="AQ100" i="13"/>
  <c r="E100" i="13"/>
  <c r="AR100" i="13"/>
  <c r="C100" i="13"/>
  <c r="D100" i="13"/>
  <c r="AP100" i="13"/>
  <c r="CL95" i="25"/>
  <c r="AQ95" i="13"/>
  <c r="E95" i="13"/>
  <c r="D95" i="13"/>
  <c r="C95" i="13"/>
  <c r="CD85" i="23"/>
  <c r="D85" i="23"/>
  <c r="CF85" i="23"/>
  <c r="C85" i="23"/>
  <c r="CE85" i="23"/>
  <c r="AA44" i="25"/>
  <c r="AE44" i="25" s="1"/>
  <c r="CL44" i="25"/>
  <c r="CM44" i="25"/>
  <c r="D44" i="25"/>
  <c r="E44" i="25"/>
  <c r="C44" i="25"/>
  <c r="CN44" i="25"/>
  <c r="E44" i="24"/>
  <c r="CL44" i="24"/>
  <c r="D44" i="24"/>
  <c r="CM44" i="24"/>
  <c r="CN44" i="24"/>
  <c r="CD100" i="23"/>
  <c r="CF100" i="23"/>
  <c r="AZ100" i="22"/>
  <c r="E100" i="22"/>
  <c r="BA100" i="22"/>
  <c r="C100" i="22"/>
  <c r="D100" i="22"/>
  <c r="AY100" i="22"/>
  <c r="E100" i="31"/>
  <c r="AB100" i="31"/>
  <c r="C100" i="31"/>
  <c r="AC100" i="31"/>
  <c r="D100" i="31"/>
  <c r="AA100" i="31"/>
  <c r="E95" i="25"/>
  <c r="F67" i="21"/>
  <c r="F67" i="28"/>
  <c r="F67" i="4"/>
  <c r="F67" i="26"/>
  <c r="F67" i="25"/>
  <c r="F67" i="31"/>
  <c r="F67" i="22"/>
  <c r="F67" i="13"/>
  <c r="F67" i="27"/>
  <c r="F67" i="23"/>
  <c r="F67" i="24"/>
  <c r="AR10" i="13"/>
  <c r="AQ10" i="13"/>
  <c r="D10" i="13"/>
  <c r="E10" i="13"/>
  <c r="CM44" i="4"/>
  <c r="AA44" i="4"/>
  <c r="AE44" i="4" s="1"/>
  <c r="CL44" i="4"/>
  <c r="D44" i="4"/>
  <c r="C44" i="4"/>
  <c r="CN44" i="4"/>
  <c r="E44" i="4"/>
  <c r="BA44" i="28"/>
  <c r="AY44" i="28"/>
  <c r="E44" i="28"/>
  <c r="D44" i="28"/>
  <c r="C44" i="28"/>
  <c r="AZ44" i="28"/>
  <c r="AA44" i="31"/>
  <c r="AB44" i="31"/>
  <c r="AC44" i="31"/>
  <c r="D44" i="31"/>
  <c r="D100" i="28"/>
  <c r="C100" i="28"/>
  <c r="AY100" i="28"/>
  <c r="CN100" i="25"/>
  <c r="CL100" i="25"/>
  <c r="D100" i="25"/>
  <c r="AA100" i="25"/>
  <c r="AE100" i="25" s="1"/>
  <c r="E100" i="25"/>
  <c r="CM100" i="25"/>
  <c r="C100" i="25"/>
  <c r="CE100" i="27"/>
  <c r="D100" i="27"/>
  <c r="CF100" i="27"/>
  <c r="C100" i="27"/>
  <c r="CD100" i="27"/>
  <c r="D95" i="25"/>
  <c r="D10" i="23"/>
  <c r="AZ100" i="28"/>
  <c r="F73" i="24"/>
  <c r="F73" i="25"/>
  <c r="F73" i="4"/>
  <c r="F73" i="21"/>
  <c r="F73" i="13"/>
  <c r="F73" i="31"/>
  <c r="F73" i="22"/>
  <c r="F73" i="27"/>
  <c r="F73" i="26"/>
  <c r="F73" i="23"/>
  <c r="F73" i="28"/>
  <c r="D44" i="22"/>
  <c r="C44" i="22"/>
  <c r="E44" i="22"/>
  <c r="CF44" i="27"/>
  <c r="CD44" i="27"/>
  <c r="C44" i="27"/>
  <c r="CM100" i="21"/>
  <c r="AA100" i="21"/>
  <c r="AE100" i="21" s="1"/>
  <c r="CN100" i="21"/>
  <c r="D100" i="21"/>
  <c r="CL100" i="21"/>
  <c r="C100" i="21"/>
  <c r="E100" i="21"/>
  <c r="CL100" i="4"/>
  <c r="E100" i="4"/>
  <c r="CN100" i="4"/>
  <c r="AA100" i="4"/>
  <c r="AE100" i="4" s="1"/>
  <c r="CM100" i="4"/>
  <c r="D100" i="4"/>
  <c r="C100" i="4"/>
  <c r="CN117" i="25"/>
  <c r="CL117" i="25"/>
  <c r="E117" i="25"/>
  <c r="AA117" i="25"/>
  <c r="AE117" i="25" s="1"/>
  <c r="CM117" i="25"/>
  <c r="C117" i="25"/>
  <c r="D117" i="25"/>
  <c r="AC31" i="31"/>
  <c r="E31" i="31"/>
  <c r="AR31" i="13"/>
  <c r="E31" i="13"/>
  <c r="D112" i="22"/>
  <c r="BA112" i="22"/>
  <c r="AZ112" i="22"/>
  <c r="E112" i="22"/>
  <c r="AY112" i="22"/>
  <c r="C112" i="22"/>
  <c r="C112" i="4"/>
  <c r="AA112" i="4"/>
  <c r="AE112" i="4" s="1"/>
  <c r="E112" i="4"/>
  <c r="CL112" i="4"/>
  <c r="D112" i="4"/>
  <c r="CN112" i="4"/>
  <c r="CM112" i="4"/>
  <c r="AZ117" i="28"/>
  <c r="AY117" i="28"/>
  <c r="E117" i="28"/>
  <c r="D117" i="28"/>
  <c r="BA117" i="28"/>
  <c r="C117" i="28"/>
  <c r="D117" i="21"/>
  <c r="CL117" i="21"/>
  <c r="AA117" i="21"/>
  <c r="AE117" i="21" s="1"/>
  <c r="CN117" i="21"/>
  <c r="CM117" i="21"/>
  <c r="E117" i="21"/>
  <c r="C117" i="21"/>
  <c r="AA31" i="25"/>
  <c r="AE31" i="25" s="1"/>
  <c r="CM31" i="25"/>
  <c r="E31" i="25"/>
  <c r="CN31" i="25"/>
  <c r="CN31" i="4"/>
  <c r="AA31" i="4"/>
  <c r="AE31" i="4" s="1"/>
  <c r="J31" i="4" s="1"/>
  <c r="E31" i="4"/>
  <c r="CE112" i="23"/>
  <c r="CD112" i="23"/>
  <c r="CF112" i="23"/>
  <c r="C112" i="23"/>
  <c r="D112" i="23"/>
  <c r="C112" i="25"/>
  <c r="D112" i="25"/>
  <c r="E112" i="25"/>
  <c r="CM112" i="25"/>
  <c r="AA112" i="25"/>
  <c r="AE112" i="25" s="1"/>
  <c r="CL112" i="25"/>
  <c r="CN112" i="25"/>
  <c r="C112" i="24"/>
  <c r="CL112" i="24"/>
  <c r="AA112" i="24"/>
  <c r="AE112" i="24" s="1"/>
  <c r="CN112" i="24"/>
  <c r="D112" i="24"/>
  <c r="CM112" i="24"/>
  <c r="E112" i="24"/>
  <c r="CN55" i="26"/>
  <c r="CM55" i="26"/>
  <c r="C55" i="26"/>
  <c r="CL55" i="26"/>
  <c r="E55" i="26"/>
  <c r="D55" i="26"/>
  <c r="AA55" i="26"/>
  <c r="AE55" i="26" s="1"/>
  <c r="AC117" i="31"/>
  <c r="AA117" i="31"/>
  <c r="AB117" i="31"/>
  <c r="D117" i="31"/>
  <c r="E117" i="31"/>
  <c r="C117" i="31"/>
  <c r="CN31" i="26"/>
  <c r="CM31" i="26"/>
  <c r="AA31" i="26"/>
  <c r="AE31" i="26" s="1"/>
  <c r="E31" i="26"/>
  <c r="D112" i="27"/>
  <c r="CD112" i="27"/>
  <c r="C112" i="27"/>
  <c r="CE112" i="27"/>
  <c r="CF112" i="27"/>
  <c r="AA117" i="24"/>
  <c r="AE117" i="24" s="1"/>
  <c r="D117" i="24"/>
  <c r="C117" i="24"/>
  <c r="CM117" i="24"/>
  <c r="CL117" i="24"/>
  <c r="E117" i="24"/>
  <c r="CN117" i="24"/>
  <c r="CN117" i="26"/>
  <c r="CM117" i="26"/>
  <c r="AA117" i="26"/>
  <c r="AE117" i="26" s="1"/>
  <c r="CL117" i="26"/>
  <c r="C117" i="26"/>
  <c r="D117" i="26"/>
  <c r="E117" i="26"/>
  <c r="D117" i="22"/>
  <c r="E117" i="22"/>
  <c r="AY117" i="22"/>
  <c r="AZ117" i="22"/>
  <c r="C117" i="22"/>
  <c r="BA117" i="22"/>
  <c r="CD31" i="23"/>
  <c r="CF31" i="23"/>
  <c r="D31" i="23"/>
  <c r="E31" i="28"/>
  <c r="BA31" i="28"/>
  <c r="CM53" i="25"/>
  <c r="D53" i="25"/>
  <c r="AA53" i="25"/>
  <c r="AE53" i="25" s="1"/>
  <c r="C53" i="25"/>
  <c r="CN53" i="25"/>
  <c r="CL53" i="25"/>
  <c r="E53" i="25"/>
  <c r="D112" i="28"/>
  <c r="AZ112" i="28"/>
  <c r="AY112" i="28"/>
  <c r="C112" i="28"/>
  <c r="E112" i="28"/>
  <c r="BA112" i="28"/>
  <c r="D112" i="31"/>
  <c r="AB112" i="31"/>
  <c r="AC112" i="31"/>
  <c r="E112" i="31"/>
  <c r="AA112" i="31"/>
  <c r="C112" i="31"/>
  <c r="C117" i="4"/>
  <c r="E117" i="4"/>
  <c r="AA117" i="4"/>
  <c r="AE117" i="4" s="1"/>
  <c r="CM117" i="4"/>
  <c r="D117" i="4"/>
  <c r="CL117" i="4"/>
  <c r="CN117" i="4"/>
  <c r="C117" i="23"/>
  <c r="CE117" i="23"/>
  <c r="D117" i="23"/>
  <c r="CD117" i="23"/>
  <c r="CF117" i="23"/>
  <c r="AQ117" i="13"/>
  <c r="AP117" i="13"/>
  <c r="C117" i="13"/>
  <c r="D117" i="13"/>
  <c r="AR117" i="13"/>
  <c r="E117" i="13"/>
  <c r="CE31" i="27"/>
  <c r="CF31" i="27"/>
  <c r="D31" i="27"/>
  <c r="CD31" i="27"/>
  <c r="CN31" i="21"/>
  <c r="E31" i="21"/>
  <c r="AA31" i="21"/>
  <c r="AE31" i="21" s="1"/>
  <c r="CM31" i="21"/>
  <c r="AA31" i="24"/>
  <c r="AE31" i="24" s="1"/>
  <c r="E31" i="24"/>
  <c r="CN31" i="24"/>
  <c r="CM31" i="24"/>
  <c r="E112" i="21"/>
  <c r="AA112" i="21"/>
  <c r="AE112" i="21" s="1"/>
  <c r="C112" i="21"/>
  <c r="CL112" i="21"/>
  <c r="CM112" i="21"/>
  <c r="CN112" i="21"/>
  <c r="D112" i="21"/>
  <c r="AQ112" i="13"/>
  <c r="E112" i="13"/>
  <c r="D112" i="13"/>
  <c r="C112" i="13"/>
  <c r="AR112" i="13"/>
  <c r="AP112" i="13"/>
  <c r="N37" i="31" l="1"/>
  <c r="K37" i="31" s="1"/>
  <c r="Z35" i="31"/>
  <c r="AK37" i="22"/>
  <c r="AO37" i="22" s="1"/>
  <c r="AK31" i="22"/>
  <c r="AO31" i="22" s="1"/>
  <c r="AM31" i="22" s="1"/>
  <c r="BH31" i="22" s="1"/>
  <c r="K31" i="31"/>
  <c r="Z31" i="31"/>
  <c r="AA31" i="31" s="1"/>
  <c r="Q31" i="31"/>
  <c r="Q33" i="31"/>
  <c r="K33" i="31"/>
  <c r="Z33" i="31"/>
  <c r="AA33" i="31" s="1"/>
  <c r="Q36" i="31"/>
  <c r="Z36" i="31"/>
  <c r="AB36" i="31" s="1"/>
  <c r="K36" i="31"/>
  <c r="AK35" i="22"/>
  <c r="AO35" i="22" s="1"/>
  <c r="AM35" i="22" s="1"/>
  <c r="BH35" i="22" s="1"/>
  <c r="M35" i="23"/>
  <c r="N35" i="23" s="1"/>
  <c r="AK33" i="22"/>
  <c r="M36" i="23"/>
  <c r="N36" i="23" s="1"/>
  <c r="N30" i="31"/>
  <c r="AK30" i="22"/>
  <c r="AK36" i="22"/>
  <c r="AF111" i="28"/>
  <c r="AF111" i="34"/>
  <c r="N38" i="31"/>
  <c r="F116" i="21"/>
  <c r="F116" i="25"/>
  <c r="F116" i="34"/>
  <c r="F116" i="13"/>
  <c r="F116" i="24"/>
  <c r="F116" i="28"/>
  <c r="F116" i="27"/>
  <c r="F116" i="4"/>
  <c r="F116" i="22"/>
  <c r="F116" i="26"/>
  <c r="F116" i="31"/>
  <c r="C106" i="34"/>
  <c r="D106" i="34"/>
  <c r="E106" i="34"/>
  <c r="E14" i="34"/>
  <c r="C82" i="34"/>
  <c r="D82" i="34"/>
  <c r="E82" i="34"/>
  <c r="E20" i="34"/>
  <c r="D20" i="34"/>
  <c r="D38" i="34"/>
  <c r="E38" i="34"/>
  <c r="C77" i="34"/>
  <c r="D77" i="34"/>
  <c r="E77" i="34"/>
  <c r="D121" i="34"/>
  <c r="C121" i="34"/>
  <c r="E121" i="34"/>
  <c r="C105" i="34"/>
  <c r="D105" i="34"/>
  <c r="E105" i="34"/>
  <c r="C111" i="34"/>
  <c r="D111" i="34"/>
  <c r="E111" i="34"/>
  <c r="C40" i="34"/>
  <c r="E40" i="34"/>
  <c r="D40" i="34"/>
  <c r="C98" i="34"/>
  <c r="D98" i="34"/>
  <c r="E98" i="34"/>
  <c r="C84" i="34"/>
  <c r="E84" i="34"/>
  <c r="D84" i="34"/>
  <c r="C58" i="34"/>
  <c r="D58" i="34"/>
  <c r="E58" i="34"/>
  <c r="E15" i="34"/>
  <c r="C113" i="34"/>
  <c r="D113" i="34"/>
  <c r="E113" i="34"/>
  <c r="D25" i="34"/>
  <c r="E25" i="34"/>
  <c r="D122" i="34"/>
  <c r="C122" i="34"/>
  <c r="E122" i="34"/>
  <c r="C62" i="34"/>
  <c r="D62" i="34"/>
  <c r="E62" i="34"/>
  <c r="C60" i="34"/>
  <c r="E60" i="34"/>
  <c r="D60" i="34"/>
  <c r="C61" i="34"/>
  <c r="D61" i="34"/>
  <c r="E61" i="34"/>
  <c r="C45" i="34"/>
  <c r="D45" i="34"/>
  <c r="E45" i="34"/>
  <c r="C69" i="34"/>
  <c r="D69" i="34"/>
  <c r="E69" i="34"/>
  <c r="C97" i="34"/>
  <c r="D97" i="34"/>
  <c r="E97" i="34"/>
  <c r="D19" i="34"/>
  <c r="E19" i="34"/>
  <c r="C50" i="34"/>
  <c r="D50" i="34"/>
  <c r="E50" i="34"/>
  <c r="C70" i="34"/>
  <c r="D70" i="34"/>
  <c r="E70" i="34"/>
  <c r="C94" i="34"/>
  <c r="D94" i="34"/>
  <c r="E94" i="34"/>
  <c r="C74" i="34"/>
  <c r="D74" i="34"/>
  <c r="E74" i="34"/>
  <c r="D127" i="34"/>
  <c r="E127" i="34"/>
  <c r="C127" i="34"/>
  <c r="C109" i="34"/>
  <c r="D109" i="34"/>
  <c r="E109" i="34"/>
  <c r="C34" i="34"/>
  <c r="D34" i="34"/>
  <c r="C81" i="34"/>
  <c r="D81" i="34"/>
  <c r="E81" i="34"/>
  <c r="C110" i="34"/>
  <c r="D110" i="34"/>
  <c r="E110" i="34"/>
  <c r="D123" i="34"/>
  <c r="E123" i="34"/>
  <c r="C123" i="34"/>
  <c r="D26" i="34"/>
  <c r="E26" i="34"/>
  <c r="C88" i="34"/>
  <c r="E88" i="34"/>
  <c r="D88" i="34"/>
  <c r="C107" i="34"/>
  <c r="D107" i="34"/>
  <c r="E107" i="34"/>
  <c r="C73" i="34"/>
  <c r="D73" i="34"/>
  <c r="E73" i="34"/>
  <c r="C64" i="34"/>
  <c r="E64" i="34"/>
  <c r="D64" i="34"/>
  <c r="C42" i="34"/>
  <c r="D42" i="34"/>
  <c r="E42" i="34"/>
  <c r="C35" i="34"/>
  <c r="E12" i="34"/>
  <c r="D12" i="34"/>
  <c r="C86" i="34"/>
  <c r="D86" i="34"/>
  <c r="E86" i="34"/>
  <c r="C114" i="34"/>
  <c r="D114" i="34"/>
  <c r="E114" i="34"/>
  <c r="C52" i="34"/>
  <c r="E52" i="34"/>
  <c r="D52" i="34"/>
  <c r="D119" i="34"/>
  <c r="E119" i="34"/>
  <c r="C119" i="34"/>
  <c r="C90" i="34"/>
  <c r="D90" i="34"/>
  <c r="E90" i="34"/>
  <c r="C53" i="34"/>
  <c r="D53" i="34"/>
  <c r="E53" i="34"/>
  <c r="C89" i="34"/>
  <c r="E89" i="34"/>
  <c r="D89" i="34"/>
  <c r="C96" i="34"/>
  <c r="D96" i="34"/>
  <c r="E96" i="34"/>
  <c r="E23" i="34"/>
  <c r="E18" i="34"/>
  <c r="C65" i="34"/>
  <c r="D65" i="34"/>
  <c r="E65" i="34"/>
  <c r="D118" i="34"/>
  <c r="C118" i="34"/>
  <c r="E118" i="34"/>
  <c r="C78" i="34"/>
  <c r="D78" i="34"/>
  <c r="E78" i="34"/>
  <c r="C57" i="34"/>
  <c r="D57" i="34"/>
  <c r="E57" i="34"/>
  <c r="C43" i="34"/>
  <c r="D43" i="34"/>
  <c r="E43" i="34"/>
  <c r="C85" i="34"/>
  <c r="D85" i="34"/>
  <c r="E85" i="34"/>
  <c r="D22" i="34"/>
  <c r="E22" i="34"/>
  <c r="C80" i="34"/>
  <c r="E80" i="34"/>
  <c r="D80" i="34"/>
  <c r="D17" i="34"/>
  <c r="E17" i="34"/>
  <c r="E33" i="34"/>
  <c r="C103" i="34"/>
  <c r="D103" i="34"/>
  <c r="E103" i="34"/>
  <c r="D31" i="34"/>
  <c r="E31" i="34"/>
  <c r="C46" i="34"/>
  <c r="D46" i="34"/>
  <c r="E46" i="34"/>
  <c r="C39" i="34"/>
  <c r="D39" i="34"/>
  <c r="E39" i="34"/>
  <c r="C28" i="34"/>
  <c r="D28" i="34"/>
  <c r="C41" i="34"/>
  <c r="D41" i="34"/>
  <c r="E41" i="34"/>
  <c r="C66" i="34"/>
  <c r="D66" i="34"/>
  <c r="E66" i="34"/>
  <c r="C48" i="34"/>
  <c r="E48" i="34"/>
  <c r="D48" i="34"/>
  <c r="C72" i="34"/>
  <c r="E72" i="34"/>
  <c r="D72" i="34"/>
  <c r="D36" i="34"/>
  <c r="D126" i="34"/>
  <c r="C126" i="34"/>
  <c r="E126" i="34"/>
  <c r="E27" i="34"/>
  <c r="E16" i="34"/>
  <c r="D16" i="34"/>
  <c r="C75" i="34"/>
  <c r="D75" i="34"/>
  <c r="E75" i="34"/>
  <c r="C55" i="34"/>
  <c r="D55" i="34"/>
  <c r="E55" i="34"/>
  <c r="C93" i="34"/>
  <c r="D93" i="34"/>
  <c r="E93" i="34"/>
  <c r="C99" i="34"/>
  <c r="D99" i="34"/>
  <c r="E99" i="34"/>
  <c r="BA15" i="34"/>
  <c r="AZ17" i="34"/>
  <c r="BA17" i="34"/>
  <c r="BA33" i="34"/>
  <c r="AY122" i="34"/>
  <c r="AZ122" i="34"/>
  <c r="BA122" i="34"/>
  <c r="BA60" i="34"/>
  <c r="AY60" i="34"/>
  <c r="AZ60" i="34"/>
  <c r="BA45" i="34"/>
  <c r="AY45" i="34"/>
  <c r="AZ45" i="34"/>
  <c r="AY89" i="34"/>
  <c r="AZ89" i="34"/>
  <c r="BA89" i="34"/>
  <c r="AY106" i="34"/>
  <c r="AZ106" i="34"/>
  <c r="BA106" i="34"/>
  <c r="BA96" i="34"/>
  <c r="AY96" i="34"/>
  <c r="AZ96" i="34"/>
  <c r="BA14" i="34"/>
  <c r="BA23" i="34"/>
  <c r="AY82" i="34"/>
  <c r="AZ82" i="34"/>
  <c r="BA82" i="34"/>
  <c r="BA18" i="34"/>
  <c r="BA20" i="34"/>
  <c r="AZ20" i="34"/>
  <c r="AZ65" i="34"/>
  <c r="BA65" i="34"/>
  <c r="AY65" i="34"/>
  <c r="BA38" i="34"/>
  <c r="AZ38" i="34"/>
  <c r="AY118" i="34"/>
  <c r="BA118" i="34"/>
  <c r="AZ118" i="34"/>
  <c r="BA77" i="34"/>
  <c r="AY77" i="34"/>
  <c r="AZ77" i="34"/>
  <c r="AY121" i="34"/>
  <c r="AZ121" i="34"/>
  <c r="BA121" i="34"/>
  <c r="AY105" i="34"/>
  <c r="AZ105" i="34"/>
  <c r="BA105" i="34"/>
  <c r="AY78" i="34"/>
  <c r="AZ78" i="34"/>
  <c r="BA78" i="34"/>
  <c r="AZ111" i="34"/>
  <c r="BA111" i="34"/>
  <c r="AY111" i="34"/>
  <c r="BA40" i="34"/>
  <c r="AZ40" i="34"/>
  <c r="AY40" i="34"/>
  <c r="AY98" i="34"/>
  <c r="AZ98" i="34"/>
  <c r="BA98" i="34"/>
  <c r="AY57" i="34"/>
  <c r="AZ57" i="34"/>
  <c r="BA57" i="34"/>
  <c r="BA84" i="34"/>
  <c r="AY84" i="34"/>
  <c r="AZ84" i="34"/>
  <c r="AZ43" i="34"/>
  <c r="AY43" i="34"/>
  <c r="BA43" i="34"/>
  <c r="AY58" i="34"/>
  <c r="AZ58" i="34"/>
  <c r="BA58" i="34"/>
  <c r="AY85" i="34"/>
  <c r="AZ85" i="34"/>
  <c r="BA85" i="34"/>
  <c r="BA22" i="34"/>
  <c r="AZ22" i="34"/>
  <c r="BA80" i="34"/>
  <c r="AY80" i="34"/>
  <c r="AZ80" i="34"/>
  <c r="BA61" i="34"/>
  <c r="AY61" i="34"/>
  <c r="AZ61" i="34"/>
  <c r="AY69" i="34"/>
  <c r="BA69" i="34"/>
  <c r="AZ69" i="34"/>
  <c r="AZ97" i="34"/>
  <c r="BA97" i="34"/>
  <c r="AY97" i="34"/>
  <c r="AZ19" i="34"/>
  <c r="BA19" i="34"/>
  <c r="AY50" i="34"/>
  <c r="AZ50" i="34"/>
  <c r="BA50" i="34"/>
  <c r="AY70" i="34"/>
  <c r="BA70" i="34"/>
  <c r="AZ70" i="34"/>
  <c r="AY94" i="34"/>
  <c r="AZ94" i="34"/>
  <c r="BA94" i="34"/>
  <c r="AY74" i="34"/>
  <c r="AZ74" i="34"/>
  <c r="BA74" i="34"/>
  <c r="BA127" i="34"/>
  <c r="AY127" i="34"/>
  <c r="AZ127" i="34"/>
  <c r="BA109" i="34"/>
  <c r="AY109" i="34"/>
  <c r="AZ109" i="34"/>
  <c r="AY34" i="34"/>
  <c r="AZ34" i="34"/>
  <c r="AZ81" i="34"/>
  <c r="BA81" i="34"/>
  <c r="AY81" i="34"/>
  <c r="AY110" i="34"/>
  <c r="AZ110" i="34"/>
  <c r="BA110" i="34"/>
  <c r="BA123" i="34"/>
  <c r="AY123" i="34"/>
  <c r="AZ123" i="34"/>
  <c r="AZ26" i="34"/>
  <c r="BA26" i="34"/>
  <c r="BA88" i="34"/>
  <c r="AZ88" i="34"/>
  <c r="AY88" i="34"/>
  <c r="AZ107" i="34"/>
  <c r="AY107" i="34"/>
  <c r="BA107" i="34"/>
  <c r="AY73" i="34"/>
  <c r="AZ73" i="34"/>
  <c r="BA73" i="34"/>
  <c r="BA64" i="34"/>
  <c r="AY64" i="34"/>
  <c r="AZ64" i="34"/>
  <c r="AY42" i="34"/>
  <c r="AZ42" i="34"/>
  <c r="BA42" i="34"/>
  <c r="AY35" i="34"/>
  <c r="BA12" i="34"/>
  <c r="AZ12" i="34"/>
  <c r="AY86" i="34"/>
  <c r="BA86" i="34"/>
  <c r="AZ86" i="34"/>
  <c r="AY114" i="34"/>
  <c r="AZ114" i="34"/>
  <c r="BA114" i="34"/>
  <c r="BA52" i="34"/>
  <c r="AY52" i="34"/>
  <c r="AZ52" i="34"/>
  <c r="AZ119" i="34"/>
  <c r="AY119" i="34"/>
  <c r="BA119" i="34"/>
  <c r="AY90" i="34"/>
  <c r="AZ90" i="34"/>
  <c r="BA90" i="34"/>
  <c r="AY53" i="34"/>
  <c r="AZ53" i="34"/>
  <c r="BA53" i="34"/>
  <c r="AZ113" i="34"/>
  <c r="BA113" i="34"/>
  <c r="AY113" i="34"/>
  <c r="AZ25" i="34"/>
  <c r="BA25" i="34"/>
  <c r="AZ103" i="34"/>
  <c r="AY103" i="34"/>
  <c r="BA103" i="34"/>
  <c r="AY62" i="34"/>
  <c r="BA62" i="34"/>
  <c r="AZ62" i="34"/>
  <c r="AZ31" i="34"/>
  <c r="BA31" i="34"/>
  <c r="AY46" i="34"/>
  <c r="BA46" i="34"/>
  <c r="AZ46" i="34"/>
  <c r="AZ39" i="34"/>
  <c r="AY39" i="34"/>
  <c r="BA39" i="34"/>
  <c r="AY28" i="34"/>
  <c r="AZ28" i="34"/>
  <c r="AZ41" i="34"/>
  <c r="AY41" i="34"/>
  <c r="BA41" i="34"/>
  <c r="AY66" i="34"/>
  <c r="AZ66" i="34"/>
  <c r="BA66" i="34"/>
  <c r="BA48" i="34"/>
  <c r="AY48" i="34"/>
  <c r="AZ48" i="34"/>
  <c r="BA72" i="34"/>
  <c r="AZ72" i="34"/>
  <c r="AY72" i="34"/>
  <c r="AZ36" i="34"/>
  <c r="AZ126" i="34"/>
  <c r="BA126" i="34"/>
  <c r="AY126" i="34"/>
  <c r="BA27" i="34"/>
  <c r="BA16" i="34"/>
  <c r="AZ16" i="34"/>
  <c r="AZ75" i="34"/>
  <c r="AY75" i="34"/>
  <c r="BA75" i="34"/>
  <c r="AZ55" i="34"/>
  <c r="BA55" i="34"/>
  <c r="AY55" i="34"/>
  <c r="BA93" i="34"/>
  <c r="AY93" i="34"/>
  <c r="AZ93" i="34"/>
  <c r="AZ99" i="34"/>
  <c r="AY99" i="34"/>
  <c r="BA99" i="34"/>
  <c r="F99" i="26"/>
  <c r="F50" i="28"/>
  <c r="F99" i="24"/>
  <c r="F99" i="13"/>
  <c r="D93" i="27"/>
  <c r="F99" i="23"/>
  <c r="F99" i="27"/>
  <c r="F99" i="25"/>
  <c r="F99" i="34"/>
  <c r="F99" i="28"/>
  <c r="CF93" i="27"/>
  <c r="F99" i="4"/>
  <c r="F99" i="31"/>
  <c r="F99" i="21"/>
  <c r="F50" i="23"/>
  <c r="F50" i="25"/>
  <c r="F50" i="13"/>
  <c r="F50" i="27"/>
  <c r="F50" i="21"/>
  <c r="F50" i="31"/>
  <c r="F50" i="4"/>
  <c r="F50" i="26"/>
  <c r="F50" i="24"/>
  <c r="F50" i="34"/>
  <c r="AK34" i="34"/>
  <c r="AM34" i="34" s="1"/>
  <c r="BH34" i="34" s="1"/>
  <c r="AK35" i="28"/>
  <c r="CC35" i="23"/>
  <c r="CG35" i="23" s="1"/>
  <c r="AK38" i="34"/>
  <c r="AM38" i="34" s="1"/>
  <c r="BH38" i="34" s="1"/>
  <c r="CC37" i="23"/>
  <c r="AK37" i="28"/>
  <c r="AK30" i="28"/>
  <c r="AK18" i="34"/>
  <c r="AM18" i="34" s="1"/>
  <c r="BH18" i="34" s="1"/>
  <c r="CC30" i="23"/>
  <c r="CG30" i="23" s="1"/>
  <c r="AK24" i="34"/>
  <c r="AM24" i="34" s="1"/>
  <c r="BH24" i="34" s="1"/>
  <c r="AK31" i="28"/>
  <c r="CC31" i="23"/>
  <c r="AK25" i="34"/>
  <c r="AM25" i="34" s="1"/>
  <c r="BH25" i="34" s="1"/>
  <c r="CC38" i="23"/>
  <c r="CG38" i="23" s="1"/>
  <c r="AK38" i="28"/>
  <c r="AK33" i="28"/>
  <c r="CC33" i="23"/>
  <c r="AK21" i="34"/>
  <c r="AM21" i="34" s="1"/>
  <c r="BH21" i="34" s="1"/>
  <c r="AK37" i="34"/>
  <c r="AM37" i="34" s="1"/>
  <c r="BH37" i="34" s="1"/>
  <c r="CC36" i="23"/>
  <c r="AK36" i="28"/>
  <c r="F39" i="26"/>
  <c r="F39" i="22"/>
  <c r="F39" i="23"/>
  <c r="F39" i="13"/>
  <c r="F39" i="21"/>
  <c r="F39" i="28"/>
  <c r="F39" i="31"/>
  <c r="F39" i="4"/>
  <c r="F39" i="25"/>
  <c r="F39" i="24"/>
  <c r="F39" i="27"/>
  <c r="L37" i="34"/>
  <c r="L36" i="28"/>
  <c r="M36" i="13"/>
  <c r="J36" i="13" s="1"/>
  <c r="CD93" i="27"/>
  <c r="AB31" i="31"/>
  <c r="C55" i="27"/>
  <c r="D55" i="27"/>
  <c r="CD55" i="27"/>
  <c r="C93" i="27"/>
  <c r="CF55" i="27"/>
  <c r="CF79" i="23"/>
  <c r="C79" i="23"/>
  <c r="CE79" i="23"/>
  <c r="CD79" i="23"/>
  <c r="D93" i="25"/>
  <c r="AR76" i="13"/>
  <c r="CE119" i="23"/>
  <c r="E119" i="31"/>
  <c r="D76" i="13"/>
  <c r="CD119" i="23"/>
  <c r="AP76" i="13"/>
  <c r="C119" i="23"/>
  <c r="E76" i="13"/>
  <c r="C76" i="13"/>
  <c r="D119" i="23"/>
  <c r="F107" i="22"/>
  <c r="CD93" i="23"/>
  <c r="BA93" i="22"/>
  <c r="C93" i="23"/>
  <c r="D119" i="31"/>
  <c r="AC119" i="31"/>
  <c r="CE93" i="23"/>
  <c r="CL92" i="24"/>
  <c r="CM119" i="21"/>
  <c r="C55" i="23"/>
  <c r="AA92" i="4"/>
  <c r="AE92" i="4" s="1"/>
  <c r="D55" i="23"/>
  <c r="D92" i="4"/>
  <c r="CL92" i="4"/>
  <c r="CD55" i="23"/>
  <c r="F94" i="26"/>
  <c r="F94" i="27"/>
  <c r="CM55" i="25"/>
  <c r="D79" i="24"/>
  <c r="D92" i="23"/>
  <c r="E79" i="21"/>
  <c r="F126" i="27"/>
  <c r="F127" i="13"/>
  <c r="C79" i="21"/>
  <c r="F94" i="31"/>
  <c r="F127" i="25"/>
  <c r="CL119" i="21"/>
  <c r="CD92" i="23"/>
  <c r="CM92" i="24"/>
  <c r="CF55" i="23"/>
  <c r="E55" i="25"/>
  <c r="CL79" i="24"/>
  <c r="CN79" i="21"/>
  <c r="F126" i="25"/>
  <c r="F126" i="21"/>
  <c r="F94" i="24"/>
  <c r="F127" i="22"/>
  <c r="F127" i="27"/>
  <c r="E92" i="4"/>
  <c r="CN119" i="21"/>
  <c r="AY93" i="22"/>
  <c r="E92" i="24"/>
  <c r="AZ93" i="22"/>
  <c r="C55" i="25"/>
  <c r="CM79" i="24"/>
  <c r="F126" i="24"/>
  <c r="E119" i="21"/>
  <c r="CN55" i="25"/>
  <c r="E79" i="24"/>
  <c r="F126" i="31"/>
  <c r="F94" i="4"/>
  <c r="F94" i="23"/>
  <c r="F127" i="24"/>
  <c r="F127" i="26"/>
  <c r="CM92" i="4"/>
  <c r="C92" i="4"/>
  <c r="D93" i="22"/>
  <c r="AA55" i="25"/>
  <c r="AE55" i="25" s="1"/>
  <c r="D55" i="25"/>
  <c r="AA79" i="24"/>
  <c r="AE79" i="24" s="1"/>
  <c r="D79" i="21"/>
  <c r="CM79" i="21"/>
  <c r="F126" i="28"/>
  <c r="F126" i="26"/>
  <c r="F126" i="13"/>
  <c r="F94" i="21"/>
  <c r="F94" i="13"/>
  <c r="F127" i="28"/>
  <c r="F127" i="4"/>
  <c r="CE92" i="23"/>
  <c r="C119" i="21"/>
  <c r="AA92" i="24"/>
  <c r="AE92" i="24" s="1"/>
  <c r="AA119" i="31"/>
  <c r="D119" i="21"/>
  <c r="C93" i="22"/>
  <c r="CF93" i="23"/>
  <c r="C119" i="31"/>
  <c r="F48" i="31"/>
  <c r="CN79" i="24"/>
  <c r="CL79" i="21"/>
  <c r="F126" i="23"/>
  <c r="F126" i="22"/>
  <c r="F126" i="4"/>
  <c r="F94" i="22"/>
  <c r="F94" i="28"/>
  <c r="F94" i="25"/>
  <c r="F127" i="31"/>
  <c r="F127" i="23"/>
  <c r="F127" i="21"/>
  <c r="CF92" i="23"/>
  <c r="CN92" i="24"/>
  <c r="C92" i="24"/>
  <c r="D76" i="26"/>
  <c r="F45" i="27"/>
  <c r="BA79" i="28"/>
  <c r="C76" i="25"/>
  <c r="C79" i="27"/>
  <c r="F45" i="23"/>
  <c r="E79" i="28"/>
  <c r="D93" i="28"/>
  <c r="F45" i="22"/>
  <c r="F48" i="24"/>
  <c r="F48" i="13"/>
  <c r="F45" i="24"/>
  <c r="CL55" i="24"/>
  <c r="D76" i="23"/>
  <c r="D92" i="13"/>
  <c r="CL93" i="25"/>
  <c r="F96" i="23"/>
  <c r="C76" i="27"/>
  <c r="C79" i="28"/>
  <c r="C55" i="24"/>
  <c r="AY79" i="28"/>
  <c r="F96" i="21"/>
  <c r="CN92" i="21"/>
  <c r="F107" i="25"/>
  <c r="C93" i="28"/>
  <c r="CN76" i="26"/>
  <c r="CE79" i="27"/>
  <c r="D79" i="27"/>
  <c r="AA76" i="26"/>
  <c r="AE76" i="26" s="1"/>
  <c r="F45" i="4"/>
  <c r="F48" i="4"/>
  <c r="CL76" i="26"/>
  <c r="F48" i="23"/>
  <c r="AZ93" i="28"/>
  <c r="F48" i="26"/>
  <c r="D79" i="28"/>
  <c r="CN76" i="25"/>
  <c r="E93" i="28"/>
  <c r="E76" i="25"/>
  <c r="CL76" i="25"/>
  <c r="F45" i="31"/>
  <c r="F45" i="25"/>
  <c r="C76" i="26"/>
  <c r="F48" i="21"/>
  <c r="F48" i="25"/>
  <c r="F48" i="27"/>
  <c r="AB76" i="31"/>
  <c r="AC76" i="31"/>
  <c r="C76" i="31"/>
  <c r="F45" i="34"/>
  <c r="F96" i="25"/>
  <c r="AA92" i="31"/>
  <c r="CM76" i="25"/>
  <c r="D76" i="25"/>
  <c r="AY93" i="28"/>
  <c r="CF79" i="27"/>
  <c r="F45" i="21"/>
  <c r="F45" i="28"/>
  <c r="CM76" i="26"/>
  <c r="F48" i="22"/>
  <c r="F48" i="28"/>
  <c r="F45" i="26"/>
  <c r="AA76" i="31"/>
  <c r="E76" i="31"/>
  <c r="CN55" i="4"/>
  <c r="CD119" i="27"/>
  <c r="F102" i="25"/>
  <c r="D55" i="13"/>
  <c r="CD76" i="23"/>
  <c r="F96" i="31"/>
  <c r="F96" i="24"/>
  <c r="F107" i="13"/>
  <c r="D92" i="31"/>
  <c r="AA93" i="25"/>
  <c r="AE93" i="25" s="1"/>
  <c r="CN55" i="24"/>
  <c r="CF76" i="23"/>
  <c r="F96" i="28"/>
  <c r="CL92" i="21"/>
  <c r="F107" i="21"/>
  <c r="F107" i="4"/>
  <c r="AC92" i="31"/>
  <c r="AB92" i="31"/>
  <c r="C93" i="21"/>
  <c r="CM93" i="25"/>
  <c r="CM119" i="26"/>
  <c r="CM93" i="21"/>
  <c r="AR55" i="13"/>
  <c r="F102" i="27"/>
  <c r="E55" i="13"/>
  <c r="F102" i="31"/>
  <c r="CL93" i="21"/>
  <c r="AQ119" i="13"/>
  <c r="D55" i="4"/>
  <c r="CE119" i="27"/>
  <c r="AP119" i="13"/>
  <c r="CN119" i="26"/>
  <c r="E55" i="4"/>
  <c r="F102" i="24"/>
  <c r="F102" i="4"/>
  <c r="D119" i="27"/>
  <c r="AA119" i="26"/>
  <c r="AE119" i="26" s="1"/>
  <c r="AP55" i="13"/>
  <c r="CM55" i="4"/>
  <c r="AA55" i="4"/>
  <c r="AE55" i="4" s="1"/>
  <c r="CM55" i="24"/>
  <c r="AA55" i="24"/>
  <c r="AE55" i="24" s="1"/>
  <c r="F102" i="26"/>
  <c r="F102" i="21"/>
  <c r="F102" i="28"/>
  <c r="C76" i="23"/>
  <c r="F96" i="22"/>
  <c r="F96" i="26"/>
  <c r="CF119" i="27"/>
  <c r="D119" i="26"/>
  <c r="D92" i="21"/>
  <c r="E119" i="13"/>
  <c r="C119" i="13"/>
  <c r="F107" i="26"/>
  <c r="F107" i="24"/>
  <c r="F107" i="28"/>
  <c r="E93" i="21"/>
  <c r="D93" i="21"/>
  <c r="C93" i="25"/>
  <c r="E93" i="25"/>
  <c r="D119" i="13"/>
  <c r="C92" i="13"/>
  <c r="CE76" i="27"/>
  <c r="D76" i="27"/>
  <c r="C55" i="13"/>
  <c r="CL55" i="4"/>
  <c r="E55" i="24"/>
  <c r="F102" i="22"/>
  <c r="F102" i="23"/>
  <c r="F102" i="13"/>
  <c r="F96" i="27"/>
  <c r="F96" i="4"/>
  <c r="F96" i="13"/>
  <c r="E119" i="26"/>
  <c r="C119" i="26"/>
  <c r="CM92" i="21"/>
  <c r="E92" i="13"/>
  <c r="AP92" i="13"/>
  <c r="AA92" i="21"/>
  <c r="AE92" i="21" s="1"/>
  <c r="AR92" i="13"/>
  <c r="F107" i="27"/>
  <c r="F107" i="31"/>
  <c r="F107" i="23"/>
  <c r="E92" i="31"/>
  <c r="AA93" i="21"/>
  <c r="AE93" i="21" s="1"/>
  <c r="C92" i="21"/>
  <c r="CF76" i="27"/>
  <c r="C90" i="27"/>
  <c r="CD90" i="27"/>
  <c r="D47" i="22"/>
  <c r="F98" i="27"/>
  <c r="F98" i="25"/>
  <c r="CL61" i="25"/>
  <c r="CM61" i="25"/>
  <c r="C47" i="22"/>
  <c r="F72" i="28"/>
  <c r="E47" i="22"/>
  <c r="AY47" i="22"/>
  <c r="F98" i="24"/>
  <c r="F41" i="31"/>
  <c r="F41" i="25"/>
  <c r="CN61" i="25"/>
  <c r="CF45" i="27"/>
  <c r="AZ47" i="22"/>
  <c r="CM87" i="4"/>
  <c r="F41" i="4"/>
  <c r="CE90" i="27"/>
  <c r="D90" i="27"/>
  <c r="C53" i="22"/>
  <c r="D47" i="23"/>
  <c r="F64" i="28"/>
  <c r="F123" i="21"/>
  <c r="AQ115" i="13"/>
  <c r="AA53" i="24"/>
  <c r="AE53" i="24" s="1"/>
  <c r="F103" i="21"/>
  <c r="E79" i="31"/>
  <c r="F123" i="25"/>
  <c r="CM53" i="24"/>
  <c r="F83" i="4"/>
  <c r="C47" i="4"/>
  <c r="F87" i="23"/>
  <c r="F43" i="21"/>
  <c r="D45" i="21"/>
  <c r="F111" i="27"/>
  <c r="F86" i="25"/>
  <c r="D45" i="28"/>
  <c r="E53" i="28"/>
  <c r="CN45" i="21"/>
  <c r="C45" i="21"/>
  <c r="C55" i="22"/>
  <c r="CF61" i="23"/>
  <c r="F40" i="21"/>
  <c r="F43" i="23"/>
  <c r="F43" i="34"/>
  <c r="BA53" i="28"/>
  <c r="CN53" i="24"/>
  <c r="AR115" i="13"/>
  <c r="F72" i="25"/>
  <c r="CM90" i="26"/>
  <c r="F43" i="25"/>
  <c r="CL99" i="4"/>
  <c r="F123" i="24"/>
  <c r="C61" i="24"/>
  <c r="AZ92" i="28"/>
  <c r="BA61" i="28"/>
  <c r="F43" i="4"/>
  <c r="AA61" i="21"/>
  <c r="AE61" i="21" s="1"/>
  <c r="F123" i="31"/>
  <c r="AZ53" i="28"/>
  <c r="CL53" i="24"/>
  <c r="C115" i="13"/>
  <c r="F105" i="21"/>
  <c r="F123" i="13"/>
  <c r="F64" i="4"/>
  <c r="F111" i="28"/>
  <c r="F43" i="24"/>
  <c r="F43" i="13"/>
  <c r="F123" i="34"/>
  <c r="D60" i="26"/>
  <c r="D53" i="24"/>
  <c r="E53" i="24"/>
  <c r="AP115" i="13"/>
  <c r="E115" i="13"/>
  <c r="F72" i="21"/>
  <c r="F123" i="26"/>
  <c r="F123" i="23"/>
  <c r="F123" i="4"/>
  <c r="F64" i="31"/>
  <c r="AZ87" i="22"/>
  <c r="F123" i="28"/>
  <c r="D61" i="21"/>
  <c r="D53" i="22"/>
  <c r="C59" i="13"/>
  <c r="C47" i="13"/>
  <c r="CL79" i="4"/>
  <c r="D85" i="28"/>
  <c r="E99" i="4"/>
  <c r="F123" i="22"/>
  <c r="F64" i="26"/>
  <c r="F106" i="27"/>
  <c r="F106" i="22"/>
  <c r="D99" i="31"/>
  <c r="F106" i="24"/>
  <c r="CM90" i="24"/>
  <c r="C53" i="28"/>
  <c r="E53" i="4"/>
  <c r="F75" i="13"/>
  <c r="CM45" i="21"/>
  <c r="AP49" i="13"/>
  <c r="F43" i="22"/>
  <c r="F106" i="4"/>
  <c r="F87" i="24"/>
  <c r="D87" i="27"/>
  <c r="F87" i="4"/>
  <c r="F87" i="26"/>
  <c r="D61" i="28"/>
  <c r="F43" i="28"/>
  <c r="C99" i="31"/>
  <c r="F62" i="23"/>
  <c r="F106" i="26"/>
  <c r="F106" i="31"/>
  <c r="CL59" i="26"/>
  <c r="AY53" i="28"/>
  <c r="BA59" i="28"/>
  <c r="C53" i="13"/>
  <c r="D115" i="22"/>
  <c r="F75" i="28"/>
  <c r="C85" i="13"/>
  <c r="F38" i="21"/>
  <c r="AZ76" i="28"/>
  <c r="E45" i="21"/>
  <c r="CL45" i="21"/>
  <c r="C54" i="28"/>
  <c r="F87" i="21"/>
  <c r="BA54" i="28"/>
  <c r="F43" i="26"/>
  <c r="F87" i="28"/>
  <c r="F43" i="27"/>
  <c r="D119" i="22"/>
  <c r="CM90" i="21"/>
  <c r="E99" i="31"/>
  <c r="D60" i="23"/>
  <c r="F98" i="21"/>
  <c r="F41" i="26"/>
  <c r="C61" i="25"/>
  <c r="D61" i="25"/>
  <c r="CD59" i="27"/>
  <c r="E55" i="31"/>
  <c r="D85" i="21"/>
  <c r="F98" i="23"/>
  <c r="F98" i="13"/>
  <c r="D61" i="27"/>
  <c r="F110" i="24"/>
  <c r="C119" i="4"/>
  <c r="F98" i="31"/>
  <c r="F106" i="28"/>
  <c r="F122" i="13"/>
  <c r="AC99" i="31"/>
  <c r="F41" i="13"/>
  <c r="F62" i="13"/>
  <c r="AA61" i="25"/>
  <c r="AE61" i="25" s="1"/>
  <c r="F41" i="23"/>
  <c r="AA99" i="31"/>
  <c r="F40" i="22"/>
  <c r="F98" i="26"/>
  <c r="F98" i="4"/>
  <c r="F41" i="24"/>
  <c r="F41" i="28"/>
  <c r="F41" i="27"/>
  <c r="AA47" i="21"/>
  <c r="AE47" i="21" s="1"/>
  <c r="D59" i="25"/>
  <c r="BA60" i="22"/>
  <c r="F84" i="25"/>
  <c r="F106" i="13"/>
  <c r="F106" i="23"/>
  <c r="F98" i="28"/>
  <c r="CF61" i="27"/>
  <c r="E61" i="22"/>
  <c r="F106" i="25"/>
  <c r="F98" i="22"/>
  <c r="F106" i="21"/>
  <c r="F41" i="22"/>
  <c r="F41" i="21"/>
  <c r="F58" i="26"/>
  <c r="CD47" i="23"/>
  <c r="AA60" i="26"/>
  <c r="AE60" i="26" s="1"/>
  <c r="F103" i="13"/>
  <c r="AZ60" i="22"/>
  <c r="CM60" i="25"/>
  <c r="CL59" i="24"/>
  <c r="D53" i="23"/>
  <c r="D59" i="22"/>
  <c r="CN53" i="4"/>
  <c r="AA85" i="4"/>
  <c r="AE85" i="4" s="1"/>
  <c r="BA85" i="22"/>
  <c r="F72" i="13"/>
  <c r="F72" i="24"/>
  <c r="F84" i="23"/>
  <c r="E90" i="4"/>
  <c r="AA99" i="4"/>
  <c r="AE99" i="4" s="1"/>
  <c r="CD61" i="27"/>
  <c r="F64" i="23"/>
  <c r="F88" i="23"/>
  <c r="E90" i="21"/>
  <c r="F82" i="22"/>
  <c r="CF99" i="27"/>
  <c r="F40" i="24"/>
  <c r="CM59" i="26"/>
  <c r="CN60" i="26"/>
  <c r="AZ53" i="22"/>
  <c r="F103" i="31"/>
  <c r="E59" i="25"/>
  <c r="D59" i="27"/>
  <c r="CL115" i="4"/>
  <c r="BA115" i="22"/>
  <c r="E85" i="28"/>
  <c r="AB79" i="31"/>
  <c r="F72" i="31"/>
  <c r="F105" i="22"/>
  <c r="F42" i="28"/>
  <c r="AQ49" i="13"/>
  <c r="F83" i="26"/>
  <c r="CD45" i="27"/>
  <c r="CM92" i="25"/>
  <c r="CM99" i="4"/>
  <c r="C61" i="27"/>
  <c r="AA119" i="24"/>
  <c r="AE119" i="24" s="1"/>
  <c r="C61" i="4"/>
  <c r="F64" i="24"/>
  <c r="AC93" i="31"/>
  <c r="C76" i="4"/>
  <c r="CL90" i="21"/>
  <c r="F62" i="4"/>
  <c r="C55" i="21"/>
  <c r="F82" i="13"/>
  <c r="D45" i="31"/>
  <c r="CN119" i="25"/>
  <c r="F111" i="24"/>
  <c r="CM60" i="26"/>
  <c r="E53" i="22"/>
  <c r="AY53" i="22"/>
  <c r="F103" i="27"/>
  <c r="F103" i="24"/>
  <c r="D47" i="4"/>
  <c r="C59" i="24"/>
  <c r="CD53" i="27"/>
  <c r="C85" i="28"/>
  <c r="F75" i="26"/>
  <c r="F75" i="25"/>
  <c r="D79" i="22"/>
  <c r="F72" i="26"/>
  <c r="F72" i="23"/>
  <c r="F72" i="22"/>
  <c r="E90" i="13"/>
  <c r="F105" i="23"/>
  <c r="F87" i="25"/>
  <c r="F78" i="22"/>
  <c r="D99" i="4"/>
  <c r="CN61" i="24"/>
  <c r="E61" i="24"/>
  <c r="C119" i="24"/>
  <c r="CN61" i="21"/>
  <c r="F64" i="25"/>
  <c r="F64" i="21"/>
  <c r="F64" i="27"/>
  <c r="F87" i="31"/>
  <c r="E61" i="28"/>
  <c r="C61" i="28"/>
  <c r="F83" i="25"/>
  <c r="F69" i="24"/>
  <c r="CN76" i="4"/>
  <c r="CL61" i="21"/>
  <c r="E76" i="4"/>
  <c r="F69" i="4"/>
  <c r="D90" i="26"/>
  <c r="D87" i="22"/>
  <c r="F69" i="34"/>
  <c r="CL76" i="21"/>
  <c r="CM76" i="21"/>
  <c r="CL60" i="26"/>
  <c r="C60" i="26"/>
  <c r="AP59" i="13"/>
  <c r="CM47" i="4"/>
  <c r="CM59" i="24"/>
  <c r="CE53" i="27"/>
  <c r="F75" i="23"/>
  <c r="F72" i="27"/>
  <c r="F72" i="4"/>
  <c r="C115" i="27"/>
  <c r="E85" i="13"/>
  <c r="F105" i="27"/>
  <c r="CE87" i="23"/>
  <c r="CN99" i="4"/>
  <c r="F87" i="27"/>
  <c r="E61" i="31"/>
  <c r="C61" i="21"/>
  <c r="CM61" i="21"/>
  <c r="D119" i="24"/>
  <c r="F58" i="27"/>
  <c r="F87" i="13"/>
  <c r="F64" i="22"/>
  <c r="F64" i="13"/>
  <c r="AY60" i="28"/>
  <c r="F87" i="22"/>
  <c r="AY61" i="28"/>
  <c r="F83" i="21"/>
  <c r="F69" i="25"/>
  <c r="D76" i="4"/>
  <c r="AA87" i="26"/>
  <c r="AE87" i="26" s="1"/>
  <c r="F69" i="31"/>
  <c r="AZ45" i="28"/>
  <c r="F69" i="23"/>
  <c r="F86" i="4"/>
  <c r="BA87" i="22"/>
  <c r="F111" i="34"/>
  <c r="D47" i="31"/>
  <c r="AC55" i="31"/>
  <c r="F38" i="23"/>
  <c r="F38" i="27"/>
  <c r="F62" i="28"/>
  <c r="F62" i="22"/>
  <c r="D92" i="26"/>
  <c r="D59" i="26"/>
  <c r="D47" i="21"/>
  <c r="CL59" i="25"/>
  <c r="AY60" i="22"/>
  <c r="D53" i="21"/>
  <c r="AB47" i="31"/>
  <c r="E59" i="22"/>
  <c r="C115" i="4"/>
  <c r="CL85" i="21"/>
  <c r="CD115" i="23"/>
  <c r="F84" i="21"/>
  <c r="D90" i="4"/>
  <c r="F38" i="22"/>
  <c r="C92" i="26"/>
  <c r="E119" i="22"/>
  <c r="F77" i="31"/>
  <c r="C79" i="25"/>
  <c r="D54" i="27"/>
  <c r="CL99" i="21"/>
  <c r="F56" i="27"/>
  <c r="C59" i="26"/>
  <c r="CN47" i="21"/>
  <c r="AA59" i="25"/>
  <c r="AE59" i="25" s="1"/>
  <c r="C53" i="21"/>
  <c r="CE53" i="23"/>
  <c r="BA59" i="22"/>
  <c r="E115" i="22"/>
  <c r="C90" i="4"/>
  <c r="AQ45" i="13"/>
  <c r="C49" i="28"/>
  <c r="D49" i="13"/>
  <c r="D92" i="25"/>
  <c r="F88" i="4"/>
  <c r="C61" i="22"/>
  <c r="CN79" i="25"/>
  <c r="F88" i="31"/>
  <c r="D87" i="25"/>
  <c r="AY61" i="22"/>
  <c r="D55" i="21"/>
  <c r="F82" i="24"/>
  <c r="CM47" i="25"/>
  <c r="CL47" i="25"/>
  <c r="AR93" i="13"/>
  <c r="D93" i="13"/>
  <c r="C53" i="26"/>
  <c r="CN53" i="26"/>
  <c r="F70" i="23"/>
  <c r="F70" i="4"/>
  <c r="F114" i="13"/>
  <c r="F114" i="22"/>
  <c r="F114" i="34"/>
  <c r="F114" i="27"/>
  <c r="E61" i="13"/>
  <c r="AQ61" i="13"/>
  <c r="C61" i="13"/>
  <c r="AP61" i="13"/>
  <c r="F34" i="34"/>
  <c r="F35" i="21"/>
  <c r="F35" i="23"/>
  <c r="F35" i="22"/>
  <c r="F35" i="28"/>
  <c r="AC85" i="31"/>
  <c r="D85" i="31"/>
  <c r="C85" i="31"/>
  <c r="E99" i="26"/>
  <c r="F70" i="22"/>
  <c r="AC49" i="31"/>
  <c r="F114" i="4"/>
  <c r="AB85" i="31"/>
  <c r="AB49" i="31"/>
  <c r="F35" i="25"/>
  <c r="F46" i="13"/>
  <c r="F46" i="26"/>
  <c r="E85" i="25"/>
  <c r="CL85" i="25"/>
  <c r="AA60" i="21"/>
  <c r="AE60" i="21" s="1"/>
  <c r="C60" i="21"/>
  <c r="E54" i="25"/>
  <c r="CL54" i="25"/>
  <c r="CM85" i="24"/>
  <c r="D85" i="24"/>
  <c r="F74" i="26"/>
  <c r="F74" i="4"/>
  <c r="F74" i="27"/>
  <c r="E99" i="24"/>
  <c r="D99" i="24"/>
  <c r="CM99" i="24"/>
  <c r="D59" i="31"/>
  <c r="C59" i="31"/>
  <c r="AA59" i="31"/>
  <c r="C45" i="22"/>
  <c r="D45" i="22"/>
  <c r="CL47" i="26"/>
  <c r="D47" i="26"/>
  <c r="AA47" i="26"/>
  <c r="AE47" i="26" s="1"/>
  <c r="F59" i="34"/>
  <c r="F59" i="22"/>
  <c r="F59" i="24"/>
  <c r="F59" i="26"/>
  <c r="F59" i="27"/>
  <c r="F59" i="31"/>
  <c r="F80" i="34"/>
  <c r="F80" i="27"/>
  <c r="F80" i="23"/>
  <c r="F80" i="31"/>
  <c r="F80" i="13"/>
  <c r="F80" i="4"/>
  <c r="F80" i="26"/>
  <c r="E59" i="31"/>
  <c r="F114" i="21"/>
  <c r="F52" i="34"/>
  <c r="F52" i="24"/>
  <c r="F52" i="31"/>
  <c r="F52" i="26"/>
  <c r="AY90" i="22"/>
  <c r="D90" i="22"/>
  <c r="D45" i="13"/>
  <c r="F56" i="24"/>
  <c r="F77" i="27"/>
  <c r="F77" i="34"/>
  <c r="F77" i="24"/>
  <c r="F77" i="26"/>
  <c r="F77" i="22"/>
  <c r="F77" i="13"/>
  <c r="AA87" i="25"/>
  <c r="AE87" i="25" s="1"/>
  <c r="CM87" i="25"/>
  <c r="E87" i="25"/>
  <c r="C87" i="25"/>
  <c r="AZ99" i="22"/>
  <c r="D99" i="22"/>
  <c r="AY99" i="22"/>
  <c r="F84" i="34"/>
  <c r="F84" i="31"/>
  <c r="F84" i="13"/>
  <c r="F84" i="4"/>
  <c r="E61" i="4"/>
  <c r="D61" i="4"/>
  <c r="AA61" i="4"/>
  <c r="AE61" i="4" s="1"/>
  <c r="D54" i="28"/>
  <c r="AY54" i="28"/>
  <c r="AB45" i="31"/>
  <c r="AA45" i="31"/>
  <c r="C45" i="31"/>
  <c r="AC45" i="31"/>
  <c r="CF90" i="23"/>
  <c r="D90" i="23"/>
  <c r="CD90" i="23"/>
  <c r="C90" i="23"/>
  <c r="D49" i="22"/>
  <c r="E49" i="22"/>
  <c r="C53" i="4"/>
  <c r="AA53" i="4"/>
  <c r="AE53" i="4" s="1"/>
  <c r="AA54" i="24"/>
  <c r="AE54" i="24" s="1"/>
  <c r="E54" i="24"/>
  <c r="CL54" i="24"/>
  <c r="CM54" i="24"/>
  <c r="CN54" i="24"/>
  <c r="D49" i="23"/>
  <c r="CD49" i="23"/>
  <c r="AY87" i="28"/>
  <c r="C87" i="28"/>
  <c r="AZ87" i="28"/>
  <c r="BA87" i="28"/>
  <c r="CN115" i="4"/>
  <c r="AA115" i="4"/>
  <c r="AE115" i="4" s="1"/>
  <c r="C90" i="24"/>
  <c r="E90" i="24"/>
  <c r="D90" i="24"/>
  <c r="CL90" i="24"/>
  <c r="F40" i="4"/>
  <c r="F40" i="13"/>
  <c r="F40" i="28"/>
  <c r="F40" i="27"/>
  <c r="C54" i="21"/>
  <c r="E54" i="21"/>
  <c r="CL54" i="21"/>
  <c r="F122" i="34"/>
  <c r="F122" i="25"/>
  <c r="F122" i="21"/>
  <c r="F122" i="31"/>
  <c r="F122" i="27"/>
  <c r="F122" i="4"/>
  <c r="CN59" i="26"/>
  <c r="CM47" i="21"/>
  <c r="CL47" i="21"/>
  <c r="CN59" i="25"/>
  <c r="C60" i="22"/>
  <c r="D60" i="22"/>
  <c r="CN53" i="21"/>
  <c r="E53" i="21"/>
  <c r="CF53" i="23"/>
  <c r="CF59" i="27"/>
  <c r="AY59" i="22"/>
  <c r="CM53" i="4"/>
  <c r="E115" i="4"/>
  <c r="CN85" i="21"/>
  <c r="E85" i="21"/>
  <c r="AZ115" i="22"/>
  <c r="F77" i="4"/>
  <c r="F84" i="22"/>
  <c r="F84" i="26"/>
  <c r="CN54" i="21"/>
  <c r="C90" i="22"/>
  <c r="C49" i="22"/>
  <c r="F52" i="23"/>
  <c r="E49" i="13"/>
  <c r="F122" i="26"/>
  <c r="AZ49" i="22"/>
  <c r="F88" i="21"/>
  <c r="BA61" i="22"/>
  <c r="F88" i="22"/>
  <c r="F56" i="21"/>
  <c r="CM61" i="4"/>
  <c r="AZ119" i="22"/>
  <c r="F122" i="24"/>
  <c r="F77" i="21"/>
  <c r="F40" i="23"/>
  <c r="F56" i="4"/>
  <c r="F88" i="26"/>
  <c r="BA99" i="22"/>
  <c r="CF49" i="23"/>
  <c r="D87" i="28"/>
  <c r="F82" i="31"/>
  <c r="F56" i="13"/>
  <c r="F56" i="26"/>
  <c r="F56" i="31"/>
  <c r="BA90" i="22"/>
  <c r="F56" i="25"/>
  <c r="AA55" i="21"/>
  <c r="AE55" i="21" s="1"/>
  <c r="CN55" i="21"/>
  <c r="CM55" i="21"/>
  <c r="C92" i="25"/>
  <c r="E92" i="25"/>
  <c r="CE99" i="27"/>
  <c r="CD99" i="27"/>
  <c r="CN90" i="4"/>
  <c r="CL90" i="4"/>
  <c r="F82" i="34"/>
  <c r="F82" i="4"/>
  <c r="F82" i="21"/>
  <c r="F82" i="23"/>
  <c r="F82" i="26"/>
  <c r="F82" i="25"/>
  <c r="F88" i="25"/>
  <c r="F88" i="27"/>
  <c r="D49" i="28"/>
  <c r="AZ49" i="28"/>
  <c r="E85" i="22"/>
  <c r="AZ85" i="22"/>
  <c r="D90" i="21"/>
  <c r="C90" i="21"/>
  <c r="CF54" i="27"/>
  <c r="C54" i="27"/>
  <c r="CE54" i="27"/>
  <c r="AA59" i="26"/>
  <c r="AE59" i="26" s="1"/>
  <c r="C47" i="21"/>
  <c r="C59" i="25"/>
  <c r="CL53" i="21"/>
  <c r="AA53" i="21"/>
  <c r="AE53" i="21" s="1"/>
  <c r="C59" i="4"/>
  <c r="C53" i="23"/>
  <c r="CE59" i="27"/>
  <c r="C59" i="22"/>
  <c r="CL53" i="4"/>
  <c r="CM115" i="4"/>
  <c r="C85" i="21"/>
  <c r="AA85" i="21"/>
  <c r="AE85" i="21" s="1"/>
  <c r="AY115" i="22"/>
  <c r="AY85" i="22"/>
  <c r="E54" i="28"/>
  <c r="F77" i="23"/>
  <c r="F84" i="24"/>
  <c r="F84" i="27"/>
  <c r="D85" i="22"/>
  <c r="AA90" i="4"/>
  <c r="AE90" i="4" s="1"/>
  <c r="E90" i="22"/>
  <c r="F52" i="25"/>
  <c r="E49" i="28"/>
  <c r="AY49" i="28"/>
  <c r="C49" i="13"/>
  <c r="CN92" i="25"/>
  <c r="CL92" i="25"/>
  <c r="F77" i="25"/>
  <c r="F88" i="28"/>
  <c r="F52" i="28"/>
  <c r="F56" i="23"/>
  <c r="CN61" i="4"/>
  <c r="AY119" i="22"/>
  <c r="BA119" i="22"/>
  <c r="AY49" i="22"/>
  <c r="F122" i="23"/>
  <c r="F122" i="22"/>
  <c r="F40" i="25"/>
  <c r="F88" i="24"/>
  <c r="F56" i="28"/>
  <c r="CE90" i="23"/>
  <c r="C99" i="22"/>
  <c r="CL87" i="25"/>
  <c r="AA90" i="24"/>
  <c r="AE90" i="24" s="1"/>
  <c r="AA90" i="21"/>
  <c r="AE90" i="21" s="1"/>
  <c r="CE49" i="23"/>
  <c r="C54" i="24"/>
  <c r="AZ61" i="22"/>
  <c r="AA54" i="21"/>
  <c r="AE54" i="21" s="1"/>
  <c r="D54" i="21"/>
  <c r="E87" i="28"/>
  <c r="CL55" i="21"/>
  <c r="F82" i="28"/>
  <c r="D99" i="27"/>
  <c r="F40" i="26"/>
  <c r="F56" i="34"/>
  <c r="F40" i="34"/>
  <c r="F88" i="13"/>
  <c r="CE60" i="23"/>
  <c r="AC59" i="31"/>
  <c r="CM47" i="26"/>
  <c r="E47" i="4"/>
  <c r="AA47" i="4"/>
  <c r="AE47" i="4" s="1"/>
  <c r="CL53" i="26"/>
  <c r="E59" i="4"/>
  <c r="AA85" i="31"/>
  <c r="E85" i="31"/>
  <c r="F75" i="21"/>
  <c r="F75" i="27"/>
  <c r="F75" i="4"/>
  <c r="C54" i="13"/>
  <c r="AP45" i="13"/>
  <c r="CM49" i="26"/>
  <c r="F52" i="13"/>
  <c r="F80" i="21"/>
  <c r="D45" i="25"/>
  <c r="F70" i="25"/>
  <c r="D61" i="31"/>
  <c r="F35" i="13"/>
  <c r="D61" i="13"/>
  <c r="F66" i="23"/>
  <c r="F35" i="26"/>
  <c r="E54" i="31"/>
  <c r="CN87" i="4"/>
  <c r="C87" i="4"/>
  <c r="F114" i="28"/>
  <c r="F59" i="25"/>
  <c r="F59" i="28"/>
  <c r="D54" i="26"/>
  <c r="F80" i="28"/>
  <c r="AY45" i="28"/>
  <c r="F80" i="24"/>
  <c r="F114" i="31"/>
  <c r="F58" i="23"/>
  <c r="F52" i="27"/>
  <c r="AY55" i="22"/>
  <c r="F58" i="34"/>
  <c r="F74" i="28"/>
  <c r="AA59" i="21"/>
  <c r="AE59" i="21" s="1"/>
  <c r="AB59" i="31"/>
  <c r="CN47" i="26"/>
  <c r="C47" i="26"/>
  <c r="CN47" i="4"/>
  <c r="CE47" i="27"/>
  <c r="F52" i="4"/>
  <c r="AC115" i="31"/>
  <c r="F75" i="31"/>
  <c r="F75" i="22"/>
  <c r="F75" i="24"/>
  <c r="E45" i="13"/>
  <c r="F110" i="13"/>
  <c r="F52" i="22"/>
  <c r="F80" i="25"/>
  <c r="F35" i="4"/>
  <c r="F35" i="24"/>
  <c r="BA45" i="28"/>
  <c r="AR61" i="13"/>
  <c r="CM119" i="4"/>
  <c r="F74" i="22"/>
  <c r="C45" i="28"/>
  <c r="C119" i="25"/>
  <c r="F35" i="27"/>
  <c r="F35" i="31"/>
  <c r="F114" i="25"/>
  <c r="CL87" i="24"/>
  <c r="AA87" i="4"/>
  <c r="AE87" i="4" s="1"/>
  <c r="F114" i="23"/>
  <c r="F59" i="23"/>
  <c r="F59" i="13"/>
  <c r="F114" i="24"/>
  <c r="C45" i="13"/>
  <c r="D87" i="21"/>
  <c r="C76" i="22"/>
  <c r="AA54" i="26"/>
  <c r="AE54" i="26" s="1"/>
  <c r="CN54" i="26"/>
  <c r="F80" i="22"/>
  <c r="F59" i="21"/>
  <c r="D87" i="4"/>
  <c r="F114" i="26"/>
  <c r="AA87" i="31"/>
  <c r="AR79" i="13"/>
  <c r="AP79" i="13"/>
  <c r="C79" i="13"/>
  <c r="E60" i="31"/>
  <c r="AC60" i="31"/>
  <c r="CL49" i="25"/>
  <c r="AA49" i="25"/>
  <c r="AE49" i="25" s="1"/>
  <c r="C49" i="25"/>
  <c r="CM49" i="25"/>
  <c r="D54" i="23"/>
  <c r="C54" i="23"/>
  <c r="CE54" i="23"/>
  <c r="CF54" i="23"/>
  <c r="AA49" i="26"/>
  <c r="AE49" i="26" s="1"/>
  <c r="CL49" i="26"/>
  <c r="C90" i="31"/>
  <c r="E90" i="31"/>
  <c r="CE59" i="23"/>
  <c r="C59" i="23"/>
  <c r="CF59" i="23"/>
  <c r="AC53" i="31"/>
  <c r="E53" i="31"/>
  <c r="AB53" i="31"/>
  <c r="AA93" i="24"/>
  <c r="AE93" i="24" s="1"/>
  <c r="E93" i="24"/>
  <c r="CN93" i="24"/>
  <c r="C61" i="23"/>
  <c r="CD61" i="23"/>
  <c r="E49" i="4"/>
  <c r="C49" i="4"/>
  <c r="AA49" i="4"/>
  <c r="AE49" i="4" s="1"/>
  <c r="CN49" i="4"/>
  <c r="AA90" i="25"/>
  <c r="AE90" i="25" s="1"/>
  <c r="CN90" i="25"/>
  <c r="E90" i="25"/>
  <c r="C85" i="26"/>
  <c r="CM85" i="26"/>
  <c r="CM47" i="24"/>
  <c r="CL47" i="24"/>
  <c r="CL54" i="26"/>
  <c r="C54" i="26"/>
  <c r="CM54" i="26"/>
  <c r="BA60" i="28"/>
  <c r="D60" i="28"/>
  <c r="AZ60" i="28"/>
  <c r="E60" i="28"/>
  <c r="D54" i="13"/>
  <c r="AQ54" i="13"/>
  <c r="E54" i="13"/>
  <c r="D53" i="27"/>
  <c r="CF53" i="27"/>
  <c r="CF87" i="27"/>
  <c r="C87" i="27"/>
  <c r="AQ85" i="13"/>
  <c r="AR85" i="13"/>
  <c r="AQ53" i="13"/>
  <c r="AP53" i="13"/>
  <c r="E53" i="13"/>
  <c r="F111" i="21"/>
  <c r="F111" i="25"/>
  <c r="F111" i="4"/>
  <c r="F111" i="22"/>
  <c r="F111" i="13"/>
  <c r="F111" i="31"/>
  <c r="AC54" i="31"/>
  <c r="C54" i="31"/>
  <c r="AB54" i="31"/>
  <c r="D54" i="31"/>
  <c r="C90" i="26"/>
  <c r="CL90" i="26"/>
  <c r="AA90" i="26"/>
  <c r="AE90" i="26" s="1"/>
  <c r="E90" i="26"/>
  <c r="F86" i="34"/>
  <c r="F86" i="27"/>
  <c r="F86" i="31"/>
  <c r="F86" i="23"/>
  <c r="F86" i="28"/>
  <c r="F86" i="26"/>
  <c r="C61" i="31"/>
  <c r="AC61" i="31"/>
  <c r="AA61" i="31"/>
  <c r="AR53" i="13"/>
  <c r="D47" i="24"/>
  <c r="D85" i="13"/>
  <c r="D90" i="31"/>
  <c r="AR54" i="13"/>
  <c r="CM90" i="25"/>
  <c r="CE87" i="27"/>
  <c r="CD92" i="27"/>
  <c r="C93" i="24"/>
  <c r="F86" i="13"/>
  <c r="F86" i="22"/>
  <c r="F111" i="23"/>
  <c r="F86" i="21"/>
  <c r="F25" i="34"/>
  <c r="F38" i="25"/>
  <c r="F38" i="4"/>
  <c r="F38" i="28"/>
  <c r="F38" i="13"/>
  <c r="F38" i="24"/>
  <c r="F38" i="26"/>
  <c r="F62" i="34"/>
  <c r="F62" i="26"/>
  <c r="F62" i="31"/>
  <c r="F62" i="25"/>
  <c r="F62" i="21"/>
  <c r="F62" i="27"/>
  <c r="C99" i="21"/>
  <c r="CM99" i="21"/>
  <c r="CN99" i="21"/>
  <c r="AA99" i="21"/>
  <c r="AE99" i="21" s="1"/>
  <c r="E99" i="21"/>
  <c r="CL92" i="26"/>
  <c r="AA92" i="26"/>
  <c r="AE92" i="26" s="1"/>
  <c r="CM92" i="26"/>
  <c r="CN92" i="26"/>
  <c r="CL79" i="25"/>
  <c r="CM79" i="25"/>
  <c r="D79" i="25"/>
  <c r="E79" i="25"/>
  <c r="C115" i="23"/>
  <c r="CF115" i="23"/>
  <c r="D115" i="23"/>
  <c r="D59" i="28"/>
  <c r="AZ59" i="28"/>
  <c r="C59" i="28"/>
  <c r="AY59" i="28"/>
  <c r="AA47" i="31"/>
  <c r="AC47" i="31"/>
  <c r="C47" i="31"/>
  <c r="AA55" i="31"/>
  <c r="D55" i="31"/>
  <c r="C55" i="31"/>
  <c r="F42" i="26"/>
  <c r="F42" i="31"/>
  <c r="CM99" i="25"/>
  <c r="AA99" i="25"/>
  <c r="AE99" i="25" s="1"/>
  <c r="D115" i="28"/>
  <c r="AY115" i="28"/>
  <c r="D55" i="28"/>
  <c r="BA55" i="28"/>
  <c r="C54" i="4"/>
  <c r="E54" i="4"/>
  <c r="CN54" i="4"/>
  <c r="CN49" i="21"/>
  <c r="AA49" i="21"/>
  <c r="AE49" i="21" s="1"/>
  <c r="CM115" i="26"/>
  <c r="AA115" i="26"/>
  <c r="AE115" i="26" s="1"/>
  <c r="CN45" i="24"/>
  <c r="C45" i="24"/>
  <c r="D115" i="21"/>
  <c r="CN115" i="21"/>
  <c r="E60" i="25"/>
  <c r="C60" i="25"/>
  <c r="CF85" i="27"/>
  <c r="C85" i="27"/>
  <c r="F69" i="26"/>
  <c r="F69" i="28"/>
  <c r="F69" i="27"/>
  <c r="F69" i="21"/>
  <c r="F69" i="13"/>
  <c r="F103" i="34"/>
  <c r="F103" i="26"/>
  <c r="F103" i="23"/>
  <c r="F103" i="4"/>
  <c r="F103" i="22"/>
  <c r="F103" i="25"/>
  <c r="AA61" i="24"/>
  <c r="AE61" i="24" s="1"/>
  <c r="D61" i="24"/>
  <c r="CL61" i="24"/>
  <c r="BA85" i="28"/>
  <c r="AZ85" i="28"/>
  <c r="F83" i="34"/>
  <c r="F83" i="31"/>
  <c r="F83" i="24"/>
  <c r="F83" i="13"/>
  <c r="F83" i="22"/>
  <c r="F83" i="27"/>
  <c r="F83" i="28"/>
  <c r="D90" i="13"/>
  <c r="AP90" i="13"/>
  <c r="AQ90" i="13"/>
  <c r="AR90" i="13"/>
  <c r="CL76" i="24"/>
  <c r="CN76" i="24"/>
  <c r="F118" i="34"/>
  <c r="F118" i="28"/>
  <c r="AP60" i="13"/>
  <c r="C60" i="13"/>
  <c r="C79" i="26"/>
  <c r="AA79" i="26"/>
  <c r="AE79" i="26" s="1"/>
  <c r="AZ47" i="28"/>
  <c r="C47" i="28"/>
  <c r="F42" i="34"/>
  <c r="F42" i="27"/>
  <c r="F42" i="22"/>
  <c r="F42" i="23"/>
  <c r="F42" i="13"/>
  <c r="F42" i="4"/>
  <c r="F42" i="25"/>
  <c r="CN87" i="26"/>
  <c r="CL87" i="26"/>
  <c r="E87" i="26"/>
  <c r="C87" i="26"/>
  <c r="AY87" i="22"/>
  <c r="E87" i="22"/>
  <c r="D92" i="28"/>
  <c r="AY92" i="28"/>
  <c r="BA92" i="28"/>
  <c r="E99" i="25"/>
  <c r="D99" i="25"/>
  <c r="CL99" i="25"/>
  <c r="E115" i="28"/>
  <c r="AZ115" i="28"/>
  <c r="BA115" i="28"/>
  <c r="D79" i="4"/>
  <c r="C79" i="4"/>
  <c r="AA79" i="4"/>
  <c r="AE79" i="4" s="1"/>
  <c r="CM79" i="4"/>
  <c r="CE47" i="23"/>
  <c r="C47" i="23"/>
  <c r="E55" i="28"/>
  <c r="AY55" i="28"/>
  <c r="AA93" i="4"/>
  <c r="AE93" i="4" s="1"/>
  <c r="CN93" i="4"/>
  <c r="D93" i="4"/>
  <c r="C93" i="4"/>
  <c r="CL93" i="4"/>
  <c r="AA54" i="4"/>
  <c r="AE54" i="4" s="1"/>
  <c r="CM54" i="4"/>
  <c r="D54" i="4"/>
  <c r="D49" i="21"/>
  <c r="C49" i="21"/>
  <c r="CL49" i="21"/>
  <c r="E49" i="21"/>
  <c r="CL115" i="26"/>
  <c r="E115" i="26"/>
  <c r="CN115" i="26"/>
  <c r="D47" i="13"/>
  <c r="E47" i="13"/>
  <c r="AR47" i="13"/>
  <c r="AQ47" i="13"/>
  <c r="D54" i="22"/>
  <c r="E54" i="22"/>
  <c r="AY54" i="22"/>
  <c r="AZ54" i="22"/>
  <c r="C54" i="22"/>
  <c r="C93" i="31"/>
  <c r="AA93" i="31"/>
  <c r="AB93" i="31"/>
  <c r="CM45" i="24"/>
  <c r="E45" i="24"/>
  <c r="AA45" i="24"/>
  <c r="AE45" i="24" s="1"/>
  <c r="CE45" i="27"/>
  <c r="D45" i="27"/>
  <c r="CM115" i="21"/>
  <c r="CL115" i="21"/>
  <c r="E115" i="21"/>
  <c r="CM85" i="4"/>
  <c r="E85" i="4"/>
  <c r="D85" i="4"/>
  <c r="C85" i="4"/>
  <c r="CN60" i="25"/>
  <c r="CL60" i="25"/>
  <c r="CL49" i="24"/>
  <c r="E49" i="24"/>
  <c r="AA49" i="24"/>
  <c r="AE49" i="24" s="1"/>
  <c r="D49" i="24"/>
  <c r="CL45" i="4"/>
  <c r="D45" i="4"/>
  <c r="C45" i="4"/>
  <c r="E45" i="4"/>
  <c r="AA45" i="4"/>
  <c r="AE45" i="4" s="1"/>
  <c r="D85" i="27"/>
  <c r="CE85" i="27"/>
  <c r="CE49" i="27"/>
  <c r="CF49" i="27"/>
  <c r="C49" i="27"/>
  <c r="AQ59" i="13"/>
  <c r="E59" i="13"/>
  <c r="AR59" i="13"/>
  <c r="AZ55" i="28"/>
  <c r="D60" i="25"/>
  <c r="CN79" i="4"/>
  <c r="CL85" i="4"/>
  <c r="C115" i="28"/>
  <c r="F118" i="21"/>
  <c r="C115" i="21"/>
  <c r="D115" i="26"/>
  <c r="CD85" i="27"/>
  <c r="F42" i="21"/>
  <c r="CM49" i="21"/>
  <c r="CN99" i="25"/>
  <c r="CM45" i="4"/>
  <c r="D49" i="27"/>
  <c r="C92" i="28"/>
  <c r="E93" i="31"/>
  <c r="E93" i="4"/>
  <c r="CM87" i="26"/>
  <c r="E87" i="21"/>
  <c r="C49" i="24"/>
  <c r="CN49" i="24"/>
  <c r="CL45" i="24"/>
  <c r="F105" i="34"/>
  <c r="F105" i="24"/>
  <c r="F105" i="31"/>
  <c r="F105" i="13"/>
  <c r="F105" i="4"/>
  <c r="F105" i="28"/>
  <c r="F105" i="26"/>
  <c r="F78" i="34"/>
  <c r="F78" i="21"/>
  <c r="F78" i="13"/>
  <c r="F78" i="25"/>
  <c r="F78" i="27"/>
  <c r="F78" i="4"/>
  <c r="F78" i="23"/>
  <c r="F78" i="24"/>
  <c r="F78" i="26"/>
  <c r="F78" i="28"/>
  <c r="CL76" i="4"/>
  <c r="AA76" i="4"/>
  <c r="AE76" i="4" s="1"/>
  <c r="E76" i="21"/>
  <c r="AA76" i="21"/>
  <c r="AE76" i="21" s="1"/>
  <c r="D76" i="21"/>
  <c r="CN76" i="21"/>
  <c r="E119" i="24"/>
  <c r="CM119" i="24"/>
  <c r="CN119" i="24"/>
  <c r="CD87" i="23"/>
  <c r="C87" i="23"/>
  <c r="D87" i="23"/>
  <c r="AC79" i="31"/>
  <c r="D79" i="31"/>
  <c r="AA79" i="31"/>
  <c r="CN59" i="24"/>
  <c r="D59" i="24"/>
  <c r="E59" i="24"/>
  <c r="F113" i="34"/>
  <c r="F113" i="4"/>
  <c r="F113" i="31"/>
  <c r="F46" i="31"/>
  <c r="F46" i="22"/>
  <c r="E99" i="28"/>
  <c r="C99" i="28"/>
  <c r="E60" i="24"/>
  <c r="C60" i="24"/>
  <c r="CM60" i="24"/>
  <c r="CL115" i="24"/>
  <c r="AA115" i="24"/>
  <c r="AE115" i="24" s="1"/>
  <c r="E115" i="24"/>
  <c r="AP93" i="13"/>
  <c r="E93" i="13"/>
  <c r="CD60" i="27"/>
  <c r="CF60" i="27"/>
  <c r="D60" i="27"/>
  <c r="CF45" i="23"/>
  <c r="CE45" i="23"/>
  <c r="AA85" i="25"/>
  <c r="AE85" i="25" s="1"/>
  <c r="C85" i="25"/>
  <c r="E60" i="21"/>
  <c r="D60" i="21"/>
  <c r="CL60" i="21"/>
  <c r="AP87" i="13"/>
  <c r="AR87" i="13"/>
  <c r="C54" i="25"/>
  <c r="AA54" i="25"/>
  <c r="AE54" i="25" s="1"/>
  <c r="CN54" i="25"/>
  <c r="CL99" i="26"/>
  <c r="AA99" i="26"/>
  <c r="AE99" i="26" s="1"/>
  <c r="CN99" i="26"/>
  <c r="CL45" i="25"/>
  <c r="AA45" i="25"/>
  <c r="AE45" i="25" s="1"/>
  <c r="CL115" i="25"/>
  <c r="C115" i="25"/>
  <c r="E115" i="25"/>
  <c r="E85" i="24"/>
  <c r="CL85" i="24"/>
  <c r="C85" i="24"/>
  <c r="E53" i="26"/>
  <c r="D53" i="26"/>
  <c r="F74" i="34"/>
  <c r="F74" i="13"/>
  <c r="F74" i="25"/>
  <c r="F74" i="31"/>
  <c r="F74" i="24"/>
  <c r="F74" i="21"/>
  <c r="F74" i="23"/>
  <c r="C99" i="24"/>
  <c r="AA99" i="24"/>
  <c r="AE99" i="24" s="1"/>
  <c r="CL99" i="24"/>
  <c r="CN99" i="24"/>
  <c r="E49" i="31"/>
  <c r="AA49" i="31"/>
  <c r="D49" i="31"/>
  <c r="F70" i="34"/>
  <c r="F70" i="26"/>
  <c r="F70" i="21"/>
  <c r="F70" i="13"/>
  <c r="F70" i="24"/>
  <c r="F70" i="27"/>
  <c r="F70" i="31"/>
  <c r="AZ45" i="22"/>
  <c r="BA45" i="22"/>
  <c r="AY45" i="22"/>
  <c r="CN59" i="21"/>
  <c r="C47" i="25"/>
  <c r="D53" i="31"/>
  <c r="AA53" i="26"/>
  <c r="AE53" i="26" s="1"/>
  <c r="CM53" i="26"/>
  <c r="CL59" i="4"/>
  <c r="CF47" i="27"/>
  <c r="AA60" i="31"/>
  <c r="D59" i="23"/>
  <c r="C47" i="24"/>
  <c r="CN47" i="24"/>
  <c r="CM60" i="21"/>
  <c r="CN60" i="21"/>
  <c r="E85" i="26"/>
  <c r="E115" i="31"/>
  <c r="AB115" i="31"/>
  <c r="F118" i="26"/>
  <c r="F118" i="25"/>
  <c r="CM115" i="25"/>
  <c r="AA115" i="25"/>
  <c r="AE115" i="25" s="1"/>
  <c r="CL79" i="26"/>
  <c r="E79" i="22"/>
  <c r="D85" i="25"/>
  <c r="CN85" i="25"/>
  <c r="AA85" i="24"/>
  <c r="AE85" i="24" s="1"/>
  <c r="AA90" i="31"/>
  <c r="C90" i="25"/>
  <c r="AY76" i="28"/>
  <c r="CM49" i="4"/>
  <c r="D45" i="23"/>
  <c r="F46" i="4"/>
  <c r="F46" i="28"/>
  <c r="D49" i="26"/>
  <c r="C49" i="26"/>
  <c r="F113" i="25"/>
  <c r="F113" i="27"/>
  <c r="CM99" i="26"/>
  <c r="D99" i="26"/>
  <c r="C45" i="23"/>
  <c r="F110" i="22"/>
  <c r="E76" i="24"/>
  <c r="F58" i="25"/>
  <c r="C45" i="25"/>
  <c r="C92" i="27"/>
  <c r="CL49" i="4"/>
  <c r="F66" i="22"/>
  <c r="F66" i="27"/>
  <c r="D87" i="13"/>
  <c r="E49" i="25"/>
  <c r="D93" i="24"/>
  <c r="CL87" i="21"/>
  <c r="AQ93" i="13"/>
  <c r="BA99" i="28"/>
  <c r="CN87" i="21"/>
  <c r="D54" i="25"/>
  <c r="CE61" i="23"/>
  <c r="AZ92" i="22"/>
  <c r="C92" i="22"/>
  <c r="D49" i="25"/>
  <c r="C87" i="31"/>
  <c r="AQ87" i="13"/>
  <c r="CL85" i="26"/>
  <c r="CE99" i="23"/>
  <c r="F110" i="34"/>
  <c r="E59" i="21"/>
  <c r="CN47" i="25"/>
  <c r="CD60" i="23"/>
  <c r="C53" i="31"/>
  <c r="AA59" i="4"/>
  <c r="AE59" i="4" s="1"/>
  <c r="C47" i="27"/>
  <c r="BA47" i="28"/>
  <c r="AB60" i="31"/>
  <c r="AA47" i="24"/>
  <c r="AE47" i="24" s="1"/>
  <c r="AQ79" i="13"/>
  <c r="CN85" i="26"/>
  <c r="D85" i="26"/>
  <c r="C115" i="24"/>
  <c r="F118" i="27"/>
  <c r="D115" i="25"/>
  <c r="D79" i="26"/>
  <c r="CM85" i="25"/>
  <c r="CN85" i="24"/>
  <c r="D115" i="27"/>
  <c r="AC90" i="31"/>
  <c r="CL90" i="25"/>
  <c r="E76" i="28"/>
  <c r="D49" i="4"/>
  <c r="E49" i="26"/>
  <c r="F113" i="23"/>
  <c r="D87" i="31"/>
  <c r="CM45" i="25"/>
  <c r="AA76" i="24"/>
  <c r="AE76" i="24" s="1"/>
  <c r="D119" i="4"/>
  <c r="F110" i="31"/>
  <c r="F58" i="13"/>
  <c r="F46" i="23"/>
  <c r="E45" i="25"/>
  <c r="AA119" i="25"/>
  <c r="AE119" i="25" s="1"/>
  <c r="F66" i="13"/>
  <c r="CN60" i="24"/>
  <c r="CN49" i="25"/>
  <c r="CM54" i="25"/>
  <c r="CD45" i="23"/>
  <c r="D87" i="24"/>
  <c r="C79" i="22"/>
  <c r="CM93" i="24"/>
  <c r="CE60" i="27"/>
  <c r="AZ76" i="22"/>
  <c r="C93" i="13"/>
  <c r="AY99" i="28"/>
  <c r="BA55" i="22"/>
  <c r="BA76" i="22"/>
  <c r="F110" i="4"/>
  <c r="CD54" i="23"/>
  <c r="E87" i="13"/>
  <c r="D92" i="22"/>
  <c r="CL93" i="24"/>
  <c r="F66" i="25"/>
  <c r="C59" i="21"/>
  <c r="CL59" i="21"/>
  <c r="D47" i="25"/>
  <c r="AA47" i="25"/>
  <c r="AE47" i="25" s="1"/>
  <c r="C60" i="23"/>
  <c r="CN59" i="4"/>
  <c r="CM59" i="4"/>
  <c r="D47" i="27"/>
  <c r="E47" i="28"/>
  <c r="D47" i="28"/>
  <c r="D60" i="31"/>
  <c r="E79" i="13"/>
  <c r="CM115" i="24"/>
  <c r="CN115" i="24"/>
  <c r="D115" i="31"/>
  <c r="F118" i="4"/>
  <c r="F118" i="31"/>
  <c r="F118" i="13"/>
  <c r="CM79" i="26"/>
  <c r="CN79" i="26"/>
  <c r="AZ79" i="22"/>
  <c r="CF115" i="27"/>
  <c r="CE115" i="27"/>
  <c r="BA76" i="28"/>
  <c r="F46" i="21"/>
  <c r="F113" i="28"/>
  <c r="F113" i="26"/>
  <c r="F110" i="23"/>
  <c r="D60" i="24"/>
  <c r="D76" i="24"/>
  <c r="F58" i="22"/>
  <c r="E119" i="4"/>
  <c r="CN119" i="4"/>
  <c r="F58" i="4"/>
  <c r="F46" i="25"/>
  <c r="D115" i="24"/>
  <c r="CE92" i="27"/>
  <c r="D92" i="27"/>
  <c r="CM119" i="25"/>
  <c r="CL119" i="25"/>
  <c r="F66" i="21"/>
  <c r="CM87" i="24"/>
  <c r="AA87" i="21"/>
  <c r="AE87" i="21" s="1"/>
  <c r="AZ99" i="28"/>
  <c r="F110" i="26"/>
  <c r="AY76" i="22"/>
  <c r="AY92" i="22"/>
  <c r="CL87" i="4"/>
  <c r="D60" i="13"/>
  <c r="AB87" i="31"/>
  <c r="F58" i="28"/>
  <c r="CF99" i="23"/>
  <c r="AZ55" i="22"/>
  <c r="CD99" i="23"/>
  <c r="AR60" i="13"/>
  <c r="F110" i="21"/>
  <c r="F46" i="34"/>
  <c r="CM59" i="21"/>
  <c r="E47" i="25"/>
  <c r="C60" i="31"/>
  <c r="D79" i="13"/>
  <c r="F118" i="24"/>
  <c r="F118" i="23"/>
  <c r="F118" i="22"/>
  <c r="BA79" i="22"/>
  <c r="C76" i="28"/>
  <c r="F46" i="24"/>
  <c r="F46" i="27"/>
  <c r="F110" i="27"/>
  <c r="F113" i="22"/>
  <c r="F113" i="13"/>
  <c r="F113" i="21"/>
  <c r="C115" i="31"/>
  <c r="AC87" i="31"/>
  <c r="F110" i="25"/>
  <c r="AA60" i="24"/>
  <c r="AE60" i="24" s="1"/>
  <c r="CM76" i="24"/>
  <c r="AA119" i="4"/>
  <c r="AE119" i="4" s="1"/>
  <c r="D119" i="25"/>
  <c r="F66" i="31"/>
  <c r="F66" i="26"/>
  <c r="F66" i="28"/>
  <c r="F66" i="4"/>
  <c r="CL60" i="24"/>
  <c r="AA87" i="24"/>
  <c r="AE87" i="24" s="1"/>
  <c r="E87" i="24"/>
  <c r="CN87" i="24"/>
  <c r="E60" i="13"/>
  <c r="C87" i="21"/>
  <c r="E76" i="22"/>
  <c r="D99" i="28"/>
  <c r="E55" i="22"/>
  <c r="E92" i="22"/>
  <c r="F58" i="21"/>
  <c r="F58" i="31"/>
  <c r="C99" i="23"/>
  <c r="F66" i="24"/>
  <c r="AQ60" i="13"/>
  <c r="J9" i="4"/>
  <c r="L9" i="22" s="1"/>
  <c r="J10" i="4"/>
  <c r="J15" i="4"/>
  <c r="M15" i="13" s="1"/>
  <c r="J15" i="13" s="1"/>
  <c r="L13" i="34"/>
  <c r="L34" i="28"/>
  <c r="M34" i="13"/>
  <c r="J34" i="13" s="1"/>
  <c r="L34" i="22"/>
  <c r="F24" i="21"/>
  <c r="L35" i="34"/>
  <c r="L20" i="28"/>
  <c r="L20" i="22"/>
  <c r="M20" i="13"/>
  <c r="J20" i="13" s="1"/>
  <c r="F21" i="13"/>
  <c r="L15" i="34"/>
  <c r="L29" i="22"/>
  <c r="L29" i="28"/>
  <c r="M29" i="13"/>
  <c r="J29" i="13" s="1"/>
  <c r="L24" i="34"/>
  <c r="L31" i="28"/>
  <c r="L31" i="22"/>
  <c r="M31" i="13"/>
  <c r="J31" i="13" s="1"/>
  <c r="L14" i="34"/>
  <c r="L18" i="28"/>
  <c r="M18" i="13"/>
  <c r="J18" i="13" s="1"/>
  <c r="L18" i="22"/>
  <c r="L33" i="34"/>
  <c r="L19" i="28"/>
  <c r="L19" i="22"/>
  <c r="M19" i="13"/>
  <c r="J19" i="13" s="1"/>
  <c r="F24" i="24"/>
  <c r="L17" i="22"/>
  <c r="L29" i="34"/>
  <c r="L17" i="28"/>
  <c r="J17" i="13"/>
  <c r="F24" i="4"/>
  <c r="F36" i="34"/>
  <c r="F24" i="28"/>
  <c r="F24" i="13"/>
  <c r="F24" i="26"/>
  <c r="F24" i="27"/>
  <c r="F24" i="25"/>
  <c r="F21" i="24"/>
  <c r="F21" i="23"/>
  <c r="F21" i="28"/>
  <c r="F24" i="22"/>
  <c r="F24" i="31"/>
  <c r="F21" i="25"/>
  <c r="CN11" i="21"/>
  <c r="F21" i="27"/>
  <c r="F21" i="26"/>
  <c r="F21" i="22"/>
  <c r="F28" i="34"/>
  <c r="F21" i="21"/>
  <c r="F21" i="4"/>
  <c r="L30" i="34"/>
  <c r="L16" i="28"/>
  <c r="L16" i="22"/>
  <c r="M16" i="13"/>
  <c r="J16" i="13" s="1"/>
  <c r="CL11" i="21"/>
  <c r="L21" i="34"/>
  <c r="L33" i="28"/>
  <c r="L33" i="22"/>
  <c r="F13" i="21"/>
  <c r="F18" i="25"/>
  <c r="F18" i="28"/>
  <c r="F55" i="27"/>
  <c r="CD22" i="27"/>
  <c r="F26" i="25"/>
  <c r="F27" i="22"/>
  <c r="F18" i="13"/>
  <c r="F26" i="4"/>
  <c r="F18" i="23"/>
  <c r="F15" i="28"/>
  <c r="F15" i="27"/>
  <c r="F15" i="31"/>
  <c r="F12" i="24"/>
  <c r="F15" i="25"/>
  <c r="F15" i="21"/>
  <c r="F12" i="26"/>
  <c r="F12" i="21"/>
  <c r="F15" i="23"/>
  <c r="F15" i="13"/>
  <c r="F15" i="26"/>
  <c r="F12" i="28"/>
  <c r="F32" i="21"/>
  <c r="F15" i="24"/>
  <c r="F15" i="4"/>
  <c r="F15" i="22"/>
  <c r="F12" i="13"/>
  <c r="F18" i="22"/>
  <c r="F14" i="34"/>
  <c r="F26" i="27"/>
  <c r="D22" i="27"/>
  <c r="F26" i="22"/>
  <c r="F26" i="28"/>
  <c r="F26" i="26"/>
  <c r="F12" i="31"/>
  <c r="CF22" i="27"/>
  <c r="F12" i="22"/>
  <c r="F12" i="25"/>
  <c r="F26" i="23"/>
  <c r="F26" i="24"/>
  <c r="F26" i="31"/>
  <c r="F26" i="21"/>
  <c r="F26" i="13"/>
  <c r="F12" i="23"/>
  <c r="F12" i="4"/>
  <c r="F12" i="27"/>
  <c r="F18" i="21"/>
  <c r="F18" i="24"/>
  <c r="F18" i="26"/>
  <c r="F18" i="31"/>
  <c r="F18" i="4"/>
  <c r="F19" i="13"/>
  <c r="CM22" i="21"/>
  <c r="F23" i="13"/>
  <c r="F20" i="21"/>
  <c r="F32" i="25"/>
  <c r="F14" i="13"/>
  <c r="F32" i="26"/>
  <c r="F27" i="28"/>
  <c r="F32" i="31"/>
  <c r="CM22" i="26"/>
  <c r="F14" i="21"/>
  <c r="E22" i="13"/>
  <c r="CN22" i="24"/>
  <c r="F27" i="4"/>
  <c r="F30" i="26"/>
  <c r="F32" i="27"/>
  <c r="F23" i="31"/>
  <c r="F30" i="21"/>
  <c r="F29" i="13"/>
  <c r="AA22" i="26"/>
  <c r="AE22" i="26" s="1"/>
  <c r="F14" i="26"/>
  <c r="F14" i="23"/>
  <c r="CM22" i="24"/>
  <c r="F32" i="28"/>
  <c r="F27" i="24"/>
  <c r="F27" i="31"/>
  <c r="F32" i="22"/>
  <c r="F32" i="4"/>
  <c r="F29" i="27"/>
  <c r="F29" i="28"/>
  <c r="F14" i="25"/>
  <c r="F32" i="13"/>
  <c r="F32" i="24"/>
  <c r="F29" i="21"/>
  <c r="F32" i="23"/>
  <c r="F27" i="13"/>
  <c r="F29" i="23"/>
  <c r="F29" i="25"/>
  <c r="F29" i="22"/>
  <c r="F29" i="26"/>
  <c r="F29" i="24"/>
  <c r="F53" i="22"/>
  <c r="F29" i="4"/>
  <c r="F29" i="31"/>
  <c r="F23" i="4"/>
  <c r="F23" i="21"/>
  <c r="F26" i="34"/>
  <c r="F23" i="27"/>
  <c r="F23" i="24"/>
  <c r="CN22" i="21"/>
  <c r="F20" i="34"/>
  <c r="F23" i="23"/>
  <c r="F19" i="28"/>
  <c r="F19" i="26"/>
  <c r="E22" i="21"/>
  <c r="F23" i="28"/>
  <c r="F23" i="25"/>
  <c r="F23" i="26"/>
  <c r="F22" i="34"/>
  <c r="F53" i="24"/>
  <c r="F20" i="31"/>
  <c r="AA11" i="26"/>
  <c r="AE11" i="26" s="1"/>
  <c r="F53" i="31"/>
  <c r="CN11" i="26"/>
  <c r="F20" i="28"/>
  <c r="E22" i="28"/>
  <c r="F28" i="23"/>
  <c r="E22" i="31"/>
  <c r="AA22" i="25"/>
  <c r="AE22" i="25" s="1"/>
  <c r="F25" i="21"/>
  <c r="F28" i="28"/>
  <c r="F28" i="24"/>
  <c r="F55" i="13"/>
  <c r="F25" i="22"/>
  <c r="F17" i="34"/>
  <c r="E22" i="25"/>
  <c r="E22" i="22"/>
  <c r="F13" i="4"/>
  <c r="F55" i="4"/>
  <c r="CF22" i="23"/>
  <c r="F53" i="21"/>
  <c r="F20" i="26"/>
  <c r="AC22" i="31"/>
  <c r="CL11" i="24"/>
  <c r="D22" i="23"/>
  <c r="F28" i="25"/>
  <c r="F28" i="21"/>
  <c r="F28" i="27"/>
  <c r="F55" i="24"/>
  <c r="F25" i="27"/>
  <c r="CM22" i="25"/>
  <c r="F13" i="23"/>
  <c r="F13" i="26"/>
  <c r="F13" i="22"/>
  <c r="F53" i="4"/>
  <c r="F25" i="13"/>
  <c r="F28" i="31"/>
  <c r="F20" i="22"/>
  <c r="F20" i="4"/>
  <c r="F13" i="24"/>
  <c r="AA11" i="24"/>
  <c r="AE11" i="24" s="1"/>
  <c r="F53" i="13"/>
  <c r="F53" i="27"/>
  <c r="F20" i="24"/>
  <c r="CL11" i="25"/>
  <c r="AA11" i="25"/>
  <c r="AE11" i="25" s="1"/>
  <c r="F55" i="34"/>
  <c r="F13" i="13"/>
  <c r="F25" i="26"/>
  <c r="F25" i="4"/>
  <c r="F28" i="22"/>
  <c r="F55" i="28"/>
  <c r="F55" i="23"/>
  <c r="F55" i="26"/>
  <c r="F55" i="22"/>
  <c r="F13" i="25"/>
  <c r="F13" i="31"/>
  <c r="F13" i="27"/>
  <c r="F53" i="26"/>
  <c r="F25" i="31"/>
  <c r="F53" i="23"/>
  <c r="F25" i="25"/>
  <c r="F28" i="4"/>
  <c r="F20" i="27"/>
  <c r="F25" i="24"/>
  <c r="F53" i="28"/>
  <c r="F25" i="23"/>
  <c r="F28" i="13"/>
  <c r="F20" i="25"/>
  <c r="F55" i="25"/>
  <c r="F20" i="13"/>
  <c r="F55" i="21"/>
  <c r="F28" i="26"/>
  <c r="F19" i="22"/>
  <c r="F19" i="27"/>
  <c r="E22" i="4"/>
  <c r="F30" i="31"/>
  <c r="F30" i="27"/>
  <c r="F61" i="26"/>
  <c r="CN22" i="26"/>
  <c r="F14" i="24"/>
  <c r="F14" i="22"/>
  <c r="F14" i="4"/>
  <c r="F19" i="21"/>
  <c r="F19" i="4"/>
  <c r="F19" i="31"/>
  <c r="AA22" i="24"/>
  <c r="AE22" i="24" s="1"/>
  <c r="F27" i="21"/>
  <c r="F27" i="26"/>
  <c r="F27" i="27"/>
  <c r="F30" i="28"/>
  <c r="F30" i="22"/>
  <c r="F30" i="23"/>
  <c r="F30" i="24"/>
  <c r="F18" i="34"/>
  <c r="F27" i="25"/>
  <c r="F19" i="25"/>
  <c r="F14" i="28"/>
  <c r="F14" i="27"/>
  <c r="F14" i="31"/>
  <c r="F19" i="23"/>
  <c r="F19" i="24"/>
  <c r="AA22" i="4"/>
  <c r="AE22" i="4" s="1"/>
  <c r="J22" i="4" s="1"/>
  <c r="F30" i="4"/>
  <c r="F30" i="25"/>
  <c r="F53" i="34"/>
  <c r="F35" i="34"/>
  <c r="AB19" i="31"/>
  <c r="F61" i="28"/>
  <c r="F61" i="27"/>
  <c r="F61" i="4"/>
  <c r="F61" i="31"/>
  <c r="F61" i="24"/>
  <c r="F61" i="21"/>
  <c r="F61" i="25"/>
  <c r="F61" i="22"/>
  <c r="F61" i="13"/>
  <c r="F61" i="23"/>
  <c r="CN74" i="24"/>
  <c r="D78" i="25"/>
  <c r="CN41" i="26"/>
  <c r="C57" i="27"/>
  <c r="E69" i="31"/>
  <c r="CN94" i="24"/>
  <c r="AP77" i="13"/>
  <c r="D114" i="25"/>
  <c r="AZ88" i="22"/>
  <c r="CM41" i="25"/>
  <c r="AQ89" i="13"/>
  <c r="AA73" i="26"/>
  <c r="AE73" i="26" s="1"/>
  <c r="CM82" i="24"/>
  <c r="C86" i="26"/>
  <c r="E73" i="26"/>
  <c r="E41" i="31"/>
  <c r="AA81" i="4"/>
  <c r="AE81" i="4" s="1"/>
  <c r="CM103" i="25"/>
  <c r="CM19" i="21"/>
  <c r="AA41" i="31"/>
  <c r="CF70" i="23"/>
  <c r="AR97" i="13"/>
  <c r="CF38" i="27"/>
  <c r="D74" i="24"/>
  <c r="AA50" i="21"/>
  <c r="AE50" i="21" s="1"/>
  <c r="C50" i="21"/>
  <c r="CD70" i="23"/>
  <c r="E97" i="13"/>
  <c r="CL50" i="21"/>
  <c r="D82" i="24"/>
  <c r="CE38" i="27"/>
  <c r="CL74" i="24"/>
  <c r="E127" i="4"/>
  <c r="AA106" i="31"/>
  <c r="AA28" i="26"/>
  <c r="AE28" i="26" s="1"/>
  <c r="CF57" i="27"/>
  <c r="AA69" i="31"/>
  <c r="C75" i="4"/>
  <c r="CL127" i="4"/>
  <c r="CL19" i="21"/>
  <c r="E41" i="26"/>
  <c r="D97" i="13"/>
  <c r="D38" i="27"/>
  <c r="AA82" i="24"/>
  <c r="AE82" i="24" s="1"/>
  <c r="C69" i="31"/>
  <c r="CM94" i="24"/>
  <c r="AB69" i="31"/>
  <c r="E94" i="24"/>
  <c r="AA127" i="4"/>
  <c r="AE127" i="4" s="1"/>
  <c r="CM127" i="4"/>
  <c r="AA126" i="24"/>
  <c r="AE126" i="24" s="1"/>
  <c r="C106" i="31"/>
  <c r="AA19" i="21"/>
  <c r="AE19" i="21" s="1"/>
  <c r="C41" i="31"/>
  <c r="AB41" i="31"/>
  <c r="AC41" i="31"/>
  <c r="CM35" i="24"/>
  <c r="E118" i="21"/>
  <c r="C118" i="21"/>
  <c r="CN78" i="25"/>
  <c r="D37" i="23"/>
  <c r="CF37" i="23"/>
  <c r="CM65" i="24"/>
  <c r="AC23" i="31"/>
  <c r="E26" i="13"/>
  <c r="AB105" i="31"/>
  <c r="E111" i="25"/>
  <c r="D37" i="31"/>
  <c r="CE80" i="27"/>
  <c r="E109" i="4"/>
  <c r="D97" i="24"/>
  <c r="BA81" i="22"/>
  <c r="BA113" i="22"/>
  <c r="C113" i="22"/>
  <c r="CL57" i="4"/>
  <c r="AQ26" i="13"/>
  <c r="C57" i="4"/>
  <c r="E81" i="22"/>
  <c r="E121" i="22"/>
  <c r="D57" i="4"/>
  <c r="AA40" i="21"/>
  <c r="AE40" i="21" s="1"/>
  <c r="D81" i="22"/>
  <c r="AY81" i="22"/>
  <c r="AZ113" i="22"/>
  <c r="E57" i="4"/>
  <c r="AA111" i="25"/>
  <c r="AE111" i="25" s="1"/>
  <c r="E37" i="31"/>
  <c r="CN35" i="24"/>
  <c r="D118" i="21"/>
  <c r="C81" i="22"/>
  <c r="CL73" i="4"/>
  <c r="CL97" i="25"/>
  <c r="D113" i="22"/>
  <c r="CN57" i="4"/>
  <c r="CM78" i="25"/>
  <c r="D26" i="13"/>
  <c r="AY113" i="22"/>
  <c r="C109" i="4"/>
  <c r="AA35" i="24"/>
  <c r="AE35" i="24" s="1"/>
  <c r="CM118" i="21"/>
  <c r="C58" i="21"/>
  <c r="CE37" i="23"/>
  <c r="AA81" i="21"/>
  <c r="AE81" i="21" s="1"/>
  <c r="CM73" i="25"/>
  <c r="E123" i="22"/>
  <c r="C43" i="28"/>
  <c r="AB37" i="31"/>
  <c r="AA37" i="31"/>
  <c r="AA109" i="4"/>
  <c r="AE109" i="4" s="1"/>
  <c r="D109" i="4"/>
  <c r="CL109" i="4"/>
  <c r="CF25" i="27"/>
  <c r="CF80" i="27"/>
  <c r="D25" i="27"/>
  <c r="D80" i="27"/>
  <c r="CF81" i="23"/>
  <c r="CN73" i="25"/>
  <c r="AA57" i="4"/>
  <c r="AE57" i="4" s="1"/>
  <c r="CL111" i="25"/>
  <c r="BA123" i="22"/>
  <c r="D123" i="22"/>
  <c r="CD80" i="27"/>
  <c r="CN109" i="4"/>
  <c r="CD25" i="27"/>
  <c r="X97" i="22"/>
  <c r="BE97" i="22" s="1"/>
  <c r="D40" i="21"/>
  <c r="D64" i="28"/>
  <c r="AZ97" i="22"/>
  <c r="CM41" i="21"/>
  <c r="E57" i="26"/>
  <c r="C57" i="26"/>
  <c r="CM52" i="25"/>
  <c r="CE69" i="27"/>
  <c r="CN52" i="25"/>
  <c r="E97" i="26"/>
  <c r="AQ96" i="13"/>
  <c r="E64" i="28"/>
  <c r="E97" i="28"/>
  <c r="CE62" i="27"/>
  <c r="CF14" i="27"/>
  <c r="C114" i="25"/>
  <c r="E37" i="25"/>
  <c r="AA97" i="21"/>
  <c r="AE97" i="21" s="1"/>
  <c r="CN37" i="25"/>
  <c r="E77" i="13"/>
  <c r="D52" i="25"/>
  <c r="D86" i="26"/>
  <c r="CL86" i="26"/>
  <c r="CN12" i="24"/>
  <c r="AR96" i="13"/>
  <c r="D69" i="23"/>
  <c r="F125" i="28"/>
  <c r="CF62" i="27"/>
  <c r="CL114" i="25"/>
  <c r="C46" i="24"/>
  <c r="CD18" i="27"/>
  <c r="D48" i="27"/>
  <c r="CL72" i="24"/>
  <c r="F101" i="31"/>
  <c r="CM57" i="26"/>
  <c r="CE69" i="23"/>
  <c r="F125" i="13"/>
  <c r="CN37" i="24"/>
  <c r="F101" i="25"/>
  <c r="F101" i="22"/>
  <c r="CL12" i="24"/>
  <c r="CM42" i="4"/>
  <c r="CM24" i="26"/>
  <c r="D57" i="13"/>
  <c r="C81" i="24"/>
  <c r="C41" i="24"/>
  <c r="D81" i="24"/>
  <c r="D62" i="27"/>
  <c r="AA27" i="24"/>
  <c r="AE27" i="24" s="1"/>
  <c r="C65" i="25"/>
  <c r="CM65" i="26"/>
  <c r="CF48" i="27"/>
  <c r="CL121" i="25"/>
  <c r="C48" i="27"/>
  <c r="CM72" i="24"/>
  <c r="D110" i="26"/>
  <c r="E81" i="4"/>
  <c r="CL84" i="4"/>
  <c r="F125" i="27"/>
  <c r="C84" i="4"/>
  <c r="AB98" i="31"/>
  <c r="C72" i="24"/>
  <c r="CN42" i="4"/>
  <c r="CD48" i="27"/>
  <c r="D72" i="24"/>
  <c r="AA72" i="24"/>
  <c r="AE72" i="24" s="1"/>
  <c r="AA121" i="25"/>
  <c r="AE121" i="25" s="1"/>
  <c r="D24" i="26"/>
  <c r="CM89" i="4"/>
  <c r="C62" i="27"/>
  <c r="C97" i="28"/>
  <c r="CN21" i="21"/>
  <c r="C73" i="21"/>
  <c r="D27" i="24"/>
  <c r="D69" i="22"/>
  <c r="E65" i="26"/>
  <c r="C110" i="26"/>
  <c r="CN72" i="24"/>
  <c r="E43" i="28"/>
  <c r="AP57" i="13"/>
  <c r="F125" i="4"/>
  <c r="X53" i="22"/>
  <c r="BE53" i="22" s="1"/>
  <c r="CL107" i="25"/>
  <c r="CN24" i="26"/>
  <c r="CN15" i="4"/>
  <c r="C121" i="27"/>
  <c r="E65" i="22"/>
  <c r="F125" i="34"/>
  <c r="BA64" i="28"/>
  <c r="D97" i="31"/>
  <c r="D65" i="26"/>
  <c r="C121" i="13"/>
  <c r="C88" i="22"/>
  <c r="E98" i="31"/>
  <c r="D88" i="22"/>
  <c r="AQ57" i="13"/>
  <c r="Z31" i="22"/>
  <c r="D107" i="25"/>
  <c r="E39" i="4"/>
  <c r="AR77" i="13"/>
  <c r="C39" i="4"/>
  <c r="CL58" i="21"/>
  <c r="CL42" i="4"/>
  <c r="AZ65" i="22"/>
  <c r="CN73" i="26"/>
  <c r="C64" i="28"/>
  <c r="AZ64" i="28"/>
  <c r="E97" i="24"/>
  <c r="CE70" i="23"/>
  <c r="C97" i="13"/>
  <c r="D50" i="21"/>
  <c r="E82" i="24"/>
  <c r="CD38" i="27"/>
  <c r="CM74" i="24"/>
  <c r="AA74" i="24"/>
  <c r="AE74" i="24" s="1"/>
  <c r="CL82" i="24"/>
  <c r="CF13" i="23"/>
  <c r="CN97" i="21"/>
  <c r="CL46" i="24"/>
  <c r="AA65" i="26"/>
  <c r="AE65" i="26" s="1"/>
  <c r="C65" i="26"/>
  <c r="CL65" i="26"/>
  <c r="CE57" i="27"/>
  <c r="D94" i="24"/>
  <c r="D69" i="31"/>
  <c r="D57" i="27"/>
  <c r="CL75" i="4"/>
  <c r="D97" i="21"/>
  <c r="CL37" i="25"/>
  <c r="C57" i="31"/>
  <c r="AA110" i="26"/>
  <c r="AE110" i="26" s="1"/>
  <c r="AA84" i="4"/>
  <c r="AE84" i="4" s="1"/>
  <c r="AP65" i="13"/>
  <c r="C127" i="4"/>
  <c r="F125" i="31"/>
  <c r="AY88" i="22"/>
  <c r="C98" i="31"/>
  <c r="AZ43" i="28"/>
  <c r="D81" i="4"/>
  <c r="F125" i="24"/>
  <c r="C57" i="13"/>
  <c r="CM50" i="21"/>
  <c r="F125" i="21"/>
  <c r="E107" i="25"/>
  <c r="AA39" i="4"/>
  <c r="AE39" i="4" s="1"/>
  <c r="E58" i="21"/>
  <c r="CL32" i="25"/>
  <c r="E106" i="31"/>
  <c r="CD121" i="27"/>
  <c r="C65" i="22"/>
  <c r="C73" i="26"/>
  <c r="CM73" i="26"/>
  <c r="D73" i="26"/>
  <c r="AA21" i="21"/>
  <c r="AE21" i="21" s="1"/>
  <c r="CM97" i="21"/>
  <c r="CM81" i="4"/>
  <c r="E69" i="28"/>
  <c r="CN27" i="24"/>
  <c r="CN110" i="26"/>
  <c r="E121" i="13"/>
  <c r="D37" i="25"/>
  <c r="E110" i="26"/>
  <c r="D43" i="28"/>
  <c r="AR57" i="13"/>
  <c r="CM84" i="4"/>
  <c r="E84" i="4"/>
  <c r="AQ77" i="13"/>
  <c r="D39" i="4"/>
  <c r="AA58" i="21"/>
  <c r="AE58" i="21" s="1"/>
  <c r="C42" i="4"/>
  <c r="D58" i="21"/>
  <c r="AY81" i="28"/>
  <c r="D28" i="26"/>
  <c r="C70" i="23"/>
  <c r="AQ97" i="13"/>
  <c r="CN50" i="21"/>
  <c r="C74" i="24"/>
  <c r="C82" i="24"/>
  <c r="D13" i="23"/>
  <c r="CL81" i="4"/>
  <c r="CL97" i="21"/>
  <c r="CM81" i="21"/>
  <c r="AA46" i="24"/>
  <c r="AE46" i="24" s="1"/>
  <c r="CM69" i="26"/>
  <c r="AA94" i="24"/>
  <c r="AE94" i="24" s="1"/>
  <c r="CL94" i="24"/>
  <c r="CF89" i="23"/>
  <c r="C81" i="4"/>
  <c r="CM110" i="26"/>
  <c r="BA43" i="28"/>
  <c r="CN127" i="4"/>
  <c r="F125" i="22"/>
  <c r="BA88" i="22"/>
  <c r="AC98" i="31"/>
  <c r="CM75" i="4"/>
  <c r="F125" i="26"/>
  <c r="F125" i="25"/>
  <c r="D98" i="31"/>
  <c r="D84" i="4"/>
  <c r="C107" i="25"/>
  <c r="AA107" i="25"/>
  <c r="AE107" i="25" s="1"/>
  <c r="CM107" i="25"/>
  <c r="C77" i="13"/>
  <c r="CM58" i="21"/>
  <c r="AA42" i="4"/>
  <c r="AE42" i="4" s="1"/>
  <c r="D42" i="4"/>
  <c r="AB106" i="31"/>
  <c r="CL103" i="25"/>
  <c r="AC106" i="31"/>
  <c r="CF121" i="27"/>
  <c r="BA65" i="22"/>
  <c r="D65" i="22"/>
  <c r="D121" i="27"/>
  <c r="F100" i="28"/>
  <c r="F100" i="34"/>
  <c r="F47" i="21"/>
  <c r="F47" i="34"/>
  <c r="F34" i="23"/>
  <c r="F13" i="34"/>
  <c r="F36" i="13"/>
  <c r="F37" i="34"/>
  <c r="F10" i="13"/>
  <c r="F10" i="34"/>
  <c r="F101" i="24"/>
  <c r="F101" i="34"/>
  <c r="D96" i="13"/>
  <c r="AP96" i="13"/>
  <c r="CL81" i="24"/>
  <c r="CN28" i="26"/>
  <c r="D97" i="26"/>
  <c r="BA97" i="28"/>
  <c r="CE81" i="23"/>
  <c r="C97" i="25"/>
  <c r="C121" i="24"/>
  <c r="E89" i="25"/>
  <c r="C121" i="23"/>
  <c r="CM121" i="24"/>
  <c r="AB57" i="31"/>
  <c r="CL37" i="24"/>
  <c r="F17" i="31"/>
  <c r="F29" i="34"/>
  <c r="F22" i="13"/>
  <c r="F32" i="34"/>
  <c r="AA66" i="4"/>
  <c r="AE66" i="4" s="1"/>
  <c r="CM126" i="24"/>
  <c r="D66" i="4"/>
  <c r="CM32" i="25"/>
  <c r="C103" i="25"/>
  <c r="AA103" i="25"/>
  <c r="AE103" i="25" s="1"/>
  <c r="D103" i="25"/>
  <c r="F124" i="24"/>
  <c r="F124" i="34"/>
  <c r="E15" i="4"/>
  <c r="D89" i="4"/>
  <c r="C96" i="13"/>
  <c r="D41" i="24"/>
  <c r="CN81" i="24"/>
  <c r="CM28" i="26"/>
  <c r="CN97" i="26"/>
  <c r="AZ97" i="28"/>
  <c r="BA15" i="28"/>
  <c r="AZ41" i="22"/>
  <c r="AR81" i="13"/>
  <c r="AA41" i="21"/>
  <c r="AE41" i="21" s="1"/>
  <c r="CD14" i="27"/>
  <c r="CM114" i="25"/>
  <c r="E114" i="25"/>
  <c r="E23" i="31"/>
  <c r="BA73" i="22"/>
  <c r="BA69" i="22"/>
  <c r="CN97" i="25"/>
  <c r="D69" i="28"/>
  <c r="CN46" i="24"/>
  <c r="E46" i="24"/>
  <c r="AA69" i="26"/>
  <c r="AE69" i="26" s="1"/>
  <c r="D23" i="31"/>
  <c r="CE18" i="27"/>
  <c r="D73" i="22"/>
  <c r="D121" i="24"/>
  <c r="E27" i="24"/>
  <c r="CD69" i="23"/>
  <c r="CN111" i="25"/>
  <c r="CN75" i="4"/>
  <c r="E97" i="21"/>
  <c r="CL78" i="25"/>
  <c r="C78" i="25"/>
  <c r="AY123" i="22"/>
  <c r="CM37" i="25"/>
  <c r="CF69" i="27"/>
  <c r="D37" i="22"/>
  <c r="C121" i="26"/>
  <c r="CE89" i="23"/>
  <c r="AC105" i="31"/>
  <c r="D111" i="25"/>
  <c r="D105" i="31"/>
  <c r="D75" i="4"/>
  <c r="AP89" i="13"/>
  <c r="F101" i="13"/>
  <c r="E52" i="25"/>
  <c r="C52" i="25"/>
  <c r="CL52" i="25"/>
  <c r="CL39" i="4"/>
  <c r="X88" i="22"/>
  <c r="BE88" i="22" s="1"/>
  <c r="F11" i="13"/>
  <c r="F11" i="34"/>
  <c r="F71" i="24"/>
  <c r="F71" i="34"/>
  <c r="AA86" i="26"/>
  <c r="AE86" i="26" s="1"/>
  <c r="E86" i="26"/>
  <c r="CN118" i="21"/>
  <c r="E126" i="24"/>
  <c r="C126" i="24"/>
  <c r="C122" i="27"/>
  <c r="D122" i="27"/>
  <c r="CL66" i="4"/>
  <c r="CD122" i="27"/>
  <c r="F68" i="23"/>
  <c r="F68" i="34"/>
  <c r="CN40" i="21"/>
  <c r="E40" i="21"/>
  <c r="F108" i="26"/>
  <c r="F108" i="34"/>
  <c r="F112" i="13"/>
  <c r="F112" i="34"/>
  <c r="F104" i="26"/>
  <c r="F104" i="34"/>
  <c r="F44" i="21"/>
  <c r="F44" i="34"/>
  <c r="CN89" i="4"/>
  <c r="Z127" i="22"/>
  <c r="X127" i="22"/>
  <c r="BE127" i="22" s="1"/>
  <c r="F90" i="21"/>
  <c r="F90" i="34"/>
  <c r="F92" i="27"/>
  <c r="F92" i="34"/>
  <c r="CL41" i="24"/>
  <c r="E81" i="24"/>
  <c r="BA81" i="28"/>
  <c r="D97" i="28"/>
  <c r="E41" i="21"/>
  <c r="D14" i="27"/>
  <c r="C69" i="28"/>
  <c r="CL65" i="25"/>
  <c r="D18" i="27"/>
  <c r="D57" i="24"/>
  <c r="E75" i="4"/>
  <c r="C73" i="22"/>
  <c r="F33" i="23"/>
  <c r="F21" i="34"/>
  <c r="CL126" i="24"/>
  <c r="CE122" i="27"/>
  <c r="F128" i="31"/>
  <c r="F128" i="34"/>
  <c r="F76" i="24"/>
  <c r="F76" i="34"/>
  <c r="F16" i="21"/>
  <c r="F30" i="34"/>
  <c r="F115" i="21"/>
  <c r="F115" i="34"/>
  <c r="C89" i="4"/>
  <c r="E41" i="24"/>
  <c r="AP41" i="13"/>
  <c r="CM81" i="24"/>
  <c r="CL97" i="26"/>
  <c r="D81" i="13"/>
  <c r="E41" i="22"/>
  <c r="E81" i="25"/>
  <c r="D41" i="21"/>
  <c r="AQ81" i="13"/>
  <c r="AA114" i="25"/>
  <c r="AE114" i="25" s="1"/>
  <c r="BA69" i="28"/>
  <c r="D46" i="24"/>
  <c r="CM65" i="25"/>
  <c r="C73" i="28"/>
  <c r="AZ73" i="22"/>
  <c r="AA37" i="25"/>
  <c r="AE37" i="25" s="1"/>
  <c r="AA57" i="26"/>
  <c r="AE57" i="26" s="1"/>
  <c r="D57" i="26"/>
  <c r="AA78" i="25"/>
  <c r="AE78" i="25" s="1"/>
  <c r="D57" i="31"/>
  <c r="C123" i="22"/>
  <c r="AZ69" i="22"/>
  <c r="AB89" i="31"/>
  <c r="CN57" i="24"/>
  <c r="C105" i="31"/>
  <c r="C111" i="25"/>
  <c r="CL57" i="26"/>
  <c r="E105" i="31"/>
  <c r="F101" i="21"/>
  <c r="D37" i="24"/>
  <c r="CL57" i="24"/>
  <c r="Z25" i="22"/>
  <c r="F9" i="21"/>
  <c r="F9" i="34"/>
  <c r="CN39" i="4"/>
  <c r="F31" i="24"/>
  <c r="F24" i="34"/>
  <c r="F63" i="26"/>
  <c r="F63" i="34"/>
  <c r="F120" i="31"/>
  <c r="F120" i="34"/>
  <c r="F60" i="21"/>
  <c r="F60" i="34"/>
  <c r="CN86" i="26"/>
  <c r="F95" i="21"/>
  <c r="F95" i="34"/>
  <c r="E66" i="4"/>
  <c r="C66" i="4"/>
  <c r="CN66" i="4"/>
  <c r="CL118" i="21"/>
  <c r="D126" i="24"/>
  <c r="F54" i="27"/>
  <c r="F54" i="34"/>
  <c r="AA32" i="25"/>
  <c r="AE32" i="25" s="1"/>
  <c r="C40" i="21"/>
  <c r="CL40" i="21"/>
  <c r="F51" i="24"/>
  <c r="F51" i="34"/>
  <c r="E103" i="25"/>
  <c r="F91" i="23"/>
  <c r="F91" i="34"/>
  <c r="AA89" i="4"/>
  <c r="AE89" i="4" s="1"/>
  <c r="F117" i="21"/>
  <c r="F117" i="34"/>
  <c r="CL89" i="4"/>
  <c r="CD37" i="23"/>
  <c r="X119" i="22"/>
  <c r="BE119" i="22" s="1"/>
  <c r="Z119" i="22"/>
  <c r="AA41" i="26"/>
  <c r="AE41" i="26" s="1"/>
  <c r="CF41" i="23"/>
  <c r="D73" i="24"/>
  <c r="D41" i="26"/>
  <c r="AA89" i="24"/>
  <c r="AE89" i="24" s="1"/>
  <c r="C65" i="4"/>
  <c r="CM41" i="26"/>
  <c r="AA41" i="4"/>
  <c r="AE41" i="4" s="1"/>
  <c r="CL41" i="26"/>
  <c r="CL73" i="21"/>
  <c r="E69" i="21"/>
  <c r="C73" i="27"/>
  <c r="CE73" i="23"/>
  <c r="E41" i="4"/>
  <c r="CL73" i="24"/>
  <c r="CD41" i="23"/>
  <c r="CM41" i="4"/>
  <c r="CN41" i="4"/>
  <c r="E73" i="21"/>
  <c r="E73" i="4"/>
  <c r="CN73" i="4"/>
  <c r="CM73" i="24"/>
  <c r="CD73" i="27"/>
  <c r="C73" i="24"/>
  <c r="CE41" i="23"/>
  <c r="D41" i="4"/>
  <c r="AA73" i="21"/>
  <c r="AE73" i="21" s="1"/>
  <c r="AA73" i="24"/>
  <c r="AE73" i="24" s="1"/>
  <c r="CE73" i="27"/>
  <c r="C41" i="23"/>
  <c r="CL41" i="4"/>
  <c r="CM97" i="4"/>
  <c r="D73" i="21"/>
  <c r="CM69" i="21"/>
  <c r="AC73" i="31"/>
  <c r="E73" i="24"/>
  <c r="D73" i="27"/>
  <c r="CM73" i="21"/>
  <c r="CM73" i="4"/>
  <c r="CE89" i="27"/>
  <c r="D73" i="4"/>
  <c r="C69" i="24"/>
  <c r="CM41" i="24"/>
  <c r="AY41" i="22"/>
  <c r="BA41" i="28"/>
  <c r="CM97" i="26"/>
  <c r="C97" i="26"/>
  <c r="C81" i="23"/>
  <c r="CE41" i="27"/>
  <c r="C41" i="22"/>
  <c r="CL41" i="21"/>
  <c r="C41" i="21"/>
  <c r="C81" i="13"/>
  <c r="AZ81" i="28"/>
  <c r="E81" i="28"/>
  <c r="AB73" i="31"/>
  <c r="E73" i="31"/>
  <c r="CF73" i="23"/>
  <c r="CM97" i="25"/>
  <c r="AA97" i="25"/>
  <c r="AE97" i="25" s="1"/>
  <c r="C73" i="25"/>
  <c r="AR73" i="13"/>
  <c r="AY69" i="28"/>
  <c r="AA65" i="25"/>
  <c r="AE65" i="25" s="1"/>
  <c r="E65" i="25"/>
  <c r="D81" i="28"/>
  <c r="D73" i="23"/>
  <c r="E121" i="24"/>
  <c r="CN89" i="25"/>
  <c r="AC57" i="31"/>
  <c r="AA57" i="31"/>
  <c r="C69" i="22"/>
  <c r="CM37" i="24"/>
  <c r="CL121" i="26"/>
  <c r="CM57" i="21"/>
  <c r="E41" i="25"/>
  <c r="D121" i="23"/>
  <c r="F101" i="23"/>
  <c r="F101" i="4"/>
  <c r="F101" i="28"/>
  <c r="AY41" i="28"/>
  <c r="CN41" i="25"/>
  <c r="C73" i="31"/>
  <c r="AA73" i="31"/>
  <c r="C73" i="4"/>
  <c r="CL73" i="25"/>
  <c r="CL89" i="26"/>
  <c r="CL81" i="26"/>
  <c r="AA41" i="24"/>
  <c r="AE41" i="24" s="1"/>
  <c r="D41" i="28"/>
  <c r="D81" i="23"/>
  <c r="C41" i="25"/>
  <c r="BA41" i="22"/>
  <c r="E81" i="13"/>
  <c r="AY73" i="22"/>
  <c r="AA69" i="25"/>
  <c r="AE69" i="25" s="1"/>
  <c r="E97" i="25"/>
  <c r="C73" i="13"/>
  <c r="CN65" i="25"/>
  <c r="AA121" i="24"/>
  <c r="AE121" i="24" s="1"/>
  <c r="F92" i="24"/>
  <c r="AA89" i="25"/>
  <c r="AE89" i="25" s="1"/>
  <c r="CD121" i="23"/>
  <c r="E121" i="26"/>
  <c r="AY69" i="22"/>
  <c r="AA121" i="26"/>
  <c r="AE121" i="26" s="1"/>
  <c r="CM37" i="21"/>
  <c r="AA57" i="24"/>
  <c r="AE57" i="24" s="1"/>
  <c r="E57" i="24"/>
  <c r="BA37" i="22"/>
  <c r="F101" i="27"/>
  <c r="AA37" i="24"/>
  <c r="AE37" i="24" s="1"/>
  <c r="D41" i="13"/>
  <c r="CL97" i="24"/>
  <c r="AA97" i="24"/>
  <c r="AE97" i="24" s="1"/>
  <c r="C97" i="22"/>
  <c r="E97" i="22"/>
  <c r="CN81" i="25"/>
  <c r="D81" i="25"/>
  <c r="D69" i="26"/>
  <c r="CL65" i="24"/>
  <c r="AZ73" i="28"/>
  <c r="AQ121" i="13"/>
  <c r="D121" i="21"/>
  <c r="CN121" i="21"/>
  <c r="CM121" i="21"/>
  <c r="E65" i="13"/>
  <c r="CD89" i="23"/>
  <c r="CM121" i="25"/>
  <c r="D121" i="22"/>
  <c r="E37" i="28"/>
  <c r="E121" i="25"/>
  <c r="C65" i="24"/>
  <c r="AA89" i="31"/>
  <c r="D65" i="13"/>
  <c r="D121" i="25"/>
  <c r="D81" i="21"/>
  <c r="C89" i="23"/>
  <c r="C69" i="23"/>
  <c r="C41" i="13"/>
  <c r="E41" i="13"/>
  <c r="C97" i="24"/>
  <c r="CN97" i="24"/>
  <c r="D97" i="22"/>
  <c r="BA97" i="22"/>
  <c r="CM81" i="25"/>
  <c r="CL81" i="25"/>
  <c r="CL81" i="21"/>
  <c r="C81" i="21"/>
  <c r="E69" i="26"/>
  <c r="C69" i="26"/>
  <c r="CN65" i="24"/>
  <c r="E65" i="24"/>
  <c r="AY73" i="28"/>
  <c r="BA73" i="28"/>
  <c r="AR65" i="13"/>
  <c r="D121" i="13"/>
  <c r="CL121" i="21"/>
  <c r="AP121" i="13"/>
  <c r="AY121" i="22"/>
  <c r="D37" i="28"/>
  <c r="CN121" i="25"/>
  <c r="AZ37" i="28"/>
  <c r="E89" i="31"/>
  <c r="AC89" i="31"/>
  <c r="C69" i="27"/>
  <c r="C65" i="13"/>
  <c r="C121" i="21"/>
  <c r="AQ41" i="13"/>
  <c r="AA81" i="25"/>
  <c r="AE81" i="25" s="1"/>
  <c r="CN69" i="26"/>
  <c r="D65" i="24"/>
  <c r="E73" i="28"/>
  <c r="D69" i="27"/>
  <c r="AA121" i="21"/>
  <c r="AE121" i="21" s="1"/>
  <c r="BA37" i="28"/>
  <c r="AZ121" i="22"/>
  <c r="BA121" i="22"/>
  <c r="D89" i="31"/>
  <c r="CN81" i="21"/>
  <c r="E41" i="28"/>
  <c r="AZ41" i="28"/>
  <c r="C41" i="27"/>
  <c r="D41" i="25"/>
  <c r="C73" i="23"/>
  <c r="AA73" i="25"/>
  <c r="AE73" i="25" s="1"/>
  <c r="D73" i="25"/>
  <c r="D73" i="13"/>
  <c r="AQ73" i="13"/>
  <c r="CN69" i="24"/>
  <c r="CE81" i="27"/>
  <c r="D121" i="28"/>
  <c r="D121" i="31"/>
  <c r="D37" i="21"/>
  <c r="AA89" i="21"/>
  <c r="AE89" i="21" s="1"/>
  <c r="CL69" i="4"/>
  <c r="D81" i="26"/>
  <c r="CD41" i="27"/>
  <c r="CL41" i="25"/>
  <c r="CL69" i="25"/>
  <c r="E73" i="13"/>
  <c r="C57" i="23"/>
  <c r="CN65" i="4"/>
  <c r="CF41" i="27"/>
  <c r="CL37" i="21"/>
  <c r="D89" i="26"/>
  <c r="C97" i="27"/>
  <c r="C81" i="26"/>
  <c r="CL69" i="21"/>
  <c r="AZ65" i="28"/>
  <c r="CF81" i="27"/>
  <c r="AA69" i="24"/>
  <c r="AE69" i="24" s="1"/>
  <c r="D69" i="24"/>
  <c r="CL69" i="24"/>
  <c r="D69" i="21"/>
  <c r="CF57" i="23"/>
  <c r="CM69" i="24"/>
  <c r="D89" i="27"/>
  <c r="CF89" i="27"/>
  <c r="D89" i="21"/>
  <c r="E65" i="4"/>
  <c r="D65" i="4"/>
  <c r="C57" i="25"/>
  <c r="E69" i="25"/>
  <c r="CN121" i="4"/>
  <c r="CD37" i="27"/>
  <c r="AA69" i="21"/>
  <c r="AE69" i="21" s="1"/>
  <c r="D57" i="28"/>
  <c r="C89" i="27"/>
  <c r="CE37" i="27"/>
  <c r="CE97" i="27"/>
  <c r="CN69" i="21"/>
  <c r="C65" i="28"/>
  <c r="AA57" i="21"/>
  <c r="AE57" i="21" s="1"/>
  <c r="CM65" i="4"/>
  <c r="E37" i="4"/>
  <c r="AA65" i="4"/>
  <c r="AE65" i="4" s="1"/>
  <c r="BA57" i="28"/>
  <c r="C65" i="23"/>
  <c r="CF65" i="23"/>
  <c r="AY89" i="28"/>
  <c r="CD97" i="23"/>
  <c r="CD97" i="27"/>
  <c r="CD15" i="27"/>
  <c r="AA97" i="4"/>
  <c r="AE97" i="4" s="1"/>
  <c r="AY65" i="28"/>
  <c r="CD57" i="23"/>
  <c r="AY57" i="28"/>
  <c r="C57" i="28"/>
  <c r="CN65" i="21"/>
  <c r="C89" i="26"/>
  <c r="CM89" i="26"/>
  <c r="AY121" i="28"/>
  <c r="D65" i="23"/>
  <c r="AA121" i="4"/>
  <c r="AE121" i="4" s="1"/>
  <c r="D89" i="22"/>
  <c r="C121" i="31"/>
  <c r="C89" i="21"/>
  <c r="AA37" i="21"/>
  <c r="AE37" i="21" s="1"/>
  <c r="C89" i="28"/>
  <c r="CN37" i="21"/>
  <c r="AA37" i="26"/>
  <c r="AE37" i="26" s="1"/>
  <c r="F117" i="26"/>
  <c r="F117" i="27"/>
  <c r="AC97" i="31"/>
  <c r="D97" i="4"/>
  <c r="E65" i="28"/>
  <c r="D65" i="21"/>
  <c r="C97" i="23"/>
  <c r="C97" i="31"/>
  <c r="D15" i="27"/>
  <c r="CN97" i="4"/>
  <c r="D65" i="27"/>
  <c r="AQ69" i="13"/>
  <c r="D69" i="4"/>
  <c r="D65" i="28"/>
  <c r="D81" i="27"/>
  <c r="D57" i="23"/>
  <c r="E57" i="28"/>
  <c r="AA89" i="26"/>
  <c r="AE89" i="26" s="1"/>
  <c r="AA37" i="4"/>
  <c r="AE37" i="4" s="1"/>
  <c r="J37" i="4" s="1"/>
  <c r="E121" i="28"/>
  <c r="CD65" i="23"/>
  <c r="CN89" i="24"/>
  <c r="AC121" i="31"/>
  <c r="CL57" i="21"/>
  <c r="CM89" i="24"/>
  <c r="F117" i="28"/>
  <c r="D89" i="24"/>
  <c r="E69" i="13"/>
  <c r="CM65" i="21"/>
  <c r="AA65" i="21"/>
  <c r="AE65" i="21" s="1"/>
  <c r="CL121" i="4"/>
  <c r="CM57" i="25"/>
  <c r="CM37" i="26"/>
  <c r="E89" i="22"/>
  <c r="CM81" i="26"/>
  <c r="CF97" i="27"/>
  <c r="E97" i="31"/>
  <c r="CF15" i="27"/>
  <c r="C97" i="4"/>
  <c r="CN81" i="26"/>
  <c r="AR69" i="13"/>
  <c r="C69" i="25"/>
  <c r="CE65" i="27"/>
  <c r="D57" i="21"/>
  <c r="CM37" i="4"/>
  <c r="AZ121" i="28"/>
  <c r="AP69" i="13"/>
  <c r="CL57" i="25"/>
  <c r="F117" i="13"/>
  <c r="F117" i="4"/>
  <c r="E69" i="4"/>
  <c r="BA89" i="22"/>
  <c r="D37" i="27"/>
  <c r="BA89" i="28"/>
  <c r="E57" i="25"/>
  <c r="CE97" i="23"/>
  <c r="E97" i="4"/>
  <c r="C81" i="27"/>
  <c r="D121" i="4"/>
  <c r="AB121" i="31"/>
  <c r="E89" i="21"/>
  <c r="CL89" i="21"/>
  <c r="E89" i="28"/>
  <c r="C57" i="21"/>
  <c r="CL89" i="24"/>
  <c r="F117" i="22"/>
  <c r="CN69" i="25"/>
  <c r="CM69" i="25"/>
  <c r="CN89" i="26"/>
  <c r="D37" i="26"/>
  <c r="CN37" i="26"/>
  <c r="F117" i="31"/>
  <c r="CM69" i="4"/>
  <c r="CF97" i="23"/>
  <c r="AA81" i="26"/>
  <c r="AE81" i="26" s="1"/>
  <c r="AA97" i="31"/>
  <c r="CN69" i="4"/>
  <c r="D69" i="13"/>
  <c r="CD65" i="27"/>
  <c r="AA69" i="4"/>
  <c r="AE69" i="4" s="1"/>
  <c r="CF65" i="27"/>
  <c r="CL65" i="21"/>
  <c r="CN57" i="21"/>
  <c r="E65" i="21"/>
  <c r="CL121" i="24"/>
  <c r="CM89" i="25"/>
  <c r="D89" i="25"/>
  <c r="C89" i="25"/>
  <c r="CF121" i="23"/>
  <c r="D121" i="26"/>
  <c r="CN37" i="4"/>
  <c r="BA121" i="28"/>
  <c r="D89" i="28"/>
  <c r="CM121" i="4"/>
  <c r="E89" i="24"/>
  <c r="AZ89" i="22"/>
  <c r="CN121" i="26"/>
  <c r="AA121" i="31"/>
  <c r="CM57" i="24"/>
  <c r="CN89" i="21"/>
  <c r="CN57" i="25"/>
  <c r="D57" i="25"/>
  <c r="F117" i="24"/>
  <c r="F117" i="23"/>
  <c r="E121" i="4"/>
  <c r="E37" i="26"/>
  <c r="F117" i="25"/>
  <c r="AR89" i="13"/>
  <c r="C89" i="13"/>
  <c r="C89" i="22"/>
  <c r="E89" i="13"/>
  <c r="E37" i="22"/>
  <c r="CF15" i="23"/>
  <c r="F92" i="25"/>
  <c r="AA15" i="21"/>
  <c r="AE15" i="21" s="1"/>
  <c r="F92" i="13"/>
  <c r="F115" i="22"/>
  <c r="F115" i="23"/>
  <c r="F115" i="24"/>
  <c r="F115" i="25"/>
  <c r="F115" i="31"/>
  <c r="F115" i="4"/>
  <c r="F115" i="28"/>
  <c r="F115" i="13"/>
  <c r="F115" i="27"/>
  <c r="F115" i="26"/>
  <c r="CE15" i="23"/>
  <c r="E15" i="31"/>
  <c r="F92" i="26"/>
  <c r="CN15" i="25"/>
  <c r="CN15" i="21"/>
  <c r="F92" i="21"/>
  <c r="E15" i="24"/>
  <c r="F44" i="22"/>
  <c r="E15" i="26"/>
  <c r="F104" i="4"/>
  <c r="AA15" i="24"/>
  <c r="AE15" i="24" s="1"/>
  <c r="E15" i="13"/>
  <c r="CL15" i="26"/>
  <c r="CL15" i="21"/>
  <c r="AA15" i="25"/>
  <c r="AE15" i="25" s="1"/>
  <c r="F44" i="23"/>
  <c r="CN15" i="24"/>
  <c r="AA15" i="26"/>
  <c r="AE15" i="26" s="1"/>
  <c r="EI6" i="26"/>
  <c r="BN8" i="26" s="1"/>
  <c r="F44" i="4"/>
  <c r="F44" i="13"/>
  <c r="F44" i="31"/>
  <c r="F44" i="25"/>
  <c r="F44" i="28"/>
  <c r="F44" i="24"/>
  <c r="F44" i="27"/>
  <c r="F44" i="26"/>
  <c r="BA15" i="22"/>
  <c r="E15" i="25"/>
  <c r="F92" i="23"/>
  <c r="F92" i="22"/>
  <c r="F92" i="4"/>
  <c r="F92" i="28"/>
  <c r="F92" i="31"/>
  <c r="F104" i="28"/>
  <c r="F104" i="25"/>
  <c r="F10" i="23"/>
  <c r="F104" i="27"/>
  <c r="F104" i="21"/>
  <c r="F104" i="23"/>
  <c r="F104" i="31"/>
  <c r="F104" i="24"/>
  <c r="F104" i="13"/>
  <c r="F104" i="22"/>
  <c r="F16" i="26"/>
  <c r="F16" i="23"/>
  <c r="F10" i="24"/>
  <c r="F10" i="28"/>
  <c r="F16" i="31"/>
  <c r="F16" i="27"/>
  <c r="F16" i="22"/>
  <c r="F16" i="25"/>
  <c r="F10" i="26"/>
  <c r="F9" i="27"/>
  <c r="F10" i="4"/>
  <c r="F10" i="31"/>
  <c r="F10" i="22"/>
  <c r="F10" i="25"/>
  <c r="F10" i="21"/>
  <c r="F16" i="4"/>
  <c r="F16" i="24"/>
  <c r="F16" i="13"/>
  <c r="F16" i="28"/>
  <c r="AR48" i="13"/>
  <c r="D48" i="23"/>
  <c r="AZ48" i="22"/>
  <c r="E48" i="22"/>
  <c r="AY48" i="22"/>
  <c r="D48" i="22"/>
  <c r="E48" i="31"/>
  <c r="BA48" i="22"/>
  <c r="CE48" i="23"/>
  <c r="CD48" i="23"/>
  <c r="C48" i="23"/>
  <c r="CN48" i="24"/>
  <c r="AB48" i="31"/>
  <c r="AZ48" i="28"/>
  <c r="AA48" i="24"/>
  <c r="AE48" i="24" s="1"/>
  <c r="C48" i="28"/>
  <c r="E48" i="13"/>
  <c r="C48" i="31"/>
  <c r="AA48" i="31"/>
  <c r="D48" i="31"/>
  <c r="CM48" i="24"/>
  <c r="BA48" i="28"/>
  <c r="AY48" i="28"/>
  <c r="E48" i="28"/>
  <c r="C48" i="24"/>
  <c r="E48" i="24"/>
  <c r="D48" i="24"/>
  <c r="CM48" i="4"/>
  <c r="E48" i="21"/>
  <c r="D48" i="13"/>
  <c r="F76" i="21"/>
  <c r="AQ48" i="13"/>
  <c r="F36" i="28"/>
  <c r="AP48" i="13"/>
  <c r="D48" i="21"/>
  <c r="AA48" i="25"/>
  <c r="AE48" i="25" s="1"/>
  <c r="AA48" i="4"/>
  <c r="AE48" i="4" s="1"/>
  <c r="CM48" i="21"/>
  <c r="AA48" i="21"/>
  <c r="AE48" i="21" s="1"/>
  <c r="C48" i="26"/>
  <c r="C48" i="25"/>
  <c r="CL48" i="26"/>
  <c r="D48" i="26"/>
  <c r="C48" i="4"/>
  <c r="D48" i="4"/>
  <c r="CN48" i="21"/>
  <c r="CL48" i="21"/>
  <c r="F36" i="24"/>
  <c r="CL48" i="4"/>
  <c r="E48" i="4"/>
  <c r="CM48" i="25"/>
  <c r="E48" i="25"/>
  <c r="E48" i="26"/>
  <c r="F124" i="4"/>
  <c r="F76" i="4"/>
  <c r="F76" i="25"/>
  <c r="F76" i="22"/>
  <c r="F76" i="31"/>
  <c r="CN48" i="25"/>
  <c r="AA48" i="26"/>
  <c r="AE48" i="26" s="1"/>
  <c r="F76" i="28"/>
  <c r="F76" i="27"/>
  <c r="F76" i="13"/>
  <c r="F124" i="23"/>
  <c r="CL48" i="25"/>
  <c r="CM48" i="26"/>
  <c r="F76" i="26"/>
  <c r="F76" i="23"/>
  <c r="F36" i="27"/>
  <c r="F36" i="23"/>
  <c r="F124" i="13"/>
  <c r="F124" i="27"/>
  <c r="F124" i="22"/>
  <c r="F36" i="25"/>
  <c r="F36" i="22"/>
  <c r="F36" i="31"/>
  <c r="F36" i="21"/>
  <c r="F36" i="26"/>
  <c r="F124" i="25"/>
  <c r="F36" i="4"/>
  <c r="F124" i="21"/>
  <c r="F124" i="31"/>
  <c r="F124" i="26"/>
  <c r="F124" i="28"/>
  <c r="X69" i="22"/>
  <c r="BE69" i="22" s="1"/>
  <c r="EI6" i="4"/>
  <c r="BN8" i="4" s="1"/>
  <c r="D103" i="28"/>
  <c r="CM19" i="25"/>
  <c r="Z126" i="22"/>
  <c r="X111" i="22"/>
  <c r="BE111" i="22" s="1"/>
  <c r="D72" i="13"/>
  <c r="AA19" i="25"/>
  <c r="AE19" i="25" s="1"/>
  <c r="CL19" i="25"/>
  <c r="Z40" i="22"/>
  <c r="CM19" i="24"/>
  <c r="AA19" i="24"/>
  <c r="AE19" i="24" s="1"/>
  <c r="EI6" i="21"/>
  <c r="X57" i="22"/>
  <c r="BE57" i="22" s="1"/>
  <c r="Z72" i="22"/>
  <c r="AZ103" i="28"/>
  <c r="E72" i="13"/>
  <c r="CL103" i="26"/>
  <c r="CN72" i="26"/>
  <c r="Z38" i="22"/>
  <c r="AP72" i="13"/>
  <c r="AA72" i="26"/>
  <c r="AE72" i="26" s="1"/>
  <c r="X65" i="22"/>
  <c r="BE65" i="22" s="1"/>
  <c r="E72" i="31"/>
  <c r="F112" i="31"/>
  <c r="F112" i="26"/>
  <c r="F112" i="23"/>
  <c r="AA106" i="4"/>
  <c r="AE106" i="4" s="1"/>
  <c r="F112" i="28"/>
  <c r="F112" i="24"/>
  <c r="E72" i="28"/>
  <c r="F112" i="22"/>
  <c r="F112" i="25"/>
  <c r="F91" i="22"/>
  <c r="C111" i="4"/>
  <c r="C72" i="28"/>
  <c r="CF72" i="27"/>
  <c r="C72" i="27"/>
  <c r="BA72" i="22"/>
  <c r="F112" i="27"/>
  <c r="CN111" i="4"/>
  <c r="F112" i="21"/>
  <c r="F112" i="4"/>
  <c r="CN103" i="26"/>
  <c r="AA103" i="26"/>
  <c r="AE103" i="26" s="1"/>
  <c r="CM72" i="26"/>
  <c r="E103" i="26"/>
  <c r="E72" i="22"/>
  <c r="C72" i="4"/>
  <c r="AB103" i="31"/>
  <c r="CF103" i="27"/>
  <c r="D103" i="27"/>
  <c r="CL72" i="25"/>
  <c r="CN72" i="25"/>
  <c r="CE72" i="23"/>
  <c r="AB72" i="31"/>
  <c r="D72" i="31"/>
  <c r="CL111" i="4"/>
  <c r="CD72" i="23"/>
  <c r="AY72" i="28"/>
  <c r="D72" i="25"/>
  <c r="CN111" i="26"/>
  <c r="E72" i="25"/>
  <c r="D111" i="4"/>
  <c r="AZ72" i="28"/>
  <c r="D72" i="28"/>
  <c r="CE72" i="27"/>
  <c r="D72" i="27"/>
  <c r="AC72" i="31"/>
  <c r="AY72" i="22"/>
  <c r="AA72" i="4"/>
  <c r="AE72" i="4" s="1"/>
  <c r="AA72" i="21"/>
  <c r="AE72" i="21" s="1"/>
  <c r="F91" i="13"/>
  <c r="CD103" i="27"/>
  <c r="C103" i="27"/>
  <c r="AA103" i="31"/>
  <c r="D111" i="28"/>
  <c r="F91" i="21"/>
  <c r="D72" i="22"/>
  <c r="F91" i="4"/>
  <c r="AZ72" i="22"/>
  <c r="D103" i="31"/>
  <c r="E103" i="31"/>
  <c r="C103" i="31"/>
  <c r="CN111" i="21"/>
  <c r="C111" i="21"/>
  <c r="CD111" i="23"/>
  <c r="C103" i="28"/>
  <c r="CM103" i="26"/>
  <c r="AR72" i="13"/>
  <c r="CL72" i="26"/>
  <c r="AQ72" i="13"/>
  <c r="C72" i="26"/>
  <c r="BA103" i="28"/>
  <c r="AY103" i="28"/>
  <c r="C103" i="26"/>
  <c r="E72" i="26"/>
  <c r="CF111" i="23"/>
  <c r="CL72" i="21"/>
  <c r="F91" i="31"/>
  <c r="F91" i="26"/>
  <c r="F91" i="28"/>
  <c r="E72" i="4"/>
  <c r="D72" i="21"/>
  <c r="CL72" i="4"/>
  <c r="F91" i="25"/>
  <c r="F91" i="27"/>
  <c r="CN72" i="4"/>
  <c r="C72" i="21"/>
  <c r="E72" i="21"/>
  <c r="F91" i="24"/>
  <c r="CM72" i="4"/>
  <c r="CN72" i="21"/>
  <c r="C72" i="23"/>
  <c r="CM111" i="4"/>
  <c r="D72" i="23"/>
  <c r="CF19" i="23"/>
  <c r="CD106" i="27"/>
  <c r="AA72" i="25"/>
  <c r="AE72" i="25" s="1"/>
  <c r="AA111" i="4"/>
  <c r="AE111" i="4" s="1"/>
  <c r="E111" i="26"/>
  <c r="D106" i="27"/>
  <c r="CM72" i="25"/>
  <c r="C72" i="31"/>
  <c r="C111" i="23"/>
  <c r="C103" i="4"/>
  <c r="D106" i="22"/>
  <c r="D111" i="23"/>
  <c r="D111" i="21"/>
  <c r="E103" i="21"/>
  <c r="E111" i="21"/>
  <c r="CL111" i="21"/>
  <c r="CM111" i="21"/>
  <c r="AY111" i="28"/>
  <c r="CE111" i="27"/>
  <c r="F51" i="13"/>
  <c r="AP103" i="13"/>
  <c r="CF19" i="27"/>
  <c r="AP111" i="13"/>
  <c r="AC111" i="31"/>
  <c r="CD19" i="27"/>
  <c r="F51" i="25"/>
  <c r="AQ111" i="13"/>
  <c r="E103" i="13"/>
  <c r="AA103" i="4"/>
  <c r="AE103" i="4" s="1"/>
  <c r="AA103" i="24"/>
  <c r="AE103" i="24" s="1"/>
  <c r="C103" i="13"/>
  <c r="CM111" i="26"/>
  <c r="C106" i="27"/>
  <c r="C106" i="28"/>
  <c r="E111" i="31"/>
  <c r="CM103" i="4"/>
  <c r="D111" i="13"/>
  <c r="CN103" i="24"/>
  <c r="CL40" i="24"/>
  <c r="E106" i="4"/>
  <c r="E111" i="24"/>
  <c r="D111" i="26"/>
  <c r="F51" i="28"/>
  <c r="D106" i="4"/>
  <c r="E64" i="22"/>
  <c r="AA111" i="24"/>
  <c r="AE111" i="24" s="1"/>
  <c r="CL106" i="4"/>
  <c r="F108" i="28"/>
  <c r="AB111" i="31"/>
  <c r="D111" i="31"/>
  <c r="C111" i="13"/>
  <c r="C111" i="31"/>
  <c r="C103" i="22"/>
  <c r="D103" i="24"/>
  <c r="E111" i="13"/>
  <c r="F51" i="27"/>
  <c r="CN106" i="4"/>
  <c r="CM106" i="4"/>
  <c r="C111" i="26"/>
  <c r="AQ103" i="13"/>
  <c r="D103" i="23"/>
  <c r="CN111" i="24"/>
  <c r="CL111" i="26"/>
  <c r="D106" i="24"/>
  <c r="AA19" i="31"/>
  <c r="AY106" i="22"/>
  <c r="AC19" i="31"/>
  <c r="CN106" i="24"/>
  <c r="CN40" i="4"/>
  <c r="D103" i="21"/>
  <c r="AZ111" i="22"/>
  <c r="CD111" i="27"/>
  <c r="CF111" i="27"/>
  <c r="C111" i="27"/>
  <c r="CM106" i="24"/>
  <c r="BA111" i="22"/>
  <c r="BA106" i="22"/>
  <c r="D111" i="22"/>
  <c r="AZ106" i="22"/>
  <c r="AY111" i="22"/>
  <c r="AA106" i="24"/>
  <c r="AE106" i="24" s="1"/>
  <c r="C106" i="22"/>
  <c r="C106" i="24"/>
  <c r="E111" i="22"/>
  <c r="CL106" i="24"/>
  <c r="D64" i="26"/>
  <c r="F68" i="27"/>
  <c r="F108" i="21"/>
  <c r="C111" i="24"/>
  <c r="CN103" i="21"/>
  <c r="CE106" i="27"/>
  <c r="CL19" i="26"/>
  <c r="CD19" i="23"/>
  <c r="C103" i="21"/>
  <c r="CM103" i="21"/>
  <c r="BA111" i="28"/>
  <c r="E106" i="28"/>
  <c r="CM111" i="24"/>
  <c r="D111" i="24"/>
  <c r="CL103" i="21"/>
  <c r="E103" i="22"/>
  <c r="C111" i="28"/>
  <c r="AZ111" i="28"/>
  <c r="AA19" i="26"/>
  <c r="AE19" i="26" s="1"/>
  <c r="C64" i="26"/>
  <c r="D106" i="28"/>
  <c r="F108" i="27"/>
  <c r="AZ103" i="22"/>
  <c r="CF103" i="23"/>
  <c r="CN40" i="24"/>
  <c r="AA64" i="25"/>
  <c r="AE64" i="25" s="1"/>
  <c r="AZ64" i="22"/>
  <c r="CM64" i="26"/>
  <c r="F68" i="28"/>
  <c r="F68" i="22"/>
  <c r="AY106" i="28"/>
  <c r="F108" i="24"/>
  <c r="F108" i="4"/>
  <c r="F108" i="13"/>
  <c r="AB24" i="31"/>
  <c r="D103" i="4"/>
  <c r="CL103" i="4"/>
  <c r="C103" i="24"/>
  <c r="D103" i="13"/>
  <c r="AY103" i="22"/>
  <c r="F51" i="31"/>
  <c r="CM103" i="24"/>
  <c r="CE103" i="23"/>
  <c r="CD103" i="23"/>
  <c r="F51" i="21"/>
  <c r="F51" i="22"/>
  <c r="D40" i="24"/>
  <c r="F51" i="26"/>
  <c r="CF24" i="27"/>
  <c r="CE24" i="27"/>
  <c r="CL64" i="25"/>
  <c r="BA64" i="22"/>
  <c r="F68" i="13"/>
  <c r="F108" i="22"/>
  <c r="F108" i="31"/>
  <c r="D103" i="22"/>
  <c r="C64" i="25"/>
  <c r="F68" i="26"/>
  <c r="BA106" i="28"/>
  <c r="F108" i="25"/>
  <c r="F108" i="23"/>
  <c r="E103" i="4"/>
  <c r="E103" i="24"/>
  <c r="CM40" i="24"/>
  <c r="F51" i="4"/>
  <c r="F51" i="23"/>
  <c r="C40" i="4"/>
  <c r="C64" i="23"/>
  <c r="E40" i="28"/>
  <c r="AA64" i="31"/>
  <c r="F128" i="4"/>
  <c r="CL40" i="25"/>
  <c r="D40" i="4"/>
  <c r="CM40" i="4"/>
  <c r="D24" i="28"/>
  <c r="C40" i="26"/>
  <c r="CN24" i="21"/>
  <c r="CL40" i="4"/>
  <c r="AA40" i="4"/>
  <c r="AE40" i="4" s="1"/>
  <c r="AA64" i="4"/>
  <c r="AE64" i="4" s="1"/>
  <c r="CM64" i="24"/>
  <c r="AC40" i="31"/>
  <c r="CN24" i="24"/>
  <c r="CF106" i="23"/>
  <c r="E64" i="4"/>
  <c r="AP64" i="13"/>
  <c r="CL106" i="26"/>
  <c r="E64" i="21"/>
  <c r="E106" i="13"/>
  <c r="D40" i="27"/>
  <c r="CL64" i="4"/>
  <c r="CM64" i="21"/>
  <c r="CE64" i="27"/>
  <c r="C40" i="22"/>
  <c r="CE40" i="27"/>
  <c r="AA24" i="21"/>
  <c r="AE24" i="21" s="1"/>
  <c r="D64" i="21"/>
  <c r="CF64" i="27"/>
  <c r="CD40" i="27"/>
  <c r="CM64" i="4"/>
  <c r="CN64" i="4"/>
  <c r="CL64" i="21"/>
  <c r="C64" i="27"/>
  <c r="AR64" i="13"/>
  <c r="D106" i="13"/>
  <c r="AZ40" i="22"/>
  <c r="C40" i="23"/>
  <c r="AZ24" i="28"/>
  <c r="D24" i="21"/>
  <c r="C106" i="23"/>
  <c r="E40" i="22"/>
  <c r="AQ106" i="13"/>
  <c r="CE106" i="23"/>
  <c r="CN64" i="21"/>
  <c r="AA24" i="24"/>
  <c r="AE24" i="24" s="1"/>
  <c r="AY40" i="22"/>
  <c r="C40" i="27"/>
  <c r="C64" i="4"/>
  <c r="AA64" i="21"/>
  <c r="AE64" i="21" s="1"/>
  <c r="D64" i="27"/>
  <c r="D24" i="24"/>
  <c r="AB40" i="31"/>
  <c r="AP106" i="13"/>
  <c r="BA40" i="22"/>
  <c r="CM24" i="21"/>
  <c r="AR106" i="13"/>
  <c r="CD106" i="23"/>
  <c r="CD40" i="23"/>
  <c r="AB64" i="31"/>
  <c r="CM40" i="25"/>
  <c r="AQ40" i="13"/>
  <c r="CN40" i="25"/>
  <c r="E64" i="25"/>
  <c r="CN64" i="25"/>
  <c r="CF64" i="23"/>
  <c r="AY64" i="22"/>
  <c r="C64" i="22"/>
  <c r="AA64" i="26"/>
  <c r="AE64" i="26" s="1"/>
  <c r="CL64" i="26"/>
  <c r="D64" i="31"/>
  <c r="F68" i="4"/>
  <c r="F68" i="31"/>
  <c r="F68" i="25"/>
  <c r="F128" i="28"/>
  <c r="F128" i="22"/>
  <c r="E40" i="24"/>
  <c r="C40" i="28"/>
  <c r="BA40" i="28"/>
  <c r="CM24" i="4"/>
  <c r="AA24" i="4"/>
  <c r="AE24" i="4" s="1"/>
  <c r="J24" i="4" s="1"/>
  <c r="CD24" i="27"/>
  <c r="CD64" i="23"/>
  <c r="AC64" i="31"/>
  <c r="F128" i="23"/>
  <c r="AA40" i="25"/>
  <c r="AE40" i="25" s="1"/>
  <c r="AY40" i="28"/>
  <c r="C40" i="13"/>
  <c r="AP40" i="13"/>
  <c r="CM64" i="25"/>
  <c r="D64" i="23"/>
  <c r="E64" i="26"/>
  <c r="C64" i="31"/>
  <c r="F68" i="21"/>
  <c r="F68" i="24"/>
  <c r="F128" i="26"/>
  <c r="D40" i="25"/>
  <c r="E40" i="13"/>
  <c r="C40" i="24"/>
  <c r="E40" i="25"/>
  <c r="AZ40" i="28"/>
  <c r="D24" i="22"/>
  <c r="AR40" i="13"/>
  <c r="D64" i="24"/>
  <c r="C64" i="24"/>
  <c r="E64" i="13"/>
  <c r="AQ24" i="13"/>
  <c r="AA40" i="31"/>
  <c r="E40" i="31"/>
  <c r="CN40" i="26"/>
  <c r="E40" i="26"/>
  <c r="AA64" i="24"/>
  <c r="AE64" i="24" s="1"/>
  <c r="AQ64" i="13"/>
  <c r="AA106" i="26"/>
  <c r="AE106" i="26" s="1"/>
  <c r="E106" i="21"/>
  <c r="D40" i="31"/>
  <c r="CM40" i="26"/>
  <c r="CL40" i="26"/>
  <c r="CE40" i="23"/>
  <c r="E64" i="24"/>
  <c r="C64" i="13"/>
  <c r="CL64" i="24"/>
  <c r="C106" i="21"/>
  <c r="AA40" i="26"/>
  <c r="AE40" i="26" s="1"/>
  <c r="AA24" i="25"/>
  <c r="AE24" i="25" s="1"/>
  <c r="AA106" i="25"/>
  <c r="AE106" i="25" s="1"/>
  <c r="CF40" i="23"/>
  <c r="E106" i="26"/>
  <c r="AA106" i="21"/>
  <c r="AE106" i="21" s="1"/>
  <c r="D106" i="21"/>
  <c r="E106" i="25"/>
  <c r="CM106" i="26"/>
  <c r="C106" i="26"/>
  <c r="CM106" i="21"/>
  <c r="CN106" i="21"/>
  <c r="F128" i="13"/>
  <c r="F128" i="24"/>
  <c r="F128" i="27"/>
  <c r="CL106" i="25"/>
  <c r="CN24" i="25"/>
  <c r="CN106" i="25"/>
  <c r="CN122" i="24"/>
  <c r="D24" i="13"/>
  <c r="D106" i="26"/>
  <c r="F128" i="25"/>
  <c r="F128" i="21"/>
  <c r="CM106" i="25"/>
  <c r="CM24" i="25"/>
  <c r="C106" i="25"/>
  <c r="D28" i="21"/>
  <c r="AA122" i="25"/>
  <c r="AE122" i="25" s="1"/>
  <c r="D122" i="21"/>
  <c r="D122" i="28"/>
  <c r="CF28" i="23"/>
  <c r="CE50" i="23"/>
  <c r="CN28" i="4"/>
  <c r="CM126" i="21"/>
  <c r="C62" i="24"/>
  <c r="CM62" i="21"/>
  <c r="C50" i="27"/>
  <c r="BA28" i="28"/>
  <c r="CN28" i="21"/>
  <c r="AZ42" i="28"/>
  <c r="E122" i="28"/>
  <c r="CN126" i="21"/>
  <c r="D118" i="22"/>
  <c r="CF50" i="27"/>
  <c r="AY58" i="28"/>
  <c r="E62" i="24"/>
  <c r="E62" i="21"/>
  <c r="AC50" i="31"/>
  <c r="CE58" i="23"/>
  <c r="E126" i="21"/>
  <c r="CL122" i="25"/>
  <c r="E66" i="13"/>
  <c r="AZ28" i="28"/>
  <c r="CN62" i="24"/>
  <c r="E28" i="22"/>
  <c r="CN62" i="21"/>
  <c r="CM28" i="4"/>
  <c r="AA28" i="4"/>
  <c r="AE28" i="4" s="1"/>
  <c r="J28" i="4" s="1"/>
  <c r="AB50" i="31"/>
  <c r="D50" i="23"/>
  <c r="F34" i="21"/>
  <c r="CL32" i="24"/>
  <c r="F90" i="24"/>
  <c r="C66" i="31"/>
  <c r="AA126" i="21"/>
  <c r="AE126" i="21" s="1"/>
  <c r="CN122" i="21"/>
  <c r="CL122" i="21"/>
  <c r="D50" i="27"/>
  <c r="C126" i="21"/>
  <c r="AA58" i="26"/>
  <c r="AE58" i="26" s="1"/>
  <c r="AA62" i="24"/>
  <c r="AE62" i="24" s="1"/>
  <c r="D28" i="22"/>
  <c r="CM28" i="21"/>
  <c r="F90" i="26"/>
  <c r="F34" i="24"/>
  <c r="CD50" i="23"/>
  <c r="CL66" i="24"/>
  <c r="D50" i="31"/>
  <c r="C58" i="26"/>
  <c r="BA118" i="22"/>
  <c r="AZ122" i="28"/>
  <c r="E42" i="13"/>
  <c r="E122" i="21"/>
  <c r="BA50" i="28"/>
  <c r="CE126" i="23"/>
  <c r="AZ50" i="22"/>
  <c r="E50" i="28"/>
  <c r="CF126" i="23"/>
  <c r="AZ126" i="22"/>
  <c r="E50" i="22"/>
  <c r="CE126" i="27"/>
  <c r="D28" i="28"/>
  <c r="CM62" i="24"/>
  <c r="CL62" i="24"/>
  <c r="BA28" i="22"/>
  <c r="D28" i="23"/>
  <c r="AA28" i="21"/>
  <c r="AE28" i="21" s="1"/>
  <c r="CL62" i="21"/>
  <c r="D62" i="21"/>
  <c r="E50" i="31"/>
  <c r="CD50" i="27"/>
  <c r="F34" i="25"/>
  <c r="CN122" i="25"/>
  <c r="D122" i="25"/>
  <c r="E122" i="25"/>
  <c r="AQ42" i="13"/>
  <c r="C118" i="22"/>
  <c r="D58" i="26"/>
  <c r="D126" i="21"/>
  <c r="CL32" i="21"/>
  <c r="CM32" i="21"/>
  <c r="CM122" i="21"/>
  <c r="AA122" i="21"/>
  <c r="AE122" i="21" s="1"/>
  <c r="D66" i="13"/>
  <c r="CM122" i="25"/>
  <c r="C66" i="13"/>
  <c r="C62" i="21"/>
  <c r="D28" i="4"/>
  <c r="AA42" i="21"/>
  <c r="AE42" i="21" s="1"/>
  <c r="AA50" i="31"/>
  <c r="CM32" i="24"/>
  <c r="AA66" i="24"/>
  <c r="AE66" i="24" s="1"/>
  <c r="AY42" i="28"/>
  <c r="AY122" i="28"/>
  <c r="BA122" i="28"/>
  <c r="CF50" i="23"/>
  <c r="AQ66" i="13"/>
  <c r="AR66" i="13"/>
  <c r="CL50" i="4"/>
  <c r="AA122" i="4"/>
  <c r="AE122" i="4" s="1"/>
  <c r="AB62" i="31"/>
  <c r="AZ50" i="28"/>
  <c r="D126" i="23"/>
  <c r="AA42" i="24"/>
  <c r="AE42" i="24" s="1"/>
  <c r="D50" i="22"/>
  <c r="AY50" i="28"/>
  <c r="CN50" i="4"/>
  <c r="C50" i="28"/>
  <c r="CL50" i="25"/>
  <c r="AY50" i="22"/>
  <c r="BA50" i="22"/>
  <c r="AP122" i="13"/>
  <c r="CD126" i="23"/>
  <c r="CM50" i="25"/>
  <c r="F54" i="26"/>
  <c r="AC122" i="31"/>
  <c r="C50" i="25"/>
  <c r="CL62" i="26"/>
  <c r="CM50" i="4"/>
  <c r="CN50" i="26"/>
  <c r="C50" i="13"/>
  <c r="CE62" i="23"/>
  <c r="CD28" i="27"/>
  <c r="C62" i="22"/>
  <c r="AA50" i="25"/>
  <c r="AE50" i="25" s="1"/>
  <c r="D50" i="4"/>
  <c r="C50" i="4"/>
  <c r="AA122" i="26"/>
  <c r="AE122" i="26" s="1"/>
  <c r="D122" i="4"/>
  <c r="D122" i="31"/>
  <c r="C122" i="26"/>
  <c r="D62" i="23"/>
  <c r="D28" i="27"/>
  <c r="CN50" i="25"/>
  <c r="AA50" i="4"/>
  <c r="AE50" i="4" s="1"/>
  <c r="D50" i="25"/>
  <c r="F54" i="22"/>
  <c r="CM122" i="26"/>
  <c r="E122" i="31"/>
  <c r="E50" i="26"/>
  <c r="CM50" i="26"/>
  <c r="AQ50" i="13"/>
  <c r="C66" i="21"/>
  <c r="AA50" i="26"/>
  <c r="AE50" i="26" s="1"/>
  <c r="D50" i="26"/>
  <c r="C50" i="24"/>
  <c r="E50" i="13"/>
  <c r="AR50" i="13"/>
  <c r="E66" i="21"/>
  <c r="BA122" i="22"/>
  <c r="CM28" i="24"/>
  <c r="C50" i="26"/>
  <c r="E42" i="26"/>
  <c r="D50" i="13"/>
  <c r="AP62" i="13"/>
  <c r="E62" i="26"/>
  <c r="E50" i="24"/>
  <c r="CD118" i="23"/>
  <c r="CM62" i="25"/>
  <c r="CF62" i="23"/>
  <c r="CF28" i="27"/>
  <c r="AB28" i="31"/>
  <c r="CM50" i="24"/>
  <c r="CN50" i="24"/>
  <c r="D122" i="26"/>
  <c r="CF32" i="27"/>
  <c r="CD32" i="27"/>
  <c r="E122" i="22"/>
  <c r="AB122" i="31"/>
  <c r="CL126" i="26"/>
  <c r="BA126" i="28"/>
  <c r="E122" i="26"/>
  <c r="D50" i="24"/>
  <c r="C122" i="22"/>
  <c r="CL126" i="4"/>
  <c r="AZ122" i="22"/>
  <c r="E62" i="25"/>
  <c r="C62" i="23"/>
  <c r="CL50" i="24"/>
  <c r="CL122" i="26"/>
  <c r="AY122" i="22"/>
  <c r="AA122" i="31"/>
  <c r="E126" i="28"/>
  <c r="CN66" i="21"/>
  <c r="CF42" i="23"/>
  <c r="AC42" i="31"/>
  <c r="D42" i="31"/>
  <c r="AC126" i="31"/>
  <c r="CM62" i="4"/>
  <c r="CN62" i="4"/>
  <c r="AY62" i="28"/>
  <c r="AA28" i="25"/>
  <c r="AE28" i="25" s="1"/>
  <c r="C42" i="23"/>
  <c r="D42" i="24"/>
  <c r="C122" i="23"/>
  <c r="C58" i="24"/>
  <c r="E42" i="31"/>
  <c r="AQ122" i="13"/>
  <c r="C126" i="22"/>
  <c r="AA62" i="31"/>
  <c r="C42" i="27"/>
  <c r="BA66" i="28"/>
  <c r="CN66" i="25"/>
  <c r="E58" i="31"/>
  <c r="D126" i="31"/>
  <c r="C62" i="4"/>
  <c r="BA62" i="28"/>
  <c r="AZ62" i="28"/>
  <c r="D62" i="31"/>
  <c r="D28" i="25"/>
  <c r="CN28" i="25"/>
  <c r="D70" i="13"/>
  <c r="CD42" i="23"/>
  <c r="CE42" i="27"/>
  <c r="E66" i="28"/>
  <c r="D84" i="25"/>
  <c r="D66" i="25"/>
  <c r="E66" i="25"/>
  <c r="CF122" i="23"/>
  <c r="C42" i="31"/>
  <c r="AQ58" i="13"/>
  <c r="D122" i="13"/>
  <c r="F22" i="25"/>
  <c r="CF126" i="27"/>
  <c r="D126" i="22"/>
  <c r="AB126" i="31"/>
  <c r="CL42" i="24"/>
  <c r="F22" i="4"/>
  <c r="AA58" i="24"/>
  <c r="AE58" i="24" s="1"/>
  <c r="C62" i="28"/>
  <c r="E42" i="24"/>
  <c r="CF42" i="27"/>
  <c r="AZ66" i="28"/>
  <c r="CM66" i="25"/>
  <c r="CL66" i="25"/>
  <c r="CD122" i="23"/>
  <c r="CF18" i="23"/>
  <c r="E122" i="13"/>
  <c r="C122" i="13"/>
  <c r="CM32" i="26"/>
  <c r="E126" i="22"/>
  <c r="C126" i="27"/>
  <c r="BA126" i="22"/>
  <c r="E126" i="31"/>
  <c r="F22" i="24"/>
  <c r="F22" i="21"/>
  <c r="CM42" i="24"/>
  <c r="AA42" i="31"/>
  <c r="CL122" i="24"/>
  <c r="CL62" i="4"/>
  <c r="AA62" i="4"/>
  <c r="AE62" i="4" s="1"/>
  <c r="AC62" i="31"/>
  <c r="E62" i="31"/>
  <c r="CM28" i="25"/>
  <c r="CE42" i="23"/>
  <c r="D62" i="4"/>
  <c r="E62" i="28"/>
  <c r="CD42" i="27"/>
  <c r="AY66" i="28"/>
  <c r="D66" i="28"/>
  <c r="C66" i="25"/>
  <c r="D122" i="23"/>
  <c r="AA32" i="26"/>
  <c r="AE32" i="26" s="1"/>
  <c r="D126" i="27"/>
  <c r="C126" i="31"/>
  <c r="C42" i="24"/>
  <c r="AA122" i="24"/>
  <c r="AE122" i="24" s="1"/>
  <c r="E58" i="24"/>
  <c r="C122" i="24"/>
  <c r="CM122" i="24"/>
  <c r="D122" i="24"/>
  <c r="D62" i="13"/>
  <c r="C62" i="26"/>
  <c r="CL118" i="26"/>
  <c r="CE66" i="27"/>
  <c r="C66" i="26"/>
  <c r="C84" i="27"/>
  <c r="E118" i="25"/>
  <c r="C58" i="27"/>
  <c r="CD118" i="27"/>
  <c r="AA126" i="4"/>
  <c r="AE126" i="4" s="1"/>
  <c r="AZ126" i="28"/>
  <c r="D118" i="27"/>
  <c r="D66" i="21"/>
  <c r="C118" i="23"/>
  <c r="CN62" i="26"/>
  <c r="D28" i="13"/>
  <c r="CM62" i="26"/>
  <c r="CN66" i="26"/>
  <c r="AA126" i="25"/>
  <c r="AE126" i="25" s="1"/>
  <c r="AA32" i="4"/>
  <c r="AE32" i="4" s="1"/>
  <c r="J32" i="4" s="1"/>
  <c r="AY126" i="28"/>
  <c r="AA66" i="21"/>
  <c r="AE66" i="21" s="1"/>
  <c r="D62" i="26"/>
  <c r="AA118" i="4"/>
  <c r="AE118" i="4" s="1"/>
  <c r="CL42" i="26"/>
  <c r="AA66" i="26"/>
  <c r="AE66" i="26" s="1"/>
  <c r="C126" i="25"/>
  <c r="C126" i="28"/>
  <c r="CM66" i="21"/>
  <c r="C62" i="25"/>
  <c r="AA62" i="25"/>
  <c r="AE62" i="25" s="1"/>
  <c r="D62" i="22"/>
  <c r="BA62" i="22"/>
  <c r="D28" i="31"/>
  <c r="F54" i="28"/>
  <c r="CM42" i="25"/>
  <c r="AA126" i="26"/>
  <c r="AE126" i="26" s="1"/>
  <c r="C126" i="13"/>
  <c r="F54" i="24"/>
  <c r="E122" i="4"/>
  <c r="F54" i="21"/>
  <c r="CL62" i="25"/>
  <c r="E62" i="22"/>
  <c r="AZ62" i="22"/>
  <c r="AC28" i="31"/>
  <c r="D118" i="31"/>
  <c r="AP126" i="13"/>
  <c r="CN126" i="26"/>
  <c r="D126" i="26"/>
  <c r="D126" i="13"/>
  <c r="F54" i="23"/>
  <c r="C122" i="4"/>
  <c r="CM122" i="4"/>
  <c r="F54" i="25"/>
  <c r="D62" i="25"/>
  <c r="F54" i="31"/>
  <c r="F54" i="4"/>
  <c r="D42" i="25"/>
  <c r="AZ42" i="22"/>
  <c r="CN122" i="4"/>
  <c r="AR126" i="13"/>
  <c r="E126" i="13"/>
  <c r="C126" i="26"/>
  <c r="CM126" i="26"/>
  <c r="F54" i="13"/>
  <c r="AQ62" i="13"/>
  <c r="C62" i="13"/>
  <c r="AQ28" i="13"/>
  <c r="E118" i="4"/>
  <c r="D118" i="4"/>
  <c r="E118" i="26"/>
  <c r="CN118" i="26"/>
  <c r="CN42" i="26"/>
  <c r="E66" i="22"/>
  <c r="AA28" i="24"/>
  <c r="AE28" i="24" s="1"/>
  <c r="D66" i="27"/>
  <c r="CD66" i="27"/>
  <c r="D66" i="26"/>
  <c r="E66" i="26"/>
  <c r="D118" i="25"/>
  <c r="D58" i="27"/>
  <c r="CF58" i="27"/>
  <c r="CL126" i="25"/>
  <c r="CN126" i="25"/>
  <c r="CF118" i="23"/>
  <c r="CN126" i="4"/>
  <c r="D126" i="4"/>
  <c r="D28" i="24"/>
  <c r="C66" i="23"/>
  <c r="CN28" i="24"/>
  <c r="C58" i="4"/>
  <c r="CF118" i="27"/>
  <c r="E58" i="22"/>
  <c r="C118" i="26"/>
  <c r="CM42" i="26"/>
  <c r="AA42" i="26"/>
  <c r="AE42" i="26" s="1"/>
  <c r="BA66" i="22"/>
  <c r="CL118" i="4"/>
  <c r="C66" i="27"/>
  <c r="CM66" i="26"/>
  <c r="D58" i="22"/>
  <c r="AA58" i="4"/>
  <c r="AE58" i="4" s="1"/>
  <c r="CD58" i="27"/>
  <c r="AZ58" i="22"/>
  <c r="E126" i="25"/>
  <c r="C118" i="27"/>
  <c r="C126" i="4"/>
  <c r="D66" i="23"/>
  <c r="CN58" i="4"/>
  <c r="D118" i="23"/>
  <c r="CM118" i="25"/>
  <c r="CN118" i="25"/>
  <c r="AR62" i="13"/>
  <c r="AR28" i="13"/>
  <c r="CM118" i="4"/>
  <c r="D118" i="26"/>
  <c r="C118" i="4"/>
  <c r="CM118" i="26"/>
  <c r="D42" i="26"/>
  <c r="AZ66" i="22"/>
  <c r="C66" i="22"/>
  <c r="AY66" i="22"/>
  <c r="C58" i="22"/>
  <c r="CM58" i="4"/>
  <c r="E58" i="4"/>
  <c r="CL58" i="4"/>
  <c r="AY58" i="22"/>
  <c r="D126" i="25"/>
  <c r="CM126" i="4"/>
  <c r="CE66" i="23"/>
  <c r="CF66" i="23"/>
  <c r="CL118" i="25"/>
  <c r="C118" i="25"/>
  <c r="CN42" i="21"/>
  <c r="CL42" i="21"/>
  <c r="F34" i="4"/>
  <c r="F34" i="31"/>
  <c r="C66" i="24"/>
  <c r="C42" i="28"/>
  <c r="AP42" i="13"/>
  <c r="E66" i="31"/>
  <c r="D42" i="13"/>
  <c r="AZ118" i="22"/>
  <c r="CN58" i="26"/>
  <c r="F90" i="25"/>
  <c r="E42" i="21"/>
  <c r="C42" i="21"/>
  <c r="F34" i="27"/>
  <c r="F34" i="13"/>
  <c r="F34" i="22"/>
  <c r="D42" i="28"/>
  <c r="D66" i="24"/>
  <c r="CN66" i="24"/>
  <c r="E42" i="28"/>
  <c r="D66" i="31"/>
  <c r="CL58" i="26"/>
  <c r="C58" i="28"/>
  <c r="D58" i="23"/>
  <c r="C42" i="13"/>
  <c r="CM58" i="26"/>
  <c r="C58" i="23"/>
  <c r="CF58" i="23"/>
  <c r="BA58" i="28"/>
  <c r="F90" i="22"/>
  <c r="D42" i="21"/>
  <c r="F34" i="26"/>
  <c r="F34" i="28"/>
  <c r="F90" i="4"/>
  <c r="CM66" i="24"/>
  <c r="AA66" i="31"/>
  <c r="E58" i="28"/>
  <c r="AY118" i="22"/>
  <c r="AB66" i="31"/>
  <c r="AZ58" i="28"/>
  <c r="C118" i="31"/>
  <c r="E42" i="25"/>
  <c r="E42" i="22"/>
  <c r="AY42" i="22"/>
  <c r="CL42" i="25"/>
  <c r="BA42" i="22"/>
  <c r="F95" i="28"/>
  <c r="AC118" i="31"/>
  <c r="E118" i="31"/>
  <c r="F95" i="4"/>
  <c r="AB118" i="31"/>
  <c r="F95" i="24"/>
  <c r="C42" i="25"/>
  <c r="D42" i="22"/>
  <c r="CN42" i="25"/>
  <c r="E96" i="24"/>
  <c r="AZ84" i="28"/>
  <c r="E110" i="13"/>
  <c r="F22" i="23"/>
  <c r="CM58" i="24"/>
  <c r="AR58" i="13"/>
  <c r="C58" i="31"/>
  <c r="F22" i="27"/>
  <c r="E86" i="28"/>
  <c r="D58" i="13"/>
  <c r="AB58" i="31"/>
  <c r="E58" i="13"/>
  <c r="F22" i="22"/>
  <c r="F22" i="26"/>
  <c r="D86" i="22"/>
  <c r="D58" i="24"/>
  <c r="AZ86" i="28"/>
  <c r="F22" i="28"/>
  <c r="D58" i="31"/>
  <c r="CN58" i="24"/>
  <c r="C58" i="13"/>
  <c r="AC58" i="31"/>
  <c r="F22" i="31"/>
  <c r="AR118" i="13"/>
  <c r="D118" i="28"/>
  <c r="CM118" i="24"/>
  <c r="D118" i="13"/>
  <c r="C118" i="24"/>
  <c r="F95" i="25"/>
  <c r="F95" i="13"/>
  <c r="E118" i="28"/>
  <c r="D118" i="24"/>
  <c r="AA12" i="26"/>
  <c r="AE12" i="26" s="1"/>
  <c r="AA58" i="25"/>
  <c r="AE58" i="25" s="1"/>
  <c r="E58" i="25"/>
  <c r="F95" i="26"/>
  <c r="E118" i="24"/>
  <c r="CL118" i="24"/>
  <c r="F95" i="22"/>
  <c r="C118" i="28"/>
  <c r="C58" i="25"/>
  <c r="E118" i="13"/>
  <c r="CN58" i="25"/>
  <c r="AQ118" i="13"/>
  <c r="BA118" i="28"/>
  <c r="F95" i="27"/>
  <c r="AY118" i="28"/>
  <c r="F95" i="23"/>
  <c r="CN118" i="24"/>
  <c r="F95" i="31"/>
  <c r="CM58" i="25"/>
  <c r="CL12" i="26"/>
  <c r="D58" i="25"/>
  <c r="AP118" i="13"/>
  <c r="F90" i="27"/>
  <c r="CL96" i="21"/>
  <c r="F90" i="13"/>
  <c r="F90" i="23"/>
  <c r="CE43" i="27"/>
  <c r="F90" i="31"/>
  <c r="F90" i="28"/>
  <c r="CM96" i="4"/>
  <c r="D86" i="28"/>
  <c r="AY84" i="28"/>
  <c r="D110" i="13"/>
  <c r="CN84" i="25"/>
  <c r="E43" i="21"/>
  <c r="CL110" i="21"/>
  <c r="AZ110" i="22"/>
  <c r="C110" i="22"/>
  <c r="CM18" i="24"/>
  <c r="CN43" i="21"/>
  <c r="CN114" i="21"/>
  <c r="CF84" i="23"/>
  <c r="AA84" i="25"/>
  <c r="AE84" i="25" s="1"/>
  <c r="AY86" i="28"/>
  <c r="AB86" i="31"/>
  <c r="AA110" i="31"/>
  <c r="E86" i="31"/>
  <c r="C114" i="21"/>
  <c r="CN96" i="24"/>
  <c r="CL96" i="4"/>
  <c r="CM96" i="24"/>
  <c r="C70" i="25"/>
  <c r="D96" i="23"/>
  <c r="C84" i="28"/>
  <c r="C84" i="25"/>
  <c r="C43" i="21"/>
  <c r="CM114" i="21"/>
  <c r="E86" i="22"/>
  <c r="AA110" i="21"/>
  <c r="AE110" i="21" s="1"/>
  <c r="C110" i="21"/>
  <c r="BA86" i="28"/>
  <c r="D84" i="23"/>
  <c r="D114" i="21"/>
  <c r="E110" i="31"/>
  <c r="E96" i="4"/>
  <c r="CL96" i="24"/>
  <c r="AA96" i="24"/>
  <c r="AE96" i="24" s="1"/>
  <c r="CM70" i="25"/>
  <c r="E70" i="13"/>
  <c r="D84" i="28"/>
  <c r="C110" i="13"/>
  <c r="E84" i="25"/>
  <c r="CL43" i="21"/>
  <c r="AA114" i="21"/>
  <c r="AE114" i="21" s="1"/>
  <c r="CM110" i="21"/>
  <c r="CM56" i="25"/>
  <c r="D86" i="31"/>
  <c r="CD84" i="23"/>
  <c r="C110" i="31"/>
  <c r="D110" i="22"/>
  <c r="C75" i="13"/>
  <c r="CN96" i="4"/>
  <c r="D96" i="24"/>
  <c r="CN70" i="25"/>
  <c r="E14" i="13"/>
  <c r="E114" i="21"/>
  <c r="D43" i="21"/>
  <c r="BA84" i="28"/>
  <c r="CE84" i="23"/>
  <c r="AQ110" i="13"/>
  <c r="AP110" i="13"/>
  <c r="CL84" i="25"/>
  <c r="AA43" i="21"/>
  <c r="AE43" i="21" s="1"/>
  <c r="AZ86" i="22"/>
  <c r="BA86" i="22"/>
  <c r="D110" i="21"/>
  <c r="E110" i="21"/>
  <c r="BA110" i="22"/>
  <c r="E110" i="22"/>
  <c r="AC86" i="31"/>
  <c r="AC110" i="31"/>
  <c r="AA86" i="31"/>
  <c r="C86" i="22"/>
  <c r="AB110" i="31"/>
  <c r="E96" i="21"/>
  <c r="C96" i="21"/>
  <c r="D74" i="23"/>
  <c r="CN84" i="21"/>
  <c r="E43" i="26"/>
  <c r="D84" i="21"/>
  <c r="CD43" i="27"/>
  <c r="D84" i="13"/>
  <c r="D96" i="21"/>
  <c r="AA96" i="21"/>
  <c r="AE96" i="21" s="1"/>
  <c r="F71" i="23"/>
  <c r="BA114" i="22"/>
  <c r="AA84" i="21"/>
  <c r="AE84" i="21" s="1"/>
  <c r="CM96" i="21"/>
  <c r="C114" i="22"/>
  <c r="AA94" i="26"/>
  <c r="AE94" i="26" s="1"/>
  <c r="C84" i="13"/>
  <c r="D86" i="24"/>
  <c r="D70" i="4"/>
  <c r="D70" i="26"/>
  <c r="CM96" i="26"/>
  <c r="CL70" i="4"/>
  <c r="C96" i="26"/>
  <c r="D96" i="26"/>
  <c r="CL96" i="26"/>
  <c r="C70" i="26"/>
  <c r="AA70" i="24"/>
  <c r="AE70" i="24" s="1"/>
  <c r="C70" i="4"/>
  <c r="CN96" i="26"/>
  <c r="E70" i="26"/>
  <c r="D94" i="13"/>
  <c r="AQ114" i="13"/>
  <c r="AA102" i="21"/>
  <c r="AE102" i="21" s="1"/>
  <c r="CN70" i="24"/>
  <c r="E70" i="4"/>
  <c r="E96" i="26"/>
  <c r="AA70" i="26"/>
  <c r="AE70" i="26" s="1"/>
  <c r="CM70" i="26"/>
  <c r="E70" i="24"/>
  <c r="AP94" i="13"/>
  <c r="E74" i="13"/>
  <c r="E14" i="24"/>
  <c r="D70" i="24"/>
  <c r="CM70" i="24"/>
  <c r="AC14" i="31"/>
  <c r="CD114" i="27"/>
  <c r="CE114" i="27"/>
  <c r="CF75" i="23"/>
  <c r="CE75" i="23"/>
  <c r="CF75" i="27"/>
  <c r="CD75" i="27"/>
  <c r="F100" i="27"/>
  <c r="F100" i="24"/>
  <c r="F100" i="26"/>
  <c r="F100" i="21"/>
  <c r="F100" i="13"/>
  <c r="F100" i="22"/>
  <c r="F100" i="25"/>
  <c r="F100" i="31"/>
  <c r="C82" i="22"/>
  <c r="BA82" i="22"/>
  <c r="AY82" i="22"/>
  <c r="AZ82" i="22"/>
  <c r="D82" i="22"/>
  <c r="E18" i="25"/>
  <c r="CN18" i="25"/>
  <c r="AA18" i="25"/>
  <c r="AE18" i="25" s="1"/>
  <c r="C94" i="13"/>
  <c r="AR94" i="13"/>
  <c r="AC94" i="31"/>
  <c r="AB94" i="31"/>
  <c r="D94" i="31"/>
  <c r="AA94" i="31"/>
  <c r="C94" i="31"/>
  <c r="CE56" i="27"/>
  <c r="CF56" i="27"/>
  <c r="CD56" i="27"/>
  <c r="D56" i="27"/>
  <c r="D56" i="23"/>
  <c r="C56" i="23"/>
  <c r="CD56" i="23"/>
  <c r="CF56" i="23"/>
  <c r="D56" i="31"/>
  <c r="AB56" i="31"/>
  <c r="AA56" i="31"/>
  <c r="AC56" i="31"/>
  <c r="E56" i="31"/>
  <c r="CL74" i="21"/>
  <c r="CM74" i="21"/>
  <c r="E74" i="21"/>
  <c r="CN74" i="21"/>
  <c r="C74" i="13"/>
  <c r="AQ74" i="13"/>
  <c r="D74" i="13"/>
  <c r="AP74" i="13"/>
  <c r="CE82" i="23"/>
  <c r="CD82" i="23"/>
  <c r="C82" i="23"/>
  <c r="D38" i="22"/>
  <c r="E38" i="22"/>
  <c r="BA38" i="22"/>
  <c r="CN38" i="21"/>
  <c r="CM38" i="21"/>
  <c r="E38" i="21"/>
  <c r="CL38" i="21"/>
  <c r="F47" i="31"/>
  <c r="F47" i="26"/>
  <c r="F47" i="23"/>
  <c r="F47" i="4"/>
  <c r="F47" i="24"/>
  <c r="F47" i="28"/>
  <c r="F47" i="25"/>
  <c r="F47" i="22"/>
  <c r="F47" i="13"/>
  <c r="E127" i="22"/>
  <c r="AY127" i="22"/>
  <c r="D127" i="22"/>
  <c r="C127" i="22"/>
  <c r="BA127" i="22"/>
  <c r="BA127" i="28"/>
  <c r="AZ127" i="28"/>
  <c r="C127" i="28"/>
  <c r="E127" i="28"/>
  <c r="AY127" i="28"/>
  <c r="D127" i="28"/>
  <c r="E102" i="21"/>
  <c r="CM102" i="21"/>
  <c r="C102" i="21"/>
  <c r="D102" i="21"/>
  <c r="CL102" i="21"/>
  <c r="C102" i="24"/>
  <c r="D102" i="24"/>
  <c r="CM102" i="24"/>
  <c r="AA102" i="24"/>
  <c r="AE102" i="24" s="1"/>
  <c r="E102" i="24"/>
  <c r="CM70" i="4"/>
  <c r="AA70" i="4"/>
  <c r="AE70" i="4" s="1"/>
  <c r="AA12" i="25"/>
  <c r="AE12" i="25" s="1"/>
  <c r="CN12" i="25"/>
  <c r="AA114" i="31"/>
  <c r="D114" i="31"/>
  <c r="C114" i="31"/>
  <c r="AC114" i="31"/>
  <c r="AB114" i="31"/>
  <c r="CN110" i="25"/>
  <c r="AA110" i="25"/>
  <c r="AE110" i="25" s="1"/>
  <c r="D110" i="25"/>
  <c r="CM110" i="25"/>
  <c r="CL110" i="25"/>
  <c r="E110" i="25"/>
  <c r="C110" i="25"/>
  <c r="AA12" i="4"/>
  <c r="AE12" i="4" s="1"/>
  <c r="J12" i="4" s="1"/>
  <c r="L12" i="22" s="1"/>
  <c r="C43" i="25"/>
  <c r="E43" i="25"/>
  <c r="D43" i="25"/>
  <c r="CL43" i="25"/>
  <c r="CM43" i="25"/>
  <c r="AA43" i="25"/>
  <c r="AE43" i="25" s="1"/>
  <c r="CN43" i="25"/>
  <c r="C86" i="25"/>
  <c r="CN86" i="25"/>
  <c r="AA86" i="25"/>
  <c r="AE86" i="25" s="1"/>
  <c r="CM86" i="25"/>
  <c r="E86" i="25"/>
  <c r="D86" i="27"/>
  <c r="CD86" i="27"/>
  <c r="C86" i="27"/>
  <c r="CF86" i="27"/>
  <c r="CE86" i="27"/>
  <c r="C110" i="24"/>
  <c r="CL110" i="24"/>
  <c r="E110" i="24"/>
  <c r="CN110" i="24"/>
  <c r="CM110" i="24"/>
  <c r="AA110" i="24"/>
  <c r="AE110" i="24" s="1"/>
  <c r="C114" i="28"/>
  <c r="BA114" i="28"/>
  <c r="D114" i="28"/>
  <c r="E114" i="28"/>
  <c r="D110" i="27"/>
  <c r="CD110" i="27"/>
  <c r="CE110" i="27"/>
  <c r="AP114" i="13"/>
  <c r="C114" i="13"/>
  <c r="E114" i="13"/>
  <c r="E84" i="26"/>
  <c r="CM84" i="26"/>
  <c r="AA84" i="26"/>
  <c r="AE84" i="26" s="1"/>
  <c r="C84" i="26"/>
  <c r="CL84" i="26"/>
  <c r="AA74" i="31"/>
  <c r="D74" i="31"/>
  <c r="AB74" i="31"/>
  <c r="AC74" i="31"/>
  <c r="E74" i="31"/>
  <c r="F79" i="27"/>
  <c r="F79" i="4"/>
  <c r="F79" i="24"/>
  <c r="F79" i="26"/>
  <c r="F79" i="13"/>
  <c r="AB102" i="31"/>
  <c r="AA102" i="31"/>
  <c r="AC102" i="31"/>
  <c r="E102" i="31"/>
  <c r="C43" i="22"/>
  <c r="AY43" i="22"/>
  <c r="E43" i="22"/>
  <c r="CN70" i="26"/>
  <c r="C70" i="24"/>
  <c r="AQ94" i="13"/>
  <c r="C74" i="21"/>
  <c r="D74" i="21"/>
  <c r="D38" i="21"/>
  <c r="CF82" i="23"/>
  <c r="CL102" i="24"/>
  <c r="E94" i="31"/>
  <c r="F79" i="23"/>
  <c r="F100" i="4"/>
  <c r="C74" i="31"/>
  <c r="AZ114" i="28"/>
  <c r="AR114" i="13"/>
  <c r="F100" i="23"/>
  <c r="CN102" i="24"/>
  <c r="C56" i="27"/>
  <c r="D84" i="26"/>
  <c r="F47" i="27"/>
  <c r="D110" i="24"/>
  <c r="CL12" i="25"/>
  <c r="CN84" i="26"/>
  <c r="D86" i="25"/>
  <c r="C110" i="27"/>
  <c r="CL14" i="24"/>
  <c r="AA14" i="24"/>
  <c r="AE14" i="24" s="1"/>
  <c r="C43" i="4"/>
  <c r="CN86" i="21"/>
  <c r="CM86" i="21"/>
  <c r="D86" i="13"/>
  <c r="C86" i="21"/>
  <c r="AA86" i="21"/>
  <c r="AE86" i="21" s="1"/>
  <c r="AZ110" i="28"/>
  <c r="CE110" i="23"/>
  <c r="CM114" i="26"/>
  <c r="AQ86" i="13"/>
  <c r="E86" i="21"/>
  <c r="D86" i="21"/>
  <c r="CN84" i="24"/>
  <c r="E110" i="28"/>
  <c r="C102" i="23"/>
  <c r="CN70" i="21"/>
  <c r="E114" i="22"/>
  <c r="D84" i="27"/>
  <c r="CL38" i="25"/>
  <c r="CL84" i="21"/>
  <c r="AZ114" i="22"/>
  <c r="AZ84" i="22"/>
  <c r="D127" i="27"/>
  <c r="AA43" i="26"/>
  <c r="AE43" i="26" s="1"/>
  <c r="CM84" i="21"/>
  <c r="CL127" i="26"/>
  <c r="AQ84" i="13"/>
  <c r="E84" i="22"/>
  <c r="D84" i="22"/>
  <c r="CL86" i="24"/>
  <c r="BA96" i="28"/>
  <c r="F71" i="28"/>
  <c r="D102" i="13"/>
  <c r="CF84" i="27"/>
  <c r="E84" i="21"/>
  <c r="D114" i="22"/>
  <c r="C86" i="24"/>
  <c r="CM86" i="24"/>
  <c r="CN86" i="24"/>
  <c r="CM43" i="26"/>
  <c r="CL43" i="26"/>
  <c r="D43" i="27"/>
  <c r="AR84" i="13"/>
  <c r="AP84" i="13"/>
  <c r="BA84" i="22"/>
  <c r="D96" i="31"/>
  <c r="C96" i="28"/>
  <c r="F71" i="22"/>
  <c r="C74" i="26"/>
  <c r="CE84" i="27"/>
  <c r="E86" i="24"/>
  <c r="CN43" i="26"/>
  <c r="D43" i="26"/>
  <c r="CF43" i="27"/>
  <c r="AY84" i="22"/>
  <c r="CD70" i="27"/>
  <c r="F60" i="22"/>
  <c r="F63" i="22"/>
  <c r="C110" i="23"/>
  <c r="C86" i="13"/>
  <c r="CN110" i="4"/>
  <c r="AA86" i="4"/>
  <c r="AE86" i="4" s="1"/>
  <c r="AA110" i="4"/>
  <c r="AE110" i="4" s="1"/>
  <c r="AY110" i="28"/>
  <c r="F120" i="22"/>
  <c r="CF110" i="23"/>
  <c r="AA38" i="26"/>
  <c r="AE38" i="26" s="1"/>
  <c r="AA114" i="26"/>
  <c r="AE114" i="26" s="1"/>
  <c r="C86" i="23"/>
  <c r="AP86" i="13"/>
  <c r="D110" i="23"/>
  <c r="AR86" i="13"/>
  <c r="D84" i="31"/>
  <c r="AB70" i="31"/>
  <c r="BA110" i="28"/>
  <c r="F120" i="27"/>
  <c r="F120" i="13"/>
  <c r="F60" i="28"/>
  <c r="CL38" i="26"/>
  <c r="AC84" i="31"/>
  <c r="AA94" i="25"/>
  <c r="AE94" i="25" s="1"/>
  <c r="D82" i="28"/>
  <c r="D110" i="4"/>
  <c r="E84" i="24"/>
  <c r="D84" i="24"/>
  <c r="C110" i="28"/>
  <c r="F120" i="24"/>
  <c r="D96" i="27"/>
  <c r="AA96" i="25"/>
  <c r="AE96" i="25" s="1"/>
  <c r="F60" i="31"/>
  <c r="F60" i="27"/>
  <c r="F60" i="26"/>
  <c r="D38" i="26"/>
  <c r="CM38" i="26"/>
  <c r="D114" i="26"/>
  <c r="D86" i="23"/>
  <c r="CL43" i="24"/>
  <c r="E84" i="31"/>
  <c r="E94" i="4"/>
  <c r="AA43" i="4"/>
  <c r="AE43" i="4" s="1"/>
  <c r="C84" i="31"/>
  <c r="CF86" i="23"/>
  <c r="CL12" i="21"/>
  <c r="CN102" i="26"/>
  <c r="E18" i="28"/>
  <c r="D86" i="4"/>
  <c r="C110" i="4"/>
  <c r="F120" i="25"/>
  <c r="D56" i="22"/>
  <c r="CF96" i="27"/>
  <c r="F60" i="23"/>
  <c r="F60" i="25"/>
  <c r="F60" i="4"/>
  <c r="CN38" i="26"/>
  <c r="C114" i="26"/>
  <c r="CN114" i="26"/>
  <c r="AC82" i="31"/>
  <c r="AB84" i="31"/>
  <c r="CL43" i="4"/>
  <c r="CN43" i="4"/>
  <c r="AA84" i="24"/>
  <c r="AE84" i="24" s="1"/>
  <c r="CM86" i="4"/>
  <c r="CM110" i="4"/>
  <c r="C86" i="4"/>
  <c r="F120" i="26"/>
  <c r="F120" i="4"/>
  <c r="F120" i="28"/>
  <c r="CF70" i="27"/>
  <c r="F60" i="13"/>
  <c r="F60" i="24"/>
  <c r="E38" i="26"/>
  <c r="E114" i="26"/>
  <c r="CE86" i="23"/>
  <c r="D43" i="4"/>
  <c r="CM43" i="4"/>
  <c r="C84" i="24"/>
  <c r="CN12" i="21"/>
  <c r="CL86" i="4"/>
  <c r="CL110" i="4"/>
  <c r="CM84" i="24"/>
  <c r="CN86" i="4"/>
  <c r="F120" i="23"/>
  <c r="F120" i="21"/>
  <c r="E96" i="31"/>
  <c r="E96" i="28"/>
  <c r="BA96" i="22"/>
  <c r="D96" i="22"/>
  <c r="CM70" i="21"/>
  <c r="E18" i="13"/>
  <c r="D38" i="25"/>
  <c r="F71" i="25"/>
  <c r="F71" i="27"/>
  <c r="F11" i="28"/>
  <c r="AY96" i="22"/>
  <c r="AQ102" i="13"/>
  <c r="BA94" i="22"/>
  <c r="E56" i="21"/>
  <c r="AA56" i="21"/>
  <c r="AE56" i="21" s="1"/>
  <c r="D70" i="21"/>
  <c r="F71" i="13"/>
  <c r="F71" i="31"/>
  <c r="F71" i="4"/>
  <c r="E38" i="24"/>
  <c r="CE127" i="27"/>
  <c r="AA82" i="25"/>
  <c r="AE82" i="25" s="1"/>
  <c r="D56" i="4"/>
  <c r="CM38" i="24"/>
  <c r="C96" i="31"/>
  <c r="AZ96" i="28"/>
  <c r="AA96" i="31"/>
  <c r="AY96" i="28"/>
  <c r="C96" i="22"/>
  <c r="CL70" i="21"/>
  <c r="AZ70" i="22"/>
  <c r="F71" i="26"/>
  <c r="F71" i="21"/>
  <c r="CM127" i="26"/>
  <c r="CM56" i="4"/>
  <c r="CN38" i="24"/>
  <c r="F63" i="25"/>
  <c r="F63" i="28"/>
  <c r="F63" i="31"/>
  <c r="F63" i="27"/>
  <c r="F63" i="21"/>
  <c r="F63" i="13"/>
  <c r="F63" i="24"/>
  <c r="D102" i="22"/>
  <c r="BA102" i="22"/>
  <c r="E102" i="22"/>
  <c r="C102" i="22"/>
  <c r="AZ102" i="22"/>
  <c r="AY102" i="22"/>
  <c r="AY75" i="22"/>
  <c r="AZ75" i="22"/>
  <c r="C75" i="22"/>
  <c r="E75" i="22"/>
  <c r="C43" i="24"/>
  <c r="CN43" i="24"/>
  <c r="AA43" i="24"/>
  <c r="AE43" i="24" s="1"/>
  <c r="D43" i="24"/>
  <c r="E43" i="31"/>
  <c r="D43" i="31"/>
  <c r="AB43" i="31"/>
  <c r="C43" i="31"/>
  <c r="CL114" i="24"/>
  <c r="CN114" i="24"/>
  <c r="E114" i="24"/>
  <c r="D114" i="24"/>
  <c r="AA114" i="24"/>
  <c r="AE114" i="24" s="1"/>
  <c r="CM114" i="24"/>
  <c r="C114" i="24"/>
  <c r="E75" i="31"/>
  <c r="C75" i="31"/>
  <c r="AA75" i="31"/>
  <c r="D75" i="31"/>
  <c r="CM75" i="26"/>
  <c r="AA75" i="26"/>
  <c r="AE75" i="26" s="1"/>
  <c r="D75" i="26"/>
  <c r="C75" i="26"/>
  <c r="CL75" i="26"/>
  <c r="CN75" i="26"/>
  <c r="CN18" i="21"/>
  <c r="E18" i="21"/>
  <c r="CM18" i="21"/>
  <c r="D70" i="31"/>
  <c r="C70" i="31"/>
  <c r="E70" i="31"/>
  <c r="AC18" i="31"/>
  <c r="CN96" i="25"/>
  <c r="CM96" i="25"/>
  <c r="CL96" i="25"/>
  <c r="D96" i="25"/>
  <c r="CD82" i="27"/>
  <c r="C82" i="27"/>
  <c r="CF82" i="27"/>
  <c r="D70" i="28"/>
  <c r="AZ70" i="28"/>
  <c r="E70" i="28"/>
  <c r="CN94" i="4"/>
  <c r="AA94" i="4"/>
  <c r="AE94" i="4" s="1"/>
  <c r="C94" i="4"/>
  <c r="D94" i="4"/>
  <c r="CF94" i="23"/>
  <c r="CE94" i="23"/>
  <c r="C94" i="23"/>
  <c r="C94" i="25"/>
  <c r="CN94" i="25"/>
  <c r="CM94" i="25"/>
  <c r="D94" i="25"/>
  <c r="AY56" i="22"/>
  <c r="AZ56" i="22"/>
  <c r="E56" i="22"/>
  <c r="BA56" i="22"/>
  <c r="E56" i="13"/>
  <c r="D56" i="13"/>
  <c r="AQ56" i="13"/>
  <c r="AR56" i="13"/>
  <c r="D14" i="23"/>
  <c r="CF14" i="23"/>
  <c r="AZ74" i="28"/>
  <c r="C74" i="28"/>
  <c r="AY74" i="28"/>
  <c r="E74" i="28"/>
  <c r="E74" i="25"/>
  <c r="AA74" i="25"/>
  <c r="AE74" i="25" s="1"/>
  <c r="C74" i="25"/>
  <c r="CN74" i="25"/>
  <c r="CM74" i="25"/>
  <c r="D82" i="31"/>
  <c r="C82" i="31"/>
  <c r="AA82" i="31"/>
  <c r="E82" i="31"/>
  <c r="AY82" i="28"/>
  <c r="BA82" i="28"/>
  <c r="C82" i="28"/>
  <c r="CF38" i="23"/>
  <c r="D38" i="23"/>
  <c r="C127" i="24"/>
  <c r="CM127" i="24"/>
  <c r="CN127" i="24"/>
  <c r="CL127" i="24"/>
  <c r="AA127" i="25"/>
  <c r="AE127" i="25" s="1"/>
  <c r="CL127" i="25"/>
  <c r="CN127" i="25"/>
  <c r="E127" i="25"/>
  <c r="C102" i="26"/>
  <c r="CL102" i="26"/>
  <c r="E102" i="26"/>
  <c r="D102" i="26"/>
  <c r="CM102" i="26"/>
  <c r="CE102" i="23"/>
  <c r="CF102" i="23"/>
  <c r="D96" i="4"/>
  <c r="AA96" i="4"/>
  <c r="AE96" i="4" s="1"/>
  <c r="CE96" i="27"/>
  <c r="D70" i="25"/>
  <c r="E70" i="25"/>
  <c r="CE70" i="27"/>
  <c r="AC70" i="31"/>
  <c r="C70" i="28"/>
  <c r="CF96" i="23"/>
  <c r="CE82" i="27"/>
  <c r="CL74" i="25"/>
  <c r="E82" i="28"/>
  <c r="C74" i="22"/>
  <c r="AP56" i="13"/>
  <c r="D94" i="23"/>
  <c r="CM94" i="4"/>
  <c r="F63" i="4"/>
  <c r="AC43" i="31"/>
  <c r="D127" i="25"/>
  <c r="E75" i="26"/>
  <c r="AB75" i="31"/>
  <c r="D127" i="24"/>
  <c r="BA75" i="22"/>
  <c r="D102" i="23"/>
  <c r="CL82" i="4"/>
  <c r="E82" i="4"/>
  <c r="C43" i="13"/>
  <c r="D43" i="13"/>
  <c r="CF114" i="23"/>
  <c r="C114" i="23"/>
  <c r="AP127" i="13"/>
  <c r="AQ127" i="13"/>
  <c r="E94" i="28"/>
  <c r="BA94" i="28"/>
  <c r="E18" i="22"/>
  <c r="BA18" i="22"/>
  <c r="CD94" i="27"/>
  <c r="C94" i="27"/>
  <c r="CL94" i="21"/>
  <c r="C94" i="21"/>
  <c r="E56" i="25"/>
  <c r="CL56" i="25"/>
  <c r="AA56" i="25"/>
  <c r="AE56" i="25" s="1"/>
  <c r="AA56" i="24"/>
  <c r="AE56" i="24" s="1"/>
  <c r="D56" i="24"/>
  <c r="CN56" i="24"/>
  <c r="AA14" i="25"/>
  <c r="AE14" i="25" s="1"/>
  <c r="CL14" i="25"/>
  <c r="CD74" i="27"/>
  <c r="D74" i="27"/>
  <c r="E82" i="21"/>
  <c r="C82" i="21"/>
  <c r="AA38" i="31"/>
  <c r="AQ38" i="13"/>
  <c r="D38" i="13"/>
  <c r="AC127" i="31"/>
  <c r="D127" i="31"/>
  <c r="CL127" i="21"/>
  <c r="C127" i="21"/>
  <c r="AQ70" i="13"/>
  <c r="C70" i="13"/>
  <c r="E102" i="28"/>
  <c r="BA102" i="28"/>
  <c r="AA38" i="4"/>
  <c r="AE38" i="4" s="1"/>
  <c r="J38" i="4" s="1"/>
  <c r="CN38" i="4"/>
  <c r="E38" i="4"/>
  <c r="C96" i="27"/>
  <c r="AA70" i="25"/>
  <c r="AE70" i="25" s="1"/>
  <c r="D70" i="27"/>
  <c r="AR70" i="13"/>
  <c r="E96" i="25"/>
  <c r="BA70" i="28"/>
  <c r="AA18" i="21"/>
  <c r="AE18" i="21" s="1"/>
  <c r="AY94" i="28"/>
  <c r="D38" i="4"/>
  <c r="BA74" i="28"/>
  <c r="CD38" i="23"/>
  <c r="CD114" i="23"/>
  <c r="CM43" i="24"/>
  <c r="F63" i="23"/>
  <c r="E94" i="25"/>
  <c r="CM38" i="4"/>
  <c r="C127" i="25"/>
  <c r="AA127" i="24"/>
  <c r="AE127" i="24" s="1"/>
  <c r="E94" i="21"/>
  <c r="AA70" i="21"/>
  <c r="AE70" i="21" s="1"/>
  <c r="E96" i="22"/>
  <c r="AA38" i="24"/>
  <c r="AE38" i="24" s="1"/>
  <c r="CM56" i="26"/>
  <c r="D56" i="26"/>
  <c r="C56" i="26"/>
  <c r="D56" i="21"/>
  <c r="BA14" i="22"/>
  <c r="E14" i="22"/>
  <c r="AA82" i="4"/>
  <c r="AE82" i="4" s="1"/>
  <c r="C82" i="4"/>
  <c r="D82" i="4"/>
  <c r="CE102" i="27"/>
  <c r="C102" i="27"/>
  <c r="CD102" i="27"/>
  <c r="AP43" i="13"/>
  <c r="E43" i="13"/>
  <c r="AR43" i="13"/>
  <c r="D114" i="23"/>
  <c r="CE114" i="23"/>
  <c r="E75" i="13"/>
  <c r="AR75" i="13"/>
  <c r="AQ75" i="13"/>
  <c r="D75" i="13"/>
  <c r="C75" i="25"/>
  <c r="CM75" i="25"/>
  <c r="CN75" i="25"/>
  <c r="CL75" i="25"/>
  <c r="E75" i="25"/>
  <c r="D75" i="25"/>
  <c r="C127" i="13"/>
  <c r="D127" i="13"/>
  <c r="E127" i="13"/>
  <c r="AZ94" i="28"/>
  <c r="C94" i="28"/>
  <c r="CD96" i="23"/>
  <c r="C96" i="23"/>
  <c r="E18" i="24"/>
  <c r="CN18" i="24"/>
  <c r="CE94" i="27"/>
  <c r="CF94" i="27"/>
  <c r="CM94" i="21"/>
  <c r="CN94" i="21"/>
  <c r="D94" i="21"/>
  <c r="AA94" i="21"/>
  <c r="AE94" i="21" s="1"/>
  <c r="CN56" i="25"/>
  <c r="C56" i="25"/>
  <c r="CL56" i="24"/>
  <c r="E56" i="24"/>
  <c r="C56" i="24"/>
  <c r="CM56" i="24"/>
  <c r="E56" i="28"/>
  <c r="AY56" i="28"/>
  <c r="BA56" i="28"/>
  <c r="D56" i="28"/>
  <c r="AZ56" i="28"/>
  <c r="C56" i="28"/>
  <c r="CN14" i="25"/>
  <c r="E14" i="25"/>
  <c r="BA74" i="22"/>
  <c r="E74" i="22"/>
  <c r="D74" i="22"/>
  <c r="AY74" i="22"/>
  <c r="CF74" i="27"/>
  <c r="CE74" i="27"/>
  <c r="C74" i="27"/>
  <c r="AA82" i="21"/>
  <c r="AE82" i="21" s="1"/>
  <c r="D82" i="21"/>
  <c r="CN82" i="21"/>
  <c r="CL82" i="21"/>
  <c r="D38" i="31"/>
  <c r="E38" i="31"/>
  <c r="AC38" i="31"/>
  <c r="AB38" i="31"/>
  <c r="E38" i="13"/>
  <c r="AB127" i="31"/>
  <c r="C127" i="31"/>
  <c r="E127" i="31"/>
  <c r="AA127" i="31"/>
  <c r="E127" i="21"/>
  <c r="CM127" i="21"/>
  <c r="CN127" i="21"/>
  <c r="AA127" i="21"/>
  <c r="AE127" i="21" s="1"/>
  <c r="AY102" i="28"/>
  <c r="D102" i="28"/>
  <c r="C102" i="28"/>
  <c r="AZ102" i="28"/>
  <c r="F11" i="27"/>
  <c r="F11" i="25"/>
  <c r="F11" i="26"/>
  <c r="F11" i="21"/>
  <c r="AA14" i="26"/>
  <c r="AE14" i="26" s="1"/>
  <c r="CN14" i="26"/>
  <c r="CF43" i="23"/>
  <c r="CD43" i="23"/>
  <c r="C43" i="23"/>
  <c r="E114" i="4"/>
  <c r="D114" i="4"/>
  <c r="C114" i="4"/>
  <c r="D75" i="21"/>
  <c r="AA75" i="21"/>
  <c r="AE75" i="21" s="1"/>
  <c r="D75" i="24"/>
  <c r="AA75" i="24"/>
  <c r="AE75" i="24" s="1"/>
  <c r="E75" i="24"/>
  <c r="E56" i="26"/>
  <c r="CL56" i="26"/>
  <c r="CN56" i="26"/>
  <c r="AA74" i="26"/>
  <c r="AE74" i="26" s="1"/>
  <c r="CN74" i="26"/>
  <c r="CL74" i="26"/>
  <c r="C74" i="23"/>
  <c r="CF74" i="23"/>
  <c r="CD74" i="23"/>
  <c r="C70" i="22"/>
  <c r="AY70" i="22"/>
  <c r="E70" i="22"/>
  <c r="AA18" i="26"/>
  <c r="AE18" i="26" s="1"/>
  <c r="E18" i="26"/>
  <c r="C94" i="22"/>
  <c r="AZ94" i="22"/>
  <c r="CN94" i="26"/>
  <c r="CL94" i="26"/>
  <c r="E94" i="26"/>
  <c r="C56" i="4"/>
  <c r="CN56" i="4"/>
  <c r="CL56" i="4"/>
  <c r="AA56" i="4"/>
  <c r="AE56" i="4" s="1"/>
  <c r="CL56" i="21"/>
  <c r="CM56" i="21"/>
  <c r="CN56" i="21"/>
  <c r="AA14" i="21"/>
  <c r="AE14" i="21" s="1"/>
  <c r="CL14" i="21"/>
  <c r="CN74" i="4"/>
  <c r="CL74" i="4"/>
  <c r="E74" i="4"/>
  <c r="C74" i="4"/>
  <c r="AP82" i="13"/>
  <c r="C82" i="13"/>
  <c r="D82" i="13"/>
  <c r="CM82" i="25"/>
  <c r="CN82" i="25"/>
  <c r="C82" i="25"/>
  <c r="AA38" i="25"/>
  <c r="AE38" i="25" s="1"/>
  <c r="E38" i="25"/>
  <c r="CM38" i="25"/>
  <c r="D127" i="23"/>
  <c r="CE127" i="23"/>
  <c r="CF127" i="23"/>
  <c r="C127" i="23"/>
  <c r="AA127" i="26"/>
  <c r="AE127" i="26" s="1"/>
  <c r="CN127" i="26"/>
  <c r="E127" i="26"/>
  <c r="CF127" i="27"/>
  <c r="C127" i="27"/>
  <c r="AP102" i="13"/>
  <c r="C102" i="13"/>
  <c r="D102" i="4"/>
  <c r="E102" i="4"/>
  <c r="AA102" i="4"/>
  <c r="AE102" i="4" s="1"/>
  <c r="CN102" i="4"/>
  <c r="C102" i="4"/>
  <c r="AC96" i="31"/>
  <c r="C70" i="21"/>
  <c r="BA70" i="22"/>
  <c r="CM18" i="26"/>
  <c r="BA14" i="28"/>
  <c r="E74" i="26"/>
  <c r="E82" i="13"/>
  <c r="CM74" i="4"/>
  <c r="AR102" i="13"/>
  <c r="D94" i="26"/>
  <c r="CL102" i="4"/>
  <c r="AA74" i="4"/>
  <c r="AE74" i="4" s="1"/>
  <c r="D74" i="26"/>
  <c r="CM82" i="4"/>
  <c r="CD127" i="23"/>
  <c r="E14" i="26"/>
  <c r="C127" i="26"/>
  <c r="E18" i="4"/>
  <c r="D82" i="25"/>
  <c r="CN18" i="4"/>
  <c r="CL82" i="25"/>
  <c r="D102" i="27"/>
  <c r="AR82" i="13"/>
  <c r="CN82" i="4"/>
  <c r="CN14" i="21"/>
  <c r="CN75" i="24"/>
  <c r="CM94" i="26"/>
  <c r="CL38" i="24"/>
  <c r="CL75" i="21"/>
  <c r="AY94" i="22"/>
  <c r="D94" i="22"/>
  <c r="AR127" i="13"/>
  <c r="E38" i="28"/>
  <c r="D38" i="28"/>
  <c r="BA38" i="28"/>
  <c r="AZ38" i="28"/>
  <c r="CL114" i="4"/>
  <c r="CM114" i="4"/>
  <c r="AZ43" i="22"/>
  <c r="F79" i="31"/>
  <c r="F79" i="21"/>
  <c r="F11" i="23"/>
  <c r="CL14" i="26"/>
  <c r="C102" i="31"/>
  <c r="F11" i="24"/>
  <c r="F79" i="22"/>
  <c r="C75" i="27"/>
  <c r="D75" i="23"/>
  <c r="D75" i="27"/>
  <c r="C75" i="24"/>
  <c r="D82" i="26"/>
  <c r="AA82" i="26"/>
  <c r="AE82" i="26" s="1"/>
  <c r="CM82" i="26"/>
  <c r="CN82" i="26"/>
  <c r="C82" i="26"/>
  <c r="E82" i="26"/>
  <c r="CL82" i="26"/>
  <c r="CL102" i="25"/>
  <c r="D102" i="25"/>
  <c r="E102" i="25"/>
  <c r="AA102" i="25"/>
  <c r="AE102" i="25" s="1"/>
  <c r="CM102" i="25"/>
  <c r="CN102" i="25"/>
  <c r="C102" i="25"/>
  <c r="CN114" i="4"/>
  <c r="D43" i="22"/>
  <c r="D114" i="27"/>
  <c r="F79" i="28"/>
  <c r="F79" i="25"/>
  <c r="C114" i="27"/>
  <c r="F11" i="22"/>
  <c r="F11" i="31"/>
  <c r="F11" i="4"/>
  <c r="CD75" i="23"/>
  <c r="CM75" i="24"/>
  <c r="CL75" i="24"/>
  <c r="CM75" i="21"/>
  <c r="D43" i="23"/>
  <c r="CE75" i="27"/>
  <c r="C75" i="21"/>
  <c r="E75" i="21"/>
  <c r="AA14" i="4"/>
  <c r="AE14" i="4" s="1"/>
  <c r="J14" i="4" s="1"/>
  <c r="CN14" i="4"/>
  <c r="E14" i="4"/>
  <c r="BA75" i="28"/>
  <c r="AY75" i="28"/>
  <c r="D75" i="28"/>
  <c r="AZ75" i="28"/>
  <c r="E75" i="28"/>
  <c r="C75" i="28"/>
  <c r="CE13" i="27"/>
  <c r="AC13" i="31"/>
  <c r="EJ6" i="4"/>
  <c r="EK6" i="4" s="1"/>
  <c r="EL6" i="4" s="1"/>
  <c r="EM6" i="4" s="1"/>
  <c r="EN6" i="4" s="1"/>
  <c r="EO6" i="4" s="1"/>
  <c r="EP6" i="4" s="1"/>
  <c r="Z62" i="22"/>
  <c r="X62" i="22"/>
  <c r="BE62" i="22" s="1"/>
  <c r="Z34" i="22"/>
  <c r="X34" i="22"/>
  <c r="BE34" i="22" s="1"/>
  <c r="BM8" i="24"/>
  <c r="EI6" i="24"/>
  <c r="Z81" i="22"/>
  <c r="X81" i="22"/>
  <c r="BE81" i="22" s="1"/>
  <c r="X11" i="22"/>
  <c r="BE11" i="22" s="1"/>
  <c r="Z11" i="22"/>
  <c r="Z45" i="22"/>
  <c r="X45" i="22"/>
  <c r="BE45" i="22" s="1"/>
  <c r="X120" i="22"/>
  <c r="BE120" i="22" s="1"/>
  <c r="Z120" i="22"/>
  <c r="Z51" i="22"/>
  <c r="X51" i="22"/>
  <c r="BE51" i="22" s="1"/>
  <c r="X98" i="22"/>
  <c r="BE98" i="22" s="1"/>
  <c r="Z98" i="22"/>
  <c r="Z121" i="22"/>
  <c r="X121" i="22"/>
  <c r="BE121" i="22" s="1"/>
  <c r="Z54" i="22"/>
  <c r="X54" i="22"/>
  <c r="BE54" i="22" s="1"/>
  <c r="X101" i="22"/>
  <c r="BE101" i="22" s="1"/>
  <c r="Z101" i="22"/>
  <c r="X100" i="22"/>
  <c r="BE100" i="22" s="1"/>
  <c r="Z100" i="22"/>
  <c r="Z95" i="22"/>
  <c r="X95" i="22"/>
  <c r="BE95" i="22" s="1"/>
  <c r="X76" i="22"/>
  <c r="BE76" i="22" s="1"/>
  <c r="Z76" i="22"/>
  <c r="X115" i="22"/>
  <c r="BE115" i="22" s="1"/>
  <c r="Z115" i="22"/>
  <c r="Z49" i="22"/>
  <c r="X49" i="22"/>
  <c r="BE49" i="22" s="1"/>
  <c r="Z48" i="22"/>
  <c r="X48" i="22"/>
  <c r="BE48" i="22" s="1"/>
  <c r="EJ6" i="21"/>
  <c r="EK6" i="21" s="1"/>
  <c r="EL6" i="21" s="1"/>
  <c r="EM6" i="21" s="1"/>
  <c r="EN6" i="21" s="1"/>
  <c r="EO6" i="21" s="1"/>
  <c r="EP6" i="21" s="1"/>
  <c r="BN8" i="21"/>
  <c r="Z86" i="22"/>
  <c r="X86" i="22"/>
  <c r="BE86" i="22" s="1"/>
  <c r="X20" i="22"/>
  <c r="BE20" i="22" s="1"/>
  <c r="Z20" i="22"/>
  <c r="X30" i="22"/>
  <c r="BE30" i="22" s="1"/>
  <c r="Z30" i="22"/>
  <c r="X106" i="22"/>
  <c r="BE106" i="22" s="1"/>
  <c r="Z106" i="22"/>
  <c r="Z35" i="22"/>
  <c r="X35" i="22"/>
  <c r="BE35" i="22" s="1"/>
  <c r="Z24" i="22"/>
  <c r="X24" i="22"/>
  <c r="BE24" i="22" s="1"/>
  <c r="Z91" i="22"/>
  <c r="X91" i="22"/>
  <c r="BE91" i="22" s="1"/>
  <c r="X83" i="22"/>
  <c r="BE83" i="22" s="1"/>
  <c r="Z83" i="22"/>
  <c r="X87" i="22"/>
  <c r="BE87" i="22" s="1"/>
  <c r="Z87" i="22"/>
  <c r="Z116" i="22"/>
  <c r="X116" i="22"/>
  <c r="BE116" i="22" s="1"/>
  <c r="Z61" i="22"/>
  <c r="X61" i="22"/>
  <c r="BE61" i="22" s="1"/>
  <c r="Z124" i="22"/>
  <c r="X124" i="22"/>
  <c r="BE124" i="22" s="1"/>
  <c r="X67" i="22"/>
  <c r="BE67" i="22" s="1"/>
  <c r="Z67" i="22"/>
  <c r="Z26" i="22"/>
  <c r="X26" i="22"/>
  <c r="BE26" i="22" s="1"/>
  <c r="Z113" i="22"/>
  <c r="X113" i="22"/>
  <c r="BE113" i="22" s="1"/>
  <c r="X13" i="22"/>
  <c r="BE13" i="22" s="1"/>
  <c r="Z13" i="22"/>
  <c r="Z109" i="22"/>
  <c r="X109" i="22"/>
  <c r="BE109" i="22" s="1"/>
  <c r="E13" i="13"/>
  <c r="E13" i="4"/>
  <c r="AA13" i="21"/>
  <c r="AE13" i="21" s="1"/>
  <c r="E13" i="21"/>
  <c r="AZ26" i="22"/>
  <c r="CF26" i="23"/>
  <c r="CL13" i="24"/>
  <c r="CL13" i="21"/>
  <c r="F17" i="28"/>
  <c r="AA13" i="26"/>
  <c r="AE13" i="26" s="1"/>
  <c r="D26" i="28"/>
  <c r="AA13" i="25"/>
  <c r="AE13" i="25" s="1"/>
  <c r="E13" i="25"/>
  <c r="F17" i="21"/>
  <c r="CL13" i="25"/>
  <c r="E13" i="31"/>
  <c r="E13" i="28"/>
  <c r="E26" i="22"/>
  <c r="AB26" i="31"/>
  <c r="AA26" i="4"/>
  <c r="AE26" i="4" s="1"/>
  <c r="J26" i="4" s="1"/>
  <c r="CM29" i="25"/>
  <c r="AA13" i="24"/>
  <c r="AE13" i="24" s="1"/>
  <c r="E26" i="4"/>
  <c r="AA29" i="25"/>
  <c r="AE29" i="25" s="1"/>
  <c r="CE26" i="23"/>
  <c r="D26" i="22"/>
  <c r="CN13" i="24"/>
  <c r="D26" i="4"/>
  <c r="CF29" i="23"/>
  <c r="CN26" i="4"/>
  <c r="F31" i="31"/>
  <c r="F17" i="23"/>
  <c r="E13" i="26"/>
  <c r="F17" i="24"/>
  <c r="AA30" i="4"/>
  <c r="AE30" i="4" s="1"/>
  <c r="J30" i="4" s="1"/>
  <c r="BA26" i="28"/>
  <c r="AA13" i="4"/>
  <c r="AE13" i="4" s="1"/>
  <c r="J13" i="4" s="1"/>
  <c r="CD13" i="27"/>
  <c r="CL29" i="24"/>
  <c r="CM29" i="24"/>
  <c r="CN13" i="4"/>
  <c r="AA26" i="21"/>
  <c r="AE26" i="21" s="1"/>
  <c r="F17" i="25"/>
  <c r="F17" i="27"/>
  <c r="AZ26" i="28"/>
  <c r="F17" i="22"/>
  <c r="F17" i="13"/>
  <c r="CN13" i="26"/>
  <c r="D13" i="27"/>
  <c r="AA29" i="24"/>
  <c r="AE29" i="24" s="1"/>
  <c r="F17" i="4"/>
  <c r="F17" i="26"/>
  <c r="AA34" i="31"/>
  <c r="BA13" i="22"/>
  <c r="CL29" i="26"/>
  <c r="D26" i="25"/>
  <c r="D26" i="31"/>
  <c r="CF29" i="27"/>
  <c r="CD29" i="27"/>
  <c r="D26" i="21"/>
  <c r="CE26" i="27"/>
  <c r="E26" i="21"/>
  <c r="CD26" i="27"/>
  <c r="CF26" i="27"/>
  <c r="CN26" i="21"/>
  <c r="F31" i="26"/>
  <c r="F31" i="25"/>
  <c r="F31" i="22"/>
  <c r="F31" i="4"/>
  <c r="F31" i="13"/>
  <c r="F31" i="28"/>
  <c r="CM29" i="26"/>
  <c r="AA29" i="26"/>
  <c r="AE29" i="26" s="1"/>
  <c r="CN26" i="25"/>
  <c r="E26" i="31"/>
  <c r="AA29" i="21"/>
  <c r="AE29" i="21" s="1"/>
  <c r="AA26" i="25"/>
  <c r="AE26" i="25" s="1"/>
  <c r="CL29" i="21"/>
  <c r="CM29" i="21"/>
  <c r="E26" i="25"/>
  <c r="AA26" i="24"/>
  <c r="AE26" i="24" s="1"/>
  <c r="AA26" i="26"/>
  <c r="AE26" i="26" s="1"/>
  <c r="CN26" i="26"/>
  <c r="D26" i="24"/>
  <c r="D26" i="26"/>
  <c r="CM26" i="26"/>
  <c r="CM26" i="24"/>
  <c r="CN26" i="24"/>
  <c r="CF30" i="27"/>
  <c r="CE30" i="23"/>
  <c r="F31" i="27"/>
  <c r="F31" i="21"/>
  <c r="F31" i="23"/>
  <c r="CM30" i="25"/>
  <c r="CM30" i="26"/>
  <c r="CE30" i="27"/>
  <c r="CL30" i="21"/>
  <c r="AA30" i="25"/>
  <c r="AE30" i="25" s="1"/>
  <c r="AA30" i="21"/>
  <c r="AE30" i="21" s="1"/>
  <c r="CF30" i="23"/>
  <c r="CL30" i="24"/>
  <c r="CM30" i="24"/>
  <c r="CL113" i="25"/>
  <c r="AB30" i="31"/>
  <c r="AC30" i="31"/>
  <c r="AA30" i="26"/>
  <c r="AE30" i="26" s="1"/>
  <c r="D80" i="24"/>
  <c r="CL46" i="26"/>
  <c r="CE113" i="23"/>
  <c r="CM78" i="4"/>
  <c r="D39" i="27"/>
  <c r="CF39" i="27"/>
  <c r="D88" i="21"/>
  <c r="CE46" i="23"/>
  <c r="BA39" i="28"/>
  <c r="BA80" i="22"/>
  <c r="D113" i="23"/>
  <c r="CM123" i="26"/>
  <c r="AZ80" i="28"/>
  <c r="E80" i="24"/>
  <c r="C52" i="4"/>
  <c r="C52" i="13"/>
  <c r="D46" i="31"/>
  <c r="AY80" i="22"/>
  <c r="AA25" i="25"/>
  <c r="AE25" i="25" s="1"/>
  <c r="AA88" i="21"/>
  <c r="AE88" i="21" s="1"/>
  <c r="CD46" i="23"/>
  <c r="AA21" i="4"/>
  <c r="AE21" i="4" s="1"/>
  <c r="J21" i="4" s="1"/>
  <c r="CD39" i="23"/>
  <c r="D25" i="25"/>
  <c r="CN80" i="4"/>
  <c r="CL78" i="4"/>
  <c r="E88" i="13"/>
  <c r="E27" i="28"/>
  <c r="BA27" i="22"/>
  <c r="AZ113" i="28"/>
  <c r="CD20" i="23"/>
  <c r="CN88" i="21"/>
  <c r="C80" i="4"/>
  <c r="C46" i="23"/>
  <c r="AB52" i="31"/>
  <c r="D35" i="22"/>
  <c r="C78" i="4"/>
  <c r="D113" i="27"/>
  <c r="CF39" i="23"/>
  <c r="E39" i="28"/>
  <c r="CN25" i="25"/>
  <c r="CF46" i="23"/>
  <c r="AZ78" i="22"/>
  <c r="CU6" i="27"/>
  <c r="Q8" i="27" s="1"/>
  <c r="D80" i="26"/>
  <c r="CM25" i="25"/>
  <c r="E113" i="28"/>
  <c r="CN21" i="26"/>
  <c r="CL52" i="21"/>
  <c r="AA80" i="24"/>
  <c r="AE80" i="24" s="1"/>
  <c r="C46" i="31"/>
  <c r="CE25" i="23"/>
  <c r="CL80" i="24"/>
  <c r="D113" i="28"/>
  <c r="C109" i="22"/>
  <c r="BY63" i="27"/>
  <c r="BY79" i="27"/>
  <c r="D39" i="22"/>
  <c r="D80" i="28"/>
  <c r="AZ39" i="22"/>
  <c r="C39" i="22"/>
  <c r="CF113" i="23"/>
  <c r="AA35" i="26"/>
  <c r="AE35" i="26" s="1"/>
  <c r="C80" i="28"/>
  <c r="BA39" i="22"/>
  <c r="AA35" i="4"/>
  <c r="AE35" i="4" s="1"/>
  <c r="D78" i="4"/>
  <c r="E80" i="28"/>
  <c r="AY80" i="28"/>
  <c r="C123" i="21"/>
  <c r="C113" i="4"/>
  <c r="D123" i="13"/>
  <c r="C123" i="23"/>
  <c r="CD113" i="23"/>
  <c r="E39" i="22"/>
  <c r="AB78" i="31"/>
  <c r="E46" i="28"/>
  <c r="CD39" i="27"/>
  <c r="CL123" i="26"/>
  <c r="AA109" i="24"/>
  <c r="AE109" i="24" s="1"/>
  <c r="E88" i="21"/>
  <c r="AC46" i="31"/>
  <c r="D123" i="26"/>
  <c r="C113" i="27"/>
  <c r="AA21" i="26"/>
  <c r="AE21" i="26" s="1"/>
  <c r="AQ35" i="13"/>
  <c r="CL88" i="4"/>
  <c r="E78" i="4"/>
  <c r="AA78" i="4"/>
  <c r="AE78" i="4" s="1"/>
  <c r="E113" i="25"/>
  <c r="D78" i="28"/>
  <c r="E25" i="31"/>
  <c r="D39" i="23"/>
  <c r="AZ39" i="28"/>
  <c r="AZ46" i="28"/>
  <c r="CN78" i="24"/>
  <c r="D80" i="31"/>
  <c r="CF25" i="23"/>
  <c r="AA123" i="26"/>
  <c r="AE123" i="26" s="1"/>
  <c r="CF113" i="27"/>
  <c r="CL88" i="21"/>
  <c r="AZ98" i="22"/>
  <c r="CN123" i="26"/>
  <c r="C88" i="21"/>
  <c r="AZ77" i="28"/>
  <c r="BA113" i="28"/>
  <c r="E105" i="28"/>
  <c r="CN35" i="21"/>
  <c r="CD123" i="27"/>
  <c r="C113" i="28"/>
  <c r="CE113" i="27"/>
  <c r="CL109" i="24"/>
  <c r="E113" i="4"/>
  <c r="AA98" i="24"/>
  <c r="AE98" i="24" s="1"/>
  <c r="CM80" i="4"/>
  <c r="E123" i="26"/>
  <c r="AZ25" i="22"/>
  <c r="D109" i="23"/>
  <c r="CE27" i="23"/>
  <c r="C109" i="23"/>
  <c r="CE35" i="23"/>
  <c r="CN35" i="26"/>
  <c r="C80" i="22"/>
  <c r="D80" i="22"/>
  <c r="AZ77" i="22"/>
  <c r="AC27" i="31"/>
  <c r="D27" i="23"/>
  <c r="E80" i="22"/>
  <c r="D52" i="24"/>
  <c r="AY52" i="22"/>
  <c r="CF35" i="27"/>
  <c r="D35" i="26"/>
  <c r="CM35" i="26"/>
  <c r="AA52" i="21"/>
  <c r="AE52" i="21" s="1"/>
  <c r="CM80" i="24"/>
  <c r="AA107" i="21"/>
  <c r="AE107" i="21" s="1"/>
  <c r="AY78" i="22"/>
  <c r="C39" i="23"/>
  <c r="E78" i="31"/>
  <c r="AB46" i="31"/>
  <c r="CM113" i="26"/>
  <c r="AA109" i="25"/>
  <c r="AE109" i="25" s="1"/>
  <c r="AA23" i="26"/>
  <c r="AE23" i="26" s="1"/>
  <c r="AA46" i="31"/>
  <c r="AA113" i="25"/>
  <c r="AE113" i="25" s="1"/>
  <c r="C80" i="24"/>
  <c r="CN27" i="26"/>
  <c r="E23" i="24"/>
  <c r="C113" i="25"/>
  <c r="D23" i="25"/>
  <c r="CD78" i="23"/>
  <c r="D27" i="27"/>
  <c r="CM113" i="25"/>
  <c r="D98" i="13"/>
  <c r="C88" i="27"/>
  <c r="D113" i="25"/>
  <c r="BA52" i="28"/>
  <c r="E52" i="28"/>
  <c r="C107" i="27"/>
  <c r="F33" i="31"/>
  <c r="D107" i="27"/>
  <c r="AQ80" i="13"/>
  <c r="AZ98" i="28"/>
  <c r="C98" i="22"/>
  <c r="D52" i="28"/>
  <c r="AA78" i="26"/>
  <c r="AE78" i="26" s="1"/>
  <c r="CM25" i="24"/>
  <c r="AA107" i="31"/>
  <c r="CN39" i="26"/>
  <c r="AC109" i="31"/>
  <c r="C107" i="31"/>
  <c r="D98" i="22"/>
  <c r="CE107" i="27"/>
  <c r="E52" i="26"/>
  <c r="AZ52" i="28"/>
  <c r="C88" i="24"/>
  <c r="AR80" i="13"/>
  <c r="CM107" i="4"/>
  <c r="AB107" i="31"/>
  <c r="AP80" i="13"/>
  <c r="F33" i="26"/>
  <c r="AY98" i="22"/>
  <c r="CF107" i="27"/>
  <c r="C52" i="28"/>
  <c r="D105" i="27"/>
  <c r="D123" i="31"/>
  <c r="BA123" i="28"/>
  <c r="AQ78" i="13"/>
  <c r="E98" i="22"/>
  <c r="CD21" i="23"/>
  <c r="D52" i="4"/>
  <c r="CN52" i="21"/>
  <c r="E107" i="21"/>
  <c r="C78" i="23"/>
  <c r="CM25" i="21"/>
  <c r="D23" i="13"/>
  <c r="D52" i="13"/>
  <c r="E52" i="21"/>
  <c r="CL107" i="24"/>
  <c r="CN80" i="26"/>
  <c r="AA27" i="26"/>
  <c r="AE27" i="26" s="1"/>
  <c r="AA46" i="26"/>
  <c r="AE46" i="26" s="1"/>
  <c r="D27" i="21"/>
  <c r="F9" i="25"/>
  <c r="D78" i="31"/>
  <c r="CL39" i="21"/>
  <c r="AA39" i="21"/>
  <c r="AE39" i="21" s="1"/>
  <c r="D78" i="27"/>
  <c r="AA39" i="24"/>
  <c r="AE39" i="24" s="1"/>
  <c r="AA113" i="26"/>
  <c r="AE113" i="26" s="1"/>
  <c r="J113" i="26" s="1"/>
  <c r="CF77" i="23"/>
  <c r="CE98" i="27"/>
  <c r="C46" i="26"/>
  <c r="D80" i="25"/>
  <c r="AA88" i="25"/>
  <c r="AE88" i="25" s="1"/>
  <c r="D77" i="23"/>
  <c r="AZ105" i="22"/>
  <c r="D88" i="27"/>
  <c r="E80" i="26"/>
  <c r="AQ107" i="13"/>
  <c r="CE78" i="23"/>
  <c r="CN113" i="26"/>
  <c r="CN25" i="26"/>
  <c r="CM113" i="24"/>
  <c r="CM98" i="26"/>
  <c r="D109" i="22"/>
  <c r="BA109" i="22"/>
  <c r="AA20" i="21"/>
  <c r="AE20" i="21" s="1"/>
  <c r="D88" i="31"/>
  <c r="CN98" i="26"/>
  <c r="CL52" i="4"/>
  <c r="AZ52" i="22"/>
  <c r="D52" i="21"/>
  <c r="AY105" i="22"/>
  <c r="CF105" i="23"/>
  <c r="E107" i="24"/>
  <c r="C80" i="26"/>
  <c r="AA80" i="26"/>
  <c r="AE80" i="26" s="1"/>
  <c r="CL107" i="21"/>
  <c r="CN107" i="21"/>
  <c r="E27" i="26"/>
  <c r="CN46" i="26"/>
  <c r="C78" i="22"/>
  <c r="AA25" i="26"/>
  <c r="AE25" i="26" s="1"/>
  <c r="CM39" i="21"/>
  <c r="CF78" i="23"/>
  <c r="AA78" i="31"/>
  <c r="AC78" i="31"/>
  <c r="C107" i="13"/>
  <c r="CD27" i="27"/>
  <c r="CE78" i="27"/>
  <c r="C113" i="26"/>
  <c r="CL113" i="26"/>
  <c r="CE27" i="27"/>
  <c r="CL107" i="26"/>
  <c r="E46" i="26"/>
  <c r="D98" i="26"/>
  <c r="CN23" i="26"/>
  <c r="E23" i="26"/>
  <c r="D23" i="26"/>
  <c r="CM109" i="21"/>
  <c r="AP98" i="13"/>
  <c r="CD77" i="23"/>
  <c r="CL88" i="25"/>
  <c r="E98" i="26"/>
  <c r="C98" i="27"/>
  <c r="CD98" i="27"/>
  <c r="CM20" i="21"/>
  <c r="D98" i="27"/>
  <c r="CL98" i="26"/>
  <c r="CD35" i="27"/>
  <c r="AR52" i="13"/>
  <c r="CD35" i="23"/>
  <c r="C52" i="21"/>
  <c r="BA105" i="22"/>
  <c r="CN107" i="24"/>
  <c r="CM80" i="26"/>
  <c r="CF88" i="27"/>
  <c r="CM107" i="21"/>
  <c r="AP107" i="13"/>
  <c r="CD88" i="27"/>
  <c r="C113" i="31"/>
  <c r="CM27" i="26"/>
  <c r="D46" i="26"/>
  <c r="E27" i="21"/>
  <c r="CN25" i="21"/>
  <c r="AQ23" i="13"/>
  <c r="D113" i="26"/>
  <c r="CL80" i="25"/>
  <c r="E39" i="21"/>
  <c r="AZ23" i="28"/>
  <c r="C77" i="23"/>
  <c r="C98" i="26"/>
  <c r="AZ46" i="22"/>
  <c r="E98" i="25"/>
  <c r="CN109" i="25"/>
  <c r="AB39" i="31"/>
  <c r="F9" i="22"/>
  <c r="CD109" i="27"/>
  <c r="AA46" i="25"/>
  <c r="AE46" i="25" s="1"/>
  <c r="AZ109" i="28"/>
  <c r="AA52" i="4"/>
  <c r="AE52" i="4" s="1"/>
  <c r="C52" i="22"/>
  <c r="D105" i="23"/>
  <c r="E113" i="13"/>
  <c r="AB113" i="31"/>
  <c r="D113" i="31"/>
  <c r="F9" i="4"/>
  <c r="D46" i="22"/>
  <c r="F9" i="31"/>
  <c r="C109" i="25"/>
  <c r="CM105" i="4"/>
  <c r="CL109" i="25"/>
  <c r="AC39" i="31"/>
  <c r="AA39" i="31"/>
  <c r="CM20" i="26"/>
  <c r="AQ109" i="13"/>
  <c r="BA109" i="28"/>
  <c r="CL109" i="26"/>
  <c r="E113" i="31"/>
  <c r="E25" i="4"/>
  <c r="F9" i="24"/>
  <c r="E113" i="24"/>
  <c r="D25" i="13"/>
  <c r="D39" i="25"/>
  <c r="D46" i="21"/>
  <c r="AR113" i="13"/>
  <c r="BA46" i="22"/>
  <c r="F9" i="23"/>
  <c r="E77" i="26"/>
  <c r="CN105" i="4"/>
  <c r="CM109" i="25"/>
  <c r="E109" i="26"/>
  <c r="CN109" i="26"/>
  <c r="CM27" i="25"/>
  <c r="D27" i="25"/>
  <c r="AB27" i="31"/>
  <c r="F9" i="28"/>
  <c r="CM39" i="25"/>
  <c r="CL113" i="24"/>
  <c r="AR25" i="13"/>
  <c r="CL39" i="25"/>
  <c r="CN39" i="24"/>
  <c r="CN46" i="21"/>
  <c r="C113" i="24"/>
  <c r="E98" i="4"/>
  <c r="D98" i="4"/>
  <c r="CN20" i="24"/>
  <c r="D27" i="13"/>
  <c r="CL77" i="26"/>
  <c r="CM123" i="25"/>
  <c r="E27" i="13"/>
  <c r="AA98" i="25"/>
  <c r="AE98" i="25" s="1"/>
  <c r="E109" i="25"/>
  <c r="AA109" i="26"/>
  <c r="AE109" i="26" s="1"/>
  <c r="AB77" i="31"/>
  <c r="AA77" i="31"/>
  <c r="CD98" i="23"/>
  <c r="E46" i="4"/>
  <c r="CM98" i="21"/>
  <c r="CM35" i="4"/>
  <c r="CN52" i="26"/>
  <c r="CN52" i="4"/>
  <c r="D52" i="22"/>
  <c r="CF35" i="23"/>
  <c r="C105" i="23"/>
  <c r="D27" i="31"/>
  <c r="C80" i="23"/>
  <c r="AQ113" i="13"/>
  <c r="E23" i="22"/>
  <c r="AA25" i="4"/>
  <c r="AE25" i="4" s="1"/>
  <c r="J25" i="4" s="1"/>
  <c r="F9" i="26"/>
  <c r="F10" i="27"/>
  <c r="D25" i="24"/>
  <c r="AQ25" i="13"/>
  <c r="AA39" i="25"/>
  <c r="AE39" i="25" s="1"/>
  <c r="C39" i="25"/>
  <c r="CL46" i="21"/>
  <c r="AA46" i="21"/>
  <c r="AE46" i="21" s="1"/>
  <c r="CL123" i="4"/>
  <c r="D113" i="13"/>
  <c r="E46" i="22"/>
  <c r="D25" i="4"/>
  <c r="AA113" i="24"/>
  <c r="AE113" i="24" s="1"/>
  <c r="C46" i="27"/>
  <c r="CE46" i="27"/>
  <c r="CM88" i="26"/>
  <c r="AR109" i="13"/>
  <c r="D98" i="28"/>
  <c r="AY46" i="22"/>
  <c r="AR27" i="13"/>
  <c r="AA105" i="21"/>
  <c r="AE105" i="21" s="1"/>
  <c r="CL46" i="25"/>
  <c r="D46" i="25"/>
  <c r="AA77" i="26"/>
  <c r="AE77" i="26" s="1"/>
  <c r="CM98" i="25"/>
  <c r="C98" i="25"/>
  <c r="E107" i="31"/>
  <c r="C88" i="28"/>
  <c r="C46" i="25"/>
  <c r="D109" i="28"/>
  <c r="E77" i="31"/>
  <c r="C77" i="31"/>
  <c r="AA77" i="25"/>
  <c r="AE77" i="25" s="1"/>
  <c r="CM77" i="26"/>
  <c r="CM77" i="4"/>
  <c r="AA35" i="25"/>
  <c r="AE35" i="25" s="1"/>
  <c r="E52" i="4"/>
  <c r="BA52" i="22"/>
  <c r="CE105" i="23"/>
  <c r="CM105" i="25"/>
  <c r="E78" i="26"/>
  <c r="AA113" i="31"/>
  <c r="C113" i="13"/>
  <c r="F9" i="13"/>
  <c r="CN113" i="24"/>
  <c r="E25" i="28"/>
  <c r="E39" i="25"/>
  <c r="CM46" i="21"/>
  <c r="AR46" i="13"/>
  <c r="E39" i="24"/>
  <c r="E46" i="21"/>
  <c r="CL39" i="26"/>
  <c r="D46" i="27"/>
  <c r="C109" i="13"/>
  <c r="CF98" i="23"/>
  <c r="E109" i="13"/>
  <c r="D107" i="31"/>
  <c r="D109" i="13"/>
  <c r="C39" i="31"/>
  <c r="AA98" i="4"/>
  <c r="AE98" i="4" s="1"/>
  <c r="CM46" i="25"/>
  <c r="D77" i="26"/>
  <c r="C77" i="26"/>
  <c r="E46" i="25"/>
  <c r="C109" i="27"/>
  <c r="D98" i="25"/>
  <c r="CN98" i="25"/>
  <c r="CL39" i="24"/>
  <c r="AY109" i="28"/>
  <c r="E98" i="21"/>
  <c r="CM109" i="26"/>
  <c r="C109" i="28"/>
  <c r="AC77" i="31"/>
  <c r="D109" i="26"/>
  <c r="D39" i="31"/>
  <c r="D109" i="27"/>
  <c r="D52" i="26"/>
  <c r="CM35" i="25"/>
  <c r="AZ35" i="22"/>
  <c r="D35" i="21"/>
  <c r="CE52" i="27"/>
  <c r="CN88" i="24"/>
  <c r="C123" i="27"/>
  <c r="D23" i="22"/>
  <c r="C107" i="28"/>
  <c r="E123" i="21"/>
  <c r="AZ23" i="22"/>
  <c r="D80" i="13"/>
  <c r="C107" i="23"/>
  <c r="AY107" i="28"/>
  <c r="C123" i="13"/>
  <c r="CN113" i="21"/>
  <c r="C39" i="28"/>
  <c r="AY46" i="28"/>
  <c r="D27" i="28"/>
  <c r="E25" i="24"/>
  <c r="AA25" i="24"/>
  <c r="AE25" i="24" s="1"/>
  <c r="CM113" i="21"/>
  <c r="D46" i="13"/>
  <c r="E80" i="31"/>
  <c r="CF23" i="23"/>
  <c r="AR78" i="13"/>
  <c r="D27" i="4"/>
  <c r="F33" i="4"/>
  <c r="CF46" i="27"/>
  <c r="C39" i="27"/>
  <c r="C109" i="24"/>
  <c r="CL77" i="21"/>
  <c r="BA98" i="28"/>
  <c r="CN98" i="24"/>
  <c r="D80" i="4"/>
  <c r="CL80" i="4"/>
  <c r="CM77" i="24"/>
  <c r="AP105" i="13"/>
  <c r="CM98" i="24"/>
  <c r="F33" i="13"/>
  <c r="CM46" i="4"/>
  <c r="E98" i="24"/>
  <c r="CF109" i="23"/>
  <c r="E77" i="22"/>
  <c r="CM77" i="25"/>
  <c r="AB35" i="31"/>
  <c r="D35" i="28"/>
  <c r="D52" i="23"/>
  <c r="CM88" i="4"/>
  <c r="CN105" i="24"/>
  <c r="D78" i="26"/>
  <c r="CD105" i="27"/>
  <c r="D123" i="27"/>
  <c r="D80" i="23"/>
  <c r="E80" i="21"/>
  <c r="AB80" i="31"/>
  <c r="C80" i="13"/>
  <c r="CL113" i="4"/>
  <c r="AZ123" i="28"/>
  <c r="CM27" i="4"/>
  <c r="AY78" i="28"/>
  <c r="AB25" i="31"/>
  <c r="D39" i="28"/>
  <c r="CL46" i="4"/>
  <c r="AZ27" i="28"/>
  <c r="D23" i="4"/>
  <c r="C46" i="13"/>
  <c r="D88" i="24"/>
  <c r="C39" i="26"/>
  <c r="C123" i="31"/>
  <c r="D109" i="31"/>
  <c r="C98" i="28"/>
  <c r="C98" i="23"/>
  <c r="C77" i="28"/>
  <c r="D25" i="22"/>
  <c r="E25" i="22"/>
  <c r="CN109" i="24"/>
  <c r="BA25" i="28"/>
  <c r="E80" i="4"/>
  <c r="C98" i="24"/>
  <c r="CL113" i="21"/>
  <c r="C77" i="22"/>
  <c r="CN105" i="21"/>
  <c r="CL107" i="4"/>
  <c r="D77" i="24"/>
  <c r="D77" i="4"/>
  <c r="C105" i="26"/>
  <c r="CN105" i="26"/>
  <c r="AC35" i="31"/>
  <c r="C52" i="26"/>
  <c r="CM52" i="26"/>
  <c r="D52" i="31"/>
  <c r="CN35" i="25"/>
  <c r="CM35" i="21"/>
  <c r="D52" i="27"/>
  <c r="D88" i="4"/>
  <c r="CM88" i="24"/>
  <c r="CL78" i="26"/>
  <c r="C78" i="26"/>
  <c r="C105" i="27"/>
  <c r="CF105" i="27"/>
  <c r="CE123" i="27"/>
  <c r="AZ107" i="28"/>
  <c r="C80" i="21"/>
  <c r="CE80" i="23"/>
  <c r="D123" i="21"/>
  <c r="E107" i="28"/>
  <c r="CN80" i="21"/>
  <c r="CM113" i="4"/>
  <c r="CF23" i="27"/>
  <c r="E123" i="28"/>
  <c r="CD23" i="27"/>
  <c r="D25" i="31"/>
  <c r="AB123" i="31"/>
  <c r="E107" i="4"/>
  <c r="CN46" i="4"/>
  <c r="D46" i="28"/>
  <c r="CM78" i="24"/>
  <c r="D113" i="21"/>
  <c r="AA27" i="25"/>
  <c r="AE27" i="25" s="1"/>
  <c r="C123" i="28"/>
  <c r="AQ46" i="13"/>
  <c r="E27" i="22"/>
  <c r="AY123" i="28"/>
  <c r="AA88" i="24"/>
  <c r="AE88" i="24" s="1"/>
  <c r="CE23" i="23"/>
  <c r="D78" i="13"/>
  <c r="CM39" i="26"/>
  <c r="F33" i="22"/>
  <c r="AA109" i="31"/>
  <c r="E109" i="24"/>
  <c r="AQ39" i="13"/>
  <c r="E98" i="28"/>
  <c r="CM109" i="24"/>
  <c r="BA105" i="28"/>
  <c r="AZ25" i="28"/>
  <c r="CL98" i="24"/>
  <c r="AA77" i="21"/>
  <c r="AE77" i="21" s="1"/>
  <c r="E105" i="21"/>
  <c r="AA107" i="4"/>
  <c r="AE107" i="4" s="1"/>
  <c r="D46" i="4"/>
  <c r="C77" i="4"/>
  <c r="CL98" i="21"/>
  <c r="E105" i="13"/>
  <c r="D105" i="26"/>
  <c r="CL77" i="25"/>
  <c r="C77" i="25"/>
  <c r="CN20" i="25"/>
  <c r="D77" i="25"/>
  <c r="CD109" i="23"/>
  <c r="CL52" i="26"/>
  <c r="C52" i="31"/>
  <c r="CM21" i="4"/>
  <c r="CD52" i="27"/>
  <c r="CD52" i="23"/>
  <c r="E88" i="4"/>
  <c r="CL88" i="24"/>
  <c r="CN78" i="26"/>
  <c r="C88" i="13"/>
  <c r="CF80" i="23"/>
  <c r="AA113" i="4"/>
  <c r="AE113" i="4" s="1"/>
  <c r="CL80" i="21"/>
  <c r="AC80" i="31"/>
  <c r="D80" i="21"/>
  <c r="AQ123" i="13"/>
  <c r="CN113" i="4"/>
  <c r="AA27" i="4"/>
  <c r="AE27" i="4" s="1"/>
  <c r="J27" i="4" s="1"/>
  <c r="E78" i="28"/>
  <c r="E123" i="31"/>
  <c r="E113" i="21"/>
  <c r="E27" i="25"/>
  <c r="C107" i="4"/>
  <c r="C46" i="28"/>
  <c r="AA78" i="24"/>
  <c r="AE78" i="24" s="1"/>
  <c r="AA23" i="4"/>
  <c r="AE23" i="4" s="1"/>
  <c r="J23" i="4" s="1"/>
  <c r="E46" i="13"/>
  <c r="AZ27" i="22"/>
  <c r="C80" i="31"/>
  <c r="AA105" i="24"/>
  <c r="AE105" i="24" s="1"/>
  <c r="AP78" i="13"/>
  <c r="D39" i="26"/>
  <c r="CN27" i="4"/>
  <c r="F33" i="28"/>
  <c r="F33" i="25"/>
  <c r="AC123" i="31"/>
  <c r="AB109" i="31"/>
  <c r="E109" i="31"/>
  <c r="D77" i="28"/>
  <c r="C39" i="13"/>
  <c r="D107" i="28"/>
  <c r="AP39" i="13"/>
  <c r="CL77" i="24"/>
  <c r="F33" i="21"/>
  <c r="CE98" i="23"/>
  <c r="D105" i="21"/>
  <c r="AA113" i="21"/>
  <c r="AE113" i="21" s="1"/>
  <c r="E39" i="13"/>
  <c r="C46" i="4"/>
  <c r="AA105" i="26"/>
  <c r="AE105" i="26" s="1"/>
  <c r="D98" i="21"/>
  <c r="E23" i="4"/>
  <c r="AA35" i="31"/>
  <c r="D105" i="28"/>
  <c r="AY77" i="22"/>
  <c r="BA77" i="22"/>
  <c r="E77" i="25"/>
  <c r="AA77" i="4"/>
  <c r="AE77" i="4" s="1"/>
  <c r="AR39" i="13"/>
  <c r="E78" i="22"/>
  <c r="E80" i="25"/>
  <c r="D78" i="22"/>
  <c r="D107" i="26"/>
  <c r="E25" i="26"/>
  <c r="CM27" i="21"/>
  <c r="CM23" i="25"/>
  <c r="CE20" i="27"/>
  <c r="D39" i="21"/>
  <c r="BA23" i="28"/>
  <c r="CM80" i="25"/>
  <c r="C77" i="27"/>
  <c r="CN109" i="21"/>
  <c r="D88" i="25"/>
  <c r="AR23" i="13"/>
  <c r="C107" i="21"/>
  <c r="AA27" i="21"/>
  <c r="AE27" i="21" s="1"/>
  <c r="AA80" i="25"/>
  <c r="AE80" i="25" s="1"/>
  <c r="C107" i="26"/>
  <c r="D25" i="26"/>
  <c r="C39" i="21"/>
  <c r="AQ98" i="13"/>
  <c r="D25" i="21"/>
  <c r="CN80" i="25"/>
  <c r="D77" i="27"/>
  <c r="E109" i="21"/>
  <c r="CL109" i="21"/>
  <c r="D23" i="28"/>
  <c r="AB88" i="31"/>
  <c r="C39" i="24"/>
  <c r="CM39" i="24"/>
  <c r="C78" i="13"/>
  <c r="AA39" i="26"/>
  <c r="AE39" i="26" s="1"/>
  <c r="CN107" i="26"/>
  <c r="F33" i="24"/>
  <c r="CN25" i="4"/>
  <c r="F33" i="27"/>
  <c r="CN88" i="25"/>
  <c r="CL98" i="4"/>
  <c r="E98" i="13"/>
  <c r="AA20" i="24"/>
  <c r="AE20" i="24" s="1"/>
  <c r="CM98" i="4"/>
  <c r="CN98" i="4"/>
  <c r="AA25" i="21"/>
  <c r="AE25" i="21" s="1"/>
  <c r="CD20" i="27"/>
  <c r="CM80" i="21"/>
  <c r="CF77" i="27"/>
  <c r="C109" i="21"/>
  <c r="AA109" i="21"/>
  <c r="AE109" i="21" s="1"/>
  <c r="AR98" i="13"/>
  <c r="CN20" i="26"/>
  <c r="AY109" i="22"/>
  <c r="CN77" i="24"/>
  <c r="E77" i="24"/>
  <c r="E109" i="22"/>
  <c r="C105" i="21"/>
  <c r="CL105" i="21"/>
  <c r="CN107" i="4"/>
  <c r="C77" i="24"/>
  <c r="AA88" i="26"/>
  <c r="AE88" i="26" s="1"/>
  <c r="E77" i="4"/>
  <c r="E105" i="26"/>
  <c r="C78" i="21"/>
  <c r="C98" i="21"/>
  <c r="C88" i="31"/>
  <c r="AA98" i="21"/>
  <c r="AE98" i="21" s="1"/>
  <c r="CM105" i="26"/>
  <c r="AA20" i="25"/>
  <c r="AE20" i="25" s="1"/>
  <c r="CN77" i="4"/>
  <c r="E88" i="31"/>
  <c r="AC88" i="31"/>
  <c r="CE109" i="27"/>
  <c r="AA20" i="31"/>
  <c r="CF123" i="23"/>
  <c r="C123" i="4"/>
  <c r="C88" i="26"/>
  <c r="CL88" i="26"/>
  <c r="E52" i="24"/>
  <c r="E52" i="31"/>
  <c r="C52" i="27"/>
  <c r="CD21" i="27"/>
  <c r="CE52" i="23"/>
  <c r="C52" i="23"/>
  <c r="CN88" i="4"/>
  <c r="CL105" i="25"/>
  <c r="C105" i="24"/>
  <c r="AP88" i="13"/>
  <c r="D88" i="13"/>
  <c r="D123" i="24"/>
  <c r="CL123" i="21"/>
  <c r="AA123" i="21"/>
  <c r="AE123" i="21" s="1"/>
  <c r="D107" i="23"/>
  <c r="CN123" i="24"/>
  <c r="CE123" i="23"/>
  <c r="D123" i="23"/>
  <c r="C78" i="28"/>
  <c r="CM78" i="21"/>
  <c r="CL78" i="24"/>
  <c r="D78" i="24"/>
  <c r="CM105" i="24"/>
  <c r="CN123" i="4"/>
  <c r="D123" i="4"/>
  <c r="CD107" i="23"/>
  <c r="D88" i="26"/>
  <c r="AA105" i="4"/>
  <c r="AE105" i="4" s="1"/>
  <c r="CM23" i="4"/>
  <c r="C105" i="4"/>
  <c r="E77" i="21"/>
  <c r="AY77" i="28"/>
  <c r="AY105" i="28"/>
  <c r="AQ105" i="13"/>
  <c r="C77" i="21"/>
  <c r="E78" i="21"/>
  <c r="CN123" i="25"/>
  <c r="E77" i="28"/>
  <c r="CL105" i="4"/>
  <c r="E123" i="25"/>
  <c r="CM123" i="24"/>
  <c r="E107" i="22"/>
  <c r="E88" i="26"/>
  <c r="C88" i="23"/>
  <c r="D123" i="25"/>
  <c r="C123" i="25"/>
  <c r="CL52" i="24"/>
  <c r="AC52" i="31"/>
  <c r="AA88" i="4"/>
  <c r="AE88" i="4" s="1"/>
  <c r="E105" i="25"/>
  <c r="D105" i="24"/>
  <c r="AR88" i="13"/>
  <c r="AR123" i="13"/>
  <c r="CM123" i="21"/>
  <c r="CE107" i="23"/>
  <c r="CL123" i="24"/>
  <c r="AP123" i="13"/>
  <c r="BA78" i="28"/>
  <c r="E23" i="21"/>
  <c r="CN78" i="21"/>
  <c r="C78" i="24"/>
  <c r="E105" i="24"/>
  <c r="E123" i="4"/>
  <c r="AA123" i="4"/>
  <c r="AE123" i="4" s="1"/>
  <c r="AZ107" i="22"/>
  <c r="D105" i="4"/>
  <c r="D23" i="27"/>
  <c r="CE88" i="23"/>
  <c r="AZ88" i="28"/>
  <c r="AZ105" i="28"/>
  <c r="BA88" i="28"/>
  <c r="AR105" i="13"/>
  <c r="C105" i="13"/>
  <c r="CN77" i="21"/>
  <c r="CL123" i="25"/>
  <c r="CM77" i="21"/>
  <c r="CN21" i="24"/>
  <c r="CN52" i="24"/>
  <c r="CM52" i="24"/>
  <c r="AP52" i="13"/>
  <c r="E105" i="22"/>
  <c r="CN105" i="25"/>
  <c r="AA105" i="25"/>
  <c r="AE105" i="25" s="1"/>
  <c r="C107" i="24"/>
  <c r="E107" i="13"/>
  <c r="AA123" i="24"/>
  <c r="AE123" i="24" s="1"/>
  <c r="CN23" i="24"/>
  <c r="CN23" i="25"/>
  <c r="AA23" i="21"/>
  <c r="AE23" i="21" s="1"/>
  <c r="AA78" i="21"/>
  <c r="AE78" i="21" s="1"/>
  <c r="CF78" i="27"/>
  <c r="E107" i="26"/>
  <c r="C107" i="22"/>
  <c r="CM88" i="25"/>
  <c r="D88" i="23"/>
  <c r="D23" i="21"/>
  <c r="CF88" i="23"/>
  <c r="AA23" i="24"/>
  <c r="AE23" i="24" s="1"/>
  <c r="CE77" i="27"/>
  <c r="AY88" i="28"/>
  <c r="C52" i="24"/>
  <c r="E52" i="13"/>
  <c r="D105" i="22"/>
  <c r="D105" i="25"/>
  <c r="CM107" i="24"/>
  <c r="D107" i="13"/>
  <c r="C123" i="24"/>
  <c r="E23" i="25"/>
  <c r="CM23" i="21"/>
  <c r="AY107" i="22"/>
  <c r="CD78" i="27"/>
  <c r="D107" i="24"/>
  <c r="AA107" i="26"/>
  <c r="AE107" i="26" s="1"/>
  <c r="D107" i="22"/>
  <c r="E88" i="25"/>
  <c r="AA21" i="24"/>
  <c r="AE21" i="24" s="1"/>
  <c r="E88" i="28"/>
  <c r="D78" i="21"/>
  <c r="D23" i="24"/>
  <c r="AA21" i="25"/>
  <c r="AE21" i="25" s="1"/>
  <c r="AA21" i="31"/>
  <c r="CN21" i="25"/>
  <c r="CF21" i="27"/>
  <c r="EI6" i="25"/>
  <c r="BN8" i="25" s="1"/>
  <c r="BY38" i="27"/>
  <c r="BY81" i="23"/>
  <c r="BY116" i="23"/>
  <c r="BY100" i="23"/>
  <c r="BY91" i="23"/>
  <c r="BY53" i="23"/>
  <c r="BY33" i="23"/>
  <c r="BY11" i="23"/>
  <c r="K11" i="23" s="1"/>
  <c r="BY87" i="23"/>
  <c r="BY71" i="23"/>
  <c r="BY36" i="23"/>
  <c r="BY14" i="23"/>
  <c r="K14" i="23" s="1"/>
  <c r="AK23" i="34" s="1"/>
  <c r="AM23" i="34" s="1"/>
  <c r="BH23" i="34" s="1"/>
  <c r="BY50" i="23"/>
  <c r="BY34" i="23"/>
  <c r="BY87" i="27"/>
  <c r="CU6" i="23"/>
  <c r="Q8" i="23" s="1"/>
  <c r="BY93" i="23"/>
  <c r="BY94" i="27"/>
  <c r="BY103" i="27"/>
  <c r="BY111" i="27"/>
  <c r="BY119" i="27"/>
  <c r="BY127" i="27"/>
  <c r="BY106" i="27"/>
  <c r="BY114" i="27"/>
  <c r="BY122" i="27"/>
  <c r="BY48" i="27"/>
  <c r="BY51" i="23"/>
  <c r="BY68" i="23"/>
  <c r="BY89" i="23"/>
  <c r="BY38" i="23"/>
  <c r="BY29" i="23"/>
  <c r="K29" i="23" s="1"/>
  <c r="AK15" i="34" s="1"/>
  <c r="AM15" i="34" s="1"/>
  <c r="BH15" i="34" s="1"/>
  <c r="BY122" i="23"/>
  <c r="BY114" i="23"/>
  <c r="BY106" i="23"/>
  <c r="BY98" i="23"/>
  <c r="BY86" i="23"/>
  <c r="BY70" i="23"/>
  <c r="BY52" i="23"/>
  <c r="BY30" i="23"/>
  <c r="BY77" i="23"/>
  <c r="BY57" i="23"/>
  <c r="BY35" i="23"/>
  <c r="BY13" i="23"/>
  <c r="K13" i="23" s="1"/>
  <c r="AK22" i="34" s="1"/>
  <c r="AM22" i="34" s="1"/>
  <c r="BH22" i="34" s="1"/>
  <c r="BY121" i="23"/>
  <c r="BY113" i="23"/>
  <c r="BY105" i="23"/>
  <c r="BY97" i="23"/>
  <c r="BY82" i="23"/>
  <c r="BY66" i="23"/>
  <c r="BY49" i="23"/>
  <c r="BY27" i="23"/>
  <c r="K27" i="23" s="1"/>
  <c r="AK20" i="34" s="1"/>
  <c r="AM20" i="34" s="1"/>
  <c r="BH20" i="34" s="1"/>
  <c r="BY9" i="23"/>
  <c r="K9" i="23" s="1"/>
  <c r="BY47" i="23"/>
  <c r="BY31" i="23"/>
  <c r="BY15" i="23"/>
  <c r="K15" i="23" s="1"/>
  <c r="AK19" i="34" s="1"/>
  <c r="AM19" i="34" s="1"/>
  <c r="BH19" i="34" s="1"/>
  <c r="AJ65" i="22"/>
  <c r="AH65" i="22"/>
  <c r="BG65" i="22" s="1"/>
  <c r="AJ20" i="22"/>
  <c r="AH20" i="22"/>
  <c r="BG20" i="22" s="1"/>
  <c r="AE117" i="22"/>
  <c r="AC117" i="22"/>
  <c r="BF117" i="22" s="1"/>
  <c r="BY64" i="27"/>
  <c r="BY96" i="27"/>
  <c r="BY97" i="27"/>
  <c r="BY105" i="27"/>
  <c r="BY113" i="27"/>
  <c r="BY121" i="27"/>
  <c r="BY100" i="27"/>
  <c r="BY108" i="27"/>
  <c r="BY116" i="27"/>
  <c r="BY124" i="27"/>
  <c r="AE126" i="22"/>
  <c r="AC126" i="22"/>
  <c r="BF126" i="22" s="1"/>
  <c r="AE88" i="22"/>
  <c r="AC88" i="22"/>
  <c r="BF88" i="22" s="1"/>
  <c r="AJ33" i="22"/>
  <c r="AH33" i="22"/>
  <c r="BG33" i="22" s="1"/>
  <c r="BY35" i="27"/>
  <c r="BY13" i="27"/>
  <c r="BY29" i="27"/>
  <c r="BY11" i="27"/>
  <c r="BY27" i="27"/>
  <c r="BY17" i="27"/>
  <c r="BY41" i="27"/>
  <c r="BY49" i="27"/>
  <c r="BY57" i="27"/>
  <c r="BY65" i="27"/>
  <c r="BY73" i="27"/>
  <c r="BY83" i="27"/>
  <c r="A73" i="7"/>
  <c r="A74" i="7"/>
  <c r="A77" i="7" s="1"/>
  <c r="A83" i="7" s="1"/>
  <c r="A84" i="7" s="1"/>
  <c r="A70" i="7"/>
  <c r="AC22" i="22"/>
  <c r="BF22" i="22" s="1"/>
  <c r="AE22" i="22"/>
  <c r="AC69" i="22"/>
  <c r="BF69" i="22" s="1"/>
  <c r="AE69" i="22"/>
  <c r="AH25" i="22"/>
  <c r="BG25" i="22" s="1"/>
  <c r="AJ25" i="22"/>
  <c r="AE47" i="22"/>
  <c r="AC47" i="22"/>
  <c r="BF47" i="22" s="1"/>
  <c r="BY26" i="27"/>
  <c r="BY14" i="27"/>
  <c r="BY30" i="27"/>
  <c r="BY80" i="27"/>
  <c r="BY50" i="27"/>
  <c r="BY58" i="27"/>
  <c r="BY66" i="27"/>
  <c r="BY74" i="27"/>
  <c r="AH99" i="22"/>
  <c r="BG99" i="22" s="1"/>
  <c r="AJ99" i="22"/>
  <c r="AC11" i="22"/>
  <c r="BF11" i="22" s="1"/>
  <c r="AE11" i="22"/>
  <c r="AJ26" i="22"/>
  <c r="AH26" i="22"/>
  <c r="BG26" i="22" s="1"/>
  <c r="AE104" i="22"/>
  <c r="AC104" i="22"/>
  <c r="BF104" i="22" s="1"/>
  <c r="AJ54" i="22"/>
  <c r="AH54" i="22"/>
  <c r="BG54" i="22" s="1"/>
  <c r="AJ51" i="22"/>
  <c r="AH51" i="22"/>
  <c r="BG51" i="22" s="1"/>
  <c r="AH77" i="22"/>
  <c r="BG77" i="22" s="1"/>
  <c r="AJ77" i="22"/>
  <c r="AC26" i="22"/>
  <c r="BF26" i="22" s="1"/>
  <c r="AE26" i="22"/>
  <c r="AC17" i="22"/>
  <c r="BF17" i="22" s="1"/>
  <c r="AE17" i="22"/>
  <c r="AE54" i="22"/>
  <c r="AC54" i="22"/>
  <c r="BF54" i="22" s="1"/>
  <c r="BY48" i="23"/>
  <c r="BY19" i="23"/>
  <c r="BY76" i="23"/>
  <c r="BY84" i="23"/>
  <c r="BY128" i="23"/>
  <c r="BY120" i="23"/>
  <c r="BY112" i="23"/>
  <c r="BY104" i="23"/>
  <c r="BY96" i="23"/>
  <c r="BY83" i="23"/>
  <c r="BY67" i="23"/>
  <c r="BY43" i="23"/>
  <c r="BY21" i="23"/>
  <c r="K21" i="23" s="1"/>
  <c r="AK28" i="34" s="1"/>
  <c r="AM28" i="34" s="1"/>
  <c r="BH28" i="34" s="1"/>
  <c r="BY88" i="23"/>
  <c r="BY72" i="23"/>
  <c r="BY54" i="23"/>
  <c r="BY32" i="23"/>
  <c r="K32" i="23" s="1"/>
  <c r="AK27" i="34" s="1"/>
  <c r="AM27" i="34" s="1"/>
  <c r="BH27" i="34" s="1"/>
  <c r="BY12" i="23"/>
  <c r="K12" i="23" s="1"/>
  <c r="BY119" i="23"/>
  <c r="BY111" i="23"/>
  <c r="BY103" i="23"/>
  <c r="BY95" i="23"/>
  <c r="BY79" i="23"/>
  <c r="BY63" i="23"/>
  <c r="BY46" i="23"/>
  <c r="BY24" i="23"/>
  <c r="K24" i="23" s="1"/>
  <c r="AK36" i="34" s="1"/>
  <c r="AM36" i="34" s="1"/>
  <c r="BH36" i="34" s="1"/>
  <c r="BY58" i="23"/>
  <c r="BY42" i="23"/>
  <c r="BY26" i="23"/>
  <c r="K26" i="23" s="1"/>
  <c r="AK31" i="34" s="1"/>
  <c r="AM31" i="34" s="1"/>
  <c r="BH31" i="34" s="1"/>
  <c r="BY10" i="23"/>
  <c r="K10" i="23" s="1"/>
  <c r="AE94" i="22"/>
  <c r="AC94" i="22"/>
  <c r="BF94" i="22" s="1"/>
  <c r="AJ48" i="22"/>
  <c r="AH48" i="22"/>
  <c r="BG48" i="22" s="1"/>
  <c r="AC120" i="22"/>
  <c r="BF120" i="22" s="1"/>
  <c r="AE120" i="22"/>
  <c r="AH117" i="22"/>
  <c r="BG117" i="22" s="1"/>
  <c r="AJ117" i="22"/>
  <c r="BY39" i="27"/>
  <c r="BY91" i="27"/>
  <c r="BY89" i="27"/>
  <c r="BY98" i="27"/>
  <c r="BY99" i="27"/>
  <c r="BY107" i="27"/>
  <c r="BY115" i="27"/>
  <c r="BY123" i="27"/>
  <c r="BY102" i="27"/>
  <c r="BY110" i="27"/>
  <c r="BY118" i="27"/>
  <c r="BY126" i="27"/>
  <c r="AE101" i="22"/>
  <c r="AC101" i="22"/>
  <c r="BF101" i="22" s="1"/>
  <c r="AE39" i="22"/>
  <c r="AC39" i="22"/>
  <c r="BF39" i="22" s="1"/>
  <c r="AH126" i="22"/>
  <c r="BG126" i="22" s="1"/>
  <c r="AJ126" i="22"/>
  <c r="AC68" i="22"/>
  <c r="BF68" i="22" s="1"/>
  <c r="AE68" i="22"/>
  <c r="BY43" i="27"/>
  <c r="BY37" i="27"/>
  <c r="BY51" i="27"/>
  <c r="BY59" i="27"/>
  <c r="BY67" i="27"/>
  <c r="BY75" i="27"/>
  <c r="BY81" i="27"/>
  <c r="AH22" i="22"/>
  <c r="BG22" i="22" s="1"/>
  <c r="AJ22" i="22"/>
  <c r="AE34" i="22"/>
  <c r="AC34" i="22"/>
  <c r="BF34" i="22" s="1"/>
  <c r="AJ110" i="22"/>
  <c r="AH110" i="22"/>
  <c r="BG110" i="22" s="1"/>
  <c r="AE62" i="22"/>
  <c r="AC62" i="22"/>
  <c r="BF62" i="22" s="1"/>
  <c r="AE70" i="22"/>
  <c r="AC70" i="22"/>
  <c r="BF70" i="22" s="1"/>
  <c r="BY18" i="27"/>
  <c r="BY34" i="27"/>
  <c r="BY12" i="27"/>
  <c r="BY28" i="27"/>
  <c r="BY44" i="27"/>
  <c r="BY52" i="27"/>
  <c r="BY60" i="27"/>
  <c r="BY76" i="27"/>
  <c r="AE56" i="22"/>
  <c r="AC56" i="22"/>
  <c r="BF56" i="22" s="1"/>
  <c r="AH11" i="22"/>
  <c r="BG11" i="22" s="1"/>
  <c r="AJ11" i="22"/>
  <c r="AC51" i="22"/>
  <c r="BF51" i="22" s="1"/>
  <c r="AE51" i="22"/>
  <c r="AC77" i="22"/>
  <c r="BF77" i="22" s="1"/>
  <c r="AE77" i="22"/>
  <c r="AH104" i="22"/>
  <c r="BG104" i="22" s="1"/>
  <c r="AJ104" i="22"/>
  <c r="AC103" i="22"/>
  <c r="BF103" i="22" s="1"/>
  <c r="AE103" i="22"/>
  <c r="AH17" i="22"/>
  <c r="BG17" i="22" s="1"/>
  <c r="AJ17" i="22"/>
  <c r="BY92" i="23"/>
  <c r="BY28" i="23"/>
  <c r="K28" i="23" s="1"/>
  <c r="AK16" i="34" s="1"/>
  <c r="AM16" i="34" s="1"/>
  <c r="BH16" i="34" s="1"/>
  <c r="BY16" i="23"/>
  <c r="K16" i="23" s="1"/>
  <c r="AK30" i="34" s="1"/>
  <c r="AM30" i="34" s="1"/>
  <c r="BH30" i="34" s="1"/>
  <c r="BY61" i="23"/>
  <c r="BY65" i="23"/>
  <c r="BY126" i="23"/>
  <c r="BY118" i="23"/>
  <c r="BY110" i="23"/>
  <c r="BY102" i="23"/>
  <c r="BY94" i="23"/>
  <c r="BY78" i="23"/>
  <c r="BY62" i="23"/>
  <c r="BY40" i="23"/>
  <c r="BY20" i="23"/>
  <c r="K20" i="23" s="1"/>
  <c r="AK35" i="34" s="1"/>
  <c r="AM35" i="34" s="1"/>
  <c r="BH35" i="34" s="1"/>
  <c r="BY85" i="23"/>
  <c r="BY69" i="23"/>
  <c r="BY45" i="23"/>
  <c r="BY25" i="23"/>
  <c r="K25" i="23" s="1"/>
  <c r="AK17" i="34" s="1"/>
  <c r="AM17" i="34" s="1"/>
  <c r="BH17" i="34" s="1"/>
  <c r="BY125" i="23"/>
  <c r="BY117" i="23"/>
  <c r="BY109" i="23"/>
  <c r="BY101" i="23"/>
  <c r="BY90" i="23"/>
  <c r="BY74" i="23"/>
  <c r="BY59" i="23"/>
  <c r="BY37" i="23"/>
  <c r="BY17" i="23"/>
  <c r="K17" i="23" s="1"/>
  <c r="AK29" i="34" s="1"/>
  <c r="AM29" i="34" s="1"/>
  <c r="BH29" i="34" s="1"/>
  <c r="BY55" i="23"/>
  <c r="BY39" i="23"/>
  <c r="BY23" i="23"/>
  <c r="K23" i="23" s="1"/>
  <c r="AK26" i="34" s="1"/>
  <c r="AM26" i="34" s="1"/>
  <c r="BH26" i="34" s="1"/>
  <c r="AC13" i="22"/>
  <c r="BF13" i="22" s="1"/>
  <c r="AE13" i="22"/>
  <c r="AC48" i="22"/>
  <c r="BF48" i="22" s="1"/>
  <c r="AE48" i="22"/>
  <c r="AE20" i="22"/>
  <c r="AC20" i="22"/>
  <c r="BF20" i="22" s="1"/>
  <c r="AC97" i="22"/>
  <c r="BF97" i="22" s="1"/>
  <c r="AE97" i="22"/>
  <c r="BY31" i="27"/>
  <c r="BY24" i="27"/>
  <c r="BY33" i="27"/>
  <c r="BY71" i="27"/>
  <c r="BY92" i="27"/>
  <c r="BY90" i="27"/>
  <c r="BY68" i="27"/>
  <c r="BY88" i="27"/>
  <c r="BY93" i="27"/>
  <c r="BY101" i="27"/>
  <c r="BY109" i="27"/>
  <c r="BY117" i="27"/>
  <c r="BY125" i="27"/>
  <c r="BY104" i="27"/>
  <c r="BY112" i="27"/>
  <c r="BY120" i="27"/>
  <c r="BY128" i="27"/>
  <c r="AH39" i="22"/>
  <c r="BG39" i="22" s="1"/>
  <c r="AJ39" i="22"/>
  <c r="AJ68" i="22"/>
  <c r="AH68" i="22"/>
  <c r="BG68" i="22" s="1"/>
  <c r="AC33" i="22"/>
  <c r="BF33" i="22" s="1"/>
  <c r="AE33" i="22"/>
  <c r="BY15" i="27"/>
  <c r="BY23" i="27"/>
  <c r="BY21" i="27"/>
  <c r="BY19" i="27"/>
  <c r="BY25" i="27"/>
  <c r="BY85" i="27"/>
  <c r="BY45" i="27"/>
  <c r="BY53" i="27"/>
  <c r="BY61" i="27"/>
  <c r="BY69" i="27"/>
  <c r="BY77" i="27"/>
  <c r="AH23" i="22"/>
  <c r="BG23" i="22" s="1"/>
  <c r="AJ23" i="22"/>
  <c r="AH34" i="22"/>
  <c r="BG34" i="22" s="1"/>
  <c r="AJ34" i="22"/>
  <c r="AC110" i="22"/>
  <c r="BF110" i="22" s="1"/>
  <c r="AE110" i="22"/>
  <c r="AC25" i="22"/>
  <c r="BF25" i="22" s="1"/>
  <c r="AE25" i="22"/>
  <c r="AH70" i="22"/>
  <c r="BG70" i="22" s="1"/>
  <c r="AJ70" i="22"/>
  <c r="BY32" i="27"/>
  <c r="BY10" i="27"/>
  <c r="BY22" i="27"/>
  <c r="BY42" i="27"/>
  <c r="BY36" i="27"/>
  <c r="BY82" i="27"/>
  <c r="BY46" i="27"/>
  <c r="BY54" i="27"/>
  <c r="BY62" i="27"/>
  <c r="BY78" i="27"/>
  <c r="BY84" i="27"/>
  <c r="AJ103" i="22"/>
  <c r="AH103" i="22"/>
  <c r="BG103" i="22" s="1"/>
  <c r="BY73" i="23"/>
  <c r="BY127" i="23"/>
  <c r="BY41" i="23"/>
  <c r="BY60" i="23"/>
  <c r="BY124" i="23"/>
  <c r="BY108" i="23"/>
  <c r="BY75" i="23"/>
  <c r="BY80" i="23"/>
  <c r="BY64" i="23"/>
  <c r="BY44" i="23"/>
  <c r="BY22" i="23"/>
  <c r="K22" i="23" s="1"/>
  <c r="AK32" i="34" s="1"/>
  <c r="AM32" i="34" s="1"/>
  <c r="BH32" i="34" s="1"/>
  <c r="BY123" i="23"/>
  <c r="BY115" i="23"/>
  <c r="BY107" i="23"/>
  <c r="BY99" i="23"/>
  <c r="BY56" i="23"/>
  <c r="BY18" i="23"/>
  <c r="K18" i="23" s="1"/>
  <c r="AK14" i="34" s="1"/>
  <c r="AM14" i="34" s="1"/>
  <c r="BH14" i="34" s="1"/>
  <c r="AC65" i="22"/>
  <c r="BF65" i="22" s="1"/>
  <c r="AE65" i="22"/>
  <c r="AJ13" i="22"/>
  <c r="AH13" i="22"/>
  <c r="BG13" i="22" s="1"/>
  <c r="AJ94" i="22"/>
  <c r="AH94" i="22"/>
  <c r="BG94" i="22" s="1"/>
  <c r="AJ120" i="22"/>
  <c r="AH120" i="22"/>
  <c r="BG120" i="22" s="1"/>
  <c r="AJ97" i="22"/>
  <c r="AH97" i="22"/>
  <c r="BG97" i="22" s="1"/>
  <c r="BY70" i="27"/>
  <c r="BY95" i="27"/>
  <c r="AH101" i="22"/>
  <c r="BG101" i="22" s="1"/>
  <c r="AJ101" i="22"/>
  <c r="AH88" i="22"/>
  <c r="BG88" i="22" s="1"/>
  <c r="AJ88" i="22"/>
  <c r="BY9" i="27"/>
  <c r="BY47" i="27"/>
  <c r="BY55" i="27"/>
  <c r="AC23" i="22"/>
  <c r="BF23" i="22" s="1"/>
  <c r="AE23" i="22"/>
  <c r="AJ69" i="22"/>
  <c r="AH69" i="22"/>
  <c r="BG69" i="22" s="1"/>
  <c r="AJ62" i="22"/>
  <c r="AH62" i="22"/>
  <c r="BG62" i="22" s="1"/>
  <c r="AH47" i="22"/>
  <c r="BG47" i="22" s="1"/>
  <c r="AJ47" i="22"/>
  <c r="BY16" i="27"/>
  <c r="BY40" i="27"/>
  <c r="BY20" i="27"/>
  <c r="BY56" i="27"/>
  <c r="BY72" i="27"/>
  <c r="BY86" i="27"/>
  <c r="AJ56" i="22"/>
  <c r="AH56" i="22"/>
  <c r="BG56" i="22" s="1"/>
  <c r="AC99" i="22"/>
  <c r="BF99" i="22" s="1"/>
  <c r="AE99" i="22"/>
  <c r="AF9" i="28"/>
  <c r="CC11" i="27"/>
  <c r="AP11" i="28"/>
  <c r="M11" i="27"/>
  <c r="CC10" i="27"/>
  <c r="CG10" i="27" s="1"/>
  <c r="AP9" i="28"/>
  <c r="M10" i="27"/>
  <c r="CC9" i="27"/>
  <c r="AP10" i="28"/>
  <c r="M9" i="27"/>
  <c r="M12" i="27"/>
  <c r="CC12" i="27"/>
  <c r="AP12" i="28"/>
  <c r="N6" i="21"/>
  <c r="N6" i="24"/>
  <c r="N6" i="4"/>
  <c r="N6" i="25"/>
  <c r="N6" i="26"/>
  <c r="L11" i="22"/>
  <c r="M11" i="13"/>
  <c r="J11" i="13" s="1"/>
  <c r="L11" i="28"/>
  <c r="D19" i="27"/>
  <c r="E29" i="31"/>
  <c r="E19" i="31"/>
  <c r="D29" i="27"/>
  <c r="D29" i="23"/>
  <c r="D30" i="23"/>
  <c r="D19" i="23"/>
  <c r="D32" i="23"/>
  <c r="D33" i="23"/>
  <c r="AM37" i="22" l="1"/>
  <c r="BH37" i="22" s="1"/>
  <c r="EJ6" i="26"/>
  <c r="Q37" i="31"/>
  <c r="Z37" i="31"/>
  <c r="AO30" i="22"/>
  <c r="AM30" i="22"/>
  <c r="BH30" i="22" s="1"/>
  <c r="AO33" i="22"/>
  <c r="AM33" i="22"/>
  <c r="BH33" i="22" s="1"/>
  <c r="Z30" i="31"/>
  <c r="K30" i="31"/>
  <c r="Q30" i="31"/>
  <c r="Q38" i="31"/>
  <c r="Z38" i="31"/>
  <c r="K38" i="31"/>
  <c r="CV6" i="27"/>
  <c r="R8" i="27" s="1"/>
  <c r="AF113" i="28"/>
  <c r="AF113" i="34"/>
  <c r="AO36" i="22"/>
  <c r="AM36" i="22"/>
  <c r="BH36" i="22" s="1"/>
  <c r="CG33" i="23"/>
  <c r="CD33" i="23"/>
  <c r="CD30" i="23"/>
  <c r="CG36" i="23"/>
  <c r="CE36" i="23"/>
  <c r="CG31" i="23"/>
  <c r="CE31" i="23"/>
  <c r="L25" i="34"/>
  <c r="L38" i="28"/>
  <c r="L38" i="22"/>
  <c r="M38" i="13"/>
  <c r="J38" i="13" s="1"/>
  <c r="L38" i="34"/>
  <c r="L37" i="22"/>
  <c r="L37" i="28"/>
  <c r="M37" i="13"/>
  <c r="J37" i="13" s="1"/>
  <c r="L17" i="34"/>
  <c r="L25" i="28"/>
  <c r="L25" i="22"/>
  <c r="M25" i="13"/>
  <c r="J25" i="13" s="1"/>
  <c r="L9" i="28"/>
  <c r="M9" i="13"/>
  <c r="J9" i="13" s="1"/>
  <c r="L9" i="34"/>
  <c r="L15" i="28"/>
  <c r="L15" i="22"/>
  <c r="L10" i="34"/>
  <c r="L10" i="28"/>
  <c r="M10" i="13"/>
  <c r="J10" i="13" s="1"/>
  <c r="L10" i="22"/>
  <c r="L19" i="34"/>
  <c r="L20" i="34"/>
  <c r="L27" i="28"/>
  <c r="L27" i="22"/>
  <c r="M27" i="13"/>
  <c r="J27" i="13" s="1"/>
  <c r="L27" i="34"/>
  <c r="L32" i="22"/>
  <c r="M32" i="13"/>
  <c r="J32" i="13" s="1"/>
  <c r="L32" i="28"/>
  <c r="L36" i="34"/>
  <c r="L24" i="22"/>
  <c r="L24" i="28"/>
  <c r="M24" i="13"/>
  <c r="J24" i="13" s="1"/>
  <c r="L23" i="34"/>
  <c r="L14" i="22"/>
  <c r="L14" i="28"/>
  <c r="M14" i="13"/>
  <c r="J14" i="13" s="1"/>
  <c r="L31" i="34"/>
  <c r="M26" i="13"/>
  <c r="J26" i="13" s="1"/>
  <c r="L26" i="28"/>
  <c r="L26" i="22"/>
  <c r="L22" i="34"/>
  <c r="L13" i="28"/>
  <c r="L13" i="22"/>
  <c r="M13" i="13"/>
  <c r="J13" i="13" s="1"/>
  <c r="L32" i="34"/>
  <c r="L22" i="28"/>
  <c r="L22" i="22"/>
  <c r="M22" i="13"/>
  <c r="J22" i="13" s="1"/>
  <c r="L16" i="34"/>
  <c r="M28" i="13"/>
  <c r="J28" i="13" s="1"/>
  <c r="L28" i="28"/>
  <c r="L28" i="22"/>
  <c r="L26" i="34"/>
  <c r="L23" i="28"/>
  <c r="L23" i="22"/>
  <c r="M23" i="13"/>
  <c r="J23" i="13" s="1"/>
  <c r="L18" i="34"/>
  <c r="L30" i="28"/>
  <c r="L30" i="22"/>
  <c r="M30" i="13"/>
  <c r="J30" i="13" s="1"/>
  <c r="L28" i="34"/>
  <c r="L21" i="28"/>
  <c r="L21" i="22"/>
  <c r="M21" i="13"/>
  <c r="J21" i="13" s="1"/>
  <c r="M12" i="13"/>
  <c r="J12" i="13" s="1"/>
  <c r="L12" i="28"/>
  <c r="L12" i="34"/>
  <c r="CC10" i="23"/>
  <c r="CG10" i="23" s="1"/>
  <c r="AK10" i="34"/>
  <c r="AM10" i="34" s="1"/>
  <c r="BH10" i="34" s="1"/>
  <c r="CC12" i="23"/>
  <c r="CD12" i="23" s="1"/>
  <c r="AK12" i="34"/>
  <c r="AM12" i="34" s="1"/>
  <c r="BH12" i="34" s="1"/>
  <c r="AK9" i="28"/>
  <c r="AK9" i="34"/>
  <c r="AM9" i="34" s="1"/>
  <c r="BH9" i="34" s="1"/>
  <c r="AK11" i="28"/>
  <c r="AK11" i="34"/>
  <c r="AM11" i="34" s="1"/>
  <c r="BH11" i="34" s="1"/>
  <c r="BO8" i="26"/>
  <c r="EK6" i="26"/>
  <c r="EL6" i="26" s="1"/>
  <c r="EM6" i="26" s="1"/>
  <c r="EN6" i="26" s="1"/>
  <c r="EO6" i="26" s="1"/>
  <c r="EP6" i="26" s="1"/>
  <c r="BP8" i="4"/>
  <c r="BO8" i="4"/>
  <c r="CL35" i="26"/>
  <c r="BO8" i="21"/>
  <c r="EJ6" i="24"/>
  <c r="EK6" i="24" s="1"/>
  <c r="EL6" i="24" s="1"/>
  <c r="EM6" i="24" s="1"/>
  <c r="EN6" i="24" s="1"/>
  <c r="EO6" i="24" s="1"/>
  <c r="EP6" i="24" s="1"/>
  <c r="BN8" i="24"/>
  <c r="L13" i="21"/>
  <c r="L17" i="21"/>
  <c r="L21" i="21"/>
  <c r="L25" i="21"/>
  <c r="L29" i="21"/>
  <c r="L33" i="21"/>
  <c r="L37" i="21"/>
  <c r="L41" i="21"/>
  <c r="L45" i="21"/>
  <c r="L49" i="21"/>
  <c r="L53" i="21"/>
  <c r="L57" i="21"/>
  <c r="L61" i="21"/>
  <c r="L65" i="21"/>
  <c r="L69" i="21"/>
  <c r="L73" i="21"/>
  <c r="L77" i="21"/>
  <c r="L81" i="21"/>
  <c r="L85" i="21"/>
  <c r="L89" i="21"/>
  <c r="L93" i="21"/>
  <c r="L97" i="21"/>
  <c r="L101" i="21"/>
  <c r="L105" i="21"/>
  <c r="L109" i="21"/>
  <c r="L113" i="21"/>
  <c r="L117" i="21"/>
  <c r="L121" i="21"/>
  <c r="L125" i="21"/>
  <c r="L11" i="21"/>
  <c r="L16" i="21"/>
  <c r="L22" i="21"/>
  <c r="L27" i="21"/>
  <c r="L32" i="21"/>
  <c r="L38" i="21"/>
  <c r="L43" i="21"/>
  <c r="L48" i="21"/>
  <c r="L54" i="21"/>
  <c r="L59" i="21"/>
  <c r="L64" i="21"/>
  <c r="L70" i="21"/>
  <c r="L75" i="21"/>
  <c r="L80" i="21"/>
  <c r="L86" i="21"/>
  <c r="L91" i="21"/>
  <c r="L96" i="21"/>
  <c r="L102" i="21"/>
  <c r="L107" i="21"/>
  <c r="L112" i="21"/>
  <c r="L118" i="21"/>
  <c r="L123" i="21"/>
  <c r="L128" i="21"/>
  <c r="L12" i="21"/>
  <c r="L18" i="21"/>
  <c r="L23" i="21"/>
  <c r="L28" i="21"/>
  <c r="L34" i="21"/>
  <c r="L39" i="21"/>
  <c r="L44" i="21"/>
  <c r="L50" i="21"/>
  <c r="L55" i="21"/>
  <c r="L60" i="21"/>
  <c r="L66" i="21"/>
  <c r="L71" i="21"/>
  <c r="L76" i="21"/>
  <c r="L82" i="21"/>
  <c r="L87" i="21"/>
  <c r="L92" i="21"/>
  <c r="L98" i="21"/>
  <c r="L103" i="21"/>
  <c r="L108" i="21"/>
  <c r="L114" i="21"/>
  <c r="L119" i="21"/>
  <c r="L124" i="21"/>
  <c r="L14" i="21"/>
  <c r="L19" i="21"/>
  <c r="L24" i="21"/>
  <c r="L30" i="21"/>
  <c r="L35" i="21"/>
  <c r="L40" i="21"/>
  <c r="L46" i="21"/>
  <c r="L51" i="21"/>
  <c r="L56" i="21"/>
  <c r="L62" i="21"/>
  <c r="L67" i="21"/>
  <c r="L72" i="21"/>
  <c r="L78" i="21"/>
  <c r="L83" i="21"/>
  <c r="L88" i="21"/>
  <c r="L94" i="21"/>
  <c r="L99" i="21"/>
  <c r="L104" i="21"/>
  <c r="L110" i="21"/>
  <c r="L115" i="21"/>
  <c r="L120" i="21"/>
  <c r="L26" i="21"/>
  <c r="L47" i="21"/>
  <c r="L68" i="21"/>
  <c r="L90" i="21"/>
  <c r="L111" i="21"/>
  <c r="L127" i="21"/>
  <c r="L10" i="21"/>
  <c r="L31" i="21"/>
  <c r="L52" i="21"/>
  <c r="L74" i="21"/>
  <c r="L95" i="21"/>
  <c r="L116" i="21"/>
  <c r="L15" i="21"/>
  <c r="L36" i="21"/>
  <c r="L58" i="21"/>
  <c r="L79" i="21"/>
  <c r="L100" i="21"/>
  <c r="L122" i="21"/>
  <c r="L20" i="21"/>
  <c r="L42" i="21"/>
  <c r="L63" i="21"/>
  <c r="L84" i="21"/>
  <c r="L106" i="21"/>
  <c r="L126" i="21"/>
  <c r="L10" i="26"/>
  <c r="L14" i="26"/>
  <c r="L18" i="26"/>
  <c r="L22" i="26"/>
  <c r="L26" i="26"/>
  <c r="L30" i="26"/>
  <c r="L34" i="26"/>
  <c r="L38" i="26"/>
  <c r="L42" i="26"/>
  <c r="L46" i="26"/>
  <c r="L50" i="26"/>
  <c r="L54" i="26"/>
  <c r="L58" i="26"/>
  <c r="L62" i="26"/>
  <c r="L66" i="26"/>
  <c r="L70" i="26"/>
  <c r="L74" i="26"/>
  <c r="L78" i="26"/>
  <c r="L82" i="26"/>
  <c r="L86" i="26"/>
  <c r="L90" i="26"/>
  <c r="L94" i="26"/>
  <c r="L98" i="26"/>
  <c r="L102" i="26"/>
  <c r="L106" i="26"/>
  <c r="L110" i="26"/>
  <c r="L114" i="26"/>
  <c r="L118" i="26"/>
  <c r="L122" i="26"/>
  <c r="L126" i="26"/>
  <c r="L11" i="26"/>
  <c r="L16" i="26"/>
  <c r="L21" i="26"/>
  <c r="L27" i="26"/>
  <c r="L32" i="26"/>
  <c r="L37" i="26"/>
  <c r="L43" i="26"/>
  <c r="L48" i="26"/>
  <c r="L53" i="26"/>
  <c r="L59" i="26"/>
  <c r="L64" i="26"/>
  <c r="L69" i="26"/>
  <c r="L75" i="26"/>
  <c r="L80" i="26"/>
  <c r="L85" i="26"/>
  <c r="L91" i="26"/>
  <c r="L96" i="26"/>
  <c r="L101" i="26"/>
  <c r="L107" i="26"/>
  <c r="L112" i="26"/>
  <c r="L117" i="26"/>
  <c r="L123" i="26"/>
  <c r="L128" i="26"/>
  <c r="L36" i="26"/>
  <c r="L47" i="26"/>
  <c r="L57" i="26"/>
  <c r="L68" i="26"/>
  <c r="L79" i="26"/>
  <c r="L89" i="26"/>
  <c r="L100" i="26"/>
  <c r="L111" i="26"/>
  <c r="L121" i="26"/>
  <c r="L12" i="26"/>
  <c r="L17" i="26"/>
  <c r="L23" i="26"/>
  <c r="L28" i="26"/>
  <c r="L33" i="26"/>
  <c r="L39" i="26"/>
  <c r="L44" i="26"/>
  <c r="L49" i="26"/>
  <c r="L55" i="26"/>
  <c r="L60" i="26"/>
  <c r="L65" i="26"/>
  <c r="L71" i="26"/>
  <c r="L76" i="26"/>
  <c r="L81" i="26"/>
  <c r="L87" i="26"/>
  <c r="L92" i="26"/>
  <c r="L97" i="26"/>
  <c r="L103" i="26"/>
  <c r="L108" i="26"/>
  <c r="L113" i="26"/>
  <c r="L119" i="26"/>
  <c r="L124" i="26"/>
  <c r="L13" i="26"/>
  <c r="L19" i="26"/>
  <c r="L24" i="26"/>
  <c r="L29" i="26"/>
  <c r="L35" i="26"/>
  <c r="L40" i="26"/>
  <c r="L45" i="26"/>
  <c r="L51" i="26"/>
  <c r="L56" i="26"/>
  <c r="L61" i="26"/>
  <c r="L67" i="26"/>
  <c r="L72" i="26"/>
  <c r="L77" i="26"/>
  <c r="L83" i="26"/>
  <c r="L88" i="26"/>
  <c r="L93" i="26"/>
  <c r="L99" i="26"/>
  <c r="L104" i="26"/>
  <c r="L109" i="26"/>
  <c r="L115" i="26"/>
  <c r="L120" i="26"/>
  <c r="L125" i="26"/>
  <c r="L15" i="26"/>
  <c r="L20" i="26"/>
  <c r="L25" i="26"/>
  <c r="L31" i="26"/>
  <c r="L41" i="26"/>
  <c r="L52" i="26"/>
  <c r="L63" i="26"/>
  <c r="L73" i="26"/>
  <c r="L84" i="26"/>
  <c r="L95" i="26"/>
  <c r="L105" i="26"/>
  <c r="L116" i="26"/>
  <c r="L127" i="26"/>
  <c r="L12" i="25"/>
  <c r="L16" i="25"/>
  <c r="L20" i="25"/>
  <c r="L24" i="25"/>
  <c r="L28" i="25"/>
  <c r="L13" i="25"/>
  <c r="L17" i="25"/>
  <c r="L21" i="25"/>
  <c r="L25" i="25"/>
  <c r="L29" i="25"/>
  <c r="L33" i="25"/>
  <c r="L37" i="25"/>
  <c r="L41" i="25"/>
  <c r="L45" i="25"/>
  <c r="L49" i="25"/>
  <c r="L53" i="25"/>
  <c r="L57" i="25"/>
  <c r="L61" i="25"/>
  <c r="L65" i="25"/>
  <c r="L69" i="25"/>
  <c r="L73" i="25"/>
  <c r="L77" i="25"/>
  <c r="L81" i="25"/>
  <c r="L85" i="25"/>
  <c r="L89" i="25"/>
  <c r="L93" i="25"/>
  <c r="L97" i="25"/>
  <c r="L101" i="25"/>
  <c r="L105" i="25"/>
  <c r="L109" i="25"/>
  <c r="L113" i="25"/>
  <c r="L117" i="25"/>
  <c r="L121" i="25"/>
  <c r="L125" i="25"/>
  <c r="L11" i="25"/>
  <c r="L19" i="25"/>
  <c r="L27" i="25"/>
  <c r="L34" i="25"/>
  <c r="L39" i="25"/>
  <c r="L44" i="25"/>
  <c r="L50" i="25"/>
  <c r="L55" i="25"/>
  <c r="L60" i="25"/>
  <c r="L66" i="25"/>
  <c r="L71" i="25"/>
  <c r="L76" i="25"/>
  <c r="L82" i="25"/>
  <c r="L87" i="25"/>
  <c r="L92" i="25"/>
  <c r="L98" i="25"/>
  <c r="L103" i="25"/>
  <c r="L108" i="25"/>
  <c r="L114" i="25"/>
  <c r="L119" i="25"/>
  <c r="L124" i="25"/>
  <c r="L14" i="25"/>
  <c r="L22" i="25"/>
  <c r="L30" i="25"/>
  <c r="L35" i="25"/>
  <c r="L40" i="25"/>
  <c r="L46" i="25"/>
  <c r="L51" i="25"/>
  <c r="L56" i="25"/>
  <c r="L62" i="25"/>
  <c r="L67" i="25"/>
  <c r="L72" i="25"/>
  <c r="L78" i="25"/>
  <c r="L83" i="25"/>
  <c r="L88" i="25"/>
  <c r="L94" i="25"/>
  <c r="L99" i="25"/>
  <c r="L104" i="25"/>
  <c r="L110" i="25"/>
  <c r="L115" i="25"/>
  <c r="L120" i="25"/>
  <c r="L126" i="25"/>
  <c r="L15" i="25"/>
  <c r="L23" i="25"/>
  <c r="L31" i="25"/>
  <c r="L36" i="25"/>
  <c r="L42" i="25"/>
  <c r="L47" i="25"/>
  <c r="L52" i="25"/>
  <c r="L58" i="25"/>
  <c r="L63" i="25"/>
  <c r="L68" i="25"/>
  <c r="L74" i="25"/>
  <c r="L79" i="25"/>
  <c r="L84" i="25"/>
  <c r="L90" i="25"/>
  <c r="L95" i="25"/>
  <c r="L100" i="25"/>
  <c r="L106" i="25"/>
  <c r="L111" i="25"/>
  <c r="L116" i="25"/>
  <c r="L122" i="25"/>
  <c r="L127" i="25"/>
  <c r="L10" i="25"/>
  <c r="L18" i="25"/>
  <c r="L26" i="25"/>
  <c r="L32" i="25"/>
  <c r="L38" i="25"/>
  <c r="L43" i="25"/>
  <c r="L48" i="25"/>
  <c r="L54" i="25"/>
  <c r="L59" i="25"/>
  <c r="L64" i="25"/>
  <c r="L70" i="25"/>
  <c r="L75" i="25"/>
  <c r="L80" i="25"/>
  <c r="L86" i="25"/>
  <c r="L91" i="25"/>
  <c r="L96" i="25"/>
  <c r="L102" i="25"/>
  <c r="L107" i="25"/>
  <c r="L112" i="25"/>
  <c r="L118" i="25"/>
  <c r="L123" i="25"/>
  <c r="L128" i="25"/>
  <c r="L10" i="24"/>
  <c r="L14" i="24"/>
  <c r="L18" i="24"/>
  <c r="L22" i="24"/>
  <c r="L26" i="24"/>
  <c r="L30" i="24"/>
  <c r="L34" i="24"/>
  <c r="L38" i="24"/>
  <c r="L42" i="24"/>
  <c r="L46" i="24"/>
  <c r="L50" i="24"/>
  <c r="L54" i="24"/>
  <c r="L58" i="24"/>
  <c r="L62" i="24"/>
  <c r="L66" i="24"/>
  <c r="L70" i="24"/>
  <c r="L74" i="24"/>
  <c r="L78" i="24"/>
  <c r="L82" i="24"/>
  <c r="L86" i="24"/>
  <c r="L90" i="24"/>
  <c r="L94" i="24"/>
  <c r="L98" i="24"/>
  <c r="L102" i="24"/>
  <c r="L106" i="24"/>
  <c r="L110" i="24"/>
  <c r="L15" i="24"/>
  <c r="L20" i="24"/>
  <c r="L25" i="24"/>
  <c r="L31" i="24"/>
  <c r="L36" i="24"/>
  <c r="L41" i="24"/>
  <c r="L47" i="24"/>
  <c r="L52" i="24"/>
  <c r="L57" i="24"/>
  <c r="L63" i="24"/>
  <c r="L68" i="24"/>
  <c r="L73" i="24"/>
  <c r="L79" i="24"/>
  <c r="L84" i="24"/>
  <c r="L89" i="24"/>
  <c r="L95" i="24"/>
  <c r="L100" i="24"/>
  <c r="L105" i="24"/>
  <c r="L111" i="24"/>
  <c r="L115" i="24"/>
  <c r="L119" i="24"/>
  <c r="L123" i="24"/>
  <c r="L127" i="24"/>
  <c r="L11" i="24"/>
  <c r="L16" i="24"/>
  <c r="L21" i="24"/>
  <c r="L27" i="24"/>
  <c r="L32" i="24"/>
  <c r="L37" i="24"/>
  <c r="L43" i="24"/>
  <c r="L48" i="24"/>
  <c r="L53" i="24"/>
  <c r="L59" i="24"/>
  <c r="L64" i="24"/>
  <c r="L69" i="24"/>
  <c r="L75" i="24"/>
  <c r="L80" i="24"/>
  <c r="L85" i="24"/>
  <c r="L91" i="24"/>
  <c r="L96" i="24"/>
  <c r="L101" i="24"/>
  <c r="L107" i="24"/>
  <c r="L112" i="24"/>
  <c r="L116" i="24"/>
  <c r="L120" i="24"/>
  <c r="L124" i="24"/>
  <c r="L128" i="24"/>
  <c r="L19" i="24"/>
  <c r="L29" i="24"/>
  <c r="L40" i="24"/>
  <c r="L51" i="24"/>
  <c r="L61" i="24"/>
  <c r="L72" i="24"/>
  <c r="L83" i="24"/>
  <c r="L93" i="24"/>
  <c r="L104" i="24"/>
  <c r="L114" i="24"/>
  <c r="L122" i="24"/>
  <c r="L12" i="24"/>
  <c r="L23" i="24"/>
  <c r="L33" i="24"/>
  <c r="L44" i="24"/>
  <c r="L55" i="24"/>
  <c r="L65" i="24"/>
  <c r="L76" i="24"/>
  <c r="L87" i="24"/>
  <c r="L97" i="24"/>
  <c r="L108" i="24"/>
  <c r="L117" i="24"/>
  <c r="L125" i="24"/>
  <c r="L13" i="24"/>
  <c r="L24" i="24"/>
  <c r="L35" i="24"/>
  <c r="L45" i="24"/>
  <c r="L56" i="24"/>
  <c r="L67" i="24"/>
  <c r="L77" i="24"/>
  <c r="L88" i="24"/>
  <c r="L99" i="24"/>
  <c r="L109" i="24"/>
  <c r="L118" i="24"/>
  <c r="L126" i="24"/>
  <c r="L17" i="24"/>
  <c r="L28" i="24"/>
  <c r="L39" i="24"/>
  <c r="L49" i="24"/>
  <c r="L60" i="24"/>
  <c r="L71" i="24"/>
  <c r="L81" i="24"/>
  <c r="L92" i="24"/>
  <c r="L103" i="24"/>
  <c r="L113" i="24"/>
  <c r="L121" i="24"/>
  <c r="L9" i="25"/>
  <c r="L9" i="21"/>
  <c r="L9" i="24"/>
  <c r="L9" i="26"/>
  <c r="CF10" i="27"/>
  <c r="B10" i="27"/>
  <c r="CD12" i="27"/>
  <c r="B12" i="27"/>
  <c r="B9" i="27"/>
  <c r="B61" i="27"/>
  <c r="B125" i="27"/>
  <c r="B121" i="27"/>
  <c r="B115" i="27"/>
  <c r="B107" i="27"/>
  <c r="B103" i="27"/>
  <c r="B91" i="27"/>
  <c r="B87" i="27"/>
  <c r="B83" i="27"/>
  <c r="B77" i="27"/>
  <c r="B69" i="27"/>
  <c r="B57" i="27"/>
  <c r="B51" i="27"/>
  <c r="B47" i="27"/>
  <c r="B43" i="27"/>
  <c r="B37" i="27"/>
  <c r="B27" i="27"/>
  <c r="B23" i="27"/>
  <c r="B17" i="27"/>
  <c r="B29" i="27"/>
  <c r="B124" i="27"/>
  <c r="B118" i="27"/>
  <c r="B114" i="27"/>
  <c r="B110" i="27"/>
  <c r="B104" i="27"/>
  <c r="B98" i="27"/>
  <c r="B86" i="27"/>
  <c r="B82" i="27"/>
  <c r="B72" i="27"/>
  <c r="B64" i="27"/>
  <c r="B52" i="27"/>
  <c r="B44" i="27"/>
  <c r="B40" i="27"/>
  <c r="B30" i="27"/>
  <c r="B18" i="27"/>
  <c r="B24" i="27"/>
  <c r="B65" i="27"/>
  <c r="B123" i="27"/>
  <c r="B117" i="27"/>
  <c r="B111" i="27"/>
  <c r="B105" i="27"/>
  <c r="B97" i="27"/>
  <c r="B89" i="27"/>
  <c r="B85" i="27"/>
  <c r="B81" i="27"/>
  <c r="B71" i="27"/>
  <c r="B59" i="27"/>
  <c r="B55" i="27"/>
  <c r="B49" i="27"/>
  <c r="B45" i="27"/>
  <c r="B39" i="27"/>
  <c r="B33" i="27"/>
  <c r="B25" i="27"/>
  <c r="B19" i="27"/>
  <c r="B92" i="27"/>
  <c r="B78" i="27"/>
  <c r="B122" i="27"/>
  <c r="B116" i="27"/>
  <c r="B112" i="27"/>
  <c r="B108" i="27"/>
  <c r="B102" i="27"/>
  <c r="B90" i="27"/>
  <c r="B84" i="27"/>
  <c r="B74" i="27"/>
  <c r="B70" i="27"/>
  <c r="B60" i="27"/>
  <c r="B46" i="27"/>
  <c r="B42" i="27"/>
  <c r="B32" i="27"/>
  <c r="B22" i="27"/>
  <c r="B16" i="27"/>
  <c r="B34" i="27"/>
  <c r="B67" i="27"/>
  <c r="B101" i="27"/>
  <c r="B13" i="27"/>
  <c r="B75" i="27"/>
  <c r="B126" i="27"/>
  <c r="B53" i="27"/>
  <c r="B41" i="27"/>
  <c r="B94" i="27"/>
  <c r="B14" i="27"/>
  <c r="B50" i="27"/>
  <c r="B54" i="27"/>
  <c r="B73" i="27"/>
  <c r="B20" i="27"/>
  <c r="B48" i="27"/>
  <c r="B96" i="27"/>
  <c r="B113" i="27"/>
  <c r="B76" i="27"/>
  <c r="B93" i="27"/>
  <c r="B119" i="27"/>
  <c r="B28" i="27"/>
  <c r="B88" i="27"/>
  <c r="B56" i="27"/>
  <c r="B63" i="27"/>
  <c r="B95" i="27"/>
  <c r="B31" i="27"/>
  <c r="B26" i="27"/>
  <c r="B99" i="27"/>
  <c r="B21" i="27"/>
  <c r="B109" i="27"/>
  <c r="B62" i="27"/>
  <c r="B106" i="27"/>
  <c r="B35" i="27"/>
  <c r="B80" i="27"/>
  <c r="B66" i="27"/>
  <c r="B120" i="27"/>
  <c r="B58" i="27"/>
  <c r="B15" i="27"/>
  <c r="B127" i="27"/>
  <c r="B79" i="27"/>
  <c r="B100" i="27"/>
  <c r="B128" i="27"/>
  <c r="B36" i="27"/>
  <c r="B68" i="27"/>
  <c r="B38" i="27"/>
  <c r="CD11" i="27"/>
  <c r="B11" i="27"/>
  <c r="M32" i="23"/>
  <c r="CC32" i="23"/>
  <c r="CD32" i="23" s="1"/>
  <c r="AK32" i="28"/>
  <c r="AK32" i="22"/>
  <c r="N32" i="31"/>
  <c r="AK10" i="22"/>
  <c r="N11" i="31"/>
  <c r="Z11" i="31" s="1"/>
  <c r="M10" i="23"/>
  <c r="AK11" i="22"/>
  <c r="CC29" i="23"/>
  <c r="CD29" i="23" s="1"/>
  <c r="AK29" i="22"/>
  <c r="AK29" i="28"/>
  <c r="M29" i="23"/>
  <c r="N29" i="31"/>
  <c r="CC25" i="23"/>
  <c r="CG25" i="23" s="1"/>
  <c r="N25" i="31"/>
  <c r="M25" i="23"/>
  <c r="AK25" i="22"/>
  <c r="AK25" i="28"/>
  <c r="AK14" i="28"/>
  <c r="AK14" i="22"/>
  <c r="N14" i="31"/>
  <c r="CC14" i="23"/>
  <c r="M14" i="23"/>
  <c r="AK10" i="28"/>
  <c r="M11" i="23"/>
  <c r="N10" i="31"/>
  <c r="Z10" i="31" s="1"/>
  <c r="N12" i="31"/>
  <c r="Z12" i="31" s="1"/>
  <c r="CC11" i="23"/>
  <c r="M12" i="23"/>
  <c r="AK12" i="22"/>
  <c r="AK18" i="22"/>
  <c r="CC18" i="23"/>
  <c r="N18" i="31"/>
  <c r="AK18" i="28"/>
  <c r="M18" i="23"/>
  <c r="N17" i="31"/>
  <c r="AK17" i="28"/>
  <c r="AK17" i="22"/>
  <c r="CC17" i="23"/>
  <c r="M17" i="23"/>
  <c r="CC16" i="23"/>
  <c r="M16" i="23"/>
  <c r="AK16" i="22"/>
  <c r="AK16" i="28"/>
  <c r="N16" i="31"/>
  <c r="CC24" i="23"/>
  <c r="AK24" i="28"/>
  <c r="AK24" i="22"/>
  <c r="M24" i="23"/>
  <c r="N24" i="31"/>
  <c r="AK12" i="28"/>
  <c r="N9" i="31"/>
  <c r="K9" i="31" s="1"/>
  <c r="AK23" i="28"/>
  <c r="M23" i="23"/>
  <c r="AK23" i="22"/>
  <c r="CC23" i="23"/>
  <c r="CG23" i="23" s="1"/>
  <c r="N23" i="31"/>
  <c r="CC20" i="23"/>
  <c r="AK20" i="22"/>
  <c r="M20" i="23"/>
  <c r="AK20" i="28"/>
  <c r="N20" i="31"/>
  <c r="CC28" i="23"/>
  <c r="AK28" i="28"/>
  <c r="M28" i="23"/>
  <c r="AK28" i="22"/>
  <c r="N28" i="31"/>
  <c r="CC26" i="23"/>
  <c r="CG26" i="23" s="1"/>
  <c r="AK26" i="22"/>
  <c r="AK26" i="28"/>
  <c r="N26" i="31"/>
  <c r="M26" i="23"/>
  <c r="N21" i="31"/>
  <c r="AK21" i="28"/>
  <c r="AK21" i="22"/>
  <c r="M21" i="23"/>
  <c r="CC21" i="23"/>
  <c r="CF21" i="23" s="1"/>
  <c r="CC15" i="23"/>
  <c r="CG15" i="23" s="1"/>
  <c r="M15" i="23"/>
  <c r="AK15" i="28"/>
  <c r="N15" i="31"/>
  <c r="AK15" i="22"/>
  <c r="CC27" i="23"/>
  <c r="AK27" i="28"/>
  <c r="AK27" i="22"/>
  <c r="M27" i="23"/>
  <c r="N27" i="31"/>
  <c r="CC13" i="23"/>
  <c r="AK13" i="28"/>
  <c r="AK13" i="22"/>
  <c r="M13" i="23"/>
  <c r="N13" i="31"/>
  <c r="CC22" i="23"/>
  <c r="CG22" i="23" s="1"/>
  <c r="AK22" i="28"/>
  <c r="AK22" i="22"/>
  <c r="M22" i="23"/>
  <c r="N22" i="31"/>
  <c r="CE11" i="23"/>
  <c r="CD11" i="23"/>
  <c r="D10" i="27"/>
  <c r="D32" i="27"/>
  <c r="D33" i="27"/>
  <c r="D30" i="27"/>
  <c r="M9" i="23"/>
  <c r="CC9" i="23"/>
  <c r="CG9" i="23" s="1"/>
  <c r="AK9" i="22"/>
  <c r="EJ6" i="25"/>
  <c r="CV6" i="23"/>
  <c r="R8" i="23" s="1"/>
  <c r="CN30" i="21"/>
  <c r="CL31" i="25"/>
  <c r="CL17" i="25"/>
  <c r="CL35" i="4"/>
  <c r="CL21" i="25"/>
  <c r="CL35" i="24"/>
  <c r="CM11" i="25"/>
  <c r="CL34" i="25"/>
  <c r="A95" i="7"/>
  <c r="A88" i="7"/>
  <c r="A93" i="7"/>
  <c r="A90" i="7"/>
  <c r="A96" i="7"/>
  <c r="A100" i="7" s="1"/>
  <c r="CL23" i="25"/>
  <c r="CL17" i="24"/>
  <c r="CM12" i="4"/>
  <c r="CE12" i="27"/>
  <c r="CD9" i="27"/>
  <c r="CE11" i="27"/>
  <c r="N12" i="27"/>
  <c r="N10" i="27"/>
  <c r="N9" i="27"/>
  <c r="N11" i="27"/>
  <c r="CD10" i="27"/>
  <c r="CE12" i="23"/>
  <c r="CD10" i="23"/>
  <c r="BP8" i="26" l="1"/>
  <c r="CW6" i="27"/>
  <c r="S8" i="27" s="1"/>
  <c r="CG24" i="23"/>
  <c r="CF24" i="23"/>
  <c r="CG14" i="23"/>
  <c r="CE14" i="23"/>
  <c r="CG18" i="23"/>
  <c r="CD18" i="23"/>
  <c r="CG20" i="23"/>
  <c r="CF20" i="23"/>
  <c r="CD28" i="23"/>
  <c r="CG28" i="23"/>
  <c r="C38" i="27"/>
  <c r="C37" i="27"/>
  <c r="D21" i="27"/>
  <c r="D20" i="27"/>
  <c r="D24" i="27"/>
  <c r="D35" i="27"/>
  <c r="CG17" i="23"/>
  <c r="CE17" i="23"/>
  <c r="CG27" i="23"/>
  <c r="CD27" i="23"/>
  <c r="CG16" i="23"/>
  <c r="CE16" i="23"/>
  <c r="CG29" i="23"/>
  <c r="CE29" i="23"/>
  <c r="CG32" i="23"/>
  <c r="CE32" i="23"/>
  <c r="C33" i="27"/>
  <c r="C32" i="27"/>
  <c r="C30" i="27"/>
  <c r="C29" i="27"/>
  <c r="CG11" i="23"/>
  <c r="CF11" i="23"/>
  <c r="CG12" i="23"/>
  <c r="CF12" i="23"/>
  <c r="AC12" i="31"/>
  <c r="D11" i="27"/>
  <c r="D12" i="27"/>
  <c r="AC11" i="31"/>
  <c r="X9" i="28"/>
  <c r="Z9" i="28" s="1"/>
  <c r="X71" i="28"/>
  <c r="BE71" i="28" s="1"/>
  <c r="X24" i="28"/>
  <c r="Z24" i="28" s="1"/>
  <c r="X95" i="28"/>
  <c r="Z95" i="28" s="1"/>
  <c r="AH9" i="28"/>
  <c r="AJ9" i="28" s="1"/>
  <c r="X121" i="28"/>
  <c r="BE121" i="28" s="1"/>
  <c r="X81" i="28"/>
  <c r="BE81" i="28" s="1"/>
  <c r="X39" i="28"/>
  <c r="BE39" i="28" s="1"/>
  <c r="X118" i="28"/>
  <c r="BE118" i="28" s="1"/>
  <c r="X77" i="28"/>
  <c r="BE77" i="28" s="1"/>
  <c r="X35" i="28"/>
  <c r="BE35" i="28" s="1"/>
  <c r="X117" i="28"/>
  <c r="Z117" i="28" s="1"/>
  <c r="X76" i="28"/>
  <c r="Z76" i="28" s="1"/>
  <c r="X33" i="28"/>
  <c r="Z33" i="28" s="1"/>
  <c r="X114" i="28"/>
  <c r="BE114" i="28" s="1"/>
  <c r="X72" i="28"/>
  <c r="Z72" i="28" s="1"/>
  <c r="X29" i="28"/>
  <c r="BE29" i="28" s="1"/>
  <c r="X120" i="28"/>
  <c r="BE120" i="28" s="1"/>
  <c r="X101" i="28"/>
  <c r="Z101" i="28" s="1"/>
  <c r="X80" i="28"/>
  <c r="BE80" i="28" s="1"/>
  <c r="X59" i="28"/>
  <c r="BE59" i="28" s="1"/>
  <c r="X37" i="28"/>
  <c r="BE37" i="28" s="1"/>
  <c r="X16" i="28"/>
  <c r="Z16" i="28" s="1"/>
  <c r="X119" i="28"/>
  <c r="Z119" i="28" s="1"/>
  <c r="X100" i="28"/>
  <c r="Z100" i="28" s="1"/>
  <c r="X79" i="28"/>
  <c r="Z79" i="28" s="1"/>
  <c r="X57" i="28"/>
  <c r="Z57" i="28" s="1"/>
  <c r="X36" i="28"/>
  <c r="BE36" i="28" s="1"/>
  <c r="X15" i="28"/>
  <c r="Z15" i="28" s="1"/>
  <c r="X98" i="28"/>
  <c r="Z98" i="28" s="1"/>
  <c r="X82" i="28"/>
  <c r="Z82" i="28" s="1"/>
  <c r="X66" i="28"/>
  <c r="Z66" i="28" s="1"/>
  <c r="X50" i="28"/>
  <c r="X34" i="28"/>
  <c r="BE34" i="28" s="1"/>
  <c r="X18" i="28"/>
  <c r="BE18" i="28" s="1"/>
  <c r="AC123" i="28"/>
  <c r="BF123" i="28" s="1"/>
  <c r="AC102" i="28"/>
  <c r="AE102" i="28" s="1"/>
  <c r="AC80" i="28"/>
  <c r="BF80" i="28" s="1"/>
  <c r="AC59" i="28"/>
  <c r="BF59" i="28" s="1"/>
  <c r="AC38" i="28"/>
  <c r="BF38" i="28" s="1"/>
  <c r="AC10" i="28"/>
  <c r="AE10" i="28" s="1"/>
  <c r="AC111" i="28"/>
  <c r="AE111" i="28" s="1"/>
  <c r="AC90" i="28"/>
  <c r="BF90" i="28" s="1"/>
  <c r="AC68" i="28"/>
  <c r="AE68" i="28" s="1"/>
  <c r="AC47" i="28"/>
  <c r="AE47" i="28" s="1"/>
  <c r="AC23" i="28"/>
  <c r="AE23" i="28" s="1"/>
  <c r="AC115" i="28"/>
  <c r="AE115" i="28" s="1"/>
  <c r="AC94" i="28"/>
  <c r="BF94" i="28" s="1"/>
  <c r="AC72" i="28"/>
  <c r="AE72" i="28" s="1"/>
  <c r="AC51" i="28"/>
  <c r="BF51" i="28" s="1"/>
  <c r="AC30" i="28"/>
  <c r="AE30" i="28" s="1"/>
  <c r="AC119" i="28"/>
  <c r="AE119" i="28" s="1"/>
  <c r="AC98" i="28"/>
  <c r="AE98" i="28" s="1"/>
  <c r="AC76" i="28"/>
  <c r="AE76" i="28" s="1"/>
  <c r="AC55" i="28"/>
  <c r="BF55" i="28" s="1"/>
  <c r="AC34" i="28"/>
  <c r="BF34" i="28" s="1"/>
  <c r="AC125" i="28"/>
  <c r="BF125" i="28" s="1"/>
  <c r="AC109" i="28"/>
  <c r="AE109" i="28" s="1"/>
  <c r="AC93" i="28"/>
  <c r="BF93" i="28" s="1"/>
  <c r="AC77" i="28"/>
  <c r="BF77" i="28" s="1"/>
  <c r="AC61" i="28"/>
  <c r="AE61" i="28" s="1"/>
  <c r="AC45" i="28"/>
  <c r="AE45" i="28" s="1"/>
  <c r="AC29" i="28"/>
  <c r="AE29" i="28" s="1"/>
  <c r="AC13" i="28"/>
  <c r="AE13" i="28" s="1"/>
  <c r="AC16" i="28"/>
  <c r="BF16" i="28" s="1"/>
  <c r="AH105" i="28"/>
  <c r="AJ105" i="28" s="1"/>
  <c r="AH63" i="28"/>
  <c r="BG63" i="28" s="1"/>
  <c r="AH25" i="28"/>
  <c r="BG25" i="28" s="1"/>
  <c r="AH120" i="28"/>
  <c r="AJ120" i="28" s="1"/>
  <c r="AH99" i="28"/>
  <c r="BG99" i="28" s="1"/>
  <c r="AH77" i="28"/>
  <c r="AJ77" i="28" s="1"/>
  <c r="AH56" i="28"/>
  <c r="AJ56" i="28" s="1"/>
  <c r="AH35" i="28"/>
  <c r="AH13" i="28"/>
  <c r="BG13" i="28" s="1"/>
  <c r="AH108" i="28"/>
  <c r="BG108" i="28" s="1"/>
  <c r="AH87" i="28"/>
  <c r="AJ87" i="28" s="1"/>
  <c r="AH65" i="28"/>
  <c r="AJ65" i="28" s="1"/>
  <c r="AH44" i="28"/>
  <c r="BG44" i="28" s="1"/>
  <c r="AH23" i="28"/>
  <c r="AH111" i="28"/>
  <c r="AJ111" i="28" s="1"/>
  <c r="AH68" i="28"/>
  <c r="BG68" i="28" s="1"/>
  <c r="AH128" i="28"/>
  <c r="AJ128" i="28" s="1"/>
  <c r="AH107" i="28"/>
  <c r="BG107" i="28" s="1"/>
  <c r="AH85" i="28"/>
  <c r="AJ85" i="28" s="1"/>
  <c r="AH64" i="28"/>
  <c r="BG64" i="28" s="1"/>
  <c r="AH43" i="28"/>
  <c r="AJ43" i="28" s="1"/>
  <c r="AH21" i="28"/>
  <c r="AJ21" i="28" s="1"/>
  <c r="AH122" i="28"/>
  <c r="AJ122" i="28" s="1"/>
  <c r="AH106" i="28"/>
  <c r="BG106" i="28" s="1"/>
  <c r="AH90" i="28"/>
  <c r="BG90" i="28" s="1"/>
  <c r="AH74" i="28"/>
  <c r="BG74" i="28" s="1"/>
  <c r="AH58" i="28"/>
  <c r="BG58" i="28" s="1"/>
  <c r="AH42" i="28"/>
  <c r="BG42" i="28" s="1"/>
  <c r="AH26" i="28"/>
  <c r="AJ26" i="28" s="1"/>
  <c r="AH10" i="28"/>
  <c r="S63" i="28"/>
  <c r="U63" i="28" s="1"/>
  <c r="S100" i="28"/>
  <c r="BD100" i="28" s="1"/>
  <c r="S15" i="28"/>
  <c r="U15" i="28" s="1"/>
  <c r="S52" i="28"/>
  <c r="U52" i="28" s="1"/>
  <c r="S111" i="28"/>
  <c r="BD111" i="28" s="1"/>
  <c r="S26" i="28"/>
  <c r="U26" i="28" s="1"/>
  <c r="S104" i="28"/>
  <c r="U104" i="28" s="1"/>
  <c r="S83" i="28"/>
  <c r="U83" i="28" s="1"/>
  <c r="S62" i="28"/>
  <c r="U62" i="28" s="1"/>
  <c r="S40" i="28"/>
  <c r="BD40" i="28" s="1"/>
  <c r="S19" i="28"/>
  <c r="U19" i="28" s="1"/>
  <c r="S114" i="28"/>
  <c r="U114" i="28" s="1"/>
  <c r="S92" i="28"/>
  <c r="U92" i="28" s="1"/>
  <c r="S71" i="28"/>
  <c r="U71" i="28" s="1"/>
  <c r="S50" i="28"/>
  <c r="U50" i="28" s="1"/>
  <c r="S28" i="28"/>
  <c r="U28" i="28" s="1"/>
  <c r="S128" i="28"/>
  <c r="U128" i="28" s="1"/>
  <c r="S107" i="28"/>
  <c r="BD107" i="28" s="1"/>
  <c r="S86" i="28"/>
  <c r="BD86" i="28" s="1"/>
  <c r="S64" i="28"/>
  <c r="U64" i="28" s="1"/>
  <c r="S43" i="28"/>
  <c r="U43" i="28" s="1"/>
  <c r="S22" i="28"/>
  <c r="U22" i="28" s="1"/>
  <c r="S121" i="28"/>
  <c r="BD121" i="28" s="1"/>
  <c r="S105" i="28"/>
  <c r="U105" i="28" s="1"/>
  <c r="S89" i="28"/>
  <c r="U89" i="28" s="1"/>
  <c r="S73" i="28"/>
  <c r="BD73" i="28" s="1"/>
  <c r="S57" i="28"/>
  <c r="BD57" i="28" s="1"/>
  <c r="S41" i="28"/>
  <c r="BD41" i="28" s="1"/>
  <c r="S25" i="28"/>
  <c r="U25" i="28" s="1"/>
  <c r="X113" i="28"/>
  <c r="X28" i="28"/>
  <c r="BE28" i="28" s="1"/>
  <c r="X109" i="28"/>
  <c r="BE109" i="28" s="1"/>
  <c r="X67" i="28"/>
  <c r="BE67" i="28" s="1"/>
  <c r="X108" i="28"/>
  <c r="BE108" i="28" s="1"/>
  <c r="X65" i="28"/>
  <c r="Z65" i="28" s="1"/>
  <c r="X23" i="28"/>
  <c r="Z23" i="28" s="1"/>
  <c r="X104" i="28"/>
  <c r="BE104" i="28" s="1"/>
  <c r="X61" i="28"/>
  <c r="Z61" i="28" s="1"/>
  <c r="X19" i="28"/>
  <c r="BE19" i="28" s="1"/>
  <c r="X116" i="28"/>
  <c r="BE116" i="28" s="1"/>
  <c r="X96" i="28"/>
  <c r="Z96" i="28" s="1"/>
  <c r="X75" i="28"/>
  <c r="BE75" i="28" s="1"/>
  <c r="X53" i="28"/>
  <c r="BE53" i="28" s="1"/>
  <c r="X32" i="28"/>
  <c r="Z32" i="28" s="1"/>
  <c r="X11" i="28"/>
  <c r="BE11" i="28" s="1"/>
  <c r="X115" i="28"/>
  <c r="X73" i="28"/>
  <c r="BE73" i="28" s="1"/>
  <c r="X52" i="28"/>
  <c r="BE52" i="28" s="1"/>
  <c r="X31" i="28"/>
  <c r="Z31" i="28" s="1"/>
  <c r="X110" i="28"/>
  <c r="BE110" i="28" s="1"/>
  <c r="X94" i="28"/>
  <c r="BE94" i="28" s="1"/>
  <c r="X78" i="28"/>
  <c r="Z78" i="28" s="1"/>
  <c r="X62" i="28"/>
  <c r="Z62" i="28" s="1"/>
  <c r="X46" i="28"/>
  <c r="BE46" i="28" s="1"/>
  <c r="X30" i="28"/>
  <c r="BE30" i="28" s="1"/>
  <c r="X14" i="28"/>
  <c r="Z14" i="28" s="1"/>
  <c r="AC118" i="28"/>
  <c r="BF118" i="28" s="1"/>
  <c r="AC96" i="28"/>
  <c r="BF96" i="28" s="1"/>
  <c r="AC75" i="28"/>
  <c r="BF75" i="28" s="1"/>
  <c r="AC54" i="28"/>
  <c r="AC32" i="28"/>
  <c r="BF32" i="28" s="1"/>
  <c r="AC127" i="28"/>
  <c r="BF127" i="28" s="1"/>
  <c r="AC106" i="28"/>
  <c r="AE106" i="28" s="1"/>
  <c r="AC84" i="28"/>
  <c r="AE84" i="28" s="1"/>
  <c r="AC63" i="28"/>
  <c r="AE63" i="28" s="1"/>
  <c r="AC42" i="28"/>
  <c r="AE42" i="28" s="1"/>
  <c r="AC15" i="28"/>
  <c r="BF15" i="28" s="1"/>
  <c r="AC110" i="28"/>
  <c r="BF110" i="28" s="1"/>
  <c r="AC88" i="28"/>
  <c r="BF88" i="28" s="1"/>
  <c r="AC67" i="28"/>
  <c r="AE67" i="28" s="1"/>
  <c r="AC46" i="28"/>
  <c r="BF46" i="28" s="1"/>
  <c r="AC22" i="28"/>
  <c r="BF22" i="28" s="1"/>
  <c r="AC114" i="28"/>
  <c r="AE114" i="28" s="1"/>
  <c r="AC92" i="28"/>
  <c r="AC71" i="28"/>
  <c r="AE71" i="28" s="1"/>
  <c r="AC50" i="28"/>
  <c r="AE50" i="28" s="1"/>
  <c r="AC27" i="28"/>
  <c r="BF27" i="28" s="1"/>
  <c r="AC121" i="28"/>
  <c r="BF121" i="28" s="1"/>
  <c r="AC105" i="28"/>
  <c r="AE105" i="28" s="1"/>
  <c r="AC89" i="28"/>
  <c r="AE89" i="28" s="1"/>
  <c r="AC73" i="28"/>
  <c r="BF73" i="28" s="1"/>
  <c r="AC57" i="28"/>
  <c r="BF57" i="28" s="1"/>
  <c r="AC41" i="28"/>
  <c r="BF41" i="28" s="1"/>
  <c r="AC25" i="28"/>
  <c r="BF25" i="28" s="1"/>
  <c r="AC28" i="28"/>
  <c r="BF28" i="28" s="1"/>
  <c r="AC12" i="28"/>
  <c r="AE12" i="28" s="1"/>
  <c r="AH95" i="28"/>
  <c r="BG95" i="28" s="1"/>
  <c r="AH52" i="28"/>
  <c r="AJ52" i="28" s="1"/>
  <c r="AH20" i="28"/>
  <c r="AJ20" i="28" s="1"/>
  <c r="AH115" i="28"/>
  <c r="AJ115" i="28" s="1"/>
  <c r="AH93" i="28"/>
  <c r="BG93" i="28" s="1"/>
  <c r="AH72" i="28"/>
  <c r="AJ72" i="28" s="1"/>
  <c r="AH51" i="28"/>
  <c r="BG51" i="28" s="1"/>
  <c r="AH29" i="28"/>
  <c r="BG29" i="28" s="1"/>
  <c r="AH124" i="28"/>
  <c r="AJ124" i="28" s="1"/>
  <c r="AH103" i="28"/>
  <c r="AJ103" i="28" s="1"/>
  <c r="AH81" i="28"/>
  <c r="AJ81" i="28" s="1"/>
  <c r="AH60" i="28"/>
  <c r="AJ60" i="28" s="1"/>
  <c r="AH39" i="28"/>
  <c r="AJ39" i="28" s="1"/>
  <c r="AH17" i="28"/>
  <c r="BG17" i="28" s="1"/>
  <c r="AH100" i="28"/>
  <c r="AJ100" i="28" s="1"/>
  <c r="AH57" i="28"/>
  <c r="AH123" i="28"/>
  <c r="BG123" i="28" s="1"/>
  <c r="AH101" i="28"/>
  <c r="BG101" i="28" s="1"/>
  <c r="AH80" i="28"/>
  <c r="AJ80" i="28" s="1"/>
  <c r="AH59" i="28"/>
  <c r="BG59" i="28" s="1"/>
  <c r="AH37" i="28"/>
  <c r="BG37" i="28" s="1"/>
  <c r="AH16" i="28"/>
  <c r="BG16" i="28" s="1"/>
  <c r="AH118" i="28"/>
  <c r="AJ118" i="28" s="1"/>
  <c r="AH102" i="28"/>
  <c r="AJ102" i="28" s="1"/>
  <c r="AH86" i="28"/>
  <c r="AJ86" i="28" s="1"/>
  <c r="AH70" i="28"/>
  <c r="AJ70" i="28" s="1"/>
  <c r="AH54" i="28"/>
  <c r="AJ54" i="28" s="1"/>
  <c r="AH38" i="28"/>
  <c r="AJ38" i="28" s="1"/>
  <c r="AH22" i="28"/>
  <c r="AJ22" i="28" s="1"/>
  <c r="S126" i="28"/>
  <c r="BD126" i="28" s="1"/>
  <c r="S42" i="28"/>
  <c r="BD42" i="28" s="1"/>
  <c r="S79" i="28"/>
  <c r="BD79" i="28" s="1"/>
  <c r="S116" i="28"/>
  <c r="U116" i="28" s="1"/>
  <c r="S31" i="28"/>
  <c r="BD31" i="28" s="1"/>
  <c r="S90" i="28"/>
  <c r="BD90" i="28" s="1"/>
  <c r="S120" i="28"/>
  <c r="BD120" i="28" s="1"/>
  <c r="S99" i="28"/>
  <c r="U99" i="28" s="1"/>
  <c r="S78" i="28"/>
  <c r="BD78" i="28" s="1"/>
  <c r="S56" i="28"/>
  <c r="U56" i="28" s="1"/>
  <c r="S35" i="28"/>
  <c r="BD35" i="28" s="1"/>
  <c r="S14" i="28"/>
  <c r="U14" i="28" s="1"/>
  <c r="S108" i="28"/>
  <c r="U108" i="28" s="1"/>
  <c r="S87" i="28"/>
  <c r="BD87" i="28" s="1"/>
  <c r="S66" i="28"/>
  <c r="U66" i="28" s="1"/>
  <c r="S44" i="28"/>
  <c r="BD44" i="28" s="1"/>
  <c r="S23" i="28"/>
  <c r="BD23" i="28" s="1"/>
  <c r="S123" i="28"/>
  <c r="BD123" i="28" s="1"/>
  <c r="S102" i="28"/>
  <c r="U102" i="28" s="1"/>
  <c r="S80" i="28"/>
  <c r="U80" i="28" s="1"/>
  <c r="S59" i="28"/>
  <c r="U59" i="28" s="1"/>
  <c r="S38" i="28"/>
  <c r="U38" i="28" s="1"/>
  <c r="S16" i="28"/>
  <c r="BD16" i="28" s="1"/>
  <c r="S117" i="28"/>
  <c r="U117" i="28" s="1"/>
  <c r="S101" i="28"/>
  <c r="BD101" i="28" s="1"/>
  <c r="S85" i="28"/>
  <c r="U85" i="28" s="1"/>
  <c r="S69" i="28"/>
  <c r="BD69" i="28" s="1"/>
  <c r="S53" i="28"/>
  <c r="U53" i="28" s="1"/>
  <c r="S37" i="28"/>
  <c r="U37" i="28" s="1"/>
  <c r="S21" i="28"/>
  <c r="BD21" i="28" s="1"/>
  <c r="CD9" i="23"/>
  <c r="S9" i="28"/>
  <c r="U9" i="28" s="1"/>
  <c r="X103" i="28"/>
  <c r="Z103" i="28" s="1"/>
  <c r="X60" i="28"/>
  <c r="BE60" i="28" s="1"/>
  <c r="X17" i="28"/>
  <c r="Z17" i="28" s="1"/>
  <c r="X99" i="28"/>
  <c r="BE99" i="28" s="1"/>
  <c r="X56" i="28"/>
  <c r="Z56" i="28" s="1"/>
  <c r="X13" i="28"/>
  <c r="BE13" i="28" s="1"/>
  <c r="X97" i="28"/>
  <c r="BE97" i="28" s="1"/>
  <c r="X55" i="28"/>
  <c r="Z55" i="28" s="1"/>
  <c r="X12" i="28"/>
  <c r="Z12" i="28" s="1"/>
  <c r="X93" i="28"/>
  <c r="BE93" i="28" s="1"/>
  <c r="X51" i="28"/>
  <c r="BE51" i="28" s="1"/>
  <c r="X128" i="28"/>
  <c r="Z128" i="28" s="1"/>
  <c r="X112" i="28"/>
  <c r="BE112" i="28" s="1"/>
  <c r="X91" i="28"/>
  <c r="Z91" i="28" s="1"/>
  <c r="X69" i="28"/>
  <c r="BE69" i="28" s="1"/>
  <c r="X48" i="28"/>
  <c r="Z48" i="28" s="1"/>
  <c r="X27" i="28"/>
  <c r="Z27" i="28" s="1"/>
  <c r="X127" i="28"/>
  <c r="Z127" i="28" s="1"/>
  <c r="X111" i="28"/>
  <c r="Z111" i="28" s="1"/>
  <c r="X89" i="28"/>
  <c r="BE89" i="28" s="1"/>
  <c r="X68" i="28"/>
  <c r="Z68" i="28" s="1"/>
  <c r="X47" i="28"/>
  <c r="BE47" i="28" s="1"/>
  <c r="X25" i="28"/>
  <c r="Z25" i="28" s="1"/>
  <c r="X106" i="28"/>
  <c r="Z106" i="28" s="1"/>
  <c r="X90" i="28"/>
  <c r="Z90" i="28" s="1"/>
  <c r="X74" i="28"/>
  <c r="BE74" i="28" s="1"/>
  <c r="X58" i="28"/>
  <c r="BE58" i="28" s="1"/>
  <c r="X42" i="28"/>
  <c r="Z42" i="28" s="1"/>
  <c r="X26" i="28"/>
  <c r="Z26" i="28" s="1"/>
  <c r="X10" i="28"/>
  <c r="Z10" i="28" s="1"/>
  <c r="AC112" i="28"/>
  <c r="AE112" i="28" s="1"/>
  <c r="AC91" i="28"/>
  <c r="AE91" i="28" s="1"/>
  <c r="AC70" i="28"/>
  <c r="AE70" i="28" s="1"/>
  <c r="AC48" i="28"/>
  <c r="AE48" i="28" s="1"/>
  <c r="AC26" i="28"/>
  <c r="BF26" i="28" s="1"/>
  <c r="AC122" i="28"/>
  <c r="AE122" i="28" s="1"/>
  <c r="AC100" i="28"/>
  <c r="AE100" i="28" s="1"/>
  <c r="AC79" i="28"/>
  <c r="BF79" i="28" s="1"/>
  <c r="AC58" i="28"/>
  <c r="AE58" i="28" s="1"/>
  <c r="AC36" i="28"/>
  <c r="AE36" i="28" s="1"/>
  <c r="AC126" i="28"/>
  <c r="BF126" i="28" s="1"/>
  <c r="AC104" i="28"/>
  <c r="AE104" i="28" s="1"/>
  <c r="AC83" i="28"/>
  <c r="AE83" i="28" s="1"/>
  <c r="AC62" i="28"/>
  <c r="BF62" i="28" s="1"/>
  <c r="AC40" i="28"/>
  <c r="BF40" i="28" s="1"/>
  <c r="AC14" i="28"/>
  <c r="BF14" i="28" s="1"/>
  <c r="AC108" i="28"/>
  <c r="BF108" i="28" s="1"/>
  <c r="AC87" i="28"/>
  <c r="BF87" i="28" s="1"/>
  <c r="AC66" i="28"/>
  <c r="AE66" i="28" s="1"/>
  <c r="AC44" i="28"/>
  <c r="AE44" i="28" s="1"/>
  <c r="AC19" i="28"/>
  <c r="AE19" i="28" s="1"/>
  <c r="AC117" i="28"/>
  <c r="BF117" i="28" s="1"/>
  <c r="AC101" i="28"/>
  <c r="BF101" i="28" s="1"/>
  <c r="AC85" i="28"/>
  <c r="AE85" i="28" s="1"/>
  <c r="AC69" i="28"/>
  <c r="BF69" i="28" s="1"/>
  <c r="AC53" i="28"/>
  <c r="AE53" i="28" s="1"/>
  <c r="AC37" i="28"/>
  <c r="BF37" i="28" s="1"/>
  <c r="AC21" i="28"/>
  <c r="BF21" i="28" s="1"/>
  <c r="AC24" i="28"/>
  <c r="BF24" i="28" s="1"/>
  <c r="AH127" i="28"/>
  <c r="BG127" i="28" s="1"/>
  <c r="AH84" i="28"/>
  <c r="AJ84" i="28" s="1"/>
  <c r="AH41" i="28"/>
  <c r="AJ41" i="28" s="1"/>
  <c r="AH15" i="28"/>
  <c r="AJ15" i="28" s="1"/>
  <c r="AH109" i="28"/>
  <c r="AJ109" i="28" s="1"/>
  <c r="AH88" i="28"/>
  <c r="BG88" i="28" s="1"/>
  <c r="AH67" i="28"/>
  <c r="BG67" i="28" s="1"/>
  <c r="AH45" i="28"/>
  <c r="BG45" i="28" s="1"/>
  <c r="AH24" i="28"/>
  <c r="AJ24" i="28" s="1"/>
  <c r="AH119" i="28"/>
  <c r="AJ119" i="28" s="1"/>
  <c r="AH97" i="28"/>
  <c r="AJ97" i="28" s="1"/>
  <c r="AH76" i="28"/>
  <c r="BG76" i="28" s="1"/>
  <c r="AH55" i="28"/>
  <c r="BG55" i="28" s="1"/>
  <c r="AH33" i="28"/>
  <c r="AJ33" i="28" s="1"/>
  <c r="AH12" i="28"/>
  <c r="AJ12" i="28" s="1"/>
  <c r="AH89" i="28"/>
  <c r="AJ89" i="28" s="1"/>
  <c r="AH47" i="28"/>
  <c r="AJ47" i="28" s="1"/>
  <c r="AH117" i="28"/>
  <c r="BG117" i="28" s="1"/>
  <c r="AH96" i="28"/>
  <c r="AH75" i="28"/>
  <c r="AJ75" i="28" s="1"/>
  <c r="AH53" i="28"/>
  <c r="BG53" i="28" s="1"/>
  <c r="AH32" i="28"/>
  <c r="BG32" i="28" s="1"/>
  <c r="AH11" i="28"/>
  <c r="BG11" i="28" s="1"/>
  <c r="AH114" i="28"/>
  <c r="AJ114" i="28" s="1"/>
  <c r="AH98" i="28"/>
  <c r="AJ98" i="28" s="1"/>
  <c r="AH82" i="28"/>
  <c r="AJ82" i="28" s="1"/>
  <c r="AH66" i="28"/>
  <c r="AJ66" i="28" s="1"/>
  <c r="AH50" i="28"/>
  <c r="BG50" i="28" s="1"/>
  <c r="AH34" i="28"/>
  <c r="BG34" i="28" s="1"/>
  <c r="AH18" i="28"/>
  <c r="BG18" i="28" s="1"/>
  <c r="S106" i="28"/>
  <c r="BD106" i="28" s="1"/>
  <c r="S20" i="28"/>
  <c r="BD20" i="28" s="1"/>
  <c r="S58" i="28"/>
  <c r="BD58" i="28" s="1"/>
  <c r="S95" i="28"/>
  <c r="BD95" i="28" s="1"/>
  <c r="S10" i="28"/>
  <c r="BD10" i="28" s="1"/>
  <c r="S68" i="28"/>
  <c r="U68" i="28" s="1"/>
  <c r="S115" i="28"/>
  <c r="BD115" i="28" s="1"/>
  <c r="S94" i="28"/>
  <c r="BD94" i="28" s="1"/>
  <c r="S72" i="28"/>
  <c r="U72" i="28" s="1"/>
  <c r="S51" i="28"/>
  <c r="U51" i="28" s="1"/>
  <c r="S30" i="28"/>
  <c r="U30" i="28" s="1"/>
  <c r="S124" i="28"/>
  <c r="BD124" i="28" s="1"/>
  <c r="S103" i="28"/>
  <c r="BD103" i="28" s="1"/>
  <c r="S82" i="28"/>
  <c r="U82" i="28" s="1"/>
  <c r="S60" i="28"/>
  <c r="BD60" i="28" s="1"/>
  <c r="S39" i="28"/>
  <c r="U39" i="28" s="1"/>
  <c r="S18" i="28"/>
  <c r="BD18" i="28" s="1"/>
  <c r="S118" i="28"/>
  <c r="U118" i="28" s="1"/>
  <c r="S96" i="28"/>
  <c r="BD96" i="28" s="1"/>
  <c r="S75" i="28"/>
  <c r="U75" i="28" s="1"/>
  <c r="S54" i="28"/>
  <c r="BD54" i="28" s="1"/>
  <c r="S32" i="28"/>
  <c r="U32" i="28" s="1"/>
  <c r="S11" i="28"/>
  <c r="BD11" i="28" s="1"/>
  <c r="S113" i="28"/>
  <c r="U113" i="28" s="1"/>
  <c r="S97" i="28"/>
  <c r="BD97" i="28" s="1"/>
  <c r="S81" i="28"/>
  <c r="U81" i="28" s="1"/>
  <c r="S65" i="28"/>
  <c r="U65" i="28" s="1"/>
  <c r="S49" i="28"/>
  <c r="U49" i="28" s="1"/>
  <c r="S33" i="28"/>
  <c r="BD33" i="28" s="1"/>
  <c r="S17" i="28"/>
  <c r="U17" i="28" s="1"/>
  <c r="AC9" i="28"/>
  <c r="BF9" i="28" s="1"/>
  <c r="X92" i="28"/>
  <c r="BE92" i="28" s="1"/>
  <c r="X49" i="28"/>
  <c r="Z49" i="28" s="1"/>
  <c r="X126" i="28"/>
  <c r="Z126" i="28" s="1"/>
  <c r="X88" i="28"/>
  <c r="Z88" i="28" s="1"/>
  <c r="X45" i="28"/>
  <c r="Z45" i="28" s="1"/>
  <c r="X125" i="28"/>
  <c r="BE125" i="28" s="1"/>
  <c r="X87" i="28"/>
  <c r="BE87" i="28" s="1"/>
  <c r="X44" i="28"/>
  <c r="BE44" i="28" s="1"/>
  <c r="X122" i="28"/>
  <c r="BE122" i="28" s="1"/>
  <c r="X83" i="28"/>
  <c r="Z83" i="28" s="1"/>
  <c r="X40" i="28"/>
  <c r="Z40" i="28" s="1"/>
  <c r="X124" i="28"/>
  <c r="BE124" i="28" s="1"/>
  <c r="X107" i="28"/>
  <c r="Z107" i="28" s="1"/>
  <c r="X85" i="28"/>
  <c r="Z85" i="28" s="1"/>
  <c r="X64" i="28"/>
  <c r="BE64" i="28" s="1"/>
  <c r="X43" i="28"/>
  <c r="BE43" i="28" s="1"/>
  <c r="X21" i="28"/>
  <c r="BE21" i="28" s="1"/>
  <c r="X123" i="28"/>
  <c r="Z123" i="28" s="1"/>
  <c r="X105" i="28"/>
  <c r="BE105" i="28" s="1"/>
  <c r="X84" i="28"/>
  <c r="BE84" i="28" s="1"/>
  <c r="X63" i="28"/>
  <c r="Z63" i="28" s="1"/>
  <c r="X41" i="28"/>
  <c r="Z41" i="28" s="1"/>
  <c r="X20" i="28"/>
  <c r="Z20" i="28" s="1"/>
  <c r="X102" i="28"/>
  <c r="BE102" i="28" s="1"/>
  <c r="X86" i="28"/>
  <c r="BE86" i="28" s="1"/>
  <c r="X70" i="28"/>
  <c r="Z70" i="28" s="1"/>
  <c r="X54" i="28"/>
  <c r="BE54" i="28" s="1"/>
  <c r="X38" i="28"/>
  <c r="BE38" i="28" s="1"/>
  <c r="X22" i="28"/>
  <c r="Z22" i="28" s="1"/>
  <c r="AC128" i="28"/>
  <c r="BF128" i="28" s="1"/>
  <c r="AC107" i="28"/>
  <c r="AE107" i="28" s="1"/>
  <c r="AC86" i="28"/>
  <c r="AE86" i="28" s="1"/>
  <c r="AC64" i="28"/>
  <c r="AE64" i="28" s="1"/>
  <c r="AC43" i="28"/>
  <c r="AE43" i="28" s="1"/>
  <c r="AC18" i="28"/>
  <c r="BF18" i="28" s="1"/>
  <c r="AC116" i="28"/>
  <c r="BF116" i="28" s="1"/>
  <c r="AC95" i="28"/>
  <c r="AE95" i="28" s="1"/>
  <c r="AC74" i="28"/>
  <c r="AE74" i="28" s="1"/>
  <c r="AC52" i="28"/>
  <c r="AE52" i="28" s="1"/>
  <c r="AC31" i="28"/>
  <c r="BF31" i="28" s="1"/>
  <c r="AC120" i="28"/>
  <c r="BF120" i="28" s="1"/>
  <c r="AC99" i="28"/>
  <c r="AE99" i="28" s="1"/>
  <c r="AC78" i="28"/>
  <c r="AE78" i="28" s="1"/>
  <c r="AC56" i="28"/>
  <c r="BF56" i="28" s="1"/>
  <c r="AC35" i="28"/>
  <c r="AE35" i="28" s="1"/>
  <c r="AC124" i="28"/>
  <c r="BF124" i="28" s="1"/>
  <c r="AC103" i="28"/>
  <c r="BF103" i="28" s="1"/>
  <c r="AC82" i="28"/>
  <c r="AE82" i="28" s="1"/>
  <c r="AC60" i="28"/>
  <c r="AE60" i="28" s="1"/>
  <c r="AC39" i="28"/>
  <c r="AE39" i="28" s="1"/>
  <c r="AC11" i="28"/>
  <c r="AE11" i="28" s="1"/>
  <c r="AC113" i="28"/>
  <c r="AE113" i="28" s="1"/>
  <c r="AC97" i="28"/>
  <c r="BF97" i="28" s="1"/>
  <c r="AC81" i="28"/>
  <c r="AE81" i="28" s="1"/>
  <c r="AC65" i="28"/>
  <c r="BF65" i="28" s="1"/>
  <c r="AC49" i="28"/>
  <c r="BF49" i="28" s="1"/>
  <c r="AC33" i="28"/>
  <c r="AE33" i="28" s="1"/>
  <c r="AC17" i="28"/>
  <c r="BF17" i="28" s="1"/>
  <c r="AC20" i="28"/>
  <c r="BF20" i="28" s="1"/>
  <c r="AH116" i="28"/>
  <c r="AJ116" i="28" s="1"/>
  <c r="AH73" i="28"/>
  <c r="BG73" i="28" s="1"/>
  <c r="AH31" i="28"/>
  <c r="BG31" i="28" s="1"/>
  <c r="AH125" i="28"/>
  <c r="BG125" i="28" s="1"/>
  <c r="AH104" i="28"/>
  <c r="BG104" i="28" s="1"/>
  <c r="AH83" i="28"/>
  <c r="AJ83" i="28" s="1"/>
  <c r="AH61" i="28"/>
  <c r="BG61" i="28" s="1"/>
  <c r="AH40" i="28"/>
  <c r="AJ40" i="28" s="1"/>
  <c r="AH19" i="28"/>
  <c r="AJ19" i="28" s="1"/>
  <c r="AH113" i="28"/>
  <c r="AJ113" i="28" s="1"/>
  <c r="AH92" i="28"/>
  <c r="BG92" i="28" s="1"/>
  <c r="AH71" i="28"/>
  <c r="AJ71" i="28" s="1"/>
  <c r="AH49" i="28"/>
  <c r="BG49" i="28" s="1"/>
  <c r="AH28" i="28"/>
  <c r="BG28" i="28" s="1"/>
  <c r="AH121" i="28"/>
  <c r="BG121" i="28" s="1"/>
  <c r="AH79" i="28"/>
  <c r="AJ79" i="28" s="1"/>
  <c r="AH36" i="28"/>
  <c r="AJ36" i="28" s="1"/>
  <c r="AH112" i="28"/>
  <c r="BG112" i="28" s="1"/>
  <c r="AH91" i="28"/>
  <c r="AJ91" i="28" s="1"/>
  <c r="AH69" i="28"/>
  <c r="AJ69" i="28" s="1"/>
  <c r="AH48" i="28"/>
  <c r="AJ48" i="28" s="1"/>
  <c r="AH27" i="28"/>
  <c r="BG27" i="28" s="1"/>
  <c r="AH126" i="28"/>
  <c r="BG126" i="28" s="1"/>
  <c r="AH110" i="28"/>
  <c r="BG110" i="28" s="1"/>
  <c r="AH94" i="28"/>
  <c r="AJ94" i="28" s="1"/>
  <c r="AH78" i="28"/>
  <c r="BG78" i="28" s="1"/>
  <c r="AH62" i="28"/>
  <c r="BG62" i="28" s="1"/>
  <c r="AH46" i="28"/>
  <c r="AJ46" i="28" s="1"/>
  <c r="AH30" i="28"/>
  <c r="AJ30" i="28" s="1"/>
  <c r="AH14" i="28"/>
  <c r="BG14" i="28" s="1"/>
  <c r="S84" i="28"/>
  <c r="U84" i="28" s="1"/>
  <c r="S122" i="28"/>
  <c r="U122" i="28" s="1"/>
  <c r="S36" i="28"/>
  <c r="U36" i="28" s="1"/>
  <c r="S74" i="28"/>
  <c r="U74" i="28" s="1"/>
  <c r="S127" i="28"/>
  <c r="BD127" i="28" s="1"/>
  <c r="S47" i="28"/>
  <c r="U47" i="28" s="1"/>
  <c r="S110" i="28"/>
  <c r="BD110" i="28" s="1"/>
  <c r="S88" i="28"/>
  <c r="BD88" i="28" s="1"/>
  <c r="S67" i="28"/>
  <c r="U67" i="28" s="1"/>
  <c r="S46" i="28"/>
  <c r="BD46" i="28" s="1"/>
  <c r="S24" i="28"/>
  <c r="BD24" i="28" s="1"/>
  <c r="S119" i="28"/>
  <c r="BD119" i="28" s="1"/>
  <c r="S98" i="28"/>
  <c r="BD98" i="28" s="1"/>
  <c r="S76" i="28"/>
  <c r="U76" i="28" s="1"/>
  <c r="S55" i="28"/>
  <c r="BD55" i="28" s="1"/>
  <c r="S34" i="28"/>
  <c r="U34" i="28" s="1"/>
  <c r="S12" i="28"/>
  <c r="BD12" i="28" s="1"/>
  <c r="S112" i="28"/>
  <c r="U112" i="28" s="1"/>
  <c r="S91" i="28"/>
  <c r="BD91" i="28" s="1"/>
  <c r="S70" i="28"/>
  <c r="U70" i="28" s="1"/>
  <c r="S48" i="28"/>
  <c r="U48" i="28" s="1"/>
  <c r="S27" i="28"/>
  <c r="U27" i="28" s="1"/>
  <c r="S125" i="28"/>
  <c r="BD125" i="28" s="1"/>
  <c r="S109" i="28"/>
  <c r="U109" i="28" s="1"/>
  <c r="S93" i="28"/>
  <c r="U93" i="28" s="1"/>
  <c r="S77" i="28"/>
  <c r="BD77" i="28" s="1"/>
  <c r="S61" i="28"/>
  <c r="U61" i="28" s="1"/>
  <c r="S45" i="28"/>
  <c r="BD45" i="28" s="1"/>
  <c r="S29" i="28"/>
  <c r="U29" i="28" s="1"/>
  <c r="S13" i="28"/>
  <c r="BD13" i="28" s="1"/>
  <c r="CX6" i="27"/>
  <c r="T8" i="27" s="1"/>
  <c r="BO8" i="25"/>
  <c r="EK6" i="25"/>
  <c r="EL6" i="25" s="1"/>
  <c r="EM6" i="25" s="1"/>
  <c r="EN6" i="25" s="1"/>
  <c r="EO6" i="25" s="1"/>
  <c r="EP6" i="25" s="1"/>
  <c r="BP8" i="21"/>
  <c r="BQ8" i="4"/>
  <c r="CL36" i="26"/>
  <c r="CL20" i="26"/>
  <c r="CL31" i="26"/>
  <c r="CL24" i="26"/>
  <c r="CL27" i="26"/>
  <c r="CL21" i="26"/>
  <c r="CL34" i="26"/>
  <c r="CL16" i="26"/>
  <c r="CL18" i="26"/>
  <c r="CL25" i="26"/>
  <c r="CL26" i="26"/>
  <c r="CL17" i="26"/>
  <c r="BO8" i="24"/>
  <c r="CL23" i="26"/>
  <c r="CM11" i="4"/>
  <c r="CL22" i="26"/>
  <c r="CL28" i="26"/>
  <c r="CL10" i="26"/>
  <c r="N12" i="23"/>
  <c r="N11" i="23"/>
  <c r="N10" i="23"/>
  <c r="B10" i="23"/>
  <c r="CE22" i="23"/>
  <c r="B22" i="23"/>
  <c r="B27" i="23"/>
  <c r="CE21" i="23"/>
  <c r="B21" i="23"/>
  <c r="B28" i="23"/>
  <c r="CD16" i="23"/>
  <c r="B16" i="23"/>
  <c r="CD17" i="23"/>
  <c r="B17" i="23"/>
  <c r="B29" i="23"/>
  <c r="B32" i="23"/>
  <c r="B12" i="23"/>
  <c r="CF9" i="23"/>
  <c r="B9" i="23"/>
  <c r="B117" i="23"/>
  <c r="B128" i="23"/>
  <c r="B73" i="23"/>
  <c r="B122" i="23"/>
  <c r="B116" i="23"/>
  <c r="B111" i="23"/>
  <c r="B97" i="23"/>
  <c r="B81" i="23"/>
  <c r="B67" i="23"/>
  <c r="B43" i="23"/>
  <c r="B30" i="23"/>
  <c r="B62" i="23"/>
  <c r="B77" i="23"/>
  <c r="B125" i="23"/>
  <c r="B121" i="23"/>
  <c r="B114" i="23"/>
  <c r="B110" i="23"/>
  <c r="B106" i="23"/>
  <c r="B100" i="23"/>
  <c r="B86" i="23"/>
  <c r="B78" i="23"/>
  <c r="B70" i="23"/>
  <c r="B66" i="23"/>
  <c r="B48" i="23"/>
  <c r="B42" i="23"/>
  <c r="B19" i="23"/>
  <c r="B107" i="23"/>
  <c r="B124" i="23"/>
  <c r="B118" i="23"/>
  <c r="B113" i="23"/>
  <c r="B105" i="23"/>
  <c r="B85" i="23"/>
  <c r="B69" i="23"/>
  <c r="B55" i="23"/>
  <c r="B33" i="23"/>
  <c r="B79" i="23"/>
  <c r="B126" i="23"/>
  <c r="B123" i="23"/>
  <c r="B115" i="23"/>
  <c r="B112" i="23"/>
  <c r="B108" i="23"/>
  <c r="B102" i="23"/>
  <c r="B94" i="23"/>
  <c r="B80" i="23"/>
  <c r="B72" i="23"/>
  <c r="B68" i="23"/>
  <c r="B52" i="23"/>
  <c r="B44" i="23"/>
  <c r="B40" i="23"/>
  <c r="B57" i="23"/>
  <c r="B119" i="23"/>
  <c r="B39" i="23"/>
  <c r="B37" i="23"/>
  <c r="B75" i="23"/>
  <c r="B109" i="23"/>
  <c r="B127" i="23"/>
  <c r="B82" i="23"/>
  <c r="B71" i="23"/>
  <c r="B89" i="23"/>
  <c r="B98" i="23"/>
  <c r="B54" i="23"/>
  <c r="B83" i="23"/>
  <c r="B103" i="23"/>
  <c r="B49" i="23"/>
  <c r="B64" i="23"/>
  <c r="B58" i="23"/>
  <c r="B36" i="23"/>
  <c r="B56" i="23"/>
  <c r="B61" i="23"/>
  <c r="B74" i="23"/>
  <c r="B91" i="23"/>
  <c r="B101" i="23"/>
  <c r="B90" i="23"/>
  <c r="B76" i="23"/>
  <c r="B35" i="23"/>
  <c r="B60" i="23"/>
  <c r="B53" i="23"/>
  <c r="B51" i="23"/>
  <c r="B99" i="23"/>
  <c r="B41" i="23"/>
  <c r="B46" i="23"/>
  <c r="B120" i="23"/>
  <c r="B84" i="23"/>
  <c r="B93" i="23"/>
  <c r="B31" i="23"/>
  <c r="B38" i="23"/>
  <c r="B92" i="23"/>
  <c r="B59" i="23"/>
  <c r="B88" i="23"/>
  <c r="B65" i="23"/>
  <c r="B104" i="23"/>
  <c r="B34" i="23"/>
  <c r="B45" i="23"/>
  <c r="B50" i="23"/>
  <c r="B47" i="23"/>
  <c r="B87" i="23"/>
  <c r="B95" i="23"/>
  <c r="B63" i="23"/>
  <c r="B96" i="23"/>
  <c r="CD13" i="23"/>
  <c r="B13" i="23"/>
  <c r="CD15" i="23"/>
  <c r="B15" i="23"/>
  <c r="CD26" i="23"/>
  <c r="B26" i="23"/>
  <c r="CE20" i="23"/>
  <c r="B20" i="23"/>
  <c r="CD23" i="23"/>
  <c r="B23" i="23"/>
  <c r="CD24" i="23"/>
  <c r="B24" i="23"/>
  <c r="CE18" i="23"/>
  <c r="B18" i="23"/>
  <c r="B11" i="23"/>
  <c r="CD14" i="23"/>
  <c r="B14" i="23"/>
  <c r="CD25" i="23"/>
  <c r="B25" i="23"/>
  <c r="K32" i="31"/>
  <c r="Z32" i="31"/>
  <c r="N32" i="23"/>
  <c r="K11" i="31"/>
  <c r="K10" i="31"/>
  <c r="Z9" i="31"/>
  <c r="AA9" i="31" s="1"/>
  <c r="K12" i="31"/>
  <c r="N29" i="23"/>
  <c r="Z29" i="31"/>
  <c r="K29" i="31"/>
  <c r="N25" i="23"/>
  <c r="K25" i="31"/>
  <c r="Z25" i="31"/>
  <c r="AO20" i="22"/>
  <c r="AM20" i="22" s="1"/>
  <c r="BH20" i="22" s="1"/>
  <c r="K14" i="31"/>
  <c r="Z14" i="31"/>
  <c r="N14" i="23"/>
  <c r="Q21" i="31"/>
  <c r="Q13" i="31"/>
  <c r="AO28" i="22"/>
  <c r="AM28" i="22" s="1"/>
  <c r="BH28" i="22" s="1"/>
  <c r="Q22" i="31"/>
  <c r="Q11" i="31"/>
  <c r="Q18" i="31"/>
  <c r="Q24" i="31"/>
  <c r="Q17" i="31"/>
  <c r="AO15" i="22"/>
  <c r="AM15" i="22" s="1"/>
  <c r="BH15" i="22" s="1"/>
  <c r="AO29" i="22"/>
  <c r="AM29" i="22" s="1"/>
  <c r="BH29" i="22" s="1"/>
  <c r="AO13" i="22"/>
  <c r="AM13" i="22" s="1"/>
  <c r="BH13" i="22" s="1"/>
  <c r="N27" i="23"/>
  <c r="Z20" i="31"/>
  <c r="K20" i="31"/>
  <c r="N23" i="23"/>
  <c r="Z24" i="31"/>
  <c r="K24" i="31"/>
  <c r="N16" i="23"/>
  <c r="Q25" i="31"/>
  <c r="Q9" i="31"/>
  <c r="AO32" i="22"/>
  <c r="AM32" i="22" s="1"/>
  <c r="BH32" i="22" s="1"/>
  <c r="Q14" i="31"/>
  <c r="Q26" i="31"/>
  <c r="Q27" i="31"/>
  <c r="K22" i="31"/>
  <c r="Z22" i="31"/>
  <c r="K15" i="31"/>
  <c r="Z15" i="31"/>
  <c r="Z21" i="31"/>
  <c r="K21" i="31"/>
  <c r="N28" i="23"/>
  <c r="K23" i="31"/>
  <c r="Z23" i="31"/>
  <c r="N24" i="23"/>
  <c r="Z16" i="31"/>
  <c r="K16" i="31"/>
  <c r="K18" i="31"/>
  <c r="Z18" i="31"/>
  <c r="AA18" i="31" s="1"/>
  <c r="N22" i="23"/>
  <c r="Z13" i="31"/>
  <c r="K13" i="31"/>
  <c r="N21" i="23"/>
  <c r="N26" i="23"/>
  <c r="N20" i="23"/>
  <c r="N17" i="23"/>
  <c r="Z17" i="31"/>
  <c r="K17" i="31"/>
  <c r="Q23" i="31"/>
  <c r="Q16" i="31"/>
  <c r="AO10" i="22"/>
  <c r="AM10" i="22" s="1"/>
  <c r="BH10" i="22" s="1"/>
  <c r="Q12" i="31"/>
  <c r="N13" i="23"/>
  <c r="Z27" i="31"/>
  <c r="AA27" i="31" s="1"/>
  <c r="K27" i="31"/>
  <c r="N15" i="23"/>
  <c r="Z26" i="31"/>
  <c r="K26" i="31"/>
  <c r="K28" i="31"/>
  <c r="Z28" i="31"/>
  <c r="N18" i="23"/>
  <c r="D9" i="23"/>
  <c r="AA12" i="31"/>
  <c r="N9" i="23"/>
  <c r="AB11" i="31"/>
  <c r="AA11" i="31"/>
  <c r="C19" i="27"/>
  <c r="CW6" i="23"/>
  <c r="S8" i="23" s="1"/>
  <c r="CL22" i="25"/>
  <c r="CN33" i="21"/>
  <c r="CM12" i="26"/>
  <c r="CN19" i="26"/>
  <c r="CM12" i="25"/>
  <c r="CN30" i="25"/>
  <c r="CN29" i="26"/>
  <c r="CM15" i="24"/>
  <c r="CL35" i="21"/>
  <c r="CL25" i="21"/>
  <c r="CN30" i="26"/>
  <c r="CL16" i="4"/>
  <c r="CL22" i="24"/>
  <c r="CL16" i="24"/>
  <c r="CM13" i="24"/>
  <c r="CN30" i="24"/>
  <c r="CL20" i="24"/>
  <c r="CN29" i="4"/>
  <c r="CM11" i="24"/>
  <c r="CN29" i="24"/>
  <c r="CM14" i="21"/>
  <c r="CM14" i="26"/>
  <c r="CN32" i="24"/>
  <c r="CN33" i="24"/>
  <c r="CN19" i="25"/>
  <c r="CM15" i="21"/>
  <c r="CL36" i="21"/>
  <c r="CL34" i="21"/>
  <c r="CN30" i="4"/>
  <c r="CL34" i="24"/>
  <c r="CN19" i="21"/>
  <c r="CL18" i="24"/>
  <c r="CL28" i="25"/>
  <c r="CM11" i="26"/>
  <c r="CL20" i="25"/>
  <c r="CN32" i="4"/>
  <c r="CL21" i="4"/>
  <c r="CL16" i="21"/>
  <c r="CL10" i="21"/>
  <c r="CL27" i="25"/>
  <c r="CN33" i="4"/>
  <c r="CL16" i="25"/>
  <c r="CL36" i="4"/>
  <c r="CL22" i="21"/>
  <c r="CM14" i="25"/>
  <c r="CL20" i="21"/>
  <c r="CL27" i="21"/>
  <c r="CL21" i="21"/>
  <c r="CL20" i="4"/>
  <c r="CL25" i="24"/>
  <c r="CL17" i="4"/>
  <c r="CM12" i="24"/>
  <c r="CL36" i="25"/>
  <c r="CM13" i="26"/>
  <c r="CL25" i="25"/>
  <c r="CL10" i="24"/>
  <c r="CL26" i="25"/>
  <c r="CN32" i="25"/>
  <c r="CN32" i="21"/>
  <c r="CL21" i="24"/>
  <c r="CL24" i="25"/>
  <c r="CN19" i="24"/>
  <c r="CL28" i="24"/>
  <c r="CM13" i="25"/>
  <c r="CL35" i="25"/>
  <c r="CL31" i="21"/>
  <c r="CL23" i="21"/>
  <c r="CN29" i="25"/>
  <c r="CL17" i="21"/>
  <c r="CL23" i="24"/>
  <c r="CL27" i="24"/>
  <c r="CL24" i="24"/>
  <c r="CM15" i="26"/>
  <c r="CL10" i="25"/>
  <c r="CL18" i="25"/>
  <c r="CL28" i="21"/>
  <c r="CN32" i="26"/>
  <c r="CL26" i="24"/>
  <c r="CM15" i="4"/>
  <c r="CN33" i="26"/>
  <c r="CM13" i="4"/>
  <c r="CL36" i="24"/>
  <c r="CN19" i="4"/>
  <c r="CM15" i="25"/>
  <c r="CL26" i="21"/>
  <c r="CL24" i="21"/>
  <c r="CL22" i="4"/>
  <c r="CL18" i="21"/>
  <c r="CL31" i="24"/>
  <c r="CN29" i="21"/>
  <c r="CM12" i="21"/>
  <c r="CM11" i="21"/>
  <c r="CN33" i="25"/>
  <c r="CM13" i="21"/>
  <c r="CM14" i="24"/>
  <c r="C12" i="27"/>
  <c r="C16" i="26"/>
  <c r="C21" i="26"/>
  <c r="C22" i="26"/>
  <c r="C17" i="26"/>
  <c r="C35" i="26"/>
  <c r="C20" i="26"/>
  <c r="C36" i="26"/>
  <c r="N6" i="27"/>
  <c r="CY6" i="27"/>
  <c r="U8" i="27" s="1"/>
  <c r="CG4" i="27"/>
  <c r="C18" i="27"/>
  <c r="C36" i="27"/>
  <c r="C23" i="27"/>
  <c r="C20" i="27"/>
  <c r="C35" i="27"/>
  <c r="C14" i="27"/>
  <c r="C25" i="27"/>
  <c r="C16" i="27"/>
  <c r="C9" i="27"/>
  <c r="C10" i="27"/>
  <c r="C21" i="27"/>
  <c r="C27" i="27"/>
  <c r="C34" i="27"/>
  <c r="C17" i="27"/>
  <c r="C13" i="27"/>
  <c r="C15" i="27"/>
  <c r="C31" i="27"/>
  <c r="C24" i="27"/>
  <c r="C22" i="27"/>
  <c r="C11" i="27"/>
  <c r="C28" i="27"/>
  <c r="C26" i="27"/>
  <c r="C35" i="23"/>
  <c r="C21" i="23"/>
  <c r="AA10" i="31"/>
  <c r="AB12" i="31"/>
  <c r="C36" i="23" l="1"/>
  <c r="D36" i="24"/>
  <c r="D36" i="25"/>
  <c r="AC24" i="31"/>
  <c r="D20" i="23"/>
  <c r="D35" i="23"/>
  <c r="D24" i="23"/>
  <c r="E20" i="21"/>
  <c r="E24" i="21"/>
  <c r="E35" i="21"/>
  <c r="E24" i="24"/>
  <c r="E35" i="24"/>
  <c r="E20" i="24"/>
  <c r="D36" i="26"/>
  <c r="E35" i="26"/>
  <c r="E20" i="26"/>
  <c r="E24" i="26"/>
  <c r="C37" i="23"/>
  <c r="C38" i="23"/>
  <c r="D36" i="21"/>
  <c r="E24" i="25"/>
  <c r="E20" i="25"/>
  <c r="E35" i="25"/>
  <c r="AC20" i="31"/>
  <c r="C13" i="23"/>
  <c r="C14" i="23"/>
  <c r="C11" i="23"/>
  <c r="C26" i="23"/>
  <c r="C15" i="23"/>
  <c r="C16" i="23"/>
  <c r="C12" i="23"/>
  <c r="C24" i="23"/>
  <c r="D21" i="23"/>
  <c r="C34" i="23"/>
  <c r="C25" i="23"/>
  <c r="C27" i="23"/>
  <c r="C22" i="23"/>
  <c r="C20" i="23"/>
  <c r="C31" i="23"/>
  <c r="C23" i="23"/>
  <c r="C28" i="23"/>
  <c r="C17" i="23"/>
  <c r="C18" i="23"/>
  <c r="C19" i="23"/>
  <c r="D32" i="25"/>
  <c r="AB29" i="31"/>
  <c r="D32" i="21"/>
  <c r="D29" i="21"/>
  <c r="E21" i="21"/>
  <c r="D29" i="26"/>
  <c r="D32" i="26"/>
  <c r="D29" i="24"/>
  <c r="D32" i="24"/>
  <c r="D16" i="25"/>
  <c r="AB32" i="31"/>
  <c r="D29" i="25"/>
  <c r="E21" i="24"/>
  <c r="E21" i="26"/>
  <c r="AC21" i="31"/>
  <c r="AA32" i="31"/>
  <c r="D17" i="25"/>
  <c r="E21" i="25"/>
  <c r="AA29" i="31"/>
  <c r="D31" i="25"/>
  <c r="D31" i="21"/>
  <c r="D33" i="21"/>
  <c r="D17" i="21"/>
  <c r="D16" i="21"/>
  <c r="D30" i="21"/>
  <c r="AB16" i="31"/>
  <c r="D33" i="4"/>
  <c r="C33" i="23"/>
  <c r="C32" i="23"/>
  <c r="C29" i="23"/>
  <c r="C30" i="23"/>
  <c r="D33" i="25"/>
  <c r="D31" i="26"/>
  <c r="D33" i="26"/>
  <c r="D30" i="26"/>
  <c r="D16" i="26"/>
  <c r="D17" i="26"/>
  <c r="D31" i="24"/>
  <c r="D33" i="24"/>
  <c r="D30" i="24"/>
  <c r="D16" i="24"/>
  <c r="D17" i="24"/>
  <c r="AB17" i="31"/>
  <c r="D30" i="25"/>
  <c r="Z54" i="28"/>
  <c r="E12" i="21"/>
  <c r="D11" i="23"/>
  <c r="D12" i="23"/>
  <c r="E12" i="25"/>
  <c r="E12" i="24"/>
  <c r="E12" i="26"/>
  <c r="BF102" i="28"/>
  <c r="Z114" i="28"/>
  <c r="Z109" i="28"/>
  <c r="AE121" i="28"/>
  <c r="U120" i="28"/>
  <c r="BD83" i="28"/>
  <c r="BG65" i="28"/>
  <c r="AJ96" i="28"/>
  <c r="BG96" i="28"/>
  <c r="AJ23" i="28"/>
  <c r="BG23" i="28"/>
  <c r="BE50" i="28"/>
  <c r="Z50" i="28"/>
  <c r="BF72" i="28"/>
  <c r="BE57" i="28"/>
  <c r="AJ57" i="28"/>
  <c r="BG57" i="28"/>
  <c r="AE92" i="28"/>
  <c r="BF92" i="28"/>
  <c r="AE54" i="28"/>
  <c r="BF54" i="28"/>
  <c r="Z115" i="28"/>
  <c r="BE115" i="28"/>
  <c r="Z113" i="28"/>
  <c r="BE113" i="28"/>
  <c r="BG10" i="28"/>
  <c r="AJ10" i="28"/>
  <c r="AJ35" i="28"/>
  <c r="BG35" i="28"/>
  <c r="BG77" i="28"/>
  <c r="AE125" i="28"/>
  <c r="BF61" i="28"/>
  <c r="BF29" i="28"/>
  <c r="AE22" i="28"/>
  <c r="AE16" i="28"/>
  <c r="U107" i="28"/>
  <c r="BF10" i="28"/>
  <c r="U58" i="28"/>
  <c r="Z108" i="28"/>
  <c r="BD22" i="28"/>
  <c r="BE128" i="28"/>
  <c r="BE76" i="28"/>
  <c r="C10" i="23"/>
  <c r="BF85" i="28"/>
  <c r="Z99" i="28"/>
  <c r="AE57" i="28"/>
  <c r="BF67" i="28"/>
  <c r="U40" i="28"/>
  <c r="BF115" i="28"/>
  <c r="U35" i="28"/>
  <c r="BD114" i="28"/>
  <c r="BD26" i="28"/>
  <c r="AJ127" i="28"/>
  <c r="AJ101" i="28"/>
  <c r="E11" i="21"/>
  <c r="BF84" i="28"/>
  <c r="AE25" i="28"/>
  <c r="BF89" i="28"/>
  <c r="AE93" i="28"/>
  <c r="Z116" i="28"/>
  <c r="BD59" i="28"/>
  <c r="BE16" i="28"/>
  <c r="BD37" i="28"/>
  <c r="AJ59" i="28"/>
  <c r="AE90" i="28"/>
  <c r="AJ17" i="28"/>
  <c r="BD64" i="28"/>
  <c r="BE24" i="28"/>
  <c r="BG60" i="28"/>
  <c r="E11" i="24"/>
  <c r="BF47" i="28"/>
  <c r="BF98" i="28"/>
  <c r="BF42" i="28"/>
  <c r="AE55" i="28"/>
  <c r="AE59" i="28"/>
  <c r="U79" i="28"/>
  <c r="BE101" i="28"/>
  <c r="AE96" i="28"/>
  <c r="Z18" i="28"/>
  <c r="U41" i="28"/>
  <c r="Z52" i="28"/>
  <c r="Z81" i="28"/>
  <c r="Z75" i="28"/>
  <c r="BD102" i="28"/>
  <c r="AJ106" i="28"/>
  <c r="Z35" i="28"/>
  <c r="Z118" i="28"/>
  <c r="AJ108" i="28"/>
  <c r="AJ64" i="28"/>
  <c r="Z29" i="28"/>
  <c r="BE32" i="28"/>
  <c r="AJ74" i="28"/>
  <c r="AJ16" i="28"/>
  <c r="BG115" i="28"/>
  <c r="BD28" i="28"/>
  <c r="AJ63" i="28"/>
  <c r="AJ68" i="28"/>
  <c r="U31" i="28"/>
  <c r="E11" i="25"/>
  <c r="AJ42" i="28"/>
  <c r="BF30" i="28"/>
  <c r="AE110" i="28"/>
  <c r="BF12" i="28"/>
  <c r="U78" i="28"/>
  <c r="BD108" i="28"/>
  <c r="U16" i="28"/>
  <c r="AE127" i="28"/>
  <c r="U69" i="28"/>
  <c r="U100" i="28"/>
  <c r="BG52" i="28"/>
  <c r="BD105" i="28"/>
  <c r="BG103" i="28"/>
  <c r="BE14" i="28"/>
  <c r="BG102" i="28"/>
  <c r="BG72" i="28"/>
  <c r="BD71" i="28"/>
  <c r="U73" i="28"/>
  <c r="U23" i="28"/>
  <c r="BE78" i="28"/>
  <c r="BD66" i="28"/>
  <c r="U101" i="28"/>
  <c r="Z59" i="28"/>
  <c r="BE9" i="28"/>
  <c r="BE61" i="28"/>
  <c r="Z110" i="28"/>
  <c r="AJ107" i="28"/>
  <c r="BD52" i="28"/>
  <c r="BE23" i="28"/>
  <c r="BG9" i="28"/>
  <c r="BE82" i="28"/>
  <c r="BE100" i="28"/>
  <c r="BE15" i="28"/>
  <c r="Z46" i="28"/>
  <c r="BG21" i="28"/>
  <c r="AJ29" i="28"/>
  <c r="U126" i="28"/>
  <c r="BG120" i="28"/>
  <c r="BG38" i="28"/>
  <c r="BG70" i="28"/>
  <c r="BF50" i="28"/>
  <c r="E11" i="26"/>
  <c r="BF71" i="28"/>
  <c r="AE79" i="28"/>
  <c r="BF82" i="28"/>
  <c r="Z38" i="28"/>
  <c r="BE107" i="28"/>
  <c r="U10" i="28"/>
  <c r="Z60" i="28"/>
  <c r="BF113" i="28"/>
  <c r="BF74" i="28"/>
  <c r="Z43" i="28"/>
  <c r="BE48" i="28"/>
  <c r="AJ18" i="28"/>
  <c r="BF19" i="28"/>
  <c r="BE68" i="28"/>
  <c r="BD17" i="28"/>
  <c r="AJ78" i="28"/>
  <c r="BF64" i="28"/>
  <c r="BE119" i="28"/>
  <c r="BD38" i="28"/>
  <c r="AE17" i="28"/>
  <c r="BF39" i="28"/>
  <c r="AE116" i="28"/>
  <c r="BF104" i="28"/>
  <c r="U106" i="28"/>
  <c r="BE70" i="28"/>
  <c r="BG30" i="28"/>
  <c r="BD72" i="28"/>
  <c r="AJ13" i="28"/>
  <c r="BG12" i="28"/>
  <c r="AE31" i="28"/>
  <c r="U97" i="28"/>
  <c r="U96" i="28"/>
  <c r="U127" i="28"/>
  <c r="AJ34" i="28"/>
  <c r="BG26" i="28"/>
  <c r="AJ62" i="28"/>
  <c r="BG91" i="28"/>
  <c r="AE65" i="28"/>
  <c r="BF112" i="28"/>
  <c r="AE101" i="28"/>
  <c r="BF107" i="28"/>
  <c r="BD82" i="28"/>
  <c r="BD27" i="28"/>
  <c r="AJ73" i="28"/>
  <c r="BE26" i="28"/>
  <c r="BG46" i="28"/>
  <c r="BF58" i="28"/>
  <c r="BF70" i="28"/>
  <c r="BF11" i="28"/>
  <c r="BF13" i="28"/>
  <c r="AE40" i="28"/>
  <c r="AE37" i="28"/>
  <c r="BF35" i="28"/>
  <c r="BE22" i="28"/>
  <c r="Z112" i="28"/>
  <c r="Z105" i="28"/>
  <c r="Z87" i="28"/>
  <c r="BG15" i="28"/>
  <c r="BG69" i="28"/>
  <c r="AE120" i="28"/>
  <c r="AE18" i="28"/>
  <c r="AE26" i="28"/>
  <c r="AE15" i="28"/>
  <c r="BF60" i="28"/>
  <c r="BF52" i="28"/>
  <c r="U124" i="28"/>
  <c r="Z122" i="28"/>
  <c r="BE103" i="28"/>
  <c r="AJ28" i="28"/>
  <c r="AJ88" i="28"/>
  <c r="BG40" i="28"/>
  <c r="BD39" i="28"/>
  <c r="BG75" i="28"/>
  <c r="BE40" i="28"/>
  <c r="Z86" i="28"/>
  <c r="AJ32" i="28"/>
  <c r="AJ45" i="28"/>
  <c r="BE56" i="28"/>
  <c r="BG89" i="28"/>
  <c r="BD112" i="28"/>
  <c r="U119" i="28"/>
  <c r="AJ117" i="28"/>
  <c r="AJ27" i="28"/>
  <c r="BF66" i="28"/>
  <c r="BF78" i="28"/>
  <c r="AE126" i="28"/>
  <c r="Z51" i="28"/>
  <c r="BD76" i="28"/>
  <c r="BE17" i="28"/>
  <c r="BF83" i="28"/>
  <c r="AE20" i="28"/>
  <c r="AE69" i="28"/>
  <c r="AE24" i="28"/>
  <c r="BD75" i="28"/>
  <c r="BD34" i="28"/>
  <c r="U77" i="28"/>
  <c r="BE27" i="28"/>
  <c r="Z92" i="28"/>
  <c r="Z97" i="28"/>
  <c r="U46" i="28"/>
  <c r="U94" i="28"/>
  <c r="BD109" i="28"/>
  <c r="BE126" i="28"/>
  <c r="Z64" i="28"/>
  <c r="Z21" i="28"/>
  <c r="BG83" i="28"/>
  <c r="BG114" i="28"/>
  <c r="BD122" i="28"/>
  <c r="BG33" i="28"/>
  <c r="BG84" i="28"/>
  <c r="AJ110" i="28"/>
  <c r="U95" i="28"/>
  <c r="AJ50" i="28"/>
  <c r="BG113" i="28"/>
  <c r="AJ112" i="28"/>
  <c r="BG71" i="28"/>
  <c r="BD74" i="28"/>
  <c r="BD113" i="28"/>
  <c r="BD47" i="28"/>
  <c r="BD49" i="28"/>
  <c r="BE45" i="28"/>
  <c r="BD81" i="28"/>
  <c r="BF33" i="28"/>
  <c r="AE103" i="28"/>
  <c r="AE108" i="28"/>
  <c r="BF95" i="28"/>
  <c r="BF100" i="28"/>
  <c r="BD68" i="28"/>
  <c r="BD70" i="28"/>
  <c r="BD51" i="28"/>
  <c r="Z69" i="28"/>
  <c r="U20" i="28"/>
  <c r="BE20" i="28"/>
  <c r="BE63" i="28"/>
  <c r="BE25" i="28"/>
  <c r="U88" i="28"/>
  <c r="BE12" i="28"/>
  <c r="Z58" i="28"/>
  <c r="AE97" i="28"/>
  <c r="BG79" i="28"/>
  <c r="BD32" i="28"/>
  <c r="BG82" i="28"/>
  <c r="BE90" i="28"/>
  <c r="BD118" i="28"/>
  <c r="BG119" i="28"/>
  <c r="BE111" i="28"/>
  <c r="U45" i="28"/>
  <c r="AJ76" i="28"/>
  <c r="U13" i="28"/>
  <c r="AJ14" i="28"/>
  <c r="AJ125" i="28"/>
  <c r="AE38" i="28"/>
  <c r="BF109" i="28"/>
  <c r="AE34" i="28"/>
  <c r="BD92" i="28"/>
  <c r="BD89" i="28"/>
  <c r="AE128" i="28"/>
  <c r="AE32" i="28"/>
  <c r="AE75" i="28"/>
  <c r="AE14" i="28"/>
  <c r="AE124" i="28"/>
  <c r="BF91" i="28"/>
  <c r="AE87" i="28"/>
  <c r="AE80" i="28"/>
  <c r="U98" i="28"/>
  <c r="Z74" i="28"/>
  <c r="U18" i="28"/>
  <c r="Z93" i="28"/>
  <c r="BE31" i="28"/>
  <c r="BD19" i="28"/>
  <c r="AJ92" i="28"/>
  <c r="BG24" i="28"/>
  <c r="BG111" i="28"/>
  <c r="Z44" i="28"/>
  <c r="AJ95" i="28"/>
  <c r="AJ53" i="28"/>
  <c r="BG36" i="28"/>
  <c r="BD80" i="28"/>
  <c r="BG116" i="28"/>
  <c r="AE28" i="28"/>
  <c r="Z37" i="28"/>
  <c r="AE49" i="28"/>
  <c r="BF44" i="28"/>
  <c r="BF43" i="28"/>
  <c r="AE77" i="28"/>
  <c r="BF106" i="28"/>
  <c r="BF63" i="28"/>
  <c r="AE73" i="28"/>
  <c r="AE117" i="28"/>
  <c r="AE21" i="28"/>
  <c r="BF48" i="28"/>
  <c r="AE56" i="28"/>
  <c r="BF99" i="28"/>
  <c r="BD36" i="28"/>
  <c r="U121" i="28"/>
  <c r="BE91" i="28"/>
  <c r="BE106" i="28"/>
  <c r="Z89" i="28"/>
  <c r="BE42" i="28"/>
  <c r="Z124" i="28"/>
  <c r="BG105" i="28"/>
  <c r="BG48" i="28"/>
  <c r="AJ37" i="28"/>
  <c r="AJ67" i="28"/>
  <c r="BG118" i="28"/>
  <c r="BD30" i="28"/>
  <c r="AE51" i="28"/>
  <c r="AE27" i="28"/>
  <c r="BF23" i="28"/>
  <c r="BD53" i="28"/>
  <c r="BD43" i="28"/>
  <c r="BD128" i="28"/>
  <c r="BE79" i="28"/>
  <c r="BF105" i="28"/>
  <c r="U123" i="28"/>
  <c r="Z104" i="28"/>
  <c r="AJ90" i="28"/>
  <c r="BD117" i="28"/>
  <c r="BG87" i="28"/>
  <c r="Z39" i="28"/>
  <c r="BE33" i="28"/>
  <c r="BG81" i="28"/>
  <c r="AJ123" i="28"/>
  <c r="BF45" i="28"/>
  <c r="BF122" i="28"/>
  <c r="AE94" i="28"/>
  <c r="BF86" i="28"/>
  <c r="AE9" i="28"/>
  <c r="AE123" i="28"/>
  <c r="BF81" i="28"/>
  <c r="BD104" i="28"/>
  <c r="U111" i="28"/>
  <c r="U110" i="28"/>
  <c r="U33" i="28"/>
  <c r="BD48" i="28"/>
  <c r="U90" i="28"/>
  <c r="AE118" i="28"/>
  <c r="U55" i="28"/>
  <c r="Z102" i="28"/>
  <c r="U103" i="28"/>
  <c r="Z30" i="28"/>
  <c r="Z121" i="28"/>
  <c r="BE88" i="28"/>
  <c r="BF53" i="28"/>
  <c r="Z34" i="28"/>
  <c r="U57" i="28"/>
  <c r="BD65" i="28"/>
  <c r="BE83" i="28"/>
  <c r="Z11" i="28"/>
  <c r="U11" i="28"/>
  <c r="BD9" i="28"/>
  <c r="BF114" i="28"/>
  <c r="AJ11" i="28"/>
  <c r="AJ104" i="28"/>
  <c r="BG39" i="28"/>
  <c r="AJ49" i="28"/>
  <c r="U24" i="28"/>
  <c r="Z94" i="28"/>
  <c r="Z77" i="28"/>
  <c r="U115" i="28"/>
  <c r="BE10" i="28"/>
  <c r="U60" i="28"/>
  <c r="BG128" i="28"/>
  <c r="BG109" i="28"/>
  <c r="BE96" i="28"/>
  <c r="BE62" i="28"/>
  <c r="U42" i="28"/>
  <c r="AJ58" i="28"/>
  <c r="U44" i="28"/>
  <c r="BE49" i="28"/>
  <c r="BE98" i="28"/>
  <c r="BG47" i="28"/>
  <c r="BG100" i="28"/>
  <c r="AJ93" i="28"/>
  <c r="BG97" i="28"/>
  <c r="BG43" i="28"/>
  <c r="AJ51" i="28"/>
  <c r="AJ31" i="28"/>
  <c r="BD29" i="28"/>
  <c r="Z120" i="28"/>
  <c r="BG20" i="28"/>
  <c r="AJ61" i="28"/>
  <c r="BG56" i="28"/>
  <c r="AE62" i="28"/>
  <c r="BF76" i="28"/>
  <c r="AE41" i="28"/>
  <c r="AE88" i="28"/>
  <c r="BF119" i="28"/>
  <c r="BF68" i="28"/>
  <c r="AE46" i="28"/>
  <c r="BD56" i="28"/>
  <c r="BD50" i="28"/>
  <c r="BE72" i="28"/>
  <c r="BE66" i="28"/>
  <c r="Z73" i="28"/>
  <c r="Z80" i="28"/>
  <c r="BD25" i="28"/>
  <c r="BE117" i="28"/>
  <c r="Z36" i="28"/>
  <c r="BG85" i="28"/>
  <c r="Z19" i="28"/>
  <c r="BD99" i="28"/>
  <c r="BG22" i="28"/>
  <c r="BG124" i="28"/>
  <c r="AJ44" i="28"/>
  <c r="BG54" i="28"/>
  <c r="BD61" i="28"/>
  <c r="U91" i="28"/>
  <c r="BD67" i="28"/>
  <c r="BD116" i="28"/>
  <c r="BD84" i="28"/>
  <c r="U54" i="28"/>
  <c r="U86" i="28"/>
  <c r="BD93" i="28"/>
  <c r="Z71" i="28"/>
  <c r="U125" i="28"/>
  <c r="BD85" i="28"/>
  <c r="BF36" i="28"/>
  <c r="BE95" i="28"/>
  <c r="U21" i="28"/>
  <c r="BE127" i="28"/>
  <c r="Z13" i="28"/>
  <c r="U12" i="28"/>
  <c r="Z47" i="28"/>
  <c r="BF111" i="28"/>
  <c r="BE123" i="28"/>
  <c r="Z53" i="28"/>
  <c r="U87" i="28"/>
  <c r="BD62" i="28"/>
  <c r="BD63" i="28"/>
  <c r="BE41" i="28"/>
  <c r="Z28" i="28"/>
  <c r="BE55" i="28"/>
  <c r="BE65" i="28"/>
  <c r="AJ121" i="28"/>
  <c r="Z84" i="28"/>
  <c r="BD15" i="28"/>
  <c r="BG86" i="28"/>
  <c r="BD14" i="28"/>
  <c r="AJ55" i="28"/>
  <c r="BG41" i="28"/>
  <c r="BG98" i="28"/>
  <c r="BG80" i="28"/>
  <c r="Z125" i="28"/>
  <c r="BG66" i="28"/>
  <c r="BG122" i="28"/>
  <c r="BG94" i="28"/>
  <c r="AJ126" i="28"/>
  <c r="BE85" i="28"/>
  <c r="BG19" i="28"/>
  <c r="AJ99" i="28"/>
  <c r="Z67" i="28"/>
  <c r="AJ25" i="28"/>
  <c r="BP8" i="25"/>
  <c r="C9" i="23"/>
  <c r="BP8" i="24"/>
  <c r="BR8" i="4"/>
  <c r="BQ8" i="26"/>
  <c r="BQ8" i="21"/>
  <c r="L9" i="27"/>
  <c r="L12" i="27"/>
  <c r="L16" i="27"/>
  <c r="L20" i="27"/>
  <c r="L24" i="27"/>
  <c r="L28" i="27"/>
  <c r="L32" i="27"/>
  <c r="L36" i="27"/>
  <c r="L40" i="27"/>
  <c r="L44" i="27"/>
  <c r="L48" i="27"/>
  <c r="L52" i="27"/>
  <c r="L56" i="27"/>
  <c r="L60" i="27"/>
  <c r="L64" i="27"/>
  <c r="L68" i="27"/>
  <c r="L72" i="27"/>
  <c r="L76" i="27"/>
  <c r="L80" i="27"/>
  <c r="L84" i="27"/>
  <c r="L88" i="27"/>
  <c r="L92" i="27"/>
  <c r="L96" i="27"/>
  <c r="L100" i="27"/>
  <c r="L104" i="27"/>
  <c r="L108" i="27"/>
  <c r="L112" i="27"/>
  <c r="L116" i="27"/>
  <c r="L120" i="27"/>
  <c r="L124" i="27"/>
  <c r="L128" i="27"/>
  <c r="L13" i="27"/>
  <c r="L17" i="27"/>
  <c r="L21" i="27"/>
  <c r="L25" i="27"/>
  <c r="L29" i="27"/>
  <c r="L33" i="27"/>
  <c r="L37" i="27"/>
  <c r="L41" i="27"/>
  <c r="L45" i="27"/>
  <c r="L49" i="27"/>
  <c r="L53" i="27"/>
  <c r="L57" i="27"/>
  <c r="L61" i="27"/>
  <c r="L65" i="27"/>
  <c r="L69" i="27"/>
  <c r="L73" i="27"/>
  <c r="L77" i="27"/>
  <c r="L81" i="27"/>
  <c r="L85" i="27"/>
  <c r="L89" i="27"/>
  <c r="L93" i="27"/>
  <c r="L97" i="27"/>
  <c r="L101" i="27"/>
  <c r="L105" i="27"/>
  <c r="L109" i="27"/>
  <c r="L113" i="27"/>
  <c r="L11" i="27"/>
  <c r="L19" i="27"/>
  <c r="L27" i="27"/>
  <c r="L35" i="27"/>
  <c r="L43" i="27"/>
  <c r="L51" i="27"/>
  <c r="L59" i="27"/>
  <c r="L67" i="27"/>
  <c r="L75" i="27"/>
  <c r="L83" i="27"/>
  <c r="L91" i="27"/>
  <c r="L99" i="27"/>
  <c r="L107" i="27"/>
  <c r="L115" i="27"/>
  <c r="L121" i="27"/>
  <c r="L126" i="27"/>
  <c r="L14" i="27"/>
  <c r="L22" i="27"/>
  <c r="L30" i="27"/>
  <c r="L38" i="27"/>
  <c r="L46" i="27"/>
  <c r="L54" i="27"/>
  <c r="L62" i="27"/>
  <c r="L70" i="27"/>
  <c r="L78" i="27"/>
  <c r="L86" i="27"/>
  <c r="L94" i="27"/>
  <c r="L102" i="27"/>
  <c r="L110" i="27"/>
  <c r="L117" i="27"/>
  <c r="L122" i="27"/>
  <c r="L127" i="27"/>
  <c r="L15" i="27"/>
  <c r="L23" i="27"/>
  <c r="L31" i="27"/>
  <c r="L39" i="27"/>
  <c r="L47" i="27"/>
  <c r="L55" i="27"/>
  <c r="L63" i="27"/>
  <c r="L71" i="27"/>
  <c r="L79" i="27"/>
  <c r="L18" i="27"/>
  <c r="L50" i="27"/>
  <c r="L82" i="27"/>
  <c r="L98" i="27"/>
  <c r="L114" i="27"/>
  <c r="L125" i="27"/>
  <c r="L26" i="27"/>
  <c r="L58" i="27"/>
  <c r="L87" i="27"/>
  <c r="L103" i="27"/>
  <c r="L118" i="27"/>
  <c r="L34" i="27"/>
  <c r="L66" i="27"/>
  <c r="L90" i="27"/>
  <c r="L106" i="27"/>
  <c r="L119" i="27"/>
  <c r="L10" i="27"/>
  <c r="L42" i="27"/>
  <c r="L74" i="27"/>
  <c r="L95" i="27"/>
  <c r="L111" i="27"/>
  <c r="L123" i="27"/>
  <c r="B10" i="31"/>
  <c r="AA26" i="31"/>
  <c r="B26" i="31"/>
  <c r="B27" i="31"/>
  <c r="AA17" i="31"/>
  <c r="B17" i="31"/>
  <c r="AA13" i="31"/>
  <c r="B13" i="31"/>
  <c r="AA16" i="31"/>
  <c r="B16" i="31"/>
  <c r="AB21" i="31"/>
  <c r="B21" i="31"/>
  <c r="AA24" i="31"/>
  <c r="B24" i="31"/>
  <c r="AB20" i="31"/>
  <c r="B20" i="31"/>
  <c r="B14" i="31"/>
  <c r="AA25" i="31"/>
  <c r="B25" i="31"/>
  <c r="AA28" i="31"/>
  <c r="B28" i="31"/>
  <c r="AB18" i="31"/>
  <c r="B18" i="31"/>
  <c r="AA23" i="31"/>
  <c r="B23" i="31"/>
  <c r="B15" i="31"/>
  <c r="AB22" i="31"/>
  <c r="B22" i="31"/>
  <c r="AC29" i="31"/>
  <c r="B29" i="31"/>
  <c r="AC9" i="31"/>
  <c r="B9" i="31"/>
  <c r="B65" i="31"/>
  <c r="B55" i="31"/>
  <c r="B109" i="31"/>
  <c r="B107" i="31"/>
  <c r="B126" i="31"/>
  <c r="B31" i="31"/>
  <c r="B64" i="31"/>
  <c r="B100" i="31"/>
  <c r="B83" i="31"/>
  <c r="B86" i="31"/>
  <c r="B48" i="31"/>
  <c r="B111" i="31"/>
  <c r="B67" i="31"/>
  <c r="B41" i="31"/>
  <c r="B79" i="31"/>
  <c r="B124" i="31"/>
  <c r="B53" i="31"/>
  <c r="B71" i="31"/>
  <c r="B33" i="31"/>
  <c r="B96" i="31"/>
  <c r="B116" i="31"/>
  <c r="B77" i="31"/>
  <c r="B105" i="31"/>
  <c r="B119" i="31"/>
  <c r="B122" i="31"/>
  <c r="B89" i="31"/>
  <c r="B85" i="31"/>
  <c r="B30" i="31"/>
  <c r="B57" i="31"/>
  <c r="B104" i="31"/>
  <c r="B81" i="31"/>
  <c r="B110" i="31"/>
  <c r="B87" i="31"/>
  <c r="B90" i="31"/>
  <c r="B62" i="31"/>
  <c r="B117" i="31"/>
  <c r="B97" i="31"/>
  <c r="B114" i="31"/>
  <c r="B121" i="31"/>
  <c r="B120" i="31"/>
  <c r="B102" i="31"/>
  <c r="B82" i="31"/>
  <c r="B108" i="31"/>
  <c r="B112" i="31"/>
  <c r="B35" i="31"/>
  <c r="B58" i="31"/>
  <c r="B68" i="31"/>
  <c r="B106" i="31"/>
  <c r="B84" i="31"/>
  <c r="B37" i="31"/>
  <c r="B93" i="31"/>
  <c r="B45" i="31"/>
  <c r="B66" i="31"/>
  <c r="B44" i="31"/>
  <c r="B61" i="31"/>
  <c r="B60" i="31"/>
  <c r="B38" i="31"/>
  <c r="B52" i="31"/>
  <c r="B54" i="31"/>
  <c r="B125" i="31"/>
  <c r="B80" i="31"/>
  <c r="B118" i="31"/>
  <c r="B36" i="31"/>
  <c r="B39" i="31"/>
  <c r="B47" i="31"/>
  <c r="B56" i="31"/>
  <c r="B69" i="31"/>
  <c r="B91" i="31"/>
  <c r="B115" i="31"/>
  <c r="B70" i="31"/>
  <c r="B49" i="31"/>
  <c r="B73" i="31"/>
  <c r="B76" i="31"/>
  <c r="B128" i="31"/>
  <c r="B101" i="31"/>
  <c r="B51" i="31"/>
  <c r="B43" i="31"/>
  <c r="B34" i="31"/>
  <c r="B127" i="31"/>
  <c r="B46" i="31"/>
  <c r="B98" i="31"/>
  <c r="B94" i="31"/>
  <c r="B92" i="31"/>
  <c r="B42" i="31"/>
  <c r="B74" i="31"/>
  <c r="B59" i="31"/>
  <c r="B113" i="31"/>
  <c r="B103" i="31"/>
  <c r="B75" i="31"/>
  <c r="B72" i="31"/>
  <c r="B99" i="31"/>
  <c r="B123" i="31"/>
  <c r="B95" i="31"/>
  <c r="B40" i="31"/>
  <c r="B63" i="31"/>
  <c r="B78" i="31"/>
  <c r="B50" i="31"/>
  <c r="B88" i="31"/>
  <c r="B19" i="31"/>
  <c r="AC32" i="31"/>
  <c r="B32" i="31"/>
  <c r="B11" i="31"/>
  <c r="B12" i="31"/>
  <c r="AO17" i="22"/>
  <c r="AM17" i="22" s="1"/>
  <c r="BH17" i="22" s="1"/>
  <c r="Q32" i="31"/>
  <c r="Q20" i="31"/>
  <c r="AO12" i="22"/>
  <c r="AM12" i="22" s="1"/>
  <c r="BH12" i="22" s="1"/>
  <c r="Q28" i="31"/>
  <c r="AO21" i="22"/>
  <c r="AM21" i="22" s="1"/>
  <c r="BH21" i="22" s="1"/>
  <c r="AO14" i="22"/>
  <c r="AM14" i="22" s="1"/>
  <c r="BH14" i="22" s="1"/>
  <c r="AO18" i="22"/>
  <c r="AM18" i="22" s="1"/>
  <c r="BH18" i="22" s="1"/>
  <c r="Q15" i="31"/>
  <c r="E9" i="31"/>
  <c r="AO26" i="22"/>
  <c r="AM26" i="22" s="1"/>
  <c r="BH26" i="22" s="1"/>
  <c r="Q29" i="31"/>
  <c r="Q10" i="31"/>
  <c r="AO23" i="22"/>
  <c r="AM23" i="22" s="1"/>
  <c r="BH23" i="22" s="1"/>
  <c r="AB14" i="31"/>
  <c r="AA14" i="31"/>
  <c r="AO22" i="22"/>
  <c r="AM22" i="22" s="1"/>
  <c r="BH22" i="22" s="1"/>
  <c r="AO11" i="22"/>
  <c r="AM11" i="22" s="1"/>
  <c r="BH11" i="22" s="1"/>
  <c r="AO9" i="22"/>
  <c r="AM9" i="22" s="1"/>
  <c r="BH9" i="22" s="1"/>
  <c r="AO27" i="22"/>
  <c r="AM27" i="22" s="1"/>
  <c r="BH27" i="22" s="1"/>
  <c r="AO25" i="22"/>
  <c r="AM25" i="22" s="1"/>
  <c r="BH25" i="22" s="1"/>
  <c r="AO24" i="22"/>
  <c r="AM24" i="22" s="1"/>
  <c r="BH24" i="22" s="1"/>
  <c r="CG4" i="23"/>
  <c r="N6" i="23"/>
  <c r="AO16" i="22"/>
  <c r="AM16" i="22" s="1"/>
  <c r="BH16" i="22" s="1"/>
  <c r="AB15" i="31"/>
  <c r="AA15" i="31"/>
  <c r="D21" i="25"/>
  <c r="D20" i="25"/>
  <c r="D21" i="4"/>
  <c r="E9" i="24"/>
  <c r="D19" i="25"/>
  <c r="D18" i="25"/>
  <c r="D18" i="26"/>
  <c r="D19" i="26"/>
  <c r="D20" i="26"/>
  <c r="D21" i="26"/>
  <c r="D22" i="26"/>
  <c r="E9" i="26"/>
  <c r="D22" i="25"/>
  <c r="E9" i="21"/>
  <c r="D20" i="24"/>
  <c r="D22" i="24"/>
  <c r="D18" i="24"/>
  <c r="D21" i="24"/>
  <c r="D19" i="24"/>
  <c r="D22" i="21"/>
  <c r="D21" i="21"/>
  <c r="D18" i="21"/>
  <c r="D20" i="21"/>
  <c r="D19" i="21"/>
  <c r="E9" i="4"/>
  <c r="E9" i="25"/>
  <c r="E30" i="31"/>
  <c r="E33" i="31"/>
  <c r="E32" i="31"/>
  <c r="CZ6" i="27"/>
  <c r="V8" i="27" s="1"/>
  <c r="D13" i="25"/>
  <c r="D12" i="25"/>
  <c r="D14" i="25"/>
  <c r="D15" i="25"/>
  <c r="D11" i="25"/>
  <c r="CX6" i="23"/>
  <c r="T8" i="23" s="1"/>
  <c r="D14" i="24"/>
  <c r="D13" i="4"/>
  <c r="C22" i="25"/>
  <c r="D15" i="21"/>
  <c r="D13" i="21"/>
  <c r="C21" i="24"/>
  <c r="E29" i="26"/>
  <c r="E19" i="21"/>
  <c r="D14" i="21"/>
  <c r="E19" i="25"/>
  <c r="E30" i="24"/>
  <c r="C36" i="24"/>
  <c r="E30" i="25"/>
  <c r="D15" i="24"/>
  <c r="E30" i="26"/>
  <c r="D11" i="4"/>
  <c r="C36" i="21"/>
  <c r="E33" i="25"/>
  <c r="D11" i="21"/>
  <c r="E32" i="21"/>
  <c r="E29" i="4"/>
  <c r="D11" i="26"/>
  <c r="E30" i="4"/>
  <c r="C20" i="25"/>
  <c r="D12" i="26"/>
  <c r="D15" i="26"/>
  <c r="AQ12" i="13"/>
  <c r="AP35" i="13"/>
  <c r="E32" i="25"/>
  <c r="C16" i="24"/>
  <c r="E19" i="26"/>
  <c r="D12" i="21"/>
  <c r="E29" i="21"/>
  <c r="E19" i="4"/>
  <c r="E33" i="26"/>
  <c r="C35" i="24"/>
  <c r="C17" i="24"/>
  <c r="C35" i="25"/>
  <c r="D13" i="26"/>
  <c r="D12" i="24"/>
  <c r="C20" i="21"/>
  <c r="AR30" i="13"/>
  <c r="C16" i="25"/>
  <c r="D14" i="26"/>
  <c r="C16" i="4"/>
  <c r="C36" i="4"/>
  <c r="C35" i="4"/>
  <c r="C20" i="4"/>
  <c r="C22" i="4"/>
  <c r="C17" i="4"/>
  <c r="D12" i="4"/>
  <c r="C21" i="25"/>
  <c r="C17" i="25"/>
  <c r="E32" i="26"/>
  <c r="C17" i="21"/>
  <c r="E29" i="25"/>
  <c r="AQ11" i="13"/>
  <c r="C21" i="4"/>
  <c r="E33" i="4"/>
  <c r="C16" i="21"/>
  <c r="E32" i="4"/>
  <c r="E30" i="21"/>
  <c r="E32" i="24"/>
  <c r="C35" i="21"/>
  <c r="E33" i="21"/>
  <c r="D15" i="4"/>
  <c r="E19" i="24"/>
  <c r="C36" i="25"/>
  <c r="C21" i="21"/>
  <c r="C22" i="21"/>
  <c r="E33" i="24"/>
  <c r="E29" i="24"/>
  <c r="D11" i="24"/>
  <c r="C20" i="24"/>
  <c r="D13" i="24"/>
  <c r="C22" i="24"/>
  <c r="D11" i="31"/>
  <c r="D15" i="31"/>
  <c r="D13" i="31"/>
  <c r="C20" i="31"/>
  <c r="C21" i="31"/>
  <c r="C35" i="31"/>
  <c r="C22" i="31"/>
  <c r="C36" i="31"/>
  <c r="D12" i="31"/>
  <c r="E24" i="31" l="1"/>
  <c r="C19" i="31"/>
  <c r="D36" i="31"/>
  <c r="D14" i="31"/>
  <c r="C18" i="31"/>
  <c r="E35" i="31"/>
  <c r="C32" i="31"/>
  <c r="C30" i="31"/>
  <c r="C38" i="31"/>
  <c r="C37" i="31"/>
  <c r="E20" i="31"/>
  <c r="C34" i="31"/>
  <c r="C28" i="31"/>
  <c r="C31" i="31"/>
  <c r="C27" i="31"/>
  <c r="D22" i="31"/>
  <c r="C15" i="31"/>
  <c r="D29" i="31"/>
  <c r="E21" i="31"/>
  <c r="D32" i="31"/>
  <c r="D30" i="31"/>
  <c r="C33" i="31"/>
  <c r="D16" i="31"/>
  <c r="C29" i="31"/>
  <c r="D33" i="31"/>
  <c r="D31" i="31"/>
  <c r="D17" i="31"/>
  <c r="E12" i="31"/>
  <c r="C10" i="31"/>
  <c r="E11" i="31"/>
  <c r="AR106" i="28"/>
  <c r="BI106" i="28" s="1"/>
  <c r="AR26" i="28"/>
  <c r="AT26" i="28" s="1"/>
  <c r="AR71" i="28"/>
  <c r="AT71" i="28" s="1"/>
  <c r="AR127" i="28"/>
  <c r="BI127" i="28" s="1"/>
  <c r="AR70" i="28"/>
  <c r="BI70" i="28" s="1"/>
  <c r="AR126" i="28"/>
  <c r="AT126" i="28" s="1"/>
  <c r="AR35" i="28"/>
  <c r="AT35" i="28" s="1"/>
  <c r="AR97" i="28"/>
  <c r="BI97" i="28" s="1"/>
  <c r="AR65" i="28"/>
  <c r="AT65" i="28" s="1"/>
  <c r="AR33" i="28"/>
  <c r="AT33" i="28" s="1"/>
  <c r="AR17" i="28"/>
  <c r="AT17" i="28" s="1"/>
  <c r="AR104" i="28"/>
  <c r="BI104" i="28" s="1"/>
  <c r="AR72" i="28"/>
  <c r="BI72" i="28" s="1"/>
  <c r="AR24" i="28"/>
  <c r="AT24" i="28" s="1"/>
  <c r="AR42" i="28"/>
  <c r="AT42" i="28" s="1"/>
  <c r="AR103" i="28"/>
  <c r="AT103" i="28" s="1"/>
  <c r="AR50" i="28"/>
  <c r="AT50" i="28" s="1"/>
  <c r="AR31" i="28"/>
  <c r="AT31" i="28" s="1"/>
  <c r="AR122" i="28"/>
  <c r="AT122" i="28" s="1"/>
  <c r="AR62" i="28"/>
  <c r="BI62" i="28" s="1"/>
  <c r="AR91" i="28"/>
  <c r="BI91" i="28" s="1"/>
  <c r="AR27" i="28"/>
  <c r="BI27" i="28" s="1"/>
  <c r="AR109" i="28"/>
  <c r="BI109" i="28" s="1"/>
  <c r="AR77" i="28"/>
  <c r="AT77" i="28" s="1"/>
  <c r="AR45" i="28"/>
  <c r="BI45" i="28" s="1"/>
  <c r="AR29" i="28"/>
  <c r="BI29" i="28" s="1"/>
  <c r="AR116" i="28"/>
  <c r="BI116" i="28" s="1"/>
  <c r="AR84" i="28"/>
  <c r="BI84" i="28" s="1"/>
  <c r="AR52" i="28"/>
  <c r="AT52" i="28" s="1"/>
  <c r="AR20" i="28"/>
  <c r="BI20" i="28" s="1"/>
  <c r="AR95" i="28"/>
  <c r="AT95" i="28" s="1"/>
  <c r="AR119" i="28"/>
  <c r="AT119" i="28" s="1"/>
  <c r="AR34" i="28"/>
  <c r="BI34" i="28" s="1"/>
  <c r="AR58" i="28"/>
  <c r="BI58" i="28" s="1"/>
  <c r="AR98" i="28"/>
  <c r="AT98" i="28" s="1"/>
  <c r="AR79" i="28"/>
  <c r="AT79" i="28" s="1"/>
  <c r="AR47" i="28"/>
  <c r="AT47" i="28" s="1"/>
  <c r="AR15" i="28"/>
  <c r="BI15" i="28" s="1"/>
  <c r="AR110" i="28"/>
  <c r="AT110" i="28" s="1"/>
  <c r="AR78" i="28"/>
  <c r="BI78" i="28" s="1"/>
  <c r="AR46" i="28"/>
  <c r="AT46" i="28" s="1"/>
  <c r="AR14" i="28"/>
  <c r="AT14" i="28" s="1"/>
  <c r="AR107" i="28"/>
  <c r="BI107" i="28" s="1"/>
  <c r="AR75" i="28"/>
  <c r="BI75" i="28" s="1"/>
  <c r="AR43" i="28"/>
  <c r="AT43" i="28" s="1"/>
  <c r="AR11" i="28"/>
  <c r="BI11" i="28" s="1"/>
  <c r="AR101" i="28"/>
  <c r="BI101" i="28" s="1"/>
  <c r="AR85" i="28"/>
  <c r="AT85" i="28" s="1"/>
  <c r="AR69" i="28"/>
  <c r="BI69" i="28" s="1"/>
  <c r="AR53" i="28"/>
  <c r="AT53" i="28" s="1"/>
  <c r="AR37" i="28"/>
  <c r="AT37" i="28" s="1"/>
  <c r="AR21" i="28"/>
  <c r="AT21" i="28" s="1"/>
  <c r="AR124" i="28"/>
  <c r="AT124" i="28" s="1"/>
  <c r="AR108" i="28"/>
  <c r="BI108" i="28" s="1"/>
  <c r="AR92" i="28"/>
  <c r="AT92" i="28" s="1"/>
  <c r="AR76" i="28"/>
  <c r="BI76" i="28" s="1"/>
  <c r="AR60" i="28"/>
  <c r="AT60" i="28" s="1"/>
  <c r="AR44" i="28"/>
  <c r="BI44" i="28" s="1"/>
  <c r="AR28" i="28"/>
  <c r="AT28" i="28" s="1"/>
  <c r="AR12" i="28"/>
  <c r="BI12" i="28" s="1"/>
  <c r="AR74" i="28"/>
  <c r="BI74" i="28" s="1"/>
  <c r="AR118" i="28"/>
  <c r="AT118" i="28" s="1"/>
  <c r="AR82" i="28"/>
  <c r="BI82" i="28" s="1"/>
  <c r="AR39" i="28"/>
  <c r="AT39" i="28" s="1"/>
  <c r="AR102" i="28"/>
  <c r="BI102" i="28" s="1"/>
  <c r="AR38" i="28"/>
  <c r="AT38" i="28" s="1"/>
  <c r="AR99" i="28"/>
  <c r="BI99" i="28" s="1"/>
  <c r="AR67" i="28"/>
  <c r="AT67" i="28" s="1"/>
  <c r="AR113" i="28"/>
  <c r="BI113" i="28" s="1"/>
  <c r="AR81" i="28"/>
  <c r="BI81" i="28" s="1"/>
  <c r="AR49" i="28"/>
  <c r="BI49" i="28" s="1"/>
  <c r="AR120" i="28"/>
  <c r="AT120" i="28" s="1"/>
  <c r="AR88" i="28"/>
  <c r="AT88" i="28" s="1"/>
  <c r="AR56" i="28"/>
  <c r="BI56" i="28" s="1"/>
  <c r="AR40" i="28"/>
  <c r="AT40" i="28" s="1"/>
  <c r="AR10" i="28"/>
  <c r="BI10" i="28" s="1"/>
  <c r="AR123" i="28"/>
  <c r="AT123" i="28" s="1"/>
  <c r="AR90" i="28"/>
  <c r="BI90" i="28" s="1"/>
  <c r="AR125" i="28"/>
  <c r="BI125" i="28" s="1"/>
  <c r="AR63" i="28"/>
  <c r="BI63" i="28" s="1"/>
  <c r="AR94" i="28"/>
  <c r="AT94" i="28" s="1"/>
  <c r="AR30" i="28"/>
  <c r="BI30" i="28" s="1"/>
  <c r="AR121" i="28"/>
  <c r="BI121" i="28" s="1"/>
  <c r="AR59" i="28"/>
  <c r="BI59" i="28" s="1"/>
  <c r="AR93" i="28"/>
  <c r="BI93" i="28" s="1"/>
  <c r="AR61" i="28"/>
  <c r="BI61" i="28" s="1"/>
  <c r="AR13" i="28"/>
  <c r="AT13" i="28" s="1"/>
  <c r="AR100" i="28"/>
  <c r="BI100" i="28" s="1"/>
  <c r="AR68" i="28"/>
  <c r="AT68" i="28" s="1"/>
  <c r="AR36" i="28"/>
  <c r="BI36" i="28" s="1"/>
  <c r="AR111" i="28"/>
  <c r="BI111" i="28" s="1"/>
  <c r="AR9" i="28"/>
  <c r="BI9" i="28" s="1"/>
  <c r="AR66" i="28"/>
  <c r="AT66" i="28" s="1"/>
  <c r="AR87" i="28"/>
  <c r="AT87" i="28" s="1"/>
  <c r="AR114" i="28"/>
  <c r="AT114" i="28" s="1"/>
  <c r="AR18" i="28"/>
  <c r="BI18" i="28" s="1"/>
  <c r="AR55" i="28"/>
  <c r="BI55" i="28" s="1"/>
  <c r="AR23" i="28"/>
  <c r="AT23" i="28" s="1"/>
  <c r="AR117" i="28"/>
  <c r="AT117" i="28" s="1"/>
  <c r="AR86" i="28"/>
  <c r="BI86" i="28" s="1"/>
  <c r="AR54" i="28"/>
  <c r="AT54" i="28" s="1"/>
  <c r="AR22" i="28"/>
  <c r="BI22" i="28" s="1"/>
  <c r="AR115" i="28"/>
  <c r="BI115" i="28" s="1"/>
  <c r="AR83" i="28"/>
  <c r="AT83" i="28" s="1"/>
  <c r="AR51" i="28"/>
  <c r="BI51" i="28" s="1"/>
  <c r="AR19" i="28"/>
  <c r="AT19" i="28" s="1"/>
  <c r="AR105" i="28"/>
  <c r="AT105" i="28" s="1"/>
  <c r="AR89" i="28"/>
  <c r="BI89" i="28" s="1"/>
  <c r="AR73" i="28"/>
  <c r="BI73" i="28" s="1"/>
  <c r="AR57" i="28"/>
  <c r="BI57" i="28" s="1"/>
  <c r="AR41" i="28"/>
  <c r="BI41" i="28" s="1"/>
  <c r="AR25" i="28"/>
  <c r="BI25" i="28" s="1"/>
  <c r="AR128" i="28"/>
  <c r="BI128" i="28" s="1"/>
  <c r="AR112" i="28"/>
  <c r="BI112" i="28" s="1"/>
  <c r="AR96" i="28"/>
  <c r="BI96" i="28" s="1"/>
  <c r="AR80" i="28"/>
  <c r="AT80" i="28" s="1"/>
  <c r="AR64" i="28"/>
  <c r="AT64" i="28" s="1"/>
  <c r="AR48" i="28"/>
  <c r="BI48" i="28" s="1"/>
  <c r="AR32" i="28"/>
  <c r="BI32" i="28" s="1"/>
  <c r="AR16" i="28"/>
  <c r="AT16" i="28" s="1"/>
  <c r="C9" i="31"/>
  <c r="BR8" i="21"/>
  <c r="BS8" i="4"/>
  <c r="BQ8" i="25"/>
  <c r="BR8" i="26"/>
  <c r="BQ8" i="24"/>
  <c r="L9" i="23"/>
  <c r="L13" i="23"/>
  <c r="L17" i="23"/>
  <c r="L21" i="23"/>
  <c r="L25" i="23"/>
  <c r="L29" i="23"/>
  <c r="L33" i="23"/>
  <c r="L37" i="23"/>
  <c r="L41" i="23"/>
  <c r="L45" i="23"/>
  <c r="L49" i="23"/>
  <c r="L53" i="23"/>
  <c r="L57" i="23"/>
  <c r="L61" i="23"/>
  <c r="L65" i="23"/>
  <c r="L69" i="23"/>
  <c r="L73" i="23"/>
  <c r="L77" i="23"/>
  <c r="L81" i="23"/>
  <c r="L85" i="23"/>
  <c r="L89" i="23"/>
  <c r="L93" i="23"/>
  <c r="L97" i="23"/>
  <c r="L101" i="23"/>
  <c r="L105" i="23"/>
  <c r="L109" i="23"/>
  <c r="L113" i="23"/>
  <c r="L117" i="23"/>
  <c r="L121" i="23"/>
  <c r="L125" i="23"/>
  <c r="L12" i="23"/>
  <c r="L18" i="23"/>
  <c r="L23" i="23"/>
  <c r="L28" i="23"/>
  <c r="L34" i="23"/>
  <c r="L39" i="23"/>
  <c r="L44" i="23"/>
  <c r="L50" i="23"/>
  <c r="L55" i="23"/>
  <c r="L60" i="23"/>
  <c r="L66" i="23"/>
  <c r="L71" i="23"/>
  <c r="L76" i="23"/>
  <c r="L82" i="23"/>
  <c r="L87" i="23"/>
  <c r="L92" i="23"/>
  <c r="L98" i="23"/>
  <c r="L103" i="23"/>
  <c r="L108" i="23"/>
  <c r="L114" i="23"/>
  <c r="L119" i="23"/>
  <c r="L124" i="23"/>
  <c r="L14" i="23"/>
  <c r="L19" i="23"/>
  <c r="L24" i="23"/>
  <c r="L30" i="23"/>
  <c r="L35" i="23"/>
  <c r="L40" i="23"/>
  <c r="L46" i="23"/>
  <c r="L51" i="23"/>
  <c r="L56" i="23"/>
  <c r="L62" i="23"/>
  <c r="L67" i="23"/>
  <c r="L72" i="23"/>
  <c r="L78" i="23"/>
  <c r="L83" i="23"/>
  <c r="L88" i="23"/>
  <c r="L94" i="23"/>
  <c r="L99" i="23"/>
  <c r="L104" i="23"/>
  <c r="L110" i="23"/>
  <c r="L115" i="23"/>
  <c r="L120" i="23"/>
  <c r="L126" i="23"/>
  <c r="L16" i="23"/>
  <c r="L27" i="23"/>
  <c r="L38" i="23"/>
  <c r="L48" i="23"/>
  <c r="L59" i="23"/>
  <c r="L70" i="23"/>
  <c r="L80" i="23"/>
  <c r="L91" i="23"/>
  <c r="L102" i="23"/>
  <c r="L112" i="23"/>
  <c r="L123" i="23"/>
  <c r="L10" i="23"/>
  <c r="L20" i="23"/>
  <c r="L31" i="23"/>
  <c r="L42" i="23"/>
  <c r="L52" i="23"/>
  <c r="L63" i="23"/>
  <c r="L74" i="23"/>
  <c r="L84" i="23"/>
  <c r="L95" i="23"/>
  <c r="L106" i="23"/>
  <c r="L116" i="23"/>
  <c r="L127" i="23"/>
  <c r="L11" i="23"/>
  <c r="L22" i="23"/>
  <c r="L32" i="23"/>
  <c r="L43" i="23"/>
  <c r="L54" i="23"/>
  <c r="L64" i="23"/>
  <c r="L75" i="23"/>
  <c r="L86" i="23"/>
  <c r="L96" i="23"/>
  <c r="L107" i="23"/>
  <c r="L118" i="23"/>
  <c r="L128" i="23"/>
  <c r="L15" i="23"/>
  <c r="L26" i="23"/>
  <c r="L36" i="23"/>
  <c r="L47" i="23"/>
  <c r="L58" i="23"/>
  <c r="L68" i="23"/>
  <c r="L79" i="23"/>
  <c r="L90" i="23"/>
  <c r="L100" i="23"/>
  <c r="L111" i="23"/>
  <c r="L122" i="23"/>
  <c r="C26" i="31"/>
  <c r="C16" i="31"/>
  <c r="C14" i="31"/>
  <c r="C24" i="31"/>
  <c r="C13" i="31"/>
  <c r="AM48" i="28"/>
  <c r="AO48" i="28" s="1"/>
  <c r="D20" i="31"/>
  <c r="D19" i="31"/>
  <c r="D18" i="31"/>
  <c r="D21" i="31"/>
  <c r="C17" i="31"/>
  <c r="C25" i="31"/>
  <c r="C23" i="31"/>
  <c r="C12" i="31"/>
  <c r="C11" i="31"/>
  <c r="AQ15" i="13"/>
  <c r="AQ21" i="13"/>
  <c r="AR9" i="13"/>
  <c r="DA6" i="27"/>
  <c r="W8" i="27" s="1"/>
  <c r="CY6" i="23"/>
  <c r="U8" i="23" s="1"/>
  <c r="AQ13" i="13"/>
  <c r="AP21" i="13"/>
  <c r="AP36" i="13"/>
  <c r="AR32" i="13"/>
  <c r="AP17" i="13"/>
  <c r="AP20" i="13"/>
  <c r="AP22" i="13"/>
  <c r="AR33" i="13"/>
  <c r="AP16" i="13"/>
  <c r="AR19" i="13"/>
  <c r="AR29" i="13"/>
  <c r="BI77" i="28" l="1"/>
  <c r="AT32" i="28"/>
  <c r="BI43" i="28"/>
  <c r="BI122" i="28"/>
  <c r="BI110" i="28"/>
  <c r="BI35" i="28"/>
  <c r="BI54" i="28"/>
  <c r="AT55" i="28"/>
  <c r="AT69" i="28"/>
  <c r="BI13" i="28"/>
  <c r="BI94" i="28"/>
  <c r="AT106" i="28"/>
  <c r="BI71" i="28"/>
  <c r="AT121" i="28"/>
  <c r="BI37" i="28"/>
  <c r="AT72" i="28"/>
  <c r="BI46" i="28"/>
  <c r="AT102" i="28"/>
  <c r="AT109" i="28"/>
  <c r="BI52" i="28"/>
  <c r="AT74" i="28"/>
  <c r="BI123" i="28"/>
  <c r="AT116" i="28"/>
  <c r="BI92" i="28"/>
  <c r="AT107" i="28"/>
  <c r="BI42" i="28"/>
  <c r="AT101" i="28"/>
  <c r="AT70" i="28"/>
  <c r="AT73" i="28"/>
  <c r="AT41" i="28"/>
  <c r="AT29" i="28"/>
  <c r="AT25" i="28"/>
  <c r="AT57" i="28"/>
  <c r="BI14" i="28"/>
  <c r="BI64" i="28"/>
  <c r="BI118" i="28"/>
  <c r="AT96" i="28"/>
  <c r="AT128" i="28"/>
  <c r="AT84" i="28"/>
  <c r="BI114" i="28"/>
  <c r="AT56" i="28"/>
  <c r="BI80" i="28"/>
  <c r="BI38" i="28"/>
  <c r="AT18" i="28"/>
  <c r="AT61" i="28"/>
  <c r="AT90" i="28"/>
  <c r="AT10" i="28"/>
  <c r="AT100" i="28"/>
  <c r="AT89" i="28"/>
  <c r="AT9" i="28"/>
  <c r="AT27" i="28"/>
  <c r="AT63" i="28"/>
  <c r="BI21" i="28"/>
  <c r="AT36" i="28"/>
  <c r="BI103" i="28"/>
  <c r="AT48" i="28"/>
  <c r="BI24" i="28"/>
  <c r="BI39" i="28"/>
  <c r="BI31" i="28"/>
  <c r="AT81" i="28"/>
  <c r="AT59" i="28"/>
  <c r="AT62" i="28"/>
  <c r="BI87" i="28"/>
  <c r="BI67" i="28"/>
  <c r="AT20" i="28"/>
  <c r="AT30" i="28"/>
  <c r="BI83" i="28"/>
  <c r="AT97" i="28"/>
  <c r="AT44" i="28"/>
  <c r="BI19" i="28"/>
  <c r="BI23" i="28"/>
  <c r="AT22" i="28"/>
  <c r="BI120" i="28"/>
  <c r="BI79" i="28"/>
  <c r="BI119" i="28"/>
  <c r="BI16" i="28"/>
  <c r="AT76" i="28"/>
  <c r="AT112" i="28"/>
  <c r="BI126" i="28"/>
  <c r="AT86" i="28"/>
  <c r="AT108" i="28"/>
  <c r="BI60" i="28"/>
  <c r="AT93" i="28"/>
  <c r="BI50" i="28"/>
  <c r="BI28" i="28"/>
  <c r="BI47" i="28"/>
  <c r="AT45" i="28"/>
  <c r="BI95" i="28"/>
  <c r="BI68" i="28"/>
  <c r="AT34" i="28"/>
  <c r="BI98" i="28"/>
  <c r="AT49" i="28"/>
  <c r="BI66" i="28"/>
  <c r="AT51" i="28"/>
  <c r="BI105" i="28"/>
  <c r="AT111" i="28"/>
  <c r="BI40" i="28"/>
  <c r="BI65" i="28"/>
  <c r="BI17" i="28"/>
  <c r="BI124" i="28"/>
  <c r="BI117" i="28"/>
  <c r="AT82" i="28"/>
  <c r="AM100" i="28"/>
  <c r="AM58" i="28"/>
  <c r="AO58" i="28" s="1"/>
  <c r="AM96" i="28"/>
  <c r="AM54" i="28"/>
  <c r="BH54" i="28" s="1"/>
  <c r="AM95" i="28"/>
  <c r="AM52" i="28"/>
  <c r="AO52" i="28" s="1"/>
  <c r="AM10" i="28"/>
  <c r="AM91" i="28"/>
  <c r="AO91" i="28" s="1"/>
  <c r="AM126" i="28"/>
  <c r="BH126" i="28" s="1"/>
  <c r="AM83" i="28"/>
  <c r="BH83" i="28" s="1"/>
  <c r="AM40" i="28"/>
  <c r="AM92" i="28"/>
  <c r="AO92" i="28" s="1"/>
  <c r="AM50" i="28"/>
  <c r="AO50" i="28" s="1"/>
  <c r="AM125" i="28"/>
  <c r="BH125" i="28" s="1"/>
  <c r="AM93" i="28"/>
  <c r="AM61" i="28"/>
  <c r="BH61" i="28" s="1"/>
  <c r="AM45" i="28"/>
  <c r="BH45" i="28" s="1"/>
  <c r="AM13" i="28"/>
  <c r="AT27" i="34"/>
  <c r="AT96" i="34"/>
  <c r="AT128" i="34"/>
  <c r="AT41" i="34"/>
  <c r="AT73" i="34"/>
  <c r="AT105" i="34"/>
  <c r="AT51" i="34"/>
  <c r="AT115" i="34"/>
  <c r="AT54" i="34"/>
  <c r="AT117" i="34"/>
  <c r="AT55" i="34"/>
  <c r="AT114" i="34"/>
  <c r="AT66" i="34"/>
  <c r="AT111" i="34"/>
  <c r="AT68" i="34"/>
  <c r="AT22" i="34"/>
  <c r="AT93" i="34"/>
  <c r="AT121" i="34"/>
  <c r="AT94" i="34"/>
  <c r="AT125" i="34"/>
  <c r="AT123" i="34"/>
  <c r="AT52" i="34"/>
  <c r="AT116" i="34"/>
  <c r="AT45" i="34"/>
  <c r="AT109" i="34"/>
  <c r="AT91" i="34"/>
  <c r="AT122" i="34"/>
  <c r="AT50" i="34"/>
  <c r="AT42" i="34"/>
  <c r="AT58" i="28"/>
  <c r="AT99" i="28"/>
  <c r="AT113" i="28"/>
  <c r="BI26" i="28"/>
  <c r="BI88" i="28"/>
  <c r="AT75" i="28"/>
  <c r="BI53" i="28"/>
  <c r="AT127" i="28"/>
  <c r="AT15" i="28"/>
  <c r="AT104" i="28"/>
  <c r="AT12" i="28"/>
  <c r="AT78" i="28"/>
  <c r="AM90" i="28"/>
  <c r="BH90" i="28" s="1"/>
  <c r="AM47" i="28"/>
  <c r="BH47" i="28" s="1"/>
  <c r="AM128" i="28"/>
  <c r="BH128" i="28" s="1"/>
  <c r="AM86" i="28"/>
  <c r="AM43" i="28"/>
  <c r="AM127" i="28"/>
  <c r="AM84" i="28"/>
  <c r="BH84" i="28" s="1"/>
  <c r="AM42" i="28"/>
  <c r="AM123" i="28"/>
  <c r="BH123" i="28" s="1"/>
  <c r="AM80" i="28"/>
  <c r="BH80" i="28" s="1"/>
  <c r="AM38" i="28"/>
  <c r="AM120" i="28"/>
  <c r="AM99" i="28"/>
  <c r="AO99" i="28" s="1"/>
  <c r="AM78" i="28"/>
  <c r="AM56" i="28"/>
  <c r="AM35" i="28"/>
  <c r="AM14" i="28"/>
  <c r="BH14" i="28" s="1"/>
  <c r="AM108" i="28"/>
  <c r="BH108" i="28" s="1"/>
  <c r="AT56" i="34"/>
  <c r="AT81" i="34"/>
  <c r="AT25" i="34"/>
  <c r="AT118" i="34"/>
  <c r="AT60" i="34"/>
  <c r="AT124" i="34"/>
  <c r="AT69" i="34"/>
  <c r="AT43" i="34"/>
  <c r="AT46" i="34"/>
  <c r="AT47" i="34"/>
  <c r="AT13" i="34"/>
  <c r="AT29" i="34"/>
  <c r="AT34" i="34"/>
  <c r="AT71" i="34"/>
  <c r="BI85" i="28"/>
  <c r="AT125" i="28"/>
  <c r="AT11" i="28"/>
  <c r="AT91" i="28"/>
  <c r="AM111" i="28"/>
  <c r="AO111" i="28" s="1"/>
  <c r="AM68" i="28"/>
  <c r="AO68" i="28" s="1"/>
  <c r="AM26" i="28"/>
  <c r="AO26" i="28" s="1"/>
  <c r="AM107" i="28"/>
  <c r="BH107" i="28" s="1"/>
  <c r="AM64" i="28"/>
  <c r="AO64" i="28" s="1"/>
  <c r="AM22" i="28"/>
  <c r="BH22" i="28" s="1"/>
  <c r="AM106" i="28"/>
  <c r="AO106" i="28" s="1"/>
  <c r="AM63" i="28"/>
  <c r="AM20" i="28"/>
  <c r="AO20" i="28" s="1"/>
  <c r="AM102" i="28"/>
  <c r="BH102" i="28" s="1"/>
  <c r="AM59" i="28"/>
  <c r="AM16" i="28"/>
  <c r="AM110" i="28"/>
  <c r="AO110" i="28" s="1"/>
  <c r="AM88" i="28"/>
  <c r="AM67" i="28"/>
  <c r="AM46" i="28"/>
  <c r="AM24" i="28"/>
  <c r="AO24" i="28" s="1"/>
  <c r="AM119" i="28"/>
  <c r="AM98" i="28"/>
  <c r="AO98" i="28" s="1"/>
  <c r="AM76" i="28"/>
  <c r="AM55" i="28"/>
  <c r="BH55" i="28" s="1"/>
  <c r="AM34" i="28"/>
  <c r="AM12" i="28"/>
  <c r="BH12" i="28" s="1"/>
  <c r="AM113" i="28"/>
  <c r="BH113" i="28" s="1"/>
  <c r="AM97" i="28"/>
  <c r="BH97" i="28" s="1"/>
  <c r="AM81" i="28"/>
  <c r="AO81" i="28" s="1"/>
  <c r="AM65" i="28"/>
  <c r="AO65" i="28" s="1"/>
  <c r="AM49" i="28"/>
  <c r="AM33" i="28"/>
  <c r="BH33" i="28" s="1"/>
  <c r="AM17" i="28"/>
  <c r="AO17" i="28" s="1"/>
  <c r="AT40" i="34"/>
  <c r="AT88" i="34"/>
  <c r="AT49" i="34"/>
  <c r="AT113" i="34"/>
  <c r="AT99" i="34"/>
  <c r="AT102" i="34"/>
  <c r="AT82" i="34"/>
  <c r="AT74" i="34"/>
  <c r="AT12" i="34"/>
  <c r="AT44" i="34"/>
  <c r="AT76" i="34"/>
  <c r="AT108" i="34"/>
  <c r="AT28" i="34"/>
  <c r="AT53" i="34"/>
  <c r="AT85" i="34"/>
  <c r="AT11" i="34"/>
  <c r="AT75" i="34"/>
  <c r="AT23" i="34"/>
  <c r="AT78" i="34"/>
  <c r="AT19" i="34"/>
  <c r="AT79" i="34"/>
  <c r="AT58" i="34"/>
  <c r="AT119" i="34"/>
  <c r="AT36" i="34"/>
  <c r="AT104" i="34"/>
  <c r="AT21" i="34"/>
  <c r="AT97" i="34"/>
  <c r="AT126" i="34"/>
  <c r="AT127" i="34"/>
  <c r="AT31" i="34"/>
  <c r="AM15" i="28"/>
  <c r="BH15" i="28" s="1"/>
  <c r="AM11" i="28"/>
  <c r="AO48" i="34"/>
  <c r="AM104" i="28"/>
  <c r="BH104" i="28" s="1"/>
  <c r="AM62" i="28"/>
  <c r="BH62" i="28" s="1"/>
  <c r="AM19" i="28"/>
  <c r="AO19" i="28" s="1"/>
  <c r="AM114" i="28"/>
  <c r="BH114" i="28" s="1"/>
  <c r="AM71" i="28"/>
  <c r="AM28" i="28"/>
  <c r="AO28" i="28" s="1"/>
  <c r="AM109" i="28"/>
  <c r="AO109" i="28" s="1"/>
  <c r="AM77" i="28"/>
  <c r="BH77" i="28" s="1"/>
  <c r="AM29" i="28"/>
  <c r="AO29" i="28" s="1"/>
  <c r="AT64" i="34"/>
  <c r="AM87" i="28"/>
  <c r="AM66" i="28"/>
  <c r="AO66" i="28" s="1"/>
  <c r="AM44" i="28"/>
  <c r="AO44" i="28" s="1"/>
  <c r="AM23" i="28"/>
  <c r="BH23" i="28" s="1"/>
  <c r="AM121" i="28"/>
  <c r="AM105" i="28"/>
  <c r="BH105" i="28" s="1"/>
  <c r="AM89" i="28"/>
  <c r="AM73" i="28"/>
  <c r="AO73" i="28" s="1"/>
  <c r="AM57" i="28"/>
  <c r="AM41" i="28"/>
  <c r="BH41" i="28" s="1"/>
  <c r="AM25" i="28"/>
  <c r="BH25" i="28" s="1"/>
  <c r="AM9" i="28"/>
  <c r="BH9" i="28" s="1"/>
  <c r="AT10" i="34"/>
  <c r="AT120" i="34"/>
  <c r="AT67" i="34"/>
  <c r="AT39" i="34"/>
  <c r="AT16" i="34"/>
  <c r="AT92" i="34"/>
  <c r="AT38" i="34"/>
  <c r="AT101" i="34"/>
  <c r="AT107" i="34"/>
  <c r="AT110" i="34"/>
  <c r="AT98" i="34"/>
  <c r="AT95" i="34"/>
  <c r="AT72" i="34"/>
  <c r="AT65" i="34"/>
  <c r="AT70" i="34"/>
  <c r="AT106" i="34"/>
  <c r="AT115" i="28"/>
  <c r="BI33" i="28"/>
  <c r="AM122" i="28"/>
  <c r="AO122" i="28" s="1"/>
  <c r="AM79" i="28"/>
  <c r="BH79" i="28" s="1"/>
  <c r="AM36" i="28"/>
  <c r="BH36" i="28" s="1"/>
  <c r="AM118" i="28"/>
  <c r="AO118" i="28" s="1"/>
  <c r="AM75" i="28"/>
  <c r="BH75" i="28" s="1"/>
  <c r="AM32" i="28"/>
  <c r="AM116" i="28"/>
  <c r="BH116" i="28" s="1"/>
  <c r="AM74" i="28"/>
  <c r="AM31" i="28"/>
  <c r="BH31" i="28" s="1"/>
  <c r="AM112" i="28"/>
  <c r="BH112" i="28" s="1"/>
  <c r="AM70" i="28"/>
  <c r="BH70" i="28" s="1"/>
  <c r="AM27" i="28"/>
  <c r="AM115" i="28"/>
  <c r="BH115" i="28" s="1"/>
  <c r="AM94" i="28"/>
  <c r="AO94" i="28" s="1"/>
  <c r="AM72" i="28"/>
  <c r="AO72" i="28" s="1"/>
  <c r="AM51" i="28"/>
  <c r="AM30" i="28"/>
  <c r="AO30" i="28" s="1"/>
  <c r="AM124" i="28"/>
  <c r="AM103" i="28"/>
  <c r="AO103" i="28" s="1"/>
  <c r="AM82" i="28"/>
  <c r="BH82" i="28" s="1"/>
  <c r="AM60" i="28"/>
  <c r="BH60" i="28" s="1"/>
  <c r="AM39" i="28"/>
  <c r="AM18" i="28"/>
  <c r="BH18" i="28" s="1"/>
  <c r="AM117" i="28"/>
  <c r="AO117" i="28" s="1"/>
  <c r="AM101" i="28"/>
  <c r="BH101" i="28" s="1"/>
  <c r="AM85" i="28"/>
  <c r="AO85" i="28" s="1"/>
  <c r="AM69" i="28"/>
  <c r="AO69" i="28" s="1"/>
  <c r="AM53" i="28"/>
  <c r="BH53" i="28" s="1"/>
  <c r="AM37" i="28"/>
  <c r="AO37" i="28" s="1"/>
  <c r="AM21" i="28"/>
  <c r="BH21" i="28" s="1"/>
  <c r="AT30" i="34"/>
  <c r="AT48" i="34"/>
  <c r="AT80" i="34"/>
  <c r="AT112" i="34"/>
  <c r="AT17" i="34"/>
  <c r="AT57" i="34"/>
  <c r="AT89" i="34"/>
  <c r="AT33" i="34"/>
  <c r="AT83" i="34"/>
  <c r="AT32" i="34"/>
  <c r="AT86" i="34"/>
  <c r="AT26" i="34"/>
  <c r="AT14" i="34"/>
  <c r="AT87" i="34"/>
  <c r="AT9" i="34"/>
  <c r="AT37" i="34"/>
  <c r="AT100" i="34"/>
  <c r="AT61" i="34"/>
  <c r="AT59" i="34"/>
  <c r="AT18" i="34"/>
  <c r="AT63" i="34"/>
  <c r="AT90" i="34"/>
  <c r="AT35" i="34"/>
  <c r="AT84" i="34"/>
  <c r="AT15" i="34"/>
  <c r="AT77" i="34"/>
  <c r="AT20" i="34"/>
  <c r="AT62" i="34"/>
  <c r="AT24" i="34"/>
  <c r="AT103" i="34"/>
  <c r="BS8" i="26"/>
  <c r="BU8" i="4"/>
  <c r="BT8" i="4"/>
  <c r="BR8" i="24"/>
  <c r="BR8" i="25"/>
  <c r="BS8" i="21"/>
  <c r="BH48" i="28"/>
  <c r="CZ6" i="23"/>
  <c r="V8" i="23" s="1"/>
  <c r="E9" i="13"/>
  <c r="D21" i="13"/>
  <c r="DB6" i="27"/>
  <c r="X8" i="27" s="1"/>
  <c r="D12" i="13"/>
  <c r="C16" i="13"/>
  <c r="D13" i="13"/>
  <c r="D11" i="13"/>
  <c r="E29" i="13"/>
  <c r="D15" i="13"/>
  <c r="E19" i="13"/>
  <c r="C35" i="13"/>
  <c r="E33" i="13"/>
  <c r="C20" i="13"/>
  <c r="E30" i="13"/>
  <c r="E32" i="13"/>
  <c r="C22" i="13"/>
  <c r="C17" i="13"/>
  <c r="C36" i="13"/>
  <c r="C21" i="13"/>
  <c r="AO82" i="28" l="1"/>
  <c r="BH24" i="28"/>
  <c r="AO23" i="28"/>
  <c r="BH99" i="28"/>
  <c r="AO25" i="28"/>
  <c r="AO53" i="28"/>
  <c r="BH109" i="28"/>
  <c r="BH118" i="28"/>
  <c r="AO108" i="28"/>
  <c r="BH94" i="28"/>
  <c r="AO107" i="28"/>
  <c r="AO45" i="28"/>
  <c r="AO104" i="28"/>
  <c r="AO102" i="28"/>
  <c r="AO126" i="28"/>
  <c r="BH50" i="28"/>
  <c r="AO113" i="28"/>
  <c r="BH81" i="28"/>
  <c r="AO22" i="28"/>
  <c r="BH19" i="28"/>
  <c r="AO21" i="28"/>
  <c r="AO116" i="28"/>
  <c r="BH110" i="28"/>
  <c r="BH98" i="28"/>
  <c r="BH103" i="28"/>
  <c r="AO9" i="28"/>
  <c r="BH66" i="28"/>
  <c r="AO54" i="28"/>
  <c r="AO114" i="28"/>
  <c r="AO55" i="28"/>
  <c r="BH85" i="28"/>
  <c r="AO128" i="28"/>
  <c r="AO125" i="28"/>
  <c r="BH58" i="28"/>
  <c r="AO41" i="28"/>
  <c r="BH30" i="28"/>
  <c r="BH37" i="28"/>
  <c r="AO97" i="28"/>
  <c r="AO60" i="28"/>
  <c r="AO14" i="28"/>
  <c r="BH73" i="28"/>
  <c r="BH69" i="28"/>
  <c r="AO39" i="28"/>
  <c r="BH39" i="28"/>
  <c r="AO124" i="28"/>
  <c r="BH124" i="28"/>
  <c r="BH51" i="28"/>
  <c r="AO51" i="28"/>
  <c r="AO27" i="28"/>
  <c r="BH27" i="28"/>
  <c r="AO74" i="28"/>
  <c r="BH74" i="28"/>
  <c r="BH32" i="28"/>
  <c r="AO32" i="28"/>
  <c r="AO57" i="28"/>
  <c r="BH57" i="28"/>
  <c r="BH89" i="28"/>
  <c r="AO89" i="28"/>
  <c r="AO121" i="28"/>
  <c r="BH121" i="28"/>
  <c r="BH87" i="28"/>
  <c r="AO87" i="28"/>
  <c r="BH71" i="28"/>
  <c r="AO71" i="28"/>
  <c r="BH11" i="28"/>
  <c r="AO11" i="28"/>
  <c r="BH49" i="28"/>
  <c r="AO49" i="28"/>
  <c r="BH34" i="28"/>
  <c r="AO34" i="28"/>
  <c r="AO76" i="28"/>
  <c r="BH76" i="28"/>
  <c r="BH119" i="28"/>
  <c r="AO119" i="28"/>
  <c r="AO46" i="28"/>
  <c r="BH46" i="28"/>
  <c r="BH88" i="28"/>
  <c r="AO88" i="28"/>
  <c r="BH16" i="28"/>
  <c r="AO16" i="28"/>
  <c r="AO63" i="28"/>
  <c r="BH63" i="28"/>
  <c r="BH35" i="28"/>
  <c r="AO35" i="28"/>
  <c r="AO78" i="28"/>
  <c r="BH78" i="28"/>
  <c r="AO120" i="28"/>
  <c r="BH120" i="28"/>
  <c r="BH42" i="28"/>
  <c r="AO42" i="28"/>
  <c r="AO127" i="28"/>
  <c r="BH127" i="28"/>
  <c r="BH86" i="28"/>
  <c r="AO86" i="28"/>
  <c r="AO93" i="28"/>
  <c r="BH93" i="28"/>
  <c r="AO40" i="28"/>
  <c r="BH40" i="28"/>
  <c r="BH10" i="28"/>
  <c r="AO10" i="28"/>
  <c r="BH95" i="28"/>
  <c r="AO95" i="28"/>
  <c r="AO96" i="28"/>
  <c r="BH96" i="28"/>
  <c r="AO100" i="28"/>
  <c r="BH100" i="28"/>
  <c r="AO47" i="28"/>
  <c r="BH44" i="28"/>
  <c r="AO80" i="28"/>
  <c r="BH68" i="28"/>
  <c r="BH29" i="28"/>
  <c r="BH17" i="28"/>
  <c r="AO67" i="28"/>
  <c r="BH67" i="28"/>
  <c r="BH59" i="28"/>
  <c r="AO59" i="28"/>
  <c r="AO56" i="28"/>
  <c r="BH56" i="28"/>
  <c r="AO38" i="28"/>
  <c r="BH38" i="28"/>
  <c r="BH43" i="28"/>
  <c r="AO43" i="28"/>
  <c r="AO13" i="28"/>
  <c r="BH13" i="28"/>
  <c r="AO38" i="34"/>
  <c r="AO101" i="34"/>
  <c r="AO60" i="34"/>
  <c r="AO18" i="34"/>
  <c r="AO115" i="34"/>
  <c r="AO24" i="34"/>
  <c r="AO75" i="34"/>
  <c r="AO122" i="34"/>
  <c r="AO9" i="34"/>
  <c r="AO73" i="34"/>
  <c r="AO26" i="34"/>
  <c r="AO77" i="34"/>
  <c r="AO62" i="34"/>
  <c r="AO21" i="34"/>
  <c r="AO97" i="34"/>
  <c r="AO55" i="34"/>
  <c r="AO36" i="34"/>
  <c r="AO110" i="34"/>
  <c r="AO35" i="34"/>
  <c r="AO64" i="34"/>
  <c r="AO111" i="34"/>
  <c r="AO56" i="34"/>
  <c r="AO99" i="34"/>
  <c r="AO123" i="34"/>
  <c r="AO43" i="34"/>
  <c r="AO90" i="34"/>
  <c r="AO22" i="34"/>
  <c r="AO125" i="34"/>
  <c r="AO83" i="34"/>
  <c r="AO54" i="34"/>
  <c r="BH117" i="28"/>
  <c r="BH26" i="28"/>
  <c r="BH92" i="28"/>
  <c r="BH28" i="28"/>
  <c r="AO101" i="28"/>
  <c r="AO90" i="28"/>
  <c r="AO62" i="28"/>
  <c r="AO70" i="28"/>
  <c r="AO12" i="28"/>
  <c r="AO61" i="28"/>
  <c r="BH122" i="28"/>
  <c r="AO15" i="28"/>
  <c r="BH65" i="28"/>
  <c r="AO112" i="28"/>
  <c r="BH20" i="28"/>
  <c r="AO79" i="28"/>
  <c r="AO28" i="34"/>
  <c r="AO53" i="34"/>
  <c r="AO85" i="34"/>
  <c r="AO117" i="34"/>
  <c r="AO39" i="34"/>
  <c r="AO82" i="34"/>
  <c r="AO124" i="34"/>
  <c r="AO51" i="34"/>
  <c r="AO94" i="34"/>
  <c r="AO20" i="34"/>
  <c r="AO112" i="34"/>
  <c r="AO74" i="34"/>
  <c r="AO27" i="34"/>
  <c r="AO118" i="34"/>
  <c r="AO79" i="34"/>
  <c r="AO17" i="34"/>
  <c r="AO57" i="34"/>
  <c r="AO89" i="34"/>
  <c r="AO121" i="34"/>
  <c r="AO44" i="34"/>
  <c r="AO87" i="34"/>
  <c r="AO15" i="34"/>
  <c r="AO109" i="34"/>
  <c r="AO71" i="34"/>
  <c r="AO33" i="34"/>
  <c r="AO104" i="34"/>
  <c r="AO11" i="34"/>
  <c r="AO29" i="34"/>
  <c r="AO49" i="34"/>
  <c r="AO81" i="34"/>
  <c r="AO113" i="34"/>
  <c r="AO13" i="34"/>
  <c r="AO76" i="34"/>
  <c r="AO119" i="34"/>
  <c r="AO46" i="34"/>
  <c r="AO88" i="34"/>
  <c r="AO30" i="34"/>
  <c r="AO102" i="34"/>
  <c r="AO63" i="34"/>
  <c r="AO32" i="34"/>
  <c r="AO107" i="34"/>
  <c r="AO68" i="34"/>
  <c r="AO108" i="34"/>
  <c r="AO34" i="34"/>
  <c r="AO78" i="34"/>
  <c r="AO120" i="34"/>
  <c r="AO80" i="34"/>
  <c r="AO42" i="34"/>
  <c r="AO127" i="34"/>
  <c r="AO86" i="34"/>
  <c r="AO47" i="34"/>
  <c r="AO45" i="34"/>
  <c r="AO93" i="34"/>
  <c r="AO50" i="34"/>
  <c r="AO40" i="34"/>
  <c r="AO126" i="34"/>
  <c r="AO10" i="34"/>
  <c r="AO95" i="34"/>
  <c r="AO96" i="34"/>
  <c r="AO100" i="34"/>
  <c r="AO69" i="34"/>
  <c r="AO14" i="34"/>
  <c r="AO103" i="34"/>
  <c r="AO72" i="34"/>
  <c r="AO70" i="34"/>
  <c r="AO116" i="34"/>
  <c r="AO37" i="34"/>
  <c r="AO41" i="34"/>
  <c r="AO105" i="34"/>
  <c r="AO66" i="34"/>
  <c r="AO16" i="34"/>
  <c r="AO114" i="34"/>
  <c r="AO19" i="34"/>
  <c r="AO65" i="34"/>
  <c r="AO12" i="34"/>
  <c r="AO98" i="34"/>
  <c r="AO67" i="34"/>
  <c r="AO59" i="34"/>
  <c r="AO106" i="34"/>
  <c r="AO31" i="34"/>
  <c r="AO23" i="34"/>
  <c r="AO25" i="34"/>
  <c r="AO84" i="34"/>
  <c r="AO128" i="34"/>
  <c r="AO61" i="34"/>
  <c r="AO92" i="34"/>
  <c r="AO91" i="34"/>
  <c r="AO52" i="34"/>
  <c r="AO58" i="34"/>
  <c r="AO18" i="28"/>
  <c r="AO77" i="28"/>
  <c r="BH91" i="28"/>
  <c r="BH111" i="28"/>
  <c r="BH64" i="28"/>
  <c r="AO83" i="28"/>
  <c r="AO84" i="28"/>
  <c r="AO115" i="28"/>
  <c r="AO36" i="28"/>
  <c r="AO105" i="28"/>
  <c r="BH106" i="28"/>
  <c r="AO31" i="28"/>
  <c r="BH72" i="28"/>
  <c r="AO123" i="28"/>
  <c r="AO33" i="28"/>
  <c r="AO75" i="28"/>
  <c r="BH52" i="28"/>
  <c r="BS8" i="25"/>
  <c r="BU8" i="21"/>
  <c r="BT8" i="21"/>
  <c r="BS8" i="24"/>
  <c r="BU8" i="26"/>
  <c r="BT8" i="26"/>
  <c r="AY36" i="22"/>
  <c r="BA29" i="22"/>
  <c r="AY16" i="22"/>
  <c r="BA32" i="22"/>
  <c r="AY17" i="22"/>
  <c r="AY35" i="22"/>
  <c r="DA6" i="23"/>
  <c r="W8" i="23" s="1"/>
  <c r="AY21" i="22"/>
  <c r="AZ21" i="22"/>
  <c r="AZ11" i="22"/>
  <c r="BA9" i="22"/>
  <c r="AZ12" i="22"/>
  <c r="AY20" i="22"/>
  <c r="AZ15" i="22"/>
  <c r="AY22" i="22"/>
  <c r="AZ13" i="22"/>
  <c r="DC6" i="27"/>
  <c r="Y8" i="27" s="1"/>
  <c r="D12" i="22"/>
  <c r="D13" i="22"/>
  <c r="D11" i="22"/>
  <c r="D15" i="22"/>
  <c r="C22" i="22"/>
  <c r="C20" i="22"/>
  <c r="C21" i="22"/>
  <c r="BA33" i="22"/>
  <c r="BA19" i="22"/>
  <c r="BA30" i="22"/>
  <c r="BU8" i="24" l="1"/>
  <c r="BT8" i="24"/>
  <c r="BU8" i="25"/>
  <c r="BT8" i="25"/>
  <c r="AY16" i="28"/>
  <c r="AY36" i="28"/>
  <c r="AY35" i="28"/>
  <c r="BA32" i="28"/>
  <c r="BA33" i="28"/>
  <c r="DB6" i="23"/>
  <c r="X8" i="23" s="1"/>
  <c r="E9" i="22"/>
  <c r="AZ13" i="28"/>
  <c r="BA19" i="28"/>
  <c r="C16" i="22"/>
  <c r="BA9" i="28"/>
  <c r="D21" i="22"/>
  <c r="AY21" i="28"/>
  <c r="AZ21" i="28"/>
  <c r="AZ11" i="28"/>
  <c r="AZ12" i="28"/>
  <c r="C36" i="22"/>
  <c r="AY20" i="28"/>
  <c r="AZ15" i="28"/>
  <c r="AY22" i="28"/>
  <c r="C17" i="22"/>
  <c r="C35" i="22"/>
  <c r="DD6" i="27"/>
  <c r="Z8" i="27" s="1"/>
  <c r="E29" i="22"/>
  <c r="E32" i="22"/>
  <c r="E30" i="22"/>
  <c r="E33" i="22"/>
  <c r="E19" i="22"/>
  <c r="E33" i="28"/>
  <c r="C20" i="28"/>
  <c r="D11" i="28"/>
  <c r="E29" i="28"/>
  <c r="E19" i="28"/>
  <c r="D12" i="28"/>
  <c r="D15" i="28"/>
  <c r="D13" i="28"/>
  <c r="E32" i="28"/>
  <c r="C22" i="28"/>
  <c r="C21" i="28"/>
  <c r="AY17" i="28" l="1"/>
  <c r="BA29" i="28"/>
  <c r="BA30" i="28"/>
  <c r="DC6" i="23"/>
  <c r="E9" i="28"/>
  <c r="C16" i="28"/>
  <c r="C17" i="28"/>
  <c r="C35" i="28"/>
  <c r="E30" i="28"/>
  <c r="D21" i="28"/>
  <c r="C36" i="28"/>
  <c r="DE6" i="27"/>
  <c r="AA8" i="27" s="1"/>
  <c r="DD6" i="23" l="1"/>
  <c r="Y8" i="23"/>
  <c r="DF6" i="27"/>
  <c r="AB8" i="27" s="1"/>
  <c r="DE6" i="23" l="1"/>
  <c r="Z8" i="23"/>
  <c r="DG6" i="27"/>
  <c r="AC8" i="27" s="1"/>
  <c r="DF6" i="23" l="1"/>
  <c r="AA8" i="23"/>
  <c r="DH6" i="27"/>
  <c r="AD8" i="27" s="1"/>
  <c r="DG6" i="23" l="1"/>
  <c r="AB8" i="23"/>
  <c r="DI6" i="27"/>
  <c r="AE8" i="27" s="1"/>
  <c r="DH6" i="23" l="1"/>
  <c r="AC8" i="23"/>
  <c r="DJ6" i="27"/>
  <c r="AF8" i="27" s="1"/>
  <c r="DI6" i="23" l="1"/>
  <c r="AD8" i="23"/>
  <c r="DK6" i="27"/>
  <c r="AG8" i="27" s="1"/>
  <c r="DJ6" i="23" l="1"/>
  <c r="AE8" i="23"/>
  <c r="DL6" i="27"/>
  <c r="AH8" i="27" s="1"/>
  <c r="DK6" i="23" l="1"/>
  <c r="AF8" i="23"/>
  <c r="DM6" i="27"/>
  <c r="AI8" i="27" s="1"/>
  <c r="DL6" i="23" l="1"/>
  <c r="AG8" i="23"/>
  <c r="DN6" i="27"/>
  <c r="AJ8" i="27" s="1"/>
  <c r="DM6" i="23" l="1"/>
  <c r="AH8" i="23"/>
  <c r="DO6" i="27"/>
  <c r="AK8" i="27" s="1"/>
  <c r="DN6" i="23" l="1"/>
  <c r="AI8" i="23"/>
  <c r="DP6" i="27"/>
  <c r="AL8" i="27" s="1"/>
  <c r="DO6" i="23" l="1"/>
  <c r="AJ8" i="23"/>
  <c r="DQ6" i="27"/>
  <c r="AM8" i="27" s="1"/>
  <c r="DP6" i="23" l="1"/>
  <c r="AK8" i="23"/>
  <c r="DR6" i="27"/>
  <c r="AN8" i="27" s="1"/>
  <c r="DQ6" i="23" l="1"/>
  <c r="AL8" i="23"/>
  <c r="DS6" i="27"/>
  <c r="AO8" i="27" s="1"/>
  <c r="DR6" i="23" l="1"/>
  <c r="AM8" i="23"/>
  <c r="DT6" i="27"/>
  <c r="AP8" i="27" s="1"/>
  <c r="DS6" i="23" l="1"/>
  <c r="AN8" i="23"/>
  <c r="DU6" i="27"/>
  <c r="AQ8" i="27" s="1"/>
  <c r="DT6" i="23" l="1"/>
  <c r="AO8" i="23"/>
  <c r="DV6" i="27"/>
  <c r="AR8" i="27" s="1"/>
  <c r="AP8" i="23" l="1"/>
  <c r="DU6" i="23"/>
  <c r="DW6" i="27"/>
  <c r="AS8" i="27" s="1"/>
  <c r="AQ8" i="23" l="1"/>
  <c r="DV6" i="23"/>
  <c r="DX6" i="27"/>
  <c r="AT8" i="27" s="1"/>
  <c r="AR8" i="23" l="1"/>
  <c r="DW6" i="23"/>
  <c r="DY6" i="27"/>
  <c r="AU8" i="27" s="1"/>
  <c r="AS8" i="23" l="1"/>
  <c r="DX6" i="23"/>
  <c r="DZ6" i="27"/>
  <c r="AV8" i="27" s="1"/>
  <c r="AT8" i="23" l="1"/>
  <c r="DY6" i="23"/>
  <c r="EA6" i="27"/>
  <c r="AW8" i="27" s="1"/>
  <c r="AU8" i="23" l="1"/>
  <c r="DZ6" i="23"/>
  <c r="EB6" i="27"/>
  <c r="AX8" i="27" s="1"/>
  <c r="AV8" i="23" l="1"/>
  <c r="EA6" i="23"/>
  <c r="EC6" i="27"/>
  <c r="AY8" i="27" s="1"/>
  <c r="AW8" i="23" l="1"/>
  <c r="EB6" i="23"/>
  <c r="ED6" i="27"/>
  <c r="AZ8" i="27" s="1"/>
  <c r="AX8" i="23" l="1"/>
  <c r="EC6" i="23"/>
  <c r="EE6" i="27"/>
  <c r="BA8" i="27" s="1"/>
  <c r="AY8" i="23" l="1"/>
  <c r="ED6" i="23"/>
  <c r="EF6" i="27"/>
  <c r="BB8" i="27" s="1"/>
  <c r="AZ8" i="23" l="1"/>
  <c r="EE6" i="23"/>
  <c r="EG6" i="27"/>
  <c r="BC8" i="27" s="1"/>
  <c r="BA8" i="23" l="1"/>
  <c r="EF6" i="23"/>
  <c r="EH6" i="27"/>
  <c r="BB8" i="23" l="1"/>
  <c r="EG6" i="23"/>
  <c r="EI6" i="27"/>
  <c r="BD8" i="27"/>
  <c r="BC8" i="23" l="1"/>
  <c r="EH6" i="23"/>
  <c r="EJ6" i="27"/>
  <c r="BE8" i="27"/>
  <c r="BD8" i="23" l="1"/>
  <c r="EI6" i="23"/>
  <c r="EK6" i="27"/>
  <c r="BF8" i="27"/>
  <c r="BE8" i="23" l="1"/>
  <c r="EJ6" i="23"/>
  <c r="EL6" i="27"/>
  <c r="BG8" i="27"/>
  <c r="BF8" i="23" l="1"/>
  <c r="EK6" i="23"/>
  <c r="EM6" i="27"/>
  <c r="BH8" i="27"/>
  <c r="BG8" i="23" l="1"/>
  <c r="EL6" i="23"/>
  <c r="EN6" i="27"/>
  <c r="BI8" i="27"/>
  <c r="BH8" i="23" l="1"/>
  <c r="EM6" i="23"/>
  <c r="EO6" i="27"/>
  <c r="BJ8" i="27"/>
  <c r="BI8" i="23" l="1"/>
  <c r="EN6" i="23"/>
  <c r="EP6" i="27"/>
  <c r="BK8" i="27"/>
  <c r="BJ8" i="23" l="1"/>
  <c r="EO6" i="23"/>
  <c r="EQ6" i="27"/>
  <c r="BM8" i="27" s="1"/>
  <c r="BL8" i="27"/>
  <c r="BK8" i="23" l="1"/>
  <c r="EP6" i="23"/>
  <c r="BL8" i="23" l="1"/>
  <c r="EQ6" i="23"/>
  <c r="BM8" i="23" s="1"/>
  <c r="CG100" i="21" l="1"/>
  <c r="CK100" i="21" s="1"/>
  <c r="CG26" i="25"/>
  <c r="CK26" i="25" s="1"/>
  <c r="CG54" i="24"/>
  <c r="K54" i="24" s="1"/>
  <c r="CG37" i="26"/>
  <c r="K37" i="26" s="1"/>
  <c r="CG65" i="26"/>
  <c r="CK65" i="26" s="1"/>
  <c r="CG60" i="21"/>
  <c r="CK60" i="21" s="1"/>
  <c r="CG51" i="25"/>
  <c r="CK51" i="25" s="1"/>
  <c r="CG23" i="26"/>
  <c r="CG51" i="21"/>
  <c r="CG33" i="25"/>
  <c r="CG18" i="21"/>
  <c r="CG125" i="24"/>
  <c r="CG99" i="24"/>
  <c r="CG103" i="26"/>
  <c r="CG51" i="24"/>
  <c r="K51" i="24" s="1"/>
  <c r="CG106" i="26"/>
  <c r="CG39" i="26"/>
  <c r="CG122" i="25"/>
  <c r="CK122" i="25" s="1"/>
  <c r="CG127" i="21"/>
  <c r="K127" i="21" s="1"/>
  <c r="R127" i="34" s="1"/>
  <c r="S127" i="34" s="1"/>
  <c r="CG118" i="24"/>
  <c r="CG103" i="21"/>
  <c r="CG36" i="26"/>
  <c r="CK36" i="26" s="1"/>
  <c r="CG72" i="21"/>
  <c r="CG25" i="25"/>
  <c r="CG61" i="26"/>
  <c r="CK61" i="26" s="1"/>
  <c r="CG64" i="25"/>
  <c r="CG32" i="26"/>
  <c r="CK32" i="26" s="1"/>
  <c r="CG70" i="24"/>
  <c r="K70" i="24" s="1"/>
  <c r="CG62" i="26"/>
  <c r="K62" i="26" s="1"/>
  <c r="CG104" i="24"/>
  <c r="CG37" i="21"/>
  <c r="K37" i="21" s="1"/>
  <c r="R38" i="34" s="1"/>
  <c r="S38" i="34" s="1"/>
  <c r="CG100" i="24"/>
  <c r="CG123" i="25"/>
  <c r="CK123" i="25" s="1"/>
  <c r="CG109" i="25"/>
  <c r="CG98" i="25"/>
  <c r="CK98" i="25" s="1"/>
  <c r="CG100" i="26"/>
  <c r="CK100" i="26" s="1"/>
  <c r="CG128" i="25"/>
  <c r="CG86" i="4"/>
  <c r="K86" i="4" s="1"/>
  <c r="M86" i="34" s="1"/>
  <c r="N86" i="34" s="1"/>
  <c r="CG56" i="26"/>
  <c r="K56" i="26" s="1"/>
  <c r="CG36" i="25"/>
  <c r="CK36" i="25" s="1"/>
  <c r="CG31" i="21"/>
  <c r="CG21" i="25"/>
  <c r="CG48" i="24"/>
  <c r="CG57" i="21"/>
  <c r="CG125" i="21"/>
  <c r="CG71" i="4"/>
  <c r="CG60" i="26"/>
  <c r="CG127" i="4"/>
  <c r="K127" i="4" s="1"/>
  <c r="CG24" i="24"/>
  <c r="CG49" i="26"/>
  <c r="CG105" i="24"/>
  <c r="K105" i="24" s="1"/>
  <c r="CG74" i="26"/>
  <c r="CG13" i="25"/>
  <c r="K13" i="25" s="1"/>
  <c r="CG25" i="26"/>
  <c r="CK25" i="26" s="1"/>
  <c r="CG26" i="21"/>
  <c r="K26" i="21" s="1"/>
  <c r="R31" i="34" s="1"/>
  <c r="S31" i="34" s="1"/>
  <c r="CG97" i="26"/>
  <c r="CG86" i="24"/>
  <c r="CG73" i="21"/>
  <c r="CG18" i="25"/>
  <c r="CK18" i="25" s="1"/>
  <c r="CG83" i="24"/>
  <c r="CK83" i="24" s="1"/>
  <c r="CG30" i="24"/>
  <c r="CG81" i="26"/>
  <c r="CG28" i="21"/>
  <c r="CG40" i="24"/>
  <c r="CK40" i="24" s="1"/>
  <c r="CG16" i="26"/>
  <c r="K16" i="26" s="1"/>
  <c r="CG20" i="25"/>
  <c r="CG22" i="25"/>
  <c r="K22" i="25" s="1"/>
  <c r="CG118" i="21"/>
  <c r="CG54" i="4"/>
  <c r="CG102" i="26"/>
  <c r="CG59" i="21"/>
  <c r="K59" i="21" s="1"/>
  <c r="CG82" i="26"/>
  <c r="K82" i="26" s="1"/>
  <c r="CG95" i="24"/>
  <c r="CK95" i="24" s="1"/>
  <c r="CG115" i="25"/>
  <c r="CG105" i="26"/>
  <c r="CG24" i="25"/>
  <c r="K24" i="25" s="1"/>
  <c r="CG34" i="25"/>
  <c r="CG41" i="26"/>
  <c r="CG61" i="4"/>
  <c r="K61" i="4" s="1"/>
  <c r="M61" i="34" s="1"/>
  <c r="N61" i="34" s="1"/>
  <c r="CG36" i="24"/>
  <c r="CG22" i="21"/>
  <c r="CG119" i="24"/>
  <c r="CG94" i="21"/>
  <c r="CG39" i="21"/>
  <c r="CG32" i="21"/>
  <c r="CG88" i="4"/>
  <c r="K88" i="4" s="1"/>
  <c r="CG33" i="4"/>
  <c r="CG120" i="21"/>
  <c r="CG61" i="21"/>
  <c r="K61" i="21" s="1"/>
  <c r="R61" i="34" s="1"/>
  <c r="S61" i="34" s="1"/>
  <c r="CG29" i="24"/>
  <c r="CG46" i="21"/>
  <c r="CG65" i="25"/>
  <c r="CG75" i="26"/>
  <c r="CK75" i="26" s="1"/>
  <c r="CG85" i="25"/>
  <c r="K85" i="25" s="1"/>
  <c r="CG96" i="21"/>
  <c r="CG63" i="26"/>
  <c r="CG23" i="24"/>
  <c r="CK23" i="24" s="1"/>
  <c r="CG83" i="21"/>
  <c r="CG118" i="25"/>
  <c r="CG113" i="26"/>
  <c r="CK113" i="26" s="1"/>
  <c r="CG70" i="21"/>
  <c r="CG114" i="26"/>
  <c r="K114" i="26" s="1"/>
  <c r="CG122" i="21"/>
  <c r="CK122" i="21" s="1"/>
  <c r="CG117" i="21"/>
  <c r="K117" i="21" s="1"/>
  <c r="R117" i="34" s="1"/>
  <c r="S117" i="34" s="1"/>
  <c r="CG19" i="21"/>
  <c r="CG112" i="4"/>
  <c r="CK112" i="4" s="1"/>
  <c r="CG33" i="26"/>
  <c r="CG89" i="24"/>
  <c r="CK89" i="24" s="1"/>
  <c r="CG127" i="25"/>
  <c r="K127" i="25" s="1"/>
  <c r="CG102" i="24"/>
  <c r="CG9" i="25"/>
  <c r="CG37" i="24"/>
  <c r="CK37" i="24" s="1"/>
  <c r="CG45" i="21"/>
  <c r="CK45" i="21" s="1"/>
  <c r="CG66" i="21"/>
  <c r="CK66" i="21" s="1"/>
  <c r="T66" i="13" s="1"/>
  <c r="V66" i="13" s="1"/>
  <c r="CG94" i="26"/>
  <c r="CG109" i="24"/>
  <c r="K109" i="24" s="1"/>
  <c r="CG10" i="4"/>
  <c r="K10" i="4" s="1"/>
  <c r="M10" i="34" s="1"/>
  <c r="N10" i="34" s="1"/>
  <c r="CG116" i="25"/>
  <c r="CG83" i="25"/>
  <c r="K83" i="25" s="1"/>
  <c r="CG24" i="21"/>
  <c r="CG91" i="25"/>
  <c r="K91" i="25" s="1"/>
  <c r="CG51" i="26"/>
  <c r="CG19" i="4"/>
  <c r="CG26" i="24"/>
  <c r="CG128" i="21"/>
  <c r="K128" i="21" s="1"/>
  <c r="R128" i="34" s="1"/>
  <c r="S128" i="34" s="1"/>
  <c r="CG77" i="4"/>
  <c r="CK77" i="4" s="1"/>
  <c r="O77" i="13" s="1"/>
  <c r="Q77" i="13" s="1"/>
  <c r="CG97" i="21"/>
  <c r="K97" i="21" s="1"/>
  <c r="CG21" i="4"/>
  <c r="CG98" i="21"/>
  <c r="CK98" i="21" s="1"/>
  <c r="CG94" i="25"/>
  <c r="CK94" i="25" s="1"/>
  <c r="CG89" i="21"/>
  <c r="CG52" i="26"/>
  <c r="CG95" i="21"/>
  <c r="CG57" i="4"/>
  <c r="CK57" i="4" s="1"/>
  <c r="CG19" i="25"/>
  <c r="CG36" i="21"/>
  <c r="K36" i="21" s="1"/>
  <c r="R37" i="34" s="1"/>
  <c r="S37" i="34" s="1"/>
  <c r="CG53" i="24"/>
  <c r="CK53" i="24" s="1"/>
  <c r="CG72" i="24"/>
  <c r="CG22" i="26"/>
  <c r="K22" i="26" s="1"/>
  <c r="CG101" i="4"/>
  <c r="CG66" i="26"/>
  <c r="CK66" i="26" s="1"/>
  <c r="CG109" i="4"/>
  <c r="CK109" i="4" s="1"/>
  <c r="CG49" i="21"/>
  <c r="K49" i="21" s="1"/>
  <c r="CG72" i="4"/>
  <c r="K72" i="4" s="1"/>
  <c r="M72" i="34" s="1"/>
  <c r="N72" i="34" s="1"/>
  <c r="CG68" i="26"/>
  <c r="CK68" i="26" s="1"/>
  <c r="CG37" i="25"/>
  <c r="CG47" i="21"/>
  <c r="K47" i="21" s="1"/>
  <c r="R47" i="34" s="1"/>
  <c r="S47" i="34" s="1"/>
  <c r="CG90" i="21"/>
  <c r="K90" i="21" s="1"/>
  <c r="R90" i="34" s="1"/>
  <c r="S90" i="34" s="1"/>
  <c r="CG93" i="21"/>
  <c r="K93" i="21" s="1"/>
  <c r="R93" i="34" s="1"/>
  <c r="S93" i="34" s="1"/>
  <c r="CG68" i="21"/>
  <c r="CK68" i="21" s="1"/>
  <c r="CG96" i="26"/>
  <c r="K96" i="26" s="1"/>
  <c r="CG25" i="24"/>
  <c r="CK25" i="24" s="1"/>
  <c r="CG81" i="24"/>
  <c r="CK81" i="24" s="1"/>
  <c r="CG96" i="25"/>
  <c r="CK96" i="25" s="1"/>
  <c r="CG116" i="26"/>
  <c r="CG110" i="24"/>
  <c r="CG105" i="25"/>
  <c r="CG92" i="24"/>
  <c r="CG30" i="21"/>
  <c r="CK30" i="21" s="1"/>
  <c r="T30" i="13" s="1"/>
  <c r="V30" i="13" s="1"/>
  <c r="CG46" i="24"/>
  <c r="K46" i="24" s="1"/>
  <c r="CG39" i="25"/>
  <c r="K39" i="25" s="1"/>
  <c r="CG78" i="21"/>
  <c r="CK78" i="21" s="1"/>
  <c r="T78" i="13" s="1"/>
  <c r="V78" i="13" s="1"/>
  <c r="CG79" i="21"/>
  <c r="CG85" i="24"/>
  <c r="CG80" i="24"/>
  <c r="CK80" i="24" s="1"/>
  <c r="CG21" i="26"/>
  <c r="CG40" i="21"/>
  <c r="K40" i="21" s="1"/>
  <c r="CG97" i="24"/>
  <c r="CG15" i="24"/>
  <c r="CK15" i="24" s="1"/>
  <c r="CG35" i="25"/>
  <c r="CG77" i="25"/>
  <c r="K77" i="25" s="1"/>
  <c r="CG87" i="25"/>
  <c r="K87" i="25" s="1"/>
  <c r="CG73" i="26"/>
  <c r="K73" i="26" s="1"/>
  <c r="CG93" i="24"/>
  <c r="CK93" i="24" s="1"/>
  <c r="CG65" i="24"/>
  <c r="CG111" i="21"/>
  <c r="K111" i="21" s="1"/>
  <c r="R111" i="34" s="1"/>
  <c r="S111" i="34" s="1"/>
  <c r="CG55" i="25"/>
  <c r="CG72" i="26"/>
  <c r="K72" i="26" s="1"/>
  <c r="CG109" i="21"/>
  <c r="CK109" i="21" s="1"/>
  <c r="CG121" i="25"/>
  <c r="CK121" i="25" s="1"/>
  <c r="CG81" i="4"/>
  <c r="K81" i="4" s="1"/>
  <c r="CG120" i="26"/>
  <c r="CG43" i="4"/>
  <c r="K43" i="4" s="1"/>
  <c r="CG108" i="4"/>
  <c r="K108" i="4" s="1"/>
  <c r="M108" i="34" s="1"/>
  <c r="N108" i="34" s="1"/>
  <c r="CG42" i="26"/>
  <c r="K42" i="26" s="1"/>
  <c r="CG67" i="21"/>
  <c r="K67" i="21" s="1"/>
  <c r="CG122" i="24"/>
  <c r="CG102" i="21"/>
  <c r="K102" i="21" s="1"/>
  <c r="R102" i="34" s="1"/>
  <c r="S102" i="34" s="1"/>
  <c r="CG106" i="21"/>
  <c r="K106" i="21" s="1"/>
  <c r="R106" i="34" s="1"/>
  <c r="S106" i="34" s="1"/>
  <c r="CG92" i="21"/>
  <c r="K92" i="21" s="1"/>
  <c r="R92" i="34" s="1"/>
  <c r="S92" i="34" s="1"/>
  <c r="CG90" i="25"/>
  <c r="K90" i="25" s="1"/>
  <c r="CG78" i="25"/>
  <c r="K78" i="25" s="1"/>
  <c r="CG93" i="26"/>
  <c r="CK93" i="26" s="1"/>
  <c r="CG31" i="24"/>
  <c r="CG82" i="4"/>
  <c r="CK82" i="4" s="1"/>
  <c r="CG77" i="21"/>
  <c r="CG20" i="21"/>
  <c r="CG106" i="4"/>
  <c r="K106" i="4" s="1"/>
  <c r="M106" i="34" s="1"/>
  <c r="N106" i="34" s="1"/>
  <c r="CG50" i="25"/>
  <c r="CG58" i="21"/>
  <c r="CK58" i="21" s="1"/>
  <c r="CG76" i="24"/>
  <c r="CK76" i="24" s="1"/>
  <c r="CG69" i="24"/>
  <c r="CG59" i="24"/>
  <c r="K59" i="24" s="1"/>
  <c r="CG54" i="21"/>
  <c r="CG115" i="21"/>
  <c r="K115" i="21" s="1"/>
  <c r="R115" i="34" s="1"/>
  <c r="S115" i="34" s="1"/>
  <c r="CG20" i="24"/>
  <c r="CK20" i="24" s="1"/>
  <c r="CG56" i="21"/>
  <c r="CK56" i="21" s="1"/>
  <c r="CG121" i="21"/>
  <c r="CG24" i="4"/>
  <c r="CG35" i="26"/>
  <c r="K35" i="26" s="1"/>
  <c r="CG15" i="21"/>
  <c r="CK15" i="21" s="1"/>
  <c r="CG78" i="24"/>
  <c r="K78" i="24" s="1"/>
  <c r="CG125" i="26"/>
  <c r="K125" i="26" s="1"/>
  <c r="CG52" i="25"/>
  <c r="CK52" i="25" s="1"/>
  <c r="CG53" i="21"/>
  <c r="K53" i="21" s="1"/>
  <c r="R53" i="34" s="1"/>
  <c r="S53" i="34" s="1"/>
  <c r="CG117" i="26"/>
  <c r="CG57" i="26"/>
  <c r="K57" i="26" s="1"/>
  <c r="CG13" i="21"/>
  <c r="K13" i="21" s="1"/>
  <c r="R22" i="34" s="1"/>
  <c r="S22" i="34" s="1"/>
  <c r="CG55" i="4"/>
  <c r="CK55" i="4" s="1"/>
  <c r="CG119" i="21"/>
  <c r="CK119" i="21" s="1"/>
  <c r="CG67" i="24"/>
  <c r="CK67" i="24" s="1"/>
  <c r="CG102" i="25"/>
  <c r="CK102" i="25" s="1"/>
  <c r="CG38" i="25"/>
  <c r="CG9" i="26"/>
  <c r="CG88" i="26"/>
  <c r="CG112" i="21"/>
  <c r="CK112" i="21" s="1"/>
  <c r="CG23" i="21"/>
  <c r="CK23" i="21" s="1"/>
  <c r="CG48" i="21"/>
  <c r="K48" i="21" s="1"/>
  <c r="R48" i="34" s="1"/>
  <c r="S48" i="34" s="1"/>
  <c r="CG41" i="25"/>
  <c r="CK41" i="25" s="1"/>
  <c r="CG34" i="26"/>
  <c r="CG85" i="21"/>
  <c r="CK85" i="21" s="1"/>
  <c r="CG24" i="26"/>
  <c r="CK24" i="26" s="1"/>
  <c r="CG27" i="24"/>
  <c r="K27" i="24" s="1"/>
  <c r="CG107" i="21"/>
  <c r="K107" i="21" s="1"/>
  <c r="R107" i="34" s="1"/>
  <c r="S107" i="34" s="1"/>
  <c r="CG124" i="21"/>
  <c r="K124" i="21" s="1"/>
  <c r="R124" i="34" s="1"/>
  <c r="S124" i="34" s="1"/>
  <c r="CG76" i="25"/>
  <c r="CG42" i="24"/>
  <c r="K42" i="24" s="1"/>
  <c r="CG47" i="26"/>
  <c r="CG66" i="24"/>
  <c r="K66" i="24" s="1"/>
  <c r="CG22" i="24"/>
  <c r="CG68" i="24"/>
  <c r="K68" i="24" s="1"/>
  <c r="CG87" i="24"/>
  <c r="K87" i="24" s="1"/>
  <c r="CG101" i="21"/>
  <c r="K101" i="21" s="1"/>
  <c r="CG75" i="21"/>
  <c r="CK75" i="21" s="1"/>
  <c r="CG100" i="4"/>
  <c r="CK100" i="4" s="1"/>
  <c r="CG27" i="21"/>
  <c r="CK27" i="21" s="1"/>
  <c r="T27" i="13" s="1"/>
  <c r="V27" i="13" s="1"/>
  <c r="CG52" i="4"/>
  <c r="CK52" i="4" s="1"/>
  <c r="O52" i="13" s="1"/>
  <c r="Q52" i="13" s="1"/>
  <c r="CG119" i="4"/>
  <c r="K119" i="4" s="1"/>
  <c r="CG124" i="26"/>
  <c r="CG21" i="24"/>
  <c r="CG93" i="4"/>
  <c r="CG86" i="21"/>
  <c r="CK86" i="21" s="1"/>
  <c r="K86" i="21"/>
  <c r="R86" i="34" s="1"/>
  <c r="S86" i="34" s="1"/>
  <c r="CG47" i="25"/>
  <c r="CG44" i="25"/>
  <c r="K44" i="25" s="1"/>
  <c r="CG76" i="21"/>
  <c r="CK76" i="21" s="1"/>
  <c r="T76" i="13" s="1"/>
  <c r="V76" i="13" s="1"/>
  <c r="CG63" i="24"/>
  <c r="K63" i="24" s="1"/>
  <c r="CG14" i="26"/>
  <c r="CK14" i="26" s="1"/>
  <c r="CG97" i="25"/>
  <c r="CK97" i="25" s="1"/>
  <c r="CG78" i="4"/>
  <c r="CK78" i="4" s="1"/>
  <c r="CG68" i="4"/>
  <c r="CG74" i="4"/>
  <c r="CK74" i="4" s="1"/>
  <c r="CG71" i="24"/>
  <c r="CK71" i="24" s="1"/>
  <c r="CG91" i="24"/>
  <c r="CK91" i="24" s="1"/>
  <c r="CG76" i="26"/>
  <c r="CG70" i="25"/>
  <c r="CK70" i="25" s="1"/>
  <c r="CG48" i="26"/>
  <c r="CK48" i="26" s="1"/>
  <c r="CG28" i="4"/>
  <c r="CG44" i="26"/>
  <c r="K44" i="26" s="1"/>
  <c r="CG126" i="25"/>
  <c r="CK126" i="25" s="1"/>
  <c r="CG62" i="21"/>
  <c r="CG11" i="21"/>
  <c r="CK11" i="21" s="1"/>
  <c r="CG61" i="25"/>
  <c r="CK61" i="25" s="1"/>
  <c r="CG115" i="24"/>
  <c r="CG112" i="24"/>
  <c r="CG59" i="25"/>
  <c r="K59" i="25" s="1"/>
  <c r="CG44" i="21"/>
  <c r="CK44" i="21" s="1"/>
  <c r="T44" i="13" s="1"/>
  <c r="V44" i="13" s="1"/>
  <c r="CG114" i="24"/>
  <c r="CK114" i="24" s="1"/>
  <c r="CG126" i="24"/>
  <c r="CK126" i="24" s="1"/>
  <c r="CG123" i="26"/>
  <c r="CG52" i="21"/>
  <c r="K52" i="21" s="1"/>
  <c r="R52" i="34" s="1"/>
  <c r="S52" i="34" s="1"/>
  <c r="CG96" i="24"/>
  <c r="CK96" i="24" s="1"/>
  <c r="CG60" i="24"/>
  <c r="K60" i="24" s="1"/>
  <c r="CG122" i="26"/>
  <c r="CK122" i="26" s="1"/>
  <c r="CG87" i="26"/>
  <c r="CG63" i="25"/>
  <c r="CG104" i="26"/>
  <c r="CK104" i="26" s="1"/>
  <c r="CG15" i="4"/>
  <c r="CG29" i="21"/>
  <c r="K29" i="21" s="1"/>
  <c r="R15" i="34" s="1"/>
  <c r="S15" i="34" s="1"/>
  <c r="CG111" i="24"/>
  <c r="CK111" i="24" s="1"/>
  <c r="CG14" i="25"/>
  <c r="CG37" i="4"/>
  <c r="K37" i="4" s="1"/>
  <c r="CG105" i="4"/>
  <c r="CK105" i="4" s="1"/>
  <c r="CG50" i="24"/>
  <c r="K50" i="24" s="1"/>
  <c r="CG29" i="4"/>
  <c r="CG31" i="4"/>
  <c r="CG79" i="25"/>
  <c r="CG74" i="25"/>
  <c r="CK74" i="25" s="1"/>
  <c r="CG43" i="25"/>
  <c r="CK43" i="25" s="1"/>
  <c r="CG95" i="26"/>
  <c r="CG69" i="21"/>
  <c r="K69" i="21" s="1"/>
  <c r="R69" i="34" s="1"/>
  <c r="S69" i="34" s="1"/>
  <c r="CG49" i="25"/>
  <c r="K49" i="25" s="1"/>
  <c r="CG99" i="25"/>
  <c r="K99" i="25" s="1"/>
  <c r="CG11" i="25"/>
  <c r="CK11" i="25" s="1"/>
  <c r="CG98" i="24"/>
  <c r="CK98" i="24" s="1"/>
  <c r="CG104" i="21"/>
  <c r="CK104" i="21" s="1"/>
  <c r="CG33" i="21"/>
  <c r="K33" i="21" s="1"/>
  <c r="CG126" i="21"/>
  <c r="K126" i="21" s="1"/>
  <c r="R126" i="34" s="1"/>
  <c r="S126" i="34" s="1"/>
  <c r="CG66" i="4"/>
  <c r="K66" i="4" s="1"/>
  <c r="M66" i="34" s="1"/>
  <c r="N66" i="34" s="1"/>
  <c r="CG80" i="21"/>
  <c r="CG38" i="4"/>
  <c r="CG56" i="24"/>
  <c r="CG100" i="25"/>
  <c r="CK100" i="25" s="1"/>
  <c r="CG54" i="26"/>
  <c r="CG124" i="24"/>
  <c r="K124" i="24" s="1"/>
  <c r="CG51" i="4"/>
  <c r="K51" i="4" s="1"/>
  <c r="M51" i="34" s="1"/>
  <c r="N51" i="34" s="1"/>
  <c r="CG120" i="25"/>
  <c r="CK120" i="25" s="1"/>
  <c r="CG17" i="25"/>
  <c r="CG115" i="4"/>
  <c r="CG126" i="4"/>
  <c r="CG17" i="21"/>
  <c r="CK17" i="21" s="1"/>
  <c r="CG48" i="25"/>
  <c r="CG50" i="21"/>
  <c r="CK50" i="21" s="1"/>
  <c r="CG58" i="4"/>
  <c r="CG91" i="21"/>
  <c r="CK91" i="21" s="1"/>
  <c r="T91" i="13" s="1"/>
  <c r="V91" i="13" s="1"/>
  <c r="CG40" i="4"/>
  <c r="CG124" i="25"/>
  <c r="K124" i="25" s="1"/>
  <c r="CG85" i="26"/>
  <c r="K85" i="26" s="1"/>
  <c r="CG120" i="24"/>
  <c r="CG77" i="24"/>
  <c r="CK77" i="24" s="1"/>
  <c r="CG71" i="25"/>
  <c r="CK71" i="25" s="1"/>
  <c r="CG41" i="21"/>
  <c r="CK41" i="21" s="1"/>
  <c r="CG18" i="26"/>
  <c r="K18" i="26" s="1"/>
  <c r="CG102" i="4"/>
  <c r="CG116" i="24"/>
  <c r="CG88" i="25"/>
  <c r="K88" i="25" s="1"/>
  <c r="CG98" i="26"/>
  <c r="CG9" i="21"/>
  <c r="CG67" i="26"/>
  <c r="K67" i="26" s="1"/>
  <c r="CG110" i="25"/>
  <c r="CG10" i="26"/>
  <c r="CG11" i="4"/>
  <c r="CG111" i="25"/>
  <c r="CG26" i="26"/>
  <c r="CG31" i="26"/>
  <c r="CK31" i="26" s="1"/>
  <c r="CG112" i="26"/>
  <c r="CG106" i="24"/>
  <c r="CK106" i="24" s="1"/>
  <c r="CG116" i="21"/>
  <c r="K116" i="21" s="1"/>
  <c r="CG15" i="26"/>
  <c r="CG27" i="25"/>
  <c r="CK27" i="25" s="1"/>
  <c r="CG117" i="4"/>
  <c r="CG64" i="24"/>
  <c r="K64" i="24" s="1"/>
  <c r="CG123" i="21"/>
  <c r="CG108" i="24"/>
  <c r="CG41" i="4"/>
  <c r="CK41" i="4" s="1"/>
  <c r="CG80" i="26"/>
  <c r="CG14" i="4"/>
  <c r="K14" i="4" s="1"/>
  <c r="M23" i="34" s="1"/>
  <c r="N23" i="34" s="1"/>
  <c r="CG93" i="25"/>
  <c r="K93" i="25" s="1"/>
  <c r="CG18" i="24"/>
  <c r="K18" i="24" s="1"/>
  <c r="CG27" i="4"/>
  <c r="CG90" i="4"/>
  <c r="CG50" i="26"/>
  <c r="CG29" i="26"/>
  <c r="K29" i="26" s="1"/>
  <c r="CG43" i="26"/>
  <c r="K43" i="26" s="1"/>
  <c r="CG27" i="26"/>
  <c r="CK27" i="26" s="1"/>
  <c r="CG28" i="24"/>
  <c r="CK28" i="24" s="1"/>
  <c r="CG13" i="4"/>
  <c r="K13" i="4" s="1"/>
  <c r="CG121" i="24"/>
  <c r="K121" i="24" s="1"/>
  <c r="CG126" i="26"/>
  <c r="CK126" i="26" s="1"/>
  <c r="CG53" i="26"/>
  <c r="CK53" i="26" s="1"/>
  <c r="CG14" i="21"/>
  <c r="K14" i="21" s="1"/>
  <c r="R23" i="34" s="1"/>
  <c r="S23" i="34" s="1"/>
  <c r="CG53" i="25"/>
  <c r="K53" i="25" s="1"/>
  <c r="CG17" i="24"/>
  <c r="CG15" i="25"/>
  <c r="CK15" i="25" s="1"/>
  <c r="CG71" i="26"/>
  <c r="CK71" i="26" s="1"/>
  <c r="CG70" i="4"/>
  <c r="CK70" i="4" s="1"/>
  <c r="CG73" i="25"/>
  <c r="CG35" i="24"/>
  <c r="K35" i="24" s="1"/>
  <c r="CG25" i="4"/>
  <c r="CG23" i="4"/>
  <c r="CG73" i="24"/>
  <c r="K73" i="24" s="1"/>
  <c r="CG65" i="21"/>
  <c r="K65" i="21" s="1"/>
  <c r="R65" i="34" s="1"/>
  <c r="S65" i="34" s="1"/>
  <c r="CG53" i="4"/>
  <c r="CG116" i="4"/>
  <c r="CK116" i="4" s="1"/>
  <c r="CG35" i="21"/>
  <c r="K35" i="21" s="1"/>
  <c r="R34" i="34" s="1"/>
  <c r="S34" i="34" s="1"/>
  <c r="CG84" i="21"/>
  <c r="K84" i="21" s="1"/>
  <c r="R84" i="34" s="1"/>
  <c r="S84" i="34" s="1"/>
  <c r="CG60" i="25"/>
  <c r="CK60" i="25" s="1"/>
  <c r="CG125" i="4"/>
  <c r="K125" i="4" s="1"/>
  <c r="CG68" i="25"/>
  <c r="CK68" i="25" s="1"/>
  <c r="CG112" i="25"/>
  <c r="K112" i="25" s="1"/>
  <c r="CG67" i="4"/>
  <c r="CK67" i="4" s="1"/>
  <c r="CG123" i="24"/>
  <c r="CK123" i="24" s="1"/>
  <c r="CG113" i="4"/>
  <c r="K113" i="4" s="1"/>
  <c r="CG84" i="24"/>
  <c r="CK84" i="24" s="1"/>
  <c r="CG81" i="25"/>
  <c r="CG10" i="21"/>
  <c r="K10" i="21" s="1"/>
  <c r="R10" i="34" s="1"/>
  <c r="S10" i="34" s="1"/>
  <c r="CG128" i="26"/>
  <c r="CK128" i="26" s="1"/>
  <c r="CG101" i="26"/>
  <c r="CK101" i="26" s="1"/>
  <c r="CG58" i="26"/>
  <c r="K58" i="26" s="1"/>
  <c r="CG113" i="21"/>
  <c r="CK113" i="21" s="1"/>
  <c r="CG30" i="26"/>
  <c r="CG92" i="25"/>
  <c r="K92" i="25" s="1"/>
  <c r="CG109" i="26"/>
  <c r="CG42" i="21"/>
  <c r="CK42" i="21" s="1"/>
  <c r="CG114" i="25"/>
  <c r="CG11" i="24"/>
  <c r="CK11" i="24" s="1"/>
  <c r="CG89" i="26"/>
  <c r="CG45" i="24"/>
  <c r="K45" i="24" s="1"/>
  <c r="CG45" i="26"/>
  <c r="CG83" i="4"/>
  <c r="CK83" i="4" s="1"/>
  <c r="CG10" i="25"/>
  <c r="K10" i="25" s="1"/>
  <c r="CG30" i="25"/>
  <c r="CK30" i="25" s="1"/>
  <c r="CG128" i="4"/>
  <c r="CG32" i="24"/>
  <c r="CK32" i="24" s="1"/>
  <c r="CG111" i="26"/>
  <c r="CK111" i="26" s="1"/>
  <c r="CG82" i="25"/>
  <c r="CG57" i="25"/>
  <c r="CG23" i="25"/>
  <c r="K23" i="25" s="1"/>
  <c r="CG73" i="4"/>
  <c r="CK73" i="4" s="1"/>
  <c r="CG111" i="4"/>
  <c r="CG110" i="26"/>
  <c r="K110" i="26" s="1"/>
  <c r="CG21" i="21"/>
  <c r="CG75" i="4"/>
  <c r="CG12" i="24"/>
  <c r="CK12" i="24" s="1"/>
  <c r="CG9" i="24"/>
  <c r="CG119" i="25"/>
  <c r="K119" i="25" s="1"/>
  <c r="CG25" i="21"/>
  <c r="K25" i="21" s="1"/>
  <c r="R17" i="34" s="1"/>
  <c r="S17" i="34" s="1"/>
  <c r="CG55" i="21"/>
  <c r="CK55" i="21" s="1"/>
  <c r="CG91" i="4"/>
  <c r="CG127" i="26"/>
  <c r="CK127" i="26" s="1"/>
  <c r="CG72" i="25"/>
  <c r="CG62" i="25"/>
  <c r="K62" i="25" s="1"/>
  <c r="CG95" i="25"/>
  <c r="CK95" i="25" s="1"/>
  <c r="CG49" i="4"/>
  <c r="K49" i="4" s="1"/>
  <c r="CG12" i="21"/>
  <c r="CK12" i="21" s="1"/>
  <c r="CG113" i="24"/>
  <c r="K113" i="24" s="1"/>
  <c r="CG16" i="24"/>
  <c r="K16" i="24" s="1"/>
  <c r="CG103" i="24"/>
  <c r="CG88" i="24"/>
  <c r="K88" i="24" s="1"/>
  <c r="CG22" i="4"/>
  <c r="K22" i="4" s="1"/>
  <c r="M32" i="34" s="1"/>
  <c r="N32" i="34" s="1"/>
  <c r="CG86" i="26"/>
  <c r="CK86" i="26" s="1"/>
  <c r="CG79" i="26"/>
  <c r="K79" i="26" s="1"/>
  <c r="CG97" i="4"/>
  <c r="K97" i="4" s="1"/>
  <c r="CG54" i="25"/>
  <c r="CK54" i="25" s="1"/>
  <c r="CG88" i="21"/>
  <c r="CK88" i="21" s="1"/>
  <c r="CG94" i="4"/>
  <c r="CK94" i="4" s="1"/>
  <c r="CG67" i="25"/>
  <c r="CG56" i="25"/>
  <c r="K56" i="25" s="1"/>
  <c r="CG12" i="4"/>
  <c r="CG46" i="4"/>
  <c r="CK46" i="4" s="1"/>
  <c r="O46" i="13" s="1"/>
  <c r="Q46" i="13" s="1"/>
  <c r="CG99" i="21"/>
  <c r="K99" i="21" s="1"/>
  <c r="R99" i="34" s="1"/>
  <c r="S99" i="34" s="1"/>
  <c r="CG39" i="24"/>
  <c r="K39" i="24" s="1"/>
  <c r="CG123" i="4"/>
  <c r="CG19" i="26"/>
  <c r="CG57" i="24"/>
  <c r="CK57" i="24" s="1"/>
  <c r="CG104" i="25"/>
  <c r="CK104" i="25" s="1"/>
  <c r="CG65" i="4"/>
  <c r="K65" i="4" s="1"/>
  <c r="M65" i="34" s="1"/>
  <c r="N65" i="34" s="1"/>
  <c r="CG29" i="25"/>
  <c r="CK29" i="25" s="1"/>
  <c r="CG108" i="26"/>
  <c r="CG106" i="25"/>
  <c r="CK106" i="25" s="1"/>
  <c r="CG84" i="26"/>
  <c r="CK84" i="26" s="1"/>
  <c r="CG16" i="4"/>
  <c r="CG42" i="25"/>
  <c r="CK42" i="25" s="1"/>
  <c r="CG113" i="25"/>
  <c r="K113" i="25" s="1"/>
  <c r="CG76" i="4"/>
  <c r="CK76" i="4" s="1"/>
  <c r="CG10" i="24"/>
  <c r="CK10" i="24" s="1"/>
  <c r="CO10" i="24" s="1"/>
  <c r="CG34" i="21"/>
  <c r="K34" i="21" s="1"/>
  <c r="R13" i="34" s="1"/>
  <c r="S13" i="34" s="1"/>
  <c r="CG99" i="4"/>
  <c r="CG56" i="4"/>
  <c r="CK56" i="4" s="1"/>
  <c r="CG30" i="4"/>
  <c r="CG101" i="24"/>
  <c r="CG28" i="25"/>
  <c r="CK28" i="25" s="1"/>
  <c r="CG17" i="4"/>
  <c r="CG13" i="24"/>
  <c r="CK13" i="24" s="1"/>
  <c r="CG13" i="26"/>
  <c r="CG38" i="26"/>
  <c r="K38" i="26" s="1"/>
  <c r="CG89" i="25"/>
  <c r="CK89" i="25" s="1"/>
  <c r="CG14" i="24"/>
  <c r="CK14" i="24" s="1"/>
  <c r="CG74" i="24"/>
  <c r="CG90" i="24"/>
  <c r="CG44" i="24"/>
  <c r="K44" i="24" s="1"/>
  <c r="CG16" i="21"/>
  <c r="K16" i="21" s="1"/>
  <c r="CG77" i="26"/>
  <c r="K77" i="26" s="1"/>
  <c r="CG43" i="24"/>
  <c r="CG44" i="4"/>
  <c r="K44" i="4" s="1"/>
  <c r="CG12" i="25"/>
  <c r="CK12" i="25" s="1"/>
  <c r="CG31" i="25"/>
  <c r="K31" i="25" s="1"/>
  <c r="CG40" i="26"/>
  <c r="K40" i="26" s="1"/>
  <c r="CG107" i="4"/>
  <c r="CK107" i="4" s="1"/>
  <c r="CG45" i="25"/>
  <c r="CK45" i="25" s="1"/>
  <c r="CG121" i="4"/>
  <c r="CK121" i="4" s="1"/>
  <c r="CG92" i="4"/>
  <c r="CK92" i="4" s="1"/>
  <c r="O92" i="13" s="1"/>
  <c r="Q92" i="13" s="1"/>
  <c r="CG120" i="4"/>
  <c r="CK120" i="4" s="1"/>
  <c r="O120" i="13" s="1"/>
  <c r="Q120" i="13" s="1"/>
  <c r="CG50" i="4"/>
  <c r="K50" i="4" s="1"/>
  <c r="M50" i="34" s="1"/>
  <c r="N50" i="34" s="1"/>
  <c r="CG82" i="24"/>
  <c r="K82" i="24" s="1"/>
  <c r="CG28" i="26"/>
  <c r="K28" i="26" s="1"/>
  <c r="CG45" i="4"/>
  <c r="CK45" i="4" s="1"/>
  <c r="O45" i="13" s="1"/>
  <c r="Q45" i="13" s="1"/>
  <c r="CG79" i="24"/>
  <c r="CG80" i="25"/>
  <c r="CK80" i="25" s="1"/>
  <c r="CG18" i="4"/>
  <c r="CG69" i="4"/>
  <c r="K69" i="4" s="1"/>
  <c r="CG47" i="4"/>
  <c r="CG124" i="4"/>
  <c r="K124" i="4" s="1"/>
  <c r="M124" i="34" s="1"/>
  <c r="N124" i="34" s="1"/>
  <c r="CG32" i="25"/>
  <c r="CK32" i="25" s="1"/>
  <c r="CG114" i="21"/>
  <c r="K114" i="21" s="1"/>
  <c r="R114" i="34" s="1"/>
  <c r="S114" i="34" s="1"/>
  <c r="CG69" i="26"/>
  <c r="CG108" i="21"/>
  <c r="CK108" i="21" s="1"/>
  <c r="CG121" i="26"/>
  <c r="CG82" i="21"/>
  <c r="K82" i="21" s="1"/>
  <c r="R82" i="34" s="1"/>
  <c r="S82" i="34" s="1"/>
  <c r="CG125" i="25"/>
  <c r="K125" i="25" s="1"/>
  <c r="CG84" i="4"/>
  <c r="K84" i="4" s="1"/>
  <c r="CG118" i="26"/>
  <c r="K118" i="26" s="1"/>
  <c r="CG55" i="26"/>
  <c r="CK55" i="26" s="1"/>
  <c r="CG41" i="24"/>
  <c r="CG16" i="25"/>
  <c r="CK16" i="25" s="1"/>
  <c r="CG58" i="25"/>
  <c r="CG46" i="25"/>
  <c r="CK46" i="25" s="1"/>
  <c r="CG110" i="4"/>
  <c r="CG127" i="24"/>
  <c r="CK127" i="24" s="1"/>
  <c r="CG96" i="4"/>
  <c r="K96" i="4" s="1"/>
  <c r="M96" i="34" s="1"/>
  <c r="N96" i="34" s="1"/>
  <c r="CG34" i="24"/>
  <c r="K34" i="24" s="1"/>
  <c r="CG79" i="4"/>
  <c r="K79" i="4" s="1"/>
  <c r="M79" i="34" s="1"/>
  <c r="N79" i="34" s="1"/>
  <c r="CG46" i="26"/>
  <c r="CK46" i="26" s="1"/>
  <c r="CG32" i="4"/>
  <c r="CG47" i="24"/>
  <c r="K47" i="24" s="1"/>
  <c r="CG58" i="24"/>
  <c r="CG49" i="24"/>
  <c r="CK49" i="24" s="1"/>
  <c r="CG90" i="26"/>
  <c r="CK90" i="26" s="1"/>
  <c r="CG119" i="26"/>
  <c r="K119" i="26" s="1"/>
  <c r="CG64" i="4"/>
  <c r="CK64" i="4" s="1"/>
  <c r="CG117" i="24"/>
  <c r="K117" i="24" s="1"/>
  <c r="CG19" i="24"/>
  <c r="CK19" i="24" s="1"/>
  <c r="CG34" i="4"/>
  <c r="CG75" i="24"/>
  <c r="CK75" i="24" s="1"/>
  <c r="CG61" i="24"/>
  <c r="CK61" i="24" s="1"/>
  <c r="CG26" i="4"/>
  <c r="K26" i="4" s="1"/>
  <c r="CG85" i="4"/>
  <c r="CK85" i="4" s="1"/>
  <c r="CG103" i="4"/>
  <c r="CK103" i="4" s="1"/>
  <c r="CG59" i="26"/>
  <c r="K59" i="26" s="1"/>
  <c r="CG40" i="25"/>
  <c r="CK40" i="25" s="1"/>
  <c r="CG80" i="4"/>
  <c r="K80" i="4" s="1"/>
  <c r="CG122" i="4"/>
  <c r="CK122" i="4" s="1"/>
  <c r="CG39" i="4"/>
  <c r="CG84" i="25"/>
  <c r="K84" i="25" s="1"/>
  <c r="CG38" i="24"/>
  <c r="K38" i="24" s="1"/>
  <c r="CG38" i="21"/>
  <c r="CK38" i="21" s="1"/>
  <c r="CG55" i="24"/>
  <c r="K55" i="24" s="1"/>
  <c r="CG107" i="26"/>
  <c r="CK107" i="26" s="1"/>
  <c r="CG11" i="26"/>
  <c r="CK11" i="26" s="1"/>
  <c r="CG60" i="4"/>
  <c r="CK60" i="4" s="1"/>
  <c r="CG42" i="4"/>
  <c r="CK42" i="4" s="1"/>
  <c r="CG63" i="21"/>
  <c r="CG117" i="25"/>
  <c r="K117" i="25" s="1"/>
  <c r="CG81" i="21"/>
  <c r="CG110" i="21"/>
  <c r="K110" i="21" s="1"/>
  <c r="CG71" i="21"/>
  <c r="CG101" i="25"/>
  <c r="K101" i="25" s="1"/>
  <c r="CG36" i="4"/>
  <c r="CG70" i="26"/>
  <c r="CG20" i="26"/>
  <c r="CK20" i="26" s="1"/>
  <c r="CG107" i="24"/>
  <c r="CG104" i="4"/>
  <c r="CK104" i="4" s="1"/>
  <c r="CG17" i="26"/>
  <c r="CK17" i="26" s="1"/>
  <c r="CG64" i="26"/>
  <c r="CG9" i="4"/>
  <c r="CG83" i="26"/>
  <c r="CG66" i="25"/>
  <c r="K66" i="25" s="1"/>
  <c r="CG95" i="4"/>
  <c r="K95" i="4" s="1"/>
  <c r="M95" i="34" s="1"/>
  <c r="N95" i="34" s="1"/>
  <c r="CG59" i="4"/>
  <c r="CK59" i="4" s="1"/>
  <c r="CG86" i="25"/>
  <c r="CK86" i="25" s="1"/>
  <c r="CG91" i="26"/>
  <c r="CG87" i="4"/>
  <c r="CK87" i="4" s="1"/>
  <c r="CG48" i="4"/>
  <c r="K48" i="4" s="1"/>
  <c r="CG69" i="25"/>
  <c r="CG105" i="21"/>
  <c r="CK105" i="21" s="1"/>
  <c r="CG92" i="26"/>
  <c r="K92" i="26" s="1"/>
  <c r="CG64" i="21"/>
  <c r="K64" i="21" s="1"/>
  <c r="R64" i="34" s="1"/>
  <c r="S64" i="34" s="1"/>
  <c r="CG98" i="4"/>
  <c r="CG33" i="24"/>
  <c r="K33" i="24" s="1"/>
  <c r="CG115" i="26"/>
  <c r="CK115" i="26" s="1"/>
  <c r="CG103" i="25"/>
  <c r="CK103" i="25" s="1"/>
  <c r="CG43" i="21"/>
  <c r="K43" i="21" s="1"/>
  <c r="R43" i="34" s="1"/>
  <c r="S43" i="34" s="1"/>
  <c r="CG35" i="4"/>
  <c r="K35" i="4" s="1"/>
  <c r="M34" i="34" s="1"/>
  <c r="N34" i="34" s="1"/>
  <c r="CG63" i="4"/>
  <c r="K63" i="4" s="1"/>
  <c r="M63" i="34" s="1"/>
  <c r="N63" i="34" s="1"/>
  <c r="CG78" i="26"/>
  <c r="K78" i="26" s="1"/>
  <c r="CG89" i="4"/>
  <c r="K89" i="4" s="1"/>
  <c r="CG12" i="26"/>
  <c r="K12" i="26" s="1"/>
  <c r="CG62" i="24"/>
  <c r="CK62" i="24" s="1"/>
  <c r="CG108" i="25"/>
  <c r="CK108" i="25" s="1"/>
  <c r="CG20" i="4"/>
  <c r="K20" i="4" s="1"/>
  <c r="M35" i="34" s="1"/>
  <c r="N35" i="34" s="1"/>
  <c r="CG128" i="24"/>
  <c r="CK128" i="24" s="1"/>
  <c r="CG114" i="4"/>
  <c r="CK114" i="4" s="1"/>
  <c r="CG107" i="25"/>
  <c r="K107" i="25" s="1"/>
  <c r="CG99" i="26"/>
  <c r="K99" i="26" s="1"/>
  <c r="CK99" i="26"/>
  <c r="CG75" i="25"/>
  <c r="CG118" i="4"/>
  <c r="K118" i="4" s="1"/>
  <c r="M118" i="34" s="1"/>
  <c r="N118" i="34" s="1"/>
  <c r="CG94" i="24"/>
  <c r="CK94" i="24" s="1"/>
  <c r="CG74" i="21"/>
  <c r="CK74" i="21" s="1"/>
  <c r="CG62" i="4"/>
  <c r="K62" i="4" s="1"/>
  <c r="CG87" i="21"/>
  <c r="CK87" i="21" s="1"/>
  <c r="CG52" i="24"/>
  <c r="K52" i="24" s="1"/>
  <c r="K60" i="21" l="1"/>
  <c r="R60" i="34" s="1"/>
  <c r="S60" i="34" s="1"/>
  <c r="K44" i="21"/>
  <c r="R44" i="34" s="1"/>
  <c r="S44" i="34" s="1"/>
  <c r="U44" i="34" s="1"/>
  <c r="K12" i="24"/>
  <c r="CK110" i="26"/>
  <c r="K84" i="24"/>
  <c r="W84" i="28" s="1"/>
  <c r="AG38" i="28"/>
  <c r="AG25" i="34"/>
  <c r="AH25" i="34" s="1"/>
  <c r="AB113" i="28"/>
  <c r="AB113" i="34"/>
  <c r="AC113" i="34" s="1"/>
  <c r="AB56" i="28"/>
  <c r="AB56" i="34"/>
  <c r="AC56" i="34" s="1"/>
  <c r="W113" i="28"/>
  <c r="W113" i="34"/>
  <c r="X113" i="34" s="1"/>
  <c r="W12" i="28"/>
  <c r="W12" i="34"/>
  <c r="X12" i="34" s="1"/>
  <c r="BD23" i="34"/>
  <c r="U23" i="34"/>
  <c r="AG29" i="28"/>
  <c r="AG15" i="34"/>
  <c r="AH15" i="34" s="1"/>
  <c r="AB99" i="28"/>
  <c r="AB99" i="34"/>
  <c r="AC99" i="34" s="1"/>
  <c r="W60" i="28"/>
  <c r="W60" i="34"/>
  <c r="X60" i="34" s="1"/>
  <c r="AG44" i="28"/>
  <c r="AG44" i="34"/>
  <c r="AH44" i="34" s="1"/>
  <c r="U86" i="34"/>
  <c r="BD86" i="34"/>
  <c r="W42" i="28"/>
  <c r="W42" i="34"/>
  <c r="X42" i="34" s="1"/>
  <c r="BD115" i="34"/>
  <c r="U115" i="34"/>
  <c r="BD106" i="34"/>
  <c r="U106" i="34"/>
  <c r="AG73" i="28"/>
  <c r="AG73" i="34"/>
  <c r="AH73" i="34" s="1"/>
  <c r="BD93" i="34"/>
  <c r="U93" i="34"/>
  <c r="AB127" i="28"/>
  <c r="AB127" i="34"/>
  <c r="AC127" i="34" s="1"/>
  <c r="BD60" i="34"/>
  <c r="U60" i="34"/>
  <c r="AG12" i="28"/>
  <c r="AG12" i="34"/>
  <c r="AH12" i="34" s="1"/>
  <c r="W33" i="28"/>
  <c r="W21" i="34"/>
  <c r="X21" i="34" s="1"/>
  <c r="AB66" i="28"/>
  <c r="AB66" i="34"/>
  <c r="AC66" i="34" s="1"/>
  <c r="R110" i="22"/>
  <c r="R110" i="34"/>
  <c r="S110" i="34" s="1"/>
  <c r="W55" i="28"/>
  <c r="W55" i="34"/>
  <c r="X55" i="34" s="1"/>
  <c r="W117" i="28"/>
  <c r="W117" i="34"/>
  <c r="X117" i="34" s="1"/>
  <c r="W82" i="28"/>
  <c r="W82" i="34"/>
  <c r="X82" i="34" s="1"/>
  <c r="AG77" i="28"/>
  <c r="AG77" i="34"/>
  <c r="AH77" i="34" s="1"/>
  <c r="BD13" i="34"/>
  <c r="U13" i="34"/>
  <c r="BD99" i="34"/>
  <c r="U99" i="34"/>
  <c r="W88" i="28"/>
  <c r="W88" i="34"/>
  <c r="X88" i="34" s="1"/>
  <c r="BD84" i="34"/>
  <c r="U84" i="34"/>
  <c r="W35" i="28"/>
  <c r="W34" i="34"/>
  <c r="X34" i="34" s="1"/>
  <c r="AB49" i="28"/>
  <c r="AB49" i="34"/>
  <c r="AC49" i="34" s="1"/>
  <c r="W50" i="28"/>
  <c r="W50" i="34"/>
  <c r="X50" i="34" s="1"/>
  <c r="K126" i="24"/>
  <c r="W78" i="28"/>
  <c r="W78" i="34"/>
  <c r="X78" i="34" s="1"/>
  <c r="AB78" i="28"/>
  <c r="AB78" i="34"/>
  <c r="AC78" i="34" s="1"/>
  <c r="AB87" i="28"/>
  <c r="AB87" i="34"/>
  <c r="AC87" i="34" s="1"/>
  <c r="W109" i="28"/>
  <c r="W109" i="34"/>
  <c r="X109" i="34" s="1"/>
  <c r="U117" i="34"/>
  <c r="BD117" i="34"/>
  <c r="AB24" i="28"/>
  <c r="AB36" i="34"/>
  <c r="AC36" i="34" s="1"/>
  <c r="AB107" i="28"/>
  <c r="AB107" i="34"/>
  <c r="AC107" i="34" s="1"/>
  <c r="AG78" i="28"/>
  <c r="AG78" i="34"/>
  <c r="AH78" i="34" s="1"/>
  <c r="BD64" i="34"/>
  <c r="U64" i="34"/>
  <c r="AB101" i="28"/>
  <c r="AB101" i="34"/>
  <c r="AC101" i="34" s="1"/>
  <c r="AB117" i="28"/>
  <c r="AB117" i="34"/>
  <c r="AC117" i="34" s="1"/>
  <c r="W38" i="28"/>
  <c r="W25" i="34"/>
  <c r="X25" i="34" s="1"/>
  <c r="AG119" i="28"/>
  <c r="AG119" i="34"/>
  <c r="AH119" i="34" s="1"/>
  <c r="W47" i="28"/>
  <c r="W47" i="34"/>
  <c r="X47" i="34" s="1"/>
  <c r="W34" i="28"/>
  <c r="W13" i="34"/>
  <c r="X13" i="34" s="1"/>
  <c r="BD82" i="34"/>
  <c r="U82" i="34"/>
  <c r="BD114" i="34"/>
  <c r="U114" i="34"/>
  <c r="W44" i="28"/>
  <c r="W44" i="34"/>
  <c r="X44" i="34" s="1"/>
  <c r="W16" i="28"/>
  <c r="W30" i="34"/>
  <c r="X30" i="34" s="1"/>
  <c r="AB10" i="28"/>
  <c r="AB10" i="34"/>
  <c r="AC10" i="34" s="1"/>
  <c r="AG58" i="28"/>
  <c r="AG58" i="34"/>
  <c r="AH58" i="34" s="1"/>
  <c r="AB53" i="28"/>
  <c r="AB53" i="34"/>
  <c r="AC53" i="34" s="1"/>
  <c r="W121" i="28"/>
  <c r="W121" i="34"/>
  <c r="X121" i="34" s="1"/>
  <c r="AG43" i="28"/>
  <c r="AG43" i="34"/>
  <c r="AH43" i="34" s="1"/>
  <c r="W64" i="28"/>
  <c r="W64" i="34"/>
  <c r="X64" i="34" s="1"/>
  <c r="R116" i="22"/>
  <c r="R116" i="34"/>
  <c r="S116" i="34" s="1"/>
  <c r="AB88" i="28"/>
  <c r="AB88" i="34"/>
  <c r="AC88" i="34" s="1"/>
  <c r="AG85" i="28"/>
  <c r="AG85" i="34"/>
  <c r="AH85" i="34" s="1"/>
  <c r="BD126" i="34"/>
  <c r="U126" i="34"/>
  <c r="W87" i="28"/>
  <c r="W87" i="34"/>
  <c r="X87" i="34" s="1"/>
  <c r="U107" i="34"/>
  <c r="BD107" i="34"/>
  <c r="U22" i="34"/>
  <c r="BD22" i="34"/>
  <c r="AG35" i="28"/>
  <c r="AG34" i="34"/>
  <c r="AH34" i="34" s="1"/>
  <c r="BD92" i="34"/>
  <c r="U92" i="34"/>
  <c r="R67" i="22"/>
  <c r="R67" i="34"/>
  <c r="S67" i="34" s="1"/>
  <c r="AG72" i="28"/>
  <c r="AG72" i="34"/>
  <c r="AH72" i="34" s="1"/>
  <c r="AG114" i="28"/>
  <c r="AG114" i="34"/>
  <c r="AH114" i="34" s="1"/>
  <c r="AB85" i="28"/>
  <c r="AB85" i="34"/>
  <c r="AC85" i="34" s="1"/>
  <c r="K25" i="26"/>
  <c r="W105" i="28"/>
  <c r="W105" i="34"/>
  <c r="X105" i="34" s="1"/>
  <c r="AG56" i="28"/>
  <c r="AG56" i="34"/>
  <c r="AH56" i="34" s="1"/>
  <c r="BD38" i="34"/>
  <c r="U38" i="34"/>
  <c r="BD127" i="34"/>
  <c r="U127" i="34"/>
  <c r="W51" i="28"/>
  <c r="W51" i="34"/>
  <c r="X51" i="34" s="1"/>
  <c r="AG37" i="28"/>
  <c r="AG38" i="34"/>
  <c r="AH38" i="34" s="1"/>
  <c r="AG92" i="28"/>
  <c r="AG92" i="34"/>
  <c r="AH92" i="34" s="1"/>
  <c r="AB84" i="28"/>
  <c r="AB84" i="34"/>
  <c r="AC84" i="34" s="1"/>
  <c r="AG118" i="28"/>
  <c r="AG118" i="34"/>
  <c r="AH118" i="34" s="1"/>
  <c r="AG28" i="28"/>
  <c r="AG16" i="34"/>
  <c r="AH16" i="34" s="1"/>
  <c r="AG40" i="28"/>
  <c r="AG40" i="34"/>
  <c r="AH40" i="34" s="1"/>
  <c r="W39" i="28"/>
  <c r="W39" i="34"/>
  <c r="X39" i="34" s="1"/>
  <c r="AB62" i="28"/>
  <c r="AB62" i="34"/>
  <c r="AC62" i="34" s="1"/>
  <c r="AB23" i="28"/>
  <c r="AB26" i="34"/>
  <c r="AC26" i="34" s="1"/>
  <c r="AB92" i="28"/>
  <c r="AB92" i="34"/>
  <c r="AC92" i="34" s="1"/>
  <c r="W84" i="34"/>
  <c r="X84" i="34" s="1"/>
  <c r="W18" i="28"/>
  <c r="W14" i="34"/>
  <c r="X14" i="34" s="1"/>
  <c r="AG67" i="28"/>
  <c r="AG67" i="34"/>
  <c r="AH67" i="34" s="1"/>
  <c r="AB124" i="28"/>
  <c r="AB124" i="34"/>
  <c r="AC124" i="34" s="1"/>
  <c r="W124" i="28"/>
  <c r="W124" i="34"/>
  <c r="X124" i="34" s="1"/>
  <c r="R33" i="22"/>
  <c r="R21" i="34"/>
  <c r="S21" i="34" s="1"/>
  <c r="BD44" i="34"/>
  <c r="W63" i="28"/>
  <c r="W63" i="34"/>
  <c r="X63" i="34" s="1"/>
  <c r="W68" i="28"/>
  <c r="W68" i="34"/>
  <c r="X68" i="34" s="1"/>
  <c r="W27" i="28"/>
  <c r="W20" i="34"/>
  <c r="X20" i="34" s="1"/>
  <c r="AG57" i="28"/>
  <c r="AG57" i="34"/>
  <c r="AH57" i="34" s="1"/>
  <c r="AG125" i="28"/>
  <c r="AG125" i="34"/>
  <c r="AH125" i="34" s="1"/>
  <c r="AG42" i="28"/>
  <c r="AG42" i="34"/>
  <c r="AH42" i="34" s="1"/>
  <c r="AB39" i="28"/>
  <c r="AB39" i="34"/>
  <c r="AC39" i="34" s="1"/>
  <c r="BD128" i="34"/>
  <c r="U128" i="34"/>
  <c r="AB91" i="28"/>
  <c r="AB91" i="34"/>
  <c r="AC91" i="34" s="1"/>
  <c r="U61" i="34"/>
  <c r="BD61" i="34"/>
  <c r="AG16" i="28"/>
  <c r="AG30" i="34"/>
  <c r="AH30" i="34" s="1"/>
  <c r="W54" i="28"/>
  <c r="W54" i="34"/>
  <c r="X54" i="34" s="1"/>
  <c r="AG59" i="28"/>
  <c r="AG59" i="34"/>
  <c r="AH59" i="34" s="1"/>
  <c r="AB31" i="28"/>
  <c r="AB24" i="34"/>
  <c r="AC24" i="34" s="1"/>
  <c r="U17" i="34"/>
  <c r="BD17" i="34"/>
  <c r="AG110" i="28"/>
  <c r="AG110" i="34"/>
  <c r="AH110" i="34" s="1"/>
  <c r="AB112" i="28"/>
  <c r="AB112" i="34"/>
  <c r="AC112" i="34" s="1"/>
  <c r="BD65" i="34"/>
  <c r="U65" i="34"/>
  <c r="AB93" i="28"/>
  <c r="AB93" i="34"/>
  <c r="AC93" i="34" s="1"/>
  <c r="AB59" i="28"/>
  <c r="AB59" i="34"/>
  <c r="AC59" i="34" s="1"/>
  <c r="BD48" i="34"/>
  <c r="U48" i="34"/>
  <c r="BD102" i="34"/>
  <c r="U102" i="34"/>
  <c r="BD111" i="34"/>
  <c r="U111" i="34"/>
  <c r="W46" i="28"/>
  <c r="W46" i="34"/>
  <c r="X46" i="34" s="1"/>
  <c r="U90" i="34"/>
  <c r="BD90" i="34"/>
  <c r="BD37" i="34"/>
  <c r="U37" i="34"/>
  <c r="AG82" i="28"/>
  <c r="AG82" i="34"/>
  <c r="AH82" i="34" s="1"/>
  <c r="AB13" i="28"/>
  <c r="AB22" i="34"/>
  <c r="AC22" i="34" s="1"/>
  <c r="AG62" i="28"/>
  <c r="AG62" i="34"/>
  <c r="AH62" i="34" s="1"/>
  <c r="W52" i="28"/>
  <c r="W52" i="34"/>
  <c r="X52" i="34" s="1"/>
  <c r="AG99" i="28"/>
  <c r="AG99" i="34"/>
  <c r="AH99" i="34" s="1"/>
  <c r="BD43" i="34"/>
  <c r="U43" i="34"/>
  <c r="AB125" i="28"/>
  <c r="AB125" i="34"/>
  <c r="AC125" i="34" s="1"/>
  <c r="R16" i="22"/>
  <c r="R30" i="34"/>
  <c r="S30" i="34" s="1"/>
  <c r="AG79" i="28"/>
  <c r="AG79" i="34"/>
  <c r="AH79" i="34" s="1"/>
  <c r="AB119" i="28"/>
  <c r="AB119" i="34"/>
  <c r="AC119" i="34" s="1"/>
  <c r="W45" i="28"/>
  <c r="W45" i="34"/>
  <c r="X45" i="34" s="1"/>
  <c r="U10" i="34"/>
  <c r="BD10" i="34"/>
  <c r="BD34" i="34"/>
  <c r="U34" i="34"/>
  <c r="W73" i="28"/>
  <c r="W73" i="34"/>
  <c r="X73" i="34" s="1"/>
  <c r="AG18" i="28"/>
  <c r="AG14" i="34"/>
  <c r="AH14" i="34" s="1"/>
  <c r="BD69" i="34"/>
  <c r="U69" i="34"/>
  <c r="BD15" i="34"/>
  <c r="U15" i="34"/>
  <c r="BD52" i="34"/>
  <c r="U52" i="34"/>
  <c r="AB44" i="28"/>
  <c r="AB44" i="34"/>
  <c r="AC44" i="34" s="1"/>
  <c r="R101" i="22"/>
  <c r="R101" i="34"/>
  <c r="S101" i="34" s="1"/>
  <c r="W66" i="28"/>
  <c r="W66" i="34"/>
  <c r="X66" i="34" s="1"/>
  <c r="U124" i="34"/>
  <c r="BD124" i="34"/>
  <c r="U53" i="34"/>
  <c r="BD53" i="34"/>
  <c r="W59" i="28"/>
  <c r="W59" i="34"/>
  <c r="X59" i="34" s="1"/>
  <c r="AB90" i="28"/>
  <c r="AB90" i="34"/>
  <c r="AC90" i="34" s="1"/>
  <c r="AB77" i="28"/>
  <c r="AB77" i="34"/>
  <c r="AC77" i="34" s="1"/>
  <c r="R40" i="22"/>
  <c r="R40" i="34"/>
  <c r="S40" i="34" s="1"/>
  <c r="AG96" i="28"/>
  <c r="AG96" i="34"/>
  <c r="AH96" i="34" s="1"/>
  <c r="BD47" i="34"/>
  <c r="U47" i="34"/>
  <c r="R49" i="22"/>
  <c r="R49" i="34"/>
  <c r="S49" i="34" s="1"/>
  <c r="AG22" i="28"/>
  <c r="AG32" i="34"/>
  <c r="AH32" i="34" s="1"/>
  <c r="R97" i="22"/>
  <c r="R97" i="34"/>
  <c r="S97" i="34" s="1"/>
  <c r="AB83" i="28"/>
  <c r="AB83" i="34"/>
  <c r="AC83" i="34" s="1"/>
  <c r="S59" i="13"/>
  <c r="R59" i="34"/>
  <c r="S59" i="34" s="1"/>
  <c r="AB22" i="28"/>
  <c r="AB32" i="34"/>
  <c r="AC32" i="34" s="1"/>
  <c r="U31" i="34"/>
  <c r="BD31" i="34"/>
  <c r="W70" i="28"/>
  <c r="W70" i="34"/>
  <c r="X70" i="34" s="1"/>
  <c r="K67" i="4"/>
  <c r="M67" i="34" s="1"/>
  <c r="N67" i="34" s="1"/>
  <c r="M62" i="22"/>
  <c r="M62" i="34"/>
  <c r="N62" i="34" s="1"/>
  <c r="N26" i="13"/>
  <c r="M31" i="34"/>
  <c r="N31" i="34" s="1"/>
  <c r="M88" i="28"/>
  <c r="M88" i="34"/>
  <c r="N88" i="34" s="1"/>
  <c r="M13" i="28"/>
  <c r="M22" i="34"/>
  <c r="N22" i="34" s="1"/>
  <c r="M81" i="22"/>
  <c r="M81" i="34"/>
  <c r="N81" i="34" s="1"/>
  <c r="M89" i="22"/>
  <c r="M89" i="34"/>
  <c r="N89" i="34" s="1"/>
  <c r="M49" i="28"/>
  <c r="M49" i="34"/>
  <c r="N49" i="34" s="1"/>
  <c r="M113" i="22"/>
  <c r="M113" i="34"/>
  <c r="N113" i="34" s="1"/>
  <c r="M119" i="22"/>
  <c r="M119" i="34"/>
  <c r="N119" i="34" s="1"/>
  <c r="M125" i="22"/>
  <c r="M125" i="34"/>
  <c r="N125" i="34" s="1"/>
  <c r="M37" i="22"/>
  <c r="M38" i="34"/>
  <c r="N38" i="34" s="1"/>
  <c r="M84" i="28"/>
  <c r="M84" i="34"/>
  <c r="N84" i="34" s="1"/>
  <c r="M97" i="28"/>
  <c r="M97" i="34"/>
  <c r="N97" i="34" s="1"/>
  <c r="M48" i="28"/>
  <c r="M48" i="34"/>
  <c r="N48" i="34" s="1"/>
  <c r="M80" i="22"/>
  <c r="M80" i="34"/>
  <c r="N80" i="34" s="1"/>
  <c r="N69" i="13"/>
  <c r="M69" i="34"/>
  <c r="N69" i="34" s="1"/>
  <c r="N44" i="13"/>
  <c r="M44" i="34"/>
  <c r="N44" i="34" s="1"/>
  <c r="M43" i="22"/>
  <c r="M43" i="34"/>
  <c r="N43" i="34" s="1"/>
  <c r="M127" i="28"/>
  <c r="M127" i="34"/>
  <c r="N127" i="34" s="1"/>
  <c r="K96" i="25"/>
  <c r="K76" i="24"/>
  <c r="CK117" i="21"/>
  <c r="CK66" i="4"/>
  <c r="O66" i="13" s="1"/>
  <c r="Q66" i="13" s="1"/>
  <c r="K19" i="4"/>
  <c r="M19" i="28" s="1"/>
  <c r="K87" i="4"/>
  <c r="M87" i="22" s="1"/>
  <c r="K59" i="4"/>
  <c r="M59" i="34" s="1"/>
  <c r="N59" i="34" s="1"/>
  <c r="K46" i="4"/>
  <c r="M46" i="34" s="1"/>
  <c r="N46" i="34" s="1"/>
  <c r="CK35" i="4"/>
  <c r="CN35" i="4" s="1"/>
  <c r="CK44" i="4"/>
  <c r="O44" i="13" s="1"/>
  <c r="Q44" i="13" s="1"/>
  <c r="K82" i="4"/>
  <c r="M82" i="34" s="1"/>
  <c r="N82" i="34" s="1"/>
  <c r="CK40" i="21"/>
  <c r="K89" i="24"/>
  <c r="K31" i="4"/>
  <c r="CK31" i="4" s="1"/>
  <c r="CK47" i="24"/>
  <c r="K108" i="21"/>
  <c r="CK82" i="24"/>
  <c r="CK77" i="26"/>
  <c r="CK113" i="25"/>
  <c r="K17" i="4"/>
  <c r="N17" i="13" s="1"/>
  <c r="K23" i="4"/>
  <c r="M26" i="34" s="1"/>
  <c r="N26" i="34" s="1"/>
  <c r="CK10" i="25"/>
  <c r="CO10" i="25" s="1"/>
  <c r="K41" i="4"/>
  <c r="M41" i="34" s="1"/>
  <c r="N41" i="34" s="1"/>
  <c r="CK124" i="25"/>
  <c r="K52" i="4"/>
  <c r="M52" i="34" s="1"/>
  <c r="N52" i="34" s="1"/>
  <c r="K75" i="21"/>
  <c r="CK65" i="4"/>
  <c r="O65" i="13" s="1"/>
  <c r="Q65" i="13" s="1"/>
  <c r="K20" i="24"/>
  <c r="CK125" i="4"/>
  <c r="O125" i="13" s="1"/>
  <c r="Q125" i="13" s="1"/>
  <c r="K42" i="21"/>
  <c r="R42" i="34" s="1"/>
  <c r="S42" i="34" s="1"/>
  <c r="K68" i="26"/>
  <c r="CK10" i="4"/>
  <c r="CL10" i="4" s="1"/>
  <c r="CK13" i="25"/>
  <c r="CK45" i="24"/>
  <c r="CK66" i="25"/>
  <c r="K55" i="26"/>
  <c r="K121" i="4"/>
  <c r="M121" i="34" s="1"/>
  <c r="N121" i="34" s="1"/>
  <c r="CK69" i="4"/>
  <c r="O69" i="13" s="1"/>
  <c r="Q69" i="13" s="1"/>
  <c r="K126" i="26"/>
  <c r="K105" i="4"/>
  <c r="N105" i="13" s="1"/>
  <c r="CK118" i="4"/>
  <c r="O118" i="13" s="1"/>
  <c r="Q118" i="13" s="1"/>
  <c r="K68" i="21"/>
  <c r="CK47" i="21"/>
  <c r="CK48" i="21"/>
  <c r="K15" i="25"/>
  <c r="K89" i="25"/>
  <c r="K10" i="24"/>
  <c r="K104" i="25"/>
  <c r="CK64" i="24"/>
  <c r="K31" i="26"/>
  <c r="K97" i="25"/>
  <c r="K76" i="21"/>
  <c r="K37" i="24"/>
  <c r="CK101" i="21"/>
  <c r="K61" i="26"/>
  <c r="K53" i="26"/>
  <c r="K54" i="25"/>
  <c r="K105" i="21"/>
  <c r="CK111" i="21"/>
  <c r="K114" i="24"/>
  <c r="K30" i="25"/>
  <c r="CK62" i="26"/>
  <c r="CK38" i="24"/>
  <c r="K46" i="26"/>
  <c r="CK82" i="21"/>
  <c r="K11" i="21"/>
  <c r="CK35" i="24"/>
  <c r="CK59" i="25"/>
  <c r="K93" i="24"/>
  <c r="K96" i="24"/>
  <c r="CK124" i="24"/>
  <c r="CK78" i="25"/>
  <c r="CK22" i="25"/>
  <c r="CK42" i="26"/>
  <c r="K26" i="25"/>
  <c r="K100" i="25"/>
  <c r="K120" i="25"/>
  <c r="K45" i="21"/>
  <c r="CK73" i="26"/>
  <c r="K38" i="21"/>
  <c r="CK53" i="25"/>
  <c r="CK29" i="26"/>
  <c r="K60" i="25"/>
  <c r="CK64" i="21"/>
  <c r="CK10" i="21"/>
  <c r="CO10" i="21" s="1"/>
  <c r="K108" i="25"/>
  <c r="CK27" i="24"/>
  <c r="CK57" i="26"/>
  <c r="CK113" i="24"/>
  <c r="K11" i="26"/>
  <c r="CK31" i="25"/>
  <c r="K17" i="21"/>
  <c r="K66" i="26"/>
  <c r="CK49" i="21"/>
  <c r="K102" i="25"/>
  <c r="K86" i="25"/>
  <c r="CK65" i="21"/>
  <c r="K93" i="26"/>
  <c r="K58" i="21"/>
  <c r="K90" i="26"/>
  <c r="K126" i="25"/>
  <c r="K95" i="24"/>
  <c r="CK60" i="24"/>
  <c r="CK88" i="25"/>
  <c r="CK61" i="21"/>
  <c r="T61" i="13" s="1"/>
  <c r="V61" i="13" s="1"/>
  <c r="CK16" i="26"/>
  <c r="K123" i="25"/>
  <c r="K111" i="26"/>
  <c r="K12" i="25"/>
  <c r="K51" i="25"/>
  <c r="K18" i="25"/>
  <c r="K32" i="25"/>
  <c r="CK56" i="25"/>
  <c r="K80" i="24"/>
  <c r="K36" i="26"/>
  <c r="K87" i="21"/>
  <c r="CK43" i="21"/>
  <c r="K49" i="24"/>
  <c r="K28" i="25"/>
  <c r="K17" i="26"/>
  <c r="CK18" i="26"/>
  <c r="K29" i="25"/>
  <c r="K91" i="24"/>
  <c r="K101" i="26"/>
  <c r="K68" i="25"/>
  <c r="CK126" i="21"/>
  <c r="CK29" i="21"/>
  <c r="CK115" i="21"/>
  <c r="K104" i="26"/>
  <c r="K27" i="25"/>
  <c r="CK46" i="24"/>
  <c r="K81" i="24"/>
  <c r="K74" i="21"/>
  <c r="R74" i="34" s="1"/>
  <c r="S74" i="34" s="1"/>
  <c r="K56" i="21"/>
  <c r="K98" i="21"/>
  <c r="R98" i="34" s="1"/>
  <c r="S98" i="34" s="1"/>
  <c r="K66" i="21"/>
  <c r="K71" i="25"/>
  <c r="K106" i="24"/>
  <c r="K48" i="26"/>
  <c r="K80" i="25"/>
  <c r="K25" i="24"/>
  <c r="CK13" i="21"/>
  <c r="CK124" i="21"/>
  <c r="K113" i="26"/>
  <c r="CK87" i="25"/>
  <c r="K85" i="21"/>
  <c r="K11" i="25"/>
  <c r="CK85" i="25"/>
  <c r="K100" i="26"/>
  <c r="K15" i="24"/>
  <c r="CK66" i="24"/>
  <c r="K83" i="24"/>
  <c r="CK125" i="26"/>
  <c r="K65" i="26"/>
  <c r="K94" i="24"/>
  <c r="K61" i="24"/>
  <c r="K19" i="24"/>
  <c r="CK119" i="26"/>
  <c r="K46" i="25"/>
  <c r="CK44" i="24"/>
  <c r="CK62" i="25"/>
  <c r="K123" i="24"/>
  <c r="K84" i="26"/>
  <c r="CK14" i="21"/>
  <c r="CK34" i="24"/>
  <c r="K11" i="24"/>
  <c r="CK49" i="25"/>
  <c r="K23" i="21"/>
  <c r="CK52" i="21"/>
  <c r="CK92" i="26"/>
  <c r="CK35" i="26"/>
  <c r="CK33" i="21"/>
  <c r="K77" i="24"/>
  <c r="CK107" i="21"/>
  <c r="K86" i="26"/>
  <c r="CK58" i="26"/>
  <c r="CK78" i="26"/>
  <c r="K91" i="21"/>
  <c r="CK35" i="21"/>
  <c r="CK117" i="25"/>
  <c r="K27" i="21"/>
  <c r="R20" i="34" s="1"/>
  <c r="S20" i="34" s="1"/>
  <c r="CK102" i="21"/>
  <c r="K23" i="24"/>
  <c r="CK59" i="21"/>
  <c r="K14" i="26"/>
  <c r="CK91" i="25"/>
  <c r="CK79" i="26"/>
  <c r="K78" i="21"/>
  <c r="CK83" i="25"/>
  <c r="CK92" i="25"/>
  <c r="K98" i="24"/>
  <c r="K45" i="25"/>
  <c r="CK99" i="21"/>
  <c r="CK127" i="21"/>
  <c r="CK109" i="24"/>
  <c r="K109" i="21"/>
  <c r="K100" i="21"/>
  <c r="R100" i="34" s="1"/>
  <c r="S100" i="34" s="1"/>
  <c r="CK78" i="24"/>
  <c r="K122" i="21"/>
  <c r="O10" i="13"/>
  <c r="K114" i="4"/>
  <c r="M114" i="22" s="1"/>
  <c r="CK96" i="4"/>
  <c r="O96" i="13" s="1"/>
  <c r="Q96" i="13" s="1"/>
  <c r="K122" i="4"/>
  <c r="N122" i="13" s="1"/>
  <c r="K107" i="4"/>
  <c r="N107" i="13" s="1"/>
  <c r="CK97" i="4"/>
  <c r="O97" i="13" s="1"/>
  <c r="Q97" i="13" s="1"/>
  <c r="K30" i="4"/>
  <c r="CK30" i="4" s="1"/>
  <c r="K100" i="4"/>
  <c r="M100" i="22" s="1"/>
  <c r="K28" i="4"/>
  <c r="M16" i="34" s="1"/>
  <c r="N16" i="34" s="1"/>
  <c r="CK48" i="4"/>
  <c r="O48" i="13" s="1"/>
  <c r="Q48" i="13" s="1"/>
  <c r="K16" i="4"/>
  <c r="N16" i="13" s="1"/>
  <c r="CK108" i="4"/>
  <c r="O108" i="13" s="1"/>
  <c r="Q108" i="13" s="1"/>
  <c r="CK124" i="4"/>
  <c r="O124" i="13" s="1"/>
  <c r="Q124" i="13" s="1"/>
  <c r="CK89" i="4"/>
  <c r="O89" i="13" s="1"/>
  <c r="Q89" i="13" s="1"/>
  <c r="K36" i="4"/>
  <c r="M36" i="22" s="1"/>
  <c r="K56" i="4"/>
  <c r="M56" i="22" s="1"/>
  <c r="K73" i="4"/>
  <c r="M73" i="34" s="1"/>
  <c r="N73" i="34" s="1"/>
  <c r="K11" i="4"/>
  <c r="CK11" i="4" s="1"/>
  <c r="K38" i="4"/>
  <c r="M38" i="22" s="1"/>
  <c r="K74" i="4"/>
  <c r="M74" i="34" s="1"/>
  <c r="N74" i="34" s="1"/>
  <c r="K60" i="4"/>
  <c r="M60" i="34" s="1"/>
  <c r="N60" i="34" s="1"/>
  <c r="CK14" i="4"/>
  <c r="K70" i="4"/>
  <c r="M70" i="34" s="1"/>
  <c r="N70" i="34" s="1"/>
  <c r="K57" i="4"/>
  <c r="N57" i="13" s="1"/>
  <c r="K77" i="4"/>
  <c r="M77" i="34" s="1"/>
  <c r="N77" i="34" s="1"/>
  <c r="K78" i="4"/>
  <c r="M78" i="34" s="1"/>
  <c r="N78" i="34" s="1"/>
  <c r="CK22" i="4"/>
  <c r="O22" i="13" s="1"/>
  <c r="K104" i="4"/>
  <c r="M104" i="22" s="1"/>
  <c r="K64" i="4"/>
  <c r="M64" i="34" s="1"/>
  <c r="N64" i="34" s="1"/>
  <c r="K42" i="4"/>
  <c r="N42" i="13" s="1"/>
  <c r="K103" i="4"/>
  <c r="N103" i="13" s="1"/>
  <c r="K45" i="4"/>
  <c r="M45" i="34" s="1"/>
  <c r="N45" i="34" s="1"/>
  <c r="K25" i="4"/>
  <c r="M17" i="34" s="1"/>
  <c r="N17" i="34" s="1"/>
  <c r="K94" i="4"/>
  <c r="M94" i="22" s="1"/>
  <c r="CK49" i="4"/>
  <c r="O49" i="13" s="1"/>
  <c r="Q49" i="13" s="1"/>
  <c r="K85" i="4"/>
  <c r="M85" i="34" s="1"/>
  <c r="N85" i="34" s="1"/>
  <c r="CK106" i="4"/>
  <c r="O106" i="13" s="1"/>
  <c r="Q106" i="13" s="1"/>
  <c r="K83" i="4"/>
  <c r="N83" i="13" s="1"/>
  <c r="K112" i="4"/>
  <c r="N112" i="13" s="1"/>
  <c r="K55" i="4"/>
  <c r="M55" i="34" s="1"/>
  <c r="N55" i="34" s="1"/>
  <c r="CK81" i="4"/>
  <c r="O81" i="13" s="1"/>
  <c r="Q81" i="13" s="1"/>
  <c r="CK86" i="4"/>
  <c r="O86" i="13" s="1"/>
  <c r="Q86" i="13" s="1"/>
  <c r="K9" i="4"/>
  <c r="N9" i="13" s="1"/>
  <c r="R59" i="28"/>
  <c r="M13" i="22"/>
  <c r="N97" i="13"/>
  <c r="N48" i="13"/>
  <c r="M97" i="22"/>
  <c r="M48" i="22"/>
  <c r="M49" i="22"/>
  <c r="M63" i="22"/>
  <c r="N63" i="13"/>
  <c r="M63" i="28"/>
  <c r="O64" i="13"/>
  <c r="Q64" i="13" s="1"/>
  <c r="O60" i="13"/>
  <c r="Q60" i="13" s="1"/>
  <c r="M14" i="28"/>
  <c r="N14" i="13"/>
  <c r="M14" i="22"/>
  <c r="T88" i="13"/>
  <c r="V88" i="13" s="1"/>
  <c r="T38" i="13"/>
  <c r="V38" i="13" s="1"/>
  <c r="M96" i="28"/>
  <c r="N96" i="13"/>
  <c r="M96" i="22"/>
  <c r="T43" i="13"/>
  <c r="V43" i="13" s="1"/>
  <c r="CK83" i="26"/>
  <c r="K83" i="26"/>
  <c r="M79" i="28"/>
  <c r="N79" i="13"/>
  <c r="M79" i="22"/>
  <c r="CK110" i="4"/>
  <c r="K110" i="4"/>
  <c r="M110" i="34" s="1"/>
  <c r="N110" i="34" s="1"/>
  <c r="CK121" i="26"/>
  <c r="K121" i="26"/>
  <c r="K18" i="4"/>
  <c r="M14" i="34" s="1"/>
  <c r="N14" i="34" s="1"/>
  <c r="K90" i="24"/>
  <c r="CK90" i="24"/>
  <c r="CK91" i="4"/>
  <c r="K91" i="4"/>
  <c r="M91" i="34" s="1"/>
  <c r="N91" i="34" s="1"/>
  <c r="CK75" i="4"/>
  <c r="K75" i="4"/>
  <c r="M75" i="34" s="1"/>
  <c r="N75" i="34" s="1"/>
  <c r="O67" i="13"/>
  <c r="Q67" i="13" s="1"/>
  <c r="R84" i="28"/>
  <c r="S84" i="13"/>
  <c r="R84" i="22"/>
  <c r="CK73" i="25"/>
  <c r="K73" i="25"/>
  <c r="CK112" i="26"/>
  <c r="K112" i="26"/>
  <c r="CK10" i="26"/>
  <c r="CO10" i="26" s="1"/>
  <c r="K10" i="26"/>
  <c r="K9" i="21"/>
  <c r="CK102" i="4"/>
  <c r="K102" i="4"/>
  <c r="M102" i="34" s="1"/>
  <c r="N102" i="34" s="1"/>
  <c r="K48" i="25"/>
  <c r="CK48" i="25"/>
  <c r="K17" i="25"/>
  <c r="CK17" i="25"/>
  <c r="K54" i="26"/>
  <c r="CK54" i="26"/>
  <c r="CK80" i="21"/>
  <c r="K80" i="21"/>
  <c r="R80" i="34" s="1"/>
  <c r="S80" i="34" s="1"/>
  <c r="M66" i="28"/>
  <c r="N66" i="13"/>
  <c r="O114" i="13"/>
  <c r="Q114" i="13" s="1"/>
  <c r="K15" i="4"/>
  <c r="M19" i="34" s="1"/>
  <c r="N19" i="34" s="1"/>
  <c r="CK63" i="25"/>
  <c r="K63" i="25"/>
  <c r="R44" i="28"/>
  <c r="S44" i="13"/>
  <c r="R86" i="28"/>
  <c r="S86" i="13"/>
  <c r="R86" i="22"/>
  <c r="CK93" i="4"/>
  <c r="K93" i="4"/>
  <c r="M93" i="34" s="1"/>
  <c r="N93" i="34" s="1"/>
  <c r="CK79" i="4"/>
  <c r="CK38" i="25"/>
  <c r="K38" i="25"/>
  <c r="R13" i="28"/>
  <c r="S13" i="13"/>
  <c r="R53" i="28"/>
  <c r="S53" i="13"/>
  <c r="CK33" i="24"/>
  <c r="O82" i="13"/>
  <c r="Q82" i="13" s="1"/>
  <c r="CK59" i="26"/>
  <c r="S102" i="13"/>
  <c r="R102" i="28"/>
  <c r="R102" i="22"/>
  <c r="CK122" i="24"/>
  <c r="K122" i="24"/>
  <c r="O41" i="13"/>
  <c r="Q41" i="13" s="1"/>
  <c r="CK92" i="24"/>
  <c r="K92" i="24"/>
  <c r="S56" i="13"/>
  <c r="R56" i="22"/>
  <c r="K62" i="24"/>
  <c r="S68" i="13"/>
  <c r="R68" i="22"/>
  <c r="S93" i="13"/>
  <c r="R93" i="28"/>
  <c r="R36" i="28"/>
  <c r="S36" i="13"/>
  <c r="K89" i="21"/>
  <c r="R89" i="34" s="1"/>
  <c r="S89" i="34" s="1"/>
  <c r="CK89" i="21"/>
  <c r="T48" i="13"/>
  <c r="V48" i="13" s="1"/>
  <c r="CK43" i="26"/>
  <c r="S128" i="13"/>
  <c r="R128" i="28"/>
  <c r="CK94" i="26"/>
  <c r="K94" i="26"/>
  <c r="T40" i="13"/>
  <c r="V40" i="13" s="1"/>
  <c r="CK84" i="4"/>
  <c r="K19" i="21"/>
  <c r="R33" i="34" s="1"/>
  <c r="S33" i="34" s="1"/>
  <c r="CK19" i="21"/>
  <c r="S105" i="13"/>
  <c r="R105" i="22"/>
  <c r="T49" i="13"/>
  <c r="V49" i="13" s="1"/>
  <c r="O83" i="13"/>
  <c r="Q83" i="13" s="1"/>
  <c r="K67" i="24"/>
  <c r="R27" i="28"/>
  <c r="R27" i="22"/>
  <c r="T111" i="13"/>
  <c r="V111" i="13" s="1"/>
  <c r="R36" i="22"/>
  <c r="CK119" i="24"/>
  <c r="K119" i="24"/>
  <c r="CK36" i="24"/>
  <c r="K36" i="24"/>
  <c r="S45" i="13"/>
  <c r="R45" i="22"/>
  <c r="CK115" i="25"/>
  <c r="K115" i="25"/>
  <c r="T56" i="13"/>
  <c r="V56" i="13" s="1"/>
  <c r="CK54" i="4"/>
  <c r="K54" i="4"/>
  <c r="M54" i="34" s="1"/>
  <c r="N54" i="34" s="1"/>
  <c r="S58" i="13"/>
  <c r="R58" i="22"/>
  <c r="T13" i="13"/>
  <c r="V13" i="13" s="1"/>
  <c r="O87" i="13"/>
  <c r="Q87" i="13" s="1"/>
  <c r="K57" i="24"/>
  <c r="K24" i="26"/>
  <c r="K74" i="25"/>
  <c r="CK104" i="24"/>
  <c r="K104" i="24"/>
  <c r="K128" i="24"/>
  <c r="R127" i="28"/>
  <c r="S127" i="13"/>
  <c r="R127" i="22"/>
  <c r="CK39" i="26"/>
  <c r="K39" i="26"/>
  <c r="CK77" i="25"/>
  <c r="CK127" i="25"/>
  <c r="S27" i="13"/>
  <c r="M62" i="28"/>
  <c r="N62" i="13"/>
  <c r="K75" i="25"/>
  <c r="CK75" i="25"/>
  <c r="S43" i="13"/>
  <c r="R43" i="28"/>
  <c r="M95" i="28"/>
  <c r="N95" i="13"/>
  <c r="M95" i="22"/>
  <c r="O104" i="13"/>
  <c r="Q104" i="13" s="1"/>
  <c r="K81" i="21"/>
  <c r="R81" i="34" s="1"/>
  <c r="S81" i="34" s="1"/>
  <c r="CK81" i="21"/>
  <c r="O85" i="13"/>
  <c r="Q85" i="13" s="1"/>
  <c r="K32" i="4"/>
  <c r="M27" i="34" s="1"/>
  <c r="N27" i="34" s="1"/>
  <c r="CK41" i="24"/>
  <c r="K41" i="24"/>
  <c r="N84" i="13"/>
  <c r="T82" i="13"/>
  <c r="V82" i="13" s="1"/>
  <c r="CK69" i="26"/>
  <c r="K69" i="26"/>
  <c r="M69" i="28"/>
  <c r="M69" i="22"/>
  <c r="CK43" i="24"/>
  <c r="K43" i="24"/>
  <c r="R16" i="28"/>
  <c r="S16" i="13"/>
  <c r="CK62" i="4"/>
  <c r="K19" i="26"/>
  <c r="CK19" i="26"/>
  <c r="S99" i="13"/>
  <c r="R99" i="28"/>
  <c r="R99" i="22"/>
  <c r="K12" i="4"/>
  <c r="M12" i="34" s="1"/>
  <c r="N12" i="34" s="1"/>
  <c r="CK67" i="25"/>
  <c r="K67" i="25"/>
  <c r="K72" i="25"/>
  <c r="CK72" i="25"/>
  <c r="T55" i="13"/>
  <c r="V55" i="13" s="1"/>
  <c r="O76" i="13"/>
  <c r="Q76" i="13" s="1"/>
  <c r="CK128" i="4"/>
  <c r="K128" i="4"/>
  <c r="M128" i="34" s="1"/>
  <c r="N128" i="34" s="1"/>
  <c r="CK45" i="26"/>
  <c r="K45" i="26"/>
  <c r="CK50" i="4"/>
  <c r="M113" i="28"/>
  <c r="N113" i="13"/>
  <c r="CK110" i="21"/>
  <c r="S35" i="13"/>
  <c r="R35" i="28"/>
  <c r="R35" i="22"/>
  <c r="CK53" i="4"/>
  <c r="K53" i="4"/>
  <c r="M53" i="34" s="1"/>
  <c r="N53" i="34" s="1"/>
  <c r="O70" i="13"/>
  <c r="Q70" i="13" s="1"/>
  <c r="CK50" i="26"/>
  <c r="K50" i="26"/>
  <c r="K80" i="26"/>
  <c r="CK80" i="26"/>
  <c r="K108" i="24"/>
  <c r="CK108" i="24"/>
  <c r="CK123" i="21"/>
  <c r="K123" i="21"/>
  <c r="R123" i="34" s="1"/>
  <c r="S123" i="34" s="1"/>
  <c r="CK58" i="4"/>
  <c r="K58" i="4"/>
  <c r="M58" i="34" s="1"/>
  <c r="N58" i="34" s="1"/>
  <c r="CK126" i="4"/>
  <c r="K126" i="4"/>
  <c r="M126" i="34" s="1"/>
  <c r="N126" i="34" s="1"/>
  <c r="T113" i="13"/>
  <c r="V113" i="13" s="1"/>
  <c r="K56" i="24"/>
  <c r="CK56" i="24"/>
  <c r="S126" i="13"/>
  <c r="R126" i="28"/>
  <c r="K29" i="4"/>
  <c r="M15" i="34" s="1"/>
  <c r="N15" i="34" s="1"/>
  <c r="CK63" i="4"/>
  <c r="S11" i="13"/>
  <c r="R11" i="22"/>
  <c r="CK62" i="21"/>
  <c r="K62" i="21"/>
  <c r="R62" i="34" s="1"/>
  <c r="S62" i="34" s="1"/>
  <c r="O78" i="13"/>
  <c r="Q78" i="13" s="1"/>
  <c r="T17" i="13"/>
  <c r="V17" i="13" s="1"/>
  <c r="CK26" i="4"/>
  <c r="CK47" i="25"/>
  <c r="K47" i="25"/>
  <c r="T86" i="13"/>
  <c r="V86" i="13" s="1"/>
  <c r="O107" i="13"/>
  <c r="Q107" i="13" s="1"/>
  <c r="CK76" i="25"/>
  <c r="K76" i="25"/>
  <c r="K34" i="26"/>
  <c r="CK34" i="26"/>
  <c r="T29" i="13"/>
  <c r="V29" i="13" s="1"/>
  <c r="T115" i="13"/>
  <c r="V115" i="13" s="1"/>
  <c r="T23" i="13"/>
  <c r="V23" i="13" s="1"/>
  <c r="CK69" i="24"/>
  <c r="K69" i="24"/>
  <c r="K31" i="24"/>
  <c r="CK31" i="24"/>
  <c r="R106" i="28"/>
  <c r="S106" i="13"/>
  <c r="R106" i="22"/>
  <c r="K76" i="4"/>
  <c r="M76" i="34" s="1"/>
  <c r="N76" i="34" s="1"/>
  <c r="T10" i="13"/>
  <c r="V10" i="13" s="1"/>
  <c r="M108" i="28"/>
  <c r="M108" i="22"/>
  <c r="N43" i="13"/>
  <c r="M43" i="28"/>
  <c r="CK16" i="24"/>
  <c r="CK65" i="24"/>
  <c r="K65" i="24"/>
  <c r="CK80" i="4"/>
  <c r="CK93" i="25"/>
  <c r="K71" i="26"/>
  <c r="CK40" i="26"/>
  <c r="CK110" i="24"/>
  <c r="K110" i="24"/>
  <c r="S74" i="13"/>
  <c r="R74" i="28"/>
  <c r="R74" i="22"/>
  <c r="T107" i="13"/>
  <c r="V107" i="13" s="1"/>
  <c r="R43" i="22"/>
  <c r="CK90" i="25"/>
  <c r="K75" i="24"/>
  <c r="CK117" i="24"/>
  <c r="N13" i="13"/>
  <c r="CK101" i="25"/>
  <c r="M10" i="28"/>
  <c r="M10" i="22"/>
  <c r="S66" i="13"/>
  <c r="R66" i="22"/>
  <c r="O112" i="13"/>
  <c r="Q112" i="13" s="1"/>
  <c r="T117" i="13"/>
  <c r="V117" i="13" s="1"/>
  <c r="O109" i="13"/>
  <c r="Q109" i="13" s="1"/>
  <c r="K28" i="24"/>
  <c r="CK51" i="4"/>
  <c r="K96" i="21"/>
  <c r="R96" i="34" s="1"/>
  <c r="S96" i="34" s="1"/>
  <c r="CK96" i="21"/>
  <c r="T65" i="13"/>
  <c r="V65" i="13" s="1"/>
  <c r="K71" i="24"/>
  <c r="CK22" i="21"/>
  <c r="K22" i="21"/>
  <c r="R32" i="34" s="1"/>
  <c r="S32" i="34" s="1"/>
  <c r="M61" i="28"/>
  <c r="N61" i="13"/>
  <c r="M61" i="22"/>
  <c r="CK34" i="25"/>
  <c r="K34" i="25"/>
  <c r="CK28" i="26"/>
  <c r="CK82" i="26"/>
  <c r="S40" i="13"/>
  <c r="R40" i="28"/>
  <c r="T15" i="13"/>
  <c r="V15" i="13" s="1"/>
  <c r="CK30" i="24"/>
  <c r="K30" i="24"/>
  <c r="CK97" i="26"/>
  <c r="K97" i="26"/>
  <c r="CK37" i="4"/>
  <c r="K12" i="21"/>
  <c r="R12" i="34" s="1"/>
  <c r="S12" i="34" s="1"/>
  <c r="N10" i="13"/>
  <c r="S85" i="13"/>
  <c r="R85" i="22"/>
  <c r="CK72" i="26"/>
  <c r="M84" i="22"/>
  <c r="K52" i="25"/>
  <c r="CK88" i="24"/>
  <c r="CK67" i="26"/>
  <c r="K64" i="25"/>
  <c r="CK64" i="25"/>
  <c r="CK70" i="24"/>
  <c r="CK25" i="25"/>
  <c r="K25" i="25"/>
  <c r="CK93" i="21"/>
  <c r="K18" i="21"/>
  <c r="R14" i="34" s="1"/>
  <c r="S14" i="34" s="1"/>
  <c r="CK18" i="21"/>
  <c r="CK118" i="26"/>
  <c r="CK106" i="21"/>
  <c r="R122" i="22"/>
  <c r="S122" i="13"/>
  <c r="T87" i="13"/>
  <c r="V87" i="13" s="1"/>
  <c r="M20" i="22"/>
  <c r="M20" i="28"/>
  <c r="K91" i="26"/>
  <c r="CK91" i="26"/>
  <c r="CK107" i="24"/>
  <c r="K107" i="24"/>
  <c r="CK47" i="4"/>
  <c r="K47" i="4"/>
  <c r="M47" i="34" s="1"/>
  <c r="N47" i="34" s="1"/>
  <c r="M50" i="28"/>
  <c r="N50" i="13"/>
  <c r="K101" i="24"/>
  <c r="CK101" i="24"/>
  <c r="S25" i="13"/>
  <c r="R25" i="28"/>
  <c r="CK111" i="4"/>
  <c r="K111" i="4"/>
  <c r="M111" i="34" s="1"/>
  <c r="N111" i="34" s="1"/>
  <c r="K57" i="25"/>
  <c r="CK57" i="25"/>
  <c r="K89" i="26"/>
  <c r="CK89" i="26"/>
  <c r="CK109" i="26"/>
  <c r="K109" i="26"/>
  <c r="CK17" i="24"/>
  <c r="K17" i="24"/>
  <c r="CK111" i="25"/>
  <c r="K111" i="25"/>
  <c r="CK64" i="26"/>
  <c r="K64" i="26"/>
  <c r="K39" i="4"/>
  <c r="M39" i="34" s="1"/>
  <c r="N39" i="34" s="1"/>
  <c r="CK39" i="4"/>
  <c r="N80" i="13"/>
  <c r="M80" i="28"/>
  <c r="K34" i="4"/>
  <c r="M13" i="34" s="1"/>
  <c r="N13" i="34" s="1"/>
  <c r="CK58" i="24"/>
  <c r="K58" i="24"/>
  <c r="S82" i="13"/>
  <c r="R82" i="28"/>
  <c r="S108" i="13"/>
  <c r="R108" i="22"/>
  <c r="M124" i="28"/>
  <c r="N124" i="13"/>
  <c r="M124" i="22"/>
  <c r="K79" i="24"/>
  <c r="CK79" i="24"/>
  <c r="M44" i="28"/>
  <c r="M44" i="22"/>
  <c r="CK123" i="4"/>
  <c r="K123" i="4"/>
  <c r="M123" i="34" s="1"/>
  <c r="N123" i="34" s="1"/>
  <c r="S38" i="13"/>
  <c r="R38" i="22"/>
  <c r="T12" i="13"/>
  <c r="V12" i="13" s="1"/>
  <c r="K95" i="25"/>
  <c r="K21" i="21"/>
  <c r="R28" i="34" s="1"/>
  <c r="S28" i="34" s="1"/>
  <c r="CK21" i="21"/>
  <c r="CK82" i="25"/>
  <c r="K82" i="25"/>
  <c r="K114" i="25"/>
  <c r="CK114" i="25"/>
  <c r="CK30" i="26"/>
  <c r="K30" i="26"/>
  <c r="K27" i="4"/>
  <c r="M20" i="34" s="1"/>
  <c r="N20" i="34" s="1"/>
  <c r="R82" i="22"/>
  <c r="N65" i="13"/>
  <c r="M65" i="28"/>
  <c r="M65" i="22"/>
  <c r="K116" i="24"/>
  <c r="CK116" i="24"/>
  <c r="M35" i="28"/>
  <c r="N35" i="13"/>
  <c r="M35" i="22"/>
  <c r="M51" i="28"/>
  <c r="M51" i="22"/>
  <c r="N51" i="13"/>
  <c r="K113" i="21"/>
  <c r="R113" i="34" s="1"/>
  <c r="S113" i="34" s="1"/>
  <c r="T14" i="13"/>
  <c r="V14" i="13" s="1"/>
  <c r="K95" i="26"/>
  <c r="CK95" i="26"/>
  <c r="S64" i="13"/>
  <c r="R64" i="28"/>
  <c r="R64" i="22"/>
  <c r="R52" i="28"/>
  <c r="S52" i="13"/>
  <c r="R52" i="22"/>
  <c r="CK112" i="24"/>
  <c r="K112" i="24"/>
  <c r="N64" i="13"/>
  <c r="K76" i="26"/>
  <c r="CK76" i="26"/>
  <c r="S76" i="13"/>
  <c r="R76" i="22"/>
  <c r="K124" i="26"/>
  <c r="CK124" i="26"/>
  <c r="M52" i="28"/>
  <c r="M66" i="22"/>
  <c r="K22" i="24"/>
  <c r="CK22" i="24"/>
  <c r="K88" i="21"/>
  <c r="R88" i="34" s="1"/>
  <c r="S88" i="34" s="1"/>
  <c r="T42" i="13"/>
  <c r="V42" i="13" s="1"/>
  <c r="CK88" i="26"/>
  <c r="K88" i="26"/>
  <c r="O55" i="13"/>
  <c r="Q55" i="13" s="1"/>
  <c r="K121" i="21"/>
  <c r="R121" i="34" s="1"/>
  <c r="S121" i="34" s="1"/>
  <c r="CK121" i="21"/>
  <c r="S115" i="13"/>
  <c r="R115" i="28"/>
  <c r="R115" i="22"/>
  <c r="T58" i="13"/>
  <c r="V58" i="13" s="1"/>
  <c r="K20" i="21"/>
  <c r="R35" i="34" s="1"/>
  <c r="S35" i="34" s="1"/>
  <c r="CK20" i="21"/>
  <c r="T64" i="13"/>
  <c r="V64" i="13" s="1"/>
  <c r="CK121" i="24"/>
  <c r="CK87" i="24"/>
  <c r="CK97" i="24"/>
  <c r="K97" i="24"/>
  <c r="CK21" i="26"/>
  <c r="K21" i="26"/>
  <c r="CK79" i="21"/>
  <c r="K79" i="21"/>
  <c r="R79" i="34" s="1"/>
  <c r="S79" i="34" s="1"/>
  <c r="M72" i="28"/>
  <c r="M72" i="22"/>
  <c r="N72" i="13"/>
  <c r="R49" i="28"/>
  <c r="S49" i="13"/>
  <c r="N118" i="13"/>
  <c r="M118" i="28"/>
  <c r="M118" i="22"/>
  <c r="S98" i="13"/>
  <c r="R98" i="22"/>
  <c r="T33" i="13"/>
  <c r="V33" i="13" s="1"/>
  <c r="CK24" i="21"/>
  <c r="K24" i="21"/>
  <c r="R36" i="34" s="1"/>
  <c r="S36" i="34" s="1"/>
  <c r="K109" i="4"/>
  <c r="M109" i="34" s="1"/>
  <c r="N109" i="34" s="1"/>
  <c r="S91" i="13"/>
  <c r="R91" i="22"/>
  <c r="T35" i="13"/>
  <c r="V35" i="13" s="1"/>
  <c r="O121" i="13"/>
  <c r="Q121" i="13" s="1"/>
  <c r="S17" i="13"/>
  <c r="R17" i="22"/>
  <c r="CK25" i="21"/>
  <c r="CK36" i="21"/>
  <c r="K65" i="25"/>
  <c r="CK65" i="25"/>
  <c r="CK120" i="21"/>
  <c r="K120" i="21"/>
  <c r="R120" i="34" s="1"/>
  <c r="S120" i="34" s="1"/>
  <c r="K33" i="4"/>
  <c r="M21" i="34" s="1"/>
  <c r="N21" i="34" s="1"/>
  <c r="CK39" i="21"/>
  <c r="K39" i="21"/>
  <c r="R39" i="34" s="1"/>
  <c r="S39" i="34" s="1"/>
  <c r="K41" i="26"/>
  <c r="CK41" i="26"/>
  <c r="K118" i="21"/>
  <c r="R118" i="34" s="1"/>
  <c r="S118" i="34" s="1"/>
  <c r="CK118" i="21"/>
  <c r="K49" i="26"/>
  <c r="CK49" i="26"/>
  <c r="K125" i="21"/>
  <c r="R125" i="34" s="1"/>
  <c r="S125" i="34" s="1"/>
  <c r="CK125" i="21"/>
  <c r="K48" i="24"/>
  <c r="CK48" i="24"/>
  <c r="K31" i="21"/>
  <c r="R24" i="34" s="1"/>
  <c r="S24" i="34" s="1"/>
  <c r="CK31" i="21"/>
  <c r="T99" i="13"/>
  <c r="V99" i="13" s="1"/>
  <c r="K122" i="25"/>
  <c r="CK72" i="4"/>
  <c r="S87" i="13"/>
  <c r="R87" i="22"/>
  <c r="N20" i="13"/>
  <c r="M89" i="28"/>
  <c r="N89" i="13"/>
  <c r="CK98" i="4"/>
  <c r="K98" i="4"/>
  <c r="M98" i="34" s="1"/>
  <c r="N98" i="34" s="1"/>
  <c r="CK69" i="25"/>
  <c r="K69" i="25"/>
  <c r="K70" i="26"/>
  <c r="CK70" i="26"/>
  <c r="S110" i="13"/>
  <c r="R110" i="28"/>
  <c r="K63" i="21"/>
  <c r="R63" i="34" s="1"/>
  <c r="S63" i="34" s="1"/>
  <c r="CK63" i="21"/>
  <c r="O122" i="13"/>
  <c r="Q122" i="13" s="1"/>
  <c r="M26" i="28"/>
  <c r="M26" i="22"/>
  <c r="K58" i="25"/>
  <c r="CK58" i="25"/>
  <c r="M50" i="22"/>
  <c r="CK13" i="26"/>
  <c r="K13" i="26"/>
  <c r="CK99" i="4"/>
  <c r="K99" i="4"/>
  <c r="M99" i="34" s="1"/>
  <c r="N99" i="34" s="1"/>
  <c r="K92" i="4"/>
  <c r="M92" i="34" s="1"/>
  <c r="N92" i="34" s="1"/>
  <c r="K108" i="26"/>
  <c r="CK108" i="26"/>
  <c r="K103" i="25"/>
  <c r="M22" i="28"/>
  <c r="N22" i="13"/>
  <c r="M22" i="22"/>
  <c r="R25" i="22"/>
  <c r="CK81" i="25"/>
  <c r="K81" i="25"/>
  <c r="N125" i="13"/>
  <c r="M125" i="28"/>
  <c r="CK90" i="4"/>
  <c r="K90" i="4"/>
  <c r="M90" i="34" s="1"/>
  <c r="N90" i="34" s="1"/>
  <c r="CK117" i="4"/>
  <c r="K117" i="4"/>
  <c r="M117" i="34" s="1"/>
  <c r="N117" i="34" s="1"/>
  <c r="CK15" i="26"/>
  <c r="K15" i="26"/>
  <c r="S116" i="13"/>
  <c r="R116" i="28"/>
  <c r="CK26" i="26"/>
  <c r="K26" i="26"/>
  <c r="K120" i="24"/>
  <c r="CK120" i="24"/>
  <c r="CK40" i="4"/>
  <c r="K40" i="4"/>
  <c r="M40" i="34" s="1"/>
  <c r="N40" i="34" s="1"/>
  <c r="CK95" i="4"/>
  <c r="R33" i="28"/>
  <c r="S33" i="13"/>
  <c r="K107" i="26"/>
  <c r="S69" i="13"/>
  <c r="R69" i="28"/>
  <c r="R69" i="22"/>
  <c r="CK84" i="25"/>
  <c r="CK79" i="25"/>
  <c r="K79" i="25"/>
  <c r="M37" i="28"/>
  <c r="N37" i="13"/>
  <c r="K87" i="26"/>
  <c r="CK87" i="26"/>
  <c r="O103" i="13"/>
  <c r="Q103" i="13" s="1"/>
  <c r="CK123" i="26"/>
  <c r="K123" i="26"/>
  <c r="CK99" i="25"/>
  <c r="T105" i="13"/>
  <c r="V105" i="13" s="1"/>
  <c r="CK68" i="4"/>
  <c r="K68" i="4"/>
  <c r="M68" i="34" s="1"/>
  <c r="N68" i="34" s="1"/>
  <c r="N49" i="13"/>
  <c r="M119" i="28"/>
  <c r="N119" i="13"/>
  <c r="S75" i="13"/>
  <c r="R75" i="22"/>
  <c r="R101" i="28"/>
  <c r="S101" i="13"/>
  <c r="T126" i="13"/>
  <c r="V126" i="13" s="1"/>
  <c r="CK113" i="4"/>
  <c r="R48" i="28"/>
  <c r="S48" i="13"/>
  <c r="R48" i="22"/>
  <c r="S23" i="13"/>
  <c r="R23" i="22"/>
  <c r="T112" i="13"/>
  <c r="V112" i="13" s="1"/>
  <c r="T52" i="13"/>
  <c r="V52" i="13" s="1"/>
  <c r="CK117" i="26"/>
  <c r="K117" i="26"/>
  <c r="CK54" i="21"/>
  <c r="K54" i="21"/>
  <c r="R54" i="34" s="1"/>
  <c r="S54" i="34" s="1"/>
  <c r="CK50" i="25"/>
  <c r="K50" i="25"/>
  <c r="O73" i="13"/>
  <c r="Q73" i="13" s="1"/>
  <c r="CK52" i="24"/>
  <c r="CK112" i="25"/>
  <c r="CK16" i="21"/>
  <c r="M81" i="28"/>
  <c r="N81" i="13"/>
  <c r="K111" i="24"/>
  <c r="R111" i="28"/>
  <c r="S111" i="13"/>
  <c r="R111" i="22"/>
  <c r="K35" i="25"/>
  <c r="CK35" i="25"/>
  <c r="K85" i="24"/>
  <c r="CK85" i="24"/>
  <c r="K116" i="26"/>
  <c r="CK116" i="26"/>
  <c r="K42" i="25"/>
  <c r="K9" i="24"/>
  <c r="S42" i="13"/>
  <c r="R42" i="28"/>
  <c r="R42" i="22"/>
  <c r="R93" i="22"/>
  <c r="T47" i="13"/>
  <c r="V47" i="13" s="1"/>
  <c r="K37" i="25"/>
  <c r="CK37" i="25"/>
  <c r="CK44" i="26"/>
  <c r="R126" i="22"/>
  <c r="CK101" i="4"/>
  <c r="K101" i="4"/>
  <c r="M101" i="34" s="1"/>
  <c r="N101" i="34" s="1"/>
  <c r="K95" i="21"/>
  <c r="R95" i="34" s="1"/>
  <c r="S95" i="34" s="1"/>
  <c r="CK95" i="21"/>
  <c r="O105" i="13"/>
  <c r="Q105" i="13" s="1"/>
  <c r="T98" i="13"/>
  <c r="V98" i="13" s="1"/>
  <c r="R44" i="22"/>
  <c r="R97" i="28"/>
  <c r="S97" i="13"/>
  <c r="R128" i="22"/>
  <c r="N108" i="13"/>
  <c r="K116" i="25"/>
  <c r="CK116" i="25"/>
  <c r="CK39" i="25"/>
  <c r="K9" i="25"/>
  <c r="CK128" i="21"/>
  <c r="K33" i="26"/>
  <c r="CK33" i="26"/>
  <c r="R13" i="22"/>
  <c r="K15" i="21"/>
  <c r="R19" i="34" s="1"/>
  <c r="S19" i="34" s="1"/>
  <c r="CK43" i="4"/>
  <c r="T102" i="13"/>
  <c r="V102" i="13" s="1"/>
  <c r="CK29" i="24"/>
  <c r="K29" i="24"/>
  <c r="K61" i="25"/>
  <c r="CK73" i="24"/>
  <c r="R53" i="22"/>
  <c r="T59" i="13"/>
  <c r="V59" i="13" s="1"/>
  <c r="CK97" i="21"/>
  <c r="T101" i="13"/>
  <c r="V101" i="13" s="1"/>
  <c r="CK119" i="4"/>
  <c r="S78" i="13"/>
  <c r="R78" i="22"/>
  <c r="K81" i="26"/>
  <c r="CK81" i="26"/>
  <c r="T124" i="13"/>
  <c r="V124" i="13" s="1"/>
  <c r="K60" i="26"/>
  <c r="CK60" i="26"/>
  <c r="T68" i="13"/>
  <c r="V68" i="13" s="1"/>
  <c r="CK21" i="25"/>
  <c r="K21" i="25"/>
  <c r="CK63" i="24"/>
  <c r="CK114" i="26"/>
  <c r="M86" i="28"/>
  <c r="N86" i="13"/>
  <c r="M86" i="22"/>
  <c r="K14" i="24"/>
  <c r="S37" i="13"/>
  <c r="R37" i="28"/>
  <c r="R37" i="22"/>
  <c r="CK72" i="21"/>
  <c r="K72" i="21"/>
  <c r="R72" i="34" s="1"/>
  <c r="S72" i="34" s="1"/>
  <c r="CK107" i="25"/>
  <c r="CK116" i="21"/>
  <c r="CK61" i="4"/>
  <c r="CK23" i="25"/>
  <c r="CK20" i="4"/>
  <c r="CK59" i="24"/>
  <c r="S109" i="13"/>
  <c r="R109" i="22"/>
  <c r="T74" i="13"/>
  <c r="V74" i="13" s="1"/>
  <c r="O59" i="13"/>
  <c r="Q59" i="13" s="1"/>
  <c r="S114" i="13"/>
  <c r="R114" i="28"/>
  <c r="R114" i="22"/>
  <c r="CK74" i="24"/>
  <c r="K74" i="24"/>
  <c r="R34" i="28"/>
  <c r="S34" i="13"/>
  <c r="R34" i="22"/>
  <c r="CK125" i="25"/>
  <c r="K120" i="4"/>
  <c r="M120" i="34" s="1"/>
  <c r="N120" i="34" s="1"/>
  <c r="S10" i="13"/>
  <c r="R10" i="22"/>
  <c r="R10" i="28"/>
  <c r="S65" i="13"/>
  <c r="R65" i="28"/>
  <c r="R65" i="22"/>
  <c r="S14" i="13"/>
  <c r="R14" i="28"/>
  <c r="R14" i="22"/>
  <c r="CK114" i="21"/>
  <c r="K98" i="26"/>
  <c r="CK98" i="26"/>
  <c r="CK39" i="24"/>
  <c r="T41" i="13"/>
  <c r="V41" i="13" s="1"/>
  <c r="K116" i="4"/>
  <c r="M116" i="34" s="1"/>
  <c r="N116" i="34" s="1"/>
  <c r="CK84" i="21"/>
  <c r="T104" i="13"/>
  <c r="V104" i="13" s="1"/>
  <c r="CK55" i="24"/>
  <c r="CK14" i="25"/>
  <c r="K14" i="25"/>
  <c r="S29" i="13"/>
  <c r="R29" i="22"/>
  <c r="R29" i="28"/>
  <c r="CK38" i="26"/>
  <c r="CK12" i="26"/>
  <c r="K16" i="25"/>
  <c r="K32" i="24"/>
  <c r="CK21" i="24"/>
  <c r="K21" i="24"/>
  <c r="CK69" i="21"/>
  <c r="S107" i="13"/>
  <c r="R107" i="22"/>
  <c r="R107" i="28"/>
  <c r="R92" i="28"/>
  <c r="S92" i="13"/>
  <c r="CK120" i="26"/>
  <c r="K120" i="26"/>
  <c r="K55" i="25"/>
  <c r="CK55" i="25"/>
  <c r="CK85" i="26"/>
  <c r="CK50" i="24"/>
  <c r="R90" i="28"/>
  <c r="S90" i="13"/>
  <c r="R90" i="22"/>
  <c r="S47" i="13"/>
  <c r="R47" i="28"/>
  <c r="R47" i="22"/>
  <c r="CK13" i="4"/>
  <c r="CL13" i="4" s="1"/>
  <c r="K106" i="25"/>
  <c r="O57" i="13"/>
  <c r="Q57" i="13" s="1"/>
  <c r="CK52" i="26"/>
  <c r="K52" i="26"/>
  <c r="K121" i="25"/>
  <c r="CK26" i="24"/>
  <c r="K26" i="24"/>
  <c r="K41" i="21"/>
  <c r="R41" i="34" s="1"/>
  <c r="S41" i="34" s="1"/>
  <c r="K50" i="21"/>
  <c r="R50" i="34" s="1"/>
  <c r="S50" i="34" s="1"/>
  <c r="CK102" i="24"/>
  <c r="K102" i="24"/>
  <c r="K70" i="21"/>
  <c r="R70" i="34" s="1"/>
  <c r="S70" i="34" s="1"/>
  <c r="CK70" i="21"/>
  <c r="K122" i="26"/>
  <c r="CK118" i="25"/>
  <c r="K118" i="25"/>
  <c r="CK83" i="21"/>
  <c r="K83" i="21"/>
  <c r="R83" i="34" s="1"/>
  <c r="S83" i="34" s="1"/>
  <c r="K104" i="21"/>
  <c r="R104" i="34" s="1"/>
  <c r="S104" i="34" s="1"/>
  <c r="K46" i="21"/>
  <c r="R46" i="34" s="1"/>
  <c r="S46" i="34" s="1"/>
  <c r="CK46" i="21"/>
  <c r="K128" i="26"/>
  <c r="CK32" i="21"/>
  <c r="K32" i="21"/>
  <c r="R27" i="34" s="1"/>
  <c r="S27" i="34" s="1"/>
  <c r="CK42" i="24"/>
  <c r="CK102" i="26"/>
  <c r="K102" i="26"/>
  <c r="K28" i="21"/>
  <c r="R16" i="34" s="1"/>
  <c r="S16" i="34" s="1"/>
  <c r="CK28" i="21"/>
  <c r="K73" i="21"/>
  <c r="R73" i="34" s="1"/>
  <c r="S73" i="34" s="1"/>
  <c r="CK73" i="21"/>
  <c r="CK119" i="25"/>
  <c r="CK90" i="21"/>
  <c r="CK71" i="4"/>
  <c r="K71" i="4"/>
  <c r="M71" i="34" s="1"/>
  <c r="N71" i="34" s="1"/>
  <c r="CK57" i="21"/>
  <c r="K57" i="21"/>
  <c r="R57" i="34" s="1"/>
  <c r="S57" i="34" s="1"/>
  <c r="CK128" i="25"/>
  <c r="K128" i="25"/>
  <c r="K119" i="21"/>
  <c r="R119" i="34" s="1"/>
  <c r="S119" i="34" s="1"/>
  <c r="T109" i="13"/>
  <c r="V109" i="13" s="1"/>
  <c r="CK109" i="25"/>
  <c r="K109" i="25"/>
  <c r="K127" i="24"/>
  <c r="CK53" i="21"/>
  <c r="CK88" i="4"/>
  <c r="K40" i="24"/>
  <c r="K106" i="26"/>
  <c r="CK106" i="26"/>
  <c r="K20" i="26"/>
  <c r="K103" i="26"/>
  <c r="CK103" i="26"/>
  <c r="K99" i="24"/>
  <c r="CK99" i="24"/>
  <c r="M88" i="22"/>
  <c r="CK44" i="25"/>
  <c r="T127" i="13"/>
  <c r="V127" i="13" s="1"/>
  <c r="CK24" i="25"/>
  <c r="K127" i="26"/>
  <c r="K53" i="24"/>
  <c r="CK51" i="24"/>
  <c r="CK71" i="21"/>
  <c r="K71" i="21"/>
  <c r="R71" i="34" s="1"/>
  <c r="S71" i="34" s="1"/>
  <c r="O42" i="13"/>
  <c r="Q42" i="13" s="1"/>
  <c r="O56" i="13"/>
  <c r="Q56" i="13" s="1"/>
  <c r="O94" i="13"/>
  <c r="Q94" i="13" s="1"/>
  <c r="K103" i="24"/>
  <c r="CK103" i="24"/>
  <c r="O116" i="13"/>
  <c r="Q116" i="13" s="1"/>
  <c r="CK110" i="25"/>
  <c r="K110" i="25"/>
  <c r="T50" i="13"/>
  <c r="V50" i="13" s="1"/>
  <c r="K115" i="4"/>
  <c r="M115" i="34" s="1"/>
  <c r="N115" i="34" s="1"/>
  <c r="CK115" i="4"/>
  <c r="K115" i="26"/>
  <c r="K13" i="24"/>
  <c r="K115" i="24"/>
  <c r="CK115" i="24"/>
  <c r="T11" i="13"/>
  <c r="V11" i="13" s="1"/>
  <c r="O74" i="13"/>
  <c r="Q74" i="13" s="1"/>
  <c r="O100" i="13"/>
  <c r="Q100" i="13" s="1"/>
  <c r="CK47" i="26"/>
  <c r="K47" i="26"/>
  <c r="R124" i="28"/>
  <c r="S124" i="13"/>
  <c r="R124" i="22"/>
  <c r="T85" i="13"/>
  <c r="V85" i="13" s="1"/>
  <c r="T119" i="13"/>
  <c r="V119" i="13" s="1"/>
  <c r="K55" i="21"/>
  <c r="R55" i="34" s="1"/>
  <c r="S55" i="34" s="1"/>
  <c r="K70" i="25"/>
  <c r="M106" i="28"/>
  <c r="N106" i="13"/>
  <c r="M106" i="22"/>
  <c r="K77" i="21"/>
  <c r="R77" i="34" s="1"/>
  <c r="S77" i="34" s="1"/>
  <c r="CK77" i="21"/>
  <c r="R67" i="28"/>
  <c r="S67" i="13"/>
  <c r="K27" i="26"/>
  <c r="CK105" i="25"/>
  <c r="K105" i="25"/>
  <c r="K72" i="24"/>
  <c r="CK72" i="24"/>
  <c r="K19" i="25"/>
  <c r="CK19" i="25"/>
  <c r="K9" i="26"/>
  <c r="K21" i="4"/>
  <c r="M28" i="34" s="1"/>
  <c r="N28" i="34" s="1"/>
  <c r="CK51" i="26"/>
  <c r="K51" i="26"/>
  <c r="K43" i="25"/>
  <c r="K112" i="21"/>
  <c r="R112" i="34" s="1"/>
  <c r="S112" i="34" s="1"/>
  <c r="K24" i="4"/>
  <c r="M36" i="34" s="1"/>
  <c r="N36" i="34" s="1"/>
  <c r="T45" i="13"/>
  <c r="V45" i="13" s="1"/>
  <c r="K30" i="21"/>
  <c r="R18" i="34" s="1"/>
  <c r="S18" i="34" s="1"/>
  <c r="CK18" i="24"/>
  <c r="R117" i="28"/>
  <c r="R117" i="22"/>
  <c r="S117" i="13"/>
  <c r="T122" i="13"/>
  <c r="V122" i="13" s="1"/>
  <c r="K63" i="26"/>
  <c r="CK63" i="26"/>
  <c r="S61" i="13"/>
  <c r="R61" i="28"/>
  <c r="R61" i="22"/>
  <c r="CK68" i="24"/>
  <c r="K94" i="21"/>
  <c r="R94" i="34" s="1"/>
  <c r="S94" i="34" s="1"/>
  <c r="CK94" i="21"/>
  <c r="K75" i="26"/>
  <c r="CK105" i="26"/>
  <c r="K105" i="26"/>
  <c r="N88" i="13"/>
  <c r="CK22" i="26"/>
  <c r="K20" i="25"/>
  <c r="CK20" i="25"/>
  <c r="R92" i="22"/>
  <c r="K74" i="26"/>
  <c r="CK74" i="26"/>
  <c r="CK67" i="21"/>
  <c r="CK34" i="21"/>
  <c r="CK100" i="24"/>
  <c r="K100" i="24"/>
  <c r="K40" i="25"/>
  <c r="K41" i="25"/>
  <c r="CK103" i="21"/>
  <c r="K103" i="21"/>
  <c r="R103" i="34" s="1"/>
  <c r="S103" i="34" s="1"/>
  <c r="CK92" i="21"/>
  <c r="T75" i="13"/>
  <c r="V75" i="13" s="1"/>
  <c r="CK96" i="26"/>
  <c r="K32" i="26"/>
  <c r="R59" i="22"/>
  <c r="K51" i="21"/>
  <c r="R51" i="34" s="1"/>
  <c r="S51" i="34" s="1"/>
  <c r="CK51" i="21"/>
  <c r="T108" i="13"/>
  <c r="V108" i="13" s="1"/>
  <c r="K94" i="25"/>
  <c r="CK37" i="21"/>
  <c r="CK118" i="24"/>
  <c r="K118" i="24"/>
  <c r="CK127" i="4"/>
  <c r="K36" i="25"/>
  <c r="K23" i="26"/>
  <c r="CK23" i="26"/>
  <c r="K98" i="25"/>
  <c r="N127" i="13"/>
  <c r="K86" i="24"/>
  <c r="CK86" i="24"/>
  <c r="R26" i="28"/>
  <c r="R26" i="22"/>
  <c r="S26" i="13"/>
  <c r="CK24" i="24"/>
  <c r="K24" i="24"/>
  <c r="CK26" i="21"/>
  <c r="CK105" i="24"/>
  <c r="K125" i="24"/>
  <c r="CK125" i="24"/>
  <c r="K33" i="25"/>
  <c r="CK33" i="25"/>
  <c r="M127" i="22"/>
  <c r="R60" i="28"/>
  <c r="S60" i="13"/>
  <c r="R60" i="22"/>
  <c r="CK56" i="26"/>
  <c r="T100" i="13"/>
  <c r="V100" i="13" s="1"/>
  <c r="T60" i="13"/>
  <c r="V60" i="13" s="1"/>
  <c r="CK37" i="26"/>
  <c r="S100" i="13"/>
  <c r="R100" i="28"/>
  <c r="R100" i="22"/>
  <c r="CK54" i="24"/>
  <c r="M122" i="22" l="1"/>
  <c r="N100" i="13"/>
  <c r="K100" i="13" s="1"/>
  <c r="N56" i="13"/>
  <c r="K56" i="13" s="1"/>
  <c r="R98" i="28"/>
  <c r="AG23" i="28"/>
  <c r="AG26" i="34"/>
  <c r="AH26" i="34" s="1"/>
  <c r="AB110" i="28"/>
  <c r="AB110" i="34"/>
  <c r="AC110" i="34" s="1"/>
  <c r="W103" i="28"/>
  <c r="W103" i="34"/>
  <c r="X103" i="34" s="1"/>
  <c r="AG127" i="28"/>
  <c r="AG127" i="34"/>
  <c r="AH127" i="34" s="1"/>
  <c r="AG103" i="28"/>
  <c r="AG103" i="34"/>
  <c r="AH103" i="34" s="1"/>
  <c r="AB109" i="28"/>
  <c r="AB109" i="34"/>
  <c r="AC109" i="34" s="1"/>
  <c r="AB128" i="28"/>
  <c r="AB128" i="34"/>
  <c r="AC128" i="34" s="1"/>
  <c r="BD104" i="34"/>
  <c r="U104" i="34"/>
  <c r="W102" i="28"/>
  <c r="W102" i="34"/>
  <c r="X102" i="34" s="1"/>
  <c r="W32" i="28"/>
  <c r="W27" i="34"/>
  <c r="X27" i="34" s="1"/>
  <c r="AG98" i="28"/>
  <c r="AG98" i="34"/>
  <c r="AH98" i="34" s="1"/>
  <c r="W74" i="28"/>
  <c r="W74" i="34"/>
  <c r="X74" i="34" s="1"/>
  <c r="BD95" i="34"/>
  <c r="U95" i="34"/>
  <c r="U54" i="34"/>
  <c r="BD54" i="34"/>
  <c r="AG123" i="28"/>
  <c r="AG123" i="34"/>
  <c r="AH123" i="34" s="1"/>
  <c r="W120" i="28"/>
  <c r="W120" i="34"/>
  <c r="X120" i="34" s="1"/>
  <c r="U39" i="34"/>
  <c r="BD39" i="34"/>
  <c r="U88" i="34"/>
  <c r="BD88" i="34"/>
  <c r="AB64" i="28"/>
  <c r="AB64" i="34"/>
  <c r="AC64" i="34" s="1"/>
  <c r="AB34" i="28"/>
  <c r="AB13" i="34"/>
  <c r="AC13" i="34" s="1"/>
  <c r="W71" i="28"/>
  <c r="W71" i="34"/>
  <c r="X71" i="34" s="1"/>
  <c r="AG45" i="28"/>
  <c r="AG45" i="34"/>
  <c r="AH45" i="34" s="1"/>
  <c r="AB67" i="28"/>
  <c r="AB67" i="34"/>
  <c r="AC67" i="34" s="1"/>
  <c r="BD81" i="34"/>
  <c r="U81" i="34"/>
  <c r="AB75" i="28"/>
  <c r="AB75" i="34"/>
  <c r="AC75" i="34" s="1"/>
  <c r="W57" i="28"/>
  <c r="W57" i="34"/>
  <c r="X57" i="34" s="1"/>
  <c r="AB115" i="28"/>
  <c r="AB115" i="34"/>
  <c r="AC115" i="34" s="1"/>
  <c r="W62" i="28"/>
  <c r="W62" i="34"/>
  <c r="X62" i="34" s="1"/>
  <c r="R109" i="28"/>
  <c r="R109" i="34"/>
  <c r="S109" i="34" s="1"/>
  <c r="AB45" i="28"/>
  <c r="AB45" i="34"/>
  <c r="AC45" i="34" s="1"/>
  <c r="R23" i="28"/>
  <c r="R26" i="34"/>
  <c r="S26" i="34" s="1"/>
  <c r="W83" i="28"/>
  <c r="W83" i="34"/>
  <c r="X83" i="34" s="1"/>
  <c r="AB80" i="28"/>
  <c r="AB80" i="34"/>
  <c r="AC80" i="34" s="1"/>
  <c r="W81" i="28"/>
  <c r="W81" i="34"/>
  <c r="X81" i="34" s="1"/>
  <c r="AG101" i="28"/>
  <c r="AG101" i="34"/>
  <c r="AH101" i="34" s="1"/>
  <c r="R87" i="28"/>
  <c r="R87" i="34"/>
  <c r="S87" i="34" s="1"/>
  <c r="AG111" i="28"/>
  <c r="AG111" i="34"/>
  <c r="AH111" i="34" s="1"/>
  <c r="AB86" i="28"/>
  <c r="AB86" i="34"/>
  <c r="AC86" i="34" s="1"/>
  <c r="R38" i="28"/>
  <c r="R25" i="34"/>
  <c r="S25" i="34" s="1"/>
  <c r="AG46" i="28"/>
  <c r="AG46" i="34"/>
  <c r="AH46" i="34" s="1"/>
  <c r="R76" i="28"/>
  <c r="R76" i="34"/>
  <c r="S76" i="34" s="1"/>
  <c r="R108" i="28"/>
  <c r="R108" i="34"/>
  <c r="S108" i="34" s="1"/>
  <c r="BF85" i="34"/>
  <c r="AE85" i="34"/>
  <c r="BE87" i="34"/>
  <c r="Z87" i="34"/>
  <c r="BD116" i="34"/>
  <c r="U116" i="34"/>
  <c r="BF53" i="34"/>
  <c r="AE53" i="34"/>
  <c r="BE44" i="34"/>
  <c r="Z44" i="34"/>
  <c r="Z47" i="34"/>
  <c r="BE47" i="34"/>
  <c r="BF101" i="34"/>
  <c r="AE101" i="34"/>
  <c r="AE36" i="34"/>
  <c r="BF36" i="34"/>
  <c r="AE78" i="34"/>
  <c r="BF78" i="34"/>
  <c r="AB36" i="28"/>
  <c r="AB37" i="34"/>
  <c r="AC37" i="34" s="1"/>
  <c r="U112" i="34"/>
  <c r="BD112" i="34"/>
  <c r="BD77" i="34"/>
  <c r="U77" i="34"/>
  <c r="AG128" i="28"/>
  <c r="AG128" i="34"/>
  <c r="AH128" i="34" s="1"/>
  <c r="AG122" i="28"/>
  <c r="AG122" i="34"/>
  <c r="AH122" i="34" s="1"/>
  <c r="W85" i="28"/>
  <c r="W85" i="34"/>
  <c r="X85" i="34" s="1"/>
  <c r="AB58" i="28"/>
  <c r="AB58" i="34"/>
  <c r="AC58" i="34" s="1"/>
  <c r="U24" i="34"/>
  <c r="BD24" i="34"/>
  <c r="BD118" i="34"/>
  <c r="U118" i="34"/>
  <c r="AG21" i="28"/>
  <c r="AG28" i="34"/>
  <c r="AH28" i="34" s="1"/>
  <c r="AG88" i="28"/>
  <c r="AG88" i="34"/>
  <c r="AH88" i="34" s="1"/>
  <c r="U113" i="34"/>
  <c r="BD113" i="34"/>
  <c r="W116" i="28"/>
  <c r="W116" i="34"/>
  <c r="X116" i="34" s="1"/>
  <c r="AB111" i="28"/>
  <c r="AB111" i="34"/>
  <c r="AC111" i="34" s="1"/>
  <c r="BD12" i="34"/>
  <c r="U12" i="34"/>
  <c r="W108" i="28"/>
  <c r="W108" i="34"/>
  <c r="X108" i="34" s="1"/>
  <c r="U89" i="34"/>
  <c r="BD89" i="34"/>
  <c r="AB17" i="28"/>
  <c r="AB29" i="34"/>
  <c r="AC29" i="34" s="1"/>
  <c r="AG112" i="28"/>
  <c r="AG112" i="34"/>
  <c r="AH112" i="34" s="1"/>
  <c r="W98" i="28"/>
  <c r="W98" i="34"/>
  <c r="X98" i="34" s="1"/>
  <c r="W23" i="28"/>
  <c r="W26" i="34"/>
  <c r="X26" i="34" s="1"/>
  <c r="W94" i="28"/>
  <c r="W94" i="34"/>
  <c r="X94" i="34" s="1"/>
  <c r="AB11" i="28"/>
  <c r="AB11" i="34"/>
  <c r="AC11" i="34" s="1"/>
  <c r="AG48" i="28"/>
  <c r="AG48" i="34"/>
  <c r="AH48" i="34" s="1"/>
  <c r="W91" i="28"/>
  <c r="W91" i="34"/>
  <c r="X91" i="34" s="1"/>
  <c r="AB28" i="28"/>
  <c r="AB16" i="34"/>
  <c r="AC16" i="34" s="1"/>
  <c r="AB18" i="28"/>
  <c r="AB14" i="34"/>
  <c r="AC14" i="34" s="1"/>
  <c r="AB102" i="28"/>
  <c r="AB102" i="34"/>
  <c r="AC102" i="34" s="1"/>
  <c r="AB26" i="28"/>
  <c r="AB31" i="34"/>
  <c r="AC31" i="34" s="1"/>
  <c r="AG61" i="28"/>
  <c r="AG61" i="34"/>
  <c r="AH61" i="34" s="1"/>
  <c r="W10" i="28"/>
  <c r="W10" i="34"/>
  <c r="X10" i="34" s="1"/>
  <c r="AG68" i="28"/>
  <c r="AG68" i="34"/>
  <c r="AH68" i="34" s="1"/>
  <c r="BE70" i="34"/>
  <c r="Z70" i="34"/>
  <c r="BF83" i="34"/>
  <c r="AE83" i="34"/>
  <c r="BF90" i="34"/>
  <c r="AE90" i="34"/>
  <c r="BE66" i="34"/>
  <c r="Z66" i="34"/>
  <c r="AJ14" i="34"/>
  <c r="BG14" i="34"/>
  <c r="Z45" i="34"/>
  <c r="BE45" i="34"/>
  <c r="BF125" i="34"/>
  <c r="AE125" i="34"/>
  <c r="AJ82" i="34"/>
  <c r="BG82" i="34"/>
  <c r="AE93" i="34"/>
  <c r="BF93" i="34"/>
  <c r="AJ30" i="34"/>
  <c r="BG30" i="34"/>
  <c r="BF39" i="34"/>
  <c r="AE39" i="34"/>
  <c r="BE20" i="34"/>
  <c r="Z20" i="34"/>
  <c r="U21" i="34"/>
  <c r="BD21" i="34"/>
  <c r="BE14" i="34"/>
  <c r="Z14" i="34"/>
  <c r="BF62" i="34"/>
  <c r="AE62" i="34"/>
  <c r="BG118" i="34"/>
  <c r="AJ118" i="34"/>
  <c r="BE51" i="34"/>
  <c r="Z51" i="34"/>
  <c r="BE34" i="34"/>
  <c r="Z34" i="34"/>
  <c r="Z55" i="34"/>
  <c r="BE55" i="34"/>
  <c r="BG12" i="34"/>
  <c r="AJ12" i="34"/>
  <c r="AJ73" i="34"/>
  <c r="BG73" i="34"/>
  <c r="AJ25" i="34"/>
  <c r="BG25" i="34"/>
  <c r="W125" i="28"/>
  <c r="W125" i="34"/>
  <c r="X125" i="34" s="1"/>
  <c r="W118" i="28"/>
  <c r="W118" i="34"/>
  <c r="X118" i="34" s="1"/>
  <c r="AG32" i="28"/>
  <c r="AG27" i="34"/>
  <c r="AH27" i="34" s="1"/>
  <c r="U103" i="34"/>
  <c r="BD103" i="34"/>
  <c r="W100" i="28"/>
  <c r="W100" i="34"/>
  <c r="X100" i="34" s="1"/>
  <c r="AB20" i="28"/>
  <c r="AB35" i="34"/>
  <c r="AC35" i="34" s="1"/>
  <c r="AG51" i="28"/>
  <c r="AG51" i="34"/>
  <c r="AH51" i="34" s="1"/>
  <c r="AB105" i="28"/>
  <c r="AB105" i="34"/>
  <c r="AC105" i="34" s="1"/>
  <c r="W13" i="28"/>
  <c r="W22" i="34"/>
  <c r="X22" i="34" s="1"/>
  <c r="W53" i="28"/>
  <c r="W53" i="34"/>
  <c r="X53" i="34" s="1"/>
  <c r="AG106" i="28"/>
  <c r="AG106" i="34"/>
  <c r="AH106" i="34" s="1"/>
  <c r="W127" i="28"/>
  <c r="W127" i="34"/>
  <c r="X127" i="34" s="1"/>
  <c r="BD119" i="34"/>
  <c r="U119" i="34"/>
  <c r="BD16" i="34"/>
  <c r="U16" i="34"/>
  <c r="U27" i="34"/>
  <c r="BD27" i="34"/>
  <c r="U46" i="34"/>
  <c r="BD46" i="34"/>
  <c r="AB118" i="28"/>
  <c r="AB118" i="34"/>
  <c r="AC118" i="34" s="1"/>
  <c r="BD70" i="34"/>
  <c r="U70" i="34"/>
  <c r="U41" i="34"/>
  <c r="BD41" i="34"/>
  <c r="AG52" i="28"/>
  <c r="AG52" i="34"/>
  <c r="AH52" i="34" s="1"/>
  <c r="AB14" i="28"/>
  <c r="AB23" i="34"/>
  <c r="AC23" i="34" s="1"/>
  <c r="BD72" i="34"/>
  <c r="U72" i="34"/>
  <c r="W29" i="28"/>
  <c r="W15" i="34"/>
  <c r="X15" i="34" s="1"/>
  <c r="BD19" i="34"/>
  <c r="U19" i="34"/>
  <c r="AB116" i="28"/>
  <c r="AB116" i="34"/>
  <c r="AC116" i="34" s="1"/>
  <c r="AG116" i="28"/>
  <c r="AG116" i="34"/>
  <c r="AH116" i="34" s="1"/>
  <c r="AB35" i="28"/>
  <c r="AB34" i="34"/>
  <c r="AC34" i="34" s="1"/>
  <c r="W111" i="28"/>
  <c r="W111" i="34"/>
  <c r="X111" i="34" s="1"/>
  <c r="AB79" i="28"/>
  <c r="AB79" i="34"/>
  <c r="AC79" i="34" s="1"/>
  <c r="AB81" i="28"/>
  <c r="AB81" i="34"/>
  <c r="AC81" i="34" s="1"/>
  <c r="N59" i="13"/>
  <c r="K59" i="13" s="1"/>
  <c r="W48" i="28"/>
  <c r="W48" i="34"/>
  <c r="X48" i="34" s="1"/>
  <c r="AG49" i="28"/>
  <c r="AG49" i="34"/>
  <c r="AH49" i="34" s="1"/>
  <c r="AG41" i="28"/>
  <c r="AG41" i="34"/>
  <c r="AH41" i="34" s="1"/>
  <c r="U120" i="34"/>
  <c r="BD120" i="34"/>
  <c r="BD79" i="34"/>
  <c r="U79" i="34"/>
  <c r="W97" i="28"/>
  <c r="W97" i="34"/>
  <c r="X97" i="34" s="1"/>
  <c r="BD121" i="34"/>
  <c r="U121" i="34"/>
  <c r="W22" i="28"/>
  <c r="W32" i="34"/>
  <c r="X32" i="34" s="1"/>
  <c r="AG124" i="28"/>
  <c r="AG124" i="34"/>
  <c r="AH124" i="34" s="1"/>
  <c r="AG76" i="28"/>
  <c r="AG76" i="34"/>
  <c r="AH76" i="34" s="1"/>
  <c r="AG95" i="28"/>
  <c r="AG95" i="34"/>
  <c r="AH95" i="34" s="1"/>
  <c r="AG30" i="28"/>
  <c r="AG18" i="34"/>
  <c r="AH18" i="34" s="1"/>
  <c r="AB82" i="28"/>
  <c r="AB82" i="34"/>
  <c r="AC82" i="34" s="1"/>
  <c r="AB95" i="28"/>
  <c r="AB95" i="34"/>
  <c r="AC95" i="34" s="1"/>
  <c r="AG64" i="28"/>
  <c r="AG64" i="34"/>
  <c r="AH64" i="34" s="1"/>
  <c r="W17" i="28"/>
  <c r="W29" i="34"/>
  <c r="X29" i="34" s="1"/>
  <c r="M46" i="22"/>
  <c r="AB52" i="28"/>
  <c r="AB52" i="34"/>
  <c r="AC52" i="34" s="1"/>
  <c r="AG97" i="28"/>
  <c r="AG97" i="34"/>
  <c r="AH97" i="34" s="1"/>
  <c r="N55" i="13"/>
  <c r="BD96" i="34"/>
  <c r="U96" i="34"/>
  <c r="W110" i="28"/>
  <c r="W110" i="34"/>
  <c r="X110" i="34" s="1"/>
  <c r="W69" i="28"/>
  <c r="W69" i="34"/>
  <c r="X69" i="34" s="1"/>
  <c r="U62" i="34"/>
  <c r="BD62" i="34"/>
  <c r="AG80" i="28"/>
  <c r="AG80" i="34"/>
  <c r="AH80" i="34" s="1"/>
  <c r="AB72" i="28"/>
  <c r="AB72" i="34"/>
  <c r="AC72" i="34" s="1"/>
  <c r="AG19" i="28"/>
  <c r="AG33" i="34"/>
  <c r="AH33" i="34" s="1"/>
  <c r="W43" i="28"/>
  <c r="W43" i="34"/>
  <c r="X43" i="34" s="1"/>
  <c r="AG69" i="28"/>
  <c r="AG69" i="34"/>
  <c r="AH69" i="34" s="1"/>
  <c r="W41" i="28"/>
  <c r="W41" i="34"/>
  <c r="X41" i="34" s="1"/>
  <c r="W128" i="28"/>
  <c r="W128" i="34"/>
  <c r="X128" i="34" s="1"/>
  <c r="AG24" i="28"/>
  <c r="AG36" i="34"/>
  <c r="AH36" i="34" s="1"/>
  <c r="W92" i="28"/>
  <c r="W92" i="34"/>
  <c r="X92" i="34" s="1"/>
  <c r="AB38" i="28"/>
  <c r="AB25" i="34"/>
  <c r="AC25" i="34" s="1"/>
  <c r="AG54" i="28"/>
  <c r="AG54" i="34"/>
  <c r="AH54" i="34" s="1"/>
  <c r="AB48" i="28"/>
  <c r="AB48" i="34"/>
  <c r="AC48" i="34" s="1"/>
  <c r="AG10" i="28"/>
  <c r="AG10" i="34"/>
  <c r="AH10" i="34" s="1"/>
  <c r="AB73" i="28"/>
  <c r="AB73" i="34"/>
  <c r="AC73" i="34" s="1"/>
  <c r="AG83" i="28"/>
  <c r="AG83" i="34"/>
  <c r="AH83" i="34" s="1"/>
  <c r="U100" i="34"/>
  <c r="BD100" i="34"/>
  <c r="AG14" i="28"/>
  <c r="AG23" i="34"/>
  <c r="AH23" i="34" s="1"/>
  <c r="U20" i="34"/>
  <c r="BD20" i="34"/>
  <c r="W77" i="28"/>
  <c r="W77" i="34"/>
  <c r="X77" i="34" s="1"/>
  <c r="W19" i="28"/>
  <c r="W33" i="34"/>
  <c r="X33" i="34" s="1"/>
  <c r="AG100" i="28"/>
  <c r="AG100" i="34"/>
  <c r="AH100" i="34" s="1"/>
  <c r="W25" i="28"/>
  <c r="W17" i="34"/>
  <c r="X17" i="34" s="1"/>
  <c r="AB71" i="28"/>
  <c r="AB71" i="34"/>
  <c r="AC71" i="34" s="1"/>
  <c r="BD74" i="34"/>
  <c r="U74" i="34"/>
  <c r="AG104" i="28"/>
  <c r="AG104" i="34"/>
  <c r="AH104" i="34" s="1"/>
  <c r="AB68" i="28"/>
  <c r="AB68" i="34"/>
  <c r="AC68" i="34" s="1"/>
  <c r="AB12" i="28"/>
  <c r="AB12" i="34"/>
  <c r="AC12" i="34" s="1"/>
  <c r="AB126" i="28"/>
  <c r="AB126" i="34"/>
  <c r="AC126" i="34" s="1"/>
  <c r="AG66" i="28"/>
  <c r="AG66" i="34"/>
  <c r="AH66" i="34" s="1"/>
  <c r="AB120" i="28"/>
  <c r="AB120" i="34"/>
  <c r="AC120" i="34" s="1"/>
  <c r="W93" i="28"/>
  <c r="W93" i="34"/>
  <c r="X93" i="34" s="1"/>
  <c r="AB30" i="28"/>
  <c r="AB18" i="34"/>
  <c r="AC18" i="34" s="1"/>
  <c r="AB54" i="28"/>
  <c r="AB54" i="34"/>
  <c r="AC54" i="34" s="1"/>
  <c r="W37" i="28"/>
  <c r="W38" i="34"/>
  <c r="X38" i="34" s="1"/>
  <c r="AB15" i="28"/>
  <c r="AB19" i="34"/>
  <c r="AC19" i="34" s="1"/>
  <c r="W89" i="28"/>
  <c r="W89" i="34"/>
  <c r="X89" i="34" s="1"/>
  <c r="AB96" i="28"/>
  <c r="AB96" i="34"/>
  <c r="AC96" i="34" s="1"/>
  <c r="N67" i="13"/>
  <c r="K67" i="13" s="1"/>
  <c r="BD59" i="34"/>
  <c r="U59" i="34"/>
  <c r="U97" i="34"/>
  <c r="BD97" i="34"/>
  <c r="U49" i="34"/>
  <c r="BD49" i="34"/>
  <c r="AJ96" i="34"/>
  <c r="BG96" i="34"/>
  <c r="BF77" i="34"/>
  <c r="AE77" i="34"/>
  <c r="BE59" i="34"/>
  <c r="Z59" i="34"/>
  <c r="BD101" i="34"/>
  <c r="U101" i="34"/>
  <c r="BE73" i="34"/>
  <c r="Z73" i="34"/>
  <c r="AE119" i="34"/>
  <c r="BF119" i="34"/>
  <c r="U30" i="34"/>
  <c r="BD30" i="34"/>
  <c r="BE52" i="34"/>
  <c r="Z52" i="34"/>
  <c r="BF22" i="34"/>
  <c r="AE22" i="34"/>
  <c r="BE46" i="34"/>
  <c r="Z46" i="34"/>
  <c r="AE59" i="34"/>
  <c r="BF59" i="34"/>
  <c r="BG110" i="34"/>
  <c r="AJ110" i="34"/>
  <c r="AE24" i="34"/>
  <c r="BF24" i="34"/>
  <c r="BE54" i="34"/>
  <c r="Z54" i="34"/>
  <c r="BG42" i="34"/>
  <c r="AJ42" i="34"/>
  <c r="BG57" i="34"/>
  <c r="AJ57" i="34"/>
  <c r="Z68" i="34"/>
  <c r="BE68" i="34"/>
  <c r="BE124" i="34"/>
  <c r="Z124" i="34"/>
  <c r="BG67" i="34"/>
  <c r="AJ67" i="34"/>
  <c r="BE84" i="34"/>
  <c r="Z84" i="34"/>
  <c r="BF26" i="34"/>
  <c r="AE26" i="34"/>
  <c r="BE39" i="34"/>
  <c r="Z39" i="34"/>
  <c r="AJ16" i="34"/>
  <c r="BG16" i="34"/>
  <c r="AE84" i="34"/>
  <c r="BF84" i="34"/>
  <c r="AJ38" i="34"/>
  <c r="BG38" i="34"/>
  <c r="BG56" i="34"/>
  <c r="AJ56" i="34"/>
  <c r="AG25" i="28"/>
  <c r="AG17" i="34"/>
  <c r="AH17" i="34" s="1"/>
  <c r="AE49" i="34"/>
  <c r="BF49" i="34"/>
  <c r="BG77" i="34"/>
  <c r="AJ77" i="34"/>
  <c r="BE117" i="34"/>
  <c r="Z117" i="34"/>
  <c r="U110" i="34"/>
  <c r="BD110" i="34"/>
  <c r="BE21" i="34"/>
  <c r="Z21" i="34"/>
  <c r="Z42" i="34"/>
  <c r="BE42" i="34"/>
  <c r="BG44" i="34"/>
  <c r="AJ44" i="34"/>
  <c r="AE99" i="34"/>
  <c r="BF99" i="34"/>
  <c r="Z113" i="34"/>
  <c r="BE113" i="34"/>
  <c r="BF113" i="34"/>
  <c r="AE113" i="34"/>
  <c r="W86" i="28"/>
  <c r="W86" i="34"/>
  <c r="X86" i="34" s="1"/>
  <c r="AG74" i="28"/>
  <c r="AG74" i="34"/>
  <c r="AH74" i="34" s="1"/>
  <c r="AG75" i="28"/>
  <c r="AG75" i="34"/>
  <c r="AH75" i="34" s="1"/>
  <c r="AG63" i="28"/>
  <c r="AG63" i="34"/>
  <c r="AH63" i="34" s="1"/>
  <c r="AB19" i="28"/>
  <c r="AB33" i="34"/>
  <c r="AC33" i="34" s="1"/>
  <c r="AG47" i="28"/>
  <c r="AG47" i="34"/>
  <c r="AH47" i="34" s="1"/>
  <c r="AG115" i="28"/>
  <c r="AG115" i="34"/>
  <c r="AH115" i="34" s="1"/>
  <c r="BD71" i="34"/>
  <c r="U71" i="34"/>
  <c r="W40" i="28"/>
  <c r="W40" i="34"/>
  <c r="X40" i="34" s="1"/>
  <c r="AG102" i="28"/>
  <c r="AG102" i="34"/>
  <c r="AH102" i="34" s="1"/>
  <c r="W26" i="28"/>
  <c r="W31" i="34"/>
  <c r="X31" i="34" s="1"/>
  <c r="W14" i="28"/>
  <c r="W23" i="34"/>
  <c r="X23" i="34" s="1"/>
  <c r="AB9" i="28"/>
  <c r="AB9" i="34"/>
  <c r="AC9" i="34" s="1"/>
  <c r="W9" i="28"/>
  <c r="W9" i="34"/>
  <c r="X9" i="34" s="1"/>
  <c r="AG87" i="28"/>
  <c r="AG87" i="34"/>
  <c r="AH87" i="34" s="1"/>
  <c r="AG108" i="28"/>
  <c r="AG108" i="34"/>
  <c r="AH108" i="34" s="1"/>
  <c r="AB69" i="28"/>
  <c r="AB69" i="34"/>
  <c r="AC69" i="34" s="1"/>
  <c r="U36" i="34"/>
  <c r="BD36" i="34"/>
  <c r="W79" i="28"/>
  <c r="W79" i="34"/>
  <c r="X79" i="34" s="1"/>
  <c r="W58" i="28"/>
  <c r="W58" i="34"/>
  <c r="X58" i="34" s="1"/>
  <c r="AG89" i="28"/>
  <c r="AG89" i="34"/>
  <c r="AH89" i="34" s="1"/>
  <c r="AB25" i="28"/>
  <c r="AB17" i="34"/>
  <c r="AC17" i="34" s="1"/>
  <c r="W75" i="28"/>
  <c r="W75" i="34"/>
  <c r="X75" i="34" s="1"/>
  <c r="W56" i="28"/>
  <c r="W56" i="34"/>
  <c r="X56" i="34" s="1"/>
  <c r="AG50" i="28"/>
  <c r="AG50" i="34"/>
  <c r="AH50" i="34" s="1"/>
  <c r="W104" i="28"/>
  <c r="W104" i="34"/>
  <c r="X104" i="34" s="1"/>
  <c r="W36" i="28"/>
  <c r="W37" i="34"/>
  <c r="X37" i="34" s="1"/>
  <c r="W67" i="28"/>
  <c r="W67" i="34"/>
  <c r="X67" i="34" s="1"/>
  <c r="U80" i="34"/>
  <c r="BD80" i="34"/>
  <c r="AG121" i="28"/>
  <c r="AG121" i="34"/>
  <c r="AH121" i="34" s="1"/>
  <c r="R78" i="28"/>
  <c r="R78" i="34"/>
  <c r="S78" i="34" s="1"/>
  <c r="W61" i="28"/>
  <c r="W61" i="34"/>
  <c r="X61" i="34" s="1"/>
  <c r="AG113" i="28"/>
  <c r="AG113" i="34"/>
  <c r="AH113" i="34" s="1"/>
  <c r="R66" i="28"/>
  <c r="R66" i="34"/>
  <c r="S66" i="34" s="1"/>
  <c r="AG17" i="28"/>
  <c r="AG29" i="34"/>
  <c r="AH29" i="34" s="1"/>
  <c r="AB32" i="28"/>
  <c r="AB27" i="34"/>
  <c r="AC27" i="34" s="1"/>
  <c r="AG90" i="28"/>
  <c r="AG90" i="34"/>
  <c r="AH90" i="34" s="1"/>
  <c r="R17" i="28"/>
  <c r="R29" i="34"/>
  <c r="S29" i="34" s="1"/>
  <c r="AB100" i="28"/>
  <c r="AB100" i="34"/>
  <c r="AC100" i="34" s="1"/>
  <c r="W114" i="28"/>
  <c r="W114" i="34"/>
  <c r="X114" i="34" s="1"/>
  <c r="AG53" i="28"/>
  <c r="AG53" i="34"/>
  <c r="AH53" i="34" s="1"/>
  <c r="AB104" i="28"/>
  <c r="AB104" i="34"/>
  <c r="AC104" i="34" s="1"/>
  <c r="AG55" i="28"/>
  <c r="AG55" i="34"/>
  <c r="AH55" i="34" s="1"/>
  <c r="W20" i="28"/>
  <c r="W35" i="34"/>
  <c r="X35" i="34" s="1"/>
  <c r="AJ72" i="34"/>
  <c r="BG72" i="34"/>
  <c r="BG85" i="34"/>
  <c r="AJ85" i="34"/>
  <c r="BG43" i="34"/>
  <c r="AJ43" i="34"/>
  <c r="BF10" i="34"/>
  <c r="AE10" i="34"/>
  <c r="BE25" i="34"/>
  <c r="Z25" i="34"/>
  <c r="AJ78" i="34"/>
  <c r="BG78" i="34"/>
  <c r="BE109" i="34"/>
  <c r="Z109" i="34"/>
  <c r="W126" i="28"/>
  <c r="W126" i="34"/>
  <c r="X126" i="34" s="1"/>
  <c r="AB33" i="28"/>
  <c r="AB21" i="34"/>
  <c r="AC21" i="34" s="1"/>
  <c r="U51" i="34"/>
  <c r="BD51" i="34"/>
  <c r="AB41" i="28"/>
  <c r="AB41" i="34"/>
  <c r="AC41" i="34" s="1"/>
  <c r="AG27" i="28"/>
  <c r="AG20" i="34"/>
  <c r="AH20" i="34" s="1"/>
  <c r="AB70" i="28"/>
  <c r="AB70" i="34"/>
  <c r="AC70" i="34" s="1"/>
  <c r="AG20" i="28"/>
  <c r="AG35" i="34"/>
  <c r="AH35" i="34" s="1"/>
  <c r="U73" i="34"/>
  <c r="BD73" i="34"/>
  <c r="BD83" i="34"/>
  <c r="U83" i="34"/>
  <c r="AB55" i="28"/>
  <c r="AB55" i="34"/>
  <c r="AC55" i="34" s="1"/>
  <c r="AB16" i="28"/>
  <c r="AB30" i="34"/>
  <c r="AC30" i="34" s="1"/>
  <c r="AG81" i="28"/>
  <c r="AG81" i="34"/>
  <c r="AH81" i="34" s="1"/>
  <c r="AB42" i="28"/>
  <c r="AB42" i="34"/>
  <c r="AC42" i="34" s="1"/>
  <c r="AG107" i="28"/>
  <c r="AG107" i="34"/>
  <c r="AH107" i="34" s="1"/>
  <c r="AG26" i="28"/>
  <c r="AG31" i="34"/>
  <c r="AH31" i="34" s="1"/>
  <c r="AG15" i="28"/>
  <c r="AG19" i="34"/>
  <c r="AH19" i="34" s="1"/>
  <c r="M67" i="22"/>
  <c r="AG13" i="28"/>
  <c r="AG22" i="34"/>
  <c r="AH22" i="34" s="1"/>
  <c r="U125" i="34"/>
  <c r="BD125" i="34"/>
  <c r="BD35" i="34"/>
  <c r="U35" i="34"/>
  <c r="W112" i="28"/>
  <c r="W112" i="34"/>
  <c r="X112" i="34" s="1"/>
  <c r="AG109" i="28"/>
  <c r="AG109" i="34"/>
  <c r="AH109" i="34" s="1"/>
  <c r="W101" i="28"/>
  <c r="W101" i="34"/>
  <c r="X101" i="34" s="1"/>
  <c r="AG91" i="28"/>
  <c r="AG91" i="34"/>
  <c r="AH91" i="34" s="1"/>
  <c r="W30" i="28"/>
  <c r="W18" i="34"/>
  <c r="X18" i="34" s="1"/>
  <c r="BD32" i="34"/>
  <c r="U32" i="34"/>
  <c r="W28" i="28"/>
  <c r="W16" i="34"/>
  <c r="X16" i="34" s="1"/>
  <c r="W65" i="28"/>
  <c r="W65" i="34"/>
  <c r="X65" i="34" s="1"/>
  <c r="AG34" i="28"/>
  <c r="AG13" i="34"/>
  <c r="AH13" i="34" s="1"/>
  <c r="AG94" i="28"/>
  <c r="AG94" i="34"/>
  <c r="AH94" i="34" s="1"/>
  <c r="R122" i="28"/>
  <c r="R122" i="34"/>
  <c r="S122" i="34" s="1"/>
  <c r="AG86" i="28"/>
  <c r="AG86" i="34"/>
  <c r="AH86" i="34" s="1"/>
  <c r="AG84" i="28"/>
  <c r="AG84" i="34"/>
  <c r="AH84" i="34" s="1"/>
  <c r="AB46" i="28"/>
  <c r="AB46" i="34"/>
  <c r="AC46" i="34" s="1"/>
  <c r="U98" i="34"/>
  <c r="BD98" i="34"/>
  <c r="AG36" i="28"/>
  <c r="AG37" i="34"/>
  <c r="AH37" i="34" s="1"/>
  <c r="AB123" i="28"/>
  <c r="AB123" i="34"/>
  <c r="AC123" i="34" s="1"/>
  <c r="R58" i="28"/>
  <c r="R58" i="34"/>
  <c r="S58" i="34" s="1"/>
  <c r="AB60" i="28"/>
  <c r="AB60" i="34"/>
  <c r="AC60" i="34" s="1"/>
  <c r="AB97" i="28"/>
  <c r="AB97" i="34"/>
  <c r="AC97" i="34" s="1"/>
  <c r="AG126" i="28"/>
  <c r="AG126" i="34"/>
  <c r="AH126" i="34" s="1"/>
  <c r="BF32" i="34"/>
  <c r="AE32" i="34"/>
  <c r="BG32" i="34"/>
  <c r="AJ32" i="34"/>
  <c r="BD40" i="34"/>
  <c r="U40" i="34"/>
  <c r="BF44" i="34"/>
  <c r="AE44" i="34"/>
  <c r="AJ79" i="34"/>
  <c r="BG79" i="34"/>
  <c r="BG99" i="34"/>
  <c r="AJ99" i="34"/>
  <c r="BG62" i="34"/>
  <c r="AJ62" i="34"/>
  <c r="BF112" i="34"/>
  <c r="AE112" i="34"/>
  <c r="BG59" i="34"/>
  <c r="AJ59" i="34"/>
  <c r="BF91" i="34"/>
  <c r="AE91" i="34"/>
  <c r="BG125" i="34"/>
  <c r="AJ125" i="34"/>
  <c r="BE63" i="34"/>
  <c r="Z63" i="34"/>
  <c r="BF124" i="34"/>
  <c r="AE124" i="34"/>
  <c r="BF92" i="34"/>
  <c r="AE92" i="34"/>
  <c r="AJ40" i="34"/>
  <c r="BG40" i="34"/>
  <c r="BG92" i="34"/>
  <c r="AJ92" i="34"/>
  <c r="BE105" i="34"/>
  <c r="Z105" i="34"/>
  <c r="Z50" i="34"/>
  <c r="BE50" i="34"/>
  <c r="BE88" i="34"/>
  <c r="Z88" i="34"/>
  <c r="BE82" i="34"/>
  <c r="Z82" i="34"/>
  <c r="AE66" i="34"/>
  <c r="BF66" i="34"/>
  <c r="BF127" i="34"/>
  <c r="AE127" i="34"/>
  <c r="BE60" i="34"/>
  <c r="Z60" i="34"/>
  <c r="AJ15" i="34"/>
  <c r="BG15" i="34"/>
  <c r="Z12" i="34"/>
  <c r="BE12" i="34"/>
  <c r="BF56" i="34"/>
  <c r="AE56" i="34"/>
  <c r="W24" i="28"/>
  <c r="W36" i="34"/>
  <c r="X36" i="34" s="1"/>
  <c r="AB98" i="28"/>
  <c r="AB98" i="34"/>
  <c r="AC98" i="34" s="1"/>
  <c r="AB94" i="28"/>
  <c r="AB94" i="34"/>
  <c r="AC94" i="34" s="1"/>
  <c r="AB40" i="28"/>
  <c r="AB40" i="34"/>
  <c r="AC40" i="34" s="1"/>
  <c r="AG105" i="28"/>
  <c r="AG105" i="34"/>
  <c r="AH105" i="34" s="1"/>
  <c r="U94" i="34"/>
  <c r="BD94" i="34"/>
  <c r="BD18" i="34"/>
  <c r="U18" i="34"/>
  <c r="AB43" i="28"/>
  <c r="AB43" i="34"/>
  <c r="AC43" i="34" s="1"/>
  <c r="AG9" i="28"/>
  <c r="AG9" i="34"/>
  <c r="AH9" i="34" s="1"/>
  <c r="W72" i="28"/>
  <c r="W72" i="34"/>
  <c r="X72" i="34" s="1"/>
  <c r="U55" i="34"/>
  <c r="BD55" i="34"/>
  <c r="W115" i="28"/>
  <c r="W115" i="34"/>
  <c r="X115" i="34" s="1"/>
  <c r="W99" i="28"/>
  <c r="W99" i="34"/>
  <c r="X99" i="34" s="1"/>
  <c r="BD57" i="34"/>
  <c r="U57" i="34"/>
  <c r="BD50" i="34"/>
  <c r="U50" i="34"/>
  <c r="AB121" i="28"/>
  <c r="AB121" i="34"/>
  <c r="AC121" i="34" s="1"/>
  <c r="AB106" i="28"/>
  <c r="AB106" i="34"/>
  <c r="AC106" i="34" s="1"/>
  <c r="AG120" i="28"/>
  <c r="AG120" i="34"/>
  <c r="AH120" i="34" s="1"/>
  <c r="W21" i="28"/>
  <c r="W28" i="34"/>
  <c r="X28" i="34" s="1"/>
  <c r="AB21" i="28"/>
  <c r="AB28" i="34"/>
  <c r="AC28" i="34" s="1"/>
  <c r="AG60" i="28"/>
  <c r="AG60" i="34"/>
  <c r="AH60" i="34" s="1"/>
  <c r="AB61" i="28"/>
  <c r="AB61" i="34"/>
  <c r="AC61" i="34" s="1"/>
  <c r="AG33" i="28"/>
  <c r="AG21" i="34"/>
  <c r="AH21" i="34" s="1"/>
  <c r="AB37" i="28"/>
  <c r="AB38" i="34"/>
  <c r="AC38" i="34" s="1"/>
  <c r="AB50" i="28"/>
  <c r="AB50" i="34"/>
  <c r="AC50" i="34" s="1"/>
  <c r="AG117" i="28"/>
  <c r="AG117" i="34"/>
  <c r="AH117" i="34" s="1"/>
  <c r="M67" i="28"/>
  <c r="AB103" i="28"/>
  <c r="AB103" i="34"/>
  <c r="AC103" i="34" s="1"/>
  <c r="U63" i="34"/>
  <c r="BD63" i="34"/>
  <c r="AG70" i="28"/>
  <c r="AG70" i="34"/>
  <c r="AH70" i="34" s="1"/>
  <c r="AB122" i="28"/>
  <c r="AB122" i="34"/>
  <c r="AC122" i="34" s="1"/>
  <c r="AB65" i="28"/>
  <c r="AB65" i="34"/>
  <c r="AC65" i="34" s="1"/>
  <c r="N82" i="13"/>
  <c r="K82" i="13" s="1"/>
  <c r="M105" i="22"/>
  <c r="AB114" i="28"/>
  <c r="AB114" i="34"/>
  <c r="AC114" i="34" s="1"/>
  <c r="BD28" i="34"/>
  <c r="U28" i="34"/>
  <c r="AB57" i="28"/>
  <c r="AB57" i="34"/>
  <c r="AC57" i="34" s="1"/>
  <c r="W107" i="28"/>
  <c r="W107" i="34"/>
  <c r="X107" i="34" s="1"/>
  <c r="BD14" i="34"/>
  <c r="U14" i="34"/>
  <c r="AG71" i="28"/>
  <c r="AG71" i="34"/>
  <c r="AH71" i="34" s="1"/>
  <c r="W31" i="28"/>
  <c r="W24" i="34"/>
  <c r="X24" i="34" s="1"/>
  <c r="AB76" i="28"/>
  <c r="AB76" i="34"/>
  <c r="AC76" i="34" s="1"/>
  <c r="AB47" i="28"/>
  <c r="AB47" i="34"/>
  <c r="AC47" i="34" s="1"/>
  <c r="BD123" i="34"/>
  <c r="U123" i="34"/>
  <c r="AG39" i="28"/>
  <c r="AG39" i="34"/>
  <c r="AH39" i="34" s="1"/>
  <c r="AB74" i="28"/>
  <c r="AB74" i="34"/>
  <c r="AC74" i="34" s="1"/>
  <c r="W119" i="28"/>
  <c r="W119" i="34"/>
  <c r="X119" i="34" s="1"/>
  <c r="BD33" i="34"/>
  <c r="U33" i="34"/>
  <c r="M77" i="28"/>
  <c r="W122" i="28"/>
  <c r="W122" i="34"/>
  <c r="X122" i="34" s="1"/>
  <c r="M85" i="22"/>
  <c r="N60" i="13"/>
  <c r="AB63" i="28"/>
  <c r="AB63" i="34"/>
  <c r="AC63" i="34" s="1"/>
  <c r="CK9" i="21"/>
  <c r="B75" i="21" s="1"/>
  <c r="U75" i="22" s="1"/>
  <c r="S75" i="22" s="1"/>
  <c r="BD75" i="22" s="1"/>
  <c r="R9" i="34"/>
  <c r="S9" i="34" s="1"/>
  <c r="W90" i="28"/>
  <c r="W90" i="34"/>
  <c r="X90" i="34" s="1"/>
  <c r="R91" i="28"/>
  <c r="R91" i="34"/>
  <c r="S91" i="34" s="1"/>
  <c r="W11" i="28"/>
  <c r="W11" i="34"/>
  <c r="X11" i="34" s="1"/>
  <c r="W123" i="28"/>
  <c r="W123" i="34"/>
  <c r="X123" i="34" s="1"/>
  <c r="AG65" i="28"/>
  <c r="AG65" i="34"/>
  <c r="AH65" i="34" s="1"/>
  <c r="W15" i="28"/>
  <c r="W19" i="34"/>
  <c r="X19" i="34" s="1"/>
  <c r="R85" i="28"/>
  <c r="R85" i="34"/>
  <c r="S85" i="34" s="1"/>
  <c r="W106" i="28"/>
  <c r="W106" i="34"/>
  <c r="X106" i="34" s="1"/>
  <c r="R56" i="28"/>
  <c r="R56" i="34"/>
  <c r="S56" i="34" s="1"/>
  <c r="AB27" i="28"/>
  <c r="AB20" i="34"/>
  <c r="AC20" i="34" s="1"/>
  <c r="AB29" i="28"/>
  <c r="AB15" i="34"/>
  <c r="AC15" i="34" s="1"/>
  <c r="W49" i="28"/>
  <c r="W49" i="34"/>
  <c r="X49" i="34" s="1"/>
  <c r="W80" i="28"/>
  <c r="W80" i="34"/>
  <c r="X80" i="34" s="1"/>
  <c r="AB51" i="28"/>
  <c r="AB51" i="34"/>
  <c r="AC51" i="34" s="1"/>
  <c r="W95" i="28"/>
  <c r="W95" i="34"/>
  <c r="X95" i="34" s="1"/>
  <c r="AG93" i="28"/>
  <c r="AG93" i="34"/>
  <c r="AH93" i="34" s="1"/>
  <c r="AG11" i="28"/>
  <c r="AG11" i="34"/>
  <c r="AH11" i="34" s="1"/>
  <c r="AB108" i="28"/>
  <c r="AB108" i="34"/>
  <c r="AC108" i="34" s="1"/>
  <c r="R45" i="28"/>
  <c r="R45" i="34"/>
  <c r="S45" i="34" s="1"/>
  <c r="W96" i="28"/>
  <c r="W96" i="34"/>
  <c r="X96" i="34" s="1"/>
  <c r="R11" i="28"/>
  <c r="R11" i="34"/>
  <c r="S11" i="34" s="1"/>
  <c r="R105" i="28"/>
  <c r="R105" i="34"/>
  <c r="S105" i="34" s="1"/>
  <c r="AG31" i="28"/>
  <c r="AG24" i="34"/>
  <c r="AH24" i="34" s="1"/>
  <c r="AB89" i="28"/>
  <c r="AB89" i="34"/>
  <c r="AC89" i="34" s="1"/>
  <c r="R68" i="28"/>
  <c r="R68" i="34"/>
  <c r="S68" i="34" s="1"/>
  <c r="U42" i="34"/>
  <c r="BD42" i="34"/>
  <c r="R75" i="28"/>
  <c r="R75" i="34"/>
  <c r="S75" i="34" s="1"/>
  <c r="W76" i="28"/>
  <c r="W76" i="34"/>
  <c r="X76" i="34" s="1"/>
  <c r="BG114" i="34"/>
  <c r="AJ114" i="34"/>
  <c r="U67" i="34"/>
  <c r="BD67" i="34"/>
  <c r="BG34" i="34"/>
  <c r="AJ34" i="34"/>
  <c r="BF88" i="34"/>
  <c r="AE88" i="34"/>
  <c r="Z64" i="34"/>
  <c r="BE64" i="34"/>
  <c r="Z121" i="34"/>
  <c r="BE121" i="34"/>
  <c r="AJ58" i="34"/>
  <c r="BG58" i="34"/>
  <c r="Z30" i="34"/>
  <c r="BE30" i="34"/>
  <c r="Z13" i="34"/>
  <c r="BE13" i="34"/>
  <c r="AJ119" i="34"/>
  <c r="BG119" i="34"/>
  <c r="BF117" i="34"/>
  <c r="AE117" i="34"/>
  <c r="BF107" i="34"/>
  <c r="AE107" i="34"/>
  <c r="BF87" i="34"/>
  <c r="AE87" i="34"/>
  <c r="BE78" i="34"/>
  <c r="Z78" i="34"/>
  <c r="N104" i="13"/>
  <c r="M74" i="22"/>
  <c r="M59" i="22"/>
  <c r="M82" i="22"/>
  <c r="M57" i="22"/>
  <c r="M85" i="28"/>
  <c r="N74" i="13"/>
  <c r="K74" i="13" s="1"/>
  <c r="M41" i="22"/>
  <c r="M45" i="22"/>
  <c r="N41" i="13"/>
  <c r="M55" i="22"/>
  <c r="N45" i="13"/>
  <c r="K45" i="13" s="1"/>
  <c r="N85" i="13"/>
  <c r="K85" i="13" s="1"/>
  <c r="CK36" i="4"/>
  <c r="CM36" i="4" s="1"/>
  <c r="CK38" i="4"/>
  <c r="CK34" i="4"/>
  <c r="CO34" i="4" s="1"/>
  <c r="CK25" i="4"/>
  <c r="M42" i="22"/>
  <c r="CO37" i="4"/>
  <c r="CL37" i="4"/>
  <c r="O14" i="13"/>
  <c r="CM14" i="4"/>
  <c r="CL30" i="4"/>
  <c r="CM31" i="4"/>
  <c r="CN20" i="4"/>
  <c r="M28" i="22"/>
  <c r="O35" i="13"/>
  <c r="Q35" i="13" s="1"/>
  <c r="CO35" i="4"/>
  <c r="N94" i="13"/>
  <c r="M83" i="22"/>
  <c r="M78" i="22"/>
  <c r="N114" i="13"/>
  <c r="K114" i="13" s="1"/>
  <c r="N121" i="13"/>
  <c r="M107" i="28"/>
  <c r="M25" i="28"/>
  <c r="N23" i="13"/>
  <c r="K23" i="13" s="1"/>
  <c r="AO23" i="13" s="1"/>
  <c r="N73" i="13"/>
  <c r="M64" i="22"/>
  <c r="N87" i="13"/>
  <c r="K87" i="13" s="1"/>
  <c r="M103" i="22"/>
  <c r="M112" i="22"/>
  <c r="N31" i="13"/>
  <c r="N30" i="13"/>
  <c r="M70" i="22"/>
  <c r="M78" i="28"/>
  <c r="M121" i="28"/>
  <c r="M52" i="22"/>
  <c r="CK32" i="4"/>
  <c r="M121" i="22"/>
  <c r="N52" i="13"/>
  <c r="K52" i="13" s="1"/>
  <c r="N78" i="13"/>
  <c r="K78" i="13" s="1"/>
  <c r="CK19" i="4"/>
  <c r="CK33" i="4"/>
  <c r="CO33" i="4" s="1"/>
  <c r="CK27" i="4"/>
  <c r="CL27" i="4" s="1"/>
  <c r="M73" i="22"/>
  <c r="M17" i="22"/>
  <c r="N70" i="13"/>
  <c r="M9" i="22"/>
  <c r="M60" i="22"/>
  <c r="N25" i="13"/>
  <c r="K25" i="13" s="1"/>
  <c r="AO25" i="13" s="1"/>
  <c r="M31" i="22"/>
  <c r="N77" i="13"/>
  <c r="M64" i="28"/>
  <c r="M30" i="22"/>
  <c r="M73" i="28"/>
  <c r="N46" i="13"/>
  <c r="N28" i="13"/>
  <c r="M16" i="22"/>
  <c r="M77" i="22"/>
  <c r="M25" i="22"/>
  <c r="M60" i="28"/>
  <c r="CK28" i="4"/>
  <c r="CM30" i="4"/>
  <c r="O30" i="13"/>
  <c r="CO30" i="4"/>
  <c r="O31" i="13"/>
  <c r="CO31" i="4"/>
  <c r="CL31" i="4"/>
  <c r="CK17" i="4"/>
  <c r="CK16" i="4"/>
  <c r="N19" i="13"/>
  <c r="M23" i="28"/>
  <c r="CK29" i="4"/>
  <c r="CK21" i="4"/>
  <c r="CN21" i="4" s="1"/>
  <c r="M28" i="28"/>
  <c r="CK15" i="4"/>
  <c r="O15" i="13" s="1"/>
  <c r="CK18" i="4"/>
  <c r="CO18" i="4" s="1"/>
  <c r="M23" i="22"/>
  <c r="CK23" i="4"/>
  <c r="CK24" i="4"/>
  <c r="N11" i="13"/>
  <c r="K11" i="13" s="1"/>
  <c r="AO11" i="13" s="1"/>
  <c r="M11" i="22"/>
  <c r="CK12" i="4"/>
  <c r="O12" i="13" s="1"/>
  <c r="K69" i="13"/>
  <c r="CO26" i="4"/>
  <c r="CL26" i="4"/>
  <c r="CO20" i="4"/>
  <c r="CM20" i="4"/>
  <c r="CO14" i="4"/>
  <c r="CL14" i="4"/>
  <c r="CO22" i="4"/>
  <c r="CM22" i="4"/>
  <c r="O11" i="13"/>
  <c r="CL11" i="4"/>
  <c r="CN11" i="4"/>
  <c r="CO11" i="4"/>
  <c r="CO12" i="4"/>
  <c r="CN12" i="4"/>
  <c r="K26" i="13"/>
  <c r="AO26" i="13" s="1"/>
  <c r="CO10" i="4"/>
  <c r="M55" i="28"/>
  <c r="M45" i="28"/>
  <c r="M74" i="28"/>
  <c r="M46" i="28"/>
  <c r="CK9" i="4"/>
  <c r="CL9" i="4" s="1"/>
  <c r="M9" i="34"/>
  <c r="N9" i="34" s="1"/>
  <c r="M103" i="28"/>
  <c r="M103" i="34"/>
  <c r="N103" i="34" s="1"/>
  <c r="N38" i="13"/>
  <c r="K38" i="13" s="1"/>
  <c r="AO38" i="13" s="1"/>
  <c r="M25" i="34"/>
  <c r="N25" i="34" s="1"/>
  <c r="M16" i="28"/>
  <c r="M30" i="34"/>
  <c r="N30" i="34" s="1"/>
  <c r="M83" i="28"/>
  <c r="M83" i="34"/>
  <c r="N83" i="34" s="1"/>
  <c r="M114" i="28"/>
  <c r="M114" i="34"/>
  <c r="N114" i="34" s="1"/>
  <c r="M31" i="28"/>
  <c r="M24" i="34"/>
  <c r="N24" i="34" s="1"/>
  <c r="M41" i="28"/>
  <c r="M59" i="28"/>
  <c r="M70" i="28"/>
  <c r="M104" i="28"/>
  <c r="M104" i="34"/>
  <c r="N104" i="34" s="1"/>
  <c r="M57" i="28"/>
  <c r="M57" i="34"/>
  <c r="N57" i="34" s="1"/>
  <c r="M56" i="28"/>
  <c r="M56" i="34"/>
  <c r="N56" i="34" s="1"/>
  <c r="M100" i="28"/>
  <c r="M100" i="34"/>
  <c r="N100" i="34" s="1"/>
  <c r="M122" i="28"/>
  <c r="M122" i="34"/>
  <c r="N122" i="34" s="1"/>
  <c r="M105" i="28"/>
  <c r="M105" i="34"/>
  <c r="N105" i="34" s="1"/>
  <c r="M17" i="28"/>
  <c r="M29" i="34"/>
  <c r="N29" i="34" s="1"/>
  <c r="M112" i="28"/>
  <c r="M112" i="34"/>
  <c r="N112" i="34" s="1"/>
  <c r="N36" i="13"/>
  <c r="K36" i="13" s="1"/>
  <c r="AO36" i="13" s="1"/>
  <c r="M37" i="34"/>
  <c r="N37" i="34" s="1"/>
  <c r="M30" i="28"/>
  <c r="M18" i="34"/>
  <c r="N18" i="34" s="1"/>
  <c r="M82" i="28"/>
  <c r="K44" i="13"/>
  <c r="M94" i="28"/>
  <c r="M94" i="34"/>
  <c r="N94" i="34" s="1"/>
  <c r="M42" i="28"/>
  <c r="M42" i="34"/>
  <c r="N42" i="34" s="1"/>
  <c r="M11" i="28"/>
  <c r="M11" i="34"/>
  <c r="N11" i="34" s="1"/>
  <c r="M87" i="28"/>
  <c r="M87" i="34"/>
  <c r="N87" i="34" s="1"/>
  <c r="M107" i="22"/>
  <c r="M107" i="34"/>
  <c r="N107" i="34" s="1"/>
  <c r="M19" i="22"/>
  <c r="M33" i="34"/>
  <c r="N33" i="34" s="1"/>
  <c r="CO9" i="21"/>
  <c r="CO4" i="21" s="1"/>
  <c r="CL9" i="21"/>
  <c r="K43" i="13"/>
  <c r="K35" i="13"/>
  <c r="AO35" i="13" s="1"/>
  <c r="M38" i="28"/>
  <c r="M9" i="28"/>
  <c r="M36" i="28"/>
  <c r="K86" i="13"/>
  <c r="CK9" i="24"/>
  <c r="B19" i="24" s="1"/>
  <c r="CK9" i="26"/>
  <c r="B103" i="26" s="1"/>
  <c r="CK9" i="25"/>
  <c r="B99" i="25" s="1"/>
  <c r="K97" i="13"/>
  <c r="K13" i="13"/>
  <c r="AO13" i="13" s="1"/>
  <c r="K127" i="13"/>
  <c r="K108" i="13"/>
  <c r="K48" i="13"/>
  <c r="B99" i="21"/>
  <c r="U99" i="22" s="1"/>
  <c r="S99" i="22" s="1"/>
  <c r="BD99" i="22" s="1"/>
  <c r="K122" i="13"/>
  <c r="K61" i="13"/>
  <c r="K16" i="13"/>
  <c r="AO16" i="13" s="1"/>
  <c r="R51" i="28"/>
  <c r="R51" i="22"/>
  <c r="S51" i="13"/>
  <c r="K51" i="13" s="1"/>
  <c r="T103" i="13"/>
  <c r="V103" i="13" s="1"/>
  <c r="S71" i="13"/>
  <c r="R71" i="28"/>
  <c r="R71" i="22"/>
  <c r="O88" i="13"/>
  <c r="Q88" i="13" s="1"/>
  <c r="O71" i="13"/>
  <c r="Q71" i="13" s="1"/>
  <c r="B73" i="21"/>
  <c r="T73" i="13"/>
  <c r="V73" i="13" s="1"/>
  <c r="T32" i="13"/>
  <c r="V32" i="13" s="1"/>
  <c r="S104" i="13"/>
  <c r="R104" i="28"/>
  <c r="R104" i="22"/>
  <c r="S70" i="13"/>
  <c r="R70" i="28"/>
  <c r="R70" i="22"/>
  <c r="S50" i="13"/>
  <c r="K50" i="13" s="1"/>
  <c r="R50" i="28"/>
  <c r="R50" i="22"/>
  <c r="M120" i="28"/>
  <c r="M120" i="22"/>
  <c r="N120" i="13"/>
  <c r="O20" i="13"/>
  <c r="B63" i="24"/>
  <c r="O43" i="13"/>
  <c r="Q43" i="13" s="1"/>
  <c r="N101" i="13"/>
  <c r="K101" i="13" s="1"/>
  <c r="M101" i="22"/>
  <c r="M101" i="28"/>
  <c r="O95" i="13"/>
  <c r="Q95" i="13" s="1"/>
  <c r="O117" i="13"/>
  <c r="Q117" i="13" s="1"/>
  <c r="M90" i="22"/>
  <c r="M90" i="28"/>
  <c r="N90" i="13"/>
  <c r="K90" i="13" s="1"/>
  <c r="M98" i="28"/>
  <c r="M98" i="22"/>
  <c r="N98" i="13"/>
  <c r="K98" i="13" s="1"/>
  <c r="B78" i="24"/>
  <c r="O72" i="13"/>
  <c r="Q72" i="13" s="1"/>
  <c r="T31" i="13"/>
  <c r="V31" i="13" s="1"/>
  <c r="T125" i="13"/>
  <c r="V125" i="13" s="1"/>
  <c r="T24" i="13"/>
  <c r="V24" i="13" s="1"/>
  <c r="T79" i="13"/>
  <c r="V79" i="13" s="1"/>
  <c r="T20" i="13"/>
  <c r="V20" i="13" s="1"/>
  <c r="S113" i="13"/>
  <c r="K113" i="13" s="1"/>
  <c r="R113" i="28"/>
  <c r="R113" i="22"/>
  <c r="M27" i="28"/>
  <c r="M27" i="22"/>
  <c r="N27" i="13"/>
  <c r="K27" i="13" s="1"/>
  <c r="AO27" i="13" s="1"/>
  <c r="S21" i="13"/>
  <c r="R21" i="28"/>
  <c r="R21" i="22"/>
  <c r="B44" i="24"/>
  <c r="B79" i="24"/>
  <c r="N39" i="13"/>
  <c r="M39" i="28"/>
  <c r="M39" i="22"/>
  <c r="O111" i="13"/>
  <c r="Q111" i="13" s="1"/>
  <c r="M47" i="28"/>
  <c r="M47" i="22"/>
  <c r="N47" i="13"/>
  <c r="K47" i="13" s="1"/>
  <c r="S18" i="13"/>
  <c r="R18" i="28"/>
  <c r="R18" i="22"/>
  <c r="R12" i="28"/>
  <c r="S12" i="13"/>
  <c r="R12" i="22"/>
  <c r="T96" i="13"/>
  <c r="V96" i="13" s="1"/>
  <c r="O80" i="13"/>
  <c r="Q80" i="13" s="1"/>
  <c r="M76" i="28"/>
  <c r="N76" i="13"/>
  <c r="K76" i="13" s="1"/>
  <c r="M76" i="22"/>
  <c r="B17" i="21"/>
  <c r="U17" i="22" s="1"/>
  <c r="S17" i="22" s="1"/>
  <c r="BD17" i="22" s="1"/>
  <c r="T62" i="13"/>
  <c r="V62" i="13" s="1"/>
  <c r="O63" i="13"/>
  <c r="Q63" i="13" s="1"/>
  <c r="B98" i="24"/>
  <c r="M58" i="28"/>
  <c r="N58" i="13"/>
  <c r="K58" i="13" s="1"/>
  <c r="M58" i="22"/>
  <c r="O53" i="13"/>
  <c r="Q53" i="13" s="1"/>
  <c r="O62" i="13"/>
  <c r="Q62" i="13" s="1"/>
  <c r="M54" i="28"/>
  <c r="N54" i="13"/>
  <c r="M54" i="22"/>
  <c r="O84" i="13"/>
  <c r="Q84" i="13" s="1"/>
  <c r="B33" i="24"/>
  <c r="M93" i="28"/>
  <c r="N93" i="13"/>
  <c r="K93" i="13" s="1"/>
  <c r="M93" i="22"/>
  <c r="T80" i="13"/>
  <c r="V80" i="13" s="1"/>
  <c r="R9" i="28"/>
  <c r="S9" i="13"/>
  <c r="K9" i="13" s="1"/>
  <c r="AO9" i="13" s="1"/>
  <c r="R9" i="22"/>
  <c r="M75" i="28"/>
  <c r="N75" i="13"/>
  <c r="K75" i="13" s="1"/>
  <c r="M75" i="22"/>
  <c r="B91" i="24"/>
  <c r="B84" i="24"/>
  <c r="T34" i="13"/>
  <c r="V34" i="13" s="1"/>
  <c r="S30" i="13"/>
  <c r="R30" i="28"/>
  <c r="R30" i="22"/>
  <c r="R112" i="28"/>
  <c r="S112" i="13"/>
  <c r="K112" i="13" s="1"/>
  <c r="R112" i="22"/>
  <c r="M21" i="22"/>
  <c r="N21" i="13"/>
  <c r="M21" i="28"/>
  <c r="K106" i="13"/>
  <c r="T71" i="13"/>
  <c r="V71" i="13" s="1"/>
  <c r="B51" i="24"/>
  <c r="T53" i="13"/>
  <c r="V53" i="13" s="1"/>
  <c r="S57" i="13"/>
  <c r="K57" i="13" s="1"/>
  <c r="R57" i="28"/>
  <c r="R57" i="22"/>
  <c r="R73" i="28"/>
  <c r="S73" i="13"/>
  <c r="R73" i="22"/>
  <c r="R83" i="28"/>
  <c r="S83" i="13"/>
  <c r="K83" i="13" s="1"/>
  <c r="R83" i="22"/>
  <c r="B89" i="24"/>
  <c r="R41" i="28"/>
  <c r="S41" i="13"/>
  <c r="R41" i="22"/>
  <c r="B50" i="24"/>
  <c r="T84" i="13"/>
  <c r="V84" i="13" s="1"/>
  <c r="T114" i="13"/>
  <c r="V114" i="13" s="1"/>
  <c r="B74" i="24"/>
  <c r="S72" i="13"/>
  <c r="K72" i="13" s="1"/>
  <c r="R72" i="28"/>
  <c r="R72" i="22"/>
  <c r="B95" i="24"/>
  <c r="O101" i="13"/>
  <c r="Q101" i="13" s="1"/>
  <c r="T16" i="13"/>
  <c r="V16" i="13" s="1"/>
  <c r="R54" i="28"/>
  <c r="S54" i="13"/>
  <c r="R54" i="22"/>
  <c r="K49" i="13"/>
  <c r="B44" i="21"/>
  <c r="U44" i="22" s="1"/>
  <c r="S44" i="22" s="1"/>
  <c r="BD44" i="22" s="1"/>
  <c r="M40" i="28"/>
  <c r="N40" i="13"/>
  <c r="K40" i="13" s="1"/>
  <c r="M40" i="22"/>
  <c r="O90" i="13"/>
  <c r="Q90" i="13" s="1"/>
  <c r="K107" i="13"/>
  <c r="N92" i="13"/>
  <c r="K92" i="13" s="1"/>
  <c r="M92" i="28"/>
  <c r="M92" i="22"/>
  <c r="T63" i="13"/>
  <c r="V63" i="13" s="1"/>
  <c r="O98" i="13"/>
  <c r="Q98" i="13" s="1"/>
  <c r="B25" i="24"/>
  <c r="S31" i="13"/>
  <c r="R31" i="22"/>
  <c r="R31" i="28"/>
  <c r="S125" i="13"/>
  <c r="K125" i="13" s="1"/>
  <c r="R125" i="28"/>
  <c r="R125" i="22"/>
  <c r="T118" i="13"/>
  <c r="V118" i="13" s="1"/>
  <c r="R39" i="28"/>
  <c r="S39" i="13"/>
  <c r="R39" i="22"/>
  <c r="S120" i="13"/>
  <c r="R120" i="28"/>
  <c r="R120" i="22"/>
  <c r="T36" i="13"/>
  <c r="V36" i="13" s="1"/>
  <c r="B121" i="24"/>
  <c r="S20" i="13"/>
  <c r="K20" i="13" s="1"/>
  <c r="AO20" i="13" s="1"/>
  <c r="R20" i="28"/>
  <c r="R20" i="22"/>
  <c r="T121" i="13"/>
  <c r="V121" i="13" s="1"/>
  <c r="K64" i="13"/>
  <c r="K105" i="13"/>
  <c r="B9" i="24"/>
  <c r="M123" i="28"/>
  <c r="N123" i="13"/>
  <c r="M123" i="22"/>
  <c r="K17" i="13"/>
  <c r="AO17" i="13" s="1"/>
  <c r="B101" i="24"/>
  <c r="O47" i="13"/>
  <c r="Q47" i="13" s="1"/>
  <c r="B109" i="24"/>
  <c r="T93" i="13"/>
  <c r="V93" i="13" s="1"/>
  <c r="O37" i="13"/>
  <c r="S96" i="13"/>
  <c r="K96" i="13" s="1"/>
  <c r="R96" i="28"/>
  <c r="R96" i="22"/>
  <c r="B110" i="24"/>
  <c r="O58" i="13"/>
  <c r="Q58" i="13" s="1"/>
  <c r="R123" i="28"/>
  <c r="S123" i="13"/>
  <c r="R123" i="22"/>
  <c r="O50" i="13"/>
  <c r="Q50" i="13" s="1"/>
  <c r="M128" i="28"/>
  <c r="N128" i="13"/>
  <c r="K128" i="13" s="1"/>
  <c r="M128" i="22"/>
  <c r="B41" i="24"/>
  <c r="B81" i="21"/>
  <c r="T81" i="13"/>
  <c r="V81" i="13" s="1"/>
  <c r="O54" i="13"/>
  <c r="Q54" i="13" s="1"/>
  <c r="B19" i="21"/>
  <c r="T19" i="13"/>
  <c r="V19" i="13" s="1"/>
  <c r="B127" i="24"/>
  <c r="B23" i="21"/>
  <c r="U23" i="22" s="1"/>
  <c r="S23" i="22" s="1"/>
  <c r="BD23" i="22" s="1"/>
  <c r="K60" i="13"/>
  <c r="O93" i="13"/>
  <c r="Q93" i="13" s="1"/>
  <c r="M15" i="28"/>
  <c r="N15" i="13"/>
  <c r="M15" i="22"/>
  <c r="K66" i="13"/>
  <c r="M102" i="28"/>
  <c r="N102" i="13"/>
  <c r="K102" i="13" s="1"/>
  <c r="M102" i="22"/>
  <c r="O75" i="13"/>
  <c r="Q75" i="13" s="1"/>
  <c r="N18" i="13"/>
  <c r="M18" i="28"/>
  <c r="M18" i="22"/>
  <c r="M110" i="28"/>
  <c r="M110" i="22"/>
  <c r="N110" i="13"/>
  <c r="K110" i="13" s="1"/>
  <c r="B128" i="24"/>
  <c r="B111" i="24"/>
  <c r="T26" i="13"/>
  <c r="V26" i="13" s="1"/>
  <c r="B68" i="24"/>
  <c r="M24" i="28"/>
  <c r="N24" i="13"/>
  <c r="M24" i="22"/>
  <c r="S55" i="13"/>
  <c r="R55" i="28"/>
  <c r="R55" i="22"/>
  <c r="M115" i="28"/>
  <c r="N115" i="13"/>
  <c r="K115" i="13" s="1"/>
  <c r="M115" i="22"/>
  <c r="B24" i="24"/>
  <c r="B86" i="24"/>
  <c r="T37" i="13"/>
  <c r="V37" i="13" s="1"/>
  <c r="T92" i="13"/>
  <c r="V92" i="13" s="1"/>
  <c r="T94" i="13"/>
  <c r="V94" i="13" s="1"/>
  <c r="B45" i="21"/>
  <c r="U45" i="22" s="1"/>
  <c r="S45" i="22" s="1"/>
  <c r="BD45" i="22" s="1"/>
  <c r="T77" i="13"/>
  <c r="V77" i="13" s="1"/>
  <c r="B115" i="24"/>
  <c r="B127" i="21"/>
  <c r="U127" i="22" s="1"/>
  <c r="S127" i="22" s="1"/>
  <c r="BD127" i="22" s="1"/>
  <c r="R119" i="28"/>
  <c r="S119" i="13"/>
  <c r="K119" i="13" s="1"/>
  <c r="R119" i="22"/>
  <c r="T57" i="13"/>
  <c r="V57" i="13" s="1"/>
  <c r="T90" i="13"/>
  <c r="V90" i="13" s="1"/>
  <c r="T28" i="13"/>
  <c r="V28" i="13" s="1"/>
  <c r="B42" i="24"/>
  <c r="T46" i="13"/>
  <c r="V46" i="13" s="1"/>
  <c r="T83" i="13"/>
  <c r="V83" i="13" s="1"/>
  <c r="O13" i="13"/>
  <c r="M116" i="28"/>
  <c r="N116" i="13"/>
  <c r="K116" i="13" s="1"/>
  <c r="M116" i="22"/>
  <c r="B32" i="24"/>
  <c r="O61" i="13"/>
  <c r="Q61" i="13" s="1"/>
  <c r="T72" i="13"/>
  <c r="V72" i="13" s="1"/>
  <c r="T97" i="13"/>
  <c r="V97" i="13" s="1"/>
  <c r="B73" i="24"/>
  <c r="T95" i="13"/>
  <c r="V95" i="13" s="1"/>
  <c r="B85" i="24"/>
  <c r="T54" i="13"/>
  <c r="V54" i="13" s="1"/>
  <c r="O113" i="13"/>
  <c r="Q113" i="13" s="1"/>
  <c r="M68" i="28"/>
  <c r="N68" i="13"/>
  <c r="K68" i="13" s="1"/>
  <c r="M68" i="22"/>
  <c r="O40" i="13"/>
  <c r="Q40" i="13" s="1"/>
  <c r="M99" i="28"/>
  <c r="N99" i="13"/>
  <c r="K99" i="13" s="1"/>
  <c r="M99" i="22"/>
  <c r="B47" i="24"/>
  <c r="R63" i="28"/>
  <c r="S63" i="13"/>
  <c r="K63" i="13" s="1"/>
  <c r="R63" i="22"/>
  <c r="B48" i="24"/>
  <c r="S118" i="13"/>
  <c r="K118" i="13" s="1"/>
  <c r="R118" i="22"/>
  <c r="R118" i="28"/>
  <c r="T39" i="13"/>
  <c r="V39" i="13" s="1"/>
  <c r="T120" i="13"/>
  <c r="V120" i="13" s="1"/>
  <c r="T25" i="13"/>
  <c r="V25" i="13" s="1"/>
  <c r="B46" i="24"/>
  <c r="S121" i="13"/>
  <c r="R121" i="28"/>
  <c r="R121" i="22"/>
  <c r="B64" i="24"/>
  <c r="O123" i="13"/>
  <c r="Q123" i="13" s="1"/>
  <c r="M34" i="28"/>
  <c r="N34" i="13"/>
  <c r="K34" i="13" s="1"/>
  <c r="AO34" i="13" s="1"/>
  <c r="M34" i="22"/>
  <c r="B105" i="21"/>
  <c r="U105" i="22" s="1"/>
  <c r="S105" i="22" s="1"/>
  <c r="BD105" i="22" s="1"/>
  <c r="B62" i="24"/>
  <c r="B88" i="24"/>
  <c r="B37" i="24"/>
  <c r="B30" i="24"/>
  <c r="S22" i="13"/>
  <c r="K22" i="13" s="1"/>
  <c r="AO22" i="13" s="1"/>
  <c r="R22" i="28"/>
  <c r="R22" i="22"/>
  <c r="O51" i="13"/>
  <c r="Q51" i="13" s="1"/>
  <c r="B65" i="24"/>
  <c r="B69" i="24"/>
  <c r="O26" i="13"/>
  <c r="M29" i="28"/>
  <c r="N29" i="13"/>
  <c r="K29" i="13" s="1"/>
  <c r="AO29" i="13" s="1"/>
  <c r="M29" i="22"/>
  <c r="M126" i="28"/>
  <c r="N126" i="13"/>
  <c r="K126" i="13" s="1"/>
  <c r="M126" i="22"/>
  <c r="T123" i="13"/>
  <c r="V123" i="13" s="1"/>
  <c r="T110" i="13"/>
  <c r="V110" i="13" s="1"/>
  <c r="B11" i="24"/>
  <c r="O128" i="13"/>
  <c r="Q128" i="13" s="1"/>
  <c r="M32" i="28"/>
  <c r="N32" i="13"/>
  <c r="M32" i="22"/>
  <c r="R81" i="28"/>
  <c r="S81" i="13"/>
  <c r="K81" i="13" s="1"/>
  <c r="R81" i="22"/>
  <c r="B36" i="24"/>
  <c r="R19" i="28"/>
  <c r="S19" i="13"/>
  <c r="R19" i="22"/>
  <c r="T89" i="13"/>
  <c r="V89" i="13" s="1"/>
  <c r="B92" i="24"/>
  <c r="O102" i="13"/>
  <c r="Q102" i="13" s="1"/>
  <c r="M91" i="28"/>
  <c r="N91" i="13"/>
  <c r="K91" i="13" s="1"/>
  <c r="M91" i="22"/>
  <c r="B13" i="24"/>
  <c r="O110" i="13"/>
  <c r="Q110" i="13" s="1"/>
  <c r="B106" i="24"/>
  <c r="B67" i="24"/>
  <c r="B100" i="21"/>
  <c r="U100" i="22" s="1"/>
  <c r="S100" i="22" s="1"/>
  <c r="BD100" i="22" s="1"/>
  <c r="O127" i="13"/>
  <c r="Q127" i="13" s="1"/>
  <c r="T51" i="13"/>
  <c r="V51" i="13" s="1"/>
  <c r="S103" i="13"/>
  <c r="K103" i="13" s="1"/>
  <c r="R103" i="28"/>
  <c r="R103" i="22"/>
  <c r="T67" i="13"/>
  <c r="V67" i="13" s="1"/>
  <c r="R94" i="22"/>
  <c r="S94" i="13"/>
  <c r="R94" i="28"/>
  <c r="R77" i="28"/>
  <c r="R77" i="22"/>
  <c r="S77" i="13"/>
  <c r="O115" i="13"/>
  <c r="Q115" i="13" s="1"/>
  <c r="B12" i="24"/>
  <c r="M71" i="28"/>
  <c r="N71" i="13"/>
  <c r="M71" i="22"/>
  <c r="R28" i="28"/>
  <c r="S28" i="13"/>
  <c r="R28" i="22"/>
  <c r="S32" i="13"/>
  <c r="R32" i="28"/>
  <c r="R32" i="22"/>
  <c r="S46" i="13"/>
  <c r="R46" i="28"/>
  <c r="R46" i="22"/>
  <c r="T70" i="13"/>
  <c r="V70" i="13" s="1"/>
  <c r="B102" i="24"/>
  <c r="B26" i="24"/>
  <c r="T69" i="13"/>
  <c r="V69" i="13" s="1"/>
  <c r="B77" i="24"/>
  <c r="T116" i="13"/>
  <c r="V116" i="13" s="1"/>
  <c r="O119" i="13"/>
  <c r="Q119" i="13" s="1"/>
  <c r="S15" i="13"/>
  <c r="R15" i="28"/>
  <c r="R15" i="22"/>
  <c r="B128" i="21"/>
  <c r="U128" i="22" s="1"/>
  <c r="S128" i="22" s="1"/>
  <c r="BD128" i="22" s="1"/>
  <c r="T128" i="13"/>
  <c r="V128" i="13" s="1"/>
  <c r="R95" i="28"/>
  <c r="S95" i="13"/>
  <c r="K95" i="13" s="1"/>
  <c r="R95" i="22"/>
  <c r="O68" i="13"/>
  <c r="Q68" i="13" s="1"/>
  <c r="K37" i="13"/>
  <c r="AO37" i="13" s="1"/>
  <c r="M117" i="28"/>
  <c r="N117" i="13"/>
  <c r="K117" i="13" s="1"/>
  <c r="M117" i="22"/>
  <c r="O99" i="13"/>
  <c r="Q99" i="13" s="1"/>
  <c r="M33" i="28"/>
  <c r="N33" i="13"/>
  <c r="K33" i="13" s="1"/>
  <c r="AO33" i="13" s="1"/>
  <c r="M33" i="22"/>
  <c r="B35" i="21"/>
  <c r="U35" i="22" s="1"/>
  <c r="S35" i="22" s="1"/>
  <c r="BD35" i="22" s="1"/>
  <c r="N109" i="13"/>
  <c r="K109" i="13" s="1"/>
  <c r="M109" i="28"/>
  <c r="M109" i="22"/>
  <c r="R24" i="28"/>
  <c r="S24" i="13"/>
  <c r="R24" i="22"/>
  <c r="S79" i="13"/>
  <c r="K79" i="13" s="1"/>
  <c r="R79" i="28"/>
  <c r="R79" i="22"/>
  <c r="R88" i="28"/>
  <c r="S88" i="13"/>
  <c r="K88" i="13" s="1"/>
  <c r="R88" i="22"/>
  <c r="B112" i="24"/>
  <c r="B126" i="24"/>
  <c r="B116" i="24"/>
  <c r="K65" i="13"/>
  <c r="B21" i="21"/>
  <c r="T21" i="13"/>
  <c r="V21" i="13" s="1"/>
  <c r="K124" i="13"/>
  <c r="O39" i="13"/>
  <c r="Q39" i="13" s="1"/>
  <c r="M111" i="28"/>
  <c r="M111" i="22"/>
  <c r="N111" i="13"/>
  <c r="K111" i="13" s="1"/>
  <c r="T106" i="13"/>
  <c r="V106" i="13" s="1"/>
  <c r="T18" i="13"/>
  <c r="V18" i="13" s="1"/>
  <c r="B66" i="21"/>
  <c r="U66" i="22" s="1"/>
  <c r="S66" i="22" s="1"/>
  <c r="BD66" i="22" s="1"/>
  <c r="K10" i="13"/>
  <c r="AO10" i="13" s="1"/>
  <c r="B40" i="24"/>
  <c r="T22" i="13"/>
  <c r="V22" i="13" s="1"/>
  <c r="B117" i="24"/>
  <c r="B31" i="24"/>
  <c r="R62" i="28"/>
  <c r="S62" i="13"/>
  <c r="K62" i="13" s="1"/>
  <c r="R62" i="22"/>
  <c r="B56" i="24"/>
  <c r="O126" i="13"/>
  <c r="Q126" i="13" s="1"/>
  <c r="B108" i="24"/>
  <c r="M53" i="28"/>
  <c r="N53" i="13"/>
  <c r="K53" i="13" s="1"/>
  <c r="M53" i="22"/>
  <c r="M12" i="28"/>
  <c r="N12" i="13"/>
  <c r="M12" i="22"/>
  <c r="K84" i="13"/>
  <c r="K42" i="13"/>
  <c r="B75" i="25"/>
  <c r="B124" i="24"/>
  <c r="S89" i="13"/>
  <c r="K89" i="13" s="1"/>
  <c r="R89" i="28"/>
  <c r="R89" i="22"/>
  <c r="B80" i="24"/>
  <c r="B33" i="21"/>
  <c r="U33" i="22" s="1"/>
  <c r="S33" i="22" s="1"/>
  <c r="BD33" i="22" s="1"/>
  <c r="O79" i="13"/>
  <c r="Q79" i="13" s="1"/>
  <c r="B35" i="24"/>
  <c r="S80" i="13"/>
  <c r="K80" i="13" s="1"/>
  <c r="R80" i="28"/>
  <c r="R80" i="22"/>
  <c r="T9" i="13"/>
  <c r="B113" i="21"/>
  <c r="O91" i="13"/>
  <c r="Q91" i="13" s="1"/>
  <c r="B90" i="24"/>
  <c r="B81" i="24"/>
  <c r="B57" i="24"/>
  <c r="B20" i="24"/>
  <c r="K14" i="13"/>
  <c r="AO14" i="13" s="1"/>
  <c r="K41" i="13" l="1"/>
  <c r="B9" i="21"/>
  <c r="B10" i="21"/>
  <c r="U10" i="22" s="1"/>
  <c r="S10" i="22" s="1"/>
  <c r="BD10" i="22" s="1"/>
  <c r="B22" i="21"/>
  <c r="B67" i="21"/>
  <c r="U67" i="22" s="1"/>
  <c r="S67" i="22" s="1"/>
  <c r="BD67" i="22" s="1"/>
  <c r="B120" i="21"/>
  <c r="B98" i="21"/>
  <c r="U98" i="22" s="1"/>
  <c r="S98" i="22" s="1"/>
  <c r="BD98" i="22" s="1"/>
  <c r="B49" i="21"/>
  <c r="U49" i="22" s="1"/>
  <c r="S49" i="22" s="1"/>
  <c r="BD49" i="22" s="1"/>
  <c r="B121" i="21"/>
  <c r="B101" i="21"/>
  <c r="U101" i="22" s="1"/>
  <c r="S101" i="22" s="1"/>
  <c r="BD101" i="22" s="1"/>
  <c r="B80" i="21"/>
  <c r="B125" i="21"/>
  <c r="B58" i="21"/>
  <c r="U58" i="22" s="1"/>
  <c r="S58" i="22" s="1"/>
  <c r="BD58" i="22" s="1"/>
  <c r="B15" i="21"/>
  <c r="B123" i="21"/>
  <c r="B37" i="21"/>
  <c r="U37" i="22" s="1"/>
  <c r="S37" i="22" s="1"/>
  <c r="BD37" i="22" s="1"/>
  <c r="B56" i="21"/>
  <c r="U56" i="22" s="1"/>
  <c r="S56" i="22" s="1"/>
  <c r="BD56" i="22" s="1"/>
  <c r="B102" i="21"/>
  <c r="U102" i="22" s="1"/>
  <c r="S102" i="22" s="1"/>
  <c r="BD102" i="22" s="1"/>
  <c r="B72" i="21"/>
  <c r="B46" i="21"/>
  <c r="B90" i="21"/>
  <c r="U90" i="22" s="1"/>
  <c r="S90" i="22" s="1"/>
  <c r="BD90" i="22" s="1"/>
  <c r="B77" i="21"/>
  <c r="B92" i="21"/>
  <c r="U92" i="22" s="1"/>
  <c r="S92" i="22" s="1"/>
  <c r="BD92" i="22" s="1"/>
  <c r="B122" i="21"/>
  <c r="U122" i="22" s="1"/>
  <c r="S122" i="22" s="1"/>
  <c r="BD122" i="22" s="1"/>
  <c r="B48" i="21"/>
  <c r="U48" i="22" s="1"/>
  <c r="S48" i="22" s="1"/>
  <c r="BD48" i="22" s="1"/>
  <c r="B30" i="21"/>
  <c r="B78" i="21"/>
  <c r="U78" i="22" s="1"/>
  <c r="S78" i="22" s="1"/>
  <c r="BD78" i="22" s="1"/>
  <c r="B50" i="21"/>
  <c r="B96" i="21"/>
  <c r="B79" i="21"/>
  <c r="B31" i="21"/>
  <c r="B52" i="21"/>
  <c r="U52" i="22" s="1"/>
  <c r="S52" i="22" s="1"/>
  <c r="BD52" i="22" s="1"/>
  <c r="B103" i="21"/>
  <c r="B87" i="21"/>
  <c r="U87" i="22" s="1"/>
  <c r="S87" i="22" s="1"/>
  <c r="BD87" i="22" s="1"/>
  <c r="B61" i="21"/>
  <c r="U61" i="22" s="1"/>
  <c r="S61" i="22" s="1"/>
  <c r="BD61" i="22" s="1"/>
  <c r="B104" i="21"/>
  <c r="B51" i="21"/>
  <c r="B54" i="21"/>
  <c r="B97" i="21"/>
  <c r="U97" i="22" s="1"/>
  <c r="S97" i="22" s="1"/>
  <c r="BD97" i="22" s="1"/>
  <c r="B108" i="21"/>
  <c r="U108" i="22" s="1"/>
  <c r="S108" i="22" s="1"/>
  <c r="BD108" i="22" s="1"/>
  <c r="B28" i="21"/>
  <c r="B88" i="21"/>
  <c r="B18" i="21"/>
  <c r="B64" i="21"/>
  <c r="U64" i="22" s="1"/>
  <c r="S64" i="22" s="1"/>
  <c r="BD64" i="22" s="1"/>
  <c r="B112" i="21"/>
  <c r="B70" i="21"/>
  <c r="B13" i="21"/>
  <c r="U13" i="22" s="1"/>
  <c r="S13" i="22" s="1"/>
  <c r="BD13" i="22" s="1"/>
  <c r="B86" i="21"/>
  <c r="U86" i="22" s="1"/>
  <c r="S86" i="22" s="1"/>
  <c r="BD86" i="22" s="1"/>
  <c r="B65" i="21"/>
  <c r="U65" i="22" s="1"/>
  <c r="S65" i="22" s="1"/>
  <c r="BD65" i="22" s="1"/>
  <c r="B106" i="21"/>
  <c r="U106" i="22" s="1"/>
  <c r="S106" i="22" s="1"/>
  <c r="BD106" i="22" s="1"/>
  <c r="B47" i="21"/>
  <c r="U47" i="22" s="1"/>
  <c r="S47" i="22" s="1"/>
  <c r="BD47" i="22" s="1"/>
  <c r="B116" i="21"/>
  <c r="U116" i="22" s="1"/>
  <c r="S116" i="22" s="1"/>
  <c r="BD116" i="22" s="1"/>
  <c r="B69" i="21"/>
  <c r="U69" i="22" s="1"/>
  <c r="S69" i="22" s="1"/>
  <c r="BD69" i="22" s="1"/>
  <c r="B111" i="21"/>
  <c r="U111" i="22" s="1"/>
  <c r="S111" i="22" s="1"/>
  <c r="BD111" i="22" s="1"/>
  <c r="B82" i="21"/>
  <c r="U82" i="22" s="1"/>
  <c r="S82" i="22" s="1"/>
  <c r="BD82" i="22" s="1"/>
  <c r="B110" i="21"/>
  <c r="U110" i="22" s="1"/>
  <c r="S110" i="22" s="1"/>
  <c r="BD110" i="22" s="1"/>
  <c r="B107" i="21"/>
  <c r="U107" i="22" s="1"/>
  <c r="S107" i="22" s="1"/>
  <c r="BD107" i="22" s="1"/>
  <c r="B25" i="21"/>
  <c r="U25" i="22" s="1"/>
  <c r="S25" i="22" s="1"/>
  <c r="BD25" i="22" s="1"/>
  <c r="B39" i="21"/>
  <c r="B95" i="21"/>
  <c r="B83" i="21"/>
  <c r="B11" i="21"/>
  <c r="U11" i="22" s="1"/>
  <c r="S11" i="22" s="1"/>
  <c r="BD11" i="22" s="1"/>
  <c r="B43" i="21"/>
  <c r="U43" i="22" s="1"/>
  <c r="S43" i="22" s="1"/>
  <c r="BD43" i="22" s="1"/>
  <c r="B113" i="24"/>
  <c r="B82" i="24"/>
  <c r="B41" i="21"/>
  <c r="B96" i="24"/>
  <c r="B60" i="21"/>
  <c r="U60" i="22" s="1"/>
  <c r="S60" i="22" s="1"/>
  <c r="BD60" i="22" s="1"/>
  <c r="B55" i="21"/>
  <c r="B62" i="21"/>
  <c r="B42" i="21"/>
  <c r="U42" i="22" s="1"/>
  <c r="S42" i="22" s="1"/>
  <c r="BD42" i="22" s="1"/>
  <c r="B68" i="21"/>
  <c r="U68" i="22" s="1"/>
  <c r="S68" i="22" s="1"/>
  <c r="BD68" i="22" s="1"/>
  <c r="B38" i="21"/>
  <c r="U38" i="22" s="1"/>
  <c r="S38" i="22" s="1"/>
  <c r="BD38" i="22" s="1"/>
  <c r="B61" i="24"/>
  <c r="B75" i="24"/>
  <c r="B43" i="24"/>
  <c r="B15" i="24"/>
  <c r="B123" i="24"/>
  <c r="B120" i="24"/>
  <c r="B52" i="24"/>
  <c r="B85" i="21"/>
  <c r="U85" i="22" s="1"/>
  <c r="S85" i="22" s="1"/>
  <c r="BD85" i="22" s="1"/>
  <c r="B53" i="24"/>
  <c r="B125" i="24"/>
  <c r="B89" i="21"/>
  <c r="B91" i="21"/>
  <c r="U91" i="22" s="1"/>
  <c r="S91" i="22" s="1"/>
  <c r="BD91" i="22" s="1"/>
  <c r="B29" i="21"/>
  <c r="U29" i="22" s="1"/>
  <c r="S29" i="22" s="1"/>
  <c r="BD29" i="22" s="1"/>
  <c r="B117" i="21"/>
  <c r="U117" i="22" s="1"/>
  <c r="S117" i="22" s="1"/>
  <c r="BD117" i="22" s="1"/>
  <c r="B70" i="24"/>
  <c r="B34" i="24"/>
  <c r="B87" i="24"/>
  <c r="B39" i="24"/>
  <c r="B55" i="24"/>
  <c r="B57" i="21"/>
  <c r="B119" i="21"/>
  <c r="B94" i="21"/>
  <c r="B105" i="24"/>
  <c r="K55" i="13"/>
  <c r="B26" i="21"/>
  <c r="U26" i="22" s="1"/>
  <c r="S26" i="22" s="1"/>
  <c r="BD26" i="22" s="1"/>
  <c r="B28" i="24"/>
  <c r="B71" i="24"/>
  <c r="B76" i="24"/>
  <c r="B40" i="21"/>
  <c r="U40" i="22" s="1"/>
  <c r="S40" i="22" s="1"/>
  <c r="BD40" i="22" s="1"/>
  <c r="B27" i="21"/>
  <c r="U27" i="22" s="1"/>
  <c r="S27" i="22" s="1"/>
  <c r="BD27" i="22" s="1"/>
  <c r="B49" i="24"/>
  <c r="B107" i="24"/>
  <c r="B97" i="24"/>
  <c r="B36" i="21"/>
  <c r="U36" i="22" s="1"/>
  <c r="S36" i="22" s="1"/>
  <c r="BD36" i="22" s="1"/>
  <c r="B118" i="21"/>
  <c r="B60" i="24"/>
  <c r="B126" i="21"/>
  <c r="U126" i="22" s="1"/>
  <c r="S126" i="22" s="1"/>
  <c r="BD126" i="22" s="1"/>
  <c r="B23" i="24"/>
  <c r="B84" i="21"/>
  <c r="U84" i="22" s="1"/>
  <c r="S84" i="22" s="1"/>
  <c r="BD84" i="22" s="1"/>
  <c r="B71" i="21"/>
  <c r="B34" i="21"/>
  <c r="U34" i="22" s="1"/>
  <c r="S34" i="22" s="1"/>
  <c r="BD34" i="22" s="1"/>
  <c r="B114" i="24"/>
  <c r="B119" i="24"/>
  <c r="B104" i="24"/>
  <c r="B115" i="21"/>
  <c r="U115" i="22" s="1"/>
  <c r="S115" i="22" s="1"/>
  <c r="BD115" i="22" s="1"/>
  <c r="B20" i="21"/>
  <c r="B24" i="21"/>
  <c r="B59" i="21"/>
  <c r="U59" i="22" s="1"/>
  <c r="S59" i="22" s="1"/>
  <c r="BD59" i="22" s="1"/>
  <c r="B32" i="21"/>
  <c r="B76" i="21"/>
  <c r="U76" i="22" s="1"/>
  <c r="S76" i="22" s="1"/>
  <c r="BD76" i="22" s="1"/>
  <c r="B59" i="24"/>
  <c r="B21" i="24"/>
  <c r="B99" i="24"/>
  <c r="B54" i="24"/>
  <c r="B72" i="24"/>
  <c r="B94" i="24"/>
  <c r="B122" i="24"/>
  <c r="B16" i="24"/>
  <c r="B93" i="21"/>
  <c r="U93" i="22" s="1"/>
  <c r="S93" i="22" s="1"/>
  <c r="BD93" i="22" s="1"/>
  <c r="B38" i="24"/>
  <c r="B12" i="21"/>
  <c r="B22" i="24"/>
  <c r="B27" i="24"/>
  <c r="B83" i="24"/>
  <c r="B45" i="24"/>
  <c r="B63" i="21"/>
  <c r="B16" i="21"/>
  <c r="U16" i="22" s="1"/>
  <c r="S16" i="22" s="1"/>
  <c r="BD16" i="22" s="1"/>
  <c r="B29" i="24"/>
  <c r="B114" i="21"/>
  <c r="U114" i="22" s="1"/>
  <c r="S114" i="22" s="1"/>
  <c r="BD114" i="22" s="1"/>
  <c r="B109" i="21"/>
  <c r="U109" i="22" s="1"/>
  <c r="S109" i="22" s="1"/>
  <c r="BD109" i="22" s="1"/>
  <c r="B53" i="21"/>
  <c r="U53" i="22" s="1"/>
  <c r="S53" i="22" s="1"/>
  <c r="BD53" i="22" s="1"/>
  <c r="B103" i="24"/>
  <c r="B93" i="24"/>
  <c r="B118" i="24"/>
  <c r="B14" i="24"/>
  <c r="B17" i="24"/>
  <c r="B58" i="24"/>
  <c r="B14" i="21"/>
  <c r="U14" i="22" s="1"/>
  <c r="S14" i="22" s="1"/>
  <c r="BD14" i="22" s="1"/>
  <c r="B124" i="21"/>
  <c r="U124" i="22" s="1"/>
  <c r="S124" i="22" s="1"/>
  <c r="BD124" i="22" s="1"/>
  <c r="B74" i="21"/>
  <c r="U74" i="22" s="1"/>
  <c r="S74" i="22" s="1"/>
  <c r="BD74" i="22" s="1"/>
  <c r="B18" i="24"/>
  <c r="B100" i="24"/>
  <c r="BD75" i="34"/>
  <c r="U75" i="34"/>
  <c r="AJ24" i="34"/>
  <c r="BG24" i="34"/>
  <c r="BD45" i="34"/>
  <c r="U45" i="34"/>
  <c r="Z95" i="34"/>
  <c r="BE95" i="34"/>
  <c r="BD56" i="34"/>
  <c r="U56" i="34"/>
  <c r="BG65" i="34"/>
  <c r="AJ65" i="34"/>
  <c r="BE90" i="34"/>
  <c r="Z90" i="34"/>
  <c r="Z122" i="34"/>
  <c r="BE122" i="34"/>
  <c r="AJ117" i="34"/>
  <c r="BG117" i="34"/>
  <c r="BF61" i="34"/>
  <c r="AE61" i="34"/>
  <c r="BG120" i="34"/>
  <c r="AJ120" i="34"/>
  <c r="Z115" i="34"/>
  <c r="BE115" i="34"/>
  <c r="BF43" i="34"/>
  <c r="AE43" i="34"/>
  <c r="BF98" i="34"/>
  <c r="AE98" i="34"/>
  <c r="BF60" i="34"/>
  <c r="AE60" i="34"/>
  <c r="AJ84" i="34"/>
  <c r="BG84" i="34"/>
  <c r="BG13" i="34"/>
  <c r="AJ13" i="34"/>
  <c r="BE18" i="34"/>
  <c r="Z18" i="34"/>
  <c r="Z112" i="34"/>
  <c r="BE112" i="34"/>
  <c r="BF19" i="34"/>
  <c r="AE19" i="34"/>
  <c r="BE93" i="34"/>
  <c r="Z93" i="34"/>
  <c r="AE12" i="34"/>
  <c r="BF12" i="34"/>
  <c r="BF71" i="34"/>
  <c r="AE71" i="34"/>
  <c r="Z77" i="34"/>
  <c r="BE77" i="34"/>
  <c r="AJ83" i="34"/>
  <c r="BG83" i="34"/>
  <c r="BG10" i="34"/>
  <c r="AJ10" i="34"/>
  <c r="BE92" i="34"/>
  <c r="Z92" i="34"/>
  <c r="BG69" i="34"/>
  <c r="AJ69" i="34"/>
  <c r="BG80" i="34"/>
  <c r="AJ80" i="34"/>
  <c r="AE95" i="34"/>
  <c r="BF95" i="34"/>
  <c r="BG76" i="34"/>
  <c r="AJ76" i="34"/>
  <c r="BE97" i="34"/>
  <c r="Z97" i="34"/>
  <c r="BG49" i="34"/>
  <c r="AJ49" i="34"/>
  <c r="BG39" i="34"/>
  <c r="AJ39" i="34"/>
  <c r="BE24" i="34"/>
  <c r="Z24" i="34"/>
  <c r="AE57" i="34"/>
  <c r="BF57" i="34"/>
  <c r="BF65" i="34"/>
  <c r="AE65" i="34"/>
  <c r="BF103" i="34"/>
  <c r="AE103" i="34"/>
  <c r="BG19" i="34"/>
  <c r="AJ19" i="34"/>
  <c r="BG81" i="34"/>
  <c r="AJ81" i="34"/>
  <c r="AE70" i="34"/>
  <c r="BF70" i="34"/>
  <c r="AE21" i="34"/>
  <c r="BF21" i="34"/>
  <c r="BG53" i="34"/>
  <c r="AJ53" i="34"/>
  <c r="BG90" i="34"/>
  <c r="AJ90" i="34"/>
  <c r="AJ113" i="34"/>
  <c r="BG113" i="34"/>
  <c r="AJ50" i="34"/>
  <c r="BG50" i="34"/>
  <c r="BE75" i="34"/>
  <c r="Z75" i="34"/>
  <c r="BE79" i="34"/>
  <c r="Z79" i="34"/>
  <c r="BG87" i="34"/>
  <c r="AJ87" i="34"/>
  <c r="BE31" i="34"/>
  <c r="Z31" i="34"/>
  <c r="BG115" i="34"/>
  <c r="AJ115" i="34"/>
  <c r="BG75" i="34"/>
  <c r="AJ75" i="34"/>
  <c r="BF81" i="34"/>
  <c r="AE81" i="34"/>
  <c r="BG116" i="34"/>
  <c r="AJ116" i="34"/>
  <c r="BE127" i="34"/>
  <c r="Z127" i="34"/>
  <c r="AE105" i="34"/>
  <c r="BF105" i="34"/>
  <c r="BE118" i="34"/>
  <c r="Z118" i="34"/>
  <c r="BG61" i="34"/>
  <c r="AJ61" i="34"/>
  <c r="AE16" i="34"/>
  <c r="BF16" i="34"/>
  <c r="Z98" i="34"/>
  <c r="BE98" i="34"/>
  <c r="Z108" i="34"/>
  <c r="BE108" i="34"/>
  <c r="BG28" i="34"/>
  <c r="AJ28" i="34"/>
  <c r="AJ128" i="34"/>
  <c r="BG128" i="34"/>
  <c r="U25" i="34"/>
  <c r="BD25" i="34"/>
  <c r="BG101" i="34"/>
  <c r="AJ101" i="34"/>
  <c r="BD26" i="34"/>
  <c r="U26" i="34"/>
  <c r="BF115" i="34"/>
  <c r="AE115" i="34"/>
  <c r="BF67" i="34"/>
  <c r="AE67" i="34"/>
  <c r="AE64" i="34"/>
  <c r="BF64" i="34"/>
  <c r="BG123" i="34"/>
  <c r="AJ123" i="34"/>
  <c r="BG98" i="34"/>
  <c r="AJ98" i="34"/>
  <c r="BE102" i="34"/>
  <c r="Z102" i="34"/>
  <c r="BF128" i="34"/>
  <c r="AE128" i="34"/>
  <c r="AJ103" i="34"/>
  <c r="BG103" i="34"/>
  <c r="BG26" i="34"/>
  <c r="AJ26" i="34"/>
  <c r="B85" i="25"/>
  <c r="BF74" i="34"/>
  <c r="AE74" i="34"/>
  <c r="BF76" i="34"/>
  <c r="AE76" i="34"/>
  <c r="BG71" i="34"/>
  <c r="AJ71" i="34"/>
  <c r="BE107" i="34"/>
  <c r="Z107" i="34"/>
  <c r="BF122" i="34"/>
  <c r="AE122" i="34"/>
  <c r="BG31" i="34"/>
  <c r="AJ31" i="34"/>
  <c r="AE42" i="34"/>
  <c r="BF42" i="34"/>
  <c r="AE30" i="34"/>
  <c r="BF30" i="34"/>
  <c r="BG35" i="34"/>
  <c r="AJ35" i="34"/>
  <c r="AJ20" i="34"/>
  <c r="BG20" i="34"/>
  <c r="Z126" i="34"/>
  <c r="BE126" i="34"/>
  <c r="BE35" i="34"/>
  <c r="Z35" i="34"/>
  <c r="AE104" i="34"/>
  <c r="BF104" i="34"/>
  <c r="BE114" i="34"/>
  <c r="Z114" i="34"/>
  <c r="BD29" i="34"/>
  <c r="U29" i="34"/>
  <c r="BF27" i="34"/>
  <c r="AE27" i="34"/>
  <c r="BD66" i="34"/>
  <c r="U66" i="34"/>
  <c r="BE61" i="34"/>
  <c r="Z61" i="34"/>
  <c r="BG121" i="34"/>
  <c r="AJ121" i="34"/>
  <c r="Z67" i="34"/>
  <c r="BE67" i="34"/>
  <c r="Z104" i="34"/>
  <c r="BE104" i="34"/>
  <c r="BE56" i="34"/>
  <c r="Z56" i="34"/>
  <c r="AE17" i="34"/>
  <c r="BF17" i="34"/>
  <c r="Z58" i="34"/>
  <c r="BE58" i="34"/>
  <c r="AJ108" i="34"/>
  <c r="BG108" i="34"/>
  <c r="Z9" i="34"/>
  <c r="BE9" i="34"/>
  <c r="BE23" i="34"/>
  <c r="Z23" i="34"/>
  <c r="BG102" i="34"/>
  <c r="AJ102" i="34"/>
  <c r="BG47" i="34"/>
  <c r="AJ47" i="34"/>
  <c r="AJ63" i="34"/>
  <c r="BG63" i="34"/>
  <c r="BG74" i="34"/>
  <c r="AJ74" i="34"/>
  <c r="BG17" i="34"/>
  <c r="AJ17" i="34"/>
  <c r="BG97" i="34"/>
  <c r="AJ97" i="34"/>
  <c r="BF79" i="34"/>
  <c r="AE79" i="34"/>
  <c r="AE34" i="34"/>
  <c r="BF34" i="34"/>
  <c r="AE116" i="34"/>
  <c r="BF116" i="34"/>
  <c r="Z15" i="34"/>
  <c r="BE15" i="34"/>
  <c r="BF23" i="34"/>
  <c r="AE23" i="34"/>
  <c r="AE118" i="34"/>
  <c r="BF118" i="34"/>
  <c r="AJ106" i="34"/>
  <c r="BG106" i="34"/>
  <c r="BE22" i="34"/>
  <c r="Z22" i="34"/>
  <c r="BG51" i="34"/>
  <c r="AJ51" i="34"/>
  <c r="BE100" i="34"/>
  <c r="Z100" i="34"/>
  <c r="AJ27" i="34"/>
  <c r="BG27" i="34"/>
  <c r="BE125" i="34"/>
  <c r="Z125" i="34"/>
  <c r="Z10" i="34"/>
  <c r="BE10" i="34"/>
  <c r="AE31" i="34"/>
  <c r="BF31" i="34"/>
  <c r="BF14" i="34"/>
  <c r="AE14" i="34"/>
  <c r="BE91" i="34"/>
  <c r="Z91" i="34"/>
  <c r="BF11" i="34"/>
  <c r="AE11" i="34"/>
  <c r="BE26" i="34"/>
  <c r="Z26" i="34"/>
  <c r="AJ112" i="34"/>
  <c r="BG112" i="34"/>
  <c r="BE116" i="34"/>
  <c r="Z116" i="34"/>
  <c r="AJ88" i="34"/>
  <c r="BG88" i="34"/>
  <c r="BF58" i="34"/>
  <c r="AE58" i="34"/>
  <c r="BG122" i="34"/>
  <c r="AJ122" i="34"/>
  <c r="AE37" i="34"/>
  <c r="BF37" i="34"/>
  <c r="BD108" i="34"/>
  <c r="U108" i="34"/>
  <c r="AJ46" i="34"/>
  <c r="BG46" i="34"/>
  <c r="BF86" i="34"/>
  <c r="AE86" i="34"/>
  <c r="BD87" i="34"/>
  <c r="U87" i="34"/>
  <c r="Z81" i="34"/>
  <c r="BE81" i="34"/>
  <c r="Z83" i="34"/>
  <c r="BE83" i="34"/>
  <c r="BF45" i="34"/>
  <c r="AE45" i="34"/>
  <c r="BE62" i="34"/>
  <c r="Z62" i="34"/>
  <c r="Z57" i="34"/>
  <c r="BE57" i="34"/>
  <c r="BG45" i="34"/>
  <c r="AJ45" i="34"/>
  <c r="AE13" i="34"/>
  <c r="BF13" i="34"/>
  <c r="BE120" i="34"/>
  <c r="Z120" i="34"/>
  <c r="BE74" i="34"/>
  <c r="Z74" i="34"/>
  <c r="BE27" i="34"/>
  <c r="Z27" i="34"/>
  <c r="AE109" i="34"/>
  <c r="BF109" i="34"/>
  <c r="BG127" i="34"/>
  <c r="AJ127" i="34"/>
  <c r="AE110" i="34"/>
  <c r="BF110" i="34"/>
  <c r="BD68" i="34"/>
  <c r="U68" i="34"/>
  <c r="BD11" i="34"/>
  <c r="U11" i="34"/>
  <c r="BG11" i="34"/>
  <c r="AJ11" i="34"/>
  <c r="BE80" i="34"/>
  <c r="Z80" i="34"/>
  <c r="BF15" i="34"/>
  <c r="AE15" i="34"/>
  <c r="U85" i="34"/>
  <c r="BD85" i="34"/>
  <c r="BE11" i="34"/>
  <c r="Z11" i="34"/>
  <c r="BF63" i="34"/>
  <c r="AE63" i="34"/>
  <c r="AE38" i="34"/>
  <c r="BF38" i="34"/>
  <c r="BF28" i="34"/>
  <c r="AE28" i="34"/>
  <c r="AE121" i="34"/>
  <c r="BF121" i="34"/>
  <c r="BE72" i="34"/>
  <c r="Z72" i="34"/>
  <c r="AE40" i="34"/>
  <c r="BF40" i="34"/>
  <c r="BG126" i="34"/>
  <c r="AJ126" i="34"/>
  <c r="AE123" i="34"/>
  <c r="BF123" i="34"/>
  <c r="U122" i="34"/>
  <c r="BD122" i="34"/>
  <c r="BE16" i="34"/>
  <c r="Z16" i="34"/>
  <c r="Z101" i="34"/>
  <c r="BE101" i="34"/>
  <c r="BF96" i="34"/>
  <c r="AE96" i="34"/>
  <c r="AE54" i="34"/>
  <c r="BF54" i="34"/>
  <c r="BG66" i="34"/>
  <c r="AJ66" i="34"/>
  <c r="BG104" i="34"/>
  <c r="AJ104" i="34"/>
  <c r="BG100" i="34"/>
  <c r="AJ100" i="34"/>
  <c r="AJ23" i="34"/>
  <c r="BG23" i="34"/>
  <c r="BG54" i="34"/>
  <c r="AJ54" i="34"/>
  <c r="BE128" i="34"/>
  <c r="Z128" i="34"/>
  <c r="BG33" i="34"/>
  <c r="AJ33" i="34"/>
  <c r="BE69" i="34"/>
  <c r="Z69" i="34"/>
  <c r="BE29" i="34"/>
  <c r="Z29" i="34"/>
  <c r="BG18" i="34"/>
  <c r="AJ18" i="34"/>
  <c r="Z32" i="34"/>
  <c r="BE32" i="34"/>
  <c r="BE119" i="34"/>
  <c r="Z119" i="34"/>
  <c r="AE47" i="34"/>
  <c r="BF47" i="34"/>
  <c r="BF114" i="34"/>
  <c r="AE114" i="34"/>
  <c r="BG70" i="34"/>
  <c r="AJ70" i="34"/>
  <c r="BG107" i="34"/>
  <c r="AJ107" i="34"/>
  <c r="BF55" i="34"/>
  <c r="AE55" i="34"/>
  <c r="BF41" i="34"/>
  <c r="AE41" i="34"/>
  <c r="BG55" i="34"/>
  <c r="AJ55" i="34"/>
  <c r="BF100" i="34"/>
  <c r="AE100" i="34"/>
  <c r="AJ29" i="34"/>
  <c r="BG29" i="34"/>
  <c r="U78" i="34"/>
  <c r="BD78" i="34"/>
  <c r="BE37" i="34"/>
  <c r="Z37" i="34"/>
  <c r="BG89" i="34"/>
  <c r="AJ89" i="34"/>
  <c r="BF69" i="34"/>
  <c r="AE69" i="34"/>
  <c r="BF9" i="34"/>
  <c r="AE9" i="34"/>
  <c r="BE40" i="34"/>
  <c r="Z40" i="34"/>
  <c r="AE33" i="34"/>
  <c r="BF33" i="34"/>
  <c r="BE86" i="34"/>
  <c r="Z86" i="34"/>
  <c r="AE52" i="34"/>
  <c r="BF52" i="34"/>
  <c r="BE111" i="34"/>
  <c r="Z111" i="34"/>
  <c r="BG52" i="34"/>
  <c r="AJ52" i="34"/>
  <c r="BE53" i="34"/>
  <c r="Z53" i="34"/>
  <c r="AE35" i="34"/>
  <c r="BF35" i="34"/>
  <c r="BG68" i="34"/>
  <c r="AJ68" i="34"/>
  <c r="BF102" i="34"/>
  <c r="AE102" i="34"/>
  <c r="BG48" i="34"/>
  <c r="AJ48" i="34"/>
  <c r="Z94" i="34"/>
  <c r="BE94" i="34"/>
  <c r="BF29" i="34"/>
  <c r="AE29" i="34"/>
  <c r="BF111" i="34"/>
  <c r="AE111" i="34"/>
  <c r="BE85" i="34"/>
  <c r="Z85" i="34"/>
  <c r="U76" i="34"/>
  <c r="BD76" i="34"/>
  <c r="BG111" i="34"/>
  <c r="AJ111" i="34"/>
  <c r="AE80" i="34"/>
  <c r="BF80" i="34"/>
  <c r="U109" i="34"/>
  <c r="BD109" i="34"/>
  <c r="BF75" i="34"/>
  <c r="AE75" i="34"/>
  <c r="Z71" i="34"/>
  <c r="BE71" i="34"/>
  <c r="BE103" i="34"/>
  <c r="Z103" i="34"/>
  <c r="B10" i="24"/>
  <c r="B66" i="24"/>
  <c r="B94" i="25"/>
  <c r="Z76" i="34"/>
  <c r="BE76" i="34"/>
  <c r="AE89" i="34"/>
  <c r="BF89" i="34"/>
  <c r="BD105" i="34"/>
  <c r="U105" i="34"/>
  <c r="BE96" i="34"/>
  <c r="Z96" i="34"/>
  <c r="BF108" i="34"/>
  <c r="AE108" i="34"/>
  <c r="BG93" i="34"/>
  <c r="AJ93" i="34"/>
  <c r="BF51" i="34"/>
  <c r="AE51" i="34"/>
  <c r="BE49" i="34"/>
  <c r="Z49" i="34"/>
  <c r="BF20" i="34"/>
  <c r="AE20" i="34"/>
  <c r="BE106" i="34"/>
  <c r="Z106" i="34"/>
  <c r="BE19" i="34"/>
  <c r="Z19" i="34"/>
  <c r="BE123" i="34"/>
  <c r="Z123" i="34"/>
  <c r="BD91" i="34"/>
  <c r="U91" i="34"/>
  <c r="BD9" i="34"/>
  <c r="U9" i="34"/>
  <c r="AE50" i="34"/>
  <c r="BF50" i="34"/>
  <c r="AJ21" i="34"/>
  <c r="BG21" i="34"/>
  <c r="BG60" i="34"/>
  <c r="AJ60" i="34"/>
  <c r="BE28" i="34"/>
  <c r="Z28" i="34"/>
  <c r="BF106" i="34"/>
  <c r="AE106" i="34"/>
  <c r="BE99" i="34"/>
  <c r="Z99" i="34"/>
  <c r="AJ9" i="34"/>
  <c r="BG9" i="34"/>
  <c r="BG105" i="34"/>
  <c r="AJ105" i="34"/>
  <c r="BF94" i="34"/>
  <c r="AE94" i="34"/>
  <c r="BE36" i="34"/>
  <c r="Z36" i="34"/>
  <c r="BF97" i="34"/>
  <c r="AE97" i="34"/>
  <c r="BD58" i="34"/>
  <c r="U58" i="34"/>
  <c r="AJ37" i="34"/>
  <c r="BG37" i="34"/>
  <c r="BF46" i="34"/>
  <c r="AE46" i="34"/>
  <c r="BG86" i="34"/>
  <c r="AJ86" i="34"/>
  <c r="AJ94" i="34"/>
  <c r="BG94" i="34"/>
  <c r="BE65" i="34"/>
  <c r="Z65" i="34"/>
  <c r="BG91" i="34"/>
  <c r="AJ91" i="34"/>
  <c r="BG109" i="34"/>
  <c r="AJ109" i="34"/>
  <c r="BG22" i="34"/>
  <c r="AJ22" i="34"/>
  <c r="BE89" i="34"/>
  <c r="Z89" i="34"/>
  <c r="Z38" i="34"/>
  <c r="BE38" i="34"/>
  <c r="AE18" i="34"/>
  <c r="BF18" i="34"/>
  <c r="AE120" i="34"/>
  <c r="BF120" i="34"/>
  <c r="AE126" i="34"/>
  <c r="BF126" i="34"/>
  <c r="BF68" i="34"/>
  <c r="AE68" i="34"/>
  <c r="BE17" i="34"/>
  <c r="Z17" i="34"/>
  <c r="Z33" i="34"/>
  <c r="BE33" i="34"/>
  <c r="BF73" i="34"/>
  <c r="AE73" i="34"/>
  <c r="BF48" i="34"/>
  <c r="AE48" i="34"/>
  <c r="BF25" i="34"/>
  <c r="AE25" i="34"/>
  <c r="BG36" i="34"/>
  <c r="AJ36" i="34"/>
  <c r="BE41" i="34"/>
  <c r="Z41" i="34"/>
  <c r="Z43" i="34"/>
  <c r="BE43" i="34"/>
  <c r="BF72" i="34"/>
  <c r="AE72" i="34"/>
  <c r="BE110" i="34"/>
  <c r="Z110" i="34"/>
  <c r="BG64" i="34"/>
  <c r="AJ64" i="34"/>
  <c r="AE82" i="34"/>
  <c r="BF82" i="34"/>
  <c r="BG95" i="34"/>
  <c r="AJ95" i="34"/>
  <c r="AJ124" i="34"/>
  <c r="BG124" i="34"/>
  <c r="BG41" i="34"/>
  <c r="AJ41" i="34"/>
  <c r="Z48" i="34"/>
  <c r="BE48" i="34"/>
  <c r="K104" i="13"/>
  <c r="O36" i="13"/>
  <c r="CO36" i="4"/>
  <c r="CO27" i="4"/>
  <c r="CL34" i="4"/>
  <c r="O34" i="13"/>
  <c r="CO25" i="4"/>
  <c r="CL25" i="4"/>
  <c r="O25" i="13"/>
  <c r="CO38" i="4"/>
  <c r="CL38" i="4"/>
  <c r="O38" i="13"/>
  <c r="AP37" i="13"/>
  <c r="CO29" i="4"/>
  <c r="CL29" i="4"/>
  <c r="AR35" i="13"/>
  <c r="CN24" i="4"/>
  <c r="E35" i="4" s="1"/>
  <c r="AQ14" i="13"/>
  <c r="AR20" i="13"/>
  <c r="C30" i="21"/>
  <c r="C37" i="21"/>
  <c r="C19" i="21"/>
  <c r="C38" i="21"/>
  <c r="C18" i="21"/>
  <c r="AP38" i="13"/>
  <c r="CL28" i="4"/>
  <c r="CO28" i="4"/>
  <c r="O19" i="13"/>
  <c r="CL19" i="4"/>
  <c r="CO32" i="4"/>
  <c r="CL32" i="4"/>
  <c r="CM18" i="4"/>
  <c r="CL18" i="4"/>
  <c r="AQ36" i="13"/>
  <c r="K121" i="13"/>
  <c r="K94" i="13"/>
  <c r="K73" i="13"/>
  <c r="O27" i="13"/>
  <c r="O32" i="13"/>
  <c r="O18" i="13"/>
  <c r="O29" i="13"/>
  <c r="CM29" i="4"/>
  <c r="O28" i="13"/>
  <c r="O33" i="13"/>
  <c r="K70" i="13"/>
  <c r="CL33" i="4"/>
  <c r="K46" i="13"/>
  <c r="K31" i="13"/>
  <c r="AO31" i="13" s="1"/>
  <c r="AP31" i="13" s="1"/>
  <c r="K28" i="13"/>
  <c r="AO28" i="13" s="1"/>
  <c r="AP28" i="13" s="1"/>
  <c r="K30" i="13"/>
  <c r="AO30" i="13" s="1"/>
  <c r="CM32" i="4"/>
  <c r="CM19" i="4"/>
  <c r="CL12" i="4"/>
  <c r="CO15" i="4"/>
  <c r="CO19" i="4"/>
  <c r="K77" i="13"/>
  <c r="CL15" i="4"/>
  <c r="O21" i="13"/>
  <c r="CL23" i="4"/>
  <c r="O23" i="13"/>
  <c r="CO23" i="4"/>
  <c r="CL24" i="4"/>
  <c r="CO24" i="4"/>
  <c r="O24" i="13"/>
  <c r="O16" i="13"/>
  <c r="CO16" i="4"/>
  <c r="CM16" i="4"/>
  <c r="K19" i="13"/>
  <c r="AO19" i="13" s="1"/>
  <c r="O17" i="13"/>
  <c r="CM17" i="4"/>
  <c r="CO17" i="4"/>
  <c r="C33" i="21"/>
  <c r="C31" i="21"/>
  <c r="AP33" i="13"/>
  <c r="AQ29" i="13"/>
  <c r="AQ33" i="13"/>
  <c r="AP23" i="13"/>
  <c r="AP29" i="13"/>
  <c r="AP34" i="13"/>
  <c r="AP13" i="13"/>
  <c r="AP11" i="13"/>
  <c r="AQ20" i="13"/>
  <c r="AP27" i="13"/>
  <c r="AP26" i="13"/>
  <c r="AQ17" i="13"/>
  <c r="AQ16" i="13"/>
  <c r="AP14" i="13"/>
  <c r="AQ22" i="13"/>
  <c r="AP25" i="13"/>
  <c r="C32" i="21"/>
  <c r="C29" i="21"/>
  <c r="C15" i="21"/>
  <c r="C23" i="21"/>
  <c r="C26" i="21"/>
  <c r="C25" i="21"/>
  <c r="C34" i="21"/>
  <c r="C14" i="21"/>
  <c r="C12" i="21"/>
  <c r="C28" i="21"/>
  <c r="C13" i="21"/>
  <c r="C24" i="21"/>
  <c r="C11" i="21"/>
  <c r="C27" i="21"/>
  <c r="B70" i="4"/>
  <c r="P70" i="22" s="1"/>
  <c r="N70" i="22" s="1"/>
  <c r="BC70" i="22" s="1"/>
  <c r="B58" i="4"/>
  <c r="P58" i="22" s="1"/>
  <c r="N58" i="22" s="1"/>
  <c r="BC58" i="22" s="1"/>
  <c r="O9" i="13"/>
  <c r="E11" i="4"/>
  <c r="E12" i="4"/>
  <c r="B49" i="4"/>
  <c r="P49" i="22" s="1"/>
  <c r="N49" i="22" s="1"/>
  <c r="BC49" i="22" s="1"/>
  <c r="B26" i="4"/>
  <c r="P26" i="22" s="1"/>
  <c r="N26" i="22" s="1"/>
  <c r="BC26" i="22" s="1"/>
  <c r="B101" i="4"/>
  <c r="P101" i="22" s="1"/>
  <c r="N101" i="22" s="1"/>
  <c r="BC101" i="22" s="1"/>
  <c r="B59" i="4"/>
  <c r="P59" i="22" s="1"/>
  <c r="N59" i="22" s="1"/>
  <c r="BC59" i="22" s="1"/>
  <c r="BP59" i="22" s="1"/>
  <c r="B116" i="4"/>
  <c r="P116" i="22" s="1"/>
  <c r="N116" i="22" s="1"/>
  <c r="BC116" i="22" s="1"/>
  <c r="B14" i="4"/>
  <c r="B44" i="4"/>
  <c r="P44" i="22" s="1"/>
  <c r="N44" i="22" s="1"/>
  <c r="BC44" i="22" s="1"/>
  <c r="BR44" i="22" s="1"/>
  <c r="B48" i="4"/>
  <c r="P48" i="22" s="1"/>
  <c r="N48" i="22" s="1"/>
  <c r="BC48" i="22" s="1"/>
  <c r="BQ48" i="22" s="1"/>
  <c r="B121" i="4"/>
  <c r="P121" i="22" s="1"/>
  <c r="N121" i="22" s="1"/>
  <c r="BC121" i="22" s="1"/>
  <c r="B61" i="4"/>
  <c r="P61" i="22" s="1"/>
  <c r="N61" i="22" s="1"/>
  <c r="BC61" i="22" s="1"/>
  <c r="BQ61" i="22" s="1"/>
  <c r="B24" i="4"/>
  <c r="P24" i="22" s="1"/>
  <c r="N24" i="22" s="1"/>
  <c r="BC24" i="22" s="1"/>
  <c r="B80" i="4"/>
  <c r="P80" i="22" s="1"/>
  <c r="N80" i="22" s="1"/>
  <c r="BC80" i="22" s="1"/>
  <c r="B96" i="4"/>
  <c r="P96" i="22" s="1"/>
  <c r="N96" i="22" s="1"/>
  <c r="BC96" i="22" s="1"/>
  <c r="B22" i="4"/>
  <c r="B35" i="4"/>
  <c r="P35" i="22" s="1"/>
  <c r="N35" i="22" s="1"/>
  <c r="BC35" i="22" s="1"/>
  <c r="BR35" i="22" s="1"/>
  <c r="B74" i="4"/>
  <c r="P74" i="22" s="1"/>
  <c r="N74" i="22" s="1"/>
  <c r="BC74" i="22" s="1"/>
  <c r="BR74" i="22" s="1"/>
  <c r="B114" i="4"/>
  <c r="P114" i="22" s="1"/>
  <c r="N114" i="22" s="1"/>
  <c r="BC114" i="22" s="1"/>
  <c r="BN114" i="22" s="1"/>
  <c r="B43" i="4"/>
  <c r="P43" i="22" s="1"/>
  <c r="N43" i="22" s="1"/>
  <c r="BC43" i="22" s="1"/>
  <c r="BO43" i="22" s="1"/>
  <c r="B29" i="4"/>
  <c r="P29" i="22" s="1"/>
  <c r="N29" i="22" s="1"/>
  <c r="BC29" i="22" s="1"/>
  <c r="B66" i="4"/>
  <c r="P66" i="22" s="1"/>
  <c r="N66" i="22" s="1"/>
  <c r="BC66" i="22" s="1"/>
  <c r="BM66" i="22" s="1"/>
  <c r="B45" i="4"/>
  <c r="P45" i="22" s="1"/>
  <c r="N45" i="22" s="1"/>
  <c r="BC45" i="22" s="1"/>
  <c r="BQ45" i="22" s="1"/>
  <c r="B79" i="4"/>
  <c r="P79" i="22" s="1"/>
  <c r="N79" i="22" s="1"/>
  <c r="BC79" i="22" s="1"/>
  <c r="B11" i="4"/>
  <c r="B68" i="4"/>
  <c r="P68" i="22" s="1"/>
  <c r="N68" i="22" s="1"/>
  <c r="BC68" i="22" s="1"/>
  <c r="B56" i="4"/>
  <c r="P56" i="22" s="1"/>
  <c r="N56" i="22" s="1"/>
  <c r="BC56" i="22" s="1"/>
  <c r="B40" i="4"/>
  <c r="P40" i="22" s="1"/>
  <c r="N40" i="22" s="1"/>
  <c r="BC40" i="22" s="1"/>
  <c r="B113" i="4"/>
  <c r="P113" i="22" s="1"/>
  <c r="N113" i="22" s="1"/>
  <c r="BC113" i="22" s="1"/>
  <c r="B42" i="4"/>
  <c r="P42" i="22" s="1"/>
  <c r="N42" i="22" s="1"/>
  <c r="BC42" i="22" s="1"/>
  <c r="B30" i="4"/>
  <c r="P30" i="22" s="1"/>
  <c r="N30" i="22" s="1"/>
  <c r="BC30" i="22" s="1"/>
  <c r="B98" i="4"/>
  <c r="P98" i="22" s="1"/>
  <c r="N98" i="22" s="1"/>
  <c r="BC98" i="22" s="1"/>
  <c r="B104" i="4"/>
  <c r="P104" i="22" s="1"/>
  <c r="N104" i="22" s="1"/>
  <c r="BC104" i="22" s="1"/>
  <c r="B118" i="4"/>
  <c r="P118" i="22" s="1"/>
  <c r="N118" i="22" s="1"/>
  <c r="BC118" i="22" s="1"/>
  <c r="B95" i="4"/>
  <c r="P95" i="22" s="1"/>
  <c r="N95" i="22" s="1"/>
  <c r="BC95" i="22" s="1"/>
  <c r="AP10" i="13"/>
  <c r="C9" i="21"/>
  <c r="C10" i="21"/>
  <c r="AR11" i="13"/>
  <c r="B39" i="4"/>
  <c r="P39" i="22" s="1"/>
  <c r="N39" i="22" s="1"/>
  <c r="BC39" i="22" s="1"/>
  <c r="B92" i="4"/>
  <c r="P92" i="22" s="1"/>
  <c r="N92" i="22" s="1"/>
  <c r="BC92" i="22" s="1"/>
  <c r="B27" i="4"/>
  <c r="P27" i="22" s="1"/>
  <c r="N27" i="22" s="1"/>
  <c r="BC27" i="22" s="1"/>
  <c r="B99" i="4"/>
  <c r="P99" i="22" s="1"/>
  <c r="N99" i="22" s="1"/>
  <c r="BC99" i="22" s="1"/>
  <c r="B106" i="4"/>
  <c r="P106" i="22" s="1"/>
  <c r="N106" i="22" s="1"/>
  <c r="BC106" i="22" s="1"/>
  <c r="B93" i="4"/>
  <c r="P93" i="22" s="1"/>
  <c r="N93" i="22" s="1"/>
  <c r="BC93" i="22" s="1"/>
  <c r="B46" i="4"/>
  <c r="P46" i="22" s="1"/>
  <c r="N46" i="22" s="1"/>
  <c r="BC46" i="22" s="1"/>
  <c r="B90" i="4"/>
  <c r="P90" i="22" s="1"/>
  <c r="N90" i="22" s="1"/>
  <c r="BC90" i="22" s="1"/>
  <c r="B64" i="4"/>
  <c r="P64" i="22" s="1"/>
  <c r="N64" i="22" s="1"/>
  <c r="BC64" i="22" s="1"/>
  <c r="B82" i="4"/>
  <c r="P82" i="22" s="1"/>
  <c r="N82" i="22" s="1"/>
  <c r="BC82" i="22" s="1"/>
  <c r="BO82" i="22" s="1"/>
  <c r="B108" i="4"/>
  <c r="P108" i="22" s="1"/>
  <c r="N108" i="22" s="1"/>
  <c r="BC108" i="22" s="1"/>
  <c r="B87" i="4"/>
  <c r="P87" i="22" s="1"/>
  <c r="N87" i="22" s="1"/>
  <c r="BC87" i="22" s="1"/>
  <c r="BR87" i="22" s="1"/>
  <c r="B32" i="4"/>
  <c r="P32" i="22" s="1"/>
  <c r="N32" i="22" s="1"/>
  <c r="BC32" i="22" s="1"/>
  <c r="B73" i="4"/>
  <c r="P73" i="22" s="1"/>
  <c r="N73" i="22" s="1"/>
  <c r="BC73" i="22" s="1"/>
  <c r="B57" i="4"/>
  <c r="P57" i="22" s="1"/>
  <c r="N57" i="22" s="1"/>
  <c r="BC57" i="22" s="1"/>
  <c r="B41" i="4"/>
  <c r="P41" i="22" s="1"/>
  <c r="N41" i="22" s="1"/>
  <c r="BC41" i="22" s="1"/>
  <c r="B78" i="4"/>
  <c r="P78" i="22" s="1"/>
  <c r="N78" i="22" s="1"/>
  <c r="BC78" i="22" s="1"/>
  <c r="BP78" i="22" s="1"/>
  <c r="B10" i="4"/>
  <c r="B31" i="4"/>
  <c r="P31" i="22" s="1"/>
  <c r="N31" i="22" s="1"/>
  <c r="BC31" i="22" s="1"/>
  <c r="B85" i="4"/>
  <c r="P85" i="22" s="1"/>
  <c r="N85" i="22" s="1"/>
  <c r="BC85" i="22" s="1"/>
  <c r="B50" i="4"/>
  <c r="P50" i="22" s="1"/>
  <c r="N50" i="22" s="1"/>
  <c r="BC50" i="22" s="1"/>
  <c r="B84" i="4"/>
  <c r="P84" i="22" s="1"/>
  <c r="N84" i="22" s="1"/>
  <c r="BC84" i="22" s="1"/>
  <c r="BP84" i="22" s="1"/>
  <c r="B63" i="4"/>
  <c r="P63" i="22" s="1"/>
  <c r="N63" i="22" s="1"/>
  <c r="BC63" i="22" s="1"/>
  <c r="B28" i="4"/>
  <c r="P28" i="22" s="1"/>
  <c r="N28" i="22" s="1"/>
  <c r="BC28" i="22" s="1"/>
  <c r="B111" i="4"/>
  <c r="P111" i="22" s="1"/>
  <c r="N111" i="22" s="1"/>
  <c r="BC111" i="22" s="1"/>
  <c r="B105" i="4"/>
  <c r="P105" i="22" s="1"/>
  <c r="N105" i="22" s="1"/>
  <c r="BC105" i="22" s="1"/>
  <c r="BR105" i="22" s="1"/>
  <c r="B20" i="4"/>
  <c r="P20" i="22" s="1"/>
  <c r="N20" i="22" s="1"/>
  <c r="BC20" i="22" s="1"/>
  <c r="B71" i="4"/>
  <c r="P71" i="22" s="1"/>
  <c r="N71" i="22" s="1"/>
  <c r="BC71" i="22" s="1"/>
  <c r="B120" i="4"/>
  <c r="P120" i="22" s="1"/>
  <c r="N120" i="22" s="1"/>
  <c r="BC120" i="22" s="1"/>
  <c r="B91" i="4"/>
  <c r="P91" i="22" s="1"/>
  <c r="N91" i="22" s="1"/>
  <c r="BC91" i="22" s="1"/>
  <c r="B36" i="4"/>
  <c r="P36" i="22" s="1"/>
  <c r="N36" i="22" s="1"/>
  <c r="BC36" i="22" s="1"/>
  <c r="B126" i="4"/>
  <c r="P126" i="22" s="1"/>
  <c r="N126" i="22" s="1"/>
  <c r="BC126" i="22" s="1"/>
  <c r="B119" i="4"/>
  <c r="P119" i="22" s="1"/>
  <c r="N119" i="22" s="1"/>
  <c r="BC119" i="22" s="1"/>
  <c r="B19" i="4"/>
  <c r="B100" i="4"/>
  <c r="P100" i="22" s="1"/>
  <c r="N100" i="22" s="1"/>
  <c r="BC100" i="22" s="1"/>
  <c r="BN100" i="22" s="1"/>
  <c r="B127" i="4"/>
  <c r="P127" i="22" s="1"/>
  <c r="N127" i="22" s="1"/>
  <c r="BC127" i="22" s="1"/>
  <c r="BP127" i="22" s="1"/>
  <c r="B110" i="4"/>
  <c r="P110" i="22" s="1"/>
  <c r="N110" i="22" s="1"/>
  <c r="BC110" i="22" s="1"/>
  <c r="B15" i="4"/>
  <c r="P15" i="22" s="1"/>
  <c r="N15" i="22" s="1"/>
  <c r="BC15" i="22" s="1"/>
  <c r="B128" i="4"/>
  <c r="P128" i="22" s="1"/>
  <c r="N128" i="22" s="1"/>
  <c r="BC128" i="22" s="1"/>
  <c r="B23" i="4"/>
  <c r="P23" i="22" s="1"/>
  <c r="N23" i="22" s="1"/>
  <c r="BC23" i="22" s="1"/>
  <c r="BP23" i="22" s="1"/>
  <c r="B89" i="4"/>
  <c r="P89" i="22" s="1"/>
  <c r="N89" i="22" s="1"/>
  <c r="BC89" i="22" s="1"/>
  <c r="B13" i="4"/>
  <c r="P13" i="22" s="1"/>
  <c r="N13" i="22" s="1"/>
  <c r="BC13" i="22" s="1"/>
  <c r="BR13" i="22" s="1"/>
  <c r="B38" i="4"/>
  <c r="P38" i="22" s="1"/>
  <c r="N38" i="22" s="1"/>
  <c r="BC38" i="22" s="1"/>
  <c r="BM38" i="22" s="1"/>
  <c r="B76" i="4"/>
  <c r="P76" i="22" s="1"/>
  <c r="N76" i="22" s="1"/>
  <c r="BC76" i="22" s="1"/>
  <c r="B37" i="4"/>
  <c r="P37" i="22" s="1"/>
  <c r="N37" i="22" s="1"/>
  <c r="BC37" i="22" s="1"/>
  <c r="B103" i="4"/>
  <c r="P103" i="22" s="1"/>
  <c r="N103" i="22" s="1"/>
  <c r="BC103" i="22" s="1"/>
  <c r="B16" i="4"/>
  <c r="P16" i="22" s="1"/>
  <c r="N16" i="22" s="1"/>
  <c r="BC16" i="22" s="1"/>
  <c r="B62" i="4"/>
  <c r="P62" i="22" s="1"/>
  <c r="N62" i="22" s="1"/>
  <c r="BC62" i="22" s="1"/>
  <c r="B12" i="4"/>
  <c r="Q12" i="13" s="1"/>
  <c r="B55" i="4"/>
  <c r="P55" i="22" s="1"/>
  <c r="N55" i="22" s="1"/>
  <c r="BC55" i="22" s="1"/>
  <c r="B52" i="4"/>
  <c r="P52" i="22" s="1"/>
  <c r="N52" i="22" s="1"/>
  <c r="BC52" i="22" s="1"/>
  <c r="B72" i="4"/>
  <c r="P72" i="22" s="1"/>
  <c r="N72" i="22" s="1"/>
  <c r="BC72" i="22" s="1"/>
  <c r="B88" i="4"/>
  <c r="P88" i="22" s="1"/>
  <c r="N88" i="22" s="1"/>
  <c r="BC88" i="22" s="1"/>
  <c r="CO9" i="4"/>
  <c r="B25" i="4"/>
  <c r="P25" i="22" s="1"/>
  <c r="N25" i="22" s="1"/>
  <c r="BC25" i="22" s="1"/>
  <c r="B67" i="4"/>
  <c r="P67" i="22" s="1"/>
  <c r="N67" i="22" s="1"/>
  <c r="BC67" i="22" s="1"/>
  <c r="B83" i="4"/>
  <c r="P83" i="22" s="1"/>
  <c r="N83" i="22" s="1"/>
  <c r="BC83" i="22" s="1"/>
  <c r="B34" i="4"/>
  <c r="P34" i="22" s="1"/>
  <c r="N34" i="22" s="1"/>
  <c r="BC34" i="22" s="1"/>
  <c r="B86" i="4"/>
  <c r="P86" i="22" s="1"/>
  <c r="N86" i="22" s="1"/>
  <c r="BC86" i="22" s="1"/>
  <c r="B115" i="4"/>
  <c r="P115" i="22" s="1"/>
  <c r="N115" i="22" s="1"/>
  <c r="BC115" i="22" s="1"/>
  <c r="B102" i="4"/>
  <c r="P102" i="22" s="1"/>
  <c r="N102" i="22" s="1"/>
  <c r="BC102" i="22" s="1"/>
  <c r="B65" i="4"/>
  <c r="P65" i="22" s="1"/>
  <c r="N65" i="22" s="1"/>
  <c r="BC65" i="22" s="1"/>
  <c r="B17" i="4"/>
  <c r="P17" i="22" s="1"/>
  <c r="N17" i="22" s="1"/>
  <c r="BC17" i="22" s="1"/>
  <c r="BO17" i="22" s="1"/>
  <c r="B51" i="4"/>
  <c r="P51" i="22" s="1"/>
  <c r="N51" i="22" s="1"/>
  <c r="BC51" i="22" s="1"/>
  <c r="B123" i="4"/>
  <c r="P123" i="22" s="1"/>
  <c r="N123" i="22" s="1"/>
  <c r="BC123" i="22" s="1"/>
  <c r="B9" i="4"/>
  <c r="P9" i="22" s="1"/>
  <c r="N9" i="22" s="1"/>
  <c r="BC9" i="22" s="1"/>
  <c r="B21" i="4"/>
  <c r="P21" i="22" s="1"/>
  <c r="N21" i="22" s="1"/>
  <c r="BC21" i="22" s="1"/>
  <c r="B75" i="4"/>
  <c r="P75" i="22" s="1"/>
  <c r="N75" i="22" s="1"/>
  <c r="BC75" i="22" s="1"/>
  <c r="B109" i="4"/>
  <c r="P109" i="22" s="1"/>
  <c r="N109" i="22" s="1"/>
  <c r="BC109" i="22" s="1"/>
  <c r="B54" i="4"/>
  <c r="P54" i="22" s="1"/>
  <c r="N54" i="22" s="1"/>
  <c r="BC54" i="22" s="1"/>
  <c r="B69" i="4"/>
  <c r="P69" i="22" s="1"/>
  <c r="N69" i="22" s="1"/>
  <c r="BC69" i="22" s="1"/>
  <c r="BN69" i="22" s="1"/>
  <c r="B112" i="4"/>
  <c r="P112" i="22" s="1"/>
  <c r="N112" i="22" s="1"/>
  <c r="BC112" i="22" s="1"/>
  <c r="B124" i="4"/>
  <c r="P124" i="22" s="1"/>
  <c r="N124" i="22" s="1"/>
  <c r="BC124" i="22" s="1"/>
  <c r="B47" i="4"/>
  <c r="P47" i="22" s="1"/>
  <c r="N47" i="22" s="1"/>
  <c r="BC47" i="22" s="1"/>
  <c r="B125" i="4"/>
  <c r="P125" i="22" s="1"/>
  <c r="N125" i="22" s="1"/>
  <c r="BC125" i="22" s="1"/>
  <c r="B122" i="4"/>
  <c r="P122" i="22" s="1"/>
  <c r="N122" i="22" s="1"/>
  <c r="BC122" i="22" s="1"/>
  <c r="B60" i="4"/>
  <c r="P60" i="22" s="1"/>
  <c r="N60" i="22" s="1"/>
  <c r="BC60" i="22" s="1"/>
  <c r="B18" i="4"/>
  <c r="P18" i="22" s="1"/>
  <c r="N18" i="22" s="1"/>
  <c r="BC18" i="22" s="1"/>
  <c r="B97" i="4"/>
  <c r="P97" i="22" s="1"/>
  <c r="N97" i="22" s="1"/>
  <c r="BC97" i="22" s="1"/>
  <c r="B81" i="4"/>
  <c r="P81" i="22" s="1"/>
  <c r="N81" i="22" s="1"/>
  <c r="BC81" i="22" s="1"/>
  <c r="B53" i="4"/>
  <c r="P53" i="22" s="1"/>
  <c r="N53" i="22" s="1"/>
  <c r="BC53" i="22" s="1"/>
  <c r="B33" i="4"/>
  <c r="P33" i="22" s="1"/>
  <c r="N33" i="22" s="1"/>
  <c r="BC33" i="22" s="1"/>
  <c r="B117" i="4"/>
  <c r="P117" i="22" s="1"/>
  <c r="N117" i="22" s="1"/>
  <c r="BC117" i="22" s="1"/>
  <c r="B94" i="4"/>
  <c r="P94" i="22" s="1"/>
  <c r="N94" i="22" s="1"/>
  <c r="BC94" i="22" s="1"/>
  <c r="B107" i="4"/>
  <c r="P107" i="22" s="1"/>
  <c r="N107" i="22" s="1"/>
  <c r="BC107" i="22" s="1"/>
  <c r="B77" i="4"/>
  <c r="P77" i="22" s="1"/>
  <c r="N77" i="22" s="1"/>
  <c r="BC77" i="22" s="1"/>
  <c r="B58" i="25"/>
  <c r="B124" i="26"/>
  <c r="B10" i="26"/>
  <c r="CO9" i="24"/>
  <c r="CO4" i="24" s="1"/>
  <c r="CL9" i="24"/>
  <c r="B56" i="26"/>
  <c r="CO9" i="26"/>
  <c r="CO4" i="26" s="1"/>
  <c r="CL9" i="26"/>
  <c r="B45" i="26"/>
  <c r="B46" i="26"/>
  <c r="B30" i="26"/>
  <c r="B76" i="26"/>
  <c r="B108" i="26"/>
  <c r="B37" i="26"/>
  <c r="B83" i="26"/>
  <c r="B110" i="25"/>
  <c r="CO9" i="25"/>
  <c r="CO4" i="25" s="1"/>
  <c r="CL9" i="25"/>
  <c r="AP9" i="13"/>
  <c r="B127" i="25"/>
  <c r="B50" i="25"/>
  <c r="B54" i="25"/>
  <c r="B12" i="25"/>
  <c r="B104" i="25"/>
  <c r="B98" i="26"/>
  <c r="B20" i="26"/>
  <c r="B91" i="26"/>
  <c r="B58" i="26"/>
  <c r="B65" i="26"/>
  <c r="B104" i="26"/>
  <c r="B70" i="26"/>
  <c r="B13" i="26"/>
  <c r="B84" i="26"/>
  <c r="B112" i="26"/>
  <c r="B40" i="26"/>
  <c r="B35" i="26"/>
  <c r="B51" i="26"/>
  <c r="B121" i="26"/>
  <c r="B52" i="26"/>
  <c r="B122" i="26"/>
  <c r="B33" i="26"/>
  <c r="B69" i="26"/>
  <c r="B38" i="26"/>
  <c r="B116" i="26"/>
  <c r="B126" i="26"/>
  <c r="B125" i="26"/>
  <c r="B11" i="26"/>
  <c r="B89" i="26"/>
  <c r="B16" i="26"/>
  <c r="B17" i="26"/>
  <c r="B12" i="26"/>
  <c r="B93" i="26"/>
  <c r="B111" i="26"/>
  <c r="B97" i="26"/>
  <c r="B107" i="26"/>
  <c r="B48" i="26"/>
  <c r="B54" i="26"/>
  <c r="B42" i="26"/>
  <c r="B128" i="26"/>
  <c r="B109" i="26"/>
  <c r="B81" i="26"/>
  <c r="B25" i="26"/>
  <c r="B23" i="26"/>
  <c r="B94" i="26"/>
  <c r="B77" i="26"/>
  <c r="B95" i="26"/>
  <c r="B18" i="26"/>
  <c r="B36" i="26"/>
  <c r="B53" i="26"/>
  <c r="B28" i="26"/>
  <c r="B118" i="26"/>
  <c r="B92" i="26"/>
  <c r="B74" i="26"/>
  <c r="B79" i="26"/>
  <c r="B24" i="26"/>
  <c r="B115" i="26"/>
  <c r="B39" i="26"/>
  <c r="B29" i="26"/>
  <c r="B96" i="26"/>
  <c r="B31" i="26"/>
  <c r="B82" i="26"/>
  <c r="B72" i="26"/>
  <c r="B119" i="26"/>
  <c r="B71" i="26"/>
  <c r="B88" i="26"/>
  <c r="B49" i="26"/>
  <c r="B15" i="26"/>
  <c r="B78" i="26"/>
  <c r="B68" i="26"/>
  <c r="B27" i="26"/>
  <c r="B85" i="26"/>
  <c r="B66" i="26"/>
  <c r="B75" i="26"/>
  <c r="B55" i="26"/>
  <c r="B19" i="26"/>
  <c r="B67" i="26"/>
  <c r="B101" i="26"/>
  <c r="B41" i="26"/>
  <c r="B60" i="26"/>
  <c r="B113" i="26"/>
  <c r="B102" i="26"/>
  <c r="B47" i="26"/>
  <c r="B63" i="26"/>
  <c r="B43" i="26"/>
  <c r="B73" i="26"/>
  <c r="B117" i="26"/>
  <c r="B14" i="26"/>
  <c r="B110" i="26"/>
  <c r="B99" i="26"/>
  <c r="B114" i="26"/>
  <c r="B106" i="26"/>
  <c r="B50" i="26"/>
  <c r="B34" i="26"/>
  <c r="B64" i="26"/>
  <c r="B21" i="26"/>
  <c r="B123" i="26"/>
  <c r="B44" i="26"/>
  <c r="B120" i="26"/>
  <c r="B90" i="26"/>
  <c r="B26" i="26"/>
  <c r="B87" i="26"/>
  <c r="B9" i="26"/>
  <c r="B59" i="26"/>
  <c r="B80" i="26"/>
  <c r="B100" i="26"/>
  <c r="B32" i="26"/>
  <c r="B22" i="26"/>
  <c r="B61" i="26"/>
  <c r="B86" i="26"/>
  <c r="B57" i="26"/>
  <c r="B127" i="26"/>
  <c r="B105" i="26"/>
  <c r="B62" i="26"/>
  <c r="B119" i="25"/>
  <c r="B73" i="25"/>
  <c r="B48" i="25"/>
  <c r="B31" i="25"/>
  <c r="B90" i="25"/>
  <c r="B82" i="25"/>
  <c r="B116" i="25"/>
  <c r="B87" i="25"/>
  <c r="B91" i="25"/>
  <c r="B37" i="25"/>
  <c r="B118" i="25"/>
  <c r="B80" i="25"/>
  <c r="B103" i="25"/>
  <c r="B89" i="25"/>
  <c r="B125" i="25"/>
  <c r="B72" i="25"/>
  <c r="B117" i="25"/>
  <c r="B95" i="25"/>
  <c r="B108" i="25"/>
  <c r="B32" i="25"/>
  <c r="B112" i="25"/>
  <c r="B111" i="25"/>
  <c r="B10" i="25"/>
  <c r="B29" i="25"/>
  <c r="B66" i="25"/>
  <c r="B42" i="25"/>
  <c r="B41" i="25"/>
  <c r="B36" i="25"/>
  <c r="B60" i="25"/>
  <c r="B67" i="25"/>
  <c r="B93" i="25"/>
  <c r="B34" i="25"/>
  <c r="B39" i="25"/>
  <c r="B92" i="25"/>
  <c r="B15" i="25"/>
  <c r="B115" i="25"/>
  <c r="B77" i="25"/>
  <c r="B78" i="25"/>
  <c r="B57" i="25"/>
  <c r="B81" i="25"/>
  <c r="B30" i="25"/>
  <c r="B24" i="25"/>
  <c r="B40" i="25"/>
  <c r="B120" i="25"/>
  <c r="B61" i="25"/>
  <c r="B38" i="25"/>
  <c r="B122" i="25"/>
  <c r="B56" i="25"/>
  <c r="B45" i="25"/>
  <c r="B9" i="25"/>
  <c r="B107" i="25"/>
  <c r="B109" i="25"/>
  <c r="B44" i="25"/>
  <c r="B74" i="25"/>
  <c r="B53" i="25"/>
  <c r="B62" i="25"/>
  <c r="B79" i="25"/>
  <c r="B100" i="25"/>
  <c r="B25" i="25"/>
  <c r="B14" i="25"/>
  <c r="B13" i="25"/>
  <c r="B97" i="25"/>
  <c r="B19" i="25"/>
  <c r="B33" i="25"/>
  <c r="B17" i="25"/>
  <c r="B101" i="25"/>
  <c r="B83" i="25"/>
  <c r="B59" i="25"/>
  <c r="B68" i="25"/>
  <c r="B49" i="25"/>
  <c r="B105" i="25"/>
  <c r="B102" i="25"/>
  <c r="B124" i="25"/>
  <c r="B65" i="25"/>
  <c r="B69" i="25"/>
  <c r="B55" i="25"/>
  <c r="B20" i="25"/>
  <c r="B51" i="25"/>
  <c r="B71" i="25"/>
  <c r="V9" i="13"/>
  <c r="B113" i="25"/>
  <c r="B96" i="25"/>
  <c r="B64" i="25"/>
  <c r="B28" i="25"/>
  <c r="B84" i="25"/>
  <c r="B11" i="25"/>
  <c r="B18" i="25"/>
  <c r="B98" i="25"/>
  <c r="B52" i="25"/>
  <c r="B123" i="25"/>
  <c r="B76" i="25"/>
  <c r="B46" i="25"/>
  <c r="B21" i="25"/>
  <c r="B86" i="25"/>
  <c r="B121" i="25"/>
  <c r="B26" i="25"/>
  <c r="B106" i="25"/>
  <c r="B126" i="25"/>
  <c r="B47" i="25"/>
  <c r="B23" i="25"/>
  <c r="B70" i="25"/>
  <c r="B16" i="25"/>
  <c r="B63" i="25"/>
  <c r="B27" i="25"/>
  <c r="B114" i="25"/>
  <c r="B35" i="25"/>
  <c r="B43" i="25"/>
  <c r="B22" i="25"/>
  <c r="B88" i="25"/>
  <c r="B128" i="25"/>
  <c r="K32" i="13"/>
  <c r="AO32" i="13" s="1"/>
  <c r="K71" i="13"/>
  <c r="K123" i="13"/>
  <c r="U88" i="22"/>
  <c r="S88" i="22" s="1"/>
  <c r="BD88" i="22" s="1"/>
  <c r="U15" i="22"/>
  <c r="S15" i="22" s="1"/>
  <c r="BD15" i="22" s="1"/>
  <c r="U81" i="22"/>
  <c r="S81" i="22" s="1"/>
  <c r="BD81" i="22" s="1"/>
  <c r="U46" i="22"/>
  <c r="S46" i="22" s="1"/>
  <c r="BD46" i="22" s="1"/>
  <c r="U77" i="22"/>
  <c r="S77" i="22" s="1"/>
  <c r="BD77" i="22" s="1"/>
  <c r="U63" i="22"/>
  <c r="S63" i="22" s="1"/>
  <c r="BD63" i="22" s="1"/>
  <c r="U119" i="22"/>
  <c r="S119" i="22" s="1"/>
  <c r="BD119" i="22" s="1"/>
  <c r="U55" i="22"/>
  <c r="S55" i="22" s="1"/>
  <c r="BD55" i="22" s="1"/>
  <c r="U80" i="22"/>
  <c r="S80" i="22" s="1"/>
  <c r="BD80" i="22" s="1"/>
  <c r="U28" i="22"/>
  <c r="S28" i="22" s="1"/>
  <c r="BD28" i="22" s="1"/>
  <c r="U120" i="22"/>
  <c r="S120" i="22" s="1"/>
  <c r="BD120" i="22" s="1"/>
  <c r="U22" i="22"/>
  <c r="S22" i="22" s="1"/>
  <c r="BD22" i="22" s="1"/>
  <c r="U20" i="22"/>
  <c r="S20" i="22" s="1"/>
  <c r="BD20" i="22" s="1"/>
  <c r="U125" i="22"/>
  <c r="S125" i="22" s="1"/>
  <c r="BD125" i="22" s="1"/>
  <c r="U31" i="22"/>
  <c r="S31" i="22" s="1"/>
  <c r="BD31" i="22" s="1"/>
  <c r="U72" i="22"/>
  <c r="S72" i="22" s="1"/>
  <c r="BD72" i="22" s="1"/>
  <c r="U30" i="22"/>
  <c r="S30" i="22" s="1"/>
  <c r="BD30" i="22" s="1"/>
  <c r="K120" i="13"/>
  <c r="K12" i="13"/>
  <c r="AO12" i="13" s="1"/>
  <c r="U62" i="22"/>
  <c r="S62" i="22" s="1"/>
  <c r="BD62" i="22" s="1"/>
  <c r="U24" i="22"/>
  <c r="S24" i="22" s="1"/>
  <c r="BD24" i="22" s="1"/>
  <c r="U94" i="22"/>
  <c r="S94" i="22" s="1"/>
  <c r="BD94" i="22" s="1"/>
  <c r="U103" i="22"/>
  <c r="S103" i="22" s="1"/>
  <c r="BD103" i="22" s="1"/>
  <c r="K24" i="13"/>
  <c r="AO24" i="13" s="1"/>
  <c r="K18" i="13"/>
  <c r="AO18" i="13" s="1"/>
  <c r="U96" i="22"/>
  <c r="S96" i="22" s="1"/>
  <c r="BD96" i="22" s="1"/>
  <c r="U39" i="22"/>
  <c r="S39" i="22" s="1"/>
  <c r="BD39" i="22" s="1"/>
  <c r="U54" i="22"/>
  <c r="S54" i="22" s="1"/>
  <c r="BD54" i="22" s="1"/>
  <c r="U41" i="22"/>
  <c r="S41" i="22" s="1"/>
  <c r="BD41" i="22" s="1"/>
  <c r="U112" i="22"/>
  <c r="S112" i="22" s="1"/>
  <c r="BD112" i="22" s="1"/>
  <c r="U12" i="22"/>
  <c r="S12" i="22" s="1"/>
  <c r="BD12" i="22" s="1"/>
  <c r="U70" i="22"/>
  <c r="S70" i="22" s="1"/>
  <c r="BD70" i="22" s="1"/>
  <c r="U104" i="22"/>
  <c r="S104" i="22" s="1"/>
  <c r="BD104" i="22" s="1"/>
  <c r="U71" i="22"/>
  <c r="S71" i="22" s="1"/>
  <c r="BD71" i="22" s="1"/>
  <c r="U89" i="22"/>
  <c r="S89" i="22" s="1"/>
  <c r="BD89" i="22" s="1"/>
  <c r="U121" i="22"/>
  <c r="S121" i="22" s="1"/>
  <c r="BD121" i="22" s="1"/>
  <c r="U118" i="22"/>
  <c r="S118" i="22" s="1"/>
  <c r="BD118" i="22" s="1"/>
  <c r="U83" i="22"/>
  <c r="S83" i="22" s="1"/>
  <c r="BD83" i="22" s="1"/>
  <c r="U73" i="22"/>
  <c r="S73" i="22" s="1"/>
  <c r="BD73" i="22" s="1"/>
  <c r="U57" i="22"/>
  <c r="S57" i="22" s="1"/>
  <c r="BD57" i="22" s="1"/>
  <c r="K54" i="13"/>
  <c r="U18" i="22"/>
  <c r="S18" i="22" s="1"/>
  <c r="BD18" i="22" s="1"/>
  <c r="K39" i="13"/>
  <c r="U21" i="22"/>
  <c r="S21" i="22" s="1"/>
  <c r="BD21" i="22" s="1"/>
  <c r="U50" i="22"/>
  <c r="S50" i="22" s="1"/>
  <c r="BD50" i="22" s="1"/>
  <c r="U51" i="22"/>
  <c r="S51" i="22" s="1"/>
  <c r="BD51" i="22" s="1"/>
  <c r="U79" i="22"/>
  <c r="S79" i="22" s="1"/>
  <c r="BD79" i="22" s="1"/>
  <c r="U95" i="22"/>
  <c r="S95" i="22" s="1"/>
  <c r="BD95" i="22" s="1"/>
  <c r="U32" i="22"/>
  <c r="S32" i="22" s="1"/>
  <c r="BD32" i="22" s="1"/>
  <c r="U19" i="22"/>
  <c r="S19" i="22" s="1"/>
  <c r="BD19" i="22" s="1"/>
  <c r="K15" i="13"/>
  <c r="AO15" i="13" s="1"/>
  <c r="U123" i="22"/>
  <c r="S123" i="22" s="1"/>
  <c r="BD123" i="22" s="1"/>
  <c r="K21" i="13"/>
  <c r="AO21" i="13" s="1"/>
  <c r="U9" i="22"/>
  <c r="S9" i="22" s="1"/>
  <c r="BD9" i="22" s="1"/>
  <c r="U113" i="22"/>
  <c r="S113" i="22" s="1"/>
  <c r="BD113" i="22" s="1"/>
  <c r="BN106" i="22" l="1"/>
  <c r="BO26" i="22"/>
  <c r="BO25" i="22"/>
  <c r="BP124" i="22"/>
  <c r="BP37" i="22"/>
  <c r="BN64" i="22"/>
  <c r="BM122" i="22"/>
  <c r="BL49" i="22"/>
  <c r="BQ60" i="22"/>
  <c r="BL97" i="22"/>
  <c r="BP86" i="22"/>
  <c r="BR52" i="22"/>
  <c r="BP16" i="22"/>
  <c r="BO36" i="22"/>
  <c r="BO108" i="22"/>
  <c r="BP42" i="22"/>
  <c r="BN65" i="22"/>
  <c r="BN107" i="22"/>
  <c r="BR67" i="22"/>
  <c r="BN56" i="22"/>
  <c r="BQ85" i="22"/>
  <c r="Q37" i="13"/>
  <c r="Q25" i="13"/>
  <c r="Q38" i="13"/>
  <c r="Q36" i="13"/>
  <c r="Q34" i="13"/>
  <c r="C29" i="4"/>
  <c r="AQ31" i="13"/>
  <c r="D36" i="4"/>
  <c r="C32" i="4"/>
  <c r="C18" i="4"/>
  <c r="C38" i="26"/>
  <c r="C19" i="26"/>
  <c r="C30" i="26"/>
  <c r="C37" i="26"/>
  <c r="C18" i="26"/>
  <c r="D31" i="4"/>
  <c r="D14" i="4"/>
  <c r="AP18" i="13"/>
  <c r="AQ30" i="13"/>
  <c r="AP30" i="13"/>
  <c r="AR24" i="13"/>
  <c r="C38" i="25"/>
  <c r="C37" i="25"/>
  <c r="C30" i="25"/>
  <c r="C19" i="25"/>
  <c r="C18" i="25"/>
  <c r="C37" i="24"/>
  <c r="C19" i="24"/>
  <c r="C38" i="24"/>
  <c r="C30" i="24"/>
  <c r="C18" i="24"/>
  <c r="E21" i="4"/>
  <c r="AQ19" i="13"/>
  <c r="AP19" i="13"/>
  <c r="E24" i="4"/>
  <c r="C37" i="4"/>
  <c r="C38" i="4"/>
  <c r="C30" i="4"/>
  <c r="E20" i="4"/>
  <c r="C19" i="4"/>
  <c r="D30" i="4"/>
  <c r="C28" i="4"/>
  <c r="C34" i="4"/>
  <c r="C10" i="4"/>
  <c r="C25" i="4"/>
  <c r="C12" i="4"/>
  <c r="D32" i="4"/>
  <c r="C33" i="4"/>
  <c r="C15" i="4"/>
  <c r="C27" i="4"/>
  <c r="D16" i="4"/>
  <c r="Q13" i="13"/>
  <c r="Q32" i="13"/>
  <c r="C9" i="4"/>
  <c r="C26" i="4"/>
  <c r="Q24" i="13"/>
  <c r="Q23" i="13"/>
  <c r="D17" i="4"/>
  <c r="D29" i="4"/>
  <c r="D22" i="4"/>
  <c r="Q20" i="13"/>
  <c r="Q26" i="13"/>
  <c r="P22" i="22"/>
  <c r="N22" i="22" s="1"/>
  <c r="BC22" i="22" s="1"/>
  <c r="BQ22" i="22" s="1"/>
  <c r="Q22" i="13"/>
  <c r="P14" i="22"/>
  <c r="N14" i="22" s="1"/>
  <c r="BC14" i="22" s="1"/>
  <c r="BQ14" i="22" s="1"/>
  <c r="Q14" i="13"/>
  <c r="Q17" i="13"/>
  <c r="P19" i="22"/>
  <c r="N19" i="22" s="1"/>
  <c r="BC19" i="22" s="1"/>
  <c r="BR19" i="22" s="1"/>
  <c r="Q19" i="13"/>
  <c r="C13" i="4"/>
  <c r="C24" i="4"/>
  <c r="C31" i="4"/>
  <c r="D18" i="4"/>
  <c r="D19" i="4"/>
  <c r="Q33" i="13"/>
  <c r="Q27" i="13"/>
  <c r="Q31" i="13"/>
  <c r="Q16" i="13"/>
  <c r="Q21" i="13"/>
  <c r="C11" i="4"/>
  <c r="C14" i="4"/>
  <c r="C23" i="4"/>
  <c r="D20" i="4"/>
  <c r="Q18" i="13"/>
  <c r="Q29" i="13"/>
  <c r="Q30" i="13"/>
  <c r="Q28" i="13"/>
  <c r="Q15" i="13"/>
  <c r="C33" i="24"/>
  <c r="C31" i="24"/>
  <c r="AQ32" i="13"/>
  <c r="C33" i="26"/>
  <c r="C31" i="26"/>
  <c r="C33" i="25"/>
  <c r="C31" i="25"/>
  <c r="AQ18" i="13"/>
  <c r="AP24" i="13"/>
  <c r="C32" i="25"/>
  <c r="C29" i="25"/>
  <c r="C13" i="25"/>
  <c r="C12" i="25"/>
  <c r="C34" i="25"/>
  <c r="C25" i="25"/>
  <c r="C11" i="25"/>
  <c r="C14" i="25"/>
  <c r="C28" i="25"/>
  <c r="C24" i="25"/>
  <c r="C15" i="25"/>
  <c r="C23" i="25"/>
  <c r="C27" i="25"/>
  <c r="C26" i="25"/>
  <c r="AP15" i="13"/>
  <c r="B34" i="13"/>
  <c r="AP12" i="13"/>
  <c r="C32" i="24"/>
  <c r="C29" i="24"/>
  <c r="C11" i="24"/>
  <c r="C27" i="24"/>
  <c r="C23" i="24"/>
  <c r="C25" i="24"/>
  <c r="C26" i="24"/>
  <c r="C34" i="24"/>
  <c r="C12" i="24"/>
  <c r="C15" i="24"/>
  <c r="C28" i="24"/>
  <c r="C13" i="24"/>
  <c r="C14" i="24"/>
  <c r="C24" i="24"/>
  <c r="D33" i="13"/>
  <c r="AR21" i="13"/>
  <c r="AP32" i="13"/>
  <c r="C32" i="26"/>
  <c r="C29" i="26"/>
  <c r="C11" i="26"/>
  <c r="C28" i="26"/>
  <c r="C26" i="26"/>
  <c r="C14" i="26"/>
  <c r="C13" i="26"/>
  <c r="C24" i="26"/>
  <c r="C12" i="26"/>
  <c r="C23" i="26"/>
  <c r="C25" i="26"/>
  <c r="C15" i="26"/>
  <c r="C27" i="26"/>
  <c r="C34" i="26"/>
  <c r="BR56" i="22"/>
  <c r="BM46" i="22"/>
  <c r="P12" i="22"/>
  <c r="N12" i="22" s="1"/>
  <c r="BC12" i="22" s="1"/>
  <c r="BQ12" i="22" s="1"/>
  <c r="P10" i="22"/>
  <c r="N10" i="22" s="1"/>
  <c r="BC10" i="22" s="1"/>
  <c r="BM10" i="22" s="1"/>
  <c r="Q10" i="13"/>
  <c r="Q9" i="13"/>
  <c r="P11" i="22"/>
  <c r="N11" i="22" s="1"/>
  <c r="BC11" i="22" s="1"/>
  <c r="BM11" i="22" s="1"/>
  <c r="Q11" i="13"/>
  <c r="BP114" i="22"/>
  <c r="BR45" i="22"/>
  <c r="BO114" i="22"/>
  <c r="BP49" i="22"/>
  <c r="BM49" i="22"/>
  <c r="BP61" i="22"/>
  <c r="BR49" i="22"/>
  <c r="BP13" i="22"/>
  <c r="BM26" i="22"/>
  <c r="BM114" i="22"/>
  <c r="BR114" i="22"/>
  <c r="BN45" i="22"/>
  <c r="BQ49" i="22"/>
  <c r="BP105" i="22"/>
  <c r="BO45" i="22"/>
  <c r="BO49" i="22"/>
  <c r="BN49" i="22"/>
  <c r="BP43" i="22"/>
  <c r="BN26" i="22"/>
  <c r="BN17" i="22"/>
  <c r="BQ25" i="22"/>
  <c r="BR26" i="22"/>
  <c r="BP26" i="22"/>
  <c r="B71" i="13"/>
  <c r="B128" i="13"/>
  <c r="B59" i="13"/>
  <c r="B126" i="13"/>
  <c r="B57" i="13"/>
  <c r="B35" i="13"/>
  <c r="B39" i="13"/>
  <c r="B36" i="13"/>
  <c r="B87" i="13"/>
  <c r="B108" i="13"/>
  <c r="B82" i="13"/>
  <c r="B67" i="13"/>
  <c r="B81" i="13"/>
  <c r="B69" i="13"/>
  <c r="B37" i="13"/>
  <c r="B93" i="13"/>
  <c r="B94" i="13"/>
  <c r="B27" i="13"/>
  <c r="B70" i="13"/>
  <c r="B92" i="13"/>
  <c r="B109" i="13"/>
  <c r="AR12" i="13"/>
  <c r="B123" i="13"/>
  <c r="B73" i="13"/>
  <c r="B66" i="13"/>
  <c r="B60" i="13"/>
  <c r="B98" i="13"/>
  <c r="B107" i="13"/>
  <c r="B47" i="13"/>
  <c r="B49" i="13"/>
  <c r="B89" i="13"/>
  <c r="B65" i="13"/>
  <c r="B112" i="13"/>
  <c r="B84" i="13"/>
  <c r="B102" i="13"/>
  <c r="B52" i="13"/>
  <c r="B76" i="13"/>
  <c r="B75" i="13"/>
  <c r="B29" i="13"/>
  <c r="B25" i="13"/>
  <c r="B48" i="13"/>
  <c r="B26" i="13"/>
  <c r="B83" i="13"/>
  <c r="B97" i="13"/>
  <c r="B19" i="13"/>
  <c r="B96" i="13"/>
  <c r="B41" i="13"/>
  <c r="B32" i="13"/>
  <c r="B17" i="13"/>
  <c r="B125" i="13"/>
  <c r="B91" i="13"/>
  <c r="B80" i="13"/>
  <c r="B24" i="13"/>
  <c r="B119" i="13"/>
  <c r="B122" i="13"/>
  <c r="B56" i="13"/>
  <c r="B40" i="13"/>
  <c r="B15" i="13"/>
  <c r="B78" i="13"/>
  <c r="B127" i="13"/>
  <c r="B55" i="13"/>
  <c r="B13" i="13"/>
  <c r="B104" i="13"/>
  <c r="B30" i="13"/>
  <c r="B120" i="13"/>
  <c r="B85" i="13"/>
  <c r="B106" i="13"/>
  <c r="B9" i="13"/>
  <c r="B64" i="13"/>
  <c r="B43" i="13"/>
  <c r="B14" i="13"/>
  <c r="B68" i="13"/>
  <c r="B90" i="13"/>
  <c r="B58" i="13"/>
  <c r="B95" i="13"/>
  <c r="B116" i="13"/>
  <c r="B44" i="13"/>
  <c r="B61" i="13"/>
  <c r="B99" i="13"/>
  <c r="B105" i="13"/>
  <c r="B50" i="13"/>
  <c r="B54" i="13"/>
  <c r="B77" i="13"/>
  <c r="B115" i="13"/>
  <c r="B33" i="13"/>
  <c r="B111" i="13"/>
  <c r="B21" i="13"/>
  <c r="B63" i="13"/>
  <c r="B103" i="13"/>
  <c r="B113" i="13"/>
  <c r="B51" i="13"/>
  <c r="B18" i="13"/>
  <c r="B117" i="13"/>
  <c r="B45" i="13"/>
  <c r="B110" i="13"/>
  <c r="B16" i="13"/>
  <c r="B118" i="13"/>
  <c r="B79" i="13"/>
  <c r="B100" i="13"/>
  <c r="B53" i="13"/>
  <c r="B74" i="13"/>
  <c r="B101" i="13"/>
  <c r="B23" i="13"/>
  <c r="B28" i="13"/>
  <c r="B31" i="13"/>
  <c r="B38" i="13"/>
  <c r="B11" i="13"/>
  <c r="B88" i="13"/>
  <c r="B12" i="13"/>
  <c r="B62" i="13"/>
  <c r="B22" i="13"/>
  <c r="B124" i="13"/>
  <c r="B20" i="13"/>
  <c r="B46" i="13"/>
  <c r="B114" i="13"/>
  <c r="B42" i="13"/>
  <c r="B121" i="13"/>
  <c r="B86" i="13"/>
  <c r="B72" i="13"/>
  <c r="B10" i="13"/>
  <c r="BL26" i="22"/>
  <c r="BQ26" i="22"/>
  <c r="BR69" i="22"/>
  <c r="BR17" i="22"/>
  <c r="BQ104" i="22"/>
  <c r="BQ35" i="22"/>
  <c r="BM108" i="22"/>
  <c r="BM97" i="22"/>
  <c r="BL44" i="22"/>
  <c r="BO35" i="22"/>
  <c r="BQ108" i="22"/>
  <c r="BM61" i="22"/>
  <c r="BL38" i="22"/>
  <c r="J38" i="22" s="1"/>
  <c r="BL107" i="22"/>
  <c r="BN59" i="22"/>
  <c r="BQ44" i="22"/>
  <c r="BM35" i="22"/>
  <c r="BN44" i="22"/>
  <c r="BP35" i="22"/>
  <c r="BL74" i="22"/>
  <c r="BP66" i="22"/>
  <c r="BQ74" i="22"/>
  <c r="BR42" i="22"/>
  <c r="BQ66" i="22"/>
  <c r="BL59" i="22"/>
  <c r="BO48" i="22"/>
  <c r="BM74" i="22"/>
  <c r="BP74" i="22"/>
  <c r="BR59" i="22"/>
  <c r="BO42" i="22"/>
  <c r="BP44" i="22"/>
  <c r="BO44" i="22"/>
  <c r="BM59" i="22"/>
  <c r="BQ59" i="22"/>
  <c r="BN35" i="22"/>
  <c r="BN42" i="22"/>
  <c r="BL66" i="22"/>
  <c r="J66" i="22" s="1"/>
  <c r="BO66" i="22"/>
  <c r="BP48" i="22"/>
  <c r="BL48" i="22"/>
  <c r="BO59" i="22"/>
  <c r="BN66" i="22"/>
  <c r="BM48" i="22"/>
  <c r="BR48" i="22"/>
  <c r="BO74" i="22"/>
  <c r="BN74" i="22"/>
  <c r="BM44" i="22"/>
  <c r="BQ106" i="22"/>
  <c r="BL35" i="22"/>
  <c r="BP60" i="22"/>
  <c r="BQ42" i="22"/>
  <c r="BR66" i="22"/>
  <c r="BN48" i="22"/>
  <c r="CO4" i="4"/>
  <c r="L9" i="4" s="1"/>
  <c r="BN61" i="22"/>
  <c r="BQ114" i="22"/>
  <c r="BQ95" i="22"/>
  <c r="BM42" i="22"/>
  <c r="BN43" i="22"/>
  <c r="BL61" i="22"/>
  <c r="BO61" i="22"/>
  <c r="BL45" i="22"/>
  <c r="BM45" i="22"/>
  <c r="BQ56" i="22"/>
  <c r="BO56" i="22"/>
  <c r="BR64" i="22"/>
  <c r="BR43" i="22"/>
  <c r="BM43" i="22"/>
  <c r="BL43" i="22"/>
  <c r="BL56" i="22"/>
  <c r="BM56" i="22"/>
  <c r="BL114" i="22"/>
  <c r="BL42" i="22"/>
  <c r="BR61" i="22"/>
  <c r="BP45" i="22"/>
  <c r="BP56" i="22"/>
  <c r="BQ43" i="22"/>
  <c r="BQ124" i="22"/>
  <c r="BM105" i="22"/>
  <c r="BN84" i="22"/>
  <c r="BM9" i="22"/>
  <c r="BN82" i="22"/>
  <c r="BM13" i="22"/>
  <c r="BP65" i="22"/>
  <c r="BP50" i="22"/>
  <c r="BQ64" i="22"/>
  <c r="BM124" i="22"/>
  <c r="BN37" i="22"/>
  <c r="C9" i="26"/>
  <c r="C10" i="26"/>
  <c r="BO60" i="22"/>
  <c r="BL106" i="22"/>
  <c r="BO64" i="22"/>
  <c r="BR124" i="22"/>
  <c r="C9" i="24"/>
  <c r="C10" i="24"/>
  <c r="BL78" i="22"/>
  <c r="BM60" i="22"/>
  <c r="BN78" i="22"/>
  <c r="BP106" i="22"/>
  <c r="BR60" i="22"/>
  <c r="BQ78" i="22"/>
  <c r="BL64" i="22"/>
  <c r="BQ37" i="22"/>
  <c r="BM37" i="22"/>
  <c r="C9" i="25"/>
  <c r="C10" i="25"/>
  <c r="BN13" i="22"/>
  <c r="BN105" i="22"/>
  <c r="BQ82" i="22"/>
  <c r="BQ84" i="22"/>
  <c r="BL65" i="22"/>
  <c r="BL13" i="22"/>
  <c r="BM106" i="22"/>
  <c r="BR106" i="22"/>
  <c r="BR78" i="22"/>
  <c r="BQ105" i="22"/>
  <c r="BP82" i="22"/>
  <c r="BO84" i="22"/>
  <c r="BL82" i="22"/>
  <c r="BL84" i="22"/>
  <c r="BR65" i="22"/>
  <c r="BP83" i="22"/>
  <c r="BN60" i="22"/>
  <c r="BO78" i="22"/>
  <c r="BL105" i="22"/>
  <c r="BR82" i="22"/>
  <c r="BM84" i="22"/>
  <c r="BM64" i="22"/>
  <c r="BP64" i="22"/>
  <c r="BO65" i="22"/>
  <c r="BQ65" i="22"/>
  <c r="BL124" i="22"/>
  <c r="BN124" i="22"/>
  <c r="BO13" i="22"/>
  <c r="BO37" i="22"/>
  <c r="BQ13" i="22"/>
  <c r="BO106" i="22"/>
  <c r="BL60" i="22"/>
  <c r="BM78" i="22"/>
  <c r="BO105" i="22"/>
  <c r="BM82" i="22"/>
  <c r="BR84" i="22"/>
  <c r="BM65" i="22"/>
  <c r="BO124" i="22"/>
  <c r="BL37" i="22"/>
  <c r="BR37" i="22"/>
  <c r="BN25" i="22"/>
  <c r="BL36" i="22"/>
  <c r="BR100" i="22"/>
  <c r="BR16" i="22"/>
  <c r="BO86" i="22"/>
  <c r="BP122" i="22"/>
  <c r="BM87" i="22"/>
  <c r="BO97" i="22"/>
  <c r="BM36" i="22"/>
  <c r="BQ16" i="22"/>
  <c r="BR86" i="22"/>
  <c r="BL52" i="22"/>
  <c r="BM25" i="22"/>
  <c r="BQ36" i="22"/>
  <c r="BL100" i="22"/>
  <c r="BL69" i="22"/>
  <c r="BN57" i="22"/>
  <c r="BP17" i="22"/>
  <c r="BO16" i="22"/>
  <c r="BL86" i="22"/>
  <c r="BQ52" i="22"/>
  <c r="BR38" i="22"/>
  <c r="BO107" i="22"/>
  <c r="BQ97" i="22"/>
  <c r="BR25" i="22"/>
  <c r="BN36" i="22"/>
  <c r="BQ100" i="22"/>
  <c r="BM69" i="22"/>
  <c r="BM17" i="22"/>
  <c r="BL108" i="22"/>
  <c r="BN86" i="22"/>
  <c r="BN52" i="22"/>
  <c r="BQ38" i="22"/>
  <c r="BO28" i="22"/>
  <c r="BL23" i="22"/>
  <c r="BQ23" i="22"/>
  <c r="BN127" i="22"/>
  <c r="BP85" i="22"/>
  <c r="BL67" i="22"/>
  <c r="BR127" i="22"/>
  <c r="BN85" i="22"/>
  <c r="BQ67" i="22"/>
  <c r="BN122" i="22"/>
  <c r="BO67" i="22"/>
  <c r="BL127" i="22"/>
  <c r="BO127" i="22"/>
  <c r="BP25" i="22"/>
  <c r="BL85" i="22"/>
  <c r="BM85" i="22"/>
  <c r="BR36" i="22"/>
  <c r="BP36" i="22"/>
  <c r="BP100" i="22"/>
  <c r="BO100" i="22"/>
  <c r="BQ69" i="22"/>
  <c r="BP69" i="22"/>
  <c r="BQ17" i="22"/>
  <c r="BL16" i="22"/>
  <c r="BN16" i="22"/>
  <c r="BR108" i="22"/>
  <c r="BP108" i="22"/>
  <c r="BN41" i="22"/>
  <c r="BM86" i="22"/>
  <c r="BQ86" i="22"/>
  <c r="BM67" i="22"/>
  <c r="BP67" i="22"/>
  <c r="BM52" i="22"/>
  <c r="BP52" i="22"/>
  <c r="BN38" i="22"/>
  <c r="BO38" i="22"/>
  <c r="BO23" i="22"/>
  <c r="BR23" i="22"/>
  <c r="BO122" i="22"/>
  <c r="BQ87" i="22"/>
  <c r="BO87" i="22"/>
  <c r="BR97" i="22"/>
  <c r="BP97" i="22"/>
  <c r="BN97" i="22"/>
  <c r="BM127" i="22"/>
  <c r="BR85" i="22"/>
  <c r="BN67" i="22"/>
  <c r="BN23" i="22"/>
  <c r="BM23" i="22"/>
  <c r="BR122" i="22"/>
  <c r="BQ122" i="22"/>
  <c r="BL87" i="22"/>
  <c r="BP87" i="22"/>
  <c r="BQ127" i="22"/>
  <c r="BL25" i="22"/>
  <c r="BO85" i="22"/>
  <c r="BP51" i="22"/>
  <c r="BM100" i="22"/>
  <c r="BO69" i="22"/>
  <c r="BL17" i="22"/>
  <c r="J17" i="22" s="1"/>
  <c r="BM16" i="22"/>
  <c r="BN108" i="22"/>
  <c r="BN94" i="22"/>
  <c r="BO52" i="22"/>
  <c r="BP38" i="22"/>
  <c r="BL122" i="22"/>
  <c r="J122" i="22" s="1"/>
  <c r="BN87" i="22"/>
  <c r="BQ107" i="22"/>
  <c r="BM107" i="22"/>
  <c r="BR107" i="22"/>
  <c r="BP107" i="22"/>
  <c r="BR88" i="22"/>
  <c r="BP88" i="22"/>
  <c r="BL88" i="22"/>
  <c r="BO30" i="22"/>
  <c r="BQ30" i="22"/>
  <c r="BR30" i="22"/>
  <c r="BL30" i="22"/>
  <c r="BP30" i="22"/>
  <c r="BN30" i="22"/>
  <c r="BM30" i="22"/>
  <c r="BM72" i="22"/>
  <c r="BP72" i="22"/>
  <c r="BQ72" i="22"/>
  <c r="BL72" i="22"/>
  <c r="BO72" i="22"/>
  <c r="BN72" i="22"/>
  <c r="BR72" i="22"/>
  <c r="BP31" i="22"/>
  <c r="BR31" i="22"/>
  <c r="BR96" i="22"/>
  <c r="BO96" i="22"/>
  <c r="BN96" i="22"/>
  <c r="BQ96" i="22"/>
  <c r="BP96" i="22"/>
  <c r="BM96" i="22"/>
  <c r="BL96" i="22"/>
  <c r="BP118" i="22"/>
  <c r="BO118" i="22"/>
  <c r="BQ118" i="22"/>
  <c r="BR118" i="22"/>
  <c r="BN118" i="22"/>
  <c r="BP73" i="22"/>
  <c r="BO73" i="22"/>
  <c r="BR55" i="22"/>
  <c r="BO55" i="22"/>
  <c r="BR63" i="22"/>
  <c r="BM63" i="22"/>
  <c r="BL63" i="22"/>
  <c r="BN103" i="22"/>
  <c r="BO103" i="22"/>
  <c r="BQ103" i="22"/>
  <c r="BL103" i="22"/>
  <c r="BP103" i="22"/>
  <c r="BM103" i="22"/>
  <c r="BQ121" i="22"/>
  <c r="BO121" i="22"/>
  <c r="BL121" i="22"/>
  <c r="BR121" i="22"/>
  <c r="BN121" i="22"/>
  <c r="BM121" i="22"/>
  <c r="BQ112" i="22"/>
  <c r="BR112" i="22"/>
  <c r="BM112" i="22"/>
  <c r="BN20" i="22"/>
  <c r="BL20" i="22"/>
  <c r="BQ20" i="22"/>
  <c r="BO70" i="22"/>
  <c r="BL70" i="22"/>
  <c r="BP70" i="22"/>
  <c r="BP79" i="22"/>
  <c r="BL79" i="22"/>
  <c r="BO79" i="22"/>
  <c r="BN77" i="22"/>
  <c r="BP77" i="22"/>
  <c r="BR77" i="22"/>
  <c r="BQ31" i="22"/>
  <c r="BQ73" i="22"/>
  <c r="BM55" i="22"/>
  <c r="BN55" i="22"/>
  <c r="BR50" i="22"/>
  <c r="BQ63" i="22"/>
  <c r="BL51" i="22"/>
  <c r="BN46" i="22"/>
  <c r="BO41" i="22"/>
  <c r="BR73" i="22"/>
  <c r="BL55" i="22"/>
  <c r="BP55" i="22"/>
  <c r="BR28" i="22"/>
  <c r="BP63" i="22"/>
  <c r="BO63" i="22"/>
  <c r="BO51" i="22"/>
  <c r="BM88" i="22"/>
  <c r="BL31" i="22"/>
  <c r="BQ88" i="22"/>
  <c r="BL118" i="22"/>
  <c r="BM118" i="22"/>
  <c r="BM73" i="22"/>
  <c r="BN73" i="22"/>
  <c r="BQ55" i="22"/>
  <c r="BM28" i="22"/>
  <c r="BL50" i="22"/>
  <c r="BN63" i="22"/>
  <c r="BL46" i="22"/>
  <c r="BP98" i="22"/>
  <c r="BR98" i="22"/>
  <c r="BM98" i="22"/>
  <c r="BN98" i="22"/>
  <c r="BQ98" i="22"/>
  <c r="BO98" i="22"/>
  <c r="BL98" i="22"/>
  <c r="BN32" i="22"/>
  <c r="BQ32" i="22"/>
  <c r="BO32" i="22"/>
  <c r="BP32" i="22"/>
  <c r="BR32" i="22"/>
  <c r="BM32" i="22"/>
  <c r="BL32" i="22"/>
  <c r="BR27" i="22"/>
  <c r="BN27" i="22"/>
  <c r="BM27" i="22"/>
  <c r="BO27" i="22"/>
  <c r="BQ27" i="22"/>
  <c r="BP27" i="22"/>
  <c r="BL27" i="22"/>
  <c r="BQ57" i="22"/>
  <c r="BQ110" i="22"/>
  <c r="BM110" i="22"/>
  <c r="BN110" i="22"/>
  <c r="BR110" i="22"/>
  <c r="BO110" i="22"/>
  <c r="BP110" i="22"/>
  <c r="BL110" i="22"/>
  <c r="BO116" i="22"/>
  <c r="BR116" i="22"/>
  <c r="BQ116" i="22"/>
  <c r="BP116" i="22"/>
  <c r="BN116" i="22"/>
  <c r="BM116" i="22"/>
  <c r="BL116" i="22"/>
  <c r="BQ58" i="22"/>
  <c r="BR58" i="22"/>
  <c r="BN58" i="22"/>
  <c r="BO58" i="22"/>
  <c r="BP58" i="22"/>
  <c r="BM58" i="22"/>
  <c r="BL58" i="22"/>
  <c r="BL95" i="22"/>
  <c r="BN95" i="22"/>
  <c r="BL57" i="22"/>
  <c r="BM57" i="22"/>
  <c r="BQ41" i="22"/>
  <c r="BR41" i="22"/>
  <c r="BP28" i="22"/>
  <c r="BN28" i="22"/>
  <c r="BQ50" i="22"/>
  <c r="BL104" i="22"/>
  <c r="BP104" i="22"/>
  <c r="BL94" i="22"/>
  <c r="BR94" i="22"/>
  <c r="BL83" i="22"/>
  <c r="BQ83" i="22"/>
  <c r="BP40" i="22"/>
  <c r="BQ40" i="22"/>
  <c r="BO40" i="22"/>
  <c r="BR40" i="22"/>
  <c r="BN40" i="22"/>
  <c r="BM40" i="22"/>
  <c r="BL40" i="22"/>
  <c r="BM20" i="22"/>
  <c r="BL112" i="22"/>
  <c r="BO112" i="22"/>
  <c r="BQ77" i="22"/>
  <c r="BO77" i="22"/>
  <c r="BO115" i="22"/>
  <c r="BR115" i="22"/>
  <c r="BM115" i="22"/>
  <c r="BN115" i="22"/>
  <c r="BP115" i="22"/>
  <c r="BQ115" i="22"/>
  <c r="BL115" i="22"/>
  <c r="BQ33" i="22"/>
  <c r="BO33" i="22"/>
  <c r="BP33" i="22"/>
  <c r="BN33" i="22"/>
  <c r="BM33" i="22"/>
  <c r="BR33" i="22"/>
  <c r="BL33" i="22"/>
  <c r="BM70" i="22"/>
  <c r="BR128" i="22"/>
  <c r="BP128" i="22"/>
  <c r="BN128" i="22"/>
  <c r="BQ128" i="22"/>
  <c r="BO128" i="22"/>
  <c r="BL128" i="22"/>
  <c r="BM128" i="22"/>
  <c r="BP119" i="22"/>
  <c r="BN119" i="22"/>
  <c r="BQ119" i="22"/>
  <c r="BM119" i="22"/>
  <c r="BL119" i="22"/>
  <c r="BR119" i="22"/>
  <c r="BO119" i="22"/>
  <c r="BL9" i="22"/>
  <c r="BO9" i="22"/>
  <c r="BM53" i="22"/>
  <c r="BP53" i="22"/>
  <c r="BO53" i="22"/>
  <c r="BR53" i="22"/>
  <c r="BQ53" i="22"/>
  <c r="BN53" i="22"/>
  <c r="BL53" i="22"/>
  <c r="BR79" i="22"/>
  <c r="BO92" i="22"/>
  <c r="BP92" i="22"/>
  <c r="BN92" i="22"/>
  <c r="BM92" i="22"/>
  <c r="BQ92" i="22"/>
  <c r="BR92" i="22"/>
  <c r="BL92" i="22"/>
  <c r="BM51" i="22"/>
  <c r="BQ46" i="22"/>
  <c r="BP126" i="22"/>
  <c r="BM126" i="22"/>
  <c r="BN126" i="22"/>
  <c r="BO126" i="22"/>
  <c r="BR126" i="22"/>
  <c r="BQ126" i="22"/>
  <c r="BL126" i="22"/>
  <c r="BM75" i="22"/>
  <c r="BO75" i="22"/>
  <c r="BP75" i="22"/>
  <c r="BR75" i="22"/>
  <c r="BN75" i="22"/>
  <c r="BQ75" i="22"/>
  <c r="BL75" i="22"/>
  <c r="BP95" i="22"/>
  <c r="BO21" i="22"/>
  <c r="BR21" i="22"/>
  <c r="BM21" i="22"/>
  <c r="BQ21" i="22"/>
  <c r="BP21" i="22"/>
  <c r="BN21" i="22"/>
  <c r="BL21" i="22"/>
  <c r="BR9" i="22"/>
  <c r="BR91" i="22"/>
  <c r="BQ91" i="22"/>
  <c r="BN91" i="22"/>
  <c r="BO91" i="22"/>
  <c r="BM91" i="22"/>
  <c r="BP91" i="22"/>
  <c r="BL91" i="22"/>
  <c r="BM31" i="22"/>
  <c r="BP76" i="22"/>
  <c r="BM76" i="22"/>
  <c r="BR76" i="22"/>
  <c r="BO76" i="22"/>
  <c r="BQ76" i="22"/>
  <c r="BN76" i="22"/>
  <c r="BL76" i="22"/>
  <c r="BM95" i="22"/>
  <c r="BR54" i="22"/>
  <c r="BP54" i="22"/>
  <c r="BN54" i="22"/>
  <c r="BO54" i="22"/>
  <c r="BM54" i="22"/>
  <c r="BQ54" i="22"/>
  <c r="BL54" i="22"/>
  <c r="BR57" i="22"/>
  <c r="BO57" i="22"/>
  <c r="BP93" i="22"/>
  <c r="BN93" i="22"/>
  <c r="BO93" i="22"/>
  <c r="BM93" i="22"/>
  <c r="BR93" i="22"/>
  <c r="BQ93" i="22"/>
  <c r="BL93" i="22"/>
  <c r="BL41" i="22"/>
  <c r="BP41" i="22"/>
  <c r="BP102" i="22"/>
  <c r="BM102" i="22"/>
  <c r="BO102" i="22"/>
  <c r="BQ102" i="22"/>
  <c r="BR102" i="22"/>
  <c r="BN102" i="22"/>
  <c r="BL102" i="22"/>
  <c r="BQ28" i="22"/>
  <c r="BM29" i="22"/>
  <c r="BQ29" i="22"/>
  <c r="BO29" i="22"/>
  <c r="BR29" i="22"/>
  <c r="BP29" i="22"/>
  <c r="BN29" i="22"/>
  <c r="BL29" i="22"/>
  <c r="BN50" i="22"/>
  <c r="BO50" i="22"/>
  <c r="BO104" i="22"/>
  <c r="BM104" i="22"/>
  <c r="BM94" i="22"/>
  <c r="BQ94" i="22"/>
  <c r="BN83" i="22"/>
  <c r="BR83" i="22"/>
  <c r="BO125" i="22"/>
  <c r="BL125" i="22"/>
  <c r="BR125" i="22"/>
  <c r="BP125" i="22"/>
  <c r="BM125" i="22"/>
  <c r="BQ125" i="22"/>
  <c r="BN125" i="22"/>
  <c r="BO20" i="22"/>
  <c r="BR20" i="22"/>
  <c r="BN112" i="22"/>
  <c r="BP112" i="22"/>
  <c r="BM77" i="22"/>
  <c r="BQ24" i="22"/>
  <c r="BP24" i="22"/>
  <c r="BM24" i="22"/>
  <c r="BR24" i="22"/>
  <c r="BN24" i="22"/>
  <c r="BO24" i="22"/>
  <c r="BL24" i="22"/>
  <c r="BQ68" i="22"/>
  <c r="BM68" i="22"/>
  <c r="BP68" i="22"/>
  <c r="BN68" i="22"/>
  <c r="BO68" i="22"/>
  <c r="BR68" i="22"/>
  <c r="BL68" i="22"/>
  <c r="BO117" i="22"/>
  <c r="BQ117" i="22"/>
  <c r="BP117" i="22"/>
  <c r="BR117" i="22"/>
  <c r="BN117" i="22"/>
  <c r="BM117" i="22"/>
  <c r="BL117" i="22"/>
  <c r="BN109" i="22"/>
  <c r="BM109" i="22"/>
  <c r="BO109" i="22"/>
  <c r="BR109" i="22"/>
  <c r="BP109" i="22"/>
  <c r="BQ109" i="22"/>
  <c r="BL109" i="22"/>
  <c r="BR70" i="22"/>
  <c r="BN70" i="22"/>
  <c r="BN9" i="22"/>
  <c r="BQ9" i="22"/>
  <c r="BM79" i="22"/>
  <c r="BQ79" i="22"/>
  <c r="BN51" i="22"/>
  <c r="BQ51" i="22"/>
  <c r="BO46" i="22"/>
  <c r="BP46" i="22"/>
  <c r="BP81" i="22"/>
  <c r="BL81" i="22"/>
  <c r="BQ81" i="22"/>
  <c r="BO81" i="22"/>
  <c r="BN81" i="22"/>
  <c r="BM81" i="22"/>
  <c r="BR81" i="22"/>
  <c r="BR95" i="22"/>
  <c r="BP120" i="22"/>
  <c r="BQ120" i="22"/>
  <c r="BO120" i="22"/>
  <c r="BR120" i="22"/>
  <c r="BM120" i="22"/>
  <c r="BN120" i="22"/>
  <c r="BL120" i="22"/>
  <c r="BP57" i="22"/>
  <c r="BM123" i="22"/>
  <c r="BP123" i="22"/>
  <c r="BN123" i="22"/>
  <c r="BQ123" i="22"/>
  <c r="BR123" i="22"/>
  <c r="BO123" i="22"/>
  <c r="BL123" i="22"/>
  <c r="BQ111" i="22"/>
  <c r="BM111" i="22"/>
  <c r="BR111" i="22"/>
  <c r="BP111" i="22"/>
  <c r="BN111" i="22"/>
  <c r="BO111" i="22"/>
  <c r="BL111" i="22"/>
  <c r="BN62" i="22"/>
  <c r="BO62" i="22"/>
  <c r="BM62" i="22"/>
  <c r="BR62" i="22"/>
  <c r="BP62" i="22"/>
  <c r="BQ62" i="22"/>
  <c r="BL62" i="22"/>
  <c r="BR104" i="22"/>
  <c r="BN104" i="22"/>
  <c r="BP94" i="22"/>
  <c r="BO94" i="22"/>
  <c r="BM83" i="22"/>
  <c r="BO83" i="22"/>
  <c r="BP9" i="22"/>
  <c r="BN31" i="22"/>
  <c r="BQ113" i="22"/>
  <c r="BO113" i="22"/>
  <c r="BN113" i="22"/>
  <c r="BM113" i="22"/>
  <c r="BR113" i="22"/>
  <c r="BP113" i="22"/>
  <c r="BL113" i="22"/>
  <c r="BN88" i="22"/>
  <c r="BQ101" i="22"/>
  <c r="BM101" i="22"/>
  <c r="BO101" i="22"/>
  <c r="BP101" i="22"/>
  <c r="BN101" i="22"/>
  <c r="BR101" i="22"/>
  <c r="BL101" i="22"/>
  <c r="BQ71" i="22"/>
  <c r="BN71" i="22"/>
  <c r="BR71" i="22"/>
  <c r="BO71" i="22"/>
  <c r="BM71" i="22"/>
  <c r="BL71" i="22"/>
  <c r="BP71" i="22"/>
  <c r="BO89" i="22"/>
  <c r="BM89" i="22"/>
  <c r="BQ89" i="22"/>
  <c r="BN89" i="22"/>
  <c r="BP89" i="22"/>
  <c r="BL89" i="22"/>
  <c r="BR89" i="22"/>
  <c r="BO31" i="22"/>
  <c r="BP47" i="22"/>
  <c r="BN47" i="22"/>
  <c r="BO47" i="22"/>
  <c r="BM47" i="22"/>
  <c r="BQ47" i="22"/>
  <c r="BR47" i="22"/>
  <c r="BL47" i="22"/>
  <c r="BO88" i="22"/>
  <c r="BM18" i="22"/>
  <c r="BQ18" i="22"/>
  <c r="BR18" i="22"/>
  <c r="BN18" i="22"/>
  <c r="BP18" i="22"/>
  <c r="BO18" i="22"/>
  <c r="BL18" i="22"/>
  <c r="BP121" i="22"/>
  <c r="BO95" i="22"/>
  <c r="BL73" i="22"/>
  <c r="BM41" i="22"/>
  <c r="BR103" i="22"/>
  <c r="BL28" i="22"/>
  <c r="BM50" i="22"/>
  <c r="BM90" i="22"/>
  <c r="BQ90" i="22"/>
  <c r="BN90" i="22"/>
  <c r="BO90" i="22"/>
  <c r="BP90" i="22"/>
  <c r="BL90" i="22"/>
  <c r="BR90" i="22"/>
  <c r="BO39" i="22"/>
  <c r="BQ39" i="22"/>
  <c r="BP39" i="22"/>
  <c r="BM39" i="22"/>
  <c r="BR39" i="22"/>
  <c r="BN39" i="22"/>
  <c r="BL39" i="22"/>
  <c r="BP20" i="22"/>
  <c r="BL77" i="22"/>
  <c r="BQ15" i="22"/>
  <c r="BN15" i="22"/>
  <c r="BR15" i="22"/>
  <c r="BP15" i="22"/>
  <c r="BO15" i="22"/>
  <c r="BM15" i="22"/>
  <c r="BL15" i="22"/>
  <c r="BQ80" i="22"/>
  <c r="BM80" i="22"/>
  <c r="BO80" i="22"/>
  <c r="BP80" i="22"/>
  <c r="BL80" i="22"/>
  <c r="BR80" i="22"/>
  <c r="BN80" i="22"/>
  <c r="BQ70" i="22"/>
  <c r="BM99" i="22"/>
  <c r="BO99" i="22"/>
  <c r="BN99" i="22"/>
  <c r="BP99" i="22"/>
  <c r="BQ99" i="22"/>
  <c r="BR99" i="22"/>
  <c r="BL99" i="22"/>
  <c r="BN79" i="22"/>
  <c r="BR51" i="22"/>
  <c r="BM34" i="22"/>
  <c r="BR34" i="22"/>
  <c r="BQ34" i="22"/>
  <c r="BP34" i="22"/>
  <c r="BO34" i="22"/>
  <c r="BN34" i="22"/>
  <c r="BL34" i="22"/>
  <c r="BR46" i="22"/>
  <c r="J49" i="22" l="1"/>
  <c r="J97" i="22"/>
  <c r="C38" i="13"/>
  <c r="D14" i="13"/>
  <c r="E11" i="13"/>
  <c r="E35" i="13"/>
  <c r="C19" i="13"/>
  <c r="C30" i="13"/>
  <c r="E20" i="13"/>
  <c r="AY38" i="22"/>
  <c r="C37" i="13"/>
  <c r="C18" i="13"/>
  <c r="E24" i="13"/>
  <c r="D36" i="13"/>
  <c r="BM22" i="22"/>
  <c r="BP19" i="22"/>
  <c r="BP22" i="22"/>
  <c r="BO19" i="22"/>
  <c r="BL19" i="22"/>
  <c r="BN19" i="22"/>
  <c r="BM19" i="22"/>
  <c r="BQ19" i="22"/>
  <c r="BL22" i="22"/>
  <c r="BL11" i="22"/>
  <c r="J11" i="22" s="1"/>
  <c r="AY11" i="22" s="1"/>
  <c r="BO22" i="22"/>
  <c r="BR22" i="22"/>
  <c r="BM14" i="22"/>
  <c r="BN22" i="22"/>
  <c r="BO14" i="22"/>
  <c r="BN14" i="22"/>
  <c r="BP14" i="22"/>
  <c r="BL14" i="22"/>
  <c r="BR14" i="22"/>
  <c r="D16" i="13"/>
  <c r="D20" i="13"/>
  <c r="C10" i="13"/>
  <c r="C13" i="13"/>
  <c r="D19" i="13"/>
  <c r="D29" i="13"/>
  <c r="C9" i="13"/>
  <c r="C25" i="13"/>
  <c r="D32" i="13"/>
  <c r="C31" i="13"/>
  <c r="D18" i="13"/>
  <c r="C33" i="13"/>
  <c r="C12" i="13"/>
  <c r="C11" i="13"/>
  <c r="C32" i="13"/>
  <c r="C27" i="13"/>
  <c r="C23" i="13"/>
  <c r="C26" i="13"/>
  <c r="D22" i="13"/>
  <c r="D30" i="13"/>
  <c r="D31" i="13"/>
  <c r="AZ17" i="22"/>
  <c r="C34" i="13"/>
  <c r="C14" i="13"/>
  <c r="C29" i="13"/>
  <c r="E21" i="13"/>
  <c r="C15" i="13"/>
  <c r="C24" i="13"/>
  <c r="C28" i="13"/>
  <c r="D17" i="13"/>
  <c r="BO12" i="22"/>
  <c r="BR12" i="22"/>
  <c r="BP12" i="22"/>
  <c r="BL12" i="22"/>
  <c r="BM12" i="22"/>
  <c r="BN12" i="22"/>
  <c r="BP10" i="22"/>
  <c r="BN10" i="22"/>
  <c r="BL10" i="22"/>
  <c r="J10" i="22" s="1"/>
  <c r="AY10" i="22" s="1"/>
  <c r="BQ10" i="22"/>
  <c r="J60" i="22"/>
  <c r="J114" i="22"/>
  <c r="J25" i="22"/>
  <c r="J85" i="22"/>
  <c r="J64" i="22"/>
  <c r="J42" i="22"/>
  <c r="J26" i="22"/>
  <c r="BR10" i="22"/>
  <c r="BO10" i="22"/>
  <c r="BO11" i="22"/>
  <c r="BP11" i="22"/>
  <c r="BQ11" i="22"/>
  <c r="BN11" i="22"/>
  <c r="J67" i="22"/>
  <c r="J23" i="22"/>
  <c r="J37" i="22"/>
  <c r="J61" i="22"/>
  <c r="J35" i="22"/>
  <c r="J48" i="22"/>
  <c r="J74" i="22"/>
  <c r="BR11" i="22"/>
  <c r="J107" i="22"/>
  <c r="J108" i="22"/>
  <c r="J36" i="22"/>
  <c r="J78" i="22"/>
  <c r="J105" i="22"/>
  <c r="J13" i="22"/>
  <c r="J87" i="22"/>
  <c r="J16" i="22"/>
  <c r="J127" i="22"/>
  <c r="J124" i="22"/>
  <c r="J65" i="22"/>
  <c r="J56" i="22"/>
  <c r="J45" i="22"/>
  <c r="J44" i="22"/>
  <c r="J100" i="22"/>
  <c r="J82" i="22"/>
  <c r="J86" i="22"/>
  <c r="J69" i="22"/>
  <c r="J52" i="22"/>
  <c r="J84" i="22"/>
  <c r="J106" i="22"/>
  <c r="J43" i="22"/>
  <c r="J59" i="22"/>
  <c r="E12" i="13"/>
  <c r="N9" i="28"/>
  <c r="L16" i="4"/>
  <c r="L32" i="4"/>
  <c r="L48" i="4"/>
  <c r="L64" i="4"/>
  <c r="L80" i="4"/>
  <c r="L96" i="4"/>
  <c r="L112" i="4"/>
  <c r="L128" i="4"/>
  <c r="L29" i="4"/>
  <c r="L50" i="4"/>
  <c r="L71" i="4"/>
  <c r="L93" i="4"/>
  <c r="L114" i="4"/>
  <c r="L19" i="4"/>
  <c r="L41" i="4"/>
  <c r="L62" i="4"/>
  <c r="L83" i="4"/>
  <c r="L105" i="4"/>
  <c r="L126" i="4"/>
  <c r="L31" i="4"/>
  <c r="L53" i="4"/>
  <c r="L74" i="4"/>
  <c r="L95" i="4"/>
  <c r="L117" i="4"/>
  <c r="L38" i="4"/>
  <c r="L123" i="4"/>
  <c r="L86" i="4"/>
  <c r="L70" i="4"/>
  <c r="L33" i="4"/>
  <c r="L118" i="4"/>
  <c r="L20" i="4"/>
  <c r="L52" i="4"/>
  <c r="L84" i="4"/>
  <c r="L116" i="4"/>
  <c r="L34" i="4"/>
  <c r="L77" i="4"/>
  <c r="L98" i="4"/>
  <c r="L25" i="4"/>
  <c r="L67" i="4"/>
  <c r="L110" i="4"/>
  <c r="L37" i="4"/>
  <c r="L79" i="4"/>
  <c r="L122" i="4"/>
  <c r="L22" i="4"/>
  <c r="L91" i="4"/>
  <c r="L24" i="4"/>
  <c r="L56" i="4"/>
  <c r="L88" i="4"/>
  <c r="L120" i="4"/>
  <c r="L39" i="4"/>
  <c r="L82" i="4"/>
  <c r="L125" i="4"/>
  <c r="L51" i="4"/>
  <c r="L94" i="4"/>
  <c r="L21" i="4"/>
  <c r="L63" i="4"/>
  <c r="L127" i="4"/>
  <c r="L81" i="4"/>
  <c r="L27" i="4"/>
  <c r="L75" i="4"/>
  <c r="L12" i="4"/>
  <c r="L28" i="4"/>
  <c r="L44" i="4"/>
  <c r="L60" i="4"/>
  <c r="L76" i="4"/>
  <c r="L92" i="4"/>
  <c r="L108" i="4"/>
  <c r="L124" i="4"/>
  <c r="L23" i="4"/>
  <c r="L45" i="4"/>
  <c r="L66" i="4"/>
  <c r="L87" i="4"/>
  <c r="L109" i="4"/>
  <c r="L14" i="4"/>
  <c r="L35" i="4"/>
  <c r="L57" i="4"/>
  <c r="L78" i="4"/>
  <c r="L99" i="4"/>
  <c r="L121" i="4"/>
  <c r="L26" i="4"/>
  <c r="L47" i="4"/>
  <c r="L69" i="4"/>
  <c r="L90" i="4"/>
  <c r="L111" i="4"/>
  <c r="L17" i="4"/>
  <c r="L102" i="4"/>
  <c r="L65" i="4"/>
  <c r="L49" i="4"/>
  <c r="L97" i="4"/>
  <c r="L36" i="4"/>
  <c r="L68" i="4"/>
  <c r="L100" i="4"/>
  <c r="L13" i="4"/>
  <c r="L55" i="4"/>
  <c r="L119" i="4"/>
  <c r="L46" i="4"/>
  <c r="L89" i="4"/>
  <c r="L15" i="4"/>
  <c r="L58" i="4"/>
  <c r="L101" i="4"/>
  <c r="L59" i="4"/>
  <c r="L107" i="4"/>
  <c r="L54" i="4"/>
  <c r="L40" i="4"/>
  <c r="L72" i="4"/>
  <c r="L104" i="4"/>
  <c r="L18" i="4"/>
  <c r="L61" i="4"/>
  <c r="L103" i="4"/>
  <c r="L30" i="4"/>
  <c r="L73" i="4"/>
  <c r="L115" i="4"/>
  <c r="L42" i="4"/>
  <c r="L85" i="4"/>
  <c r="L106" i="4"/>
  <c r="L43" i="4"/>
  <c r="L113" i="4"/>
  <c r="L11" i="4"/>
  <c r="L10" i="4"/>
  <c r="BA11" i="22"/>
  <c r="J96" i="22"/>
  <c r="J63" i="22"/>
  <c r="J80" i="22"/>
  <c r="J79" i="22"/>
  <c r="J50" i="22"/>
  <c r="J73" i="22"/>
  <c r="J51" i="22"/>
  <c r="J20" i="22"/>
  <c r="J103" i="22"/>
  <c r="J72" i="22"/>
  <c r="J46" i="22"/>
  <c r="J77" i="22"/>
  <c r="J117" i="22"/>
  <c r="J118" i="22"/>
  <c r="J70" i="22"/>
  <c r="J30" i="22"/>
  <c r="J55" i="22"/>
  <c r="J121" i="22"/>
  <c r="J34" i="22"/>
  <c r="J15" i="22"/>
  <c r="J101" i="22"/>
  <c r="J68" i="22"/>
  <c r="J115" i="22"/>
  <c r="J40" i="22"/>
  <c r="J83" i="22"/>
  <c r="J28" i="22"/>
  <c r="J62" i="22"/>
  <c r="J76" i="22"/>
  <c r="J31" i="22"/>
  <c r="J58" i="22"/>
  <c r="J116" i="22"/>
  <c r="J88" i="22"/>
  <c r="J41" i="22"/>
  <c r="J113" i="22"/>
  <c r="J120" i="22"/>
  <c r="J98" i="22"/>
  <c r="J125" i="22"/>
  <c r="J93" i="22"/>
  <c r="J91" i="22"/>
  <c r="J126" i="22"/>
  <c r="J128" i="22"/>
  <c r="J33" i="22"/>
  <c r="J104" i="22"/>
  <c r="J71" i="22"/>
  <c r="J109" i="22"/>
  <c r="J54" i="22"/>
  <c r="J75" i="22"/>
  <c r="J112" i="22"/>
  <c r="J94" i="22"/>
  <c r="J57" i="22"/>
  <c r="J47" i="22"/>
  <c r="J99" i="22"/>
  <c r="J39" i="22"/>
  <c r="J90" i="22"/>
  <c r="J18" i="22"/>
  <c r="J89" i="22"/>
  <c r="J111" i="22"/>
  <c r="J123" i="22"/>
  <c r="J81" i="22"/>
  <c r="J24" i="22"/>
  <c r="J29" i="22"/>
  <c r="J102" i="22"/>
  <c r="J21" i="22"/>
  <c r="J92" i="22"/>
  <c r="J53" i="22"/>
  <c r="J9" i="22"/>
  <c r="J119" i="22"/>
  <c r="J95" i="22"/>
  <c r="J110" i="22"/>
  <c r="J27" i="22"/>
  <c r="J32" i="22"/>
  <c r="BA24" i="22" l="1"/>
  <c r="BA20" i="22"/>
  <c r="AZ36" i="22"/>
  <c r="AY37" i="22"/>
  <c r="AY30" i="22"/>
  <c r="BA35" i="22"/>
  <c r="AY18" i="22"/>
  <c r="J22" i="22"/>
  <c r="AZ22" i="22" s="1"/>
  <c r="J14" i="22"/>
  <c r="J19" i="22"/>
  <c r="AZ32" i="22"/>
  <c r="AY33" i="22"/>
  <c r="AZ29" i="22"/>
  <c r="AY31" i="22"/>
  <c r="AY27" i="22"/>
  <c r="AY32" i="22"/>
  <c r="BA21" i="22"/>
  <c r="AZ18" i="22"/>
  <c r="AY15" i="22"/>
  <c r="AZ30" i="22"/>
  <c r="AZ16" i="22"/>
  <c r="AZ33" i="22"/>
  <c r="AY28" i="22"/>
  <c r="AY34" i="22"/>
  <c r="AZ20" i="22"/>
  <c r="AY29" i="22"/>
  <c r="AZ31" i="22"/>
  <c r="AY13" i="22"/>
  <c r="AY23" i="22"/>
  <c r="AY26" i="22"/>
  <c r="AY25" i="22"/>
  <c r="AY24" i="22"/>
  <c r="J12" i="22"/>
  <c r="N85" i="28"/>
  <c r="N104" i="28"/>
  <c r="N15" i="28"/>
  <c r="N36" i="28"/>
  <c r="N69" i="28"/>
  <c r="N14" i="28"/>
  <c r="N92" i="28"/>
  <c r="N81" i="28"/>
  <c r="N94" i="28"/>
  <c r="N24" i="28"/>
  <c r="N25" i="28"/>
  <c r="N118" i="28"/>
  <c r="N74" i="28"/>
  <c r="N19" i="28"/>
  <c r="N96" i="28"/>
  <c r="N42" i="28"/>
  <c r="N59" i="28"/>
  <c r="N13" i="28"/>
  <c r="N97" i="28"/>
  <c r="N47" i="28"/>
  <c r="N109" i="28"/>
  <c r="N76" i="28"/>
  <c r="N127" i="28"/>
  <c r="N120" i="28"/>
  <c r="N37" i="28"/>
  <c r="N84" i="28"/>
  <c r="N38" i="28"/>
  <c r="N53" i="28"/>
  <c r="N114" i="28"/>
  <c r="N29" i="28"/>
  <c r="N80" i="28"/>
  <c r="N43" i="28"/>
  <c r="N115" i="28"/>
  <c r="N61" i="28"/>
  <c r="N40" i="28"/>
  <c r="N101" i="28"/>
  <c r="N46" i="28"/>
  <c r="N100" i="28"/>
  <c r="N49" i="28"/>
  <c r="N111" i="28"/>
  <c r="N26" i="28"/>
  <c r="N57" i="28"/>
  <c r="N87" i="28"/>
  <c r="N124" i="28"/>
  <c r="N60" i="28"/>
  <c r="N75" i="28"/>
  <c r="N63" i="28"/>
  <c r="N125" i="28"/>
  <c r="N88" i="28"/>
  <c r="N22" i="28"/>
  <c r="N110" i="28"/>
  <c r="N77" i="28"/>
  <c r="N52" i="28"/>
  <c r="N70" i="28"/>
  <c r="N117" i="28"/>
  <c r="N31" i="28"/>
  <c r="N62" i="28"/>
  <c r="N93" i="28"/>
  <c r="N128" i="28"/>
  <c r="N64" i="28"/>
  <c r="P9" i="28"/>
  <c r="BC9" i="28"/>
  <c r="N11" i="28"/>
  <c r="N30" i="28"/>
  <c r="N107" i="28"/>
  <c r="N55" i="28"/>
  <c r="N102" i="28"/>
  <c r="N99" i="28"/>
  <c r="N45" i="28"/>
  <c r="N28" i="28"/>
  <c r="N39" i="28"/>
  <c r="N79" i="28"/>
  <c r="N116" i="28"/>
  <c r="N123" i="28"/>
  <c r="N105" i="28"/>
  <c r="N50" i="28"/>
  <c r="N32" i="28"/>
  <c r="N113" i="28"/>
  <c r="N103" i="28"/>
  <c r="N72" i="28"/>
  <c r="N89" i="28"/>
  <c r="N17" i="28"/>
  <c r="N78" i="28"/>
  <c r="N23" i="28"/>
  <c r="N12" i="28"/>
  <c r="N51" i="28"/>
  <c r="N91" i="28"/>
  <c r="N98" i="28"/>
  <c r="N33" i="28"/>
  <c r="N83" i="28"/>
  <c r="N16" i="28"/>
  <c r="N10" i="28"/>
  <c r="N106" i="28"/>
  <c r="N73" i="28"/>
  <c r="N18" i="28"/>
  <c r="N54" i="28"/>
  <c r="N58" i="28"/>
  <c r="N119" i="28"/>
  <c r="N68" i="28"/>
  <c r="N65" i="28"/>
  <c r="N90" i="28"/>
  <c r="N121" i="28"/>
  <c r="N35" i="28"/>
  <c r="N66" i="28"/>
  <c r="N108" i="28"/>
  <c r="N44" i="28"/>
  <c r="N27" i="28"/>
  <c r="N21" i="28"/>
  <c r="N82" i="28"/>
  <c r="N56" i="28"/>
  <c r="N122" i="28"/>
  <c r="N67" i="28"/>
  <c r="N34" i="28"/>
  <c r="N20" i="28"/>
  <c r="N86" i="28"/>
  <c r="N95" i="28"/>
  <c r="N126" i="28"/>
  <c r="N41" i="28"/>
  <c r="N71" i="28"/>
  <c r="N112" i="28"/>
  <c r="N48" i="28"/>
  <c r="P9" i="34"/>
  <c r="BC9" i="34"/>
  <c r="AY9" i="22"/>
  <c r="AY14" i="22" l="1"/>
  <c r="AZ14" i="22"/>
  <c r="AZ19" i="22"/>
  <c r="AY19" i="22"/>
  <c r="B53" i="22"/>
  <c r="B96" i="22"/>
  <c r="B15" i="22"/>
  <c r="B30" i="22"/>
  <c r="B76" i="22"/>
  <c r="B110" i="22"/>
  <c r="B97" i="22"/>
  <c r="B22" i="22"/>
  <c r="B48" i="22"/>
  <c r="B70" i="22"/>
  <c r="B32" i="22"/>
  <c r="B113" i="22"/>
  <c r="B33" i="22"/>
  <c r="B37" i="22"/>
  <c r="B115" i="22"/>
  <c r="B36" i="22"/>
  <c r="B16" i="22"/>
  <c r="B127" i="22"/>
  <c r="B73" i="22"/>
  <c r="B13" i="22"/>
  <c r="B57" i="22"/>
  <c r="B121" i="22"/>
  <c r="B114" i="22"/>
  <c r="B104" i="22"/>
  <c r="B18" i="22"/>
  <c r="B69" i="22"/>
  <c r="B107" i="22"/>
  <c r="B125" i="22"/>
  <c r="B40" i="22"/>
  <c r="B79" i="22"/>
  <c r="B72" i="22"/>
  <c r="B92" i="22"/>
  <c r="B80" i="22"/>
  <c r="B123" i="22"/>
  <c r="B35" i="22"/>
  <c r="B20" i="22"/>
  <c r="B26" i="22"/>
  <c r="B38" i="22"/>
  <c r="B55" i="22"/>
  <c r="B71" i="22"/>
  <c r="B24" i="22"/>
  <c r="B124" i="22"/>
  <c r="B116" i="22"/>
  <c r="B58" i="22"/>
  <c r="B77" i="22"/>
  <c r="B31" i="22"/>
  <c r="B117" i="22"/>
  <c r="B109" i="22"/>
  <c r="B46" i="22"/>
  <c r="B81" i="22"/>
  <c r="B86" i="22"/>
  <c r="B43" i="22"/>
  <c r="B52" i="22"/>
  <c r="B95" i="22"/>
  <c r="B108" i="22"/>
  <c r="B126" i="22"/>
  <c r="B75" i="22"/>
  <c r="B47" i="22"/>
  <c r="B21" i="22"/>
  <c r="B83" i="22"/>
  <c r="B11" i="22"/>
  <c r="B112" i="22"/>
  <c r="B39" i="22"/>
  <c r="B42" i="22"/>
  <c r="B19" i="22"/>
  <c r="B45" i="22"/>
  <c r="B51" i="22"/>
  <c r="B88" i="22"/>
  <c r="B85" i="22"/>
  <c r="B65" i="22"/>
  <c r="B10" i="22"/>
  <c r="B78" i="22"/>
  <c r="B56" i="22"/>
  <c r="B84" i="22"/>
  <c r="B23" i="22"/>
  <c r="B49" i="22"/>
  <c r="B118" i="22"/>
  <c r="B101" i="22"/>
  <c r="B106" i="22"/>
  <c r="B100" i="22"/>
  <c r="B89" i="22"/>
  <c r="B29" i="22"/>
  <c r="B25" i="22"/>
  <c r="B103" i="22"/>
  <c r="B41" i="22"/>
  <c r="B111" i="22"/>
  <c r="B120" i="22"/>
  <c r="B128" i="22"/>
  <c r="B54" i="22"/>
  <c r="B14" i="22"/>
  <c r="B122" i="22"/>
  <c r="B91" i="22"/>
  <c r="B59" i="22"/>
  <c r="B28" i="22"/>
  <c r="B44" i="22"/>
  <c r="B102" i="22"/>
  <c r="B17" i="22"/>
  <c r="B82" i="22"/>
  <c r="B105" i="22"/>
  <c r="B67" i="22"/>
  <c r="B9" i="22"/>
  <c r="B90" i="22"/>
  <c r="B34" i="22"/>
  <c r="B63" i="22"/>
  <c r="B61" i="22"/>
  <c r="B68" i="22"/>
  <c r="B60" i="22"/>
  <c r="B119" i="22"/>
  <c r="B62" i="22"/>
  <c r="B93" i="22"/>
  <c r="B74" i="22"/>
  <c r="B98" i="22"/>
  <c r="B99" i="22"/>
  <c r="B66" i="22"/>
  <c r="B50" i="22"/>
  <c r="B87" i="22"/>
  <c r="B64" i="22"/>
  <c r="B94" i="22"/>
  <c r="B12" i="22"/>
  <c r="B27" i="22"/>
  <c r="BA12" i="22"/>
  <c r="AY12" i="22"/>
  <c r="D33" i="22"/>
  <c r="E12" i="22"/>
  <c r="BC48" i="34"/>
  <c r="P48" i="34"/>
  <c r="P126" i="34"/>
  <c r="BC126" i="34"/>
  <c r="P13" i="34"/>
  <c r="BC13" i="34"/>
  <c r="P82" i="34"/>
  <c r="BC82" i="34"/>
  <c r="BC108" i="34"/>
  <c r="P108" i="34"/>
  <c r="BC90" i="34"/>
  <c r="P90" i="34"/>
  <c r="P58" i="34"/>
  <c r="BC58" i="34"/>
  <c r="BC14" i="34"/>
  <c r="P14" i="34"/>
  <c r="P30" i="34"/>
  <c r="BC30" i="34"/>
  <c r="P91" i="34"/>
  <c r="BC91" i="34"/>
  <c r="BC78" i="34"/>
  <c r="P78" i="34"/>
  <c r="BC103" i="34"/>
  <c r="P103" i="34"/>
  <c r="BC105" i="34"/>
  <c r="P105" i="34"/>
  <c r="P39" i="34"/>
  <c r="BC39" i="34"/>
  <c r="P102" i="34"/>
  <c r="BC102" i="34"/>
  <c r="BC11" i="34"/>
  <c r="P11" i="34"/>
  <c r="P93" i="34"/>
  <c r="BC93" i="34"/>
  <c r="P70" i="34"/>
  <c r="BC70" i="34"/>
  <c r="BC32" i="34"/>
  <c r="P32" i="34"/>
  <c r="P75" i="34"/>
  <c r="BC75" i="34"/>
  <c r="P57" i="34"/>
  <c r="BC57" i="34"/>
  <c r="BC100" i="34"/>
  <c r="P100" i="34"/>
  <c r="P61" i="34"/>
  <c r="BC61" i="34"/>
  <c r="BC43" i="34"/>
  <c r="P43" i="34"/>
  <c r="BC53" i="34"/>
  <c r="P53" i="34"/>
  <c r="BC76" i="34"/>
  <c r="P76" i="34"/>
  <c r="P22" i="34"/>
  <c r="BC22" i="34"/>
  <c r="BC33" i="34"/>
  <c r="P33" i="34"/>
  <c r="BC36" i="34"/>
  <c r="P36" i="34"/>
  <c r="P23" i="34"/>
  <c r="BC23" i="34"/>
  <c r="BC37" i="34"/>
  <c r="P37" i="34"/>
  <c r="BL9" i="34"/>
  <c r="BQ9" i="34"/>
  <c r="BN9" i="34"/>
  <c r="BO9" i="34"/>
  <c r="BP9" i="34"/>
  <c r="BM9" i="34"/>
  <c r="BR9" i="34"/>
  <c r="BC41" i="28"/>
  <c r="P41" i="28"/>
  <c r="BC20" i="28"/>
  <c r="P20" i="28"/>
  <c r="BC56" i="28"/>
  <c r="P56" i="28"/>
  <c r="P44" i="28"/>
  <c r="BC44" i="28"/>
  <c r="P121" i="28"/>
  <c r="BC121" i="28"/>
  <c r="BC119" i="28"/>
  <c r="P119" i="28"/>
  <c r="BC73" i="28"/>
  <c r="P73" i="28"/>
  <c r="BC83" i="28"/>
  <c r="P83" i="28"/>
  <c r="BC51" i="28"/>
  <c r="P51" i="28"/>
  <c r="BC17" i="28"/>
  <c r="P17" i="28"/>
  <c r="P50" i="28"/>
  <c r="BC50" i="28"/>
  <c r="P79" i="28"/>
  <c r="BC79" i="28"/>
  <c r="P99" i="28"/>
  <c r="BC99" i="28"/>
  <c r="P30" i="28"/>
  <c r="BC30" i="28"/>
  <c r="BP9" i="28"/>
  <c r="BQ9" i="28"/>
  <c r="BM9" i="28"/>
  <c r="BR9" i="28"/>
  <c r="BN9" i="28"/>
  <c r="BO9" i="28"/>
  <c r="BL9" i="28"/>
  <c r="P62" i="28"/>
  <c r="BC62" i="28"/>
  <c r="BC52" i="28"/>
  <c r="P52" i="28"/>
  <c r="P88" i="28"/>
  <c r="BC88" i="28"/>
  <c r="BC60" i="28"/>
  <c r="P60" i="28"/>
  <c r="P26" i="28"/>
  <c r="BC26" i="28"/>
  <c r="P46" i="28"/>
  <c r="BC46" i="28"/>
  <c r="P115" i="28"/>
  <c r="BC115" i="28"/>
  <c r="BC114" i="28"/>
  <c r="P114" i="28"/>
  <c r="BC37" i="28"/>
  <c r="P37" i="28"/>
  <c r="P97" i="28"/>
  <c r="BC97" i="28"/>
  <c r="BC59" i="28"/>
  <c r="P59" i="28"/>
  <c r="BC74" i="28"/>
  <c r="P74" i="28"/>
  <c r="P94" i="28"/>
  <c r="BC94" i="28"/>
  <c r="P69" i="28"/>
  <c r="BC69" i="28"/>
  <c r="BC85" i="28"/>
  <c r="P85" i="28"/>
  <c r="P48" i="28"/>
  <c r="BC48" i="28"/>
  <c r="BC71" i="28"/>
  <c r="P71" i="28"/>
  <c r="BC126" i="28"/>
  <c r="P126" i="28"/>
  <c r="BC86" i="28"/>
  <c r="P86" i="28"/>
  <c r="P34" i="28"/>
  <c r="BC34" i="28"/>
  <c r="BC122" i="28"/>
  <c r="P122" i="28"/>
  <c r="P82" i="28"/>
  <c r="BC82" i="28"/>
  <c r="BC27" i="28"/>
  <c r="P27" i="28"/>
  <c r="BC108" i="28"/>
  <c r="P108" i="28"/>
  <c r="BC35" i="28"/>
  <c r="P35" i="28"/>
  <c r="BC90" i="28"/>
  <c r="P90" i="28"/>
  <c r="BC68" i="28"/>
  <c r="P68" i="28"/>
  <c r="P58" i="28"/>
  <c r="BC58" i="28"/>
  <c r="P18" i="28"/>
  <c r="BC18" i="28"/>
  <c r="BC106" i="28"/>
  <c r="P106" i="28"/>
  <c r="P16" i="28"/>
  <c r="BC16" i="28"/>
  <c r="P33" i="28"/>
  <c r="BC33" i="28"/>
  <c r="P91" i="28"/>
  <c r="BC91" i="28"/>
  <c r="P12" i="28"/>
  <c r="BC12" i="28"/>
  <c r="BC78" i="28"/>
  <c r="P78" i="28"/>
  <c r="P89" i="28"/>
  <c r="BC89" i="28"/>
  <c r="P103" i="28"/>
  <c r="BC103" i="28"/>
  <c r="BC32" i="28"/>
  <c r="P32" i="28"/>
  <c r="BC105" i="28"/>
  <c r="P105" i="28"/>
  <c r="P116" i="28"/>
  <c r="BC116" i="28"/>
  <c r="BC39" i="28"/>
  <c r="P39" i="28"/>
  <c r="BC45" i="28"/>
  <c r="P45" i="28"/>
  <c r="P102" i="28"/>
  <c r="BC102" i="28"/>
  <c r="P107" i="28"/>
  <c r="BC107" i="28"/>
  <c r="P11" i="28"/>
  <c r="BC11" i="28"/>
  <c r="BC64" i="28"/>
  <c r="P64" i="28"/>
  <c r="P93" i="28"/>
  <c r="BC93" i="28"/>
  <c r="P31" i="28"/>
  <c r="BC31" i="28"/>
  <c r="BC70" i="28"/>
  <c r="P70" i="28"/>
  <c r="P77" i="28"/>
  <c r="BC77" i="28"/>
  <c r="BC22" i="28"/>
  <c r="P22" i="28"/>
  <c r="BC125" i="28"/>
  <c r="P125" i="28"/>
  <c r="BC75" i="28"/>
  <c r="P75" i="28"/>
  <c r="P124" i="28"/>
  <c r="BC124" i="28"/>
  <c r="P57" i="28"/>
  <c r="BC57" i="28"/>
  <c r="BC111" i="28"/>
  <c r="P111" i="28"/>
  <c r="P100" i="28"/>
  <c r="BC100" i="28"/>
  <c r="BC101" i="28"/>
  <c r="P101" i="28"/>
  <c r="BC61" i="28"/>
  <c r="P61" i="28"/>
  <c r="BC43" i="28"/>
  <c r="P43" i="28"/>
  <c r="P29" i="28"/>
  <c r="BC29" i="28"/>
  <c r="BC53" i="28"/>
  <c r="P53" i="28"/>
  <c r="P84" i="28"/>
  <c r="BC84" i="28"/>
  <c r="BC120" i="28"/>
  <c r="P120" i="28"/>
  <c r="P76" i="28"/>
  <c r="BC76" i="28"/>
  <c r="P47" i="28"/>
  <c r="BC47" i="28"/>
  <c r="BC13" i="28"/>
  <c r="P13" i="28"/>
  <c r="BC42" i="28"/>
  <c r="P42" i="28"/>
  <c r="P19" i="28"/>
  <c r="BC19" i="28"/>
  <c r="P118" i="28"/>
  <c r="BC118" i="28"/>
  <c r="P24" i="28"/>
  <c r="BC24" i="28"/>
  <c r="P81" i="28"/>
  <c r="BC81" i="28"/>
  <c r="BC14" i="28"/>
  <c r="P14" i="28"/>
  <c r="BC36" i="28"/>
  <c r="P36" i="28"/>
  <c r="P104" i="28"/>
  <c r="BC104" i="28"/>
  <c r="P71" i="34"/>
  <c r="BC71" i="34"/>
  <c r="P86" i="34"/>
  <c r="BC86" i="34"/>
  <c r="P122" i="34"/>
  <c r="BC122" i="34"/>
  <c r="BC20" i="34"/>
  <c r="P20" i="34"/>
  <c r="P34" i="34"/>
  <c r="BC34" i="34"/>
  <c r="P68" i="34"/>
  <c r="BC68" i="34"/>
  <c r="P106" i="34"/>
  <c r="BC106" i="34"/>
  <c r="P21" i="34"/>
  <c r="BC21" i="34"/>
  <c r="BC12" i="34"/>
  <c r="P12" i="34"/>
  <c r="P89" i="34"/>
  <c r="BC89" i="34"/>
  <c r="BC27" i="34"/>
  <c r="P27" i="34"/>
  <c r="P116" i="34"/>
  <c r="BC116" i="34"/>
  <c r="BC45" i="34"/>
  <c r="P45" i="34"/>
  <c r="P107" i="34"/>
  <c r="BC107" i="34"/>
  <c r="BC64" i="34"/>
  <c r="P64" i="34"/>
  <c r="BC24" i="34"/>
  <c r="P24" i="34"/>
  <c r="BC77" i="34"/>
  <c r="P77" i="34"/>
  <c r="P125" i="34"/>
  <c r="BC125" i="34"/>
  <c r="BC124" i="34"/>
  <c r="P124" i="34"/>
  <c r="BC111" i="34"/>
  <c r="P111" i="34"/>
  <c r="BC101" i="34"/>
  <c r="P101" i="34"/>
  <c r="P15" i="34"/>
  <c r="BC15" i="34"/>
  <c r="BC84" i="34"/>
  <c r="P84" i="34"/>
  <c r="P120" i="34"/>
  <c r="BC120" i="34"/>
  <c r="BC47" i="34"/>
  <c r="P47" i="34"/>
  <c r="BC42" i="34"/>
  <c r="P42" i="34"/>
  <c r="P118" i="34"/>
  <c r="BC118" i="34"/>
  <c r="P81" i="34"/>
  <c r="BC81" i="34"/>
  <c r="BC104" i="34"/>
  <c r="P104" i="34"/>
  <c r="P112" i="28"/>
  <c r="BC112" i="28"/>
  <c r="BC95" i="28"/>
  <c r="P95" i="28"/>
  <c r="BC67" i="28"/>
  <c r="P67" i="28"/>
  <c r="BC21" i="28"/>
  <c r="P21" i="28"/>
  <c r="BC66" i="28"/>
  <c r="P66" i="28"/>
  <c r="BC65" i="28"/>
  <c r="P65" i="28"/>
  <c r="BC54" i="28"/>
  <c r="P54" i="28"/>
  <c r="BC10" i="28"/>
  <c r="P10" i="28"/>
  <c r="BC98" i="28"/>
  <c r="P98" i="28"/>
  <c r="P23" i="28"/>
  <c r="BC23" i="28"/>
  <c r="P72" i="28"/>
  <c r="BC72" i="28"/>
  <c r="P113" i="28"/>
  <c r="BC113" i="28"/>
  <c r="P123" i="28"/>
  <c r="BC123" i="28"/>
  <c r="BC28" i="28"/>
  <c r="P28" i="28"/>
  <c r="P55" i="28"/>
  <c r="BC55" i="28"/>
  <c r="BC128" i="28"/>
  <c r="P128" i="28"/>
  <c r="BC117" i="28"/>
  <c r="P117" i="28"/>
  <c r="BC110" i="28"/>
  <c r="P110" i="28"/>
  <c r="BC63" i="28"/>
  <c r="P63" i="28"/>
  <c r="BC87" i="28"/>
  <c r="P87" i="28"/>
  <c r="P49" i="28"/>
  <c r="BC49" i="28"/>
  <c r="BC40" i="28"/>
  <c r="P40" i="28"/>
  <c r="P80" i="28"/>
  <c r="BC80" i="28"/>
  <c r="BC38" i="28"/>
  <c r="P38" i="28"/>
  <c r="P127" i="28"/>
  <c r="BC127" i="28"/>
  <c r="P109" i="28"/>
  <c r="BC109" i="28"/>
  <c r="P96" i="28"/>
  <c r="BC96" i="28"/>
  <c r="BC25" i="28"/>
  <c r="P25" i="28"/>
  <c r="BC92" i="28"/>
  <c r="P92" i="28"/>
  <c r="BC15" i="28"/>
  <c r="P15" i="28"/>
  <c r="P112" i="34"/>
  <c r="BC112" i="34"/>
  <c r="BC41" i="34"/>
  <c r="P41" i="34"/>
  <c r="P95" i="34"/>
  <c r="BC95" i="34"/>
  <c r="P35" i="34"/>
  <c r="BC35" i="34"/>
  <c r="P67" i="34"/>
  <c r="BC67" i="34"/>
  <c r="BC56" i="34"/>
  <c r="P56" i="34"/>
  <c r="BC28" i="34"/>
  <c r="P28" i="34"/>
  <c r="P44" i="34"/>
  <c r="BC44" i="34"/>
  <c r="P66" i="34"/>
  <c r="BC66" i="34"/>
  <c r="BC121" i="34"/>
  <c r="P121" i="34"/>
  <c r="P65" i="34"/>
  <c r="BC65" i="34"/>
  <c r="BC119" i="34"/>
  <c r="P119" i="34"/>
  <c r="BC54" i="34"/>
  <c r="P54" i="34"/>
  <c r="P73" i="34"/>
  <c r="BC73" i="34"/>
  <c r="BC10" i="34"/>
  <c r="P10" i="34"/>
  <c r="P83" i="34"/>
  <c r="BC83" i="34"/>
  <c r="P98" i="34"/>
  <c r="BC98" i="34"/>
  <c r="P51" i="34"/>
  <c r="BC51" i="34"/>
  <c r="BC26" i="34"/>
  <c r="P26" i="34"/>
  <c r="BC29" i="34"/>
  <c r="P29" i="34"/>
  <c r="BC72" i="34"/>
  <c r="P72" i="34"/>
  <c r="BC113" i="34"/>
  <c r="P113" i="34"/>
  <c r="P50" i="34"/>
  <c r="BC50" i="34"/>
  <c r="P123" i="34"/>
  <c r="BC123" i="34"/>
  <c r="P79" i="34"/>
  <c r="BC79" i="34"/>
  <c r="P16" i="34"/>
  <c r="BC16" i="34"/>
  <c r="P99" i="34"/>
  <c r="BC99" i="34"/>
  <c r="BC55" i="34"/>
  <c r="P55" i="34"/>
  <c r="BC18" i="34"/>
  <c r="P18" i="34"/>
  <c r="BC128" i="34"/>
  <c r="P128" i="34"/>
  <c r="P62" i="34"/>
  <c r="BC62" i="34"/>
  <c r="BC117" i="34"/>
  <c r="P117" i="34"/>
  <c r="P52" i="34"/>
  <c r="BC52" i="34"/>
  <c r="P110" i="34"/>
  <c r="BC110" i="34"/>
  <c r="BC88" i="34"/>
  <c r="P88" i="34"/>
  <c r="P63" i="34"/>
  <c r="BC63" i="34"/>
  <c r="P60" i="34"/>
  <c r="BC60" i="34"/>
  <c r="P87" i="34"/>
  <c r="BC87" i="34"/>
  <c r="P31" i="34"/>
  <c r="BC31" i="34"/>
  <c r="P49" i="34"/>
  <c r="BC49" i="34"/>
  <c r="P46" i="34"/>
  <c r="BC46" i="34"/>
  <c r="P40" i="34"/>
  <c r="BC40" i="34"/>
  <c r="P115" i="34"/>
  <c r="BC115" i="34"/>
  <c r="BC80" i="34"/>
  <c r="P80" i="34"/>
  <c r="P114" i="34"/>
  <c r="BC114" i="34"/>
  <c r="P25" i="34"/>
  <c r="BC25" i="34"/>
  <c r="P38" i="34"/>
  <c r="BC38" i="34"/>
  <c r="BC127" i="34"/>
  <c r="P127" i="34"/>
  <c r="BC109" i="34"/>
  <c r="P109" i="34"/>
  <c r="BC97" i="34"/>
  <c r="P97" i="34"/>
  <c r="P59" i="34"/>
  <c r="BC59" i="34"/>
  <c r="P96" i="34"/>
  <c r="BC96" i="34"/>
  <c r="P74" i="34"/>
  <c r="BC74" i="34"/>
  <c r="BC17" i="34"/>
  <c r="P17" i="34"/>
  <c r="BC94" i="34"/>
  <c r="P94" i="34"/>
  <c r="P92" i="34"/>
  <c r="BC92" i="34"/>
  <c r="BC69" i="34"/>
  <c r="P69" i="34"/>
  <c r="P19" i="34"/>
  <c r="BC19" i="34"/>
  <c r="P85" i="34"/>
  <c r="BC85" i="34"/>
  <c r="D18" i="22" l="1"/>
  <c r="D30" i="22"/>
  <c r="D29" i="22"/>
  <c r="D19" i="22"/>
  <c r="D20" i="22"/>
  <c r="D32" i="22"/>
  <c r="D22" i="22"/>
  <c r="D36" i="22"/>
  <c r="C32" i="22"/>
  <c r="E20" i="22"/>
  <c r="E35" i="22"/>
  <c r="E24" i="22"/>
  <c r="D31" i="22"/>
  <c r="D17" i="22"/>
  <c r="D16" i="22"/>
  <c r="C29" i="22"/>
  <c r="C28" i="22"/>
  <c r="C18" i="22"/>
  <c r="C19" i="22"/>
  <c r="D14" i="22"/>
  <c r="C30" i="22"/>
  <c r="C37" i="22"/>
  <c r="C38" i="22"/>
  <c r="C15" i="22"/>
  <c r="J9" i="28"/>
  <c r="AY9" i="28" s="1"/>
  <c r="C10" i="22"/>
  <c r="C9" i="22"/>
  <c r="C27" i="22"/>
  <c r="C14" i="22"/>
  <c r="C34" i="22"/>
  <c r="C25" i="22"/>
  <c r="C23" i="22"/>
  <c r="C12" i="22"/>
  <c r="C31" i="22"/>
  <c r="C26" i="22"/>
  <c r="C11" i="22"/>
  <c r="C33" i="22"/>
  <c r="E11" i="22"/>
  <c r="E21" i="22"/>
  <c r="C13" i="22"/>
  <c r="C24" i="22"/>
  <c r="J9" i="34"/>
  <c r="BQ97" i="34"/>
  <c r="BL97" i="34"/>
  <c r="BM97" i="34"/>
  <c r="BN97" i="34"/>
  <c r="BP97" i="34"/>
  <c r="BO97" i="34"/>
  <c r="BR97" i="34"/>
  <c r="BR127" i="34"/>
  <c r="BL127" i="34"/>
  <c r="BM127" i="34"/>
  <c r="BN127" i="34"/>
  <c r="BO127" i="34"/>
  <c r="BP127" i="34"/>
  <c r="BQ127" i="34"/>
  <c r="BM117" i="34"/>
  <c r="BP117" i="34"/>
  <c r="BR117" i="34"/>
  <c r="BN117" i="34"/>
  <c r="BL117" i="34"/>
  <c r="BO117" i="34"/>
  <c r="BQ117" i="34"/>
  <c r="BL119" i="34"/>
  <c r="BN119" i="34"/>
  <c r="BQ119" i="34"/>
  <c r="BO119" i="34"/>
  <c r="BR119" i="34"/>
  <c r="BM119" i="34"/>
  <c r="BP119" i="34"/>
  <c r="BM121" i="34"/>
  <c r="BR121" i="34"/>
  <c r="BN121" i="34"/>
  <c r="BO121" i="34"/>
  <c r="BL121" i="34"/>
  <c r="BQ121" i="34"/>
  <c r="BP121" i="34"/>
  <c r="BO40" i="28"/>
  <c r="BN40" i="28"/>
  <c r="BP40" i="28"/>
  <c r="BM40" i="28"/>
  <c r="BQ40" i="28"/>
  <c r="BL40" i="28"/>
  <c r="BR40" i="28"/>
  <c r="BO128" i="28"/>
  <c r="BM128" i="28"/>
  <c r="BN128" i="28"/>
  <c r="BP128" i="28"/>
  <c r="BR128" i="28"/>
  <c r="BQ128" i="28"/>
  <c r="BL128" i="28"/>
  <c r="BM65" i="28"/>
  <c r="BP65" i="28"/>
  <c r="BQ65" i="28"/>
  <c r="BL65" i="28"/>
  <c r="BN65" i="28"/>
  <c r="BR65" i="28"/>
  <c r="BO65" i="28"/>
  <c r="BQ47" i="34"/>
  <c r="BM47" i="34"/>
  <c r="BL47" i="34"/>
  <c r="BN47" i="34"/>
  <c r="BO47" i="34"/>
  <c r="BR47" i="34"/>
  <c r="BP47" i="34"/>
  <c r="BR101" i="34"/>
  <c r="BO101" i="34"/>
  <c r="BM101" i="34"/>
  <c r="BN101" i="34"/>
  <c r="BL101" i="34"/>
  <c r="BP101" i="34"/>
  <c r="BQ101" i="34"/>
  <c r="BN77" i="34"/>
  <c r="BM77" i="34"/>
  <c r="BO77" i="34"/>
  <c r="BR77" i="34"/>
  <c r="BL77" i="34"/>
  <c r="BQ77" i="34"/>
  <c r="BP77" i="34"/>
  <c r="BN45" i="34"/>
  <c r="BO45" i="34"/>
  <c r="BR45" i="34"/>
  <c r="BP45" i="34"/>
  <c r="BQ45" i="34"/>
  <c r="BL45" i="34"/>
  <c r="BM45" i="34"/>
  <c r="BL12" i="34"/>
  <c r="BM12" i="34"/>
  <c r="BQ12" i="34"/>
  <c r="BP12" i="34"/>
  <c r="BO12" i="34"/>
  <c r="BR12" i="34"/>
  <c r="BN12" i="34"/>
  <c r="BR36" i="28"/>
  <c r="BO36" i="28"/>
  <c r="BQ36" i="28"/>
  <c r="BP36" i="28"/>
  <c r="BN36" i="28"/>
  <c r="BM36" i="28"/>
  <c r="BL36" i="28"/>
  <c r="BQ42" i="28"/>
  <c r="BO42" i="28"/>
  <c r="BM42" i="28"/>
  <c r="BR42" i="28"/>
  <c r="BN42" i="28"/>
  <c r="BL42" i="28"/>
  <c r="BP42" i="28"/>
  <c r="BR120" i="28"/>
  <c r="BL120" i="28"/>
  <c r="BM120" i="28"/>
  <c r="BN120" i="28"/>
  <c r="BQ120" i="28"/>
  <c r="BP120" i="28"/>
  <c r="BO120" i="28"/>
  <c r="BN53" i="28"/>
  <c r="BO53" i="28"/>
  <c r="BL53" i="28"/>
  <c r="BP53" i="28"/>
  <c r="BM53" i="28"/>
  <c r="BR53" i="28"/>
  <c r="BQ53" i="28"/>
  <c r="BN101" i="28"/>
  <c r="BP101" i="28"/>
  <c r="BQ101" i="28"/>
  <c r="BO101" i="28"/>
  <c r="BM101" i="28"/>
  <c r="BR101" i="28"/>
  <c r="BL101" i="28"/>
  <c r="BP111" i="28"/>
  <c r="BR111" i="28"/>
  <c r="BL111" i="28"/>
  <c r="BM111" i="28"/>
  <c r="BO111" i="28"/>
  <c r="BQ111" i="28"/>
  <c r="BN111" i="28"/>
  <c r="BL125" i="28"/>
  <c r="BO125" i="28"/>
  <c r="BM125" i="28"/>
  <c r="BN125" i="28"/>
  <c r="BR125" i="28"/>
  <c r="BP125" i="28"/>
  <c r="BQ125" i="28"/>
  <c r="BL45" i="28"/>
  <c r="BN45" i="28"/>
  <c r="BQ45" i="28"/>
  <c r="BP45" i="28"/>
  <c r="BM45" i="28"/>
  <c r="BO45" i="28"/>
  <c r="BR45" i="28"/>
  <c r="BN32" i="28"/>
  <c r="BO32" i="28"/>
  <c r="BP32" i="28"/>
  <c r="BQ32" i="28"/>
  <c r="BR32" i="28"/>
  <c r="BM32" i="28"/>
  <c r="BL32" i="28"/>
  <c r="BR126" i="28"/>
  <c r="BQ126" i="28"/>
  <c r="BN126" i="28"/>
  <c r="BO126" i="28"/>
  <c r="BM126" i="28"/>
  <c r="BP126" i="28"/>
  <c r="BL126" i="28"/>
  <c r="BL114" i="28"/>
  <c r="BO114" i="28"/>
  <c r="BR114" i="28"/>
  <c r="BQ114" i="28"/>
  <c r="BP114" i="28"/>
  <c r="BM114" i="28"/>
  <c r="BN114" i="28"/>
  <c r="BO60" i="28"/>
  <c r="BR60" i="28"/>
  <c r="BN60" i="28"/>
  <c r="BM60" i="28"/>
  <c r="BP60" i="28"/>
  <c r="BQ60" i="28"/>
  <c r="BL60" i="28"/>
  <c r="BQ52" i="28"/>
  <c r="BN52" i="28"/>
  <c r="BO52" i="28"/>
  <c r="BM52" i="28"/>
  <c r="BR52" i="28"/>
  <c r="BL52" i="28"/>
  <c r="BP52" i="28"/>
  <c r="BR99" i="28"/>
  <c r="BO99" i="28"/>
  <c r="BP99" i="28"/>
  <c r="BN99" i="28"/>
  <c r="BL99" i="28"/>
  <c r="BQ99" i="28"/>
  <c r="BM99" i="28"/>
  <c r="BL50" i="28"/>
  <c r="BN50" i="28"/>
  <c r="BQ50" i="28"/>
  <c r="BP50" i="28"/>
  <c r="BM50" i="28"/>
  <c r="BO50" i="28"/>
  <c r="BR50" i="28"/>
  <c r="BM121" i="28"/>
  <c r="BP121" i="28"/>
  <c r="BQ121" i="28"/>
  <c r="BL121" i="28"/>
  <c r="BN121" i="28"/>
  <c r="BR121" i="28"/>
  <c r="BO121" i="28"/>
  <c r="BN76" i="34"/>
  <c r="BM76" i="34"/>
  <c r="BP76" i="34"/>
  <c r="BR76" i="34"/>
  <c r="BQ76" i="34"/>
  <c r="BO76" i="34"/>
  <c r="BL76" i="34"/>
  <c r="BO100" i="34"/>
  <c r="BN100" i="34"/>
  <c r="BM100" i="34"/>
  <c r="BP100" i="34"/>
  <c r="BQ100" i="34"/>
  <c r="BL100" i="34"/>
  <c r="BR100" i="34"/>
  <c r="BP103" i="34"/>
  <c r="BO103" i="34"/>
  <c r="BR103" i="34"/>
  <c r="BM103" i="34"/>
  <c r="BQ103" i="34"/>
  <c r="BN103" i="34"/>
  <c r="BL103" i="34"/>
  <c r="BL14" i="34"/>
  <c r="BR14" i="34"/>
  <c r="BQ14" i="34"/>
  <c r="BM14" i="34"/>
  <c r="BO14" i="34"/>
  <c r="BP14" i="34"/>
  <c r="BN14" i="34"/>
  <c r="BQ90" i="34"/>
  <c r="BR90" i="34"/>
  <c r="BO90" i="34"/>
  <c r="BN90" i="34"/>
  <c r="BP90" i="34"/>
  <c r="BL90" i="34"/>
  <c r="BM90" i="34"/>
  <c r="BM85" i="34"/>
  <c r="BQ85" i="34"/>
  <c r="BP85" i="34"/>
  <c r="BL85" i="34"/>
  <c r="BO85" i="34"/>
  <c r="BN85" i="34"/>
  <c r="BR85" i="34"/>
  <c r="BP74" i="34"/>
  <c r="BQ74" i="34"/>
  <c r="BO74" i="34"/>
  <c r="BL74" i="34"/>
  <c r="BR74" i="34"/>
  <c r="BN74" i="34"/>
  <c r="BM74" i="34"/>
  <c r="BN59" i="34"/>
  <c r="BR59" i="34"/>
  <c r="BL59" i="34"/>
  <c r="BP59" i="34"/>
  <c r="BQ59" i="34"/>
  <c r="BM59" i="34"/>
  <c r="BO59" i="34"/>
  <c r="BL114" i="34"/>
  <c r="BM114" i="34"/>
  <c r="BP114" i="34"/>
  <c r="BQ114" i="34"/>
  <c r="BN114" i="34"/>
  <c r="BR114" i="34"/>
  <c r="BO114" i="34"/>
  <c r="BO46" i="34"/>
  <c r="BL46" i="34"/>
  <c r="BP46" i="34"/>
  <c r="BR46" i="34"/>
  <c r="BN46" i="34"/>
  <c r="BQ46" i="34"/>
  <c r="BM46" i="34"/>
  <c r="BP60" i="34"/>
  <c r="BR60" i="34"/>
  <c r="BM60" i="34"/>
  <c r="BN60" i="34"/>
  <c r="BL60" i="34"/>
  <c r="BQ60" i="34"/>
  <c r="BO60" i="34"/>
  <c r="BL99" i="34"/>
  <c r="BR99" i="34"/>
  <c r="BO99" i="34"/>
  <c r="BQ99" i="34"/>
  <c r="BP99" i="34"/>
  <c r="BM99" i="34"/>
  <c r="BN99" i="34"/>
  <c r="BN50" i="34"/>
  <c r="BL50" i="34"/>
  <c r="BQ50" i="34"/>
  <c r="BO50" i="34"/>
  <c r="BM50" i="34"/>
  <c r="BP50" i="34"/>
  <c r="BR50" i="34"/>
  <c r="BM98" i="34"/>
  <c r="BO98" i="34"/>
  <c r="BP98" i="34"/>
  <c r="BN98" i="34"/>
  <c r="BQ98" i="34"/>
  <c r="BL98" i="34"/>
  <c r="BR98" i="34"/>
  <c r="BN65" i="34"/>
  <c r="BP65" i="34"/>
  <c r="BM65" i="34"/>
  <c r="BO65" i="34"/>
  <c r="BQ65" i="34"/>
  <c r="BL65" i="34"/>
  <c r="BR65" i="34"/>
  <c r="BQ66" i="34"/>
  <c r="BO66" i="34"/>
  <c r="BR66" i="34"/>
  <c r="BM66" i="34"/>
  <c r="BN66" i="34"/>
  <c r="BL66" i="34"/>
  <c r="BP66" i="34"/>
  <c r="BO67" i="34"/>
  <c r="BR67" i="34"/>
  <c r="BN67" i="34"/>
  <c r="BM67" i="34"/>
  <c r="BP67" i="34"/>
  <c r="BL67" i="34"/>
  <c r="BQ67" i="34"/>
  <c r="BR95" i="34"/>
  <c r="BN95" i="34"/>
  <c r="BP95" i="34"/>
  <c r="BO95" i="34"/>
  <c r="BL95" i="34"/>
  <c r="BQ95" i="34"/>
  <c r="BM95" i="34"/>
  <c r="BO112" i="34"/>
  <c r="BN112" i="34"/>
  <c r="BL112" i="34"/>
  <c r="BP112" i="34"/>
  <c r="BR112" i="34"/>
  <c r="BM112" i="34"/>
  <c r="BQ112" i="34"/>
  <c r="BP127" i="28"/>
  <c r="BO127" i="28"/>
  <c r="BQ127" i="28"/>
  <c r="BR127" i="28"/>
  <c r="BM127" i="28"/>
  <c r="BN127" i="28"/>
  <c r="BL127" i="28"/>
  <c r="BL55" i="28"/>
  <c r="BQ55" i="28"/>
  <c r="BM55" i="28"/>
  <c r="BR55" i="28"/>
  <c r="BP55" i="28"/>
  <c r="BN55" i="28"/>
  <c r="BO55" i="28"/>
  <c r="BM72" i="28"/>
  <c r="BP72" i="28"/>
  <c r="BO72" i="28"/>
  <c r="BN72" i="28"/>
  <c r="BL72" i="28"/>
  <c r="BQ72" i="28"/>
  <c r="BR72" i="28"/>
  <c r="BN112" i="28"/>
  <c r="BP112" i="28"/>
  <c r="BM112" i="28"/>
  <c r="BL112" i="28"/>
  <c r="BO112" i="28"/>
  <c r="BQ112" i="28"/>
  <c r="BR112" i="28"/>
  <c r="BP81" i="34"/>
  <c r="BM81" i="34"/>
  <c r="BR81" i="34"/>
  <c r="BL81" i="34"/>
  <c r="BN81" i="34"/>
  <c r="BQ81" i="34"/>
  <c r="BO81" i="34"/>
  <c r="BL116" i="34"/>
  <c r="BN116" i="34"/>
  <c r="BQ116" i="34"/>
  <c r="BO116" i="34"/>
  <c r="BP116" i="34"/>
  <c r="BR116" i="34"/>
  <c r="BM116" i="34"/>
  <c r="BP89" i="34"/>
  <c r="BR89" i="34"/>
  <c r="BO89" i="34"/>
  <c r="BM89" i="34"/>
  <c r="BL89" i="34"/>
  <c r="BQ89" i="34"/>
  <c r="BN89" i="34"/>
  <c r="BM21" i="34"/>
  <c r="BN21" i="34"/>
  <c r="BQ21" i="34"/>
  <c r="BP21" i="34"/>
  <c r="BO21" i="34"/>
  <c r="BR21" i="34"/>
  <c r="BL21" i="34"/>
  <c r="BQ68" i="34"/>
  <c r="BR68" i="34"/>
  <c r="BO68" i="34"/>
  <c r="BL68" i="34"/>
  <c r="BM68" i="34"/>
  <c r="BP68" i="34"/>
  <c r="BN68" i="34"/>
  <c r="BL86" i="34"/>
  <c r="BP86" i="34"/>
  <c r="BO86" i="34"/>
  <c r="BN86" i="34"/>
  <c r="BQ86" i="34"/>
  <c r="BM86" i="34"/>
  <c r="BR86" i="34"/>
  <c r="BL104" i="28"/>
  <c r="BQ104" i="28"/>
  <c r="BR104" i="28"/>
  <c r="BN104" i="28"/>
  <c r="BO104" i="28"/>
  <c r="BP104" i="28"/>
  <c r="BM104" i="28"/>
  <c r="BL100" i="28"/>
  <c r="BM100" i="28"/>
  <c r="BQ100" i="28"/>
  <c r="BP100" i="28"/>
  <c r="BN100" i="28"/>
  <c r="BR100" i="28"/>
  <c r="BO100" i="28"/>
  <c r="BM57" i="28"/>
  <c r="BR57" i="28"/>
  <c r="BQ57" i="28"/>
  <c r="BL57" i="28"/>
  <c r="BO57" i="28"/>
  <c r="BN57" i="28"/>
  <c r="BP57" i="28"/>
  <c r="BL93" i="28"/>
  <c r="BN93" i="28"/>
  <c r="BQ93" i="28"/>
  <c r="BP93" i="28"/>
  <c r="BM93" i="28"/>
  <c r="BR93" i="28"/>
  <c r="BO93" i="28"/>
  <c r="BR115" i="28"/>
  <c r="BP115" i="28"/>
  <c r="BO115" i="28"/>
  <c r="BM115" i="28"/>
  <c r="BL115" i="28"/>
  <c r="BQ115" i="28"/>
  <c r="BN115" i="28"/>
  <c r="BQ88" i="28"/>
  <c r="BR88" i="28"/>
  <c r="BO88" i="28"/>
  <c r="BP88" i="28"/>
  <c r="BM88" i="28"/>
  <c r="BL88" i="28"/>
  <c r="BN88" i="28"/>
  <c r="BQ62" i="28"/>
  <c r="BM62" i="28"/>
  <c r="BP62" i="28"/>
  <c r="BR62" i="28"/>
  <c r="BL62" i="28"/>
  <c r="BN62" i="28"/>
  <c r="BO62" i="28"/>
  <c r="BO73" i="28"/>
  <c r="BL73" i="28"/>
  <c r="BQ73" i="28"/>
  <c r="BN73" i="28"/>
  <c r="BP73" i="28"/>
  <c r="BM73" i="28"/>
  <c r="BR73" i="28"/>
  <c r="BO22" i="34"/>
  <c r="BP22" i="34"/>
  <c r="BQ22" i="34"/>
  <c r="BM22" i="34"/>
  <c r="BN22" i="34"/>
  <c r="BR22" i="34"/>
  <c r="BL22" i="34"/>
  <c r="BM61" i="34"/>
  <c r="BL61" i="34"/>
  <c r="BR61" i="34"/>
  <c r="BQ61" i="34"/>
  <c r="BN61" i="34"/>
  <c r="BP61" i="34"/>
  <c r="BO61" i="34"/>
  <c r="BM57" i="34"/>
  <c r="BQ57" i="34"/>
  <c r="BL57" i="34"/>
  <c r="BP57" i="34"/>
  <c r="BO57" i="34"/>
  <c r="BN57" i="34"/>
  <c r="BR57" i="34"/>
  <c r="BQ102" i="34"/>
  <c r="BN102" i="34"/>
  <c r="BP102" i="34"/>
  <c r="BR102" i="34"/>
  <c r="BM102" i="34"/>
  <c r="BL102" i="34"/>
  <c r="BO102" i="34"/>
  <c r="BQ69" i="34"/>
  <c r="BO69" i="34"/>
  <c r="BL69" i="34"/>
  <c r="BR69" i="34"/>
  <c r="BN69" i="34"/>
  <c r="BM69" i="34"/>
  <c r="BP69" i="34"/>
  <c r="BN19" i="34"/>
  <c r="BR19" i="34"/>
  <c r="BM19" i="34"/>
  <c r="BP19" i="34"/>
  <c r="BL19" i="34"/>
  <c r="BO19" i="34"/>
  <c r="BQ19" i="34"/>
  <c r="BQ92" i="34"/>
  <c r="BO92" i="34"/>
  <c r="BL92" i="34"/>
  <c r="BP92" i="34"/>
  <c r="BN92" i="34"/>
  <c r="BR92" i="34"/>
  <c r="BM92" i="34"/>
  <c r="BP96" i="34"/>
  <c r="BM96" i="34"/>
  <c r="BN96" i="34"/>
  <c r="BR96" i="34"/>
  <c r="BO96" i="34"/>
  <c r="BQ96" i="34"/>
  <c r="BL96" i="34"/>
  <c r="BO25" i="34"/>
  <c r="BQ25" i="34"/>
  <c r="BR25" i="34"/>
  <c r="BM25" i="34"/>
  <c r="BL25" i="34"/>
  <c r="BN25" i="34"/>
  <c r="BP25" i="34"/>
  <c r="BP40" i="34"/>
  <c r="BO40" i="34"/>
  <c r="BM40" i="34"/>
  <c r="BR40" i="34"/>
  <c r="BN40" i="34"/>
  <c r="BQ40" i="34"/>
  <c r="BL40" i="34"/>
  <c r="BN49" i="34"/>
  <c r="BL49" i="34"/>
  <c r="BM49" i="34"/>
  <c r="BO49" i="34"/>
  <c r="BP49" i="34"/>
  <c r="BQ49" i="34"/>
  <c r="BR49" i="34"/>
  <c r="BR87" i="34"/>
  <c r="BN87" i="34"/>
  <c r="BO87" i="34"/>
  <c r="BP87" i="34"/>
  <c r="BL87" i="34"/>
  <c r="BQ87" i="34"/>
  <c r="BM87" i="34"/>
  <c r="BO63" i="34"/>
  <c r="BQ63" i="34"/>
  <c r="BL63" i="34"/>
  <c r="BR63" i="34"/>
  <c r="BN63" i="34"/>
  <c r="BP63" i="34"/>
  <c r="BM63" i="34"/>
  <c r="BL110" i="34"/>
  <c r="BQ110" i="34"/>
  <c r="BR110" i="34"/>
  <c r="BO110" i="34"/>
  <c r="BP110" i="34"/>
  <c r="BM110" i="34"/>
  <c r="BN110" i="34"/>
  <c r="BR16" i="34"/>
  <c r="BN16" i="34"/>
  <c r="BO16" i="34"/>
  <c r="BM16" i="34"/>
  <c r="BL16" i="34"/>
  <c r="BP16" i="34"/>
  <c r="BQ16" i="34"/>
  <c r="BL123" i="34"/>
  <c r="BQ123" i="34"/>
  <c r="BP123" i="34"/>
  <c r="BN123" i="34"/>
  <c r="BO123" i="34"/>
  <c r="BM123" i="34"/>
  <c r="BR123" i="34"/>
  <c r="BL51" i="34"/>
  <c r="BP51" i="34"/>
  <c r="BM51" i="34"/>
  <c r="BR51" i="34"/>
  <c r="BN51" i="34"/>
  <c r="BQ51" i="34"/>
  <c r="BO51" i="34"/>
  <c r="BR83" i="34"/>
  <c r="BM83" i="34"/>
  <c r="BQ83" i="34"/>
  <c r="BL83" i="34"/>
  <c r="BP83" i="34"/>
  <c r="BN83" i="34"/>
  <c r="BO83" i="34"/>
  <c r="BL73" i="34"/>
  <c r="BO73" i="34"/>
  <c r="BR73" i="34"/>
  <c r="BP73" i="34"/>
  <c r="BQ73" i="34"/>
  <c r="BM73" i="34"/>
  <c r="BN73" i="34"/>
  <c r="BR44" i="34"/>
  <c r="BP44" i="34"/>
  <c r="BM44" i="34"/>
  <c r="BO44" i="34"/>
  <c r="BQ44" i="34"/>
  <c r="BL44" i="34"/>
  <c r="BN44" i="34"/>
  <c r="BP35" i="34"/>
  <c r="BL35" i="34"/>
  <c r="BO35" i="34"/>
  <c r="BR35" i="34"/>
  <c r="BQ35" i="34"/>
  <c r="BM35" i="34"/>
  <c r="BN35" i="34"/>
  <c r="BP109" i="28"/>
  <c r="BQ109" i="28"/>
  <c r="BM109" i="28"/>
  <c r="BL109" i="28"/>
  <c r="BO109" i="28"/>
  <c r="BN109" i="28"/>
  <c r="BR109" i="28"/>
  <c r="BL113" i="28"/>
  <c r="BQ113" i="28"/>
  <c r="BP113" i="28"/>
  <c r="BM113" i="28"/>
  <c r="BR113" i="28"/>
  <c r="BN113" i="28"/>
  <c r="BO113" i="28"/>
  <c r="BN23" i="28"/>
  <c r="BQ23" i="28"/>
  <c r="BL23" i="28"/>
  <c r="BP23" i="28"/>
  <c r="BO23" i="28"/>
  <c r="BR23" i="28"/>
  <c r="BM23" i="28"/>
  <c r="BN118" i="34"/>
  <c r="BP118" i="34"/>
  <c r="BO118" i="34"/>
  <c r="BQ118" i="34"/>
  <c r="BL118" i="34"/>
  <c r="BR118" i="34"/>
  <c r="BM118" i="34"/>
  <c r="BN106" i="34"/>
  <c r="BL106" i="34"/>
  <c r="BM106" i="34"/>
  <c r="BP106" i="34"/>
  <c r="BQ106" i="34"/>
  <c r="BR106" i="34"/>
  <c r="BO106" i="34"/>
  <c r="BR34" i="34"/>
  <c r="BO34" i="34"/>
  <c r="BQ34" i="34"/>
  <c r="BP34" i="34"/>
  <c r="BM34" i="34"/>
  <c r="BL34" i="34"/>
  <c r="BN34" i="34"/>
  <c r="BN122" i="34"/>
  <c r="BL122" i="34"/>
  <c r="BQ122" i="34"/>
  <c r="BP122" i="34"/>
  <c r="BM122" i="34"/>
  <c r="BR122" i="34"/>
  <c r="BO122" i="34"/>
  <c r="BO71" i="34"/>
  <c r="BM71" i="34"/>
  <c r="BQ71" i="34"/>
  <c r="BP71" i="34"/>
  <c r="BR71" i="34"/>
  <c r="BL71" i="34"/>
  <c r="BN71" i="34"/>
  <c r="BP81" i="28"/>
  <c r="BN81" i="28"/>
  <c r="BR81" i="28"/>
  <c r="BQ81" i="28"/>
  <c r="BL81" i="28"/>
  <c r="BM81" i="28"/>
  <c r="BO81" i="28"/>
  <c r="BN118" i="28"/>
  <c r="BM118" i="28"/>
  <c r="BL118" i="28"/>
  <c r="BR118" i="28"/>
  <c r="BP118" i="28"/>
  <c r="BQ118" i="28"/>
  <c r="BO118" i="28"/>
  <c r="BQ47" i="28"/>
  <c r="BR47" i="28"/>
  <c r="BM47" i="28"/>
  <c r="BO47" i="28"/>
  <c r="BL47" i="28"/>
  <c r="BP47" i="28"/>
  <c r="BN47" i="28"/>
  <c r="BM124" i="28"/>
  <c r="BP124" i="28"/>
  <c r="BQ124" i="28"/>
  <c r="BO124" i="28"/>
  <c r="BL124" i="28"/>
  <c r="BR124" i="28"/>
  <c r="BN124" i="28"/>
  <c r="BM77" i="28"/>
  <c r="BO77" i="28"/>
  <c r="BL77" i="28"/>
  <c r="BN77" i="28"/>
  <c r="BQ77" i="28"/>
  <c r="BR77" i="28"/>
  <c r="BP77" i="28"/>
  <c r="BP31" i="28"/>
  <c r="BR31" i="28"/>
  <c r="BL31" i="28"/>
  <c r="BM31" i="28"/>
  <c r="BQ31" i="28"/>
  <c r="BN31" i="28"/>
  <c r="BO31" i="28"/>
  <c r="BR107" i="28"/>
  <c r="BQ107" i="28"/>
  <c r="BM107" i="28"/>
  <c r="BL107" i="28"/>
  <c r="BP107" i="28"/>
  <c r="BN107" i="28"/>
  <c r="BO107" i="28"/>
  <c r="BQ116" i="28"/>
  <c r="BM116" i="28"/>
  <c r="BP116" i="28"/>
  <c r="BO116" i="28"/>
  <c r="BN116" i="28"/>
  <c r="BR116" i="28"/>
  <c r="BL116" i="28"/>
  <c r="BN89" i="28"/>
  <c r="BR89" i="28"/>
  <c r="BL89" i="28"/>
  <c r="BQ89" i="28"/>
  <c r="BP89" i="28"/>
  <c r="BM89" i="28"/>
  <c r="BO89" i="28"/>
  <c r="BM12" i="28"/>
  <c r="BP12" i="28"/>
  <c r="BL12" i="28"/>
  <c r="BN12" i="28"/>
  <c r="BO12" i="28"/>
  <c r="BR12" i="28"/>
  <c r="BQ12" i="28"/>
  <c r="BM33" i="28"/>
  <c r="BO33" i="28"/>
  <c r="BQ33" i="28"/>
  <c r="BR33" i="28"/>
  <c r="BL33" i="28"/>
  <c r="BP33" i="28"/>
  <c r="BN33" i="28"/>
  <c r="BM58" i="28"/>
  <c r="BN58" i="28"/>
  <c r="BP58" i="28"/>
  <c r="BL58" i="28"/>
  <c r="BO58" i="28"/>
  <c r="BR58" i="28"/>
  <c r="BQ58" i="28"/>
  <c r="BP82" i="28"/>
  <c r="BO82" i="28"/>
  <c r="BM82" i="28"/>
  <c r="BL82" i="28"/>
  <c r="BR82" i="28"/>
  <c r="BQ82" i="28"/>
  <c r="BN82" i="28"/>
  <c r="BO34" i="28"/>
  <c r="BL34" i="28"/>
  <c r="BM34" i="28"/>
  <c r="BQ34" i="28"/>
  <c r="BR34" i="28"/>
  <c r="BN34" i="28"/>
  <c r="BP34" i="28"/>
  <c r="BR48" i="28"/>
  <c r="BN48" i="28"/>
  <c r="BQ48" i="28"/>
  <c r="BM48" i="28"/>
  <c r="BL48" i="28"/>
  <c r="BO48" i="28"/>
  <c r="BP48" i="28"/>
  <c r="BN69" i="28"/>
  <c r="BQ69" i="28"/>
  <c r="BP69" i="28"/>
  <c r="BL69" i="28"/>
  <c r="BR69" i="28"/>
  <c r="BO69" i="28"/>
  <c r="BM69" i="28"/>
  <c r="BN97" i="28"/>
  <c r="BM97" i="28"/>
  <c r="BQ97" i="28"/>
  <c r="BO97" i="28"/>
  <c r="BP97" i="28"/>
  <c r="BR97" i="28"/>
  <c r="BL97" i="28"/>
  <c r="BO46" i="28"/>
  <c r="BM46" i="28"/>
  <c r="BR46" i="28"/>
  <c r="BP46" i="28"/>
  <c r="BQ46" i="28"/>
  <c r="BL46" i="28"/>
  <c r="BN46" i="28"/>
  <c r="BM17" i="28"/>
  <c r="BQ17" i="28"/>
  <c r="BL17" i="28"/>
  <c r="BP17" i="28"/>
  <c r="BR17" i="28"/>
  <c r="BN17" i="28"/>
  <c r="BO17" i="28"/>
  <c r="BQ83" i="28"/>
  <c r="BP83" i="28"/>
  <c r="BN83" i="28"/>
  <c r="BR83" i="28"/>
  <c r="BM83" i="28"/>
  <c r="BO83" i="28"/>
  <c r="BL83" i="28"/>
  <c r="BL119" i="28"/>
  <c r="BR119" i="28"/>
  <c r="BN119" i="28"/>
  <c r="BO119" i="28"/>
  <c r="BM119" i="28"/>
  <c r="BQ119" i="28"/>
  <c r="BP119" i="28"/>
  <c r="BL20" i="28"/>
  <c r="BO20" i="28"/>
  <c r="BQ20" i="28"/>
  <c r="BN20" i="28"/>
  <c r="BP20" i="28"/>
  <c r="BM20" i="28"/>
  <c r="BR20" i="28"/>
  <c r="BQ23" i="34"/>
  <c r="BP23" i="34"/>
  <c r="BR23" i="34"/>
  <c r="BL23" i="34"/>
  <c r="BO23" i="34"/>
  <c r="BN23" i="34"/>
  <c r="BM23" i="34"/>
  <c r="BL75" i="34"/>
  <c r="BR75" i="34"/>
  <c r="BO75" i="34"/>
  <c r="BP75" i="34"/>
  <c r="BM75" i="34"/>
  <c r="BN75" i="34"/>
  <c r="BQ75" i="34"/>
  <c r="BQ70" i="34"/>
  <c r="BO70" i="34"/>
  <c r="BR70" i="34"/>
  <c r="BM70" i="34"/>
  <c r="BL70" i="34"/>
  <c r="BP70" i="34"/>
  <c r="BN70" i="34"/>
  <c r="BO39" i="34"/>
  <c r="BL39" i="34"/>
  <c r="BQ39" i="34"/>
  <c r="BR39" i="34"/>
  <c r="BN39" i="34"/>
  <c r="BP39" i="34"/>
  <c r="BM39" i="34"/>
  <c r="BR91" i="34"/>
  <c r="BP91" i="34"/>
  <c r="BM91" i="34"/>
  <c r="BN91" i="34"/>
  <c r="BQ91" i="34"/>
  <c r="BL91" i="34"/>
  <c r="BO91" i="34"/>
  <c r="BP82" i="34"/>
  <c r="BM82" i="34"/>
  <c r="BO82" i="34"/>
  <c r="BR82" i="34"/>
  <c r="BL82" i="34"/>
  <c r="BQ82" i="34"/>
  <c r="BN82" i="34"/>
  <c r="BL126" i="34"/>
  <c r="BM126" i="34"/>
  <c r="BP126" i="34"/>
  <c r="BR126" i="34"/>
  <c r="BN126" i="34"/>
  <c r="BO126" i="34"/>
  <c r="BQ126" i="34"/>
  <c r="BP17" i="34"/>
  <c r="BQ17" i="34"/>
  <c r="BO17" i="34"/>
  <c r="BM17" i="34"/>
  <c r="BR17" i="34"/>
  <c r="BL17" i="34"/>
  <c r="BN17" i="34"/>
  <c r="BR80" i="34"/>
  <c r="BQ80" i="34"/>
  <c r="BN80" i="34"/>
  <c r="BM80" i="34"/>
  <c r="BP80" i="34"/>
  <c r="BO80" i="34"/>
  <c r="BL80" i="34"/>
  <c r="BN128" i="34"/>
  <c r="BO128" i="34"/>
  <c r="BP128" i="34"/>
  <c r="BQ128" i="34"/>
  <c r="BL128" i="34"/>
  <c r="BR128" i="34"/>
  <c r="BM128" i="34"/>
  <c r="BN55" i="34"/>
  <c r="BR55" i="34"/>
  <c r="BP55" i="34"/>
  <c r="BO55" i="34"/>
  <c r="BL55" i="34"/>
  <c r="BQ55" i="34"/>
  <c r="BM55" i="34"/>
  <c r="BN113" i="34"/>
  <c r="BL113" i="34"/>
  <c r="BO113" i="34"/>
  <c r="BR113" i="34"/>
  <c r="BQ113" i="34"/>
  <c r="BM113" i="34"/>
  <c r="BP113" i="34"/>
  <c r="BL29" i="34"/>
  <c r="BM29" i="34"/>
  <c r="BR29" i="34"/>
  <c r="BN29" i="34"/>
  <c r="BO29" i="34"/>
  <c r="BP29" i="34"/>
  <c r="BQ29" i="34"/>
  <c r="BR56" i="34"/>
  <c r="BP56" i="34"/>
  <c r="BN56" i="34"/>
  <c r="BM56" i="34"/>
  <c r="BQ56" i="34"/>
  <c r="BO56" i="34"/>
  <c r="BL56" i="34"/>
  <c r="BP41" i="34"/>
  <c r="BO41" i="34"/>
  <c r="BM41" i="34"/>
  <c r="BL41" i="34"/>
  <c r="BN41" i="34"/>
  <c r="BR41" i="34"/>
  <c r="BQ41" i="34"/>
  <c r="BP15" i="28"/>
  <c r="BM15" i="28"/>
  <c r="BQ15" i="28"/>
  <c r="BL15" i="28"/>
  <c r="BR15" i="28"/>
  <c r="BO15" i="28"/>
  <c r="BN15" i="28"/>
  <c r="BL25" i="28"/>
  <c r="BQ25" i="28"/>
  <c r="BR25" i="28"/>
  <c r="BN25" i="28"/>
  <c r="BM25" i="28"/>
  <c r="BP25" i="28"/>
  <c r="BO25" i="28"/>
  <c r="BL38" i="28"/>
  <c r="BO38" i="28"/>
  <c r="BR38" i="28"/>
  <c r="BQ38" i="28"/>
  <c r="BN38" i="28"/>
  <c r="BM38" i="28"/>
  <c r="BP38" i="28"/>
  <c r="BL87" i="28"/>
  <c r="BQ87" i="28"/>
  <c r="BP87" i="28"/>
  <c r="BR87" i="28"/>
  <c r="BM87" i="28"/>
  <c r="BN87" i="28"/>
  <c r="BO87" i="28"/>
  <c r="BN110" i="28"/>
  <c r="BO110" i="28"/>
  <c r="BM110" i="28"/>
  <c r="BP110" i="28"/>
  <c r="BL110" i="28"/>
  <c r="BR110" i="28"/>
  <c r="BQ110" i="28"/>
  <c r="BO28" i="28"/>
  <c r="BQ28" i="28"/>
  <c r="BP28" i="28"/>
  <c r="BR28" i="28"/>
  <c r="BM28" i="28"/>
  <c r="BN28" i="28"/>
  <c r="BL28" i="28"/>
  <c r="BL10" i="28"/>
  <c r="BM10" i="28"/>
  <c r="BQ10" i="28"/>
  <c r="BN10" i="28"/>
  <c r="BO10" i="28"/>
  <c r="BP10" i="28"/>
  <c r="BR10" i="28"/>
  <c r="BO21" i="28"/>
  <c r="BL21" i="28"/>
  <c r="BN21" i="28"/>
  <c r="BM21" i="28"/>
  <c r="BR21" i="28"/>
  <c r="BP21" i="28"/>
  <c r="BQ21" i="28"/>
  <c r="BO95" i="28"/>
  <c r="BL95" i="28"/>
  <c r="BR95" i="28"/>
  <c r="BQ95" i="28"/>
  <c r="BP95" i="28"/>
  <c r="BM95" i="28"/>
  <c r="BN95" i="28"/>
  <c r="BM104" i="34"/>
  <c r="BL104" i="34"/>
  <c r="BR104" i="34"/>
  <c r="BN104" i="34"/>
  <c r="BO104" i="34"/>
  <c r="BP104" i="34"/>
  <c r="BQ104" i="34"/>
  <c r="BL84" i="34"/>
  <c r="BQ84" i="34"/>
  <c r="BN84" i="34"/>
  <c r="BR84" i="34"/>
  <c r="BO84" i="34"/>
  <c r="BM84" i="34"/>
  <c r="BP84" i="34"/>
  <c r="BL124" i="34"/>
  <c r="BM124" i="34"/>
  <c r="BR124" i="34"/>
  <c r="BN124" i="34"/>
  <c r="BP124" i="34"/>
  <c r="BO124" i="34"/>
  <c r="BQ124" i="34"/>
  <c r="BL64" i="34"/>
  <c r="BP64" i="34"/>
  <c r="BN64" i="34"/>
  <c r="BM64" i="34"/>
  <c r="BR64" i="34"/>
  <c r="BO64" i="34"/>
  <c r="BQ64" i="34"/>
  <c r="BL27" i="34"/>
  <c r="BN27" i="34"/>
  <c r="BO27" i="34"/>
  <c r="BP27" i="34"/>
  <c r="BQ27" i="34"/>
  <c r="BR27" i="34"/>
  <c r="BM27" i="34"/>
  <c r="BL43" i="28"/>
  <c r="BM43" i="28"/>
  <c r="BP43" i="28"/>
  <c r="BQ43" i="28"/>
  <c r="BN43" i="28"/>
  <c r="BR43" i="28"/>
  <c r="BO43" i="28"/>
  <c r="BL64" i="28"/>
  <c r="BO64" i="28"/>
  <c r="BR64" i="28"/>
  <c r="BQ64" i="28"/>
  <c r="BP64" i="28"/>
  <c r="BM64" i="28"/>
  <c r="BN64" i="28"/>
  <c r="BR106" i="28"/>
  <c r="BN106" i="28"/>
  <c r="BQ106" i="28"/>
  <c r="BM106" i="28"/>
  <c r="BL106" i="28"/>
  <c r="BP106" i="28"/>
  <c r="BO106" i="28"/>
  <c r="BR90" i="28"/>
  <c r="BM90" i="28"/>
  <c r="BO90" i="28"/>
  <c r="BN90" i="28"/>
  <c r="BQ90" i="28"/>
  <c r="BP90" i="28"/>
  <c r="BL90" i="28"/>
  <c r="BP108" i="28"/>
  <c r="BM108" i="28"/>
  <c r="BN108" i="28"/>
  <c r="BQ108" i="28"/>
  <c r="BR108" i="28"/>
  <c r="BO108" i="28"/>
  <c r="BL108" i="28"/>
  <c r="BR74" i="28"/>
  <c r="BP74" i="28"/>
  <c r="BL74" i="28"/>
  <c r="BQ74" i="28"/>
  <c r="BN74" i="28"/>
  <c r="BO74" i="28"/>
  <c r="BM74" i="28"/>
  <c r="BP33" i="34"/>
  <c r="BM33" i="34"/>
  <c r="BR33" i="34"/>
  <c r="BN33" i="34"/>
  <c r="BQ33" i="34"/>
  <c r="BL33" i="34"/>
  <c r="BO33" i="34"/>
  <c r="BM43" i="34"/>
  <c r="BN43" i="34"/>
  <c r="BQ43" i="34"/>
  <c r="BR43" i="34"/>
  <c r="BL43" i="34"/>
  <c r="BO43" i="34"/>
  <c r="BP43" i="34"/>
  <c r="BO11" i="34"/>
  <c r="BQ11" i="34"/>
  <c r="BM11" i="34"/>
  <c r="BP11" i="34"/>
  <c r="BN11" i="34"/>
  <c r="BL11" i="34"/>
  <c r="BR11" i="34"/>
  <c r="BQ38" i="34"/>
  <c r="BR38" i="34"/>
  <c r="BO38" i="34"/>
  <c r="BP38" i="34"/>
  <c r="BN38" i="34"/>
  <c r="BM38" i="34"/>
  <c r="BL38" i="34"/>
  <c r="BN115" i="34"/>
  <c r="BR115" i="34"/>
  <c r="BO115" i="34"/>
  <c r="BL115" i="34"/>
  <c r="BM115" i="34"/>
  <c r="BP115" i="34"/>
  <c r="BQ115" i="34"/>
  <c r="BM31" i="34"/>
  <c r="BR31" i="34"/>
  <c r="BQ31" i="34"/>
  <c r="BL31" i="34"/>
  <c r="BO31" i="34"/>
  <c r="BP31" i="34"/>
  <c r="BN31" i="34"/>
  <c r="BP52" i="34"/>
  <c r="BN52" i="34"/>
  <c r="BO52" i="34"/>
  <c r="BR52" i="34"/>
  <c r="BQ52" i="34"/>
  <c r="BL52" i="34"/>
  <c r="BM52" i="34"/>
  <c r="BM62" i="34"/>
  <c r="BQ62" i="34"/>
  <c r="BP62" i="34"/>
  <c r="BO62" i="34"/>
  <c r="BR62" i="34"/>
  <c r="BN62" i="34"/>
  <c r="BL62" i="34"/>
  <c r="BM79" i="34"/>
  <c r="BP79" i="34"/>
  <c r="BL79" i="34"/>
  <c r="BO79" i="34"/>
  <c r="BQ79" i="34"/>
  <c r="BR79" i="34"/>
  <c r="BN79" i="34"/>
  <c r="BP96" i="28"/>
  <c r="BO96" i="28"/>
  <c r="BQ96" i="28"/>
  <c r="BR96" i="28"/>
  <c r="BM96" i="28"/>
  <c r="BL96" i="28"/>
  <c r="BN96" i="28"/>
  <c r="BR80" i="28"/>
  <c r="BN80" i="28"/>
  <c r="BO80" i="28"/>
  <c r="BQ80" i="28"/>
  <c r="BL80" i="28"/>
  <c r="BP80" i="28"/>
  <c r="BM80" i="28"/>
  <c r="BQ49" i="28"/>
  <c r="BO49" i="28"/>
  <c r="BL49" i="28"/>
  <c r="BN49" i="28"/>
  <c r="BR49" i="28"/>
  <c r="BP49" i="28"/>
  <c r="BM49" i="28"/>
  <c r="BR123" i="28"/>
  <c r="BM123" i="28"/>
  <c r="BP123" i="28"/>
  <c r="BL123" i="28"/>
  <c r="BO123" i="28"/>
  <c r="BN123" i="28"/>
  <c r="BQ123" i="28"/>
  <c r="BL120" i="34"/>
  <c r="BP120" i="34"/>
  <c r="BQ120" i="34"/>
  <c r="BM120" i="34"/>
  <c r="BR120" i="34"/>
  <c r="BN120" i="34"/>
  <c r="BO120" i="34"/>
  <c r="BM15" i="34"/>
  <c r="BP15" i="34"/>
  <c r="BN15" i="34"/>
  <c r="BL15" i="34"/>
  <c r="BR15" i="34"/>
  <c r="BO15" i="34"/>
  <c r="BQ15" i="34"/>
  <c r="BM125" i="34"/>
  <c r="BP125" i="34"/>
  <c r="BR125" i="34"/>
  <c r="BL125" i="34"/>
  <c r="BO125" i="34"/>
  <c r="BN125" i="34"/>
  <c r="BQ125" i="34"/>
  <c r="BM107" i="34"/>
  <c r="BQ107" i="34"/>
  <c r="BR107" i="34"/>
  <c r="BO107" i="34"/>
  <c r="BL107" i="34"/>
  <c r="BP107" i="34"/>
  <c r="BN107" i="34"/>
  <c r="BQ24" i="28"/>
  <c r="BN24" i="28"/>
  <c r="BP24" i="28"/>
  <c r="BM24" i="28"/>
  <c r="BR24" i="28"/>
  <c r="BL24" i="28"/>
  <c r="BO24" i="28"/>
  <c r="BP19" i="28"/>
  <c r="BQ19" i="28"/>
  <c r="BN19" i="28"/>
  <c r="BO19" i="28"/>
  <c r="BR19" i="28"/>
  <c r="BM19" i="28"/>
  <c r="BL19" i="28"/>
  <c r="BQ76" i="28"/>
  <c r="BO76" i="28"/>
  <c r="BM76" i="28"/>
  <c r="BN76" i="28"/>
  <c r="BP76" i="28"/>
  <c r="BR76" i="28"/>
  <c r="BL76" i="28"/>
  <c r="BP84" i="28"/>
  <c r="BO84" i="28"/>
  <c r="BN84" i="28"/>
  <c r="BL84" i="28"/>
  <c r="BR84" i="28"/>
  <c r="BM84" i="28"/>
  <c r="BQ84" i="28"/>
  <c r="BR29" i="28"/>
  <c r="BN29" i="28"/>
  <c r="BP29" i="28"/>
  <c r="BL29" i="28"/>
  <c r="BQ29" i="28"/>
  <c r="BM29" i="28"/>
  <c r="BO29" i="28"/>
  <c r="BP11" i="28"/>
  <c r="BN11" i="28"/>
  <c r="BQ11" i="28"/>
  <c r="BO11" i="28"/>
  <c r="BL11" i="28"/>
  <c r="BR11" i="28"/>
  <c r="BM11" i="28"/>
  <c r="BM102" i="28"/>
  <c r="BO102" i="28"/>
  <c r="BR102" i="28"/>
  <c r="BL102" i="28"/>
  <c r="BQ102" i="28"/>
  <c r="BN102" i="28"/>
  <c r="BP102" i="28"/>
  <c r="BN103" i="28"/>
  <c r="BL103" i="28"/>
  <c r="BM103" i="28"/>
  <c r="BO103" i="28"/>
  <c r="BP103" i="28"/>
  <c r="BQ103" i="28"/>
  <c r="BR103" i="28"/>
  <c r="BM91" i="28"/>
  <c r="BP91" i="28"/>
  <c r="BL91" i="28"/>
  <c r="BQ91" i="28"/>
  <c r="BO91" i="28"/>
  <c r="BN91" i="28"/>
  <c r="BR91" i="28"/>
  <c r="BM16" i="28"/>
  <c r="BP16" i="28"/>
  <c r="BR16" i="28"/>
  <c r="BN16" i="28"/>
  <c r="BL16" i="28"/>
  <c r="BO16" i="28"/>
  <c r="BQ16" i="28"/>
  <c r="BN18" i="28"/>
  <c r="BR18" i="28"/>
  <c r="BO18" i="28"/>
  <c r="BP18" i="28"/>
  <c r="BL18" i="28"/>
  <c r="BM18" i="28"/>
  <c r="BQ18" i="28"/>
  <c r="BO94" i="28"/>
  <c r="BM94" i="28"/>
  <c r="BN94" i="28"/>
  <c r="BL94" i="28"/>
  <c r="BR94" i="28"/>
  <c r="BQ94" i="28"/>
  <c r="BP94" i="28"/>
  <c r="BR26" i="28"/>
  <c r="BP26" i="28"/>
  <c r="BO26" i="28"/>
  <c r="BM26" i="28"/>
  <c r="BN26" i="28"/>
  <c r="BQ26" i="28"/>
  <c r="BL26" i="28"/>
  <c r="BQ51" i="28"/>
  <c r="BN51" i="28"/>
  <c r="BL51" i="28"/>
  <c r="BM51" i="28"/>
  <c r="BO51" i="28"/>
  <c r="BR51" i="28"/>
  <c r="BP51" i="28"/>
  <c r="BR56" i="28"/>
  <c r="BM56" i="28"/>
  <c r="BQ56" i="28"/>
  <c r="BN56" i="28"/>
  <c r="BL56" i="28"/>
  <c r="BO56" i="28"/>
  <c r="BP56" i="28"/>
  <c r="BR41" i="28"/>
  <c r="BL41" i="28"/>
  <c r="BP41" i="28"/>
  <c r="BN41" i="28"/>
  <c r="BO41" i="28"/>
  <c r="BQ41" i="28"/>
  <c r="BM41" i="28"/>
  <c r="BN93" i="34"/>
  <c r="BO93" i="34"/>
  <c r="BP93" i="34"/>
  <c r="BM93" i="34"/>
  <c r="BR93" i="34"/>
  <c r="BQ93" i="34"/>
  <c r="BL93" i="34"/>
  <c r="BQ30" i="34"/>
  <c r="BR30" i="34"/>
  <c r="BL30" i="34"/>
  <c r="BN30" i="34"/>
  <c r="BM30" i="34"/>
  <c r="BP30" i="34"/>
  <c r="BO30" i="34"/>
  <c r="BN58" i="34"/>
  <c r="BP58" i="34"/>
  <c r="BR58" i="34"/>
  <c r="BO58" i="34"/>
  <c r="BL58" i="34"/>
  <c r="BM58" i="34"/>
  <c r="BQ58" i="34"/>
  <c r="BO13" i="34"/>
  <c r="BR13" i="34"/>
  <c r="BN13" i="34"/>
  <c r="BL13" i="34"/>
  <c r="BQ13" i="34"/>
  <c r="BM13" i="34"/>
  <c r="BP13" i="34"/>
  <c r="BL94" i="34"/>
  <c r="BM94" i="34"/>
  <c r="BP94" i="34"/>
  <c r="BO94" i="34"/>
  <c r="BQ94" i="34"/>
  <c r="BR94" i="34"/>
  <c r="BN94" i="34"/>
  <c r="BM109" i="34"/>
  <c r="BP109" i="34"/>
  <c r="BR109" i="34"/>
  <c r="BL109" i="34"/>
  <c r="BO109" i="34"/>
  <c r="BN109" i="34"/>
  <c r="BQ109" i="34"/>
  <c r="BL88" i="34"/>
  <c r="BN88" i="34"/>
  <c r="BP88" i="34"/>
  <c r="BQ88" i="34"/>
  <c r="BM88" i="34"/>
  <c r="BR88" i="34"/>
  <c r="BO88" i="34"/>
  <c r="BN18" i="34"/>
  <c r="BQ18" i="34"/>
  <c r="BR18" i="34"/>
  <c r="BL18" i="34"/>
  <c r="BP18" i="34"/>
  <c r="BO18" i="34"/>
  <c r="BM18" i="34"/>
  <c r="BQ72" i="34"/>
  <c r="BL72" i="34"/>
  <c r="BO72" i="34"/>
  <c r="BR72" i="34"/>
  <c r="BN72" i="34"/>
  <c r="BP72" i="34"/>
  <c r="BM72" i="34"/>
  <c r="BP26" i="34"/>
  <c r="BL26" i="34"/>
  <c r="BM26" i="34"/>
  <c r="BO26" i="34"/>
  <c r="BN26" i="34"/>
  <c r="BQ26" i="34"/>
  <c r="BR26" i="34"/>
  <c r="BM10" i="34"/>
  <c r="BL10" i="34"/>
  <c r="BQ10" i="34"/>
  <c r="BP10" i="34"/>
  <c r="BN10" i="34"/>
  <c r="BR10" i="34"/>
  <c r="BO10" i="34"/>
  <c r="BM54" i="34"/>
  <c r="BN54" i="34"/>
  <c r="BQ54" i="34"/>
  <c r="BO54" i="34"/>
  <c r="BP54" i="34"/>
  <c r="BL54" i="34"/>
  <c r="BR54" i="34"/>
  <c r="BN28" i="34"/>
  <c r="BQ28" i="34"/>
  <c r="BR28" i="34"/>
  <c r="BM28" i="34"/>
  <c r="BP28" i="34"/>
  <c r="BO28" i="34"/>
  <c r="BL28" i="34"/>
  <c r="BQ92" i="28"/>
  <c r="BP92" i="28"/>
  <c r="BM92" i="28"/>
  <c r="BO92" i="28"/>
  <c r="BN92" i="28"/>
  <c r="BL92" i="28"/>
  <c r="BR92" i="28"/>
  <c r="BM63" i="28"/>
  <c r="BP63" i="28"/>
  <c r="BO63" i="28"/>
  <c r="BN63" i="28"/>
  <c r="BR63" i="28"/>
  <c r="BQ63" i="28"/>
  <c r="BL63" i="28"/>
  <c r="BQ117" i="28"/>
  <c r="BM117" i="28"/>
  <c r="BR117" i="28"/>
  <c r="BP117" i="28"/>
  <c r="BN117" i="28"/>
  <c r="BL117" i="28"/>
  <c r="BO117" i="28"/>
  <c r="BM98" i="28"/>
  <c r="BQ98" i="28"/>
  <c r="BO98" i="28"/>
  <c r="BN98" i="28"/>
  <c r="BP98" i="28"/>
  <c r="BL98" i="28"/>
  <c r="BR98" i="28"/>
  <c r="BL54" i="28"/>
  <c r="BN54" i="28"/>
  <c r="BO54" i="28"/>
  <c r="BP54" i="28"/>
  <c r="BR54" i="28"/>
  <c r="BM54" i="28"/>
  <c r="BQ54" i="28"/>
  <c r="BL66" i="28"/>
  <c r="BO66" i="28"/>
  <c r="BP66" i="28"/>
  <c r="BN66" i="28"/>
  <c r="BR66" i="28"/>
  <c r="BM66" i="28"/>
  <c r="BQ66" i="28"/>
  <c r="BR67" i="28"/>
  <c r="BP67" i="28"/>
  <c r="BQ67" i="28"/>
  <c r="BO67" i="28"/>
  <c r="BM67" i="28"/>
  <c r="BL67" i="28"/>
  <c r="BN67" i="28"/>
  <c r="BQ42" i="34"/>
  <c r="BN42" i="34"/>
  <c r="BP42" i="34"/>
  <c r="BM42" i="34"/>
  <c r="BL42" i="34"/>
  <c r="BO42" i="34"/>
  <c r="BR42" i="34"/>
  <c r="BM111" i="34"/>
  <c r="BQ111" i="34"/>
  <c r="BR111" i="34"/>
  <c r="BO111" i="34"/>
  <c r="BN111" i="34"/>
  <c r="BP111" i="34"/>
  <c r="BL111" i="34"/>
  <c r="BR24" i="34"/>
  <c r="BL24" i="34"/>
  <c r="BP24" i="34"/>
  <c r="BN24" i="34"/>
  <c r="BO24" i="34"/>
  <c r="BM24" i="34"/>
  <c r="BQ24" i="34"/>
  <c r="BP20" i="34"/>
  <c r="BM20" i="34"/>
  <c r="BN20" i="34"/>
  <c r="BQ20" i="34"/>
  <c r="BL20" i="34"/>
  <c r="BR20" i="34"/>
  <c r="BO20" i="34"/>
  <c r="BO14" i="28"/>
  <c r="BN14" i="28"/>
  <c r="BL14" i="28"/>
  <c r="BP14" i="28"/>
  <c r="BR14" i="28"/>
  <c r="BQ14" i="28"/>
  <c r="BM14" i="28"/>
  <c r="BQ13" i="28"/>
  <c r="BO13" i="28"/>
  <c r="BN13" i="28"/>
  <c r="BR13" i="28"/>
  <c r="BP13" i="28"/>
  <c r="BL13" i="28"/>
  <c r="BM13" i="28"/>
  <c r="BN61" i="28"/>
  <c r="BL61" i="28"/>
  <c r="BQ61" i="28"/>
  <c r="BM61" i="28"/>
  <c r="BO61" i="28"/>
  <c r="BP61" i="28"/>
  <c r="BR61" i="28"/>
  <c r="BR75" i="28"/>
  <c r="BM75" i="28"/>
  <c r="BQ75" i="28"/>
  <c r="BN75" i="28"/>
  <c r="BO75" i="28"/>
  <c r="BP75" i="28"/>
  <c r="BL75" i="28"/>
  <c r="BP22" i="28"/>
  <c r="BO22" i="28"/>
  <c r="BM22" i="28"/>
  <c r="BR22" i="28"/>
  <c r="BQ22" i="28"/>
  <c r="BN22" i="28"/>
  <c r="BL22" i="28"/>
  <c r="BL70" i="28"/>
  <c r="BR70" i="28"/>
  <c r="BP70" i="28"/>
  <c r="BQ70" i="28"/>
  <c r="BN70" i="28"/>
  <c r="BM70" i="28"/>
  <c r="BO70" i="28"/>
  <c r="BN39" i="28"/>
  <c r="BQ39" i="28"/>
  <c r="BO39" i="28"/>
  <c r="BR39" i="28"/>
  <c r="BM39" i="28"/>
  <c r="BP39" i="28"/>
  <c r="BL39" i="28"/>
  <c r="BM105" i="28"/>
  <c r="BL105" i="28"/>
  <c r="BO105" i="28"/>
  <c r="BP105" i="28"/>
  <c r="BQ105" i="28"/>
  <c r="BR105" i="28"/>
  <c r="BN105" i="28"/>
  <c r="BL78" i="28"/>
  <c r="BP78" i="28"/>
  <c r="BM78" i="28"/>
  <c r="BR78" i="28"/>
  <c r="BN78" i="28"/>
  <c r="BO78" i="28"/>
  <c r="BQ78" i="28"/>
  <c r="BR68" i="28"/>
  <c r="BP68" i="28"/>
  <c r="BN68" i="28"/>
  <c r="BM68" i="28"/>
  <c r="BQ68" i="28"/>
  <c r="BO68" i="28"/>
  <c r="BL68" i="28"/>
  <c r="BO35" i="28"/>
  <c r="BP35" i="28"/>
  <c r="BL35" i="28"/>
  <c r="BN35" i="28"/>
  <c r="BM35" i="28"/>
  <c r="BQ35" i="28"/>
  <c r="BR35" i="28"/>
  <c r="BR27" i="28"/>
  <c r="BN27" i="28"/>
  <c r="BQ27" i="28"/>
  <c r="BP27" i="28"/>
  <c r="BL27" i="28"/>
  <c r="BO27" i="28"/>
  <c r="BM27" i="28"/>
  <c r="BL122" i="28"/>
  <c r="BQ122" i="28"/>
  <c r="BM122" i="28"/>
  <c r="BR122" i="28"/>
  <c r="BO122" i="28"/>
  <c r="BP122" i="28"/>
  <c r="BN122" i="28"/>
  <c r="BL86" i="28"/>
  <c r="BM86" i="28"/>
  <c r="BO86" i="28"/>
  <c r="BN86" i="28"/>
  <c r="BQ86" i="28"/>
  <c r="BR86" i="28"/>
  <c r="BP86" i="28"/>
  <c r="BO71" i="28"/>
  <c r="BQ71" i="28"/>
  <c r="BN71" i="28"/>
  <c r="BM71" i="28"/>
  <c r="BR71" i="28"/>
  <c r="BL71" i="28"/>
  <c r="BP71" i="28"/>
  <c r="BN85" i="28"/>
  <c r="BL85" i="28"/>
  <c r="BQ85" i="28"/>
  <c r="BO85" i="28"/>
  <c r="BP85" i="28"/>
  <c r="BR85" i="28"/>
  <c r="BM85" i="28"/>
  <c r="BN59" i="28"/>
  <c r="BO59" i="28"/>
  <c r="BM59" i="28"/>
  <c r="BR59" i="28"/>
  <c r="BP59" i="28"/>
  <c r="BL59" i="28"/>
  <c r="BQ59" i="28"/>
  <c r="BL37" i="28"/>
  <c r="BQ37" i="28"/>
  <c r="BR37" i="28"/>
  <c r="BN37" i="28"/>
  <c r="BO37" i="28"/>
  <c r="BM37" i="28"/>
  <c r="BP37" i="28"/>
  <c r="BO30" i="28"/>
  <c r="BL30" i="28"/>
  <c r="BQ30" i="28"/>
  <c r="BR30" i="28"/>
  <c r="BM30" i="28"/>
  <c r="BN30" i="28"/>
  <c r="BP30" i="28"/>
  <c r="BM79" i="28"/>
  <c r="BP79" i="28"/>
  <c r="BL79" i="28"/>
  <c r="BQ79" i="28"/>
  <c r="BN79" i="28"/>
  <c r="BO79" i="28"/>
  <c r="BR79" i="28"/>
  <c r="BP44" i="28"/>
  <c r="BO44" i="28"/>
  <c r="BL44" i="28"/>
  <c r="BM44" i="28"/>
  <c r="BN44" i="28"/>
  <c r="BQ44" i="28"/>
  <c r="BR44" i="28"/>
  <c r="BN37" i="34"/>
  <c r="BR37" i="34"/>
  <c r="BL37" i="34"/>
  <c r="BP37" i="34"/>
  <c r="BQ37" i="34"/>
  <c r="BO37" i="34"/>
  <c r="BM37" i="34"/>
  <c r="BQ36" i="34"/>
  <c r="BN36" i="34"/>
  <c r="BO36" i="34"/>
  <c r="BM36" i="34"/>
  <c r="BR36" i="34"/>
  <c r="BL36" i="34"/>
  <c r="BP36" i="34"/>
  <c r="BR53" i="34"/>
  <c r="BQ53" i="34"/>
  <c r="BP53" i="34"/>
  <c r="BM53" i="34"/>
  <c r="BN53" i="34"/>
  <c r="BL53" i="34"/>
  <c r="BO53" i="34"/>
  <c r="BM32" i="34"/>
  <c r="BO32" i="34"/>
  <c r="BN32" i="34"/>
  <c r="BL32" i="34"/>
  <c r="BP32" i="34"/>
  <c r="BR32" i="34"/>
  <c r="BQ32" i="34"/>
  <c r="BP105" i="34"/>
  <c r="BL105" i="34"/>
  <c r="BO105" i="34"/>
  <c r="BR105" i="34"/>
  <c r="BN105" i="34"/>
  <c r="BM105" i="34"/>
  <c r="BQ105" i="34"/>
  <c r="BN78" i="34"/>
  <c r="BR78" i="34"/>
  <c r="BP78" i="34"/>
  <c r="BO78" i="34"/>
  <c r="BQ78" i="34"/>
  <c r="BL78" i="34"/>
  <c r="BM78" i="34"/>
  <c r="BP108" i="34"/>
  <c r="BR108" i="34"/>
  <c r="BM108" i="34"/>
  <c r="BO108" i="34"/>
  <c r="BL108" i="34"/>
  <c r="BQ108" i="34"/>
  <c r="BN108" i="34"/>
  <c r="BL48" i="34"/>
  <c r="BN48" i="34"/>
  <c r="BM48" i="34"/>
  <c r="BO48" i="34"/>
  <c r="BR48" i="34"/>
  <c r="BP48" i="34"/>
  <c r="BQ48" i="34"/>
  <c r="J40" i="34" l="1"/>
  <c r="J22" i="28"/>
  <c r="AZ22" i="28" s="1"/>
  <c r="AY9" i="34"/>
  <c r="J33" i="34"/>
  <c r="J117" i="34"/>
  <c r="J46" i="28"/>
  <c r="J72" i="28"/>
  <c r="J117" i="28"/>
  <c r="J121" i="34"/>
  <c r="J33" i="28"/>
  <c r="AY33" i="28" s="1"/>
  <c r="J124" i="28"/>
  <c r="J16" i="28"/>
  <c r="AZ16" i="28" s="1"/>
  <c r="J43" i="34"/>
  <c r="AZ33" i="28"/>
  <c r="J76" i="28"/>
  <c r="J44" i="28"/>
  <c r="J85" i="28"/>
  <c r="J66" i="28"/>
  <c r="J28" i="34"/>
  <c r="J109" i="34"/>
  <c r="J58" i="34"/>
  <c r="J93" i="34"/>
  <c r="J41" i="28"/>
  <c r="J56" i="28"/>
  <c r="J26" i="28"/>
  <c r="J15" i="34"/>
  <c r="J43" i="28"/>
  <c r="J84" i="34"/>
  <c r="J10" i="28"/>
  <c r="J38" i="28"/>
  <c r="J82" i="34"/>
  <c r="J57" i="28"/>
  <c r="J86" i="34"/>
  <c r="J68" i="34"/>
  <c r="J46" i="34"/>
  <c r="J114" i="34"/>
  <c r="J103" i="34"/>
  <c r="J100" i="34"/>
  <c r="J121" i="28"/>
  <c r="J42" i="28"/>
  <c r="J107" i="34"/>
  <c r="J105" i="34"/>
  <c r="J13" i="28"/>
  <c r="J42" i="34"/>
  <c r="J92" i="28"/>
  <c r="J26" i="34"/>
  <c r="J18" i="34"/>
  <c r="J94" i="34"/>
  <c r="J120" i="34"/>
  <c r="J52" i="34"/>
  <c r="J115" i="34"/>
  <c r="J38" i="34"/>
  <c r="J11" i="34"/>
  <c r="J108" i="28"/>
  <c r="J106" i="28"/>
  <c r="J64" i="34"/>
  <c r="J104" i="34"/>
  <c r="J41" i="34"/>
  <c r="J56" i="34"/>
  <c r="J91" i="34"/>
  <c r="J20" i="28"/>
  <c r="J69" i="28"/>
  <c r="J34" i="28"/>
  <c r="J58" i="28"/>
  <c r="J81" i="28"/>
  <c r="J34" i="34"/>
  <c r="J110" i="34"/>
  <c r="J49" i="34"/>
  <c r="J96" i="34"/>
  <c r="J100" i="28"/>
  <c r="J85" i="34"/>
  <c r="J76" i="34"/>
  <c r="J114" i="28"/>
  <c r="J32" i="28"/>
  <c r="J36" i="28"/>
  <c r="J119" i="34"/>
  <c r="J36" i="34"/>
  <c r="J79" i="28"/>
  <c r="J71" i="28"/>
  <c r="J11" i="28"/>
  <c r="J80" i="28"/>
  <c r="J79" i="34"/>
  <c r="J15" i="28"/>
  <c r="J83" i="34"/>
  <c r="J67" i="34"/>
  <c r="J52" i="28"/>
  <c r="J126" i="28"/>
  <c r="J40" i="28"/>
  <c r="J105" i="28"/>
  <c r="J67" i="28"/>
  <c r="J54" i="34"/>
  <c r="J18" i="28"/>
  <c r="J103" i="28"/>
  <c r="J23" i="34"/>
  <c r="J97" i="28"/>
  <c r="J48" i="28"/>
  <c r="J89" i="28"/>
  <c r="J123" i="34"/>
  <c r="J112" i="34"/>
  <c r="J98" i="34"/>
  <c r="J71" i="34"/>
  <c r="J27" i="28"/>
  <c r="J111" i="34"/>
  <c r="J30" i="34"/>
  <c r="J24" i="28"/>
  <c r="J28" i="28"/>
  <c r="J55" i="34"/>
  <c r="J17" i="34"/>
  <c r="J17" i="28"/>
  <c r="J12" i="28"/>
  <c r="J57" i="34"/>
  <c r="J127" i="28"/>
  <c r="J53" i="28"/>
  <c r="J48" i="34"/>
  <c r="J122" i="28"/>
  <c r="J35" i="28"/>
  <c r="J78" i="28"/>
  <c r="J39" i="28"/>
  <c r="J63" i="28"/>
  <c r="J13" i="34"/>
  <c r="J94" i="28"/>
  <c r="J84" i="28"/>
  <c r="J123" i="28"/>
  <c r="J62" i="34"/>
  <c r="J110" i="28"/>
  <c r="J83" i="28"/>
  <c r="J19" i="34"/>
  <c r="J66" i="34"/>
  <c r="J60" i="34"/>
  <c r="J125" i="28"/>
  <c r="J101" i="28"/>
  <c r="J97" i="34"/>
  <c r="J53" i="34"/>
  <c r="J14" i="28"/>
  <c r="J88" i="34"/>
  <c r="J91" i="28"/>
  <c r="J21" i="28"/>
  <c r="J128" i="34"/>
  <c r="J75" i="34"/>
  <c r="J77" i="28"/>
  <c r="J47" i="28"/>
  <c r="J35" i="34"/>
  <c r="J87" i="34"/>
  <c r="J93" i="28"/>
  <c r="J21" i="34"/>
  <c r="J116" i="34"/>
  <c r="J81" i="34"/>
  <c r="J55" i="28"/>
  <c r="J101" i="34"/>
  <c r="J108" i="34"/>
  <c r="J37" i="34"/>
  <c r="J59" i="28"/>
  <c r="J68" i="28"/>
  <c r="J20" i="34"/>
  <c r="J98" i="28"/>
  <c r="J72" i="34"/>
  <c r="J51" i="28"/>
  <c r="J102" i="28"/>
  <c r="J19" i="28"/>
  <c r="J125" i="34"/>
  <c r="J96" i="28"/>
  <c r="J90" i="28"/>
  <c r="J64" i="28"/>
  <c r="J124" i="34"/>
  <c r="J95" i="28"/>
  <c r="J87" i="28"/>
  <c r="J113" i="34"/>
  <c r="J80" i="34"/>
  <c r="J126" i="34"/>
  <c r="J39" i="34"/>
  <c r="J70" i="34"/>
  <c r="J119" i="28"/>
  <c r="J107" i="28"/>
  <c r="J31" i="28"/>
  <c r="J118" i="28"/>
  <c r="J106" i="34"/>
  <c r="J118" i="34"/>
  <c r="J51" i="34"/>
  <c r="J25" i="34"/>
  <c r="J92" i="34"/>
  <c r="J61" i="34"/>
  <c r="J88" i="28"/>
  <c r="J115" i="28"/>
  <c r="J104" i="28"/>
  <c r="J89" i="34"/>
  <c r="J95" i="34"/>
  <c r="J65" i="34"/>
  <c r="J59" i="34"/>
  <c r="J99" i="28"/>
  <c r="J60" i="28"/>
  <c r="J120" i="28"/>
  <c r="J45" i="34"/>
  <c r="J77" i="34"/>
  <c r="J47" i="34"/>
  <c r="J49" i="28"/>
  <c r="J23" i="28"/>
  <c r="J50" i="28"/>
  <c r="J78" i="34"/>
  <c r="J32" i="34"/>
  <c r="J30" i="28"/>
  <c r="J37" i="28"/>
  <c r="J86" i="28"/>
  <c r="J70" i="28"/>
  <c r="J75" i="28"/>
  <c r="J61" i="28"/>
  <c r="J24" i="34"/>
  <c r="J54" i="28"/>
  <c r="J10" i="34"/>
  <c r="J29" i="28"/>
  <c r="J31" i="34"/>
  <c r="J74" i="28"/>
  <c r="J27" i="34"/>
  <c r="J25" i="28"/>
  <c r="J29" i="34"/>
  <c r="J82" i="28"/>
  <c r="J116" i="28"/>
  <c r="J122" i="34"/>
  <c r="J113" i="28"/>
  <c r="J109" i="28"/>
  <c r="J44" i="34"/>
  <c r="J73" i="34"/>
  <c r="J16" i="34"/>
  <c r="J63" i="34"/>
  <c r="J69" i="34"/>
  <c r="J102" i="34"/>
  <c r="J22" i="34"/>
  <c r="J73" i="28"/>
  <c r="J62" i="28"/>
  <c r="J112" i="28"/>
  <c r="J50" i="34"/>
  <c r="J99" i="34"/>
  <c r="J74" i="34"/>
  <c r="J90" i="34"/>
  <c r="J14" i="34"/>
  <c r="J45" i="28"/>
  <c r="J111" i="28"/>
  <c r="J12" i="34"/>
  <c r="J65" i="28"/>
  <c r="J128" i="28"/>
  <c r="J127" i="34"/>
  <c r="AY10" i="28"/>
  <c r="AZ27" i="34" l="1"/>
  <c r="AY36" i="34"/>
  <c r="AZ18" i="34"/>
  <c r="AZ33" i="34"/>
  <c r="AZ14" i="34"/>
  <c r="AY24" i="34"/>
  <c r="AZ35" i="34"/>
  <c r="AY23" i="34"/>
  <c r="AZ15" i="34"/>
  <c r="B127" i="34"/>
  <c r="B74" i="34"/>
  <c r="B44" i="34"/>
  <c r="AY27" i="34"/>
  <c r="B27" i="34"/>
  <c r="B45" i="34"/>
  <c r="B106" i="34"/>
  <c r="B124" i="34"/>
  <c r="B97" i="34"/>
  <c r="AY13" i="34"/>
  <c r="B13" i="34"/>
  <c r="B98" i="34"/>
  <c r="B76" i="34"/>
  <c r="AY38" i="34"/>
  <c r="B38" i="34"/>
  <c r="B114" i="34"/>
  <c r="B121" i="34"/>
  <c r="AZ32" i="34"/>
  <c r="B32" i="34"/>
  <c r="B65" i="34"/>
  <c r="AY25" i="34"/>
  <c r="B25" i="34"/>
  <c r="B70" i="34"/>
  <c r="B113" i="34"/>
  <c r="AZ37" i="34"/>
  <c r="B37" i="34"/>
  <c r="B81" i="34"/>
  <c r="B87" i="34"/>
  <c r="B75" i="34"/>
  <c r="B88" i="34"/>
  <c r="AY19" i="34"/>
  <c r="B19" i="34"/>
  <c r="B57" i="34"/>
  <c r="B55" i="34"/>
  <c r="B111" i="34"/>
  <c r="B112" i="34"/>
  <c r="B54" i="34"/>
  <c r="B85" i="34"/>
  <c r="B110" i="34"/>
  <c r="B56" i="34"/>
  <c r="B115" i="34"/>
  <c r="AY18" i="34"/>
  <c r="B18" i="34"/>
  <c r="B46" i="34"/>
  <c r="B82" i="34"/>
  <c r="BA28" i="34"/>
  <c r="B28" i="34"/>
  <c r="AY33" i="34"/>
  <c r="B33" i="34"/>
  <c r="B125" i="34"/>
  <c r="B66" i="34"/>
  <c r="AZ30" i="34"/>
  <c r="B30" i="34"/>
  <c r="B119" i="34"/>
  <c r="B91" i="34"/>
  <c r="B42" i="34"/>
  <c r="B109" i="34"/>
  <c r="B43" i="34"/>
  <c r="B99" i="34"/>
  <c r="AY14" i="34"/>
  <c r="B14" i="34"/>
  <c r="AY22" i="34"/>
  <c r="B22" i="34"/>
  <c r="AY31" i="34"/>
  <c r="B31" i="34"/>
  <c r="B47" i="34"/>
  <c r="B95" i="34"/>
  <c r="B51" i="34"/>
  <c r="B39" i="34"/>
  <c r="AY20" i="34"/>
  <c r="B20" i="34"/>
  <c r="B108" i="34"/>
  <c r="B116" i="34"/>
  <c r="BA35" i="34"/>
  <c r="B35" i="34"/>
  <c r="B128" i="34"/>
  <c r="B48" i="34"/>
  <c r="B123" i="34"/>
  <c r="AZ23" i="34"/>
  <c r="B23" i="34"/>
  <c r="B79" i="34"/>
  <c r="BA34" i="34"/>
  <c r="B34" i="34"/>
  <c r="B41" i="34"/>
  <c r="B52" i="34"/>
  <c r="AY26" i="34"/>
  <c r="B26" i="34"/>
  <c r="B105" i="34"/>
  <c r="B100" i="34"/>
  <c r="B68" i="34"/>
  <c r="AY15" i="34"/>
  <c r="B15" i="34"/>
  <c r="B93" i="34"/>
  <c r="B69" i="34"/>
  <c r="AY10" i="34"/>
  <c r="B10" i="34"/>
  <c r="B59" i="34"/>
  <c r="B92" i="34"/>
  <c r="B80" i="34"/>
  <c r="B72" i="34"/>
  <c r="B62" i="34"/>
  <c r="AY17" i="34"/>
  <c r="B17" i="34"/>
  <c r="B83" i="34"/>
  <c r="B49" i="34"/>
  <c r="B64" i="34"/>
  <c r="B94" i="34"/>
  <c r="B84" i="34"/>
  <c r="B117" i="34"/>
  <c r="B63" i="34"/>
  <c r="B50" i="34"/>
  <c r="AY16" i="34"/>
  <c r="B16" i="34"/>
  <c r="AZ29" i="34"/>
  <c r="B29" i="34"/>
  <c r="AZ24" i="34"/>
  <c r="B24" i="34"/>
  <c r="B78" i="34"/>
  <c r="AY12" i="34"/>
  <c r="B12" i="34"/>
  <c r="B90" i="34"/>
  <c r="B102" i="34"/>
  <c r="B73" i="34"/>
  <c r="B122" i="34"/>
  <c r="B77" i="34"/>
  <c r="B89" i="34"/>
  <c r="B61" i="34"/>
  <c r="B118" i="34"/>
  <c r="B126" i="34"/>
  <c r="B101" i="34"/>
  <c r="AY21" i="34"/>
  <c r="B21" i="34"/>
  <c r="B53" i="34"/>
  <c r="B60" i="34"/>
  <c r="B71" i="34"/>
  <c r="B67" i="34"/>
  <c r="BA36" i="34"/>
  <c r="E36" i="34" s="1"/>
  <c r="B36" i="34"/>
  <c r="B96" i="34"/>
  <c r="B104" i="34"/>
  <c r="AY11" i="34"/>
  <c r="B11" i="34"/>
  <c r="B120" i="34"/>
  <c r="B107" i="34"/>
  <c r="B103" i="34"/>
  <c r="B86" i="34"/>
  <c r="B58" i="34"/>
  <c r="B40" i="34"/>
  <c r="B9" i="34"/>
  <c r="AY30" i="28"/>
  <c r="BA35" i="28"/>
  <c r="AY19" i="28"/>
  <c r="AZ36" i="28"/>
  <c r="AZ14" i="28"/>
  <c r="AY37" i="28"/>
  <c r="BA24" i="28"/>
  <c r="BA20" i="28"/>
  <c r="AY18" i="28"/>
  <c r="AY38" i="28"/>
  <c r="AY31" i="28"/>
  <c r="AZ32" i="28"/>
  <c r="AZ29" i="28"/>
  <c r="AZ31" i="28"/>
  <c r="AY14" i="28"/>
  <c r="BA12" i="28"/>
  <c r="AY12" i="28"/>
  <c r="AY28" i="28"/>
  <c r="AY27" i="28"/>
  <c r="AY32" i="28"/>
  <c r="AY25" i="28"/>
  <c r="AY29" i="28"/>
  <c r="BA21" i="28"/>
  <c r="AZ17" i="28"/>
  <c r="AY24" i="28"/>
  <c r="AZ20" i="28"/>
  <c r="AY26" i="28"/>
  <c r="AZ30" i="28"/>
  <c r="AY23" i="28"/>
  <c r="AZ18" i="28"/>
  <c r="AY11" i="28"/>
  <c r="AZ19" i="28"/>
  <c r="AY15" i="28"/>
  <c r="AY34" i="28"/>
  <c r="AY13" i="28"/>
  <c r="B111" i="28"/>
  <c r="B73" i="28"/>
  <c r="B58" i="28"/>
  <c r="B41" i="28"/>
  <c r="BA11" i="28"/>
  <c r="E11" i="28" s="1"/>
  <c r="B30" i="28"/>
  <c r="B119" i="28"/>
  <c r="B116" i="28"/>
  <c r="B51" i="28"/>
  <c r="B83" i="28"/>
  <c r="B93" i="28"/>
  <c r="B40" i="28"/>
  <c r="B63" i="28"/>
  <c r="B67" i="28"/>
  <c r="B87" i="28"/>
  <c r="B104" i="28"/>
  <c r="B59" i="28"/>
  <c r="B55" i="28"/>
  <c r="B77" i="28"/>
  <c r="B91" i="28"/>
  <c r="B128" i="28"/>
  <c r="B109" i="28"/>
  <c r="B28" i="28"/>
  <c r="B78" i="28"/>
  <c r="B11" i="28"/>
  <c r="B72" i="28"/>
  <c r="B120" i="28"/>
  <c r="B115" i="28"/>
  <c r="B85" i="28"/>
  <c r="B98" i="28"/>
  <c r="B62" i="28"/>
  <c r="B75" i="28"/>
  <c r="B88" i="28"/>
  <c r="B68" i="28"/>
  <c r="B38" i="28"/>
  <c r="B122" i="28"/>
  <c r="B86" i="28"/>
  <c r="B16" i="28"/>
  <c r="B108" i="28"/>
  <c r="B20" i="28"/>
  <c r="B56" i="28"/>
  <c r="B124" i="28"/>
  <c r="B10" i="28"/>
  <c r="B101" i="28"/>
  <c r="B49" i="28"/>
  <c r="B90" i="28"/>
  <c r="B23" i="28"/>
  <c r="B14" i="28"/>
  <c r="B107" i="28"/>
  <c r="B19" i="28"/>
  <c r="B34" i="28"/>
  <c r="B32" i="28"/>
  <c r="B79" i="28"/>
  <c r="B80" i="28"/>
  <c r="B110" i="28"/>
  <c r="B33" i="28"/>
  <c r="B42" i="28"/>
  <c r="B74" i="28"/>
  <c r="B99" i="28"/>
  <c r="B100" i="28"/>
  <c r="B35" i="28"/>
  <c r="B84" i="28"/>
  <c r="B64" i="28"/>
  <c r="B76" i="28"/>
  <c r="B60" i="28"/>
  <c r="B106" i="28"/>
  <c r="B54" i="28"/>
  <c r="B125" i="28"/>
  <c r="B118" i="28"/>
  <c r="B44" i="28"/>
  <c r="B45" i="28"/>
  <c r="B82" i="28"/>
  <c r="B96" i="28"/>
  <c r="B127" i="28"/>
  <c r="B26" i="28"/>
  <c r="B89" i="28"/>
  <c r="B70" i="28"/>
  <c r="B15" i="28"/>
  <c r="B65" i="28"/>
  <c r="B126" i="28"/>
  <c r="B112" i="28"/>
  <c r="B113" i="28"/>
  <c r="B9" i="28"/>
  <c r="B95" i="28"/>
  <c r="B123" i="28"/>
  <c r="B94" i="28"/>
  <c r="B13" i="28"/>
  <c r="B114" i="28"/>
  <c r="B46" i="28"/>
  <c r="B24" i="28"/>
  <c r="B31" i="28"/>
  <c r="B66" i="28"/>
  <c r="B121" i="28"/>
  <c r="B47" i="28"/>
  <c r="B48" i="28"/>
  <c r="B29" i="28"/>
  <c r="B61" i="28"/>
  <c r="B71" i="28"/>
  <c r="B69" i="28"/>
  <c r="B27" i="28"/>
  <c r="B12" i="28"/>
  <c r="B103" i="28"/>
  <c r="B22" i="28"/>
  <c r="B52" i="28"/>
  <c r="B17" i="28"/>
  <c r="B92" i="28"/>
  <c r="B39" i="28"/>
  <c r="B50" i="28"/>
  <c r="B21" i="28"/>
  <c r="B102" i="28"/>
  <c r="B53" i="28"/>
  <c r="B25" i="28"/>
  <c r="B105" i="28"/>
  <c r="B57" i="28"/>
  <c r="B97" i="28"/>
  <c r="B37" i="28"/>
  <c r="B36" i="28"/>
  <c r="B81" i="28"/>
  <c r="B43" i="28"/>
  <c r="B18" i="28"/>
  <c r="B117" i="28"/>
  <c r="C36" i="34" l="1"/>
  <c r="D33" i="34"/>
  <c r="D35" i="34"/>
  <c r="D27" i="34"/>
  <c r="C23" i="34"/>
  <c r="C24" i="34"/>
  <c r="D14" i="34"/>
  <c r="D18" i="34"/>
  <c r="D15" i="34"/>
  <c r="C13" i="34"/>
  <c r="C27" i="34"/>
  <c r="D37" i="34"/>
  <c r="C9" i="34"/>
  <c r="C22" i="34"/>
  <c r="D30" i="34"/>
  <c r="C26" i="34"/>
  <c r="C12" i="34"/>
  <c r="D24" i="34"/>
  <c r="E28" i="34"/>
  <c r="C11" i="34"/>
  <c r="C21" i="34"/>
  <c r="D29" i="34"/>
  <c r="E35" i="34"/>
  <c r="C31" i="34"/>
  <c r="C33" i="34"/>
  <c r="C18" i="34"/>
  <c r="C19" i="34"/>
  <c r="C25" i="34"/>
  <c r="D32" i="34"/>
  <c r="C38" i="34"/>
  <c r="C17" i="34"/>
  <c r="C10" i="34"/>
  <c r="E34" i="34"/>
  <c r="D23" i="34"/>
  <c r="C14" i="34"/>
  <c r="C20" i="34"/>
  <c r="C16" i="34"/>
  <c r="C15" i="34"/>
  <c r="C30" i="28"/>
  <c r="E20" i="28"/>
  <c r="E24" i="28"/>
  <c r="C37" i="28"/>
  <c r="D36" i="28"/>
  <c r="C38" i="28"/>
  <c r="C18" i="28"/>
  <c r="D14" i="28"/>
  <c r="E35" i="28"/>
  <c r="C19" i="28"/>
  <c r="C10" i="28"/>
  <c r="D19" i="28"/>
  <c r="C15" i="28"/>
  <c r="D18" i="28"/>
  <c r="D32" i="28"/>
  <c r="C31" i="28"/>
  <c r="C14" i="28"/>
  <c r="C34" i="28"/>
  <c r="D20" i="28"/>
  <c r="D29" i="28"/>
  <c r="C33" i="28"/>
  <c r="C26" i="28"/>
  <c r="C32" i="28"/>
  <c r="C12" i="28"/>
  <c r="C11" i="28"/>
  <c r="D17" i="28"/>
  <c r="C25" i="28"/>
  <c r="C27" i="28"/>
  <c r="D30" i="28"/>
  <c r="D22" i="28"/>
  <c r="D33" i="28"/>
  <c r="D31" i="28"/>
  <c r="C13" i="28"/>
  <c r="C23" i="28"/>
  <c r="C24" i="28"/>
  <c r="E21" i="28"/>
  <c r="C29" i="28"/>
  <c r="C9" i="28"/>
  <c r="C28" i="28"/>
  <c r="D16" i="28"/>
  <c r="E12" i="28"/>
</calcChain>
</file>

<file path=xl/sharedStrings.xml><?xml version="1.0" encoding="utf-8"?>
<sst xmlns="http://schemas.openxmlformats.org/spreadsheetml/2006/main" count="1167" uniqueCount="546">
  <si>
    <t>čas</t>
  </si>
  <si>
    <t>Jméno</t>
  </si>
  <si>
    <t>T1</t>
  </si>
  <si>
    <t>T2</t>
  </si>
  <si>
    <t>body</t>
  </si>
  <si>
    <t>Počet správných odpovědí</t>
  </si>
  <si>
    <t>Celkový počet odpovědí</t>
  </si>
  <si>
    <t>T3</t>
  </si>
  <si>
    <t>Návod k použití:</t>
  </si>
  <si>
    <t>Předvyplněné vzorečky zajistí správný výpočet bodů a času a také počet</t>
  </si>
  <si>
    <t>bodů upravený na desetinné číslo, aby kritérium v prvním sloupci mohlo</t>
  </si>
  <si>
    <t>lze tisk např. provést do formátu PDF.</t>
  </si>
  <si>
    <t>poč. Tc</t>
  </si>
  <si>
    <t>celk.</t>
  </si>
  <si>
    <t>Reg. číslo</t>
  </si>
  <si>
    <t>limit</t>
  </si>
  <si>
    <t>pen.</t>
  </si>
  <si>
    <t>sec</t>
  </si>
  <si>
    <t>min</t>
  </si>
  <si>
    <t>Komentáře a připomínky: Libor.Forst@yq.cz</t>
  </si>
  <si>
    <t>součet</t>
  </si>
  <si>
    <t>časů</t>
  </si>
  <si>
    <t>norm.</t>
  </si>
  <si>
    <t>Verze:</t>
  </si>
  <si>
    <t>1.10.1</t>
  </si>
  <si>
    <t>A</t>
  </si>
  <si>
    <t>1.10.2</t>
  </si>
  <si>
    <t>B</t>
  </si>
  <si>
    <t>C</t>
  </si>
  <si>
    <t>D</t>
  </si>
  <si>
    <t>E</t>
  </si>
  <si>
    <t>Z</t>
  </si>
  <si>
    <t>Příjmení</t>
  </si>
  <si>
    <t>MFP6301</t>
  </si>
  <si>
    <t>Libor</t>
  </si>
  <si>
    <t>Forst</t>
  </si>
  <si>
    <t>MFP6850</t>
  </si>
  <si>
    <t>Lenka</t>
  </si>
  <si>
    <t>Forstová</t>
  </si>
  <si>
    <t>Bohuslav</t>
  </si>
  <si>
    <t>Hůlka</t>
  </si>
  <si>
    <t>Kat.</t>
  </si>
  <si>
    <t>1.10.3</t>
  </si>
  <si>
    <t>Ranking</t>
  </si>
  <si>
    <t>Pořadí</t>
  </si>
  <si>
    <t>kat.</t>
  </si>
  <si>
    <t>Index</t>
  </si>
  <si>
    <t>Tým</t>
  </si>
  <si>
    <t>poř.</t>
  </si>
  <si>
    <t>skóre</t>
  </si>
  <si>
    <t>Koef.</t>
  </si>
  <si>
    <t>koef.</t>
  </si>
  <si>
    <t>MFP0101</t>
  </si>
  <si>
    <t>Antonín</t>
  </si>
  <si>
    <t>O</t>
  </si>
  <si>
    <t>MFP6300</t>
  </si>
  <si>
    <t>Jan</t>
  </si>
  <si>
    <t>Hric</t>
  </si>
  <si>
    <t>Pelikánová</t>
  </si>
  <si>
    <t>MFP6950</t>
  </si>
  <si>
    <t>Lucie</t>
  </si>
  <si>
    <t>Jana</t>
  </si>
  <si>
    <t>P</t>
  </si>
  <si>
    <t>Dudík Pavel</t>
  </si>
  <si>
    <t>Forst Libor</t>
  </si>
  <si>
    <t>Forstová Lenka</t>
  </si>
  <si>
    <t>Hůlka Bohuslav</t>
  </si>
  <si>
    <t>Mrtková Jarmila</t>
  </si>
  <si>
    <t>Špidlen Miroslav</t>
  </si>
  <si>
    <t>Boris</t>
  </si>
  <si>
    <t>Dvorský</t>
  </si>
  <si>
    <t>JPV5527</t>
  </si>
  <si>
    <t>Pavel</t>
  </si>
  <si>
    <t>Dudík</t>
  </si>
  <si>
    <t>Lučný Milan</t>
  </si>
  <si>
    <t>Kategorie:</t>
  </si>
  <si>
    <t>Podtitul:</t>
  </si>
  <si>
    <t>Datum:</t>
  </si>
  <si>
    <t>KVP3324</t>
  </si>
  <si>
    <t>MFP8250</t>
  </si>
  <si>
    <t>Janečková</t>
  </si>
  <si>
    <t>Tomáš</t>
  </si>
  <si>
    <t>Eva</t>
  </si>
  <si>
    <t>Hana</t>
  </si>
  <si>
    <t>HAV6301</t>
  </si>
  <si>
    <t>Sochor</t>
  </si>
  <si>
    <t>KVP7403</t>
  </si>
  <si>
    <t>KVP4751</t>
  </si>
  <si>
    <t>Tomanová</t>
  </si>
  <si>
    <t>KVP6103</t>
  </si>
  <si>
    <t>Petr</t>
  </si>
  <si>
    <t>Krystek</t>
  </si>
  <si>
    <t>Jitka</t>
  </si>
  <si>
    <t>Soubor pro zpracování výsledků etapového závodu trail-o</t>
  </si>
  <si>
    <t>Sešit neobsahuje žádná makra, pokud se vás při otevírání ptá na povolení</t>
  </si>
  <si>
    <t>spouštění maker, byl pravděpodobně napaden virem.</t>
  </si>
  <si>
    <t>Veškerá evidence přihlášených závodníků se odehrává na listu "prihlasky".</t>
  </si>
  <si>
    <t>Do prvního sloupce zapíšeme registrační číslo závodníka.</t>
  </si>
  <si>
    <t xml:space="preserve">zjistíme potřebné údaje a zapíšeme ho do listu "registr". </t>
  </si>
  <si>
    <t>Pokud se závodník nechce registrovat, vymyslíme pro něj obdobu registračního</t>
  </si>
  <si>
    <t>čísla, které bude fungovat jako startovní číslo namísto registračního. Formát je</t>
  </si>
  <si>
    <t>prakticky libovolný (např. "nereg01"). Do zelených polí řádky doplníme jméno,</t>
  </si>
  <si>
    <t>Závodníky není třeba na list zapisovat, jejich údaje se objeví automaticky.</t>
  </si>
  <si>
    <t>Odpovědi závodníků zapisujeme písmenkem do správného sloupce.</t>
  </si>
  <si>
    <t>(klikneme vlevo na excelovské záhlaví řádky) a pomocí kláves Shift+Dolů nebo</t>
  </si>
  <si>
    <t>Shift+PgDn označíme blok řádek se všemi závodníky. Potom mačkáme klávesu</t>
  </si>
  <si>
    <t>Tabulátoru tak dlouho, až se vyznačené políčko dostane na sloupec, podle nějž</t>
  </si>
  <si>
    <t>Výsledkové listy vytiskneme (Menu: Soubor/Tisk), pro publikaci na webu</t>
  </si>
  <si>
    <t>KVP7350</t>
  </si>
  <si>
    <t>Gabriela</t>
  </si>
  <si>
    <t>Hůlková</t>
  </si>
  <si>
    <t>SHK7704</t>
  </si>
  <si>
    <t>Miroslav</t>
  </si>
  <si>
    <t>Slovák</t>
  </si>
  <si>
    <t>JPV8917</t>
  </si>
  <si>
    <t>Petr ml.</t>
  </si>
  <si>
    <t>FSP7400</t>
  </si>
  <si>
    <t>Kurfürst</t>
  </si>
  <si>
    <t>FSP7852</t>
  </si>
  <si>
    <t>Kurfürstová</t>
  </si>
  <si>
    <t>Sešit je určen pro počítání výsledků jedné kategorie (E, A apod.), ale umožňuje</t>
  </si>
  <si>
    <t>Řádky s výsledky je vhodné seřadit. Postup je takový, že označíme celou řádku</t>
  </si>
  <si>
    <t>Martin</t>
  </si>
  <si>
    <t>T4</t>
  </si>
  <si>
    <t>T5</t>
  </si>
  <si>
    <t>T6</t>
  </si>
  <si>
    <t>1.10.4</t>
  </si>
  <si>
    <t>Procento správných odpovědí</t>
  </si>
  <si>
    <t>Marie</t>
  </si>
  <si>
    <t>Jiří</t>
  </si>
  <si>
    <t>Kalousek</t>
  </si>
  <si>
    <t>KVP4351</t>
  </si>
  <si>
    <t>Kadlecová</t>
  </si>
  <si>
    <t>KVP4950</t>
  </si>
  <si>
    <t>Jarmila</t>
  </si>
  <si>
    <t>Mrtková</t>
  </si>
  <si>
    <t>KVP6000</t>
  </si>
  <si>
    <t>Špidlen</t>
  </si>
  <si>
    <t>Milan</t>
  </si>
  <si>
    <t>Lučný</t>
  </si>
  <si>
    <t>Kosťová</t>
  </si>
  <si>
    <t>KVP8001</t>
  </si>
  <si>
    <t>Kosť</t>
  </si>
  <si>
    <t>Vítězslav</t>
  </si>
  <si>
    <t>Šimek</t>
  </si>
  <si>
    <t>MFP7603</t>
  </si>
  <si>
    <t>Ondřej</t>
  </si>
  <si>
    <t>Pangrác</t>
  </si>
  <si>
    <t>Markéta</t>
  </si>
  <si>
    <t>Šimková</t>
  </si>
  <si>
    <t>SRK7001</t>
  </si>
  <si>
    <t>Locker</t>
  </si>
  <si>
    <t>Kosťová Jana</t>
  </si>
  <si>
    <t>Kadlecová Jitka</t>
  </si>
  <si>
    <t>Kalousek Jiří</t>
  </si>
  <si>
    <t>Šimková Markéta</t>
  </si>
  <si>
    <t>Kurfürst Pavel</t>
  </si>
  <si>
    <t>Šimek Miroslav</t>
  </si>
  <si>
    <t>F</t>
  </si>
  <si>
    <t>T7</t>
  </si>
  <si>
    <t>T8</t>
  </si>
  <si>
    <t>penalty</t>
  </si>
  <si>
    <t>Trail-1</t>
  </si>
  <si>
    <t>Trail-2</t>
  </si>
  <si>
    <t>Trail-3</t>
  </si>
  <si>
    <t>Trail-4</t>
  </si>
  <si>
    <t>TempO-1</t>
  </si>
  <si>
    <t>Penalizace:</t>
  </si>
  <si>
    <t>řádka</t>
  </si>
  <si>
    <t>Trail-5</t>
  </si>
  <si>
    <t>výsledek</t>
  </si>
  <si>
    <t>počet etap</t>
  </si>
  <si>
    <t>1.10.5</t>
  </si>
  <si>
    <t>Varianta etap s počítáním podle pořadí</t>
  </si>
  <si>
    <t>Datum od-do:</t>
  </si>
  <si>
    <t>Započítávané etapy:</t>
  </si>
  <si>
    <t>Do listu "data" zapíšeme název akce, datum, kategorii a počet započítávaných</t>
  </si>
  <si>
    <t>etap. Jednotlivé etapy jsou v rámci sešitu identifikovány jménem, které odpovídá</t>
  </si>
  <si>
    <t>jménu listu. K danému jménu listu pak pro jednotlivé etapy zapíšeme podtitul</t>
  </si>
  <si>
    <t>(např. "Etapa 1"), datum a buďto časový limit nebo TempO penalizaci.</t>
  </si>
  <si>
    <t>Na listech jednotlivých etap napíšeme do záhlaví sloupců s kontrolami písmena</t>
  </si>
  <si>
    <t>Zapisování výsledků pro jednotlivé etapy se odehrává na odpovídajících listech.</t>
  </si>
  <si>
    <t>správně udávat pořadí. Obdobně fungují i listy pro TempO.</t>
  </si>
  <si>
    <t>List "celk-body" je určen pro takové závody, kde celkové pořadí je dáno prostým</t>
  </si>
  <si>
    <t>součtem bodů a časů za všechny etapy.</t>
  </si>
  <si>
    <t>List "celk-poradi" je určen pro závody, kde se do celkového pořadí počítá daný</t>
  </si>
  <si>
    <t>počet nejlepších etap závodníka, přičemž výsledek udávají body spočtené na</t>
  </si>
  <si>
    <t>základě pořadí závodníka v etapě.</t>
  </si>
  <si>
    <t>NESAHAT</t>
  </si>
  <si>
    <t>Leštínský</t>
  </si>
  <si>
    <t>Tr1</t>
  </si>
  <si>
    <t>Tr2</t>
  </si>
  <si>
    <t>Tr3</t>
  </si>
  <si>
    <t>Tr4</t>
  </si>
  <si>
    <t>Tr5</t>
  </si>
  <si>
    <t>Te1</t>
  </si>
  <si>
    <t>cíl</t>
  </si>
  <si>
    <t>J</t>
  </si>
  <si>
    <t>T9</t>
  </si>
  <si>
    <t>T10</t>
  </si>
  <si>
    <t>kontrol</t>
  </si>
  <si>
    <t>normalizované body</t>
  </si>
  <si>
    <t>Te2</t>
  </si>
  <si>
    <t>1.10.6</t>
  </si>
  <si>
    <t>Body:</t>
  </si>
  <si>
    <t>ECTO</t>
  </si>
  <si>
    <t>BSO4401</t>
  </si>
  <si>
    <t>Dieter</t>
  </si>
  <si>
    <t>Schimm</t>
  </si>
  <si>
    <t>BSO8202</t>
  </si>
  <si>
    <t>Karel</t>
  </si>
  <si>
    <t>Dudíková</t>
  </si>
  <si>
    <t>Dušan</t>
  </si>
  <si>
    <t>Vaníček</t>
  </si>
  <si>
    <t>LME6300</t>
  </si>
  <si>
    <t>LME7755</t>
  </si>
  <si>
    <t>MLA5801</t>
  </si>
  <si>
    <t>Josef</t>
  </si>
  <si>
    <t>Milota</t>
  </si>
  <si>
    <t>Fišer</t>
  </si>
  <si>
    <t>VRL8851</t>
  </si>
  <si>
    <t>Doležalová</t>
  </si>
  <si>
    <t>Furucz</t>
  </si>
  <si>
    <t>ZAK7100</t>
  </si>
  <si>
    <t>Kašpar</t>
  </si>
  <si>
    <t>v rámci kategorie odlišit závodníky podkategorií Open, Para a Junior (O, P, J).</t>
  </si>
  <si>
    <t>příjmení a podkategorii (O, P, J).</t>
  </si>
  <si>
    <t>List "celk-rank" je určen pro závody, kde se do celkového pořadí počítá daný</t>
  </si>
  <si>
    <t>počet nejlepších etap závodníka, přičemž výsledek udává rankingové skóre.</t>
  </si>
  <si>
    <t>E-Open</t>
  </si>
  <si>
    <t>E-Para</t>
  </si>
  <si>
    <t>TempO-2</t>
  </si>
  <si>
    <t>KVP7100</t>
  </si>
  <si>
    <t>KVP7450</t>
  </si>
  <si>
    <t>Pokud budete chtít načítat přihlášky z ORISu, zkontrolujte seznam podkategorií</t>
  </si>
  <si>
    <t>na listu "data".</t>
  </si>
  <si>
    <t>Je možno si nechat načíst seznam přihlášených závodníků z exportu z ORISu</t>
  </si>
  <si>
    <t>ve formátu ČSOS. Budete na to potřebovat otevřít ještě jiný excelovský program,</t>
  </si>
  <si>
    <t>přímo se mnou.</t>
  </si>
  <si>
    <t>Výsledky</t>
  </si>
  <si>
    <t>1.10.8</t>
  </si>
  <si>
    <t xml:space="preserve">Výsledky kategorie </t>
  </si>
  <si>
    <t xml:space="preserve">Results of category </t>
  </si>
  <si>
    <t>Rank</t>
  </si>
  <si>
    <t>tot.</t>
  </si>
  <si>
    <t>cat.</t>
  </si>
  <si>
    <t>Name</t>
  </si>
  <si>
    <t>Team</t>
  </si>
  <si>
    <t>Cat.</t>
  </si>
  <si>
    <t>Reg. num.</t>
  </si>
  <si>
    <t>pts</t>
  </si>
  <si>
    <t>time</t>
  </si>
  <si>
    <t>score</t>
  </si>
  <si>
    <t>rank</t>
  </si>
  <si>
    <t>coef.</t>
  </si>
  <si>
    <t>finish</t>
  </si>
  <si>
    <t>sum of</t>
  </si>
  <si>
    <t>times</t>
  </si>
  <si>
    <t xml:space="preserve">Total results of category </t>
  </si>
  <si>
    <t xml:space="preserve">Celkové výsledky kategorie </t>
  </si>
  <si>
    <t>result</t>
  </si>
  <si>
    <t>Bilinguální verze</t>
  </si>
  <si>
    <t>No. of correct answers</t>
  </si>
  <si>
    <t>Total no. of answers</t>
  </si>
  <si>
    <t>No. of correct answers in %</t>
  </si>
  <si>
    <t>1.10.9</t>
  </si>
  <si>
    <t>upr.</t>
  </si>
  <si>
    <t>1.10.7</t>
  </si>
  <si>
    <t>Ohraničení po pěti řádkách pro lepší čitelnost</t>
  </si>
  <si>
    <t>O+P</t>
  </si>
  <si>
    <t>1.10.10</t>
  </si>
  <si>
    <t>Tři sloupce pořadí pro podkategorie</t>
  </si>
  <si>
    <t>Celkové výsledky pro TempO</t>
  </si>
  <si>
    <t>Rozšíření na 120 závodníků</t>
  </si>
  <si>
    <t>Doplnění TempO rankingu</t>
  </si>
  <si>
    <t>Načítání přihlášek z ORISu</t>
  </si>
  <si>
    <t>Opravy chyb ve vzorcích</t>
  </si>
  <si>
    <t>Úprava podle nových pravidel</t>
  </si>
  <si>
    <t>Přesun koncového výsledku dopředu</t>
  </si>
  <si>
    <t>TempO s rankingem, verze pro 40 kontrol, 2 etapy</t>
  </si>
  <si>
    <t>Varianta etap s počítáním podle rankingu</t>
  </si>
  <si>
    <t>Zjednodušení vzorečků díky pomocným sloupcům</t>
  </si>
  <si>
    <t>Drobné opravy</t>
  </si>
  <si>
    <t>Doplněna vazba na registraci</t>
  </si>
  <si>
    <t>Doplněna varianta etapového závodu</t>
  </si>
  <si>
    <t>Automatický výpočet rankingu</t>
  </si>
  <si>
    <t>Doplněny statistiky jednotlivých odpovědí</t>
  </si>
  <si>
    <t>První veřejně uvolněná verze</t>
  </si>
  <si>
    <t>start 1</t>
  </si>
  <si>
    <t>start 2</t>
  </si>
  <si>
    <t>T00</t>
  </si>
  <si>
    <t>Zadávání časů startu a cíle je připraveno pro oba běžně používané formáty, tj.</t>
  </si>
  <si>
    <t>v civilním čase (hodiny a minuty) i v závodním čase (minuty od času 00).</t>
  </si>
  <si>
    <t>v civilním čase (např. 12 a 30) a pro každého závodníka pak ve stejném formátu</t>
  </si>
  <si>
    <t>jeho startovní resp. cílový čas.</t>
  </si>
  <si>
    <t>V případě použití závodního času se záhlaví nevyplňuje a píše se čas v minutách.</t>
  </si>
  <si>
    <t>Cílový čas se zapisuje i se sekundami.</t>
  </si>
  <si>
    <t>Umožňuje rovněž záznam času pro trať rozdělenou na dva úseky.</t>
  </si>
  <si>
    <t>Zadávání časů ve formátu civilního i závodního času</t>
  </si>
  <si>
    <t>Záznam času pro trať se dvěma úseky</t>
  </si>
  <si>
    <t>1</t>
  </si>
  <si>
    <t>[h]</t>
  </si>
  <si>
    <t>)</t>
  </si>
  <si>
    <t>Časy na časovkách zapisujeme v celých sekundách (desetiny uřezáváme).</t>
  </si>
  <si>
    <t>V případě dvou časoměřičů zapisujeme průměr (příp. i s desetinnou částí).</t>
  </si>
  <si>
    <t>1.10.11</t>
  </si>
  <si>
    <t>Příprava pro export výsledků TempO do ORISu</t>
  </si>
  <si>
    <t>Furucz Dušan</t>
  </si>
  <si>
    <r>
      <t xml:space="preserve">a pro celkové výsledky odstranit. Jiné listy </t>
    </r>
    <r>
      <rPr>
        <sz val="10"/>
        <color indexed="10"/>
        <rFont val="Arial CE"/>
        <charset val="238"/>
      </rPr>
      <t>neodstraňujte</t>
    </r>
    <r>
      <rPr>
        <sz val="10"/>
        <rFont val="Arial CE"/>
        <family val="2"/>
        <charset val="238"/>
      </rPr>
      <t>!</t>
    </r>
  </si>
  <si>
    <t>Řádky po neobsazených startovních pozicích skryjeme.</t>
  </si>
  <si>
    <t>1.10.12</t>
  </si>
  <si>
    <t>Oprava chyby v počítání celkového pořadí.</t>
  </si>
  <si>
    <t>E-Junior</t>
  </si>
  <si>
    <t>Pokud potřebujete změnit pořadí etap, list odemknete a sadu sloupců pro jednu</t>
  </si>
  <si>
    <r>
      <t xml:space="preserve">etapu (vždy všech </t>
    </r>
    <r>
      <rPr>
        <sz val="10"/>
        <color indexed="10"/>
        <rFont val="Arial CE"/>
        <charset val="238"/>
      </rPr>
      <t>pět</t>
    </r>
    <r>
      <rPr>
        <sz val="10"/>
        <rFont val="Arial CE"/>
        <charset val="238"/>
      </rPr>
      <t xml:space="preserve"> sloupců) přesuneme pomocí clipboardu (Vyjmout a Vložit).</t>
    </r>
  </si>
  <si>
    <t>1.10.13</t>
  </si>
  <si>
    <t>Doplnění podpory pro rušení kontrol.</t>
  </si>
  <si>
    <t>SRK0200</t>
  </si>
  <si>
    <t>Daniel</t>
  </si>
  <si>
    <t>SRK9802</t>
  </si>
  <si>
    <t>! ! ! !   NESAHAT  na červená políčka  ! ! ! !</t>
  </si>
  <si>
    <t>upravit i formát zobrazení patřičných odpovědí a časů.</t>
  </si>
  <si>
    <t>Limit Open/Para:</t>
  </si>
  <si>
    <t>Limit jedné časovky:</t>
  </si>
  <si>
    <t>max. čas</t>
  </si>
  <si>
    <t>poč. TC</t>
  </si>
  <si>
    <t>ZAK9800</t>
  </si>
  <si>
    <t>IniFile</t>
  </si>
  <si>
    <t>StartList</t>
  </si>
  <si>
    <t>URL</t>
  </si>
  <si>
    <t>Charset</t>
  </si>
  <si>
    <t>Results</t>
  </si>
  <si>
    <t>1.10.14</t>
  </si>
  <si>
    <t>Doplnění podpory pro výměnu dat s ANTem.</t>
  </si>
  <si>
    <t>FSP6901</t>
  </si>
  <si>
    <t>JPV5757</t>
  </si>
  <si>
    <t>1.10.15</t>
  </si>
  <si>
    <t>Odemknutí omylem zamčených polí.</t>
  </si>
  <si>
    <t>Doplnění helpu.</t>
  </si>
  <si>
    <r>
      <t xml:space="preserve">Některé listy obsahující důležité vzorečky jsou </t>
    </r>
    <r>
      <rPr>
        <sz val="10"/>
        <color indexed="10"/>
        <rFont val="Arial CE"/>
        <family val="2"/>
        <charset val="238"/>
      </rPr>
      <t>zamčené</t>
    </r>
    <r>
      <rPr>
        <sz val="10"/>
        <rFont val="Arial CE"/>
        <family val="2"/>
        <charset val="238"/>
      </rPr>
      <t xml:space="preserve"> a volně přístupné jsou</t>
    </r>
  </si>
  <si>
    <t>pouze ty buňky, kam je dovoleno psát. V zamčeném listu není ovšem díky chybě</t>
  </si>
  <si>
    <t>TrailORIS.xls, který už ale obsahuje makra, takže se na předání raději domluvte</t>
  </si>
  <si>
    <t>U nezodpovězených časovek zapíšeme do políčka např. 'x'.</t>
  </si>
  <si>
    <t>V případě použití civilního času se do záhlaví každého sloupce zapíše čas 00</t>
  </si>
  <si>
    <t>chceme třídit (obvykle Pořadí/celk.) a zmáčkneme ikonu třídění v toolbaru (A=&gt;Z</t>
  </si>
  <si>
    <t>Pro černobílý tisk prostě zrušte v excelu barvy políček (přes Formát buňky) nebo</t>
  </si>
  <si>
    <t>si vypněte barevný tisk.</t>
  </si>
  <si>
    <t>Pokud potřebujete tisk v jiném jazyce, stačí změnit obsah prvního sloupce listu</t>
  </si>
  <si>
    <t>Texty - např. zkopírovat anglický sloupec.</t>
  </si>
  <si>
    <t>Soubor je hodně velký a neustálé automatické přepočítávání vzorečků může</t>
  </si>
  <si>
    <r>
      <t xml:space="preserve">poněkud zdržovat. V tom případě lze zapnout </t>
    </r>
    <r>
      <rPr>
        <sz val="10"/>
        <color indexed="10"/>
        <rFont val="Arial CE"/>
        <family val="2"/>
        <charset val="238"/>
      </rPr>
      <t>ruční</t>
    </r>
    <r>
      <rPr>
        <sz val="10"/>
        <rFont val="Arial CE"/>
        <family val="2"/>
        <charset val="238"/>
      </rPr>
      <t xml:space="preserve"> přepočítávání (ve starším</t>
    </r>
  </si>
  <si>
    <t>list odemknout (ve starším Excelu v menu Nástroje/Zámek/Odemknout list resp.</t>
  </si>
  <si>
    <t>v novějším v záložce Revize/Změny/Odemknout list). Pokud už do listu nebudete</t>
  </si>
  <si>
    <t>(bez hesla... :-).</t>
  </si>
  <si>
    <t>nic zapisovat, je možné ho nechat odemčený, jinak doporučuji list zase zamknout</t>
  </si>
  <si>
    <t>Excelu v menu Nástroje/Možnosti/Výpočty, v novějším Soubor/Možnosti/Vzorce)</t>
  </si>
  <si>
    <t>a vždy po zadání výsledků jednoho závodníka pomocí F9 výsledky přepočítat.</t>
  </si>
  <si>
    <t>A uložit… ;-)</t>
  </si>
  <si>
    <r>
      <t xml:space="preserve">Excelu možné dělat některé operace jako </t>
    </r>
    <r>
      <rPr>
        <sz val="10"/>
        <color indexed="10"/>
        <rFont val="Arial CE"/>
        <charset val="238"/>
      </rPr>
      <t>třídění</t>
    </r>
    <r>
      <rPr>
        <sz val="10"/>
        <rFont val="Arial CE"/>
        <family val="2"/>
        <charset val="238"/>
      </rPr>
      <t>. Před takovýmito operacemi lze</t>
    </r>
  </si>
  <si>
    <t>Název/ID akce:</t>
  </si>
  <si>
    <t>TJP5500</t>
  </si>
  <si>
    <t>Cedrych</t>
  </si>
  <si>
    <t>1.10.16</t>
  </si>
  <si>
    <t>Ze stejného důvodu je možné odstranit řádky pro neexistující závodníky na konci</t>
  </si>
  <si>
    <t>listu (kliknout do záhlaví první prázdné řádky, výběr rozšířit pomocí Shift+kurzor</t>
  </si>
  <si>
    <t>dolů a pak kliknout pravým tlačítkem myši a zvolit Odstranit). Pamatujte jen, že</t>
  </si>
  <si>
    <t>opačný krok je velmi těžký, takže si nechte dost velkou rezervu a neodstraňujte</t>
  </si>
  <si>
    <t>řádky, kde jsou nějaká data!</t>
  </si>
  <si>
    <t>správných odpovědí. Sloupce s neexistujícími kontrolami je možno skrýt (kliknout</t>
  </si>
  <si>
    <t>pravým tlačítkem myši do záhlaví sloupce v Excelu a vybrat volbu Skrýt).</t>
  </si>
  <si>
    <t>Sloupce rozhodně neodstraňujte, ale pouze skrývejte!</t>
  </si>
  <si>
    <t>V případě rušení kontrol či stanovišť smažeme v patřičných sloupcích písmena</t>
  </si>
  <si>
    <t>správných odpovědí a u časovek rovněž nadpis "čas". Příp. je možné vhodně</t>
  </si>
  <si>
    <t>průměr</t>
  </si>
  <si>
    <t>Při výpočtu rankingu se ignorují neregistrovaní závodníci.</t>
  </si>
  <si>
    <t>Změna systému rušení kontrol - rozhodující je záhlaví.</t>
  </si>
  <si>
    <t>Na listy s celkovými výsledky se automaticky zanášejí údaje za jednotlivé etapy.</t>
  </si>
  <si>
    <t>Zde není třeba nic vyplňovat.</t>
  </si>
  <si>
    <t>List "celk-cas" je určen pro závody složené z více TempO etap.</t>
  </si>
  <si>
    <t>počty kontrol:</t>
  </si>
  <si>
    <t>počty lampionů:</t>
  </si>
  <si>
    <t>Pokud soubor používáte např. pro jediný závod, můžete listy pro ostatní etapy</t>
  </si>
  <si>
    <t>1.10.17</t>
  </si>
  <si>
    <t>Změna konfigurace časovek: definují se počty úloh/klastr.</t>
  </si>
  <si>
    <t>Tuto konfiguraci využívá i makro pro ANT.</t>
  </si>
  <si>
    <t>Převedení do nového excelu.</t>
  </si>
  <si>
    <t>Úprava formátu svislých a vodorovných čar.</t>
  </si>
  <si>
    <t>Tuto konfiguraci využívají vzorečky pro formátování klastrů.</t>
  </si>
  <si>
    <t>Na pravém konci listu je v záhlaví zelená oblast, do které se vyplňují počty úloh</t>
  </si>
  <si>
    <t>v jednotlivých klastrech časovek resp. Tempa.</t>
  </si>
  <si>
    <t>Pokud je závodník nalezen v seznamu registrovaných, automaticky se na konci</t>
  </si>
  <si>
    <t>řádky objeví jeho jméno a kategorie.</t>
  </si>
  <si>
    <t>Pokud tomu tak není, může se závodník registrovat. V takovém případě od něj</t>
  </si>
  <si>
    <t>max.čas</t>
  </si>
  <si>
    <t>Kat. (O/P)</t>
  </si>
  <si>
    <t>1.10.18</t>
  </si>
  <si>
    <t>Při výpočtu rankingu se ignorují cizinci.</t>
  </si>
  <si>
    <t>Lepší export pro ranking.</t>
  </si>
  <si>
    <t>Ludvík ml.</t>
  </si>
  <si>
    <t>Cedrych Karel</t>
  </si>
  <si>
    <t>1.10.19</t>
  </si>
  <si>
    <t>Oprava chyby ve vzorci pro TempO (při počtu stanovišť &gt; 8)</t>
  </si>
  <si>
    <t>Data pro rok 2017.</t>
  </si>
  <si>
    <t>Count</t>
  </si>
  <si>
    <t>Mode</t>
  </si>
  <si>
    <t>Full, Incremental</t>
  </si>
  <si>
    <t>Lan</t>
  </si>
  <si>
    <t>jazyk instrukcí závodníkovi: ENG, LOC</t>
  </si>
  <si>
    <t>1: zřetězení všech instrukcí do jedné obrazovky; 0: dvě obrazovky</t>
  </si>
  <si>
    <t>Sit</t>
  </si>
  <si>
    <t>Card</t>
  </si>
  <si>
    <t>Maps</t>
  </si>
  <si>
    <t>Speak</t>
  </si>
  <si>
    <t>Tasks</t>
  </si>
  <si>
    <t>Event</t>
  </si>
  <si>
    <t>Times</t>
  </si>
  <si>
    <t>počet časoměřičů</t>
  </si>
  <si>
    <t>1.10.20</t>
  </si>
  <si>
    <t>Doplnění konfigurace ANTa</t>
  </si>
  <si>
    <t>FSP7612</t>
  </si>
  <si>
    <t>Hrouda</t>
  </si>
  <si>
    <t>LME0950</t>
  </si>
  <si>
    <t>Anežka</t>
  </si>
  <si>
    <t>MFP0901</t>
  </si>
  <si>
    <t>Albert</t>
  </si>
  <si>
    <t>ZAK6600</t>
  </si>
  <si>
    <t>Doležalová Hana</t>
  </si>
  <si>
    <t>full</t>
  </si>
  <si>
    <t>pořadí instrukce Posaďte se (záporné číslo znamená neříkat)</t>
  </si>
  <si>
    <t>pořadí instrukce Průkaz, prosím (záporné číslo znamená neříkat)</t>
  </si>
  <si>
    <t>pořadí dotazu Svázané/volné (záporné číslo znamená neříkat)</t>
  </si>
  <si>
    <t>pořadí dotazu Ukazovat/mluvit (záporné číslo znamená neříkat)</t>
  </si>
  <si>
    <t>pořadí instrukce Počet úloh (záporné číslo znamená neříkat)</t>
  </si>
  <si>
    <t>Mižúr Šimon</t>
  </si>
  <si>
    <t>Leštínský Tomáš</t>
  </si>
  <si>
    <t>Šimon</t>
  </si>
  <si>
    <t>Mižúr</t>
  </si>
  <si>
    <t>1.10.21</t>
  </si>
  <si>
    <t>Data pro rok 2018</t>
  </si>
  <si>
    <t>Doplněno logo Poháru (PRE)</t>
  </si>
  <si>
    <t>Sedlák Radek</t>
  </si>
  <si>
    <t>LIP7500</t>
  </si>
  <si>
    <t>Radek</t>
  </si>
  <si>
    <t>Sedlák</t>
  </si>
  <si>
    <t>BBM9600</t>
  </si>
  <si>
    <t>Ptáček</t>
  </si>
  <si>
    <t>KVP7200</t>
  </si>
  <si>
    <t>Šprynar</t>
  </si>
  <si>
    <t>KVP9100</t>
  </si>
  <si>
    <t>Radim</t>
  </si>
  <si>
    <t>Štrobl</t>
  </si>
  <si>
    <t>Ptáček Pavel</t>
  </si>
  <si>
    <t>Kurfürstová Magdalena</t>
  </si>
  <si>
    <t>Tomanová Eva</t>
  </si>
  <si>
    <t>Magdalena</t>
  </si>
  <si>
    <t>Krystek Petr</t>
  </si>
  <si>
    <t>Windows-1250</t>
  </si>
  <si>
    <t>1.10.22</t>
  </si>
  <si>
    <t>Data pro rok 2019</t>
  </si>
  <si>
    <t>(C) 2009-2019 YQware www.yq.cz</t>
  </si>
  <si>
    <t>Doplnění dalších parametrů pro ANTa</t>
  </si>
  <si>
    <t>LME9443</t>
  </si>
  <si>
    <t>Password</t>
  </si>
  <si>
    <t>Single</t>
  </si>
  <si>
    <t>Corrections</t>
  </si>
  <si>
    <t>Možnost oprav závodníkem: None | Last | Free</t>
  </si>
  <si>
    <t>Order</t>
  </si>
  <si>
    <t>Free | Fixed</t>
  </si>
  <si>
    <t>FSP1050</t>
  </si>
  <si>
    <t>FSP7610</t>
  </si>
  <si>
    <t>Kužel</t>
  </si>
  <si>
    <t>FSP7910</t>
  </si>
  <si>
    <t>Fibír</t>
  </si>
  <si>
    <t>MFP0700</t>
  </si>
  <si>
    <t>Jakub</t>
  </si>
  <si>
    <t>Pavlů</t>
  </si>
  <si>
    <t>MFP0701</t>
  </si>
  <si>
    <t>Matěj</t>
  </si>
  <si>
    <t>MFP1054</t>
  </si>
  <si>
    <t>MFP7704</t>
  </si>
  <si>
    <t>MFP7756</t>
  </si>
  <si>
    <t>OAV6900</t>
  </si>
  <si>
    <t>Robert</t>
  </si>
  <si>
    <t>Müller</t>
  </si>
  <si>
    <t>OAV7801</t>
  </si>
  <si>
    <t>OAV7878</t>
  </si>
  <si>
    <t>Barbora</t>
  </si>
  <si>
    <t>Fátorová</t>
  </si>
  <si>
    <t>OAV7907</t>
  </si>
  <si>
    <t>Fátor</t>
  </si>
  <si>
    <t>OAV8304</t>
  </si>
  <si>
    <t>Khýn</t>
  </si>
  <si>
    <t>OAV8951</t>
  </si>
  <si>
    <t>Vendula</t>
  </si>
  <si>
    <t>Viková</t>
  </si>
  <si>
    <t>OAV9206</t>
  </si>
  <si>
    <t>Vik</t>
  </si>
  <si>
    <t>RIC7600</t>
  </si>
  <si>
    <t>Pecháček</t>
  </si>
  <si>
    <t>SLP8503</t>
  </si>
  <si>
    <t>Slovák Miroslav</t>
  </si>
  <si>
    <t>Šprynar Pavel</t>
  </si>
  <si>
    <t>Dvorský Boris</t>
  </si>
  <si>
    <t>Fišer Jiří</t>
  </si>
  <si>
    <t>Hric Jan</t>
  </si>
  <si>
    <t>1.10.23</t>
  </si>
  <si>
    <t>Data pro 2. pololetí roku 2019</t>
  </si>
  <si>
    <t>Rozšíření časovek na 10 úloh</t>
  </si>
  <si>
    <t>http://ant.yq.cz/upload-results.cgi</t>
  </si>
  <si>
    <t>loc</t>
  </si>
  <si>
    <t>PTP 2019</t>
  </si>
  <si>
    <t>PTP2019</t>
  </si>
  <si>
    <t>NFC</t>
  </si>
  <si>
    <t>Chip</t>
  </si>
  <si>
    <t>No | Yes | Optional</t>
  </si>
  <si>
    <t>Optional</t>
  </si>
  <si>
    <t>Instr</t>
  </si>
  <si>
    <t>1.10.24</t>
  </si>
  <si>
    <t>Zpracování ražení z klasické trati.</t>
  </si>
  <si>
    <t>Přidání podpory NFC čipů.</t>
  </si>
  <si>
    <t>počet závodníků v odesílaném balíku; 0: posílání ručně, 1: po každém</t>
  </si>
  <si>
    <t>Username</t>
  </si>
  <si>
    <t>Parametr</t>
  </si>
  <si>
    <t>Hodnota</t>
  </si>
  <si>
    <t>Komentář</t>
  </si>
  <si>
    <t>poč. kon.</t>
  </si>
  <si>
    <t>Klasika</t>
  </si>
  <si>
    <t>1.10.25</t>
  </si>
  <si>
    <t>Celkové výsledky formou one-man relay</t>
  </si>
  <si>
    <t>penalizace klasiky</t>
  </si>
  <si>
    <t>MFP7650</t>
  </si>
  <si>
    <t>Helena</t>
  </si>
  <si>
    <t>Nyklová</t>
  </si>
  <si>
    <t>TempO</t>
  </si>
  <si>
    <t>Comp</t>
  </si>
  <si>
    <t>Limit</t>
  </si>
  <si>
    <t>logout timeout (puncher mode)</t>
  </si>
  <si>
    <t>Forst Albert</t>
  </si>
  <si>
    <t>Šimková Anežka</t>
  </si>
  <si>
    <t>Pavlů Jiří</t>
  </si>
  <si>
    <t>1.10.26</t>
  </si>
  <si>
    <t>Zpracování ražení respektuje Corrections a Order a píše protokol</t>
  </si>
  <si>
    <t>Data pro rok 2020</t>
  </si>
  <si>
    <t/>
  </si>
  <si>
    <t>Free</t>
  </si>
  <si>
    <t>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</si>
</sst>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č_-;\-* #,##0.00\ _K_č_-;_-* &quot;-&quot;??\ _K_č_-;_-@_-"/>
    <numFmt numFmtId="164" formatCode="0.0"/>
    <numFmt numFmtId="165" formatCode="0.000"/>
    <numFmt numFmtId="166" formatCode="00"/>
    <numFmt numFmtId="167" formatCode="0.000;;&quot;&quot;"/>
    <numFmt numFmtId="168" formatCode="0.0;;&quot;&quot;"/>
    <numFmt numFmtId="169" formatCode="0;;&quot;&quot;"/>
    <numFmt numFmtId="170" formatCode="00.00"/>
  </numFmts>
  <fonts count="21" x14ac:knownFonts="1"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"/>
      <family val="2"/>
      <charset val="238"/>
    </font>
    <font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6"/>
      <color indexed="10"/>
      <name val="Arial"/>
      <family val="2"/>
      <charset val="238"/>
    </font>
    <font>
      <sz val="10"/>
      <color indexed="13"/>
      <name val="Arial"/>
      <family val="2"/>
      <charset val="238"/>
    </font>
    <font>
      <b/>
      <sz val="10"/>
      <name val="Arial CE"/>
      <charset val="238"/>
    </font>
    <font>
      <sz val="10"/>
      <color indexed="10"/>
      <name val="Arial CE"/>
      <charset val="238"/>
    </font>
    <font>
      <b/>
      <sz val="10"/>
      <color rgb="FF000000"/>
      <name val="Arial"/>
      <family val="2"/>
      <charset val="238"/>
    </font>
    <font>
      <b/>
      <sz val="10"/>
      <color indexed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4" fillId="0" borderId="0"/>
  </cellStyleXfs>
  <cellXfs count="273">
    <xf numFmtId="0" fontId="0" fillId="0" borderId="0" xfId="0"/>
    <xf numFmtId="0" fontId="2" fillId="0" borderId="0" xfId="2"/>
    <xf numFmtId="0" fontId="2" fillId="0" borderId="0" xfId="2" applyAlignment="1">
      <alignment horizontal="center"/>
    </xf>
    <xf numFmtId="0" fontId="2" fillId="0" borderId="0" xfId="2" applyBorder="1" applyAlignment="1">
      <alignment horizontal="center"/>
    </xf>
    <xf numFmtId="0" fontId="2" fillId="0" borderId="0" xfId="2" applyBorder="1"/>
    <xf numFmtId="0" fontId="5" fillId="0" borderId="0" xfId="2" applyFont="1"/>
    <xf numFmtId="0" fontId="5" fillId="0" borderId="0" xfId="2" applyFont="1" applyAlignment="1">
      <alignment horizontal="center"/>
    </xf>
    <xf numFmtId="0" fontId="5" fillId="0" borderId="0" xfId="2" applyFont="1" applyFill="1" applyAlignment="1">
      <alignment horizontal="center"/>
    </xf>
    <xf numFmtId="0" fontId="7" fillId="0" borderId="0" xfId="2" applyFont="1"/>
    <xf numFmtId="0" fontId="7" fillId="0" borderId="1" xfId="2" applyNumberFormat="1" applyFont="1" applyFill="1" applyBorder="1" applyAlignment="1"/>
    <xf numFmtId="0" fontId="7" fillId="0" borderId="0" xfId="2" applyNumberFormat="1" applyFont="1" applyFill="1" applyBorder="1" applyAlignment="1"/>
    <xf numFmtId="0" fontId="7" fillId="0" borderId="2" xfId="2" applyNumberFormat="1" applyFont="1" applyFill="1" applyBorder="1" applyAlignment="1"/>
    <xf numFmtId="1" fontId="8" fillId="0" borderId="0" xfId="3" applyNumberFormat="1" applyFont="1" applyFill="1" applyBorder="1" applyAlignment="1"/>
    <xf numFmtId="0" fontId="2" fillId="0" borderId="0" xfId="2" applyFill="1" applyAlignment="1">
      <alignment horizontal="center"/>
    </xf>
    <xf numFmtId="0" fontId="2" fillId="0" borderId="0" xfId="2" applyFont="1"/>
    <xf numFmtId="0" fontId="9" fillId="0" borderId="0" xfId="2" applyFont="1" applyFill="1"/>
    <xf numFmtId="165" fontId="9" fillId="0" borderId="0" xfId="2" applyNumberFormat="1" applyFont="1" applyFill="1"/>
    <xf numFmtId="2" fontId="9" fillId="0" borderId="0" xfId="2" applyNumberFormat="1" applyFont="1" applyFill="1"/>
    <xf numFmtId="0" fontId="10" fillId="0" borderId="0" xfId="0" applyFont="1"/>
    <xf numFmtId="0" fontId="0" fillId="0" borderId="0" xfId="0" applyAlignment="1">
      <alignment horizontal="right"/>
    </xf>
    <xf numFmtId="0" fontId="9" fillId="0" borderId="0" xfId="2" applyFont="1" applyFill="1" applyAlignment="1">
      <alignment horizontal="center"/>
    </xf>
    <xf numFmtId="0" fontId="5" fillId="2" borderId="0" xfId="2" applyFont="1" applyFill="1" applyAlignment="1">
      <alignment horizontal="center"/>
    </xf>
    <xf numFmtId="0" fontId="2" fillId="0" borderId="0" xfId="2" applyFill="1" applyBorder="1" applyAlignment="1">
      <alignment horizontal="center"/>
    </xf>
    <xf numFmtId="0" fontId="2" fillId="0" borderId="0" xfId="2" applyFill="1" applyBorder="1"/>
    <xf numFmtId="0" fontId="2" fillId="0" borderId="0" xfId="2" applyFill="1"/>
    <xf numFmtId="0" fontId="5" fillId="0" borderId="0" xfId="2" applyFont="1" applyFill="1" applyAlignment="1">
      <alignment horizontal="centerContinuous"/>
    </xf>
    <xf numFmtId="0" fontId="6" fillId="0" borderId="0" xfId="2" applyFont="1" applyFill="1"/>
    <xf numFmtId="0" fontId="5" fillId="0" borderId="0" xfId="2" applyFont="1" applyAlignment="1">
      <alignment horizontal="centerContinuous"/>
    </xf>
    <xf numFmtId="0" fontId="3" fillId="0" borderId="0" xfId="2" applyFont="1" applyAlignment="1"/>
    <xf numFmtId="0" fontId="7" fillId="0" borderId="3" xfId="2" applyNumberFormat="1" applyFont="1" applyFill="1" applyBorder="1" applyAlignment="1"/>
    <xf numFmtId="0" fontId="7" fillId="0" borderId="4" xfId="2" applyNumberFormat="1" applyFont="1" applyFill="1" applyBorder="1" applyAlignment="1"/>
    <xf numFmtId="14" fontId="0" fillId="0" borderId="0" xfId="0" applyNumberFormat="1"/>
    <xf numFmtId="14" fontId="0" fillId="0" borderId="0" xfId="0" quotePrefix="1" applyNumberFormat="1"/>
    <xf numFmtId="1" fontId="8" fillId="0" borderId="2" xfId="3" applyNumberFormat="1" applyFont="1" applyFill="1" applyBorder="1" applyAlignment="1"/>
    <xf numFmtId="0" fontId="4" fillId="0" borderId="0" xfId="2" applyFont="1" applyBorder="1" applyAlignment="1">
      <alignment horizontal="center"/>
    </xf>
    <xf numFmtId="0" fontId="2" fillId="0" borderId="0" xfId="2" applyFont="1" applyFill="1" applyAlignment="1">
      <alignment horizontal="right"/>
    </xf>
    <xf numFmtId="1" fontId="6" fillId="0" borderId="5" xfId="3" applyNumberFormat="1" applyFont="1" applyFill="1" applyBorder="1" applyAlignment="1"/>
    <xf numFmtId="1" fontId="6" fillId="0" borderId="4" xfId="3" applyNumberFormat="1" applyFont="1" applyFill="1" applyBorder="1" applyAlignment="1"/>
    <xf numFmtId="0" fontId="2" fillId="3" borderId="0" xfId="2" applyFill="1"/>
    <xf numFmtId="0" fontId="2" fillId="3" borderId="0" xfId="2" applyFont="1" applyFill="1"/>
    <xf numFmtId="0" fontId="7" fillId="3" borderId="0" xfId="2" applyFont="1" applyFill="1"/>
    <xf numFmtId="0" fontId="5" fillId="3" borderId="0" xfId="2" applyFont="1" applyFill="1"/>
    <xf numFmtId="0" fontId="4" fillId="0" borderId="0" xfId="2" applyNumberFormat="1" applyFont="1" applyBorder="1" applyAlignment="1">
      <alignment horizontal="center"/>
    </xf>
    <xf numFmtId="0" fontId="2" fillId="0" borderId="0" xfId="2" applyNumberFormat="1"/>
    <xf numFmtId="0" fontId="7" fillId="0" borderId="0" xfId="2" applyNumberFormat="1" applyFont="1"/>
    <xf numFmtId="0" fontId="5" fillId="0" borderId="0" xfId="2" applyNumberFormat="1" applyFont="1"/>
    <xf numFmtId="0" fontId="2" fillId="0" borderId="0" xfId="2" applyFont="1" applyFill="1" applyAlignment="1">
      <alignment horizontal="center"/>
    </xf>
    <xf numFmtId="0" fontId="2" fillId="0" borderId="0" xfId="2" applyFont="1" applyAlignment="1">
      <alignment horizontal="center"/>
    </xf>
    <xf numFmtId="0" fontId="7" fillId="0" borderId="0" xfId="2" applyFont="1" applyAlignment="1">
      <alignment horizontal="center"/>
    </xf>
    <xf numFmtId="0" fontId="9" fillId="2" borderId="0" xfId="2" applyFont="1" applyFill="1" applyAlignment="1">
      <alignment horizontal="centerContinuous"/>
    </xf>
    <xf numFmtId="0" fontId="11" fillId="0" borderId="0" xfId="0" applyFont="1"/>
    <xf numFmtId="165" fontId="2" fillId="0" borderId="0" xfId="2" applyNumberFormat="1"/>
    <xf numFmtId="165" fontId="2" fillId="0" borderId="0" xfId="2" applyNumberFormat="1" applyFont="1"/>
    <xf numFmtId="165" fontId="0" fillId="0" borderId="0" xfId="0" applyNumberFormat="1"/>
    <xf numFmtId="0" fontId="4" fillId="0" borderId="0" xfId="2" applyFont="1" applyFill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65" fontId="5" fillId="0" borderId="0" xfId="2" applyNumberFormat="1" applyFont="1" applyFill="1"/>
    <xf numFmtId="0" fontId="12" fillId="0" borderId="0" xfId="2" applyFont="1"/>
    <xf numFmtId="0" fontId="13" fillId="0" borderId="0" xfId="0" applyFont="1"/>
    <xf numFmtId="0" fontId="2" fillId="4" borderId="0" xfId="2" applyFont="1" applyFill="1" applyAlignment="1" applyProtection="1">
      <alignment horizontal="center"/>
      <protection locked="0"/>
    </xf>
    <xf numFmtId="0" fontId="2" fillId="0" borderId="0" xfId="2" applyFill="1" applyAlignment="1" applyProtection="1">
      <alignment horizontal="center"/>
      <protection locked="0"/>
    </xf>
    <xf numFmtId="0" fontId="2" fillId="0" borderId="0" xfId="2" applyFill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0" fillId="0" borderId="0" xfId="0" applyProtection="1">
      <protection locked="0"/>
    </xf>
    <xf numFmtId="0" fontId="14" fillId="0" borderId="0" xfId="0" applyFont="1"/>
    <xf numFmtId="0" fontId="6" fillId="0" borderId="0" xfId="2" applyFont="1"/>
    <xf numFmtId="0" fontId="2" fillId="0" borderId="0" xfId="2" applyFont="1" applyFill="1"/>
    <xf numFmtId="0" fontId="0" fillId="0" borderId="0" xfId="0" applyNumberFormat="1"/>
    <xf numFmtId="0" fontId="0" fillId="0" borderId="0" xfId="0" applyNumberFormat="1" applyBorder="1"/>
    <xf numFmtId="166" fontId="2" fillId="0" borderId="0" xfId="2" applyNumberFormat="1" applyAlignment="1">
      <alignment horizontal="center"/>
    </xf>
    <xf numFmtId="164" fontId="4" fillId="0" borderId="0" xfId="2" applyNumberFormat="1" applyFont="1" applyBorder="1" applyAlignment="1">
      <alignment horizontal="center"/>
    </xf>
    <xf numFmtId="164" fontId="2" fillId="0" borderId="0" xfId="2" applyNumberFormat="1" applyAlignment="1">
      <alignment horizontal="center"/>
    </xf>
    <xf numFmtId="164" fontId="7" fillId="0" borderId="0" xfId="2" applyNumberFormat="1" applyFont="1" applyFill="1" applyBorder="1" applyAlignment="1"/>
    <xf numFmtId="164" fontId="8" fillId="0" borderId="0" xfId="3" applyNumberFormat="1" applyFont="1" applyFill="1" applyBorder="1" applyAlignment="1"/>
    <xf numFmtId="164" fontId="2" fillId="0" borderId="0" xfId="2" applyNumberFormat="1"/>
    <xf numFmtId="164" fontId="2" fillId="0" borderId="0" xfId="2" applyNumberFormat="1" applyFont="1"/>
    <xf numFmtId="0" fontId="2" fillId="6" borderId="0" xfId="2" applyNumberFormat="1" applyFont="1" applyFill="1" applyBorder="1"/>
    <xf numFmtId="0" fontId="5" fillId="0" borderId="0" xfId="2" applyFont="1" applyBorder="1" applyAlignment="1">
      <alignment horizontal="centerContinuous"/>
    </xf>
    <xf numFmtId="0" fontId="5" fillId="0" borderId="0" xfId="2" applyFont="1" applyBorder="1" applyAlignment="1">
      <alignment horizontal="center"/>
    </xf>
    <xf numFmtId="0" fontId="5" fillId="0" borderId="0" xfId="2" applyNumberFormat="1" applyFont="1" applyBorder="1" applyAlignment="1">
      <alignment horizontal="centerContinuous"/>
    </xf>
    <xf numFmtId="0" fontId="5" fillId="0" borderId="0" xfId="2" applyFont="1" applyFill="1" applyBorder="1" applyAlignment="1">
      <alignment horizontal="centerContinuous"/>
    </xf>
    <xf numFmtId="0" fontId="7" fillId="0" borderId="0" xfId="2" applyFont="1" applyFill="1"/>
    <xf numFmtId="0" fontId="5" fillId="0" borderId="0" xfId="2" applyFont="1" applyFill="1"/>
    <xf numFmtId="0" fontId="4" fillId="0" borderId="0" xfId="2" applyNumberFormat="1" applyFont="1" applyFill="1" applyBorder="1" applyAlignment="1">
      <alignment horizontal="center"/>
    </xf>
    <xf numFmtId="0" fontId="5" fillId="0" borderId="0" xfId="2" applyNumberFormat="1" applyFont="1" applyFill="1" applyBorder="1" applyAlignment="1">
      <alignment horizontal="centerContinuous"/>
    </xf>
    <xf numFmtId="0" fontId="2" fillId="0" borderId="0" xfId="2" applyNumberFormat="1" applyFill="1"/>
    <xf numFmtId="0" fontId="7" fillId="0" borderId="0" xfId="2" applyNumberFormat="1" applyFont="1" applyFill="1"/>
    <xf numFmtId="0" fontId="5" fillId="0" borderId="0" xfId="2" applyNumberFormat="1" applyFont="1" applyFill="1"/>
    <xf numFmtId="0" fontId="2" fillId="0" borderId="0" xfId="2" applyNumberFormat="1" applyBorder="1"/>
    <xf numFmtId="0" fontId="7" fillId="0" borderId="0" xfId="2" applyNumberFormat="1" applyFont="1" applyBorder="1"/>
    <xf numFmtId="0" fontId="7" fillId="0" borderId="0" xfId="2" applyFont="1" applyBorder="1"/>
    <xf numFmtId="0" fontId="5" fillId="0" borderId="0" xfId="2" applyNumberFormat="1" applyFont="1" applyBorder="1"/>
    <xf numFmtId="0" fontId="5" fillId="0" borderId="0" xfId="2" applyFont="1" applyBorder="1"/>
    <xf numFmtId="0" fontId="5" fillId="0" borderId="6" xfId="2" applyNumberFormat="1" applyFont="1" applyBorder="1" applyAlignment="1">
      <alignment horizontal="centerContinuous"/>
    </xf>
    <xf numFmtId="0" fontId="5" fillId="0" borderId="7" xfId="2" applyNumberFormat="1" applyFont="1" applyBorder="1" applyAlignment="1">
      <alignment horizontal="centerContinuous"/>
    </xf>
    <xf numFmtId="0" fontId="5" fillId="0" borderId="7" xfId="2" applyFont="1" applyBorder="1" applyAlignment="1">
      <alignment horizontal="centerContinuous"/>
    </xf>
    <xf numFmtId="1" fontId="2" fillId="0" borderId="0" xfId="2" applyNumberFormat="1"/>
    <xf numFmtId="1" fontId="0" fillId="0" borderId="0" xfId="0" applyNumberFormat="1"/>
    <xf numFmtId="1" fontId="0" fillId="0" borderId="8" xfId="0" applyNumberFormat="1" applyBorder="1"/>
    <xf numFmtId="1" fontId="4" fillId="0" borderId="0" xfId="2" applyNumberFormat="1" applyFont="1" applyBorder="1" applyAlignment="1">
      <alignment horizontal="center"/>
    </xf>
    <xf numFmtId="0" fontId="5" fillId="0" borderId="0" xfId="2" applyFont="1" applyAlignment="1" applyProtection="1">
      <alignment horizontal="center"/>
    </xf>
    <xf numFmtId="0" fontId="0" fillId="4" borderId="0" xfId="0" applyFill="1"/>
    <xf numFmtId="14" fontId="0" fillId="4" borderId="0" xfId="0" applyNumberFormat="1" applyFill="1"/>
    <xf numFmtId="0" fontId="9" fillId="0" borderId="0" xfId="2" applyFont="1" applyFill="1" applyAlignment="1">
      <alignment horizontal="center" wrapText="1"/>
    </xf>
    <xf numFmtId="0" fontId="9" fillId="0" borderId="0" xfId="2" applyFont="1" applyFill="1" applyBorder="1" applyAlignment="1" applyProtection="1">
      <alignment horizontal="center"/>
    </xf>
    <xf numFmtId="0" fontId="2" fillId="0" borderId="0" xfId="2" applyProtection="1"/>
    <xf numFmtId="0" fontId="15" fillId="0" borderId="0" xfId="2" applyFont="1" applyProtection="1"/>
    <xf numFmtId="0" fontId="16" fillId="3" borderId="0" xfId="2" applyFont="1" applyFill="1" applyProtection="1"/>
    <xf numFmtId="0" fontId="9" fillId="0" borderId="0" xfId="2" applyFont="1" applyAlignment="1" applyProtection="1">
      <alignment horizontal="center"/>
    </xf>
    <xf numFmtId="0" fontId="9" fillId="0" borderId="0" xfId="2" applyFont="1" applyFill="1" applyAlignment="1"/>
    <xf numFmtId="165" fontId="4" fillId="0" borderId="0" xfId="2" applyNumberFormat="1" applyFont="1" applyBorder="1" applyAlignment="1">
      <alignment horizontal="center"/>
    </xf>
    <xf numFmtId="0" fontId="9" fillId="0" borderId="0" xfId="2" applyFont="1" applyFill="1" applyAlignment="1">
      <alignment horizontal="right"/>
    </xf>
    <xf numFmtId="0" fontId="4" fillId="0" borderId="0" xfId="2" applyFont="1" applyBorder="1" applyAlignment="1">
      <alignment horizontal="centerContinuous"/>
    </xf>
    <xf numFmtId="0" fontId="3" fillId="0" borderId="0" xfId="2" applyFont="1" applyAlignment="1">
      <alignment horizontal="centerContinuous"/>
    </xf>
    <xf numFmtId="14" fontId="4" fillId="0" borderId="0" xfId="2" applyNumberFormat="1" applyFont="1" applyAlignment="1">
      <alignment horizontal="centerContinuous"/>
    </xf>
    <xf numFmtId="1" fontId="6" fillId="0" borderId="2" xfId="3" applyNumberFormat="1" applyFont="1" applyFill="1" applyBorder="1" applyAlignment="1"/>
    <xf numFmtId="164" fontId="0" fillId="0" borderId="0" xfId="0" applyNumberFormat="1"/>
    <xf numFmtId="0" fontId="1" fillId="0" borderId="0" xfId="1" applyNumberFormat="1" applyFont="1" applyFill="1" applyAlignment="1"/>
    <xf numFmtId="0" fontId="17" fillId="2" borderId="0" xfId="1" applyNumberFormat="1" applyFont="1" applyFill="1" applyAlignment="1"/>
    <xf numFmtId="166" fontId="1" fillId="0" borderId="0" xfId="1" applyNumberFormat="1" applyFont="1" applyFill="1" applyAlignment="1"/>
    <xf numFmtId="0" fontId="3" fillId="0" borderId="0" xfId="2" applyNumberFormat="1" applyFont="1" applyAlignment="1">
      <alignment horizontal="centerContinuous"/>
    </xf>
    <xf numFmtId="0" fontId="4" fillId="0" borderId="0" xfId="2" applyNumberFormat="1" applyFont="1" applyAlignment="1">
      <alignment horizontal="centerContinuous"/>
    </xf>
    <xf numFmtId="0" fontId="4" fillId="0" borderId="0" xfId="2" applyNumberFormat="1" applyFont="1" applyBorder="1" applyAlignment="1">
      <alignment horizontal="centerContinuous"/>
    </xf>
    <xf numFmtId="0" fontId="5" fillId="0" borderId="0" xfId="2" applyNumberFormat="1" applyFont="1" applyFill="1" applyAlignment="1">
      <alignment horizontal="centerContinuous"/>
    </xf>
    <xf numFmtId="0" fontId="2" fillId="0" borderId="0" xfId="2" applyNumberFormat="1" applyFill="1" applyBorder="1"/>
    <xf numFmtId="0" fontId="8" fillId="0" borderId="0" xfId="3" applyNumberFormat="1" applyFont="1" applyFill="1" applyBorder="1" applyAlignment="1"/>
    <xf numFmtId="0" fontId="17" fillId="2" borderId="0" xfId="1" applyNumberFormat="1" applyFont="1" applyFill="1" applyAlignment="1" applyProtection="1"/>
    <xf numFmtId="0" fontId="1" fillId="0" borderId="0" xfId="1" applyNumberFormat="1" applyFont="1" applyFill="1" applyAlignment="1" applyProtection="1"/>
    <xf numFmtId="166" fontId="1" fillId="4" borderId="0" xfId="1" applyNumberFormat="1" applyFont="1" applyFill="1" applyAlignment="1" applyProtection="1">
      <protection locked="0"/>
    </xf>
    <xf numFmtId="164" fontId="1" fillId="0" borderId="0" xfId="1" applyNumberFormat="1" applyFont="1" applyFill="1" applyAlignment="1" applyProtection="1"/>
    <xf numFmtId="1" fontId="1" fillId="0" borderId="0" xfId="1" applyNumberFormat="1" applyFont="1" applyFill="1" applyAlignment="1" applyProtection="1"/>
    <xf numFmtId="164" fontId="17" fillId="0" borderId="0" xfId="1" applyNumberFormat="1" applyFont="1" applyFill="1" applyAlignment="1" applyProtection="1"/>
    <xf numFmtId="164" fontId="5" fillId="0" borderId="0" xfId="2" applyNumberFormat="1" applyFont="1" applyBorder="1" applyAlignment="1">
      <alignment horizontal="right"/>
    </xf>
    <xf numFmtId="165" fontId="5" fillId="0" borderId="0" xfId="2" applyNumberFormat="1" applyFont="1" applyBorder="1" applyAlignment="1">
      <alignment horizontal="right"/>
    </xf>
    <xf numFmtId="0" fontId="1" fillId="0" borderId="7" xfId="1" applyNumberFormat="1" applyFont="1" applyFill="1" applyBorder="1" applyAlignment="1" applyProtection="1"/>
    <xf numFmtId="0" fontId="1" fillId="0" borderId="6" xfId="1" applyNumberFormat="1" applyFont="1" applyFill="1" applyBorder="1" applyAlignment="1" applyProtection="1"/>
    <xf numFmtId="0" fontId="2" fillId="0" borderId="6" xfId="2" applyFill="1" applyBorder="1" applyAlignment="1">
      <alignment horizontal="center"/>
    </xf>
    <xf numFmtId="0" fontId="2" fillId="0" borderId="7" xfId="2" applyBorder="1"/>
    <xf numFmtId="0" fontId="2" fillId="0" borderId="7" xfId="2" applyFont="1" applyBorder="1"/>
    <xf numFmtId="0" fontId="2" fillId="0" borderId="7" xfId="2" applyFont="1" applyBorder="1" applyProtection="1"/>
    <xf numFmtId="0" fontId="1" fillId="0" borderId="9" xfId="1" applyNumberFormat="1" applyFont="1" applyFill="1" applyBorder="1" applyAlignment="1" applyProtection="1"/>
    <xf numFmtId="0" fontId="1" fillId="0" borderId="4" xfId="1" applyNumberFormat="1" applyFont="1" applyFill="1" applyBorder="1" applyAlignment="1" applyProtection="1"/>
    <xf numFmtId="0" fontId="1" fillId="4" borderId="4" xfId="1" applyNumberFormat="1" applyFont="1" applyFill="1" applyBorder="1" applyAlignment="1" applyProtection="1"/>
    <xf numFmtId="0" fontId="1" fillId="0" borderId="10" xfId="1" applyNumberFormat="1" applyFont="1" applyFill="1" applyBorder="1" applyAlignment="1" applyProtection="1"/>
    <xf numFmtId="0" fontId="1" fillId="6" borderId="4" xfId="1" applyNumberFormat="1" applyFont="1" applyFill="1" applyBorder="1" applyAlignment="1" applyProtection="1"/>
    <xf numFmtId="0" fontId="2" fillId="0" borderId="0" xfId="2" applyFont="1" applyProtection="1"/>
    <xf numFmtId="0" fontId="2" fillId="6" borderId="0" xfId="2" applyNumberFormat="1" applyFont="1" applyFill="1" applyBorder="1" applyProtection="1"/>
    <xf numFmtId="164" fontId="3" fillId="0" borderId="0" xfId="2" applyNumberFormat="1" applyFont="1" applyAlignment="1">
      <alignment horizontal="centerContinuous"/>
    </xf>
    <xf numFmtId="164" fontId="4" fillId="0" borderId="0" xfId="2" applyNumberFormat="1" applyFont="1" applyAlignment="1">
      <alignment horizontal="centerContinuous"/>
    </xf>
    <xf numFmtId="164" fontId="4" fillId="0" borderId="0" xfId="2" applyNumberFormat="1" applyFont="1" applyBorder="1" applyAlignment="1">
      <alignment horizontal="centerContinuous"/>
    </xf>
    <xf numFmtId="164" fontId="4" fillId="0" borderId="0" xfId="2" applyNumberFormat="1" applyFont="1" applyFill="1" applyBorder="1" applyAlignment="1">
      <alignment horizontal="center"/>
    </xf>
    <xf numFmtId="164" fontId="5" fillId="0" borderId="0" xfId="2" applyNumberFormat="1" applyFont="1" applyFill="1" applyBorder="1" applyAlignment="1">
      <alignment horizontal="centerContinuous"/>
    </xf>
    <xf numFmtId="164" fontId="1" fillId="4" borderId="4" xfId="1" applyNumberFormat="1" applyFont="1" applyFill="1" applyBorder="1" applyAlignment="1" applyProtection="1"/>
    <xf numFmtId="164" fontId="2" fillId="0" borderId="0" xfId="2" applyNumberFormat="1" applyFill="1"/>
    <xf numFmtId="164" fontId="7" fillId="0" borderId="0" xfId="2" applyNumberFormat="1" applyFont="1" applyFill="1"/>
    <xf numFmtId="164" fontId="5" fillId="0" borderId="0" xfId="2" applyNumberFormat="1" applyFont="1" applyFill="1"/>
    <xf numFmtId="164" fontId="5" fillId="0" borderId="0" xfId="2" applyNumberFormat="1" applyFont="1" applyBorder="1" applyAlignment="1">
      <alignment horizontal="centerContinuous"/>
    </xf>
    <xf numFmtId="164" fontId="7" fillId="0" borderId="0" xfId="2" applyNumberFormat="1" applyFont="1"/>
    <xf numFmtId="164" fontId="5" fillId="0" borderId="0" xfId="2" applyNumberFormat="1" applyFont="1"/>
    <xf numFmtId="164" fontId="17" fillId="2" borderId="0" xfId="1" applyNumberFormat="1" applyFont="1" applyFill="1" applyAlignment="1" applyProtection="1"/>
    <xf numFmtId="164" fontId="1" fillId="7" borderId="0" xfId="1" applyNumberFormat="1" applyFont="1" applyFill="1" applyAlignment="1" applyProtection="1">
      <protection locked="0"/>
    </xf>
    <xf numFmtId="164" fontId="2" fillId="0" borderId="0" xfId="2" applyNumberFormat="1" applyBorder="1" applyProtection="1"/>
    <xf numFmtId="0" fontId="2" fillId="0" borderId="6" xfId="2" applyNumberFormat="1" applyBorder="1"/>
    <xf numFmtId="0" fontId="1" fillId="0" borderId="0" xfId="1" applyNumberFormat="1" applyFont="1" applyFill="1" applyBorder="1" applyAlignment="1" applyProtection="1"/>
    <xf numFmtId="168" fontId="1" fillId="0" borderId="6" xfId="1" applyNumberFormat="1" applyFont="1" applyFill="1" applyBorder="1" applyAlignment="1" applyProtection="1"/>
    <xf numFmtId="164" fontId="1" fillId="0" borderId="4" xfId="1" applyNumberFormat="1" applyFont="1" applyFill="1" applyBorder="1" applyAlignment="1" applyProtection="1"/>
    <xf numFmtId="164" fontId="1" fillId="0" borderId="9" xfId="1" applyNumberFormat="1" applyFont="1" applyFill="1" applyBorder="1" applyAlignment="1" applyProtection="1"/>
    <xf numFmtId="164" fontId="17" fillId="0" borderId="0" xfId="1" applyNumberFormat="1" applyFont="1" applyFill="1" applyAlignment="1"/>
    <xf numFmtId="164" fontId="9" fillId="0" borderId="0" xfId="2" applyNumberFormat="1" applyFont="1" applyFill="1"/>
    <xf numFmtId="0" fontId="2" fillId="4" borderId="0" xfId="2" applyFont="1" applyFill="1" applyBorder="1" applyAlignment="1" applyProtection="1">
      <alignment horizontal="center"/>
      <protection locked="0"/>
    </xf>
    <xf numFmtId="169" fontId="1" fillId="0" borderId="0" xfId="1" applyNumberFormat="1" applyFont="1" applyFill="1" applyAlignment="1" applyProtection="1"/>
    <xf numFmtId="169" fontId="1" fillId="0" borderId="0" xfId="1" applyNumberFormat="1" applyFont="1" applyFill="1" applyAlignment="1"/>
    <xf numFmtId="0" fontId="0" fillId="0" borderId="0" xfId="0" applyAlignment="1">
      <alignment wrapText="1"/>
    </xf>
    <xf numFmtId="0" fontId="2" fillId="0" borderId="0" xfId="2" applyAlignment="1">
      <alignment horizontal="centerContinuous"/>
    </xf>
    <xf numFmtId="0" fontId="0" fillId="0" borderId="0" xfId="0" applyNumberFormat="1" applyAlignment="1">
      <alignment horizontal="right"/>
    </xf>
    <xf numFmtId="0" fontId="0" fillId="0" borderId="0" xfId="0" quotePrefix="1" applyNumberFormat="1" applyAlignment="1">
      <alignment horizontal="left"/>
    </xf>
    <xf numFmtId="0" fontId="9" fillId="2" borderId="8" xfId="2" applyFont="1" applyFill="1" applyBorder="1" applyAlignment="1">
      <alignment horizontal="right"/>
    </xf>
    <xf numFmtId="0" fontId="5" fillId="0" borderId="8" xfId="2" applyFont="1" applyBorder="1" applyAlignment="1">
      <alignment horizontal="center"/>
    </xf>
    <xf numFmtId="0" fontId="5" fillId="2" borderId="8" xfId="2" applyFont="1" applyFill="1" applyBorder="1" applyAlignment="1">
      <alignment horizontal="center"/>
    </xf>
    <xf numFmtId="0" fontId="5" fillId="0" borderId="8" xfId="2" applyFont="1" applyFill="1" applyBorder="1" applyAlignment="1">
      <alignment horizontal="center"/>
    </xf>
    <xf numFmtId="0" fontId="5" fillId="0" borderId="8" xfId="2" applyNumberFormat="1" applyFont="1" applyFill="1" applyBorder="1" applyAlignment="1">
      <alignment horizontal="center"/>
    </xf>
    <xf numFmtId="0" fontId="5" fillId="0" borderId="8" xfId="2" applyFont="1" applyFill="1" applyBorder="1" applyAlignment="1" applyProtection="1">
      <alignment horizontal="center"/>
    </xf>
    <xf numFmtId="0" fontId="5" fillId="0" borderId="8" xfId="2" applyFont="1" applyBorder="1" applyAlignment="1" applyProtection="1">
      <alignment horizontal="center"/>
    </xf>
    <xf numFmtId="0" fontId="5" fillId="3" borderId="8" xfId="2" applyFont="1" applyFill="1" applyBorder="1" applyAlignment="1">
      <alignment horizontal="center"/>
    </xf>
    <xf numFmtId="0" fontId="9" fillId="0" borderId="8" xfId="2" applyFont="1" applyFill="1" applyBorder="1" applyAlignment="1">
      <alignment horizontal="center"/>
    </xf>
    <xf numFmtId="0" fontId="2" fillId="0" borderId="8" xfId="2" applyFont="1" applyBorder="1"/>
    <xf numFmtId="0" fontId="2" fillId="0" borderId="8" xfId="2" applyBorder="1"/>
    <xf numFmtId="0" fontId="16" fillId="0" borderId="8" xfId="2" applyFont="1" applyFill="1" applyBorder="1" applyProtection="1"/>
    <xf numFmtId="0" fontId="2" fillId="0" borderId="8" xfId="2" applyFill="1" applyBorder="1"/>
    <xf numFmtId="0" fontId="9" fillId="2" borderId="8" xfId="2" applyFont="1" applyFill="1" applyBorder="1"/>
    <xf numFmtId="0" fontId="5" fillId="0" borderId="8" xfId="2" applyFont="1" applyFill="1" applyBorder="1" applyAlignment="1" applyProtection="1">
      <alignment horizontal="center"/>
      <protection locked="0"/>
    </xf>
    <xf numFmtId="164" fontId="2" fillId="0" borderId="8" xfId="2" applyNumberFormat="1" applyFont="1" applyBorder="1"/>
    <xf numFmtId="0" fontId="12" fillId="0" borderId="0" xfId="2" applyFont="1" applyAlignment="1">
      <alignment horizontal="center"/>
    </xf>
    <xf numFmtId="0" fontId="12" fillId="0" borderId="8" xfId="2" applyFont="1" applyBorder="1" applyAlignment="1">
      <alignment horizontal="center"/>
    </xf>
    <xf numFmtId="167" fontId="1" fillId="4" borderId="0" xfId="1" applyNumberFormat="1" applyFont="1" applyFill="1" applyBorder="1" applyAlignment="1" applyProtection="1">
      <alignment horizontal="center"/>
      <protection locked="0"/>
    </xf>
    <xf numFmtId="164" fontId="2" fillId="3" borderId="0" xfId="2" applyNumberFormat="1" applyFill="1"/>
    <xf numFmtId="0" fontId="2" fillId="0" borderId="0" xfId="2" applyFill="1" applyProtection="1">
      <protection locked="0"/>
    </xf>
    <xf numFmtId="167" fontId="0" fillId="4" borderId="0" xfId="1" applyNumberFormat="1" applyFont="1" applyFill="1" applyAlignment="1" applyProtection="1">
      <alignment horizontal="center"/>
      <protection locked="0"/>
    </xf>
    <xf numFmtId="0" fontId="12" fillId="4" borderId="0" xfId="2" applyFont="1" applyFill="1" applyBorder="1" applyAlignment="1" applyProtection="1">
      <alignment horizontal="center"/>
      <protection locked="0"/>
    </xf>
    <xf numFmtId="0" fontId="0" fillId="0" borderId="0" xfId="0" applyFont="1"/>
    <xf numFmtId="0" fontId="18" fillId="0" borderId="0" xfId="0" applyFont="1"/>
    <xf numFmtId="164" fontId="0" fillId="7" borderId="0" xfId="1" applyNumberFormat="1" applyFont="1" applyFill="1" applyAlignment="1" applyProtection="1">
      <protection locked="0"/>
    </xf>
    <xf numFmtId="164" fontId="9" fillId="0" borderId="0" xfId="2" applyNumberFormat="1" applyFont="1" applyAlignment="1">
      <alignment horizontal="center"/>
    </xf>
    <xf numFmtId="0" fontId="9" fillId="0" borderId="0" xfId="2" applyFont="1" applyFill="1" applyAlignment="1">
      <alignment horizontal="centerContinuous" vertical="center"/>
    </xf>
    <xf numFmtId="164" fontId="2" fillId="0" borderId="0" xfId="2" applyNumberFormat="1" applyFont="1" applyAlignment="1">
      <alignment horizontal="centerContinuous" vertical="center"/>
    </xf>
    <xf numFmtId="0" fontId="12" fillId="4" borderId="0" xfId="2" applyFont="1" applyFill="1" applyAlignment="1" applyProtection="1">
      <alignment horizontal="center"/>
      <protection locked="0"/>
    </xf>
    <xf numFmtId="164" fontId="2" fillId="0" borderId="0" xfId="2" applyNumberFormat="1" applyFont="1" applyFill="1"/>
    <xf numFmtId="0" fontId="5" fillId="0" borderId="0" xfId="2" applyFont="1" applyFill="1" applyBorder="1" applyAlignment="1" applyProtection="1">
      <alignment horizontal="center"/>
      <protection locked="0"/>
    </xf>
    <xf numFmtId="0" fontId="4" fillId="0" borderId="2" xfId="2" applyFont="1" applyBorder="1" applyAlignment="1">
      <alignment horizontal="center"/>
    </xf>
    <xf numFmtId="0" fontId="2" fillId="0" borderId="2" xfId="2" applyFill="1" applyBorder="1" applyAlignment="1" applyProtection="1">
      <alignment horizontal="center"/>
      <protection locked="0"/>
    </xf>
    <xf numFmtId="0" fontId="5" fillId="0" borderId="5" xfId="2" applyFont="1" applyFill="1" applyBorder="1" applyAlignment="1" applyProtection="1">
      <alignment horizontal="center"/>
      <protection locked="0"/>
    </xf>
    <xf numFmtId="0" fontId="2" fillId="0" borderId="12" xfId="2" applyFill="1" applyBorder="1" applyAlignment="1">
      <alignment horizontal="center"/>
    </xf>
    <xf numFmtId="0" fontId="2" fillId="0" borderId="4" xfId="2" applyFill="1" applyBorder="1" applyAlignment="1" applyProtection="1">
      <alignment horizontal="center"/>
      <protection locked="0"/>
    </xf>
    <xf numFmtId="0" fontId="2" fillId="0" borderId="2" xfId="2" applyBorder="1" applyAlignment="1" applyProtection="1">
      <alignment horizontal="center"/>
      <protection locked="0"/>
    </xf>
    <xf numFmtId="0" fontId="5" fillId="0" borderId="5" xfId="2" applyFont="1" applyFill="1" applyBorder="1" applyAlignment="1" applyProtection="1">
      <alignment horizontal="center"/>
    </xf>
    <xf numFmtId="0" fontId="2" fillId="5" borderId="2" xfId="2" applyFill="1" applyBorder="1" applyAlignment="1" applyProtection="1">
      <alignment horizontal="center"/>
      <protection locked="0"/>
    </xf>
    <xf numFmtId="0" fontId="2" fillId="0" borderId="12" xfId="2" applyFill="1" applyBorder="1" applyAlignment="1" applyProtection="1">
      <alignment horizontal="center"/>
      <protection locked="0"/>
    </xf>
    <xf numFmtId="0" fontId="5" fillId="0" borderId="13" xfId="2" applyFont="1" applyFill="1" applyBorder="1" applyAlignment="1" applyProtection="1">
      <alignment horizontal="center"/>
      <protection locked="0"/>
    </xf>
    <xf numFmtId="0" fontId="2" fillId="4" borderId="2" xfId="2" applyFont="1" applyFill="1" applyBorder="1" applyAlignment="1" applyProtection="1">
      <alignment horizontal="center"/>
      <protection locked="0"/>
    </xf>
    <xf numFmtId="0" fontId="2" fillId="4" borderId="12" xfId="2" applyFont="1" applyFill="1" applyBorder="1" applyAlignment="1" applyProtection="1">
      <alignment horizontal="center"/>
      <protection locked="0"/>
    </xf>
    <xf numFmtId="0" fontId="12" fillId="4" borderId="12" xfId="2" applyFont="1" applyFill="1" applyBorder="1" applyAlignment="1" applyProtection="1">
      <alignment horizontal="center"/>
      <protection locked="0"/>
    </xf>
    <xf numFmtId="167" fontId="0" fillId="4" borderId="1" xfId="1" applyNumberFormat="1" applyFont="1" applyFill="1" applyBorder="1" applyAlignment="1" applyProtection="1">
      <alignment horizontal="center"/>
      <protection locked="0"/>
    </xf>
    <xf numFmtId="167" fontId="1" fillId="4" borderId="11" xfId="1" applyNumberFormat="1" applyFont="1" applyFill="1" applyBorder="1" applyAlignment="1" applyProtection="1">
      <alignment horizontal="center"/>
      <protection locked="0"/>
    </xf>
    <xf numFmtId="167" fontId="1" fillId="4" borderId="14" xfId="1" applyNumberFormat="1" applyFont="1" applyFill="1" applyBorder="1" applyAlignment="1" applyProtection="1">
      <alignment horizontal="center"/>
      <protection locked="0"/>
    </xf>
    <xf numFmtId="167" fontId="1" fillId="4" borderId="2" xfId="1" applyNumberFormat="1" applyFont="1" applyFill="1" applyBorder="1" applyAlignment="1" applyProtection="1">
      <alignment horizontal="center"/>
      <protection locked="0"/>
    </xf>
    <xf numFmtId="167" fontId="1" fillId="4" borderId="12" xfId="1" applyNumberFormat="1" applyFont="1" applyFill="1" applyBorder="1" applyAlignment="1" applyProtection="1">
      <alignment horizontal="center"/>
      <protection locked="0"/>
    </xf>
    <xf numFmtId="167" fontId="0" fillId="4" borderId="12" xfId="1" applyNumberFormat="1" applyFont="1" applyFill="1" applyBorder="1" applyAlignment="1" applyProtection="1">
      <alignment horizontal="center"/>
      <protection locked="0"/>
    </xf>
    <xf numFmtId="167" fontId="0" fillId="4" borderId="0" xfId="1" applyNumberFormat="1" applyFont="1" applyFill="1" applyBorder="1" applyAlignment="1" applyProtection="1">
      <alignment horizontal="center"/>
      <protection locked="0"/>
    </xf>
    <xf numFmtId="167" fontId="0" fillId="4" borderId="14" xfId="1" applyNumberFormat="1" applyFont="1" applyFill="1" applyBorder="1" applyAlignment="1" applyProtection="1">
      <alignment horizontal="center"/>
      <protection locked="0"/>
    </xf>
    <xf numFmtId="165" fontId="12" fillId="0" borderId="0" xfId="2" applyNumberFormat="1" applyFont="1" applyBorder="1" applyAlignment="1">
      <alignment horizontal="right"/>
    </xf>
    <xf numFmtId="164" fontId="2" fillId="0" borderId="0" xfId="2" applyNumberFormat="1" applyAlignment="1">
      <alignment horizontal="right"/>
    </xf>
    <xf numFmtId="1" fontId="16" fillId="3" borderId="0" xfId="2" applyNumberFormat="1" applyFont="1" applyFill="1" applyProtection="1"/>
    <xf numFmtId="0" fontId="11" fillId="0" borderId="0" xfId="0" applyFont="1" applyProtection="1"/>
    <xf numFmtId="0" fontId="5" fillId="0" borderId="0" xfId="2" applyFont="1" applyFill="1" applyBorder="1" applyAlignment="1" applyProtection="1">
      <alignment horizontal="center"/>
    </xf>
    <xf numFmtId="0" fontId="17" fillId="7" borderId="0" xfId="1" applyNumberFormat="1" applyFont="1" applyFill="1" applyAlignment="1" applyProtection="1">
      <alignment horizontal="center"/>
    </xf>
    <xf numFmtId="0" fontId="9" fillId="2" borderId="8" xfId="2" applyFont="1" applyFill="1" applyBorder="1" applyProtection="1"/>
    <xf numFmtId="0" fontId="5" fillId="0" borderId="13" xfId="2" applyFont="1" applyFill="1" applyBorder="1" applyAlignment="1" applyProtection="1">
      <alignment horizontal="center"/>
    </xf>
    <xf numFmtId="0" fontId="19" fillId="0" borderId="0" xfId="2" applyFont="1" applyBorder="1" applyAlignment="1" applyProtection="1">
      <alignment horizontal="center"/>
    </xf>
    <xf numFmtId="166" fontId="20" fillId="0" borderId="0" xfId="1" applyNumberFormat="1" applyFont="1" applyFill="1" applyAlignment="1" applyProtection="1">
      <alignment horizontal="center"/>
      <protection locked="0"/>
    </xf>
    <xf numFmtId="0" fontId="19" fillId="2" borderId="8" xfId="2" applyFont="1" applyFill="1" applyBorder="1" applyProtection="1"/>
    <xf numFmtId="0" fontId="14" fillId="0" borderId="0" xfId="4"/>
    <xf numFmtId="0" fontId="19" fillId="2" borderId="8" xfId="2" applyFont="1" applyFill="1" applyBorder="1" applyAlignment="1" applyProtection="1">
      <alignment horizontal="right"/>
    </xf>
    <xf numFmtId="0" fontId="5" fillId="0" borderId="15" xfId="2" applyNumberFormat="1" applyFont="1" applyBorder="1" applyAlignment="1">
      <alignment horizontal="centerContinuous"/>
    </xf>
    <xf numFmtId="0" fontId="5" fillId="0" borderId="8" xfId="2" applyFont="1" applyBorder="1" applyAlignment="1">
      <alignment horizontal="centerContinuous"/>
    </xf>
    <xf numFmtId="0" fontId="5" fillId="6" borderId="8" xfId="2" applyFont="1" applyFill="1" applyBorder="1" applyAlignment="1">
      <alignment horizontal="center"/>
    </xf>
    <xf numFmtId="0" fontId="5" fillId="0" borderId="16" xfId="2" applyNumberFormat="1" applyFont="1" applyBorder="1" applyAlignment="1">
      <alignment horizontal="center"/>
    </xf>
    <xf numFmtId="0" fontId="5" fillId="0" borderId="15" xfId="2" applyNumberFormat="1" applyFont="1" applyBorder="1" applyAlignment="1">
      <alignment horizontal="center"/>
    </xf>
    <xf numFmtId="165" fontId="2" fillId="0" borderId="8" xfId="2" applyNumberFormat="1" applyFont="1" applyBorder="1"/>
    <xf numFmtId="0" fontId="5" fillId="0" borderId="16" xfId="2" applyFont="1" applyBorder="1" applyAlignment="1">
      <alignment horizontal="center"/>
    </xf>
    <xf numFmtId="0" fontId="5" fillId="0" borderId="15" xfId="2" applyFont="1" applyFill="1" applyBorder="1" applyAlignment="1">
      <alignment horizontal="center"/>
    </xf>
    <xf numFmtId="170" fontId="1" fillId="4" borderId="0" xfId="1" applyNumberFormat="1" applyFont="1" applyFill="1" applyAlignment="1" applyProtection="1">
      <protection locked="0"/>
    </xf>
    <xf numFmtId="166" fontId="0" fillId="4" borderId="0" xfId="1" applyNumberFormat="1" applyFont="1" applyFill="1" applyAlignment="1" applyProtection="1">
      <protection locked="0"/>
    </xf>
    <xf numFmtId="170" fontId="1" fillId="0" borderId="0" xfId="1" applyNumberFormat="1" applyFont="1" applyFill="1" applyAlignment="1"/>
    <xf numFmtId="0" fontId="0" fillId="0" borderId="8" xfId="0" applyBorder="1"/>
    <xf numFmtId="167" fontId="0" fillId="4" borderId="2" xfId="1" applyNumberFormat="1" applyFont="1" applyFill="1" applyBorder="1" applyAlignment="1" applyProtection="1">
      <alignment horizontal="center"/>
      <protection locked="0"/>
    </xf>
    <xf numFmtId="167" fontId="0" fillId="4" borderId="11" xfId="1" applyNumberFormat="1" applyFont="1" applyFill="1" applyBorder="1" applyAlignment="1" applyProtection="1">
      <alignment horizontal="center"/>
      <protection locked="0"/>
    </xf>
    <xf numFmtId="1" fontId="2" fillId="0" borderId="0" xfId="2" applyNumberFormat="1" applyFill="1"/>
    <xf numFmtId="1" fontId="3" fillId="0" borderId="0" xfId="2" applyNumberFormat="1" applyFont="1" applyAlignment="1">
      <alignment horizontal="centerContinuous"/>
    </xf>
    <xf numFmtId="1" fontId="4" fillId="0" borderId="0" xfId="2" applyNumberFormat="1" applyFont="1" applyAlignment="1">
      <alignment horizontal="centerContinuous"/>
    </xf>
    <xf numFmtId="1" fontId="4" fillId="0" borderId="0" xfId="2" applyNumberFormat="1" applyFont="1" applyBorder="1" applyAlignment="1">
      <alignment horizontal="centerContinuous"/>
    </xf>
    <xf numFmtId="1" fontId="4" fillId="0" borderId="0" xfId="2" applyNumberFormat="1" applyFont="1" applyFill="1" applyBorder="1" applyAlignment="1">
      <alignment horizontal="center"/>
    </xf>
    <xf numFmtId="1" fontId="5" fillId="0" borderId="0" xfId="2" applyNumberFormat="1" applyFont="1" applyFill="1" applyBorder="1" applyAlignment="1">
      <alignment horizontal="centerContinuous"/>
    </xf>
    <xf numFmtId="1" fontId="5" fillId="0" borderId="8" xfId="2" applyNumberFormat="1" applyFont="1" applyFill="1" applyBorder="1" applyAlignment="1">
      <alignment horizontal="center"/>
    </xf>
    <xf numFmtId="1" fontId="1" fillId="4" borderId="4" xfId="1" applyNumberFormat="1" applyFont="1" applyFill="1" applyBorder="1" applyAlignment="1" applyProtection="1"/>
    <xf numFmtId="1" fontId="7" fillId="0" borderId="0" xfId="2" applyNumberFormat="1" applyFont="1" applyFill="1"/>
    <xf numFmtId="1" fontId="5" fillId="0" borderId="0" xfId="2" applyNumberFormat="1" applyFont="1" applyFill="1"/>
    <xf numFmtId="165" fontId="9" fillId="0" borderId="0" xfId="2" applyNumberFormat="1" applyFont="1" applyBorder="1"/>
    <xf numFmtId="1" fontId="17" fillId="4" borderId="0" xfId="1" applyNumberFormat="1" applyFont="1" applyFill="1" applyBorder="1" applyAlignment="1" applyProtection="1">
      <protection locked="0"/>
    </xf>
    <xf numFmtId="0" fontId="3" fillId="3" borderId="0" xfId="2" applyFont="1" applyFill="1" applyAlignment="1">
      <alignment horizontal="center" textRotation="90"/>
    </xf>
    <xf numFmtId="0" fontId="0" fillId="0" borderId="0" xfId="0" applyAlignment="1">
      <alignment horizontal="center" textRotation="90"/>
    </xf>
    <xf numFmtId="0" fontId="6" fillId="0" borderId="0" xfId="2" applyFont="1" applyAlignment="1"/>
    <xf numFmtId="49" fontId="0" fillId="0" borderId="0" xfId="0" applyNumberFormat="1" applyProtection="1">
      <protection locked="0"/>
    </xf>
    <xf numFmtId="47" fontId="0" fillId="0" borderId="0" xfId="0" applyNumberFormat="1" applyProtection="1">
      <protection locked="0"/>
    </xf>
  </cellXfs>
  <cellStyles count="5">
    <cellStyle name="Čárka" xfId="1" builtinId="3"/>
    <cellStyle name="Normální" xfId="0" builtinId="0"/>
    <cellStyle name="Normální_registr" xfId="4"/>
    <cellStyle name="normální_trail" xfId="2"/>
    <cellStyle name="Procenta" xfId="3" builtinId="5"/>
  </cellStyles>
  <dxfs count="196"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  <top/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  <i/>
        <strike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63</xdr:col>
      <xdr:colOff>23813</xdr:colOff>
      <xdr:row>0</xdr:row>
      <xdr:rowOff>202405</xdr:rowOff>
    </xdr:from>
    <xdr:to>
      <xdr:col>74</xdr:col>
      <xdr:colOff>11907</xdr:colOff>
      <xdr:row>4</xdr:row>
      <xdr:rowOff>285749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813" y="202405"/>
          <a:ext cx="1238250" cy="123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63</xdr:col>
      <xdr:colOff>23812</xdr:colOff>
      <xdr:row>0</xdr:row>
      <xdr:rowOff>202406</xdr:rowOff>
    </xdr:from>
    <xdr:to>
      <xdr:col>68</xdr:col>
      <xdr:colOff>11906</xdr:colOff>
      <xdr:row>4</xdr:row>
      <xdr:rowOff>285750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5812" y="202406"/>
          <a:ext cx="1238250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35718</xdr:colOff>
      <xdr:row>0</xdr:row>
      <xdr:rowOff>202406</xdr:rowOff>
    </xdr:from>
    <xdr:to>
      <xdr:col>69</xdr:col>
      <xdr:colOff>130968</xdr:colOff>
      <xdr:row>4</xdr:row>
      <xdr:rowOff>285750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7718" y="202406"/>
          <a:ext cx="1238250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35718</xdr:colOff>
      <xdr:row>0</xdr:row>
      <xdr:rowOff>202406</xdr:rowOff>
    </xdr:from>
    <xdr:to>
      <xdr:col>69</xdr:col>
      <xdr:colOff>130968</xdr:colOff>
      <xdr:row>4</xdr:row>
      <xdr:rowOff>285750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7718" y="202406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2:E103"/>
  <sheetViews>
    <sheetView showGridLines="0" tabSelected="1" workbookViewId="0">
      <selection activeCell="D4" sqref="D4"/>
    </sheetView>
  </sheetViews>
  <sheetFormatPr defaultRowHeight="12.75" x14ac:dyDescent="0.2"/>
  <cols>
    <col min="1" max="1" width="9.140625" style="19"/>
    <col min="2" max="2" width="3" style="19" customWidth="1"/>
    <col min="5" max="5" width="10.140625" bestFit="1" customWidth="1"/>
    <col min="6" max="6" width="39.42578125" customWidth="1"/>
  </cols>
  <sheetData>
    <row r="2" spans="1:5" ht="15.75" x14ac:dyDescent="0.25">
      <c r="C2" s="18" t="s">
        <v>93</v>
      </c>
    </row>
    <row r="4" spans="1:5" x14ac:dyDescent="0.2">
      <c r="C4" t="s">
        <v>23</v>
      </c>
      <c r="D4" s="32" t="str">
        <f ca="1">OFFSET(verze!$B$1,2,0)</f>
        <v>1.10.26</v>
      </c>
      <c r="E4" s="31">
        <f ca="1">OFFSET(verze!$C$1,2,0)</f>
        <v>43792</v>
      </c>
    </row>
    <row r="6" spans="1:5" x14ac:dyDescent="0.2">
      <c r="C6" t="s">
        <v>8</v>
      </c>
    </row>
    <row r="8" spans="1:5" x14ac:dyDescent="0.2">
      <c r="A8" s="174" t="s">
        <v>300</v>
      </c>
      <c r="B8" s="175" t="s">
        <v>302</v>
      </c>
      <c r="C8" s="58" t="s">
        <v>94</v>
      </c>
    </row>
    <row r="9" spans="1:5" x14ac:dyDescent="0.2">
      <c r="A9" s="174"/>
      <c r="B9" s="174"/>
      <c r="C9" s="58" t="s">
        <v>95</v>
      </c>
    </row>
    <row r="10" spans="1:5" x14ac:dyDescent="0.2">
      <c r="A10" s="174">
        <f>A8+1</f>
        <v>2</v>
      </c>
      <c r="B10" s="175" t="s">
        <v>302</v>
      </c>
      <c r="C10" s="64" t="s">
        <v>349</v>
      </c>
    </row>
    <row r="11" spans="1:5" x14ac:dyDescent="0.2">
      <c r="A11" s="174"/>
      <c r="B11" s="174"/>
      <c r="C11" s="64" t="s">
        <v>350</v>
      </c>
    </row>
    <row r="12" spans="1:5" x14ac:dyDescent="0.2">
      <c r="A12" s="174"/>
      <c r="B12" s="174"/>
      <c r="C12" s="64" t="s">
        <v>355</v>
      </c>
    </row>
    <row r="13" spans="1:5" x14ac:dyDescent="0.2">
      <c r="A13" s="174"/>
      <c r="B13" s="174"/>
      <c r="C13" s="64" t="s">
        <v>356</v>
      </c>
    </row>
    <row r="14" spans="1:5" x14ac:dyDescent="0.2">
      <c r="A14" s="174"/>
      <c r="B14" s="174"/>
      <c r="C14" s="64" t="s">
        <v>357</v>
      </c>
    </row>
    <row r="15" spans="1:5" x14ac:dyDescent="0.2">
      <c r="A15" s="174" t="str">
        <f>A10 &amp; "a"</f>
        <v>2a</v>
      </c>
      <c r="B15" s="175" t="s">
        <v>302</v>
      </c>
      <c r="C15" s="64" t="s">
        <v>381</v>
      </c>
    </row>
    <row r="16" spans="1:5" x14ac:dyDescent="0.2">
      <c r="A16" s="174"/>
      <c r="B16" s="174"/>
      <c r="C16" s="64" t="s">
        <v>308</v>
      </c>
    </row>
    <row r="17" spans="1:3" x14ac:dyDescent="0.2">
      <c r="A17" s="174" t="str">
        <f>A10 &amp; "b"</f>
        <v>2b</v>
      </c>
      <c r="B17" s="175" t="s">
        <v>302</v>
      </c>
      <c r="C17" s="64" t="s">
        <v>363</v>
      </c>
    </row>
    <row r="18" spans="1:3" x14ac:dyDescent="0.2">
      <c r="A18" s="174"/>
      <c r="B18" s="174"/>
      <c r="C18" s="64" t="s">
        <v>364</v>
      </c>
    </row>
    <row r="19" spans="1:3" x14ac:dyDescent="0.2">
      <c r="A19" s="174"/>
      <c r="B19" s="174"/>
      <c r="C19" s="64" t="s">
        <v>365</v>
      </c>
    </row>
    <row r="20" spans="1:3" x14ac:dyDescent="0.2">
      <c r="A20" s="174"/>
      <c r="B20" s="174"/>
      <c r="C20" s="64" t="s">
        <v>366</v>
      </c>
    </row>
    <row r="21" spans="1:3" x14ac:dyDescent="0.2">
      <c r="A21" s="174"/>
      <c r="B21" s="174"/>
      <c r="C21" s="64" t="s">
        <v>367</v>
      </c>
    </row>
    <row r="22" spans="1:3" x14ac:dyDescent="0.2">
      <c r="A22" s="174">
        <f>A10+1</f>
        <v>3</v>
      </c>
      <c r="B22" s="175" t="s">
        <v>302</v>
      </c>
      <c r="C22" s="64" t="s">
        <v>339</v>
      </c>
    </row>
    <row r="23" spans="1:3" x14ac:dyDescent="0.2">
      <c r="A23" s="174"/>
      <c r="B23" s="174"/>
      <c r="C23" s="64" t="s">
        <v>340</v>
      </c>
    </row>
    <row r="24" spans="1:3" x14ac:dyDescent="0.2">
      <c r="A24" s="174"/>
      <c r="B24" s="174"/>
      <c r="C24" s="64" t="s">
        <v>358</v>
      </c>
    </row>
    <row r="25" spans="1:3" x14ac:dyDescent="0.2">
      <c r="A25" s="174"/>
      <c r="B25" s="174"/>
      <c r="C25" s="64" t="s">
        <v>351</v>
      </c>
    </row>
    <row r="26" spans="1:3" x14ac:dyDescent="0.2">
      <c r="A26" s="174"/>
      <c r="B26" s="174"/>
      <c r="C26" s="64" t="s">
        <v>352</v>
      </c>
    </row>
    <row r="27" spans="1:3" x14ac:dyDescent="0.2">
      <c r="A27" s="174"/>
      <c r="B27" s="174"/>
      <c r="C27" s="64" t="s">
        <v>354</v>
      </c>
    </row>
    <row r="28" spans="1:3" x14ac:dyDescent="0.2">
      <c r="A28" s="174"/>
      <c r="B28" s="174"/>
      <c r="C28" s="64" t="s">
        <v>353</v>
      </c>
    </row>
    <row r="29" spans="1:3" x14ac:dyDescent="0.2">
      <c r="A29" s="174">
        <f>A22+1</f>
        <v>4</v>
      </c>
      <c r="B29" s="175" t="s">
        <v>302</v>
      </c>
      <c r="C29" t="s">
        <v>120</v>
      </c>
    </row>
    <row r="30" spans="1:3" x14ac:dyDescent="0.2">
      <c r="A30" s="174"/>
      <c r="B30" s="174"/>
      <c r="C30" t="s">
        <v>225</v>
      </c>
    </row>
    <row r="31" spans="1:3" x14ac:dyDescent="0.2">
      <c r="A31" s="174"/>
      <c r="B31" s="174"/>
      <c r="C31" t="s">
        <v>234</v>
      </c>
    </row>
    <row r="32" spans="1:3" x14ac:dyDescent="0.2">
      <c r="A32" s="174"/>
      <c r="B32" s="174"/>
      <c r="C32" t="s">
        <v>235</v>
      </c>
    </row>
    <row r="33" spans="1:3" x14ac:dyDescent="0.2">
      <c r="A33" s="174">
        <f>A29+1</f>
        <v>5</v>
      </c>
      <c r="B33" s="175" t="s">
        <v>302</v>
      </c>
      <c r="C33" t="s">
        <v>176</v>
      </c>
    </row>
    <row r="34" spans="1:3" x14ac:dyDescent="0.2">
      <c r="A34" s="174"/>
      <c r="B34" s="174"/>
      <c r="C34" t="s">
        <v>177</v>
      </c>
    </row>
    <row r="35" spans="1:3" x14ac:dyDescent="0.2">
      <c r="A35" s="174"/>
      <c r="B35" s="174"/>
      <c r="C35" t="s">
        <v>178</v>
      </c>
    </row>
    <row r="36" spans="1:3" x14ac:dyDescent="0.2">
      <c r="C36" t="s">
        <v>179</v>
      </c>
    </row>
    <row r="37" spans="1:3" x14ac:dyDescent="0.2">
      <c r="A37" s="174">
        <f>A33+1</f>
        <v>6</v>
      </c>
      <c r="B37" s="175" t="s">
        <v>302</v>
      </c>
      <c r="C37" t="s">
        <v>180</v>
      </c>
    </row>
    <row r="38" spans="1:3" x14ac:dyDescent="0.2">
      <c r="A38" s="174"/>
      <c r="B38" s="175"/>
      <c r="C38" t="s">
        <v>368</v>
      </c>
    </row>
    <row r="39" spans="1:3" x14ac:dyDescent="0.2">
      <c r="C39" s="199" t="s">
        <v>369</v>
      </c>
    </row>
    <row r="40" spans="1:3" x14ac:dyDescent="0.2">
      <c r="C40" s="200" t="s">
        <v>370</v>
      </c>
    </row>
    <row r="41" spans="1:3" x14ac:dyDescent="0.2">
      <c r="C41" t="s">
        <v>388</v>
      </c>
    </row>
    <row r="42" spans="1:3" x14ac:dyDescent="0.2">
      <c r="C42" t="s">
        <v>389</v>
      </c>
    </row>
    <row r="43" spans="1:3" x14ac:dyDescent="0.2">
      <c r="A43" s="174">
        <f>A37+1</f>
        <v>7</v>
      </c>
      <c r="B43" s="175" t="s">
        <v>302</v>
      </c>
      <c r="C43" t="s">
        <v>371</v>
      </c>
    </row>
    <row r="44" spans="1:3" x14ac:dyDescent="0.2">
      <c r="C44" t="s">
        <v>372</v>
      </c>
    </row>
    <row r="45" spans="1:3" x14ac:dyDescent="0.2">
      <c r="C45" s="64" t="s">
        <v>321</v>
      </c>
    </row>
    <row r="46" spans="1:3" x14ac:dyDescent="0.2">
      <c r="A46" s="174">
        <f>A43+1</f>
        <v>8</v>
      </c>
      <c r="B46" s="175" t="s">
        <v>302</v>
      </c>
      <c r="C46" t="s">
        <v>96</v>
      </c>
    </row>
    <row r="47" spans="1:3" x14ac:dyDescent="0.2">
      <c r="C47" t="s">
        <v>97</v>
      </c>
    </row>
    <row r="48" spans="1:3" x14ac:dyDescent="0.2">
      <c r="A48" s="174" t="str">
        <f>A46 &amp; "a"</f>
        <v>8a</v>
      </c>
      <c r="B48" s="175" t="s">
        <v>302</v>
      </c>
      <c r="C48" t="s">
        <v>390</v>
      </c>
    </row>
    <row r="49" spans="1:3" x14ac:dyDescent="0.2">
      <c r="C49" t="s">
        <v>391</v>
      </c>
    </row>
    <row r="50" spans="1:3" x14ac:dyDescent="0.2">
      <c r="A50" s="174" t="str">
        <f>A46 &amp; "b"</f>
        <v>8b</v>
      </c>
      <c r="B50" s="175" t="s">
        <v>302</v>
      </c>
      <c r="C50" t="s">
        <v>392</v>
      </c>
    </row>
    <row r="51" spans="1:3" x14ac:dyDescent="0.2">
      <c r="C51" t="s">
        <v>98</v>
      </c>
    </row>
    <row r="52" spans="1:3" x14ac:dyDescent="0.2">
      <c r="A52" s="174" t="str">
        <f>A46 &amp; "c"</f>
        <v>8c</v>
      </c>
      <c r="B52" s="175" t="s">
        <v>302</v>
      </c>
      <c r="C52" t="s">
        <v>99</v>
      </c>
    </row>
    <row r="53" spans="1:3" x14ac:dyDescent="0.2">
      <c r="C53" t="s">
        <v>100</v>
      </c>
    </row>
    <row r="54" spans="1:3" x14ac:dyDescent="0.2">
      <c r="C54" t="s">
        <v>101</v>
      </c>
    </row>
    <row r="55" spans="1:3" x14ac:dyDescent="0.2">
      <c r="C55" t="s">
        <v>226</v>
      </c>
    </row>
    <row r="56" spans="1:3" x14ac:dyDescent="0.2">
      <c r="A56" s="174" t="str">
        <f>A46 &amp; "d"</f>
        <v>8d</v>
      </c>
      <c r="B56" s="175" t="s">
        <v>302</v>
      </c>
      <c r="C56" t="s">
        <v>236</v>
      </c>
    </row>
    <row r="57" spans="1:3" x14ac:dyDescent="0.2">
      <c r="C57" t="s">
        <v>237</v>
      </c>
    </row>
    <row r="58" spans="1:3" x14ac:dyDescent="0.2">
      <c r="C58" t="s">
        <v>341</v>
      </c>
    </row>
    <row r="59" spans="1:3" x14ac:dyDescent="0.2">
      <c r="C59" t="s">
        <v>238</v>
      </c>
    </row>
    <row r="60" spans="1:3" x14ac:dyDescent="0.2">
      <c r="A60" s="174">
        <f>+A46+1</f>
        <v>9</v>
      </c>
      <c r="B60" s="175" t="s">
        <v>302</v>
      </c>
      <c r="C60" t="s">
        <v>181</v>
      </c>
    </row>
    <row r="61" spans="1:3" x14ac:dyDescent="0.2">
      <c r="C61" t="s">
        <v>102</v>
      </c>
    </row>
    <row r="62" spans="1:3" x14ac:dyDescent="0.2">
      <c r="A62" s="174" t="str">
        <f>A60 &amp; "a"</f>
        <v>9a</v>
      </c>
      <c r="B62" s="175" t="s">
        <v>302</v>
      </c>
      <c r="C62" t="s">
        <v>103</v>
      </c>
    </row>
    <row r="63" spans="1:3" x14ac:dyDescent="0.2">
      <c r="C63" t="s">
        <v>342</v>
      </c>
    </row>
    <row r="64" spans="1:3" x14ac:dyDescent="0.2">
      <c r="A64" s="174" t="str">
        <f>A60 &amp; "b"</f>
        <v>9b</v>
      </c>
      <c r="B64" s="175" t="s">
        <v>302</v>
      </c>
      <c r="C64" t="s">
        <v>303</v>
      </c>
    </row>
    <row r="65" spans="1:3" x14ac:dyDescent="0.2">
      <c r="A65" s="174"/>
      <c r="B65" s="175"/>
      <c r="C65" t="s">
        <v>304</v>
      </c>
    </row>
    <row r="66" spans="1:3" x14ac:dyDescent="0.2">
      <c r="A66" s="174">
        <f>+A60+1</f>
        <v>10</v>
      </c>
      <c r="B66" s="175" t="s">
        <v>302</v>
      </c>
      <c r="C66" t="s">
        <v>291</v>
      </c>
    </row>
    <row r="67" spans="1:3" x14ac:dyDescent="0.2">
      <c r="C67" t="s">
        <v>292</v>
      </c>
    </row>
    <row r="68" spans="1:3" x14ac:dyDescent="0.2">
      <c r="C68" t="s">
        <v>297</v>
      </c>
    </row>
    <row r="69" spans="1:3" x14ac:dyDescent="0.2">
      <c r="A69" s="174"/>
      <c r="B69" s="175"/>
      <c r="C69" t="s">
        <v>296</v>
      </c>
    </row>
    <row r="70" spans="1:3" x14ac:dyDescent="0.2">
      <c r="A70" s="174" t="str">
        <f>A66 &amp; "a"</f>
        <v>10a</v>
      </c>
      <c r="B70" s="175" t="s">
        <v>302</v>
      </c>
      <c r="C70" t="s">
        <v>343</v>
      </c>
    </row>
    <row r="71" spans="1:3" x14ac:dyDescent="0.2">
      <c r="C71" t="s">
        <v>293</v>
      </c>
    </row>
    <row r="72" spans="1:3" x14ac:dyDescent="0.2">
      <c r="C72" t="s">
        <v>294</v>
      </c>
    </row>
    <row r="73" spans="1:3" x14ac:dyDescent="0.2">
      <c r="A73" s="174" t="str">
        <f>A66 &amp; "b"</f>
        <v>10b</v>
      </c>
      <c r="B73" s="175" t="s">
        <v>302</v>
      </c>
      <c r="C73" t="s">
        <v>295</v>
      </c>
    </row>
    <row r="74" spans="1:3" x14ac:dyDescent="0.2">
      <c r="A74" s="174">
        <f>+A66+1</f>
        <v>11</v>
      </c>
      <c r="B74" s="175" t="s">
        <v>302</v>
      </c>
      <c r="C74" t="s">
        <v>9</v>
      </c>
    </row>
    <row r="75" spans="1:3" x14ac:dyDescent="0.2">
      <c r="C75" t="s">
        <v>10</v>
      </c>
    </row>
    <row r="76" spans="1:3" x14ac:dyDescent="0.2">
      <c r="C76" t="s">
        <v>182</v>
      </c>
    </row>
    <row r="77" spans="1:3" x14ac:dyDescent="0.2">
      <c r="A77" s="174">
        <f>A74+1</f>
        <v>12</v>
      </c>
      <c r="B77" s="175" t="s">
        <v>302</v>
      </c>
      <c r="C77" t="s">
        <v>121</v>
      </c>
    </row>
    <row r="78" spans="1:3" x14ac:dyDescent="0.2">
      <c r="C78" t="s">
        <v>104</v>
      </c>
    </row>
    <row r="79" spans="1:3" x14ac:dyDescent="0.2">
      <c r="C79" t="s">
        <v>105</v>
      </c>
    </row>
    <row r="80" spans="1:3" x14ac:dyDescent="0.2">
      <c r="C80" t="s">
        <v>106</v>
      </c>
    </row>
    <row r="81" spans="1:3" x14ac:dyDescent="0.2">
      <c r="C81" t="s">
        <v>344</v>
      </c>
    </row>
    <row r="82" spans="1:3" x14ac:dyDescent="0.2">
      <c r="C82" t="str">
        <f>"příp. Z=&gt;A). List je obvykle zapotřebí odemknout (viz bod " &amp; A22 &amp; ")."</f>
        <v>příp. Z=&gt;A). List je obvykle zapotřebí odemknout (viz bod 3).</v>
      </c>
    </row>
    <row r="83" spans="1:3" x14ac:dyDescent="0.2">
      <c r="A83" s="174">
        <f>A77+1</f>
        <v>13</v>
      </c>
      <c r="B83" s="175" t="s">
        <v>302</v>
      </c>
      <c r="C83" t="s">
        <v>309</v>
      </c>
    </row>
    <row r="84" spans="1:3" x14ac:dyDescent="0.2">
      <c r="A84" s="174">
        <f>+A83+1</f>
        <v>14</v>
      </c>
      <c r="B84" s="175" t="s">
        <v>302</v>
      </c>
      <c r="C84" t="s">
        <v>376</v>
      </c>
    </row>
    <row r="85" spans="1:3" x14ac:dyDescent="0.2">
      <c r="C85" t="s">
        <v>377</v>
      </c>
    </row>
    <row r="86" spans="1:3" x14ac:dyDescent="0.2">
      <c r="C86" t="s">
        <v>313</v>
      </c>
    </row>
    <row r="87" spans="1:3" x14ac:dyDescent="0.2">
      <c r="C87" t="s">
        <v>314</v>
      </c>
    </row>
    <row r="88" spans="1:3" x14ac:dyDescent="0.2">
      <c r="A88" s="174" t="str">
        <f>A84 &amp; "a"</f>
        <v>14a</v>
      </c>
      <c r="B88" s="175" t="s">
        <v>302</v>
      </c>
      <c r="C88" t="s">
        <v>183</v>
      </c>
    </row>
    <row r="89" spans="1:3" x14ac:dyDescent="0.2">
      <c r="C89" t="s">
        <v>184</v>
      </c>
    </row>
    <row r="90" spans="1:3" x14ac:dyDescent="0.2">
      <c r="A90" s="174" t="str">
        <f>A84 &amp; "b"</f>
        <v>14b</v>
      </c>
      <c r="B90" s="175" t="s">
        <v>302</v>
      </c>
      <c r="C90" t="s">
        <v>185</v>
      </c>
    </row>
    <row r="91" spans="1:3" x14ac:dyDescent="0.2">
      <c r="C91" t="s">
        <v>186</v>
      </c>
    </row>
    <row r="92" spans="1:3" x14ac:dyDescent="0.2">
      <c r="C92" t="s">
        <v>187</v>
      </c>
    </row>
    <row r="93" spans="1:3" x14ac:dyDescent="0.2">
      <c r="A93" s="174" t="str">
        <f>A84 &amp; "c"</f>
        <v>14c</v>
      </c>
      <c r="B93" s="175" t="s">
        <v>302</v>
      </c>
      <c r="C93" t="s">
        <v>227</v>
      </c>
    </row>
    <row r="94" spans="1:3" x14ac:dyDescent="0.2">
      <c r="C94" t="s">
        <v>228</v>
      </c>
    </row>
    <row r="95" spans="1:3" x14ac:dyDescent="0.2">
      <c r="A95" s="174" t="str">
        <f>A84 &amp; "d"</f>
        <v>14d</v>
      </c>
      <c r="B95" s="175" t="s">
        <v>302</v>
      </c>
      <c r="C95" t="s">
        <v>378</v>
      </c>
    </row>
    <row r="96" spans="1:3" x14ac:dyDescent="0.2">
      <c r="A96" s="174">
        <f>+A84+1</f>
        <v>15</v>
      </c>
      <c r="B96" s="175" t="s">
        <v>302</v>
      </c>
      <c r="C96" t="s">
        <v>107</v>
      </c>
    </row>
    <row r="97" spans="1:3" x14ac:dyDescent="0.2">
      <c r="C97" t="s">
        <v>11</v>
      </c>
    </row>
    <row r="98" spans="1:3" x14ac:dyDescent="0.2">
      <c r="C98" t="s">
        <v>345</v>
      </c>
    </row>
    <row r="99" spans="1:3" ht="12.75" customHeight="1" x14ac:dyDescent="0.2">
      <c r="C99" t="s">
        <v>346</v>
      </c>
    </row>
    <row r="100" spans="1:3" x14ac:dyDescent="0.2">
      <c r="A100" s="174">
        <f>+A96+1</f>
        <v>16</v>
      </c>
      <c r="B100" s="175" t="s">
        <v>302</v>
      </c>
      <c r="C100" t="s">
        <v>347</v>
      </c>
    </row>
    <row r="101" spans="1:3" x14ac:dyDescent="0.2">
      <c r="A101" s="174"/>
      <c r="B101" s="175"/>
      <c r="C101" t="s">
        <v>348</v>
      </c>
    </row>
    <row r="103" spans="1:3" x14ac:dyDescent="0.2">
      <c r="C103" t="s">
        <v>19</v>
      </c>
    </row>
  </sheetData>
  <phoneticPr fontId="0" type="noConversion"/>
  <pageMargins left="0.7" right="0.7" top="0.78740157499999996" bottom="0.78740157499999996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B1:EP142"/>
  <sheetViews>
    <sheetView zoomScale="80" zoomScaleNormal="80" workbookViewId="0">
      <pane xSplit="14" ySplit="8" topLeftCell="BK19" activePane="bottomRight" state="frozen"/>
      <selection activeCell="EG7" sqref="EG7"/>
      <selection pane="topRight" activeCell="EG7" sqref="EG7"/>
      <selection pane="bottomLeft" activeCell="EG7" sqref="EG7"/>
      <selection pane="bottomRight" activeCell="BO9" sqref="BL9:BO38"/>
    </sheetView>
  </sheetViews>
  <sheetFormatPr defaultRowHeight="12.75" x14ac:dyDescent="0.2"/>
  <cols>
    <col min="1" max="1" width="3.5703125" style="1" customWidth="1"/>
    <col min="2" max="2" width="5.28515625" style="1" customWidth="1"/>
    <col min="3" max="5" width="4.28515625" style="1" customWidth="1"/>
    <col min="6" max="6" width="23.28515625" style="1" customWidth="1"/>
    <col min="7" max="7" width="8.42578125" style="1" hidden="1" customWidth="1"/>
    <col min="8" max="8" width="5.5703125" style="2" customWidth="1"/>
    <col min="9" max="9" width="10.7109375" style="1" hidden="1" customWidth="1"/>
    <col min="10" max="10" width="6" style="1" customWidth="1"/>
    <col min="11" max="11" width="7.28515625" style="1" customWidth="1"/>
    <col min="12" max="12" width="9.7109375" style="24" customWidth="1"/>
    <col min="13" max="13" width="5.140625" style="1" bestFit="1" customWidth="1"/>
    <col min="14" max="14" width="9.140625" style="1" bestFit="1"/>
    <col min="15" max="19" width="4.7109375" style="1" customWidth="1"/>
    <col min="20" max="20" width="9.7109375" style="1" customWidth="1"/>
    <col min="21" max="25" width="4.7109375" style="1" customWidth="1"/>
    <col min="26" max="26" width="9.7109375" style="1" customWidth="1"/>
    <col min="27" max="27" width="6.7109375" style="24" customWidth="1"/>
    <col min="28" max="28" width="9.28515625" style="24" customWidth="1"/>
    <col min="29" max="29" width="5.7109375" style="24" customWidth="1"/>
    <col min="30" max="30" width="6.7109375" style="24" bestFit="1" customWidth="1"/>
    <col min="31" max="31" width="5.5703125" style="85" bestFit="1" customWidth="1"/>
    <col min="32" max="32" width="3.7109375" style="24" customWidth="1"/>
    <col min="33" max="33" width="3.7109375" style="3" customWidth="1"/>
    <col min="34" max="34" width="3.7109375" style="4" customWidth="1"/>
    <col min="35" max="57" width="3.7109375" style="1" customWidth="1"/>
    <col min="58" max="62" width="3.7109375" style="1" hidden="1" customWidth="1"/>
    <col min="63" max="63" width="3.7109375" style="24" customWidth="1"/>
    <col min="64" max="67" width="3.7109375" style="1" customWidth="1"/>
    <col min="68" max="73" width="3.7109375" style="1" hidden="1" customWidth="1"/>
    <col min="74" max="74" width="3.7109375" style="1" customWidth="1"/>
    <col min="75" max="75" width="5.7109375" style="1" customWidth="1"/>
    <col min="76" max="84" width="5.7109375" style="1" hidden="1" customWidth="1"/>
    <col min="85" max="85" width="8" style="1" hidden="1" customWidth="1"/>
    <col min="86" max="86" width="6" style="24" bestFit="1" customWidth="1"/>
    <col min="87" max="87" width="3" style="1" customWidth="1"/>
    <col min="88" max="88" width="5.5703125" style="38" customWidth="1"/>
    <col min="89" max="89" width="9.140625" style="15"/>
    <col min="90" max="94" width="9.140625" style="1"/>
    <col min="95" max="124" width="3.7109375" style="105" customWidth="1"/>
    <col min="125" max="125" width="14.85546875" style="1" bestFit="1" customWidth="1"/>
    <col min="126" max="135" width="3.7109375" style="105" customWidth="1"/>
    <col min="136" max="136" width="9.140625" style="1"/>
    <col min="137" max="146" width="6.28515625" style="74" customWidth="1"/>
    <col min="147" max="16384" width="9.140625" style="1"/>
  </cols>
  <sheetData>
    <row r="1" spans="2:146" ht="30" customHeight="1" x14ac:dyDescent="0.2"/>
    <row r="2" spans="2:146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20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28"/>
      <c r="CJ2" s="268" t="s">
        <v>188</v>
      </c>
      <c r="CK2" s="28"/>
    </row>
    <row r="3" spans="2:146" ht="21.75" customHeight="1" x14ac:dyDescent="0.3">
      <c r="B3" s="114" t="str">
        <f>Trail_1_nazev &amp; "  " &amp; TEXT(Trail_1_datum,"d.m.") &amp; YEAR(Trail_1_datum)</f>
        <v>Klasika 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21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J3" s="269"/>
      <c r="CK3" s="20" t="s">
        <v>325</v>
      </c>
      <c r="CL3" s="20" t="s">
        <v>324</v>
      </c>
      <c r="CM3" s="108" t="s">
        <v>393</v>
      </c>
      <c r="CN3" s="20" t="s">
        <v>525</v>
      </c>
      <c r="CO3" s="202" t="s">
        <v>373</v>
      </c>
      <c r="CQ3" s="106" t="s">
        <v>320</v>
      </c>
      <c r="DV3" s="106"/>
    </row>
    <row r="4" spans="2:146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2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J4" s="269"/>
      <c r="CK4" s="20">
        <f>COUNTIF(BL7:BU7,"&gt; ''")</f>
        <v>0</v>
      </c>
      <c r="CL4" s="20">
        <f>60+Trail_1_TC</f>
        <v>90</v>
      </c>
      <c r="CM4" s="108">
        <f>CK4*CL4</f>
        <v>0</v>
      </c>
      <c r="CN4" s="1">
        <f>COUNTIF(AG7:BJ7,"&gt; ''")</f>
        <v>0</v>
      </c>
      <c r="CO4" s="55">
        <f ca="1">AVERAGE(LARGE(CO9:CO225,1),LARGE(CO9:CO225,2),LARGE(CO9:CO225,3))</f>
        <v>0</v>
      </c>
      <c r="DU4" s="229" t="s">
        <v>380</v>
      </c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G4" s="206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2:146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42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J5" s="269"/>
      <c r="CK5" s="20"/>
      <c r="DU5" s="230" t="s">
        <v>379</v>
      </c>
      <c r="DV5" s="198"/>
      <c r="DW5" s="198"/>
      <c r="DX5" s="169"/>
      <c r="DY5" s="169"/>
      <c r="DZ5" s="169"/>
      <c r="EA5" s="198"/>
      <c r="EB5" s="169"/>
      <c r="EC5" s="169"/>
      <c r="ED5" s="169"/>
      <c r="EE5" s="169"/>
      <c r="EG5" s="107">
        <f>IF(EG7&lt;=$DY$6,IF(EG7&lt;=$DW$6,IF(EG7&lt;=$DV$6,1,2),IF(EG7&lt;=$DX$6,3,4)),IF(EG7&lt;=$EE$6,5,6))</f>
        <v>6</v>
      </c>
      <c r="EH5" s="107">
        <f>IF(EH7&lt;=$DY$6,IF(EH7&lt;=$DW$6,IF(EH7&lt;=$DV$6,1,2),IF(EH7&lt;=$DX$6,3,4)),IF(EH7&lt;=$EE$6,5,6))</f>
        <v>6</v>
      </c>
      <c r="EI5" s="107">
        <f>IF(EI7&lt;=$DY$6,IF(EI7&lt;=$DW$6,IF(EI7&lt;=$DV$6,1,2),IF(EI7&lt;=$DX$6,3,4)),IF(EI7&lt;=$EE$6,5,6))</f>
        <v>6</v>
      </c>
      <c r="EJ5" s="107">
        <f>IF(EJ7&lt;=$DY$6,IF(EJ7&lt;=$DW$6,IF(EJ7&lt;=$DV$6,1,2),IF(EJ7&lt;=$DX$6,3,4)),IF(EJ7&lt;=$EE$6,5,6))</f>
        <v>6</v>
      </c>
      <c r="EK5" s="107">
        <f t="shared" ref="EK5:EP5" si="0">IF(EK7&lt;=$DY$6,IF(EK7&lt;=$DW$6,IF(EK7&lt;=$DV$6,1,2),IF(EK7&lt;=$DX$6,3,4)),IF(EK7&lt;=$EE$6,5,6))</f>
        <v>6</v>
      </c>
      <c r="EL5" s="107">
        <f t="shared" si="0"/>
        <v>6</v>
      </c>
      <c r="EM5" s="107">
        <f t="shared" si="0"/>
        <v>6</v>
      </c>
      <c r="EN5" s="107">
        <f t="shared" si="0"/>
        <v>6</v>
      </c>
      <c r="EO5" s="107">
        <f t="shared" si="0"/>
        <v>6</v>
      </c>
      <c r="EP5" s="107">
        <f t="shared" si="0"/>
        <v>6</v>
      </c>
    </row>
    <row r="6" spans="2:146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54"/>
      <c r="M6" s="34"/>
      <c r="N6" s="55" t="e">
        <f ca="1">AVERAGE(LARGE(N9:N225,1),LARGE(N9:N225,2),LARGE(N9:N225,3))</f>
        <v>#NUM!</v>
      </c>
      <c r="O6" s="128"/>
      <c r="P6" s="128"/>
      <c r="Q6" s="34"/>
      <c r="R6" s="128"/>
      <c r="S6" s="128"/>
      <c r="T6" s="237" t="s">
        <v>290</v>
      </c>
      <c r="U6" s="128"/>
      <c r="V6" s="128"/>
      <c r="W6" s="34"/>
      <c r="X6" s="128"/>
      <c r="Y6" s="128"/>
      <c r="Z6" s="78"/>
      <c r="AA6" s="34"/>
      <c r="AB6" s="34"/>
      <c r="AC6" s="34"/>
      <c r="AD6" s="34"/>
      <c r="AE6" s="42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233">
        <f>EG5</f>
        <v>6</v>
      </c>
      <c r="BM6" s="233">
        <f>EH5</f>
        <v>6</v>
      </c>
      <c r="BN6" s="233">
        <f>EI5</f>
        <v>6</v>
      </c>
      <c r="BO6" s="233">
        <f>EJ5</f>
        <v>6</v>
      </c>
      <c r="BP6" s="233">
        <f t="shared" ref="BP6:BU6" si="1">EK5</f>
        <v>6</v>
      </c>
      <c r="BQ6" s="233">
        <f t="shared" si="1"/>
        <v>6</v>
      </c>
      <c r="BR6" s="233">
        <f t="shared" si="1"/>
        <v>6</v>
      </c>
      <c r="BS6" s="233">
        <f t="shared" si="1"/>
        <v>6</v>
      </c>
      <c r="BT6" s="233">
        <f t="shared" si="1"/>
        <v>6</v>
      </c>
      <c r="BU6" s="233">
        <f t="shared" si="1"/>
        <v>6</v>
      </c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J6" s="269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07">
        <f>SUM($CJ5:DV5)</f>
        <v>0</v>
      </c>
      <c r="DW6" s="107">
        <f>SUM($CJ5:DW5)</f>
        <v>0</v>
      </c>
      <c r="DX6" s="107">
        <f>SUM($CJ5:DX5)</f>
        <v>0</v>
      </c>
      <c r="DY6" s="107">
        <f>SUM($CJ5:DY5)</f>
        <v>0</v>
      </c>
      <c r="DZ6" s="107">
        <f>SUM($CJ5:DZ5)</f>
        <v>0</v>
      </c>
      <c r="EA6" s="107">
        <f>SUM($CJ5:EA5)</f>
        <v>0</v>
      </c>
      <c r="EB6" s="107">
        <f>SUM($CJ5:EB5)</f>
        <v>0</v>
      </c>
      <c r="EC6" s="107">
        <f>SUM($CJ5:EC5)</f>
        <v>0</v>
      </c>
      <c r="ED6" s="107">
        <f>SUM($CJ5:ED5)</f>
        <v>0</v>
      </c>
      <c r="EE6" s="107">
        <f>SUM($CJ5:EE5)</f>
        <v>0</v>
      </c>
      <c r="EF6" s="196"/>
      <c r="EG6" s="107">
        <f t="shared" ref="EG6:EJ6" si="2">IF(EG5=EF5,EF6+1,1)</f>
        <v>1</v>
      </c>
      <c r="EH6" s="107">
        <f t="shared" si="2"/>
        <v>2</v>
      </c>
      <c r="EI6" s="107">
        <f t="shared" si="2"/>
        <v>3</v>
      </c>
      <c r="EJ6" s="107">
        <f t="shared" si="2"/>
        <v>4</v>
      </c>
      <c r="EK6" s="107">
        <f t="shared" ref="EK6" si="3">IF(EK5=EJ5,EJ6+1,1)</f>
        <v>5</v>
      </c>
      <c r="EL6" s="107">
        <f t="shared" ref="EL6" si="4">IF(EL5=EK5,EK6+1,1)</f>
        <v>6</v>
      </c>
      <c r="EM6" s="107">
        <f t="shared" ref="EM6" si="5">IF(EM5=EL5,EL6+1,1)</f>
        <v>7</v>
      </c>
      <c r="EN6" s="107">
        <f t="shared" ref="EN6" si="6">IF(EN5=EM5,EM6+1,1)</f>
        <v>8</v>
      </c>
      <c r="EO6" s="107">
        <f t="shared" ref="EO6" si="7">IF(EO5=EN5,EN6+1,1)</f>
        <v>9</v>
      </c>
      <c r="EP6" s="107">
        <f t="shared" ref="EP6" si="8">IF(EP5=EO5,EO6+1,1)</f>
        <v>10</v>
      </c>
    </row>
    <row r="7" spans="2:146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27" t="s">
        <v>288</v>
      </c>
      <c r="P7" s="27"/>
      <c r="Q7" s="27"/>
      <c r="R7" s="27" t="str">
        <f>Texty!$A$15 &amp; " 1"</f>
        <v>cíl 1</v>
      </c>
      <c r="S7" s="173"/>
      <c r="T7" s="27"/>
      <c r="U7" s="27" t="s">
        <v>289</v>
      </c>
      <c r="V7" s="27"/>
      <c r="W7" s="27"/>
      <c r="X7" s="27" t="str">
        <f>Texty!$A$15 &amp; " 2"</f>
        <v>cíl 2</v>
      </c>
      <c r="Y7" s="173"/>
      <c r="Z7" s="27"/>
      <c r="AA7" s="7" t="s">
        <v>15</v>
      </c>
      <c r="AB7" s="25"/>
      <c r="AC7" s="25" t="str">
        <f>Texty!$A$11</f>
        <v>čas</v>
      </c>
      <c r="AD7" s="25"/>
      <c r="AE7" s="123"/>
      <c r="AF7" s="22"/>
      <c r="AG7" s="218"/>
      <c r="AH7" s="169"/>
      <c r="AI7" s="169"/>
      <c r="AJ7" s="169"/>
      <c r="AK7" s="169"/>
      <c r="AL7" s="169"/>
      <c r="AM7" s="169"/>
      <c r="AN7" s="169"/>
      <c r="AO7" s="169"/>
      <c r="AP7" s="219"/>
      <c r="AQ7" s="218"/>
      <c r="AR7" s="169"/>
      <c r="AS7" s="169"/>
      <c r="AT7" s="169"/>
      <c r="AU7" s="219"/>
      <c r="AV7" s="218"/>
      <c r="AW7" s="169"/>
      <c r="AX7" s="169"/>
      <c r="AY7" s="169"/>
      <c r="AZ7" s="219"/>
      <c r="BA7" s="218"/>
      <c r="BB7" s="169"/>
      <c r="BC7" s="169"/>
      <c r="BD7" s="169"/>
      <c r="BE7" s="219"/>
      <c r="BF7" s="218"/>
      <c r="BG7" s="169"/>
      <c r="BH7" s="169"/>
      <c r="BI7" s="169"/>
      <c r="BJ7" s="220"/>
      <c r="BK7" s="216"/>
      <c r="BL7" s="59"/>
      <c r="BM7" s="59"/>
      <c r="BN7" s="59"/>
      <c r="BO7" s="59"/>
      <c r="BP7" s="59"/>
      <c r="BQ7" s="59"/>
      <c r="BR7" s="59"/>
      <c r="BS7" s="59"/>
      <c r="BT7" s="59"/>
      <c r="BU7" s="205"/>
      <c r="BV7" s="213"/>
      <c r="BW7" s="234" t="str">
        <f>Texty!$A$11</f>
        <v>čas</v>
      </c>
      <c r="BX7" s="234" t="str">
        <f>Texty!$A$11</f>
        <v>čas</v>
      </c>
      <c r="BY7" s="234" t="str">
        <f>Texty!$A$11</f>
        <v>čas</v>
      </c>
      <c r="BZ7" s="234" t="str">
        <f>Texty!$A$11</f>
        <v>čas</v>
      </c>
      <c r="CA7" s="234" t="str">
        <f>Texty!$A$11</f>
        <v>čas</v>
      </c>
      <c r="CB7" s="234" t="str">
        <f>Texty!$A$11</f>
        <v>čas</v>
      </c>
      <c r="CC7" s="234" t="str">
        <f>Texty!$A$11</f>
        <v>čas</v>
      </c>
      <c r="CD7" s="234" t="str">
        <f>Texty!$A$11</f>
        <v>čas</v>
      </c>
      <c r="CE7" s="234" t="str">
        <f>Texty!$A$11</f>
        <v>čas</v>
      </c>
      <c r="CF7" s="234" t="str">
        <f>Texty!$A$11</f>
        <v>čas</v>
      </c>
      <c r="CG7" s="100" t="str">
        <f>Texty!$A$16</f>
        <v>součet</v>
      </c>
      <c r="CH7" s="7"/>
      <c r="CI7" s="270"/>
      <c r="CJ7" s="269"/>
      <c r="CK7" s="20" t="s">
        <v>22</v>
      </c>
      <c r="CL7" s="14" t="s">
        <v>4</v>
      </c>
      <c r="CM7" s="14" t="s">
        <v>4</v>
      </c>
      <c r="CN7" s="14" t="s">
        <v>4</v>
      </c>
      <c r="CQ7" s="107">
        <f t="shared" ref="CQ7:DT7" si="9">COLUMN(AG6)-COLUMN($AG$6)+1</f>
        <v>1</v>
      </c>
      <c r="CR7" s="107">
        <f t="shared" si="9"/>
        <v>2</v>
      </c>
      <c r="CS7" s="107">
        <f t="shared" si="9"/>
        <v>3</v>
      </c>
      <c r="CT7" s="107">
        <f t="shared" si="9"/>
        <v>4</v>
      </c>
      <c r="CU7" s="107">
        <f t="shared" si="9"/>
        <v>5</v>
      </c>
      <c r="CV7" s="107">
        <f t="shared" si="9"/>
        <v>6</v>
      </c>
      <c r="CW7" s="107">
        <f t="shared" si="9"/>
        <v>7</v>
      </c>
      <c r="CX7" s="107">
        <f t="shared" si="9"/>
        <v>8</v>
      </c>
      <c r="CY7" s="107">
        <f t="shared" si="9"/>
        <v>9</v>
      </c>
      <c r="CZ7" s="107">
        <f t="shared" si="9"/>
        <v>10</v>
      </c>
      <c r="DA7" s="107">
        <f t="shared" si="9"/>
        <v>11</v>
      </c>
      <c r="DB7" s="107">
        <f t="shared" si="9"/>
        <v>12</v>
      </c>
      <c r="DC7" s="107">
        <f t="shared" si="9"/>
        <v>13</v>
      </c>
      <c r="DD7" s="107">
        <f t="shared" si="9"/>
        <v>14</v>
      </c>
      <c r="DE7" s="107">
        <f t="shared" si="9"/>
        <v>15</v>
      </c>
      <c r="DF7" s="107">
        <f t="shared" si="9"/>
        <v>16</v>
      </c>
      <c r="DG7" s="107">
        <f t="shared" si="9"/>
        <v>17</v>
      </c>
      <c r="DH7" s="107">
        <f t="shared" si="9"/>
        <v>18</v>
      </c>
      <c r="DI7" s="107">
        <f t="shared" si="9"/>
        <v>19</v>
      </c>
      <c r="DJ7" s="107">
        <f t="shared" si="9"/>
        <v>20</v>
      </c>
      <c r="DK7" s="107">
        <f t="shared" si="9"/>
        <v>21</v>
      </c>
      <c r="DL7" s="107">
        <f t="shared" si="9"/>
        <v>22</v>
      </c>
      <c r="DM7" s="107">
        <f t="shared" si="9"/>
        <v>23</v>
      </c>
      <c r="DN7" s="107">
        <f t="shared" si="9"/>
        <v>24</v>
      </c>
      <c r="DO7" s="107">
        <f t="shared" si="9"/>
        <v>25</v>
      </c>
      <c r="DP7" s="107">
        <f t="shared" si="9"/>
        <v>26</v>
      </c>
      <c r="DQ7" s="107">
        <f t="shared" si="9"/>
        <v>27</v>
      </c>
      <c r="DR7" s="107">
        <f t="shared" si="9"/>
        <v>28</v>
      </c>
      <c r="DS7" s="107">
        <f t="shared" si="9"/>
        <v>29</v>
      </c>
      <c r="DT7" s="107">
        <f t="shared" si="9"/>
        <v>30</v>
      </c>
      <c r="DV7" s="107">
        <f t="shared" ref="DV7:EE7" si="10">COLUMN(BL6)-COLUMN($BL$6)+1</f>
        <v>1</v>
      </c>
      <c r="DW7" s="107">
        <f t="shared" si="10"/>
        <v>2</v>
      </c>
      <c r="DX7" s="107">
        <f t="shared" si="10"/>
        <v>3</v>
      </c>
      <c r="DY7" s="107">
        <f t="shared" si="10"/>
        <v>4</v>
      </c>
      <c r="DZ7" s="107">
        <f t="shared" si="10"/>
        <v>5</v>
      </c>
      <c r="EA7" s="107">
        <f t="shared" si="10"/>
        <v>6</v>
      </c>
      <c r="EB7" s="107">
        <f t="shared" si="10"/>
        <v>7</v>
      </c>
      <c r="EC7" s="107">
        <f t="shared" si="10"/>
        <v>8</v>
      </c>
      <c r="ED7" s="107">
        <f t="shared" si="10"/>
        <v>9</v>
      </c>
      <c r="EE7" s="107">
        <f t="shared" si="10"/>
        <v>10</v>
      </c>
      <c r="EG7" s="231">
        <f>COLUMN(BI6)-COLUMN($BI$6)+1</f>
        <v>1</v>
      </c>
      <c r="EH7" s="231">
        <f t="shared" ref="EH7:EP7" si="11">COLUMN(BJ6)-COLUMN($BI$6)+1</f>
        <v>2</v>
      </c>
      <c r="EI7" s="231">
        <f t="shared" si="11"/>
        <v>3</v>
      </c>
      <c r="EJ7" s="231">
        <f t="shared" si="11"/>
        <v>4</v>
      </c>
      <c r="EK7" s="231">
        <f t="shared" si="11"/>
        <v>5</v>
      </c>
      <c r="EL7" s="231">
        <f t="shared" si="11"/>
        <v>6</v>
      </c>
      <c r="EM7" s="231">
        <f t="shared" si="11"/>
        <v>7</v>
      </c>
      <c r="EN7" s="231">
        <f t="shared" si="11"/>
        <v>8</v>
      </c>
      <c r="EO7" s="231">
        <f t="shared" si="11"/>
        <v>9</v>
      </c>
      <c r="EP7" s="231">
        <f t="shared" si="11"/>
        <v>10</v>
      </c>
    </row>
    <row r="8" spans="2:146" s="186" customFormat="1" ht="13.5" customHeight="1" x14ac:dyDescent="0.2">
      <c r="B8" s="235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7" t="s">
        <v>301</v>
      </c>
      <c r="P8" s="177" t="s">
        <v>18</v>
      </c>
      <c r="Q8" s="177" t="s">
        <v>17</v>
      </c>
      <c r="R8" s="177" t="s">
        <v>301</v>
      </c>
      <c r="S8" s="177" t="s">
        <v>18</v>
      </c>
      <c r="T8" s="177" t="s">
        <v>17</v>
      </c>
      <c r="U8" s="177" t="s">
        <v>301</v>
      </c>
      <c r="V8" s="177" t="s">
        <v>18</v>
      </c>
      <c r="W8" s="177" t="s">
        <v>17</v>
      </c>
      <c r="X8" s="177" t="s">
        <v>301</v>
      </c>
      <c r="Y8" s="177" t="s">
        <v>18</v>
      </c>
      <c r="Z8" s="177" t="s">
        <v>17</v>
      </c>
      <c r="AA8" s="179"/>
      <c r="AB8" s="179"/>
      <c r="AC8" s="179" t="s">
        <v>18</v>
      </c>
      <c r="AD8" s="179" t="s">
        <v>17</v>
      </c>
      <c r="AE8" s="180" t="s">
        <v>16</v>
      </c>
      <c r="AF8" s="179"/>
      <c r="AG8" s="214">
        <v>1</v>
      </c>
      <c r="AH8" s="181">
        <v>2</v>
      </c>
      <c r="AI8" s="181">
        <v>3</v>
      </c>
      <c r="AJ8" s="181">
        <v>4</v>
      </c>
      <c r="AK8" s="236">
        <v>5</v>
      </c>
      <c r="AL8" s="214">
        <v>6</v>
      </c>
      <c r="AM8" s="181">
        <v>7</v>
      </c>
      <c r="AN8" s="181">
        <v>8</v>
      </c>
      <c r="AO8" s="181">
        <v>9</v>
      </c>
      <c r="AP8" s="236">
        <v>10</v>
      </c>
      <c r="AQ8" s="214">
        <v>11</v>
      </c>
      <c r="AR8" s="181">
        <v>12</v>
      </c>
      <c r="AS8" s="181">
        <v>13</v>
      </c>
      <c r="AT8" s="181">
        <v>14</v>
      </c>
      <c r="AU8" s="236">
        <v>15</v>
      </c>
      <c r="AV8" s="214">
        <v>16</v>
      </c>
      <c r="AW8" s="181">
        <v>17</v>
      </c>
      <c r="AX8" s="181">
        <v>18</v>
      </c>
      <c r="AY8" s="181">
        <v>19</v>
      </c>
      <c r="AZ8" s="236">
        <v>20</v>
      </c>
      <c r="BA8" s="214">
        <v>21</v>
      </c>
      <c r="BB8" s="181">
        <v>22</v>
      </c>
      <c r="BC8" s="181">
        <v>23</v>
      </c>
      <c r="BD8" s="181">
        <v>24</v>
      </c>
      <c r="BE8" s="236">
        <v>25</v>
      </c>
      <c r="BF8" s="214">
        <v>26</v>
      </c>
      <c r="BG8" s="181">
        <v>27</v>
      </c>
      <c r="BH8" s="181">
        <v>28</v>
      </c>
      <c r="BI8" s="181">
        <v>29</v>
      </c>
      <c r="BJ8" s="236">
        <v>30</v>
      </c>
      <c r="BK8" s="217"/>
      <c r="BL8" s="181">
        <f>EG6</f>
        <v>1</v>
      </c>
      <c r="BM8" s="181">
        <f>EH6</f>
        <v>2</v>
      </c>
      <c r="BN8" s="181">
        <f>EI6</f>
        <v>3</v>
      </c>
      <c r="BO8" s="181">
        <f>EJ6</f>
        <v>4</v>
      </c>
      <c r="BP8" s="181">
        <f t="shared" ref="BP8:BU8" si="12">EK6</f>
        <v>5</v>
      </c>
      <c r="BQ8" s="181">
        <f t="shared" si="12"/>
        <v>6</v>
      </c>
      <c r="BR8" s="181">
        <f t="shared" si="12"/>
        <v>7</v>
      </c>
      <c r="BS8" s="181">
        <f t="shared" si="12"/>
        <v>8</v>
      </c>
      <c r="BT8" s="181">
        <f t="shared" si="12"/>
        <v>9</v>
      </c>
      <c r="BU8" s="181">
        <f t="shared" si="12"/>
        <v>10</v>
      </c>
      <c r="BV8" s="214"/>
      <c r="BW8" s="181" t="s">
        <v>2</v>
      </c>
      <c r="BX8" s="181" t="s">
        <v>3</v>
      </c>
      <c r="BY8" s="181" t="s">
        <v>7</v>
      </c>
      <c r="BZ8" s="181" t="s">
        <v>123</v>
      </c>
      <c r="CA8" s="181" t="s">
        <v>124</v>
      </c>
      <c r="CB8" s="181" t="s">
        <v>125</v>
      </c>
      <c r="CC8" s="181" t="s">
        <v>159</v>
      </c>
      <c r="CD8" s="181" t="s">
        <v>160</v>
      </c>
      <c r="CE8" s="181" t="s">
        <v>198</v>
      </c>
      <c r="CF8" s="181" t="s">
        <v>199</v>
      </c>
      <c r="CG8" s="182" t="str">
        <f>Texty!$A$17</f>
        <v>časů</v>
      </c>
      <c r="CH8" s="179" t="str">
        <f>Texty!$A$10</f>
        <v>body</v>
      </c>
      <c r="CI8" s="270"/>
      <c r="CJ8" s="183"/>
      <c r="CK8" s="184" t="s">
        <v>4</v>
      </c>
      <c r="CL8" s="185" t="s">
        <v>54</v>
      </c>
      <c r="CM8" s="185" t="s">
        <v>62</v>
      </c>
      <c r="CN8" s="185" t="s">
        <v>197</v>
      </c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8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G8" s="191"/>
      <c r="EH8" s="191"/>
      <c r="EI8" s="191"/>
      <c r="EJ8" s="191"/>
      <c r="EK8" s="191"/>
      <c r="EL8" s="191"/>
      <c r="EM8" s="191"/>
      <c r="EN8" s="191"/>
      <c r="EO8" s="191"/>
      <c r="EP8" s="191"/>
    </row>
    <row r="9" spans="2:146" x14ac:dyDescent="0.2">
      <c r="B9" s="126">
        <f t="shared" ref="B9:B33" si="13">RANK(CK9,$CK$9:$CK$133)</f>
        <v>1</v>
      </c>
      <c r="C9" s="118" t="str">
        <f t="shared" ref="C9:C33" ca="1" si="14">IF($H9="O",RANK($CK9,$CL$9:$CL$133),"")</f>
        <v/>
      </c>
      <c r="D9" s="118" t="str">
        <f t="shared" ref="D9:D33" ca="1" si="15">IF($H9="P",RANK($CK9,$CM$9:$CM$133),"")</f>
        <v/>
      </c>
      <c r="E9" s="118" t="str">
        <f t="shared" ref="E9:E33" ca="1" si="16">IF($H9="J",RANK($CK9,$CN$9:$CN$133),"")</f>
        <v/>
      </c>
      <c r="F9" s="117" t="str">
        <f ca="1">OFFSET(prihlasky!$H$1,$CJ9,0)</f>
        <v/>
      </c>
      <c r="G9" s="117" t="str">
        <f ca="1">IF(OFFSET(prihlasky!$B$1,$CJ9,0)="","",(OFFSET(prihlasky!$B$1,$CJ9,0)))</f>
        <v/>
      </c>
      <c r="H9" s="117">
        <f ca="1">OFFSET(prihlasky!$I$1,$CJ9,0)</f>
        <v>0</v>
      </c>
      <c r="I9" s="117" t="str">
        <f ca="1">UPPER(OFFSET(prihlasky!$A$1,$CJ9,0))</f>
        <v/>
      </c>
      <c r="J9" s="126">
        <f t="shared" ref="J9:J33" si="17">IF(COUNTIF(AG9:BJ9,"&gt; ''"),CH9-AE9,0)</f>
        <v>0</v>
      </c>
      <c r="K9" s="159">
        <f t="shared" ref="K9:K33" si="18">CG9+($CK$4-SUM(DV9:EE9))*60</f>
        <v>0</v>
      </c>
      <c r="L9" s="167">
        <f t="shared" ref="L9:L33" ca="1" si="19">IF(ISERROR($N$6),0,CO9*$N$6/$CO$4)</f>
        <v>0</v>
      </c>
      <c r="M9" s="117" t="str">
        <f ca="1">IF(OR(CH9=0,ISERROR(MATCH(I9,KKoef!E:E,0))),"",MATCH(I9,KKoef!E:E,0)-1)</f>
        <v/>
      </c>
      <c r="N9" s="117" t="str">
        <f ca="1">IF(M9="","",OFFSET(KKoef!$B$1,M9,0))</f>
        <v/>
      </c>
      <c r="O9" s="128"/>
      <c r="P9" s="251"/>
      <c r="Q9" s="128"/>
      <c r="R9" s="251"/>
      <c r="S9" s="128"/>
      <c r="T9" s="250"/>
      <c r="U9" s="128"/>
      <c r="V9" s="128"/>
      <c r="W9" s="128"/>
      <c r="X9" s="128"/>
      <c r="Y9" s="128"/>
      <c r="Z9" s="250"/>
      <c r="AA9" s="119">
        <f t="shared" ref="AA9:AA33" ca="1" si="20">IF(H9="P",Trail_1_P,Trail_1_O)</f>
        <v>85</v>
      </c>
      <c r="AB9" s="252">
        <f t="shared" ref="AB9:AB33" si="21">(R9-$R$6-O9+$O$6+X9-$X$6-U9+$U$6)*3600+(S9-$S$6-P9+$P$6+Y9-$Y$6-V9+$V$6)*60+(T9-Q9+Z9-W9)</f>
        <v>0</v>
      </c>
      <c r="AC9" s="119">
        <f>FLOOR(AB9/60,1)</f>
        <v>0</v>
      </c>
      <c r="AD9" s="252">
        <f t="shared" ref="AD9:AD33" si="22">+AB9-AC9*60</f>
        <v>0</v>
      </c>
      <c r="AE9" s="171">
        <f t="shared" ref="AE9:AE33" ca="1" si="23">IF(AC9*60+AD9&gt;AA9*60,INT((AC9*60+AD9-AA9*60+299)/300),0)</f>
        <v>0</v>
      </c>
      <c r="AF9" s="211"/>
      <c r="AG9" s="221"/>
      <c r="AH9" s="255"/>
      <c r="AI9" s="255"/>
      <c r="AJ9" s="222"/>
      <c r="AK9" s="223"/>
      <c r="AL9" s="221"/>
      <c r="AM9" s="222"/>
      <c r="AN9" s="222"/>
      <c r="AO9" s="222"/>
      <c r="AP9" s="223"/>
      <c r="AQ9" s="221"/>
      <c r="AR9" s="222"/>
      <c r="AS9" s="222"/>
      <c r="AT9" s="222"/>
      <c r="AU9" s="223"/>
      <c r="AV9" s="221"/>
      <c r="AW9" s="222"/>
      <c r="AX9" s="222"/>
      <c r="AY9" s="222"/>
      <c r="AZ9" s="223"/>
      <c r="BA9" s="221"/>
      <c r="BB9" s="222"/>
      <c r="BC9" s="222"/>
      <c r="BD9" s="222"/>
      <c r="BE9" s="223"/>
      <c r="BF9" s="221"/>
      <c r="BG9" s="222"/>
      <c r="BH9" s="222"/>
      <c r="BI9" s="222"/>
      <c r="BJ9" s="223"/>
      <c r="BK9" s="212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215"/>
      <c r="BW9" s="201"/>
      <c r="BX9" s="160"/>
      <c r="BY9" s="160"/>
      <c r="BZ9" s="160"/>
      <c r="CA9" s="160"/>
      <c r="CB9" s="160"/>
      <c r="CC9" s="160"/>
      <c r="CD9" s="160"/>
      <c r="CE9" s="160"/>
      <c r="CF9" s="160"/>
      <c r="CG9" s="69">
        <f t="shared" ref="CG9:CG33" si="24">SUM(EG9:EP9)</f>
        <v>0</v>
      </c>
      <c r="CH9" s="26">
        <f t="shared" ref="CH9:CH33" si="25">SUM(CQ9:DU9)</f>
        <v>0</v>
      </c>
      <c r="CJ9" s="39">
        <v>1</v>
      </c>
      <c r="CK9" s="16">
        <f t="shared" ref="CK9:CK33" si="26">IF(CG9=0,0,J9+($CK$4*$CL$4-K9)/($CK$4*$CL$4))</f>
        <v>0</v>
      </c>
      <c r="CL9" s="51">
        <f t="shared" ref="CL9:CN33" ca="1" si="27">IF($H9=CL$8,$CK9,0)</f>
        <v>0</v>
      </c>
      <c r="CM9" s="51">
        <f t="shared" ca="1" si="27"/>
        <v>0</v>
      </c>
      <c r="CN9" s="51">
        <f t="shared" ca="1" si="27"/>
        <v>0</v>
      </c>
      <c r="CO9" s="51">
        <f t="shared" ref="CO9:CO33" ca="1" si="28">IF(I9&lt;"A",0,CK9)</f>
        <v>0</v>
      </c>
      <c r="CQ9" s="107">
        <f t="shared" ref="CQ9:CQ33" si="29">IF(AND(AG$7&lt;&gt;"",AG$7=AG9),1,0)</f>
        <v>0</v>
      </c>
      <c r="CR9" s="107">
        <f t="shared" ref="CR9:CR33" si="30">IF(AND(AH$7&lt;&gt;"",AH$7=AH9),1,0)</f>
        <v>0</v>
      </c>
      <c r="CS9" s="107">
        <f t="shared" ref="CS9:CS33" si="31">IF(AND(AI$7&lt;&gt;"",AI$7=AI9),1,0)</f>
        <v>0</v>
      </c>
      <c r="CT9" s="107">
        <f t="shared" ref="CT9:CT33" si="32">IF(AND(AJ$7&lt;&gt;"",AJ$7=AJ9),1,0)</f>
        <v>0</v>
      </c>
      <c r="CU9" s="107">
        <f t="shared" ref="CU9:CU33" si="33">IF(AND(AK$7&lt;&gt;"",AK$7=AK9),1,0)</f>
        <v>0</v>
      </c>
      <c r="CV9" s="107">
        <f t="shared" ref="CV9:CV33" si="34">IF(AND(AL$7&lt;&gt;"",AL$7=AL9),1,0)</f>
        <v>0</v>
      </c>
      <c r="CW9" s="107">
        <f t="shared" ref="CW9:CW33" si="35">IF(AND(AM$7&lt;&gt;"",AM$7=AM9),1,0)</f>
        <v>0</v>
      </c>
      <c r="CX9" s="107">
        <f t="shared" ref="CX9:CX33" si="36">IF(AND(AN$7&lt;&gt;"",AN$7=AN9),1,0)</f>
        <v>0</v>
      </c>
      <c r="CY9" s="107">
        <f t="shared" ref="CY9:CY33" si="37">IF(AND(AO$7&lt;&gt;"",AO$7=AO9),1,0)</f>
        <v>0</v>
      </c>
      <c r="CZ9" s="107">
        <f t="shared" ref="CZ9:CZ33" si="38">IF(AND(AP$7&lt;&gt;"",AP$7=AP9),1,0)</f>
        <v>0</v>
      </c>
      <c r="DA9" s="107">
        <f t="shared" ref="DA9:DA33" si="39">IF(AND(AQ$7&lt;&gt;"",AQ$7=AQ9),1,0)</f>
        <v>0</v>
      </c>
      <c r="DB9" s="107">
        <f t="shared" ref="DB9:DB33" si="40">IF(AND(AR$7&lt;&gt;"",AR$7=AR9),1,0)</f>
        <v>0</v>
      </c>
      <c r="DC9" s="107">
        <f t="shared" ref="DC9:DC33" si="41">IF(AND(AS$7&lt;&gt;"",AS$7=AS9),1,0)</f>
        <v>0</v>
      </c>
      <c r="DD9" s="107">
        <f t="shared" ref="DD9:DD33" si="42">IF(AND(AT$7&lt;&gt;"",AT$7=AT9),1,0)</f>
        <v>0</v>
      </c>
      <c r="DE9" s="107">
        <f t="shared" ref="DE9:DE33" si="43">IF(AND(AU$7&lt;&gt;"",AU$7=AU9),1,0)</f>
        <v>0</v>
      </c>
      <c r="DF9" s="107">
        <f t="shared" ref="DF9:DF33" si="44">IF(AND(AV$7&lt;&gt;"",AV$7=AV9),1,0)</f>
        <v>0</v>
      </c>
      <c r="DG9" s="107">
        <f t="shared" ref="DG9:DG33" si="45">IF(AND(AW$7&lt;&gt;"",AW$7=AW9),1,0)</f>
        <v>0</v>
      </c>
      <c r="DH9" s="107">
        <f t="shared" ref="DH9:DH33" si="46">IF(AND(AX$7&lt;&gt;"",AX$7=AX9),1,0)</f>
        <v>0</v>
      </c>
      <c r="DI9" s="107">
        <f t="shared" ref="DI9:DI33" si="47">IF(AND(AY$7&lt;&gt;"",AY$7=AY9),1,0)</f>
        <v>0</v>
      </c>
      <c r="DJ9" s="107">
        <f t="shared" ref="DJ9:DJ33" si="48">IF(AND(AZ$7&lt;&gt;"",AZ$7=AZ9),1,0)</f>
        <v>0</v>
      </c>
      <c r="DK9" s="107">
        <f t="shared" ref="DK9:DK33" si="49">IF(AND(BA$7&lt;&gt;"",BA$7=BA9),1,0)</f>
        <v>0</v>
      </c>
      <c r="DL9" s="107">
        <f t="shared" ref="DL9:DL33" si="50">IF(AND(BB$7&lt;&gt;"",BB$7=BB9),1,0)</f>
        <v>0</v>
      </c>
      <c r="DM9" s="107">
        <f t="shared" ref="DM9:DM33" si="51">IF(AND(BC$7&lt;&gt;"",BC$7=BC9),1,0)</f>
        <v>0</v>
      </c>
      <c r="DN9" s="107">
        <f t="shared" ref="DN9:DN33" si="52">IF(AND(BD$7&lt;&gt;"",BD$7=BD9),1,0)</f>
        <v>0</v>
      </c>
      <c r="DO9" s="107">
        <f t="shared" ref="DO9:DO33" si="53">IF(AND(BE$7&lt;&gt;"",BE$7=BE9),1,0)</f>
        <v>0</v>
      </c>
      <c r="DP9" s="107">
        <f t="shared" ref="DP9:DP33" si="54">IF(AND(BF$7&lt;&gt;"",BF$7=BF9),1,0)</f>
        <v>0</v>
      </c>
      <c r="DQ9" s="107">
        <f t="shared" ref="DQ9:DQ33" si="55">IF(AND(BG$7&lt;&gt;"",BG$7=BG9),1,0)</f>
        <v>0</v>
      </c>
      <c r="DR9" s="107">
        <f t="shared" ref="DR9:DR33" si="56">IF(AND(BH$7&lt;&gt;"",BH$7=BH9),1,0)</f>
        <v>0</v>
      </c>
      <c r="DS9" s="107">
        <f t="shared" ref="DS9:DS33" si="57">IF(AND(BI$7&lt;&gt;"",BI$7=BI9),1,0)</f>
        <v>0</v>
      </c>
      <c r="DT9" s="107">
        <f t="shared" ref="DT9:DT33" si="58">IF(AND(BJ$7&lt;&gt;"",BJ$7=BJ9),1,0)</f>
        <v>0</v>
      </c>
      <c r="DV9" s="107">
        <f t="shared" ref="DV9:DV33" si="59">IF(AND(BL$7&lt;&gt;"",BL$7=BL9),1,0)</f>
        <v>0</v>
      </c>
      <c r="DW9" s="107">
        <f t="shared" ref="DW9:DW33" si="60">IF(AND(BM$7&lt;&gt;"",BM$7=BM9),1,0)</f>
        <v>0</v>
      </c>
      <c r="DX9" s="107">
        <f t="shared" ref="DX9:DX33" si="61">IF(AND(BN$7&lt;&gt;"",BN$7=BN9),1,0)</f>
        <v>0</v>
      </c>
      <c r="DY9" s="107">
        <f t="shared" ref="DY9:DY33" si="62">IF(AND(BO$7&lt;&gt;"",BO$7=BO9),1,0)</f>
        <v>0</v>
      </c>
      <c r="DZ9" s="107">
        <f t="shared" ref="DZ9:DZ33" si="63">IF(AND(BP$7&lt;&gt;"",BP$7=BP9),1,0)</f>
        <v>0</v>
      </c>
      <c r="EA9" s="107">
        <f t="shared" ref="EA9:EA33" si="64">IF(AND(BQ$7&lt;&gt;"",BQ$7=BQ9),1,0)</f>
        <v>0</v>
      </c>
      <c r="EB9" s="107">
        <f t="shared" ref="EB9:EB33" si="65">IF(AND(BR$7&lt;&gt;"",BR$7=BR9),1,0)</f>
        <v>0</v>
      </c>
      <c r="EC9" s="107">
        <f t="shared" ref="EC9:EC33" si="66">IF(AND(BS$7&lt;&gt;"",BS$7=BS9),1,0)</f>
        <v>0</v>
      </c>
      <c r="ED9" s="107">
        <f t="shared" ref="ED9:ED33" si="67">IF(AND(BT$7&lt;&gt;"",BT$7=BT9),1,0)</f>
        <v>0</v>
      </c>
      <c r="EE9" s="107">
        <f t="shared" ref="EE9:EE33" si="68">IF(AND(BU$7&lt;&gt;"",BU$7=BU9),1,0)</f>
        <v>0</v>
      </c>
      <c r="EG9" s="195">
        <f t="shared" ref="EG9:EG33" si="69">IF(BW$7="",0,BW9)</f>
        <v>0</v>
      </c>
      <c r="EH9" s="195">
        <f t="shared" ref="EH9:EH33" si="70">IF(BX$7="",0,BX9)</f>
        <v>0</v>
      </c>
      <c r="EI9" s="195">
        <f t="shared" ref="EI9:EI33" si="71">IF(BY$7="",0,BY9)</f>
        <v>0</v>
      </c>
      <c r="EJ9" s="195">
        <f t="shared" ref="EJ9:EJ33" si="72">IF(BZ$7="",0,BZ9)</f>
        <v>0</v>
      </c>
      <c r="EK9" s="195">
        <f t="shared" ref="EK9:EK33" si="73">IF(CA$7="",0,CA9)</f>
        <v>0</v>
      </c>
      <c r="EL9" s="195">
        <f t="shared" ref="EL9:EL33" si="74">IF(CB$7="",0,CB9)</f>
        <v>0</v>
      </c>
      <c r="EM9" s="195">
        <f t="shared" ref="EM9:EM33" si="75">IF(CC$7="",0,CC9)</f>
        <v>0</v>
      </c>
      <c r="EN9" s="195">
        <f t="shared" ref="EN9:EN33" si="76">IF(CD$7="",0,CD9)</f>
        <v>0</v>
      </c>
      <c r="EO9" s="195">
        <f t="shared" ref="EO9:EO33" si="77">IF(CE$7="",0,CE9)</f>
        <v>0</v>
      </c>
      <c r="EP9" s="195">
        <f t="shared" ref="EP9:EP33" si="78">IF(CF$7="",0,CF9)</f>
        <v>0</v>
      </c>
    </row>
    <row r="10" spans="2:146" x14ac:dyDescent="0.2">
      <c r="B10" s="126">
        <f t="shared" si="13"/>
        <v>1</v>
      </c>
      <c r="C10" s="118" t="str">
        <f t="shared" ca="1" si="14"/>
        <v/>
      </c>
      <c r="D10" s="118" t="str">
        <f t="shared" ca="1" si="15"/>
        <v/>
      </c>
      <c r="E10" s="118" t="str">
        <f t="shared" ca="1" si="16"/>
        <v/>
      </c>
      <c r="F10" s="117" t="str">
        <f ca="1">OFFSET(prihlasky!$H$1,$CJ10,0)</f>
        <v/>
      </c>
      <c r="G10" s="117" t="str">
        <f ca="1">IF(OFFSET(prihlasky!$B$1,$CJ10,0)="","",(OFFSET(prihlasky!$B$1,$CJ10,0)))</f>
        <v/>
      </c>
      <c r="H10" s="117">
        <f ca="1">OFFSET(prihlasky!$I$1,$CJ10,0)</f>
        <v>0</v>
      </c>
      <c r="I10" s="117" t="str">
        <f ca="1">UPPER(OFFSET(prihlasky!$A$1,$CJ10,0))</f>
        <v/>
      </c>
      <c r="J10" s="126">
        <f t="shared" si="17"/>
        <v>0</v>
      </c>
      <c r="K10" s="159">
        <f t="shared" si="18"/>
        <v>0</v>
      </c>
      <c r="L10" s="167">
        <f t="shared" ca="1" si="19"/>
        <v>0</v>
      </c>
      <c r="M10" s="117" t="str">
        <f ca="1">IF(OR(CH10=0,ISERROR(MATCH(I10,KKoef!E:E,0))),"",MATCH(I10,KKoef!E:E,0)-1)</f>
        <v/>
      </c>
      <c r="N10" s="117" t="str">
        <f ca="1">IF(M10="","",OFFSET(KKoef!$B$1,M10,0))</f>
        <v/>
      </c>
      <c r="O10" s="128"/>
      <c r="P10" s="128"/>
      <c r="Q10" s="128"/>
      <c r="R10" s="128"/>
      <c r="S10" s="128"/>
      <c r="T10" s="250"/>
      <c r="U10" s="128"/>
      <c r="V10" s="128"/>
      <c r="W10" s="128"/>
      <c r="X10" s="128"/>
      <c r="Y10" s="128"/>
      <c r="Z10" s="250"/>
      <c r="AA10" s="119">
        <f t="shared" ca="1" si="20"/>
        <v>85</v>
      </c>
      <c r="AB10" s="252">
        <f t="shared" si="21"/>
        <v>0</v>
      </c>
      <c r="AC10" s="119">
        <f t="shared" ref="AC10:AC73" si="79">FLOOR(AB10/60,1)</f>
        <v>0</v>
      </c>
      <c r="AD10" s="252">
        <f t="shared" si="22"/>
        <v>0</v>
      </c>
      <c r="AE10" s="171">
        <f t="shared" ca="1" si="23"/>
        <v>0</v>
      </c>
      <c r="AF10" s="211"/>
      <c r="AG10" s="254"/>
      <c r="AH10" s="227"/>
      <c r="AI10" s="227"/>
      <c r="AJ10" s="194"/>
      <c r="AK10" s="225"/>
      <c r="AL10" s="224"/>
      <c r="AM10" s="194"/>
      <c r="AN10" s="194"/>
      <c r="AO10" s="194"/>
      <c r="AP10" s="225"/>
      <c r="AQ10" s="224"/>
      <c r="AR10" s="194"/>
      <c r="AS10" s="194"/>
      <c r="AT10" s="194"/>
      <c r="AU10" s="225"/>
      <c r="AV10" s="224"/>
      <c r="AW10" s="194"/>
      <c r="AX10" s="194"/>
      <c r="AY10" s="194"/>
      <c r="AZ10" s="225"/>
      <c r="BA10" s="224"/>
      <c r="BB10" s="194"/>
      <c r="BC10" s="194"/>
      <c r="BD10" s="194"/>
      <c r="BE10" s="225"/>
      <c r="BF10" s="224"/>
      <c r="BG10" s="194"/>
      <c r="BH10" s="194"/>
      <c r="BI10" s="194"/>
      <c r="BJ10" s="225"/>
      <c r="BK10" s="212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215"/>
      <c r="BW10" s="201"/>
      <c r="BX10" s="160"/>
      <c r="BY10" s="160"/>
      <c r="BZ10" s="160"/>
      <c r="CA10" s="160"/>
      <c r="CB10" s="160"/>
      <c r="CC10" s="160"/>
      <c r="CD10" s="160"/>
      <c r="CE10" s="160"/>
      <c r="CF10" s="160"/>
      <c r="CG10" s="69">
        <f t="shared" si="24"/>
        <v>0</v>
      </c>
      <c r="CH10" s="26">
        <f t="shared" si="25"/>
        <v>0</v>
      </c>
      <c r="CJ10" s="39">
        <v>2</v>
      </c>
      <c r="CK10" s="16">
        <f t="shared" si="26"/>
        <v>0</v>
      </c>
      <c r="CL10" s="51">
        <f t="shared" ca="1" si="27"/>
        <v>0</v>
      </c>
      <c r="CM10" s="51">
        <f t="shared" ca="1" si="27"/>
        <v>0</v>
      </c>
      <c r="CN10" s="51">
        <f t="shared" ca="1" si="27"/>
        <v>0</v>
      </c>
      <c r="CO10" s="51">
        <f t="shared" ca="1" si="28"/>
        <v>0</v>
      </c>
      <c r="CQ10" s="107">
        <f t="shared" si="29"/>
        <v>0</v>
      </c>
      <c r="CR10" s="107">
        <f t="shared" si="30"/>
        <v>0</v>
      </c>
      <c r="CS10" s="107">
        <f t="shared" si="31"/>
        <v>0</v>
      </c>
      <c r="CT10" s="107">
        <f t="shared" si="32"/>
        <v>0</v>
      </c>
      <c r="CU10" s="107">
        <f t="shared" si="33"/>
        <v>0</v>
      </c>
      <c r="CV10" s="107">
        <f t="shared" si="34"/>
        <v>0</v>
      </c>
      <c r="CW10" s="107">
        <f t="shared" si="35"/>
        <v>0</v>
      </c>
      <c r="CX10" s="107">
        <f t="shared" si="36"/>
        <v>0</v>
      </c>
      <c r="CY10" s="107">
        <f t="shared" si="37"/>
        <v>0</v>
      </c>
      <c r="CZ10" s="107">
        <f t="shared" si="38"/>
        <v>0</v>
      </c>
      <c r="DA10" s="107">
        <f t="shared" si="39"/>
        <v>0</v>
      </c>
      <c r="DB10" s="107">
        <f t="shared" si="40"/>
        <v>0</v>
      </c>
      <c r="DC10" s="107">
        <f t="shared" si="41"/>
        <v>0</v>
      </c>
      <c r="DD10" s="107">
        <f t="shared" si="42"/>
        <v>0</v>
      </c>
      <c r="DE10" s="107">
        <f t="shared" si="43"/>
        <v>0</v>
      </c>
      <c r="DF10" s="107">
        <f t="shared" si="44"/>
        <v>0</v>
      </c>
      <c r="DG10" s="107">
        <f t="shared" si="45"/>
        <v>0</v>
      </c>
      <c r="DH10" s="107">
        <f t="shared" si="46"/>
        <v>0</v>
      </c>
      <c r="DI10" s="107">
        <f t="shared" si="47"/>
        <v>0</v>
      </c>
      <c r="DJ10" s="107">
        <f t="shared" si="48"/>
        <v>0</v>
      </c>
      <c r="DK10" s="107">
        <f t="shared" si="49"/>
        <v>0</v>
      </c>
      <c r="DL10" s="107">
        <f t="shared" si="50"/>
        <v>0</v>
      </c>
      <c r="DM10" s="107">
        <f t="shared" si="51"/>
        <v>0</v>
      </c>
      <c r="DN10" s="107">
        <f t="shared" si="52"/>
        <v>0</v>
      </c>
      <c r="DO10" s="107">
        <f t="shared" si="53"/>
        <v>0</v>
      </c>
      <c r="DP10" s="107">
        <f t="shared" si="54"/>
        <v>0</v>
      </c>
      <c r="DQ10" s="107">
        <f t="shared" si="55"/>
        <v>0</v>
      </c>
      <c r="DR10" s="107">
        <f t="shared" si="56"/>
        <v>0</v>
      </c>
      <c r="DS10" s="107">
        <f t="shared" si="57"/>
        <v>0</v>
      </c>
      <c r="DT10" s="107">
        <f t="shared" si="58"/>
        <v>0</v>
      </c>
      <c r="DV10" s="107">
        <f t="shared" si="59"/>
        <v>0</v>
      </c>
      <c r="DW10" s="107">
        <f t="shared" si="60"/>
        <v>0</v>
      </c>
      <c r="DX10" s="107">
        <f t="shared" si="61"/>
        <v>0</v>
      </c>
      <c r="DY10" s="107">
        <f t="shared" si="62"/>
        <v>0</v>
      </c>
      <c r="DZ10" s="107">
        <f t="shared" si="63"/>
        <v>0</v>
      </c>
      <c r="EA10" s="107">
        <f t="shared" si="64"/>
        <v>0</v>
      </c>
      <c r="EB10" s="107">
        <f t="shared" si="65"/>
        <v>0</v>
      </c>
      <c r="EC10" s="107">
        <f t="shared" si="66"/>
        <v>0</v>
      </c>
      <c r="ED10" s="107">
        <f t="shared" si="67"/>
        <v>0</v>
      </c>
      <c r="EE10" s="107">
        <f t="shared" si="68"/>
        <v>0</v>
      </c>
      <c r="EG10" s="195">
        <f t="shared" si="69"/>
        <v>0</v>
      </c>
      <c r="EH10" s="195">
        <f t="shared" si="70"/>
        <v>0</v>
      </c>
      <c r="EI10" s="195">
        <f t="shared" si="71"/>
        <v>0</v>
      </c>
      <c r="EJ10" s="195">
        <f t="shared" si="72"/>
        <v>0</v>
      </c>
      <c r="EK10" s="195">
        <f t="shared" si="73"/>
        <v>0</v>
      </c>
      <c r="EL10" s="195">
        <f t="shared" si="74"/>
        <v>0</v>
      </c>
      <c r="EM10" s="195">
        <f t="shared" si="75"/>
        <v>0</v>
      </c>
      <c r="EN10" s="195">
        <f t="shared" si="76"/>
        <v>0</v>
      </c>
      <c r="EO10" s="195">
        <f t="shared" si="77"/>
        <v>0</v>
      </c>
      <c r="EP10" s="195">
        <f t="shared" si="78"/>
        <v>0</v>
      </c>
    </row>
    <row r="11" spans="2:146" ht="12" customHeight="1" x14ac:dyDescent="0.2">
      <c r="B11" s="126">
        <f t="shared" si="13"/>
        <v>1</v>
      </c>
      <c r="C11" s="118" t="str">
        <f t="shared" ca="1" si="14"/>
        <v/>
      </c>
      <c r="D11" s="118" t="str">
        <f t="shared" ca="1" si="15"/>
        <v/>
      </c>
      <c r="E11" s="118" t="str">
        <f t="shared" ca="1" si="16"/>
        <v/>
      </c>
      <c r="F11" s="117" t="str">
        <f ca="1">OFFSET(prihlasky!$H$1,$CJ11,0)</f>
        <v/>
      </c>
      <c r="G11" s="117" t="str">
        <f ca="1">IF(OFFSET(prihlasky!$B$1,$CJ11,0)="","",(OFFSET(prihlasky!$B$1,$CJ11,0)))</f>
        <v/>
      </c>
      <c r="H11" s="117">
        <f ca="1">OFFSET(prihlasky!$I$1,$CJ11,0)</f>
        <v>0</v>
      </c>
      <c r="I11" s="117" t="str">
        <f ca="1">UPPER(OFFSET(prihlasky!$A$1,$CJ11,0))</f>
        <v/>
      </c>
      <c r="J11" s="126">
        <f t="shared" si="17"/>
        <v>0</v>
      </c>
      <c r="K11" s="159">
        <f t="shared" si="18"/>
        <v>0</v>
      </c>
      <c r="L11" s="167">
        <f t="shared" ca="1" si="19"/>
        <v>0</v>
      </c>
      <c r="M11" s="117" t="str">
        <f ca="1">IF(OR(CH11=0,ISERROR(MATCH(I11,KKoef!E:E,0))),"",MATCH(I11,KKoef!E:E,0)-1)</f>
        <v/>
      </c>
      <c r="N11" s="117" t="str">
        <f ca="1">IF(M11="","",OFFSET(KKoef!$B$1,M11,0))</f>
        <v/>
      </c>
      <c r="O11" s="128"/>
      <c r="P11" s="128"/>
      <c r="Q11" s="128"/>
      <c r="R11" s="128"/>
      <c r="S11" s="128"/>
      <c r="T11" s="250"/>
      <c r="U11" s="128"/>
      <c r="V11" s="128"/>
      <c r="W11" s="128"/>
      <c r="X11" s="128"/>
      <c r="Y11" s="128"/>
      <c r="Z11" s="250"/>
      <c r="AA11" s="119">
        <f t="shared" ca="1" si="20"/>
        <v>85</v>
      </c>
      <c r="AB11" s="252">
        <f t="shared" si="21"/>
        <v>0</v>
      </c>
      <c r="AC11" s="119">
        <f t="shared" si="79"/>
        <v>0</v>
      </c>
      <c r="AD11" s="252">
        <f t="shared" si="22"/>
        <v>0</v>
      </c>
      <c r="AE11" s="171">
        <f t="shared" ca="1" si="23"/>
        <v>0</v>
      </c>
      <c r="AF11" s="211"/>
      <c r="AG11" s="254"/>
      <c r="AH11" s="227"/>
      <c r="AI11" s="227"/>
      <c r="AJ11" s="194"/>
      <c r="AK11" s="225"/>
      <c r="AL11" s="224"/>
      <c r="AM11" s="194"/>
      <c r="AN11" s="194"/>
      <c r="AO11" s="194"/>
      <c r="AP11" s="225"/>
      <c r="AQ11" s="224"/>
      <c r="AR11" s="194"/>
      <c r="AS11" s="194"/>
      <c r="AT11" s="194"/>
      <c r="AU11" s="225"/>
      <c r="AV11" s="224"/>
      <c r="AW11" s="194"/>
      <c r="AX11" s="194"/>
      <c r="AY11" s="194"/>
      <c r="AZ11" s="225"/>
      <c r="BA11" s="224"/>
      <c r="BB11" s="194"/>
      <c r="BC11" s="194"/>
      <c r="BD11" s="194"/>
      <c r="BE11" s="225"/>
      <c r="BF11" s="224"/>
      <c r="BG11" s="194"/>
      <c r="BH11" s="194"/>
      <c r="BI11" s="194"/>
      <c r="BJ11" s="225"/>
      <c r="BK11" s="212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215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69">
        <f t="shared" si="24"/>
        <v>0</v>
      </c>
      <c r="CH11" s="26">
        <f t="shared" si="25"/>
        <v>0</v>
      </c>
      <c r="CJ11" s="39">
        <v>3</v>
      </c>
      <c r="CK11" s="16">
        <f t="shared" si="26"/>
        <v>0</v>
      </c>
      <c r="CL11" s="51">
        <f t="shared" ca="1" si="27"/>
        <v>0</v>
      </c>
      <c r="CM11" s="51">
        <f t="shared" ca="1" si="27"/>
        <v>0</v>
      </c>
      <c r="CN11" s="51">
        <f t="shared" ca="1" si="27"/>
        <v>0</v>
      </c>
      <c r="CO11" s="51">
        <f t="shared" ca="1" si="28"/>
        <v>0</v>
      </c>
      <c r="CQ11" s="107">
        <f t="shared" si="29"/>
        <v>0</v>
      </c>
      <c r="CR11" s="107">
        <f t="shared" si="30"/>
        <v>0</v>
      </c>
      <c r="CS11" s="107">
        <f t="shared" si="31"/>
        <v>0</v>
      </c>
      <c r="CT11" s="107">
        <f t="shared" si="32"/>
        <v>0</v>
      </c>
      <c r="CU11" s="107">
        <f t="shared" si="33"/>
        <v>0</v>
      </c>
      <c r="CV11" s="107">
        <f t="shared" si="34"/>
        <v>0</v>
      </c>
      <c r="CW11" s="107">
        <f t="shared" si="35"/>
        <v>0</v>
      </c>
      <c r="CX11" s="107">
        <f t="shared" si="36"/>
        <v>0</v>
      </c>
      <c r="CY11" s="107">
        <f t="shared" si="37"/>
        <v>0</v>
      </c>
      <c r="CZ11" s="107">
        <f t="shared" si="38"/>
        <v>0</v>
      </c>
      <c r="DA11" s="107">
        <f t="shared" si="39"/>
        <v>0</v>
      </c>
      <c r="DB11" s="107">
        <f t="shared" si="40"/>
        <v>0</v>
      </c>
      <c r="DC11" s="107">
        <f t="shared" si="41"/>
        <v>0</v>
      </c>
      <c r="DD11" s="107">
        <f t="shared" si="42"/>
        <v>0</v>
      </c>
      <c r="DE11" s="107">
        <f t="shared" si="43"/>
        <v>0</v>
      </c>
      <c r="DF11" s="107">
        <f t="shared" si="44"/>
        <v>0</v>
      </c>
      <c r="DG11" s="107">
        <f t="shared" si="45"/>
        <v>0</v>
      </c>
      <c r="DH11" s="107">
        <f t="shared" si="46"/>
        <v>0</v>
      </c>
      <c r="DI11" s="107">
        <f t="shared" si="47"/>
        <v>0</v>
      </c>
      <c r="DJ11" s="107">
        <f t="shared" si="48"/>
        <v>0</v>
      </c>
      <c r="DK11" s="107">
        <f t="shared" si="49"/>
        <v>0</v>
      </c>
      <c r="DL11" s="107">
        <f t="shared" si="50"/>
        <v>0</v>
      </c>
      <c r="DM11" s="107">
        <f t="shared" si="51"/>
        <v>0</v>
      </c>
      <c r="DN11" s="107">
        <f t="shared" si="52"/>
        <v>0</v>
      </c>
      <c r="DO11" s="107">
        <f t="shared" si="53"/>
        <v>0</v>
      </c>
      <c r="DP11" s="107">
        <f t="shared" si="54"/>
        <v>0</v>
      </c>
      <c r="DQ11" s="107">
        <f t="shared" si="55"/>
        <v>0</v>
      </c>
      <c r="DR11" s="107">
        <f t="shared" si="56"/>
        <v>0</v>
      </c>
      <c r="DS11" s="107">
        <f t="shared" si="57"/>
        <v>0</v>
      </c>
      <c r="DT11" s="107">
        <f t="shared" si="58"/>
        <v>0</v>
      </c>
      <c r="DV11" s="107">
        <f t="shared" si="59"/>
        <v>0</v>
      </c>
      <c r="DW11" s="107">
        <f t="shared" si="60"/>
        <v>0</v>
      </c>
      <c r="DX11" s="107">
        <f t="shared" si="61"/>
        <v>0</v>
      </c>
      <c r="DY11" s="107">
        <f t="shared" si="62"/>
        <v>0</v>
      </c>
      <c r="DZ11" s="107">
        <f t="shared" si="63"/>
        <v>0</v>
      </c>
      <c r="EA11" s="107">
        <f t="shared" si="64"/>
        <v>0</v>
      </c>
      <c r="EB11" s="107">
        <f t="shared" si="65"/>
        <v>0</v>
      </c>
      <c r="EC11" s="107">
        <f t="shared" si="66"/>
        <v>0</v>
      </c>
      <c r="ED11" s="107">
        <f t="shared" si="67"/>
        <v>0</v>
      </c>
      <c r="EE11" s="107">
        <f t="shared" si="68"/>
        <v>0</v>
      </c>
      <c r="EG11" s="195">
        <f t="shared" si="69"/>
        <v>0</v>
      </c>
      <c r="EH11" s="195">
        <f t="shared" si="70"/>
        <v>0</v>
      </c>
      <c r="EI11" s="195">
        <f t="shared" si="71"/>
        <v>0</v>
      </c>
      <c r="EJ11" s="195">
        <f t="shared" si="72"/>
        <v>0</v>
      </c>
      <c r="EK11" s="195">
        <f t="shared" si="73"/>
        <v>0</v>
      </c>
      <c r="EL11" s="195">
        <f t="shared" si="74"/>
        <v>0</v>
      </c>
      <c r="EM11" s="195">
        <f t="shared" si="75"/>
        <v>0</v>
      </c>
      <c r="EN11" s="195">
        <f t="shared" si="76"/>
        <v>0</v>
      </c>
      <c r="EO11" s="195">
        <f t="shared" si="77"/>
        <v>0</v>
      </c>
      <c r="EP11" s="195">
        <f t="shared" si="78"/>
        <v>0</v>
      </c>
    </row>
    <row r="12" spans="2:146" ht="12" customHeight="1" x14ac:dyDescent="0.2">
      <c r="B12" s="126">
        <f t="shared" si="13"/>
        <v>1</v>
      </c>
      <c r="C12" s="118" t="str">
        <f t="shared" ca="1" si="14"/>
        <v/>
      </c>
      <c r="D12" s="118" t="str">
        <f t="shared" ca="1" si="15"/>
        <v/>
      </c>
      <c r="E12" s="118" t="str">
        <f t="shared" ca="1" si="16"/>
        <v/>
      </c>
      <c r="F12" s="117" t="str">
        <f ca="1">OFFSET(prihlasky!$H$1,$CJ12,0)</f>
        <v/>
      </c>
      <c r="G12" s="117" t="str">
        <f ca="1">IF(OFFSET(prihlasky!$B$1,$CJ12,0)="","",(OFFSET(prihlasky!$B$1,$CJ12,0)))</f>
        <v/>
      </c>
      <c r="H12" s="117">
        <f ca="1">OFFSET(prihlasky!$I$1,$CJ12,0)</f>
        <v>0</v>
      </c>
      <c r="I12" s="117" t="str">
        <f ca="1">UPPER(OFFSET(prihlasky!$A$1,$CJ12,0))</f>
        <v/>
      </c>
      <c r="J12" s="126">
        <f t="shared" si="17"/>
        <v>0</v>
      </c>
      <c r="K12" s="159">
        <f t="shared" si="18"/>
        <v>0</v>
      </c>
      <c r="L12" s="167">
        <f t="shared" ca="1" si="19"/>
        <v>0</v>
      </c>
      <c r="M12" s="117" t="str">
        <f ca="1">IF(OR(CH12=0,ISERROR(MATCH(I12,KKoef!E:E,0))),"",MATCH(I12,KKoef!E:E,0)-1)</f>
        <v/>
      </c>
      <c r="N12" s="117" t="str">
        <f ca="1">IF(M12="","",OFFSET(KKoef!$B$1,M12,0))</f>
        <v/>
      </c>
      <c r="O12" s="128"/>
      <c r="P12" s="128"/>
      <c r="Q12" s="128"/>
      <c r="R12" s="128"/>
      <c r="S12" s="128"/>
      <c r="T12" s="250"/>
      <c r="U12" s="128"/>
      <c r="V12" s="128"/>
      <c r="W12" s="128"/>
      <c r="X12" s="128"/>
      <c r="Y12" s="128"/>
      <c r="Z12" s="250"/>
      <c r="AA12" s="119">
        <f t="shared" ca="1" si="20"/>
        <v>85</v>
      </c>
      <c r="AB12" s="252">
        <f t="shared" si="21"/>
        <v>0</v>
      </c>
      <c r="AC12" s="119">
        <f t="shared" si="79"/>
        <v>0</v>
      </c>
      <c r="AD12" s="252">
        <f t="shared" si="22"/>
        <v>0</v>
      </c>
      <c r="AE12" s="171">
        <f t="shared" ca="1" si="23"/>
        <v>0</v>
      </c>
      <c r="AF12" s="211"/>
      <c r="AG12" s="254"/>
      <c r="AH12" s="227"/>
      <c r="AI12" s="227"/>
      <c r="AJ12" s="194"/>
      <c r="AK12" s="225"/>
      <c r="AL12" s="224"/>
      <c r="AM12" s="194"/>
      <c r="AN12" s="194"/>
      <c r="AO12" s="194"/>
      <c r="AP12" s="225"/>
      <c r="AQ12" s="224"/>
      <c r="AR12" s="194"/>
      <c r="AS12" s="194"/>
      <c r="AT12" s="194"/>
      <c r="AU12" s="225"/>
      <c r="AV12" s="224"/>
      <c r="AW12" s="194"/>
      <c r="AX12" s="194"/>
      <c r="AY12" s="194"/>
      <c r="AZ12" s="225"/>
      <c r="BA12" s="224"/>
      <c r="BB12" s="194"/>
      <c r="BC12" s="194"/>
      <c r="BD12" s="194"/>
      <c r="BE12" s="225"/>
      <c r="BF12" s="224"/>
      <c r="BG12" s="194"/>
      <c r="BH12" s="194"/>
      <c r="BI12" s="194"/>
      <c r="BJ12" s="225"/>
      <c r="BK12" s="212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215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69">
        <f t="shared" si="24"/>
        <v>0</v>
      </c>
      <c r="CH12" s="26">
        <f t="shared" si="25"/>
        <v>0</v>
      </c>
      <c r="CJ12" s="39">
        <v>4</v>
      </c>
      <c r="CK12" s="16">
        <f t="shared" si="26"/>
        <v>0</v>
      </c>
      <c r="CL12" s="51">
        <f t="shared" ca="1" si="27"/>
        <v>0</v>
      </c>
      <c r="CM12" s="51">
        <f t="shared" ca="1" si="27"/>
        <v>0</v>
      </c>
      <c r="CN12" s="51">
        <f t="shared" ca="1" si="27"/>
        <v>0</v>
      </c>
      <c r="CO12" s="51">
        <f t="shared" ca="1" si="28"/>
        <v>0</v>
      </c>
      <c r="CQ12" s="107">
        <f t="shared" si="29"/>
        <v>0</v>
      </c>
      <c r="CR12" s="107">
        <f t="shared" si="30"/>
        <v>0</v>
      </c>
      <c r="CS12" s="107">
        <f t="shared" si="31"/>
        <v>0</v>
      </c>
      <c r="CT12" s="107">
        <f t="shared" si="32"/>
        <v>0</v>
      </c>
      <c r="CU12" s="107">
        <f t="shared" si="33"/>
        <v>0</v>
      </c>
      <c r="CV12" s="107">
        <f t="shared" si="34"/>
        <v>0</v>
      </c>
      <c r="CW12" s="107">
        <f t="shared" si="35"/>
        <v>0</v>
      </c>
      <c r="CX12" s="107">
        <f t="shared" si="36"/>
        <v>0</v>
      </c>
      <c r="CY12" s="107">
        <f t="shared" si="37"/>
        <v>0</v>
      </c>
      <c r="CZ12" s="107">
        <f t="shared" si="38"/>
        <v>0</v>
      </c>
      <c r="DA12" s="107">
        <f t="shared" si="39"/>
        <v>0</v>
      </c>
      <c r="DB12" s="107">
        <f t="shared" si="40"/>
        <v>0</v>
      </c>
      <c r="DC12" s="107">
        <f t="shared" si="41"/>
        <v>0</v>
      </c>
      <c r="DD12" s="107">
        <f t="shared" si="42"/>
        <v>0</v>
      </c>
      <c r="DE12" s="107">
        <f t="shared" si="43"/>
        <v>0</v>
      </c>
      <c r="DF12" s="107">
        <f t="shared" si="44"/>
        <v>0</v>
      </c>
      <c r="DG12" s="107">
        <f t="shared" si="45"/>
        <v>0</v>
      </c>
      <c r="DH12" s="107">
        <f t="shared" si="46"/>
        <v>0</v>
      </c>
      <c r="DI12" s="107">
        <f t="shared" si="47"/>
        <v>0</v>
      </c>
      <c r="DJ12" s="107">
        <f t="shared" si="48"/>
        <v>0</v>
      </c>
      <c r="DK12" s="107">
        <f t="shared" si="49"/>
        <v>0</v>
      </c>
      <c r="DL12" s="107">
        <f t="shared" si="50"/>
        <v>0</v>
      </c>
      <c r="DM12" s="107">
        <f t="shared" si="51"/>
        <v>0</v>
      </c>
      <c r="DN12" s="107">
        <f t="shared" si="52"/>
        <v>0</v>
      </c>
      <c r="DO12" s="107">
        <f t="shared" si="53"/>
        <v>0</v>
      </c>
      <c r="DP12" s="107">
        <f t="shared" si="54"/>
        <v>0</v>
      </c>
      <c r="DQ12" s="107">
        <f t="shared" si="55"/>
        <v>0</v>
      </c>
      <c r="DR12" s="107">
        <f t="shared" si="56"/>
        <v>0</v>
      </c>
      <c r="DS12" s="107">
        <f t="shared" si="57"/>
        <v>0</v>
      </c>
      <c r="DT12" s="107">
        <f t="shared" si="58"/>
        <v>0</v>
      </c>
      <c r="DV12" s="107">
        <f t="shared" si="59"/>
        <v>0</v>
      </c>
      <c r="DW12" s="107">
        <f t="shared" si="60"/>
        <v>0</v>
      </c>
      <c r="DX12" s="107">
        <f t="shared" si="61"/>
        <v>0</v>
      </c>
      <c r="DY12" s="107">
        <f t="shared" si="62"/>
        <v>0</v>
      </c>
      <c r="DZ12" s="107">
        <f t="shared" si="63"/>
        <v>0</v>
      </c>
      <c r="EA12" s="107">
        <f t="shared" si="64"/>
        <v>0</v>
      </c>
      <c r="EB12" s="107">
        <f t="shared" si="65"/>
        <v>0</v>
      </c>
      <c r="EC12" s="107">
        <f t="shared" si="66"/>
        <v>0</v>
      </c>
      <c r="ED12" s="107">
        <f t="shared" si="67"/>
        <v>0</v>
      </c>
      <c r="EE12" s="107">
        <f t="shared" si="68"/>
        <v>0</v>
      </c>
      <c r="EG12" s="195">
        <f t="shared" si="69"/>
        <v>0</v>
      </c>
      <c r="EH12" s="195">
        <f t="shared" si="70"/>
        <v>0</v>
      </c>
      <c r="EI12" s="195">
        <f t="shared" si="71"/>
        <v>0</v>
      </c>
      <c r="EJ12" s="195">
        <f t="shared" si="72"/>
        <v>0</v>
      </c>
      <c r="EK12" s="195">
        <f t="shared" si="73"/>
        <v>0</v>
      </c>
      <c r="EL12" s="195">
        <f t="shared" si="74"/>
        <v>0</v>
      </c>
      <c r="EM12" s="195">
        <f t="shared" si="75"/>
        <v>0</v>
      </c>
      <c r="EN12" s="195">
        <f t="shared" si="76"/>
        <v>0</v>
      </c>
      <c r="EO12" s="195">
        <f t="shared" si="77"/>
        <v>0</v>
      </c>
      <c r="EP12" s="195">
        <f t="shared" si="78"/>
        <v>0</v>
      </c>
    </row>
    <row r="13" spans="2:146" ht="12" customHeight="1" x14ac:dyDescent="0.2">
      <c r="B13" s="126">
        <f t="shared" si="13"/>
        <v>1</v>
      </c>
      <c r="C13" s="118" t="str">
        <f t="shared" ca="1" si="14"/>
        <v/>
      </c>
      <c r="D13" s="118" t="str">
        <f t="shared" ca="1" si="15"/>
        <v/>
      </c>
      <c r="E13" s="118" t="str">
        <f t="shared" ca="1" si="16"/>
        <v/>
      </c>
      <c r="F13" s="117" t="str">
        <f ca="1">OFFSET(prihlasky!$H$1,$CJ13,0)</f>
        <v/>
      </c>
      <c r="G13" s="117" t="str">
        <f ca="1">IF(OFFSET(prihlasky!$B$1,$CJ13,0)="","",(OFFSET(prihlasky!$B$1,$CJ13,0)))</f>
        <v/>
      </c>
      <c r="H13" s="117">
        <f ca="1">OFFSET(prihlasky!$I$1,$CJ13,0)</f>
        <v>0</v>
      </c>
      <c r="I13" s="117" t="str">
        <f ca="1">UPPER(OFFSET(prihlasky!$A$1,$CJ13,0))</f>
        <v/>
      </c>
      <c r="J13" s="126">
        <f t="shared" si="17"/>
        <v>0</v>
      </c>
      <c r="K13" s="159">
        <f t="shared" si="18"/>
        <v>0</v>
      </c>
      <c r="L13" s="167">
        <f t="shared" ca="1" si="19"/>
        <v>0</v>
      </c>
      <c r="M13" s="117" t="str">
        <f ca="1">IF(OR(CH13=0,ISERROR(MATCH(I13,KKoef!E:E,0))),"",MATCH(I13,KKoef!E:E,0)-1)</f>
        <v/>
      </c>
      <c r="N13" s="117" t="str">
        <f ca="1">IF(M13="","",OFFSET(KKoef!$B$1,M13,0))</f>
        <v/>
      </c>
      <c r="O13" s="128"/>
      <c r="P13" s="128"/>
      <c r="Q13" s="128"/>
      <c r="R13" s="128"/>
      <c r="S13" s="128"/>
      <c r="T13" s="250"/>
      <c r="U13" s="128"/>
      <c r="V13" s="128"/>
      <c r="W13" s="128"/>
      <c r="X13" s="128"/>
      <c r="Y13" s="128"/>
      <c r="Z13" s="250"/>
      <c r="AA13" s="119">
        <f t="shared" ca="1" si="20"/>
        <v>85</v>
      </c>
      <c r="AB13" s="252">
        <f t="shared" si="21"/>
        <v>0</v>
      </c>
      <c r="AC13" s="119">
        <f t="shared" si="79"/>
        <v>0</v>
      </c>
      <c r="AD13" s="252">
        <f t="shared" si="22"/>
        <v>0</v>
      </c>
      <c r="AE13" s="171">
        <f t="shared" ca="1" si="23"/>
        <v>0</v>
      </c>
      <c r="AF13" s="211"/>
      <c r="AG13" s="224"/>
      <c r="AH13" s="194"/>
      <c r="AI13" s="194"/>
      <c r="AJ13" s="194"/>
      <c r="AK13" s="225"/>
      <c r="AL13" s="224"/>
      <c r="AM13" s="194"/>
      <c r="AN13" s="194"/>
      <c r="AO13" s="194"/>
      <c r="AP13" s="225"/>
      <c r="AQ13" s="224"/>
      <c r="AR13" s="194"/>
      <c r="AS13" s="194"/>
      <c r="AT13" s="194"/>
      <c r="AU13" s="225"/>
      <c r="AV13" s="224"/>
      <c r="AW13" s="194"/>
      <c r="AX13" s="194"/>
      <c r="AY13" s="194"/>
      <c r="AZ13" s="225"/>
      <c r="BA13" s="224"/>
      <c r="BB13" s="194"/>
      <c r="BC13" s="194"/>
      <c r="BD13" s="194"/>
      <c r="BE13" s="225"/>
      <c r="BF13" s="224"/>
      <c r="BG13" s="194"/>
      <c r="BH13" s="194"/>
      <c r="BI13" s="194"/>
      <c r="BJ13" s="225"/>
      <c r="BK13" s="212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215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69">
        <f t="shared" si="24"/>
        <v>0</v>
      </c>
      <c r="CH13" s="26">
        <f t="shared" si="25"/>
        <v>0</v>
      </c>
      <c r="CJ13" s="39">
        <v>5</v>
      </c>
      <c r="CK13" s="16">
        <f t="shared" si="26"/>
        <v>0</v>
      </c>
      <c r="CL13" s="51">
        <f t="shared" ca="1" si="27"/>
        <v>0</v>
      </c>
      <c r="CM13" s="51">
        <f t="shared" ca="1" si="27"/>
        <v>0</v>
      </c>
      <c r="CN13" s="51">
        <f t="shared" ca="1" si="27"/>
        <v>0</v>
      </c>
      <c r="CO13" s="51">
        <f t="shared" ca="1" si="28"/>
        <v>0</v>
      </c>
      <c r="CQ13" s="107">
        <f t="shared" si="29"/>
        <v>0</v>
      </c>
      <c r="CR13" s="107">
        <f t="shared" si="30"/>
        <v>0</v>
      </c>
      <c r="CS13" s="107">
        <f t="shared" si="31"/>
        <v>0</v>
      </c>
      <c r="CT13" s="107">
        <f t="shared" si="32"/>
        <v>0</v>
      </c>
      <c r="CU13" s="107">
        <f t="shared" si="33"/>
        <v>0</v>
      </c>
      <c r="CV13" s="107">
        <f t="shared" si="34"/>
        <v>0</v>
      </c>
      <c r="CW13" s="107">
        <f t="shared" si="35"/>
        <v>0</v>
      </c>
      <c r="CX13" s="107">
        <f t="shared" si="36"/>
        <v>0</v>
      </c>
      <c r="CY13" s="107">
        <f t="shared" si="37"/>
        <v>0</v>
      </c>
      <c r="CZ13" s="107">
        <f t="shared" si="38"/>
        <v>0</v>
      </c>
      <c r="DA13" s="107">
        <f t="shared" si="39"/>
        <v>0</v>
      </c>
      <c r="DB13" s="107">
        <f t="shared" si="40"/>
        <v>0</v>
      </c>
      <c r="DC13" s="107">
        <f t="shared" si="41"/>
        <v>0</v>
      </c>
      <c r="DD13" s="107">
        <f t="shared" si="42"/>
        <v>0</v>
      </c>
      <c r="DE13" s="107">
        <f t="shared" si="43"/>
        <v>0</v>
      </c>
      <c r="DF13" s="107">
        <f t="shared" si="44"/>
        <v>0</v>
      </c>
      <c r="DG13" s="107">
        <f t="shared" si="45"/>
        <v>0</v>
      </c>
      <c r="DH13" s="107">
        <f t="shared" si="46"/>
        <v>0</v>
      </c>
      <c r="DI13" s="107">
        <f t="shared" si="47"/>
        <v>0</v>
      </c>
      <c r="DJ13" s="107">
        <f t="shared" si="48"/>
        <v>0</v>
      </c>
      <c r="DK13" s="107">
        <f t="shared" si="49"/>
        <v>0</v>
      </c>
      <c r="DL13" s="107">
        <f t="shared" si="50"/>
        <v>0</v>
      </c>
      <c r="DM13" s="107">
        <f t="shared" si="51"/>
        <v>0</v>
      </c>
      <c r="DN13" s="107">
        <f t="shared" si="52"/>
        <v>0</v>
      </c>
      <c r="DO13" s="107">
        <f t="shared" si="53"/>
        <v>0</v>
      </c>
      <c r="DP13" s="107">
        <f t="shared" si="54"/>
        <v>0</v>
      </c>
      <c r="DQ13" s="107">
        <f t="shared" si="55"/>
        <v>0</v>
      </c>
      <c r="DR13" s="107">
        <f t="shared" si="56"/>
        <v>0</v>
      </c>
      <c r="DS13" s="107">
        <f t="shared" si="57"/>
        <v>0</v>
      </c>
      <c r="DT13" s="107">
        <f t="shared" si="58"/>
        <v>0</v>
      </c>
      <c r="DV13" s="107">
        <f t="shared" si="59"/>
        <v>0</v>
      </c>
      <c r="DW13" s="107">
        <f t="shared" si="60"/>
        <v>0</v>
      </c>
      <c r="DX13" s="107">
        <f t="shared" si="61"/>
        <v>0</v>
      </c>
      <c r="DY13" s="107">
        <f t="shared" si="62"/>
        <v>0</v>
      </c>
      <c r="DZ13" s="107">
        <f t="shared" si="63"/>
        <v>0</v>
      </c>
      <c r="EA13" s="107">
        <f t="shared" si="64"/>
        <v>0</v>
      </c>
      <c r="EB13" s="107">
        <f t="shared" si="65"/>
        <v>0</v>
      </c>
      <c r="EC13" s="107">
        <f t="shared" si="66"/>
        <v>0</v>
      </c>
      <c r="ED13" s="107">
        <f t="shared" si="67"/>
        <v>0</v>
      </c>
      <c r="EE13" s="107">
        <f t="shared" si="68"/>
        <v>0</v>
      </c>
      <c r="EG13" s="195">
        <f t="shared" si="69"/>
        <v>0</v>
      </c>
      <c r="EH13" s="195">
        <f t="shared" si="70"/>
        <v>0</v>
      </c>
      <c r="EI13" s="195">
        <f t="shared" si="71"/>
        <v>0</v>
      </c>
      <c r="EJ13" s="195">
        <f t="shared" si="72"/>
        <v>0</v>
      </c>
      <c r="EK13" s="195">
        <f t="shared" si="73"/>
        <v>0</v>
      </c>
      <c r="EL13" s="195">
        <f t="shared" si="74"/>
        <v>0</v>
      </c>
      <c r="EM13" s="195">
        <f t="shared" si="75"/>
        <v>0</v>
      </c>
      <c r="EN13" s="195">
        <f t="shared" si="76"/>
        <v>0</v>
      </c>
      <c r="EO13" s="195">
        <f t="shared" si="77"/>
        <v>0</v>
      </c>
      <c r="EP13" s="195">
        <f t="shared" si="78"/>
        <v>0</v>
      </c>
    </row>
    <row r="14" spans="2:146" ht="12" customHeight="1" x14ac:dyDescent="0.2">
      <c r="B14" s="126">
        <f t="shared" si="13"/>
        <v>1</v>
      </c>
      <c r="C14" s="118" t="str">
        <f t="shared" ca="1" si="14"/>
        <v/>
      </c>
      <c r="D14" s="118" t="str">
        <f t="shared" ca="1" si="15"/>
        <v/>
      </c>
      <c r="E14" s="118" t="str">
        <f t="shared" ca="1" si="16"/>
        <v/>
      </c>
      <c r="F14" s="117" t="str">
        <f ca="1">OFFSET(prihlasky!$H$1,$CJ14,0)</f>
        <v/>
      </c>
      <c r="G14" s="117" t="str">
        <f ca="1">IF(OFFSET(prihlasky!$B$1,$CJ14,0)="","",(OFFSET(prihlasky!$B$1,$CJ14,0)))</f>
        <v/>
      </c>
      <c r="H14" s="117">
        <f ca="1">OFFSET(prihlasky!$I$1,$CJ14,0)</f>
        <v>0</v>
      </c>
      <c r="I14" s="117" t="str">
        <f ca="1">UPPER(OFFSET(prihlasky!$A$1,$CJ14,0))</f>
        <v/>
      </c>
      <c r="J14" s="126">
        <f t="shared" si="17"/>
        <v>0</v>
      </c>
      <c r="K14" s="159">
        <f t="shared" si="18"/>
        <v>0</v>
      </c>
      <c r="L14" s="167">
        <f t="shared" ca="1" si="19"/>
        <v>0</v>
      </c>
      <c r="M14" s="117" t="str">
        <f ca="1">IF(OR(CH14=0,ISERROR(MATCH(I14,KKoef!E:E,0))),"",MATCH(I14,KKoef!E:E,0)-1)</f>
        <v/>
      </c>
      <c r="N14" s="117" t="str">
        <f ca="1">IF(M14="","",OFFSET(KKoef!$B$1,M14,0))</f>
        <v/>
      </c>
      <c r="O14" s="128"/>
      <c r="P14" s="128"/>
      <c r="Q14" s="128"/>
      <c r="R14" s="128"/>
      <c r="S14" s="128"/>
      <c r="T14" s="250"/>
      <c r="U14" s="128"/>
      <c r="V14" s="128"/>
      <c r="W14" s="128"/>
      <c r="X14" s="128"/>
      <c r="Y14" s="128"/>
      <c r="Z14" s="250"/>
      <c r="AA14" s="119">
        <f t="shared" ca="1" si="20"/>
        <v>85</v>
      </c>
      <c r="AB14" s="252">
        <f t="shared" si="21"/>
        <v>0</v>
      </c>
      <c r="AC14" s="119">
        <f t="shared" si="79"/>
        <v>0</v>
      </c>
      <c r="AD14" s="252">
        <f t="shared" si="22"/>
        <v>0</v>
      </c>
      <c r="AE14" s="171">
        <f t="shared" ca="1" si="23"/>
        <v>0</v>
      </c>
      <c r="AF14" s="211"/>
      <c r="AG14" s="224"/>
      <c r="AH14" s="194"/>
      <c r="AI14" s="194"/>
      <c r="AJ14" s="194"/>
      <c r="AK14" s="225"/>
      <c r="AL14" s="224"/>
      <c r="AM14" s="194"/>
      <c r="AN14" s="194"/>
      <c r="AO14" s="194"/>
      <c r="AP14" s="225"/>
      <c r="AQ14" s="224"/>
      <c r="AR14" s="194"/>
      <c r="AS14" s="194"/>
      <c r="AT14" s="194"/>
      <c r="AU14" s="225"/>
      <c r="AV14" s="224"/>
      <c r="AW14" s="194"/>
      <c r="AX14" s="194"/>
      <c r="AY14" s="194"/>
      <c r="AZ14" s="225"/>
      <c r="BA14" s="224"/>
      <c r="BB14" s="194"/>
      <c r="BC14" s="194"/>
      <c r="BD14" s="194"/>
      <c r="BE14" s="225"/>
      <c r="BF14" s="224"/>
      <c r="BG14" s="194"/>
      <c r="BH14" s="194"/>
      <c r="BI14" s="194"/>
      <c r="BJ14" s="225"/>
      <c r="BK14" s="212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215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69">
        <f t="shared" si="24"/>
        <v>0</v>
      </c>
      <c r="CH14" s="26">
        <f t="shared" si="25"/>
        <v>0</v>
      </c>
      <c r="CJ14" s="39">
        <v>6</v>
      </c>
      <c r="CK14" s="16">
        <f t="shared" si="26"/>
        <v>0</v>
      </c>
      <c r="CL14" s="51">
        <f t="shared" ca="1" si="27"/>
        <v>0</v>
      </c>
      <c r="CM14" s="51">
        <f t="shared" ca="1" si="27"/>
        <v>0</v>
      </c>
      <c r="CN14" s="51">
        <f t="shared" ca="1" si="27"/>
        <v>0</v>
      </c>
      <c r="CO14" s="51">
        <f t="shared" ca="1" si="28"/>
        <v>0</v>
      </c>
      <c r="CQ14" s="107">
        <f t="shared" si="29"/>
        <v>0</v>
      </c>
      <c r="CR14" s="107">
        <f t="shared" si="30"/>
        <v>0</v>
      </c>
      <c r="CS14" s="107">
        <f t="shared" si="31"/>
        <v>0</v>
      </c>
      <c r="CT14" s="107">
        <f t="shared" si="32"/>
        <v>0</v>
      </c>
      <c r="CU14" s="107">
        <f t="shared" si="33"/>
        <v>0</v>
      </c>
      <c r="CV14" s="107">
        <f t="shared" si="34"/>
        <v>0</v>
      </c>
      <c r="CW14" s="107">
        <f t="shared" si="35"/>
        <v>0</v>
      </c>
      <c r="CX14" s="107">
        <f t="shared" si="36"/>
        <v>0</v>
      </c>
      <c r="CY14" s="107">
        <f t="shared" si="37"/>
        <v>0</v>
      </c>
      <c r="CZ14" s="107">
        <f t="shared" si="38"/>
        <v>0</v>
      </c>
      <c r="DA14" s="107">
        <f t="shared" si="39"/>
        <v>0</v>
      </c>
      <c r="DB14" s="107">
        <f t="shared" si="40"/>
        <v>0</v>
      </c>
      <c r="DC14" s="107">
        <f t="shared" si="41"/>
        <v>0</v>
      </c>
      <c r="DD14" s="107">
        <f t="shared" si="42"/>
        <v>0</v>
      </c>
      <c r="DE14" s="107">
        <f t="shared" si="43"/>
        <v>0</v>
      </c>
      <c r="DF14" s="107">
        <f t="shared" si="44"/>
        <v>0</v>
      </c>
      <c r="DG14" s="107">
        <f t="shared" si="45"/>
        <v>0</v>
      </c>
      <c r="DH14" s="107">
        <f t="shared" si="46"/>
        <v>0</v>
      </c>
      <c r="DI14" s="107">
        <f t="shared" si="47"/>
        <v>0</v>
      </c>
      <c r="DJ14" s="107">
        <f t="shared" si="48"/>
        <v>0</v>
      </c>
      <c r="DK14" s="107">
        <f t="shared" si="49"/>
        <v>0</v>
      </c>
      <c r="DL14" s="107">
        <f t="shared" si="50"/>
        <v>0</v>
      </c>
      <c r="DM14" s="107">
        <f t="shared" si="51"/>
        <v>0</v>
      </c>
      <c r="DN14" s="107">
        <f t="shared" si="52"/>
        <v>0</v>
      </c>
      <c r="DO14" s="107">
        <f t="shared" si="53"/>
        <v>0</v>
      </c>
      <c r="DP14" s="107">
        <f t="shared" si="54"/>
        <v>0</v>
      </c>
      <c r="DQ14" s="107">
        <f t="shared" si="55"/>
        <v>0</v>
      </c>
      <c r="DR14" s="107">
        <f t="shared" si="56"/>
        <v>0</v>
      </c>
      <c r="DS14" s="107">
        <f t="shared" si="57"/>
        <v>0</v>
      </c>
      <c r="DT14" s="107">
        <f t="shared" si="58"/>
        <v>0</v>
      </c>
      <c r="DV14" s="107">
        <f t="shared" si="59"/>
        <v>0</v>
      </c>
      <c r="DW14" s="107">
        <f t="shared" si="60"/>
        <v>0</v>
      </c>
      <c r="DX14" s="107">
        <f t="shared" si="61"/>
        <v>0</v>
      </c>
      <c r="DY14" s="107">
        <f t="shared" si="62"/>
        <v>0</v>
      </c>
      <c r="DZ14" s="107">
        <f t="shared" si="63"/>
        <v>0</v>
      </c>
      <c r="EA14" s="107">
        <f t="shared" si="64"/>
        <v>0</v>
      </c>
      <c r="EB14" s="107">
        <f t="shared" si="65"/>
        <v>0</v>
      </c>
      <c r="EC14" s="107">
        <f t="shared" si="66"/>
        <v>0</v>
      </c>
      <c r="ED14" s="107">
        <f t="shared" si="67"/>
        <v>0</v>
      </c>
      <c r="EE14" s="107">
        <f t="shared" si="68"/>
        <v>0</v>
      </c>
      <c r="EG14" s="195">
        <f t="shared" si="69"/>
        <v>0</v>
      </c>
      <c r="EH14" s="195">
        <f t="shared" si="70"/>
        <v>0</v>
      </c>
      <c r="EI14" s="195">
        <f t="shared" si="71"/>
        <v>0</v>
      </c>
      <c r="EJ14" s="195">
        <f t="shared" si="72"/>
        <v>0</v>
      </c>
      <c r="EK14" s="195">
        <f t="shared" si="73"/>
        <v>0</v>
      </c>
      <c r="EL14" s="195">
        <f t="shared" si="74"/>
        <v>0</v>
      </c>
      <c r="EM14" s="195">
        <f t="shared" si="75"/>
        <v>0</v>
      </c>
      <c r="EN14" s="195">
        <f t="shared" si="76"/>
        <v>0</v>
      </c>
      <c r="EO14" s="195">
        <f t="shared" si="77"/>
        <v>0</v>
      </c>
      <c r="EP14" s="195">
        <f t="shared" si="78"/>
        <v>0</v>
      </c>
    </row>
    <row r="15" spans="2:146" ht="12" customHeight="1" x14ac:dyDescent="0.2">
      <c r="B15" s="126">
        <f t="shared" si="13"/>
        <v>1</v>
      </c>
      <c r="C15" s="118" t="str">
        <f t="shared" ca="1" si="14"/>
        <v/>
      </c>
      <c r="D15" s="118" t="str">
        <f t="shared" ca="1" si="15"/>
        <v/>
      </c>
      <c r="E15" s="118" t="str">
        <f t="shared" ca="1" si="16"/>
        <v/>
      </c>
      <c r="F15" s="117" t="str">
        <f ca="1">OFFSET(prihlasky!$H$1,$CJ15,0)</f>
        <v/>
      </c>
      <c r="G15" s="117" t="str">
        <f ca="1">IF(OFFSET(prihlasky!$B$1,$CJ15,0)="","",(OFFSET(prihlasky!$B$1,$CJ15,0)))</f>
        <v/>
      </c>
      <c r="H15" s="117">
        <f ca="1">OFFSET(prihlasky!$I$1,$CJ15,0)</f>
        <v>0</v>
      </c>
      <c r="I15" s="117" t="str">
        <f ca="1">UPPER(OFFSET(prihlasky!$A$1,$CJ15,0))</f>
        <v/>
      </c>
      <c r="J15" s="126">
        <f t="shared" si="17"/>
        <v>0</v>
      </c>
      <c r="K15" s="159">
        <f t="shared" si="18"/>
        <v>0</v>
      </c>
      <c r="L15" s="167">
        <f t="shared" ca="1" si="19"/>
        <v>0</v>
      </c>
      <c r="M15" s="117" t="str">
        <f ca="1">IF(OR(CH15=0,ISERROR(MATCH(I15,KKoef!E:E,0))),"",MATCH(I15,KKoef!E:E,0)-1)</f>
        <v/>
      </c>
      <c r="N15" s="117" t="str">
        <f ca="1">IF(M15="","",OFFSET(KKoef!$B$1,M15,0))</f>
        <v/>
      </c>
      <c r="O15" s="128"/>
      <c r="P15" s="128"/>
      <c r="Q15" s="128"/>
      <c r="R15" s="128"/>
      <c r="S15" s="128"/>
      <c r="T15" s="250"/>
      <c r="U15" s="128"/>
      <c r="V15" s="128"/>
      <c r="W15" s="128"/>
      <c r="X15" s="128"/>
      <c r="Y15" s="128"/>
      <c r="Z15" s="250"/>
      <c r="AA15" s="119">
        <f t="shared" ca="1" si="20"/>
        <v>85</v>
      </c>
      <c r="AB15" s="252">
        <f t="shared" si="21"/>
        <v>0</v>
      </c>
      <c r="AC15" s="119">
        <f t="shared" si="79"/>
        <v>0</v>
      </c>
      <c r="AD15" s="252">
        <f t="shared" si="22"/>
        <v>0</v>
      </c>
      <c r="AE15" s="171">
        <f t="shared" ca="1" si="23"/>
        <v>0</v>
      </c>
      <c r="AF15" s="211"/>
      <c r="AG15" s="224"/>
      <c r="AH15" s="194"/>
      <c r="AI15" s="194"/>
      <c r="AJ15" s="194"/>
      <c r="AK15" s="225"/>
      <c r="AL15" s="224"/>
      <c r="AM15" s="194"/>
      <c r="AN15" s="194"/>
      <c r="AO15" s="194"/>
      <c r="AP15" s="225"/>
      <c r="AQ15" s="224"/>
      <c r="AR15" s="194"/>
      <c r="AS15" s="194"/>
      <c r="AT15" s="194"/>
      <c r="AU15" s="225"/>
      <c r="AV15" s="224"/>
      <c r="AW15" s="194"/>
      <c r="AX15" s="194"/>
      <c r="AY15" s="194"/>
      <c r="AZ15" s="225"/>
      <c r="BA15" s="224"/>
      <c r="BB15" s="194"/>
      <c r="BC15" s="194"/>
      <c r="BD15" s="194"/>
      <c r="BE15" s="225"/>
      <c r="BF15" s="224"/>
      <c r="BG15" s="194"/>
      <c r="BH15" s="194"/>
      <c r="BI15" s="194"/>
      <c r="BJ15" s="225"/>
      <c r="BK15" s="212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215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69">
        <f t="shared" si="24"/>
        <v>0</v>
      </c>
      <c r="CH15" s="26">
        <f t="shared" si="25"/>
        <v>0</v>
      </c>
      <c r="CJ15" s="39">
        <v>7</v>
      </c>
      <c r="CK15" s="16">
        <f t="shared" si="26"/>
        <v>0</v>
      </c>
      <c r="CL15" s="51">
        <f t="shared" ca="1" si="27"/>
        <v>0</v>
      </c>
      <c r="CM15" s="51">
        <f t="shared" ca="1" si="27"/>
        <v>0</v>
      </c>
      <c r="CN15" s="51">
        <f t="shared" ca="1" si="27"/>
        <v>0</v>
      </c>
      <c r="CO15" s="51">
        <f t="shared" ca="1" si="28"/>
        <v>0</v>
      </c>
      <c r="CQ15" s="107">
        <f t="shared" si="29"/>
        <v>0</v>
      </c>
      <c r="CR15" s="107">
        <f t="shared" si="30"/>
        <v>0</v>
      </c>
      <c r="CS15" s="107">
        <f t="shared" si="31"/>
        <v>0</v>
      </c>
      <c r="CT15" s="107">
        <f t="shared" si="32"/>
        <v>0</v>
      </c>
      <c r="CU15" s="107">
        <f t="shared" si="33"/>
        <v>0</v>
      </c>
      <c r="CV15" s="107">
        <f t="shared" si="34"/>
        <v>0</v>
      </c>
      <c r="CW15" s="107">
        <f t="shared" si="35"/>
        <v>0</v>
      </c>
      <c r="CX15" s="107">
        <f t="shared" si="36"/>
        <v>0</v>
      </c>
      <c r="CY15" s="107">
        <f t="shared" si="37"/>
        <v>0</v>
      </c>
      <c r="CZ15" s="107">
        <f t="shared" si="38"/>
        <v>0</v>
      </c>
      <c r="DA15" s="107">
        <f t="shared" si="39"/>
        <v>0</v>
      </c>
      <c r="DB15" s="107">
        <f t="shared" si="40"/>
        <v>0</v>
      </c>
      <c r="DC15" s="107">
        <f t="shared" si="41"/>
        <v>0</v>
      </c>
      <c r="DD15" s="107">
        <f t="shared" si="42"/>
        <v>0</v>
      </c>
      <c r="DE15" s="107">
        <f t="shared" si="43"/>
        <v>0</v>
      </c>
      <c r="DF15" s="107">
        <f t="shared" si="44"/>
        <v>0</v>
      </c>
      <c r="DG15" s="107">
        <f t="shared" si="45"/>
        <v>0</v>
      </c>
      <c r="DH15" s="107">
        <f t="shared" si="46"/>
        <v>0</v>
      </c>
      <c r="DI15" s="107">
        <f t="shared" si="47"/>
        <v>0</v>
      </c>
      <c r="DJ15" s="107">
        <f t="shared" si="48"/>
        <v>0</v>
      </c>
      <c r="DK15" s="107">
        <f t="shared" si="49"/>
        <v>0</v>
      </c>
      <c r="DL15" s="107">
        <f t="shared" si="50"/>
        <v>0</v>
      </c>
      <c r="DM15" s="107">
        <f t="shared" si="51"/>
        <v>0</v>
      </c>
      <c r="DN15" s="107">
        <f t="shared" si="52"/>
        <v>0</v>
      </c>
      <c r="DO15" s="107">
        <f t="shared" si="53"/>
        <v>0</v>
      </c>
      <c r="DP15" s="107">
        <f t="shared" si="54"/>
        <v>0</v>
      </c>
      <c r="DQ15" s="107">
        <f t="shared" si="55"/>
        <v>0</v>
      </c>
      <c r="DR15" s="107">
        <f t="shared" si="56"/>
        <v>0</v>
      </c>
      <c r="DS15" s="107">
        <f t="shared" si="57"/>
        <v>0</v>
      </c>
      <c r="DT15" s="107">
        <f t="shared" si="58"/>
        <v>0</v>
      </c>
      <c r="DV15" s="107">
        <f t="shared" si="59"/>
        <v>0</v>
      </c>
      <c r="DW15" s="107">
        <f t="shared" si="60"/>
        <v>0</v>
      </c>
      <c r="DX15" s="107">
        <f t="shared" si="61"/>
        <v>0</v>
      </c>
      <c r="DY15" s="107">
        <f t="shared" si="62"/>
        <v>0</v>
      </c>
      <c r="DZ15" s="107">
        <f t="shared" si="63"/>
        <v>0</v>
      </c>
      <c r="EA15" s="107">
        <f t="shared" si="64"/>
        <v>0</v>
      </c>
      <c r="EB15" s="107">
        <f t="shared" si="65"/>
        <v>0</v>
      </c>
      <c r="EC15" s="107">
        <f t="shared" si="66"/>
        <v>0</v>
      </c>
      <c r="ED15" s="107">
        <f t="shared" si="67"/>
        <v>0</v>
      </c>
      <c r="EE15" s="107">
        <f t="shared" si="68"/>
        <v>0</v>
      </c>
      <c r="EG15" s="195">
        <f t="shared" si="69"/>
        <v>0</v>
      </c>
      <c r="EH15" s="195">
        <f t="shared" si="70"/>
        <v>0</v>
      </c>
      <c r="EI15" s="195">
        <f t="shared" si="71"/>
        <v>0</v>
      </c>
      <c r="EJ15" s="195">
        <f t="shared" si="72"/>
        <v>0</v>
      </c>
      <c r="EK15" s="195">
        <f t="shared" si="73"/>
        <v>0</v>
      </c>
      <c r="EL15" s="195">
        <f t="shared" si="74"/>
        <v>0</v>
      </c>
      <c r="EM15" s="195">
        <f t="shared" si="75"/>
        <v>0</v>
      </c>
      <c r="EN15" s="195">
        <f t="shared" si="76"/>
        <v>0</v>
      </c>
      <c r="EO15" s="195">
        <f t="shared" si="77"/>
        <v>0</v>
      </c>
      <c r="EP15" s="195">
        <f t="shared" si="78"/>
        <v>0</v>
      </c>
    </row>
    <row r="16" spans="2:146" ht="12" customHeight="1" x14ac:dyDescent="0.2">
      <c r="B16" s="126">
        <f t="shared" si="13"/>
        <v>1</v>
      </c>
      <c r="C16" s="118" t="str">
        <f t="shared" ca="1" si="14"/>
        <v/>
      </c>
      <c r="D16" s="118" t="str">
        <f t="shared" ca="1" si="15"/>
        <v/>
      </c>
      <c r="E16" s="118" t="str">
        <f t="shared" ca="1" si="16"/>
        <v/>
      </c>
      <c r="F16" s="117" t="str">
        <f ca="1">OFFSET(prihlasky!$H$1,$CJ16,0)</f>
        <v/>
      </c>
      <c r="G16" s="117" t="str">
        <f ca="1">IF(OFFSET(prihlasky!$B$1,$CJ16,0)="","",(OFFSET(prihlasky!$B$1,$CJ16,0)))</f>
        <v/>
      </c>
      <c r="H16" s="117">
        <f ca="1">OFFSET(prihlasky!$I$1,$CJ16,0)</f>
        <v>0</v>
      </c>
      <c r="I16" s="117" t="str">
        <f ca="1">UPPER(OFFSET(prihlasky!$A$1,$CJ16,0))</f>
        <v/>
      </c>
      <c r="J16" s="126">
        <f t="shared" si="17"/>
        <v>0</v>
      </c>
      <c r="K16" s="159">
        <f t="shared" si="18"/>
        <v>0</v>
      </c>
      <c r="L16" s="167">
        <f t="shared" ca="1" si="19"/>
        <v>0</v>
      </c>
      <c r="M16" s="117" t="str">
        <f ca="1">IF(OR(CH16=0,ISERROR(MATCH(I16,KKoef!E:E,0))),"",MATCH(I16,KKoef!E:E,0)-1)</f>
        <v/>
      </c>
      <c r="N16" s="117" t="str">
        <f ca="1">IF(M16="","",OFFSET(KKoef!$B$1,M16,0))</f>
        <v/>
      </c>
      <c r="O16" s="128"/>
      <c r="P16" s="128"/>
      <c r="Q16" s="128"/>
      <c r="R16" s="128"/>
      <c r="S16" s="128"/>
      <c r="T16" s="250"/>
      <c r="U16" s="128"/>
      <c r="V16" s="128"/>
      <c r="W16" s="128"/>
      <c r="X16" s="128"/>
      <c r="Y16" s="128"/>
      <c r="Z16" s="250"/>
      <c r="AA16" s="119">
        <f t="shared" ca="1" si="20"/>
        <v>85</v>
      </c>
      <c r="AB16" s="252">
        <f t="shared" si="21"/>
        <v>0</v>
      </c>
      <c r="AC16" s="119">
        <f t="shared" si="79"/>
        <v>0</v>
      </c>
      <c r="AD16" s="252">
        <f t="shared" si="22"/>
        <v>0</v>
      </c>
      <c r="AE16" s="171">
        <f t="shared" ca="1" si="23"/>
        <v>0</v>
      </c>
      <c r="AF16" s="211"/>
      <c r="AG16" s="224"/>
      <c r="AH16" s="194"/>
      <c r="AI16" s="194"/>
      <c r="AJ16" s="194"/>
      <c r="AK16" s="225"/>
      <c r="AL16" s="224"/>
      <c r="AM16" s="194"/>
      <c r="AN16" s="194"/>
      <c r="AO16" s="194"/>
      <c r="AP16" s="225"/>
      <c r="AQ16" s="224"/>
      <c r="AR16" s="194"/>
      <c r="AS16" s="194"/>
      <c r="AT16" s="194"/>
      <c r="AU16" s="225"/>
      <c r="AV16" s="224"/>
      <c r="AW16" s="194"/>
      <c r="AX16" s="194"/>
      <c r="AY16" s="194"/>
      <c r="AZ16" s="225"/>
      <c r="BA16" s="224"/>
      <c r="BB16" s="194"/>
      <c r="BC16" s="194"/>
      <c r="BD16" s="194"/>
      <c r="BE16" s="225"/>
      <c r="BF16" s="224"/>
      <c r="BG16" s="194"/>
      <c r="BH16" s="194"/>
      <c r="BI16" s="194"/>
      <c r="BJ16" s="225"/>
      <c r="BK16" s="212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215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69">
        <f t="shared" si="24"/>
        <v>0</v>
      </c>
      <c r="CH16" s="26">
        <f t="shared" si="25"/>
        <v>0</v>
      </c>
      <c r="CJ16" s="39">
        <v>8</v>
      </c>
      <c r="CK16" s="16">
        <f t="shared" si="26"/>
        <v>0</v>
      </c>
      <c r="CL16" s="51">
        <f t="shared" ca="1" si="27"/>
        <v>0</v>
      </c>
      <c r="CM16" s="51">
        <f t="shared" ca="1" si="27"/>
        <v>0</v>
      </c>
      <c r="CN16" s="51">
        <f t="shared" ca="1" si="27"/>
        <v>0</v>
      </c>
      <c r="CO16" s="51">
        <f t="shared" ca="1" si="28"/>
        <v>0</v>
      </c>
      <c r="CQ16" s="107">
        <f t="shared" si="29"/>
        <v>0</v>
      </c>
      <c r="CR16" s="107">
        <f t="shared" si="30"/>
        <v>0</v>
      </c>
      <c r="CS16" s="107">
        <f t="shared" si="31"/>
        <v>0</v>
      </c>
      <c r="CT16" s="107">
        <f t="shared" si="32"/>
        <v>0</v>
      </c>
      <c r="CU16" s="107">
        <f t="shared" si="33"/>
        <v>0</v>
      </c>
      <c r="CV16" s="107">
        <f t="shared" si="34"/>
        <v>0</v>
      </c>
      <c r="CW16" s="107">
        <f t="shared" si="35"/>
        <v>0</v>
      </c>
      <c r="CX16" s="107">
        <f t="shared" si="36"/>
        <v>0</v>
      </c>
      <c r="CY16" s="107">
        <f t="shared" si="37"/>
        <v>0</v>
      </c>
      <c r="CZ16" s="107">
        <f t="shared" si="38"/>
        <v>0</v>
      </c>
      <c r="DA16" s="107">
        <f t="shared" si="39"/>
        <v>0</v>
      </c>
      <c r="DB16" s="107">
        <f t="shared" si="40"/>
        <v>0</v>
      </c>
      <c r="DC16" s="107">
        <f t="shared" si="41"/>
        <v>0</v>
      </c>
      <c r="DD16" s="107">
        <f t="shared" si="42"/>
        <v>0</v>
      </c>
      <c r="DE16" s="107">
        <f t="shared" si="43"/>
        <v>0</v>
      </c>
      <c r="DF16" s="107">
        <f t="shared" si="44"/>
        <v>0</v>
      </c>
      <c r="DG16" s="107">
        <f t="shared" si="45"/>
        <v>0</v>
      </c>
      <c r="DH16" s="107">
        <f t="shared" si="46"/>
        <v>0</v>
      </c>
      <c r="DI16" s="107">
        <f t="shared" si="47"/>
        <v>0</v>
      </c>
      <c r="DJ16" s="107">
        <f t="shared" si="48"/>
        <v>0</v>
      </c>
      <c r="DK16" s="107">
        <f t="shared" si="49"/>
        <v>0</v>
      </c>
      <c r="DL16" s="107">
        <f t="shared" si="50"/>
        <v>0</v>
      </c>
      <c r="DM16" s="107">
        <f t="shared" si="51"/>
        <v>0</v>
      </c>
      <c r="DN16" s="107">
        <f t="shared" si="52"/>
        <v>0</v>
      </c>
      <c r="DO16" s="107">
        <f t="shared" si="53"/>
        <v>0</v>
      </c>
      <c r="DP16" s="107">
        <f t="shared" si="54"/>
        <v>0</v>
      </c>
      <c r="DQ16" s="107">
        <f t="shared" si="55"/>
        <v>0</v>
      </c>
      <c r="DR16" s="107">
        <f t="shared" si="56"/>
        <v>0</v>
      </c>
      <c r="DS16" s="107">
        <f t="shared" si="57"/>
        <v>0</v>
      </c>
      <c r="DT16" s="107">
        <f t="shared" si="58"/>
        <v>0</v>
      </c>
      <c r="DV16" s="107">
        <f t="shared" si="59"/>
        <v>0</v>
      </c>
      <c r="DW16" s="107">
        <f t="shared" si="60"/>
        <v>0</v>
      </c>
      <c r="DX16" s="107">
        <f t="shared" si="61"/>
        <v>0</v>
      </c>
      <c r="DY16" s="107">
        <f t="shared" si="62"/>
        <v>0</v>
      </c>
      <c r="DZ16" s="107">
        <f t="shared" si="63"/>
        <v>0</v>
      </c>
      <c r="EA16" s="107">
        <f t="shared" si="64"/>
        <v>0</v>
      </c>
      <c r="EB16" s="107">
        <f t="shared" si="65"/>
        <v>0</v>
      </c>
      <c r="EC16" s="107">
        <f t="shared" si="66"/>
        <v>0</v>
      </c>
      <c r="ED16" s="107">
        <f t="shared" si="67"/>
        <v>0</v>
      </c>
      <c r="EE16" s="107">
        <f t="shared" si="68"/>
        <v>0</v>
      </c>
      <c r="EG16" s="195">
        <f t="shared" si="69"/>
        <v>0</v>
      </c>
      <c r="EH16" s="195">
        <f t="shared" si="70"/>
        <v>0</v>
      </c>
      <c r="EI16" s="195">
        <f t="shared" si="71"/>
        <v>0</v>
      </c>
      <c r="EJ16" s="195">
        <f t="shared" si="72"/>
        <v>0</v>
      </c>
      <c r="EK16" s="195">
        <f t="shared" si="73"/>
        <v>0</v>
      </c>
      <c r="EL16" s="195">
        <f t="shared" si="74"/>
        <v>0</v>
      </c>
      <c r="EM16" s="195">
        <f t="shared" si="75"/>
        <v>0</v>
      </c>
      <c r="EN16" s="195">
        <f t="shared" si="76"/>
        <v>0</v>
      </c>
      <c r="EO16" s="195">
        <f t="shared" si="77"/>
        <v>0</v>
      </c>
      <c r="EP16" s="195">
        <f t="shared" si="78"/>
        <v>0</v>
      </c>
    </row>
    <row r="17" spans="2:146" ht="12" customHeight="1" x14ac:dyDescent="0.2">
      <c r="B17" s="126">
        <f t="shared" si="13"/>
        <v>1</v>
      </c>
      <c r="C17" s="118" t="str">
        <f t="shared" ca="1" si="14"/>
        <v/>
      </c>
      <c r="D17" s="118" t="str">
        <f t="shared" ca="1" si="15"/>
        <v/>
      </c>
      <c r="E17" s="118" t="str">
        <f t="shared" ca="1" si="16"/>
        <v/>
      </c>
      <c r="F17" s="117" t="str">
        <f ca="1">OFFSET(prihlasky!$H$1,$CJ17,0)</f>
        <v/>
      </c>
      <c r="G17" s="117" t="str">
        <f ca="1">IF(OFFSET(prihlasky!$B$1,$CJ17,0)="","",(OFFSET(prihlasky!$B$1,$CJ17,0)))</f>
        <v/>
      </c>
      <c r="H17" s="117">
        <f ca="1">OFFSET(prihlasky!$I$1,$CJ17,0)</f>
        <v>0</v>
      </c>
      <c r="I17" s="117" t="str">
        <f ca="1">UPPER(OFFSET(prihlasky!$A$1,$CJ17,0))</f>
        <v/>
      </c>
      <c r="J17" s="126">
        <f t="shared" si="17"/>
        <v>0</v>
      </c>
      <c r="K17" s="159">
        <f t="shared" si="18"/>
        <v>0</v>
      </c>
      <c r="L17" s="167">
        <f t="shared" ca="1" si="19"/>
        <v>0</v>
      </c>
      <c r="M17" s="117" t="str">
        <f ca="1">IF(OR(CH17=0,ISERROR(MATCH(I17,KKoef!E:E,0))),"",MATCH(I17,KKoef!E:E,0)-1)</f>
        <v/>
      </c>
      <c r="N17" s="117" t="str">
        <f ca="1">IF(M17="","",OFFSET(KKoef!$B$1,M17,0))</f>
        <v/>
      </c>
      <c r="O17" s="128"/>
      <c r="P17" s="128"/>
      <c r="Q17" s="128"/>
      <c r="R17" s="128"/>
      <c r="S17" s="128"/>
      <c r="T17" s="250"/>
      <c r="U17" s="128"/>
      <c r="V17" s="128"/>
      <c r="W17" s="128"/>
      <c r="X17" s="128"/>
      <c r="Y17" s="128"/>
      <c r="Z17" s="250"/>
      <c r="AA17" s="119">
        <f t="shared" ca="1" si="20"/>
        <v>85</v>
      </c>
      <c r="AB17" s="252">
        <f t="shared" si="21"/>
        <v>0</v>
      </c>
      <c r="AC17" s="119">
        <f t="shared" si="79"/>
        <v>0</v>
      </c>
      <c r="AD17" s="252">
        <f t="shared" si="22"/>
        <v>0</v>
      </c>
      <c r="AE17" s="171">
        <f t="shared" ca="1" si="23"/>
        <v>0</v>
      </c>
      <c r="AF17" s="211"/>
      <c r="AG17" s="224"/>
      <c r="AH17" s="194"/>
      <c r="AI17" s="194"/>
      <c r="AJ17" s="194"/>
      <c r="AK17" s="225"/>
      <c r="AL17" s="224"/>
      <c r="AM17" s="194"/>
      <c r="AN17" s="194"/>
      <c r="AO17" s="194"/>
      <c r="AP17" s="225"/>
      <c r="AQ17" s="224"/>
      <c r="AR17" s="194"/>
      <c r="AS17" s="194"/>
      <c r="AT17" s="194"/>
      <c r="AU17" s="225"/>
      <c r="AV17" s="224"/>
      <c r="AW17" s="194"/>
      <c r="AX17" s="194"/>
      <c r="AY17" s="194"/>
      <c r="AZ17" s="225"/>
      <c r="BA17" s="224"/>
      <c r="BB17" s="194"/>
      <c r="BC17" s="194"/>
      <c r="BD17" s="194"/>
      <c r="BE17" s="225"/>
      <c r="BF17" s="224"/>
      <c r="BG17" s="194"/>
      <c r="BH17" s="194"/>
      <c r="BI17" s="194"/>
      <c r="BJ17" s="225"/>
      <c r="BK17" s="212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215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69">
        <f t="shared" si="24"/>
        <v>0</v>
      </c>
      <c r="CH17" s="26">
        <f t="shared" si="25"/>
        <v>0</v>
      </c>
      <c r="CJ17" s="39">
        <v>9</v>
      </c>
      <c r="CK17" s="16">
        <f t="shared" si="26"/>
        <v>0</v>
      </c>
      <c r="CL17" s="51">
        <f t="shared" ca="1" si="27"/>
        <v>0</v>
      </c>
      <c r="CM17" s="51">
        <f t="shared" ca="1" si="27"/>
        <v>0</v>
      </c>
      <c r="CN17" s="51">
        <f t="shared" ca="1" si="27"/>
        <v>0</v>
      </c>
      <c r="CO17" s="51">
        <f t="shared" ca="1" si="28"/>
        <v>0</v>
      </c>
      <c r="CQ17" s="107">
        <f t="shared" si="29"/>
        <v>0</v>
      </c>
      <c r="CR17" s="107">
        <f t="shared" si="30"/>
        <v>0</v>
      </c>
      <c r="CS17" s="107">
        <f t="shared" si="31"/>
        <v>0</v>
      </c>
      <c r="CT17" s="107">
        <f t="shared" si="32"/>
        <v>0</v>
      </c>
      <c r="CU17" s="107">
        <f t="shared" si="33"/>
        <v>0</v>
      </c>
      <c r="CV17" s="107">
        <f t="shared" si="34"/>
        <v>0</v>
      </c>
      <c r="CW17" s="107">
        <f t="shared" si="35"/>
        <v>0</v>
      </c>
      <c r="CX17" s="107">
        <f t="shared" si="36"/>
        <v>0</v>
      </c>
      <c r="CY17" s="107">
        <f t="shared" si="37"/>
        <v>0</v>
      </c>
      <c r="CZ17" s="107">
        <f t="shared" si="38"/>
        <v>0</v>
      </c>
      <c r="DA17" s="107">
        <f t="shared" si="39"/>
        <v>0</v>
      </c>
      <c r="DB17" s="107">
        <f t="shared" si="40"/>
        <v>0</v>
      </c>
      <c r="DC17" s="107">
        <f t="shared" si="41"/>
        <v>0</v>
      </c>
      <c r="DD17" s="107">
        <f t="shared" si="42"/>
        <v>0</v>
      </c>
      <c r="DE17" s="107">
        <f t="shared" si="43"/>
        <v>0</v>
      </c>
      <c r="DF17" s="107">
        <f t="shared" si="44"/>
        <v>0</v>
      </c>
      <c r="DG17" s="107">
        <f t="shared" si="45"/>
        <v>0</v>
      </c>
      <c r="DH17" s="107">
        <f t="shared" si="46"/>
        <v>0</v>
      </c>
      <c r="DI17" s="107">
        <f t="shared" si="47"/>
        <v>0</v>
      </c>
      <c r="DJ17" s="107">
        <f t="shared" si="48"/>
        <v>0</v>
      </c>
      <c r="DK17" s="107">
        <f t="shared" si="49"/>
        <v>0</v>
      </c>
      <c r="DL17" s="107">
        <f t="shared" si="50"/>
        <v>0</v>
      </c>
      <c r="DM17" s="107">
        <f t="shared" si="51"/>
        <v>0</v>
      </c>
      <c r="DN17" s="107">
        <f t="shared" si="52"/>
        <v>0</v>
      </c>
      <c r="DO17" s="107">
        <f t="shared" si="53"/>
        <v>0</v>
      </c>
      <c r="DP17" s="107">
        <f t="shared" si="54"/>
        <v>0</v>
      </c>
      <c r="DQ17" s="107">
        <f t="shared" si="55"/>
        <v>0</v>
      </c>
      <c r="DR17" s="107">
        <f t="shared" si="56"/>
        <v>0</v>
      </c>
      <c r="DS17" s="107">
        <f t="shared" si="57"/>
        <v>0</v>
      </c>
      <c r="DT17" s="107">
        <f t="shared" si="58"/>
        <v>0</v>
      </c>
      <c r="DV17" s="107">
        <f t="shared" si="59"/>
        <v>0</v>
      </c>
      <c r="DW17" s="107">
        <f t="shared" si="60"/>
        <v>0</v>
      </c>
      <c r="DX17" s="107">
        <f t="shared" si="61"/>
        <v>0</v>
      </c>
      <c r="DY17" s="107">
        <f t="shared" si="62"/>
        <v>0</v>
      </c>
      <c r="DZ17" s="107">
        <f t="shared" si="63"/>
        <v>0</v>
      </c>
      <c r="EA17" s="107">
        <f t="shared" si="64"/>
        <v>0</v>
      </c>
      <c r="EB17" s="107">
        <f t="shared" si="65"/>
        <v>0</v>
      </c>
      <c r="EC17" s="107">
        <f t="shared" si="66"/>
        <v>0</v>
      </c>
      <c r="ED17" s="107">
        <f t="shared" si="67"/>
        <v>0</v>
      </c>
      <c r="EE17" s="107">
        <f t="shared" si="68"/>
        <v>0</v>
      </c>
      <c r="EG17" s="195">
        <f t="shared" si="69"/>
        <v>0</v>
      </c>
      <c r="EH17" s="195">
        <f t="shared" si="70"/>
        <v>0</v>
      </c>
      <c r="EI17" s="195">
        <f t="shared" si="71"/>
        <v>0</v>
      </c>
      <c r="EJ17" s="195">
        <f t="shared" si="72"/>
        <v>0</v>
      </c>
      <c r="EK17" s="195">
        <f t="shared" si="73"/>
        <v>0</v>
      </c>
      <c r="EL17" s="195">
        <f t="shared" si="74"/>
        <v>0</v>
      </c>
      <c r="EM17" s="195">
        <f t="shared" si="75"/>
        <v>0</v>
      </c>
      <c r="EN17" s="195">
        <f t="shared" si="76"/>
        <v>0</v>
      </c>
      <c r="EO17" s="195">
        <f t="shared" si="77"/>
        <v>0</v>
      </c>
      <c r="EP17" s="195">
        <f t="shared" si="78"/>
        <v>0</v>
      </c>
    </row>
    <row r="18" spans="2:146" x14ac:dyDescent="0.2">
      <c r="B18" s="126">
        <f t="shared" si="13"/>
        <v>1</v>
      </c>
      <c r="C18" s="118" t="str">
        <f t="shared" ca="1" si="14"/>
        <v/>
      </c>
      <c r="D18" s="118" t="str">
        <f t="shared" ca="1" si="15"/>
        <v/>
      </c>
      <c r="E18" s="118" t="str">
        <f t="shared" ca="1" si="16"/>
        <v/>
      </c>
      <c r="F18" s="117" t="str">
        <f ca="1">OFFSET(prihlasky!$H$1,$CJ18,0)</f>
        <v/>
      </c>
      <c r="G18" s="117" t="str">
        <f ca="1">IF(OFFSET(prihlasky!$B$1,$CJ18,0)="","",(OFFSET(prihlasky!$B$1,$CJ18,0)))</f>
        <v/>
      </c>
      <c r="H18" s="117">
        <f ca="1">OFFSET(prihlasky!$I$1,$CJ18,0)</f>
        <v>0</v>
      </c>
      <c r="I18" s="117" t="str">
        <f ca="1">UPPER(OFFSET(prihlasky!$A$1,$CJ18,0))</f>
        <v/>
      </c>
      <c r="J18" s="126">
        <f t="shared" si="17"/>
        <v>0</v>
      </c>
      <c r="K18" s="159">
        <f t="shared" si="18"/>
        <v>0</v>
      </c>
      <c r="L18" s="167">
        <f t="shared" ca="1" si="19"/>
        <v>0</v>
      </c>
      <c r="M18" s="117" t="str">
        <f ca="1">IF(OR(CH18=0,ISERROR(MATCH(I18,KKoef!E:E,0))),"",MATCH(I18,KKoef!E:E,0)-1)</f>
        <v/>
      </c>
      <c r="N18" s="117" t="str">
        <f ca="1">IF(M18="","",OFFSET(KKoef!$B$1,M18,0))</f>
        <v/>
      </c>
      <c r="O18" s="128"/>
      <c r="P18" s="128"/>
      <c r="Q18" s="128"/>
      <c r="R18" s="128"/>
      <c r="S18" s="128"/>
      <c r="T18" s="250"/>
      <c r="U18" s="128"/>
      <c r="V18" s="128"/>
      <c r="W18" s="128"/>
      <c r="X18" s="128"/>
      <c r="Y18" s="128"/>
      <c r="Z18" s="250"/>
      <c r="AA18" s="119">
        <f t="shared" ca="1" si="20"/>
        <v>85</v>
      </c>
      <c r="AB18" s="252">
        <f t="shared" si="21"/>
        <v>0</v>
      </c>
      <c r="AC18" s="119">
        <f t="shared" si="79"/>
        <v>0</v>
      </c>
      <c r="AD18" s="252">
        <f t="shared" si="22"/>
        <v>0</v>
      </c>
      <c r="AE18" s="171">
        <f t="shared" ca="1" si="23"/>
        <v>0</v>
      </c>
      <c r="AF18" s="211"/>
      <c r="AG18" s="224"/>
      <c r="AH18" s="194"/>
      <c r="AI18" s="194"/>
      <c r="AJ18" s="194"/>
      <c r="AK18" s="225"/>
      <c r="AL18" s="224"/>
      <c r="AM18" s="194"/>
      <c r="AN18" s="194"/>
      <c r="AO18" s="194"/>
      <c r="AP18" s="225"/>
      <c r="AQ18" s="224"/>
      <c r="AR18" s="194"/>
      <c r="AS18" s="194"/>
      <c r="AT18" s="194"/>
      <c r="AU18" s="225"/>
      <c r="AV18" s="224"/>
      <c r="AW18" s="194"/>
      <c r="AX18" s="194"/>
      <c r="AY18" s="194"/>
      <c r="AZ18" s="225"/>
      <c r="BA18" s="224"/>
      <c r="BB18" s="194"/>
      <c r="BC18" s="194"/>
      <c r="BD18" s="194"/>
      <c r="BE18" s="225"/>
      <c r="BF18" s="224"/>
      <c r="BG18" s="194"/>
      <c r="BH18" s="194"/>
      <c r="BI18" s="194"/>
      <c r="BJ18" s="225"/>
      <c r="BK18" s="212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215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69">
        <f t="shared" si="24"/>
        <v>0</v>
      </c>
      <c r="CH18" s="26">
        <f t="shared" si="25"/>
        <v>0</v>
      </c>
      <c r="CJ18" s="39">
        <v>10</v>
      </c>
      <c r="CK18" s="16">
        <f t="shared" si="26"/>
        <v>0</v>
      </c>
      <c r="CL18" s="51">
        <f t="shared" ca="1" si="27"/>
        <v>0</v>
      </c>
      <c r="CM18" s="51">
        <f t="shared" ca="1" si="27"/>
        <v>0</v>
      </c>
      <c r="CN18" s="51">
        <f t="shared" ca="1" si="27"/>
        <v>0</v>
      </c>
      <c r="CO18" s="51">
        <f t="shared" ca="1" si="28"/>
        <v>0</v>
      </c>
      <c r="CQ18" s="107">
        <f t="shared" si="29"/>
        <v>0</v>
      </c>
      <c r="CR18" s="107">
        <f t="shared" si="30"/>
        <v>0</v>
      </c>
      <c r="CS18" s="107">
        <f t="shared" si="31"/>
        <v>0</v>
      </c>
      <c r="CT18" s="107">
        <f t="shared" si="32"/>
        <v>0</v>
      </c>
      <c r="CU18" s="107">
        <f t="shared" si="33"/>
        <v>0</v>
      </c>
      <c r="CV18" s="107">
        <f t="shared" si="34"/>
        <v>0</v>
      </c>
      <c r="CW18" s="107">
        <f t="shared" si="35"/>
        <v>0</v>
      </c>
      <c r="CX18" s="107">
        <f t="shared" si="36"/>
        <v>0</v>
      </c>
      <c r="CY18" s="107">
        <f t="shared" si="37"/>
        <v>0</v>
      </c>
      <c r="CZ18" s="107">
        <f t="shared" si="38"/>
        <v>0</v>
      </c>
      <c r="DA18" s="107">
        <f t="shared" si="39"/>
        <v>0</v>
      </c>
      <c r="DB18" s="107">
        <f t="shared" si="40"/>
        <v>0</v>
      </c>
      <c r="DC18" s="107">
        <f t="shared" si="41"/>
        <v>0</v>
      </c>
      <c r="DD18" s="107">
        <f t="shared" si="42"/>
        <v>0</v>
      </c>
      <c r="DE18" s="107">
        <f t="shared" si="43"/>
        <v>0</v>
      </c>
      <c r="DF18" s="107">
        <f t="shared" si="44"/>
        <v>0</v>
      </c>
      <c r="DG18" s="107">
        <f t="shared" si="45"/>
        <v>0</v>
      </c>
      <c r="DH18" s="107">
        <f t="shared" si="46"/>
        <v>0</v>
      </c>
      <c r="DI18" s="107">
        <f t="shared" si="47"/>
        <v>0</v>
      </c>
      <c r="DJ18" s="107">
        <f t="shared" si="48"/>
        <v>0</v>
      </c>
      <c r="DK18" s="107">
        <f t="shared" si="49"/>
        <v>0</v>
      </c>
      <c r="DL18" s="107">
        <f t="shared" si="50"/>
        <v>0</v>
      </c>
      <c r="DM18" s="107">
        <f t="shared" si="51"/>
        <v>0</v>
      </c>
      <c r="DN18" s="107">
        <f t="shared" si="52"/>
        <v>0</v>
      </c>
      <c r="DO18" s="107">
        <f t="shared" si="53"/>
        <v>0</v>
      </c>
      <c r="DP18" s="107">
        <f t="shared" si="54"/>
        <v>0</v>
      </c>
      <c r="DQ18" s="107">
        <f t="shared" si="55"/>
        <v>0</v>
      </c>
      <c r="DR18" s="107">
        <f t="shared" si="56"/>
        <v>0</v>
      </c>
      <c r="DS18" s="107">
        <f t="shared" si="57"/>
        <v>0</v>
      </c>
      <c r="DT18" s="107">
        <f t="shared" si="58"/>
        <v>0</v>
      </c>
      <c r="DV18" s="107">
        <f t="shared" si="59"/>
        <v>0</v>
      </c>
      <c r="DW18" s="107">
        <f t="shared" si="60"/>
        <v>0</v>
      </c>
      <c r="DX18" s="107">
        <f t="shared" si="61"/>
        <v>0</v>
      </c>
      <c r="DY18" s="107">
        <f t="shared" si="62"/>
        <v>0</v>
      </c>
      <c r="DZ18" s="107">
        <f t="shared" si="63"/>
        <v>0</v>
      </c>
      <c r="EA18" s="107">
        <f t="shared" si="64"/>
        <v>0</v>
      </c>
      <c r="EB18" s="107">
        <f t="shared" si="65"/>
        <v>0</v>
      </c>
      <c r="EC18" s="107">
        <f t="shared" si="66"/>
        <v>0</v>
      </c>
      <c r="ED18" s="107">
        <f t="shared" si="67"/>
        <v>0</v>
      </c>
      <c r="EE18" s="107">
        <f t="shared" si="68"/>
        <v>0</v>
      </c>
      <c r="EG18" s="195">
        <f t="shared" si="69"/>
        <v>0</v>
      </c>
      <c r="EH18" s="195">
        <f t="shared" si="70"/>
        <v>0</v>
      </c>
      <c r="EI18" s="195">
        <f t="shared" si="71"/>
        <v>0</v>
      </c>
      <c r="EJ18" s="195">
        <f t="shared" si="72"/>
        <v>0</v>
      </c>
      <c r="EK18" s="195">
        <f t="shared" si="73"/>
        <v>0</v>
      </c>
      <c r="EL18" s="195">
        <f t="shared" si="74"/>
        <v>0</v>
      </c>
      <c r="EM18" s="195">
        <f t="shared" si="75"/>
        <v>0</v>
      </c>
      <c r="EN18" s="195">
        <f t="shared" si="76"/>
        <v>0</v>
      </c>
      <c r="EO18" s="195">
        <f t="shared" si="77"/>
        <v>0</v>
      </c>
      <c r="EP18" s="195">
        <f t="shared" si="78"/>
        <v>0</v>
      </c>
    </row>
    <row r="19" spans="2:146" x14ac:dyDescent="0.2">
      <c r="B19" s="126">
        <f t="shared" si="13"/>
        <v>1</v>
      </c>
      <c r="C19" s="118" t="str">
        <f t="shared" ca="1" si="14"/>
        <v/>
      </c>
      <c r="D19" s="118" t="str">
        <f t="shared" ca="1" si="15"/>
        <v/>
      </c>
      <c r="E19" s="118" t="str">
        <f t="shared" ca="1" si="16"/>
        <v/>
      </c>
      <c r="F19" s="117" t="str">
        <f ca="1">OFFSET(prihlasky!$H$1,$CJ19,0)</f>
        <v/>
      </c>
      <c r="G19" s="117" t="str">
        <f ca="1">IF(OFFSET(prihlasky!$B$1,$CJ19,0)="","",(OFFSET(prihlasky!$B$1,$CJ19,0)))</f>
        <v/>
      </c>
      <c r="H19" s="117">
        <f ca="1">OFFSET(prihlasky!$I$1,$CJ19,0)</f>
        <v>0</v>
      </c>
      <c r="I19" s="117" t="str">
        <f ca="1">UPPER(OFFSET(prihlasky!$A$1,$CJ19,0))</f>
        <v/>
      </c>
      <c r="J19" s="126">
        <f t="shared" si="17"/>
        <v>0</v>
      </c>
      <c r="K19" s="159">
        <f t="shared" si="18"/>
        <v>0</v>
      </c>
      <c r="L19" s="167">
        <f t="shared" ca="1" si="19"/>
        <v>0</v>
      </c>
      <c r="M19" s="117" t="str">
        <f ca="1">IF(OR(CH19=0,ISERROR(MATCH(I19,KKoef!E:E,0))),"",MATCH(I19,KKoef!E:E,0)-1)</f>
        <v/>
      </c>
      <c r="N19" s="117" t="str">
        <f ca="1">IF(M19="","",OFFSET(KKoef!$B$1,M19,0))</f>
        <v/>
      </c>
      <c r="O19" s="128"/>
      <c r="P19" s="128"/>
      <c r="Q19" s="128"/>
      <c r="R19" s="128"/>
      <c r="S19" s="128"/>
      <c r="T19" s="250"/>
      <c r="U19" s="128"/>
      <c r="V19" s="128"/>
      <c r="W19" s="128"/>
      <c r="X19" s="128"/>
      <c r="Y19" s="128"/>
      <c r="Z19" s="250"/>
      <c r="AA19" s="119">
        <f t="shared" ca="1" si="20"/>
        <v>85</v>
      </c>
      <c r="AB19" s="252">
        <f t="shared" si="21"/>
        <v>0</v>
      </c>
      <c r="AC19" s="119">
        <f t="shared" si="79"/>
        <v>0</v>
      </c>
      <c r="AD19" s="252">
        <f t="shared" si="22"/>
        <v>0</v>
      </c>
      <c r="AE19" s="171">
        <f t="shared" ca="1" si="23"/>
        <v>0</v>
      </c>
      <c r="AF19" s="211"/>
      <c r="AG19" s="224"/>
      <c r="AH19" s="194"/>
      <c r="AI19" s="194"/>
      <c r="AJ19" s="194"/>
      <c r="AK19" s="225"/>
      <c r="AL19" s="224"/>
      <c r="AM19" s="194"/>
      <c r="AN19" s="194"/>
      <c r="AO19" s="194"/>
      <c r="AP19" s="225"/>
      <c r="AQ19" s="224"/>
      <c r="AR19" s="194"/>
      <c r="AS19" s="194"/>
      <c r="AT19" s="194"/>
      <c r="AU19" s="225"/>
      <c r="AV19" s="224"/>
      <c r="AW19" s="194"/>
      <c r="AX19" s="194"/>
      <c r="AY19" s="194"/>
      <c r="AZ19" s="225"/>
      <c r="BA19" s="224"/>
      <c r="BB19" s="194"/>
      <c r="BC19" s="194"/>
      <c r="BD19" s="194"/>
      <c r="BE19" s="225"/>
      <c r="BF19" s="224"/>
      <c r="BG19" s="194"/>
      <c r="BH19" s="194"/>
      <c r="BI19" s="194"/>
      <c r="BJ19" s="225"/>
      <c r="BK19" s="212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215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69">
        <f t="shared" si="24"/>
        <v>0</v>
      </c>
      <c r="CH19" s="26">
        <f t="shared" si="25"/>
        <v>0</v>
      </c>
      <c r="CJ19" s="39">
        <v>11</v>
      </c>
      <c r="CK19" s="16">
        <f t="shared" si="26"/>
        <v>0</v>
      </c>
      <c r="CL19" s="51">
        <f t="shared" ca="1" si="27"/>
        <v>0</v>
      </c>
      <c r="CM19" s="51">
        <f t="shared" ca="1" si="27"/>
        <v>0</v>
      </c>
      <c r="CN19" s="51">
        <f t="shared" ca="1" si="27"/>
        <v>0</v>
      </c>
      <c r="CO19" s="51">
        <f t="shared" ca="1" si="28"/>
        <v>0</v>
      </c>
      <c r="CQ19" s="107">
        <f t="shared" si="29"/>
        <v>0</v>
      </c>
      <c r="CR19" s="107">
        <f t="shared" si="30"/>
        <v>0</v>
      </c>
      <c r="CS19" s="107">
        <f t="shared" si="31"/>
        <v>0</v>
      </c>
      <c r="CT19" s="107">
        <f t="shared" si="32"/>
        <v>0</v>
      </c>
      <c r="CU19" s="107">
        <f t="shared" si="33"/>
        <v>0</v>
      </c>
      <c r="CV19" s="107">
        <f t="shared" si="34"/>
        <v>0</v>
      </c>
      <c r="CW19" s="107">
        <f t="shared" si="35"/>
        <v>0</v>
      </c>
      <c r="CX19" s="107">
        <f t="shared" si="36"/>
        <v>0</v>
      </c>
      <c r="CY19" s="107">
        <f t="shared" si="37"/>
        <v>0</v>
      </c>
      <c r="CZ19" s="107">
        <f t="shared" si="38"/>
        <v>0</v>
      </c>
      <c r="DA19" s="107">
        <f t="shared" si="39"/>
        <v>0</v>
      </c>
      <c r="DB19" s="107">
        <f t="shared" si="40"/>
        <v>0</v>
      </c>
      <c r="DC19" s="107">
        <f t="shared" si="41"/>
        <v>0</v>
      </c>
      <c r="DD19" s="107">
        <f t="shared" si="42"/>
        <v>0</v>
      </c>
      <c r="DE19" s="107">
        <f t="shared" si="43"/>
        <v>0</v>
      </c>
      <c r="DF19" s="107">
        <f t="shared" si="44"/>
        <v>0</v>
      </c>
      <c r="DG19" s="107">
        <f t="shared" si="45"/>
        <v>0</v>
      </c>
      <c r="DH19" s="107">
        <f t="shared" si="46"/>
        <v>0</v>
      </c>
      <c r="DI19" s="107">
        <f t="shared" si="47"/>
        <v>0</v>
      </c>
      <c r="DJ19" s="107">
        <f t="shared" si="48"/>
        <v>0</v>
      </c>
      <c r="DK19" s="107">
        <f t="shared" si="49"/>
        <v>0</v>
      </c>
      <c r="DL19" s="107">
        <f t="shared" si="50"/>
        <v>0</v>
      </c>
      <c r="DM19" s="107">
        <f t="shared" si="51"/>
        <v>0</v>
      </c>
      <c r="DN19" s="107">
        <f t="shared" si="52"/>
        <v>0</v>
      </c>
      <c r="DO19" s="107">
        <f t="shared" si="53"/>
        <v>0</v>
      </c>
      <c r="DP19" s="107">
        <f t="shared" si="54"/>
        <v>0</v>
      </c>
      <c r="DQ19" s="107">
        <f t="shared" si="55"/>
        <v>0</v>
      </c>
      <c r="DR19" s="107">
        <f t="shared" si="56"/>
        <v>0</v>
      </c>
      <c r="DS19" s="107">
        <f t="shared" si="57"/>
        <v>0</v>
      </c>
      <c r="DT19" s="107">
        <f t="shared" si="58"/>
        <v>0</v>
      </c>
      <c r="DV19" s="107">
        <f t="shared" si="59"/>
        <v>0</v>
      </c>
      <c r="DW19" s="107">
        <f t="shared" si="60"/>
        <v>0</v>
      </c>
      <c r="DX19" s="107">
        <f t="shared" si="61"/>
        <v>0</v>
      </c>
      <c r="DY19" s="107">
        <f t="shared" si="62"/>
        <v>0</v>
      </c>
      <c r="DZ19" s="107">
        <f t="shared" si="63"/>
        <v>0</v>
      </c>
      <c r="EA19" s="107">
        <f t="shared" si="64"/>
        <v>0</v>
      </c>
      <c r="EB19" s="107">
        <f t="shared" si="65"/>
        <v>0</v>
      </c>
      <c r="EC19" s="107">
        <f t="shared" si="66"/>
        <v>0</v>
      </c>
      <c r="ED19" s="107">
        <f t="shared" si="67"/>
        <v>0</v>
      </c>
      <c r="EE19" s="107">
        <f t="shared" si="68"/>
        <v>0</v>
      </c>
      <c r="EG19" s="195">
        <f t="shared" si="69"/>
        <v>0</v>
      </c>
      <c r="EH19" s="195">
        <f t="shared" si="70"/>
        <v>0</v>
      </c>
      <c r="EI19" s="195">
        <f t="shared" si="71"/>
        <v>0</v>
      </c>
      <c r="EJ19" s="195">
        <f t="shared" si="72"/>
        <v>0</v>
      </c>
      <c r="EK19" s="195">
        <f t="shared" si="73"/>
        <v>0</v>
      </c>
      <c r="EL19" s="195">
        <f t="shared" si="74"/>
        <v>0</v>
      </c>
      <c r="EM19" s="195">
        <f t="shared" si="75"/>
        <v>0</v>
      </c>
      <c r="EN19" s="195">
        <f t="shared" si="76"/>
        <v>0</v>
      </c>
      <c r="EO19" s="195">
        <f t="shared" si="77"/>
        <v>0</v>
      </c>
      <c r="EP19" s="195">
        <f t="shared" si="78"/>
        <v>0</v>
      </c>
    </row>
    <row r="20" spans="2:146" x14ac:dyDescent="0.2">
      <c r="B20" s="126">
        <f t="shared" si="13"/>
        <v>1</v>
      </c>
      <c r="C20" s="118" t="str">
        <f t="shared" ca="1" si="14"/>
        <v/>
      </c>
      <c r="D20" s="118" t="str">
        <f t="shared" ca="1" si="15"/>
        <v/>
      </c>
      <c r="E20" s="118" t="str">
        <f t="shared" ca="1" si="16"/>
        <v/>
      </c>
      <c r="F20" s="117" t="str">
        <f ca="1">OFFSET(prihlasky!$H$1,$CJ20,0)</f>
        <v/>
      </c>
      <c r="G20" s="117" t="str">
        <f ca="1">IF(OFFSET(prihlasky!$B$1,$CJ20,0)="","",(OFFSET(prihlasky!$B$1,$CJ20,0)))</f>
        <v/>
      </c>
      <c r="H20" s="117">
        <f ca="1">OFFSET(prihlasky!$I$1,$CJ20,0)</f>
        <v>0</v>
      </c>
      <c r="I20" s="117" t="str">
        <f ca="1">UPPER(OFFSET(prihlasky!$A$1,$CJ20,0))</f>
        <v/>
      </c>
      <c r="J20" s="126">
        <f t="shared" si="17"/>
        <v>0</v>
      </c>
      <c r="K20" s="159">
        <f t="shared" si="18"/>
        <v>0</v>
      </c>
      <c r="L20" s="167">
        <f t="shared" ca="1" si="19"/>
        <v>0</v>
      </c>
      <c r="M20" s="117" t="str">
        <f ca="1">IF(OR(CH20=0,ISERROR(MATCH(I20,KKoef!E:E,0))),"",MATCH(I20,KKoef!E:E,0)-1)</f>
        <v/>
      </c>
      <c r="N20" s="117" t="str">
        <f ca="1">IF(M20="","",OFFSET(KKoef!$B$1,M20,0))</f>
        <v/>
      </c>
      <c r="O20" s="128"/>
      <c r="P20" s="128"/>
      <c r="Q20" s="128"/>
      <c r="R20" s="128"/>
      <c r="S20" s="128"/>
      <c r="T20" s="250"/>
      <c r="U20" s="128"/>
      <c r="V20" s="128"/>
      <c r="W20" s="128"/>
      <c r="X20" s="128"/>
      <c r="Y20" s="128"/>
      <c r="Z20" s="250"/>
      <c r="AA20" s="119">
        <f t="shared" ca="1" si="20"/>
        <v>85</v>
      </c>
      <c r="AB20" s="252">
        <f t="shared" si="21"/>
        <v>0</v>
      </c>
      <c r="AC20" s="119">
        <f t="shared" si="79"/>
        <v>0</v>
      </c>
      <c r="AD20" s="252">
        <f t="shared" si="22"/>
        <v>0</v>
      </c>
      <c r="AE20" s="171">
        <f t="shared" ca="1" si="23"/>
        <v>0</v>
      </c>
      <c r="AF20" s="211"/>
      <c r="AG20" s="224"/>
      <c r="AH20" s="194"/>
      <c r="AI20" s="194"/>
      <c r="AJ20" s="194"/>
      <c r="AK20" s="225"/>
      <c r="AL20" s="224"/>
      <c r="AM20" s="194"/>
      <c r="AN20" s="194"/>
      <c r="AO20" s="194"/>
      <c r="AP20" s="225"/>
      <c r="AQ20" s="224"/>
      <c r="AR20" s="194"/>
      <c r="AS20" s="194"/>
      <c r="AT20" s="194"/>
      <c r="AU20" s="225"/>
      <c r="AV20" s="224"/>
      <c r="AW20" s="194"/>
      <c r="AX20" s="194"/>
      <c r="AY20" s="194"/>
      <c r="AZ20" s="225"/>
      <c r="BA20" s="224"/>
      <c r="BB20" s="194"/>
      <c r="BC20" s="194"/>
      <c r="BD20" s="194"/>
      <c r="BE20" s="225"/>
      <c r="BF20" s="224"/>
      <c r="BG20" s="194"/>
      <c r="BH20" s="194"/>
      <c r="BI20" s="194"/>
      <c r="BJ20" s="225"/>
      <c r="BK20" s="212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215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69">
        <f t="shared" si="24"/>
        <v>0</v>
      </c>
      <c r="CH20" s="26">
        <f t="shared" si="25"/>
        <v>0</v>
      </c>
      <c r="CJ20" s="39">
        <v>12</v>
      </c>
      <c r="CK20" s="16">
        <f t="shared" si="26"/>
        <v>0</v>
      </c>
      <c r="CL20" s="51">
        <f t="shared" ca="1" si="27"/>
        <v>0</v>
      </c>
      <c r="CM20" s="51">
        <f t="shared" ca="1" si="27"/>
        <v>0</v>
      </c>
      <c r="CN20" s="51">
        <f t="shared" ca="1" si="27"/>
        <v>0</v>
      </c>
      <c r="CO20" s="51">
        <f t="shared" ca="1" si="28"/>
        <v>0</v>
      </c>
      <c r="CQ20" s="107">
        <f t="shared" si="29"/>
        <v>0</v>
      </c>
      <c r="CR20" s="107">
        <f t="shared" si="30"/>
        <v>0</v>
      </c>
      <c r="CS20" s="107">
        <f t="shared" si="31"/>
        <v>0</v>
      </c>
      <c r="CT20" s="107">
        <f t="shared" si="32"/>
        <v>0</v>
      </c>
      <c r="CU20" s="107">
        <f t="shared" si="33"/>
        <v>0</v>
      </c>
      <c r="CV20" s="107">
        <f t="shared" si="34"/>
        <v>0</v>
      </c>
      <c r="CW20" s="107">
        <f t="shared" si="35"/>
        <v>0</v>
      </c>
      <c r="CX20" s="107">
        <f t="shared" si="36"/>
        <v>0</v>
      </c>
      <c r="CY20" s="107">
        <f t="shared" si="37"/>
        <v>0</v>
      </c>
      <c r="CZ20" s="107">
        <f t="shared" si="38"/>
        <v>0</v>
      </c>
      <c r="DA20" s="107">
        <f t="shared" si="39"/>
        <v>0</v>
      </c>
      <c r="DB20" s="107">
        <f t="shared" si="40"/>
        <v>0</v>
      </c>
      <c r="DC20" s="107">
        <f t="shared" si="41"/>
        <v>0</v>
      </c>
      <c r="DD20" s="107">
        <f t="shared" si="42"/>
        <v>0</v>
      </c>
      <c r="DE20" s="107">
        <f t="shared" si="43"/>
        <v>0</v>
      </c>
      <c r="DF20" s="107">
        <f t="shared" si="44"/>
        <v>0</v>
      </c>
      <c r="DG20" s="107">
        <f t="shared" si="45"/>
        <v>0</v>
      </c>
      <c r="DH20" s="107">
        <f t="shared" si="46"/>
        <v>0</v>
      </c>
      <c r="DI20" s="107">
        <f t="shared" si="47"/>
        <v>0</v>
      </c>
      <c r="DJ20" s="107">
        <f t="shared" si="48"/>
        <v>0</v>
      </c>
      <c r="DK20" s="107">
        <f t="shared" si="49"/>
        <v>0</v>
      </c>
      <c r="DL20" s="107">
        <f t="shared" si="50"/>
        <v>0</v>
      </c>
      <c r="DM20" s="107">
        <f t="shared" si="51"/>
        <v>0</v>
      </c>
      <c r="DN20" s="107">
        <f t="shared" si="52"/>
        <v>0</v>
      </c>
      <c r="DO20" s="107">
        <f t="shared" si="53"/>
        <v>0</v>
      </c>
      <c r="DP20" s="107">
        <f t="shared" si="54"/>
        <v>0</v>
      </c>
      <c r="DQ20" s="107">
        <f t="shared" si="55"/>
        <v>0</v>
      </c>
      <c r="DR20" s="107">
        <f t="shared" si="56"/>
        <v>0</v>
      </c>
      <c r="DS20" s="107">
        <f t="shared" si="57"/>
        <v>0</v>
      </c>
      <c r="DT20" s="107">
        <f t="shared" si="58"/>
        <v>0</v>
      </c>
      <c r="DV20" s="107">
        <f t="shared" si="59"/>
        <v>0</v>
      </c>
      <c r="DW20" s="107">
        <f t="shared" si="60"/>
        <v>0</v>
      </c>
      <c r="DX20" s="107">
        <f t="shared" si="61"/>
        <v>0</v>
      </c>
      <c r="DY20" s="107">
        <f t="shared" si="62"/>
        <v>0</v>
      </c>
      <c r="DZ20" s="107">
        <f t="shared" si="63"/>
        <v>0</v>
      </c>
      <c r="EA20" s="107">
        <f t="shared" si="64"/>
        <v>0</v>
      </c>
      <c r="EB20" s="107">
        <f t="shared" si="65"/>
        <v>0</v>
      </c>
      <c r="EC20" s="107">
        <f t="shared" si="66"/>
        <v>0</v>
      </c>
      <c r="ED20" s="107">
        <f t="shared" si="67"/>
        <v>0</v>
      </c>
      <c r="EE20" s="107">
        <f t="shared" si="68"/>
        <v>0</v>
      </c>
      <c r="EG20" s="195">
        <f t="shared" si="69"/>
        <v>0</v>
      </c>
      <c r="EH20" s="195">
        <f t="shared" si="70"/>
        <v>0</v>
      </c>
      <c r="EI20" s="195">
        <f t="shared" si="71"/>
        <v>0</v>
      </c>
      <c r="EJ20" s="195">
        <f t="shared" si="72"/>
        <v>0</v>
      </c>
      <c r="EK20" s="195">
        <f t="shared" si="73"/>
        <v>0</v>
      </c>
      <c r="EL20" s="195">
        <f t="shared" si="74"/>
        <v>0</v>
      </c>
      <c r="EM20" s="195">
        <f t="shared" si="75"/>
        <v>0</v>
      </c>
      <c r="EN20" s="195">
        <f t="shared" si="76"/>
        <v>0</v>
      </c>
      <c r="EO20" s="195">
        <f t="shared" si="77"/>
        <v>0</v>
      </c>
      <c r="EP20" s="195">
        <f t="shared" si="78"/>
        <v>0</v>
      </c>
    </row>
    <row r="21" spans="2:146" x14ac:dyDescent="0.2">
      <c r="B21" s="126">
        <f t="shared" si="13"/>
        <v>1</v>
      </c>
      <c r="C21" s="118" t="str">
        <f t="shared" ca="1" si="14"/>
        <v/>
      </c>
      <c r="D21" s="118" t="str">
        <f t="shared" ca="1" si="15"/>
        <v/>
      </c>
      <c r="E21" s="118" t="str">
        <f t="shared" ca="1" si="16"/>
        <v/>
      </c>
      <c r="F21" s="117" t="str">
        <f ca="1">OFFSET(prihlasky!$H$1,$CJ21,0)</f>
        <v/>
      </c>
      <c r="G21" s="117" t="str">
        <f ca="1">IF(OFFSET(prihlasky!$B$1,$CJ21,0)="","",(OFFSET(prihlasky!$B$1,$CJ21,0)))</f>
        <v/>
      </c>
      <c r="H21" s="117">
        <f ca="1">OFFSET(prihlasky!$I$1,$CJ21,0)</f>
        <v>0</v>
      </c>
      <c r="I21" s="117" t="str">
        <f ca="1">UPPER(OFFSET(prihlasky!$A$1,$CJ21,0))</f>
        <v/>
      </c>
      <c r="J21" s="126">
        <f t="shared" si="17"/>
        <v>0</v>
      </c>
      <c r="K21" s="159">
        <f t="shared" si="18"/>
        <v>0</v>
      </c>
      <c r="L21" s="167">
        <f t="shared" ca="1" si="19"/>
        <v>0</v>
      </c>
      <c r="M21" s="117" t="str">
        <f ca="1">IF(OR(CH21=0,ISERROR(MATCH(I21,KKoef!E:E,0))),"",MATCH(I21,KKoef!E:E,0)-1)</f>
        <v/>
      </c>
      <c r="N21" s="117" t="str">
        <f ca="1">IF(M21="","",OFFSET(KKoef!$B$1,M21,0))</f>
        <v/>
      </c>
      <c r="O21" s="128"/>
      <c r="P21" s="128"/>
      <c r="Q21" s="128"/>
      <c r="R21" s="128"/>
      <c r="S21" s="128"/>
      <c r="T21" s="250"/>
      <c r="U21" s="128"/>
      <c r="V21" s="128"/>
      <c r="W21" s="128"/>
      <c r="X21" s="128"/>
      <c r="Y21" s="128"/>
      <c r="Z21" s="250"/>
      <c r="AA21" s="119">
        <f t="shared" ca="1" si="20"/>
        <v>85</v>
      </c>
      <c r="AB21" s="252">
        <f t="shared" si="21"/>
        <v>0</v>
      </c>
      <c r="AC21" s="119">
        <f t="shared" si="79"/>
        <v>0</v>
      </c>
      <c r="AD21" s="252">
        <f t="shared" si="22"/>
        <v>0</v>
      </c>
      <c r="AE21" s="171">
        <f t="shared" ca="1" si="23"/>
        <v>0</v>
      </c>
      <c r="AF21" s="211"/>
      <c r="AG21" s="224"/>
      <c r="AH21" s="194"/>
      <c r="AI21" s="194"/>
      <c r="AJ21" s="194"/>
      <c r="AK21" s="225"/>
      <c r="AL21" s="224"/>
      <c r="AM21" s="194"/>
      <c r="AN21" s="194"/>
      <c r="AO21" s="194"/>
      <c r="AP21" s="225"/>
      <c r="AQ21" s="224"/>
      <c r="AR21" s="194"/>
      <c r="AS21" s="194"/>
      <c r="AT21" s="194"/>
      <c r="AU21" s="225"/>
      <c r="AV21" s="224"/>
      <c r="AW21" s="194"/>
      <c r="AX21" s="194"/>
      <c r="AY21" s="194"/>
      <c r="AZ21" s="225"/>
      <c r="BA21" s="224"/>
      <c r="BB21" s="194"/>
      <c r="BC21" s="194"/>
      <c r="BD21" s="194"/>
      <c r="BE21" s="225"/>
      <c r="BF21" s="224"/>
      <c r="BG21" s="194"/>
      <c r="BH21" s="194"/>
      <c r="BI21" s="194"/>
      <c r="BJ21" s="225"/>
      <c r="BK21" s="212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215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69">
        <f t="shared" si="24"/>
        <v>0</v>
      </c>
      <c r="CH21" s="26">
        <f t="shared" si="25"/>
        <v>0</v>
      </c>
      <c r="CJ21" s="39">
        <v>13</v>
      </c>
      <c r="CK21" s="16">
        <f t="shared" si="26"/>
        <v>0</v>
      </c>
      <c r="CL21" s="51">
        <f t="shared" ca="1" si="27"/>
        <v>0</v>
      </c>
      <c r="CM21" s="51">
        <f t="shared" ca="1" si="27"/>
        <v>0</v>
      </c>
      <c r="CN21" s="51">
        <f t="shared" ca="1" si="27"/>
        <v>0</v>
      </c>
      <c r="CO21" s="51">
        <f t="shared" ca="1" si="28"/>
        <v>0</v>
      </c>
      <c r="CQ21" s="107">
        <f t="shared" si="29"/>
        <v>0</v>
      </c>
      <c r="CR21" s="107">
        <f t="shared" si="30"/>
        <v>0</v>
      </c>
      <c r="CS21" s="107">
        <f t="shared" si="31"/>
        <v>0</v>
      </c>
      <c r="CT21" s="107">
        <f t="shared" si="32"/>
        <v>0</v>
      </c>
      <c r="CU21" s="107">
        <f t="shared" si="33"/>
        <v>0</v>
      </c>
      <c r="CV21" s="107">
        <f t="shared" si="34"/>
        <v>0</v>
      </c>
      <c r="CW21" s="107">
        <f t="shared" si="35"/>
        <v>0</v>
      </c>
      <c r="CX21" s="107">
        <f t="shared" si="36"/>
        <v>0</v>
      </c>
      <c r="CY21" s="107">
        <f t="shared" si="37"/>
        <v>0</v>
      </c>
      <c r="CZ21" s="107">
        <f t="shared" si="38"/>
        <v>0</v>
      </c>
      <c r="DA21" s="107">
        <f t="shared" si="39"/>
        <v>0</v>
      </c>
      <c r="DB21" s="107">
        <f t="shared" si="40"/>
        <v>0</v>
      </c>
      <c r="DC21" s="107">
        <f t="shared" si="41"/>
        <v>0</v>
      </c>
      <c r="DD21" s="107">
        <f t="shared" si="42"/>
        <v>0</v>
      </c>
      <c r="DE21" s="107">
        <f t="shared" si="43"/>
        <v>0</v>
      </c>
      <c r="DF21" s="107">
        <f t="shared" si="44"/>
        <v>0</v>
      </c>
      <c r="DG21" s="107">
        <f t="shared" si="45"/>
        <v>0</v>
      </c>
      <c r="DH21" s="107">
        <f t="shared" si="46"/>
        <v>0</v>
      </c>
      <c r="DI21" s="107">
        <f t="shared" si="47"/>
        <v>0</v>
      </c>
      <c r="DJ21" s="107">
        <f t="shared" si="48"/>
        <v>0</v>
      </c>
      <c r="DK21" s="107">
        <f t="shared" si="49"/>
        <v>0</v>
      </c>
      <c r="DL21" s="107">
        <f t="shared" si="50"/>
        <v>0</v>
      </c>
      <c r="DM21" s="107">
        <f t="shared" si="51"/>
        <v>0</v>
      </c>
      <c r="DN21" s="107">
        <f t="shared" si="52"/>
        <v>0</v>
      </c>
      <c r="DO21" s="107">
        <f t="shared" si="53"/>
        <v>0</v>
      </c>
      <c r="DP21" s="107">
        <f t="shared" si="54"/>
        <v>0</v>
      </c>
      <c r="DQ21" s="107">
        <f t="shared" si="55"/>
        <v>0</v>
      </c>
      <c r="DR21" s="107">
        <f t="shared" si="56"/>
        <v>0</v>
      </c>
      <c r="DS21" s="107">
        <f t="shared" si="57"/>
        <v>0</v>
      </c>
      <c r="DT21" s="107">
        <f t="shared" si="58"/>
        <v>0</v>
      </c>
      <c r="DV21" s="107">
        <f t="shared" si="59"/>
        <v>0</v>
      </c>
      <c r="DW21" s="107">
        <f t="shared" si="60"/>
        <v>0</v>
      </c>
      <c r="DX21" s="107">
        <f t="shared" si="61"/>
        <v>0</v>
      </c>
      <c r="DY21" s="107">
        <f t="shared" si="62"/>
        <v>0</v>
      </c>
      <c r="DZ21" s="107">
        <f t="shared" si="63"/>
        <v>0</v>
      </c>
      <c r="EA21" s="107">
        <f t="shared" si="64"/>
        <v>0</v>
      </c>
      <c r="EB21" s="107">
        <f t="shared" si="65"/>
        <v>0</v>
      </c>
      <c r="EC21" s="107">
        <f t="shared" si="66"/>
        <v>0</v>
      </c>
      <c r="ED21" s="107">
        <f t="shared" si="67"/>
        <v>0</v>
      </c>
      <c r="EE21" s="107">
        <f t="shared" si="68"/>
        <v>0</v>
      </c>
      <c r="EG21" s="195">
        <f t="shared" si="69"/>
        <v>0</v>
      </c>
      <c r="EH21" s="195">
        <f t="shared" si="70"/>
        <v>0</v>
      </c>
      <c r="EI21" s="195">
        <f t="shared" si="71"/>
        <v>0</v>
      </c>
      <c r="EJ21" s="195">
        <f t="shared" si="72"/>
        <v>0</v>
      </c>
      <c r="EK21" s="195">
        <f t="shared" si="73"/>
        <v>0</v>
      </c>
      <c r="EL21" s="195">
        <f t="shared" si="74"/>
        <v>0</v>
      </c>
      <c r="EM21" s="195">
        <f t="shared" si="75"/>
        <v>0</v>
      </c>
      <c r="EN21" s="195">
        <f t="shared" si="76"/>
        <v>0</v>
      </c>
      <c r="EO21" s="195">
        <f t="shared" si="77"/>
        <v>0</v>
      </c>
      <c r="EP21" s="195">
        <f t="shared" si="78"/>
        <v>0</v>
      </c>
    </row>
    <row r="22" spans="2:146" x14ac:dyDescent="0.2">
      <c r="B22" s="126">
        <f t="shared" si="13"/>
        <v>1</v>
      </c>
      <c r="C22" s="118" t="str">
        <f t="shared" ca="1" si="14"/>
        <v/>
      </c>
      <c r="D22" s="118" t="str">
        <f t="shared" ca="1" si="15"/>
        <v/>
      </c>
      <c r="E22" s="118" t="str">
        <f t="shared" ca="1" si="16"/>
        <v/>
      </c>
      <c r="F22" s="117" t="str">
        <f ca="1">OFFSET(prihlasky!$H$1,$CJ22,0)</f>
        <v/>
      </c>
      <c r="G22" s="117" t="str">
        <f ca="1">IF(OFFSET(prihlasky!$B$1,$CJ22,0)="","",(OFFSET(prihlasky!$B$1,$CJ22,0)))</f>
        <v/>
      </c>
      <c r="H22" s="117">
        <f ca="1">OFFSET(prihlasky!$I$1,$CJ22,0)</f>
        <v>0</v>
      </c>
      <c r="I22" s="117" t="str">
        <f ca="1">UPPER(OFFSET(prihlasky!$A$1,$CJ22,0))</f>
        <v/>
      </c>
      <c r="J22" s="126">
        <f t="shared" si="17"/>
        <v>0</v>
      </c>
      <c r="K22" s="159">
        <f t="shared" si="18"/>
        <v>0</v>
      </c>
      <c r="L22" s="167">
        <f t="shared" ca="1" si="19"/>
        <v>0</v>
      </c>
      <c r="M22" s="117" t="str">
        <f ca="1">IF(OR(CH22=0,ISERROR(MATCH(I22,KKoef!E:E,0))),"",MATCH(I22,KKoef!E:E,0)-1)</f>
        <v/>
      </c>
      <c r="N22" s="117" t="str">
        <f ca="1">IF(M22="","",OFFSET(KKoef!$B$1,M22,0))</f>
        <v/>
      </c>
      <c r="O22" s="128"/>
      <c r="P22" s="128"/>
      <c r="Q22" s="128"/>
      <c r="R22" s="128"/>
      <c r="S22" s="128"/>
      <c r="T22" s="250"/>
      <c r="U22" s="128"/>
      <c r="V22" s="128"/>
      <c r="W22" s="128"/>
      <c r="X22" s="128"/>
      <c r="Y22" s="128"/>
      <c r="Z22" s="250"/>
      <c r="AA22" s="119">
        <f t="shared" ca="1" si="20"/>
        <v>85</v>
      </c>
      <c r="AB22" s="252">
        <f t="shared" si="21"/>
        <v>0</v>
      </c>
      <c r="AC22" s="119">
        <f t="shared" si="79"/>
        <v>0</v>
      </c>
      <c r="AD22" s="252">
        <f t="shared" si="22"/>
        <v>0</v>
      </c>
      <c r="AE22" s="171">
        <f t="shared" ca="1" si="23"/>
        <v>0</v>
      </c>
      <c r="AF22" s="211"/>
      <c r="AG22" s="224"/>
      <c r="AH22" s="194"/>
      <c r="AI22" s="194"/>
      <c r="AJ22" s="194"/>
      <c r="AK22" s="225"/>
      <c r="AL22" s="224"/>
      <c r="AM22" s="194"/>
      <c r="AN22" s="194"/>
      <c r="AO22" s="194"/>
      <c r="AP22" s="225"/>
      <c r="AQ22" s="224"/>
      <c r="AR22" s="194"/>
      <c r="AS22" s="194"/>
      <c r="AT22" s="194"/>
      <c r="AU22" s="225"/>
      <c r="AV22" s="224"/>
      <c r="AW22" s="194"/>
      <c r="AX22" s="194"/>
      <c r="AY22" s="194"/>
      <c r="AZ22" s="225"/>
      <c r="BA22" s="224"/>
      <c r="BB22" s="194"/>
      <c r="BC22" s="194"/>
      <c r="BD22" s="194"/>
      <c r="BE22" s="225"/>
      <c r="BF22" s="224"/>
      <c r="BG22" s="194"/>
      <c r="BH22" s="194"/>
      <c r="BI22" s="194"/>
      <c r="BJ22" s="225"/>
      <c r="BK22" s="212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215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69">
        <f t="shared" si="24"/>
        <v>0</v>
      </c>
      <c r="CH22" s="26">
        <f t="shared" si="25"/>
        <v>0</v>
      </c>
      <c r="CJ22" s="39">
        <v>14</v>
      </c>
      <c r="CK22" s="16">
        <f t="shared" si="26"/>
        <v>0</v>
      </c>
      <c r="CL22" s="51">
        <f t="shared" ca="1" si="27"/>
        <v>0</v>
      </c>
      <c r="CM22" s="51">
        <f t="shared" ca="1" si="27"/>
        <v>0</v>
      </c>
      <c r="CN22" s="51">
        <f t="shared" ca="1" si="27"/>
        <v>0</v>
      </c>
      <c r="CO22" s="51">
        <f t="shared" ca="1" si="28"/>
        <v>0</v>
      </c>
      <c r="CQ22" s="107">
        <f t="shared" si="29"/>
        <v>0</v>
      </c>
      <c r="CR22" s="107">
        <f t="shared" si="30"/>
        <v>0</v>
      </c>
      <c r="CS22" s="107">
        <f t="shared" si="31"/>
        <v>0</v>
      </c>
      <c r="CT22" s="107">
        <f t="shared" si="32"/>
        <v>0</v>
      </c>
      <c r="CU22" s="107">
        <f t="shared" si="33"/>
        <v>0</v>
      </c>
      <c r="CV22" s="107">
        <f t="shared" si="34"/>
        <v>0</v>
      </c>
      <c r="CW22" s="107">
        <f t="shared" si="35"/>
        <v>0</v>
      </c>
      <c r="CX22" s="107">
        <f t="shared" si="36"/>
        <v>0</v>
      </c>
      <c r="CY22" s="107">
        <f t="shared" si="37"/>
        <v>0</v>
      </c>
      <c r="CZ22" s="107">
        <f t="shared" si="38"/>
        <v>0</v>
      </c>
      <c r="DA22" s="107">
        <f t="shared" si="39"/>
        <v>0</v>
      </c>
      <c r="DB22" s="107">
        <f t="shared" si="40"/>
        <v>0</v>
      </c>
      <c r="DC22" s="107">
        <f t="shared" si="41"/>
        <v>0</v>
      </c>
      <c r="DD22" s="107">
        <f t="shared" si="42"/>
        <v>0</v>
      </c>
      <c r="DE22" s="107">
        <f t="shared" si="43"/>
        <v>0</v>
      </c>
      <c r="DF22" s="107">
        <f t="shared" si="44"/>
        <v>0</v>
      </c>
      <c r="DG22" s="107">
        <f t="shared" si="45"/>
        <v>0</v>
      </c>
      <c r="DH22" s="107">
        <f t="shared" si="46"/>
        <v>0</v>
      </c>
      <c r="DI22" s="107">
        <f t="shared" si="47"/>
        <v>0</v>
      </c>
      <c r="DJ22" s="107">
        <f t="shared" si="48"/>
        <v>0</v>
      </c>
      <c r="DK22" s="107">
        <f t="shared" si="49"/>
        <v>0</v>
      </c>
      <c r="DL22" s="107">
        <f t="shared" si="50"/>
        <v>0</v>
      </c>
      <c r="DM22" s="107">
        <f t="shared" si="51"/>
        <v>0</v>
      </c>
      <c r="DN22" s="107">
        <f t="shared" si="52"/>
        <v>0</v>
      </c>
      <c r="DO22" s="107">
        <f t="shared" si="53"/>
        <v>0</v>
      </c>
      <c r="DP22" s="107">
        <f t="shared" si="54"/>
        <v>0</v>
      </c>
      <c r="DQ22" s="107">
        <f t="shared" si="55"/>
        <v>0</v>
      </c>
      <c r="DR22" s="107">
        <f t="shared" si="56"/>
        <v>0</v>
      </c>
      <c r="DS22" s="107">
        <f t="shared" si="57"/>
        <v>0</v>
      </c>
      <c r="DT22" s="107">
        <f t="shared" si="58"/>
        <v>0</v>
      </c>
      <c r="DV22" s="107">
        <f t="shared" si="59"/>
        <v>0</v>
      </c>
      <c r="DW22" s="107">
        <f t="shared" si="60"/>
        <v>0</v>
      </c>
      <c r="DX22" s="107">
        <f t="shared" si="61"/>
        <v>0</v>
      </c>
      <c r="DY22" s="107">
        <f t="shared" si="62"/>
        <v>0</v>
      </c>
      <c r="DZ22" s="107">
        <f t="shared" si="63"/>
        <v>0</v>
      </c>
      <c r="EA22" s="107">
        <f t="shared" si="64"/>
        <v>0</v>
      </c>
      <c r="EB22" s="107">
        <f t="shared" si="65"/>
        <v>0</v>
      </c>
      <c r="EC22" s="107">
        <f t="shared" si="66"/>
        <v>0</v>
      </c>
      <c r="ED22" s="107">
        <f t="shared" si="67"/>
        <v>0</v>
      </c>
      <c r="EE22" s="107">
        <f t="shared" si="68"/>
        <v>0</v>
      </c>
      <c r="EG22" s="195">
        <f t="shared" si="69"/>
        <v>0</v>
      </c>
      <c r="EH22" s="195">
        <f t="shared" si="70"/>
        <v>0</v>
      </c>
      <c r="EI22" s="195">
        <f t="shared" si="71"/>
        <v>0</v>
      </c>
      <c r="EJ22" s="195">
        <f t="shared" si="72"/>
        <v>0</v>
      </c>
      <c r="EK22" s="195">
        <f t="shared" si="73"/>
        <v>0</v>
      </c>
      <c r="EL22" s="195">
        <f t="shared" si="74"/>
        <v>0</v>
      </c>
      <c r="EM22" s="195">
        <f t="shared" si="75"/>
        <v>0</v>
      </c>
      <c r="EN22" s="195">
        <f t="shared" si="76"/>
        <v>0</v>
      </c>
      <c r="EO22" s="195">
        <f t="shared" si="77"/>
        <v>0</v>
      </c>
      <c r="EP22" s="195">
        <f t="shared" si="78"/>
        <v>0</v>
      </c>
    </row>
    <row r="23" spans="2:146" x14ac:dyDescent="0.2">
      <c r="B23" s="126">
        <f t="shared" si="13"/>
        <v>1</v>
      </c>
      <c r="C23" s="118" t="str">
        <f t="shared" ca="1" si="14"/>
        <v/>
      </c>
      <c r="D23" s="118" t="str">
        <f t="shared" ca="1" si="15"/>
        <v/>
      </c>
      <c r="E23" s="118" t="str">
        <f t="shared" ca="1" si="16"/>
        <v/>
      </c>
      <c r="F23" s="117" t="str">
        <f ca="1">OFFSET(prihlasky!$H$1,$CJ23,0)</f>
        <v/>
      </c>
      <c r="G23" s="117" t="str">
        <f ca="1">IF(OFFSET(prihlasky!$B$1,$CJ23,0)="","",(OFFSET(prihlasky!$B$1,$CJ23,0)))</f>
        <v/>
      </c>
      <c r="H23" s="117">
        <f ca="1">OFFSET(prihlasky!$I$1,$CJ23,0)</f>
        <v>0</v>
      </c>
      <c r="I23" s="117" t="str">
        <f ca="1">UPPER(OFFSET(prihlasky!$A$1,$CJ23,0))</f>
        <v/>
      </c>
      <c r="J23" s="126">
        <f t="shared" si="17"/>
        <v>0</v>
      </c>
      <c r="K23" s="159">
        <f t="shared" si="18"/>
        <v>0</v>
      </c>
      <c r="L23" s="167">
        <f t="shared" ca="1" si="19"/>
        <v>0</v>
      </c>
      <c r="M23" s="117" t="str">
        <f ca="1">IF(OR(CH23=0,ISERROR(MATCH(I23,KKoef!E:E,0))),"",MATCH(I23,KKoef!E:E,0)-1)</f>
        <v/>
      </c>
      <c r="N23" s="117" t="str">
        <f ca="1">IF(M23="","",OFFSET(KKoef!$B$1,M23,0))</f>
        <v/>
      </c>
      <c r="O23" s="128"/>
      <c r="P23" s="128"/>
      <c r="Q23" s="128"/>
      <c r="R23" s="128"/>
      <c r="S23" s="128"/>
      <c r="T23" s="250"/>
      <c r="U23" s="128"/>
      <c r="V23" s="128"/>
      <c r="W23" s="128"/>
      <c r="X23" s="128"/>
      <c r="Y23" s="128"/>
      <c r="Z23" s="250"/>
      <c r="AA23" s="119">
        <f t="shared" ca="1" si="20"/>
        <v>85</v>
      </c>
      <c r="AB23" s="252">
        <f t="shared" si="21"/>
        <v>0</v>
      </c>
      <c r="AC23" s="119">
        <f t="shared" si="79"/>
        <v>0</v>
      </c>
      <c r="AD23" s="252">
        <f t="shared" si="22"/>
        <v>0</v>
      </c>
      <c r="AE23" s="171">
        <f t="shared" ca="1" si="23"/>
        <v>0</v>
      </c>
      <c r="AF23" s="211"/>
      <c r="AG23" s="224"/>
      <c r="AH23" s="194"/>
      <c r="AI23" s="194"/>
      <c r="AJ23" s="194"/>
      <c r="AK23" s="225"/>
      <c r="AL23" s="224"/>
      <c r="AM23" s="194"/>
      <c r="AN23" s="194"/>
      <c r="AO23" s="194"/>
      <c r="AP23" s="225"/>
      <c r="AQ23" s="224"/>
      <c r="AR23" s="194"/>
      <c r="AS23" s="194"/>
      <c r="AT23" s="194"/>
      <c r="AU23" s="225"/>
      <c r="AV23" s="224"/>
      <c r="AW23" s="194"/>
      <c r="AX23" s="194"/>
      <c r="AY23" s="194"/>
      <c r="AZ23" s="225"/>
      <c r="BA23" s="224"/>
      <c r="BB23" s="194"/>
      <c r="BC23" s="194"/>
      <c r="BD23" s="194"/>
      <c r="BE23" s="225"/>
      <c r="BF23" s="224"/>
      <c r="BG23" s="194"/>
      <c r="BH23" s="194"/>
      <c r="BI23" s="194"/>
      <c r="BJ23" s="225"/>
      <c r="BK23" s="212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215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69">
        <f t="shared" si="24"/>
        <v>0</v>
      </c>
      <c r="CH23" s="26">
        <f t="shared" si="25"/>
        <v>0</v>
      </c>
      <c r="CJ23" s="39">
        <v>15</v>
      </c>
      <c r="CK23" s="16">
        <f t="shared" si="26"/>
        <v>0</v>
      </c>
      <c r="CL23" s="51">
        <f t="shared" ca="1" si="27"/>
        <v>0</v>
      </c>
      <c r="CM23" s="51">
        <f t="shared" ca="1" si="27"/>
        <v>0</v>
      </c>
      <c r="CN23" s="51">
        <f t="shared" ca="1" si="27"/>
        <v>0</v>
      </c>
      <c r="CO23" s="51">
        <f t="shared" ca="1" si="28"/>
        <v>0</v>
      </c>
      <c r="CQ23" s="107">
        <f t="shared" si="29"/>
        <v>0</v>
      </c>
      <c r="CR23" s="107">
        <f t="shared" si="30"/>
        <v>0</v>
      </c>
      <c r="CS23" s="107">
        <f t="shared" si="31"/>
        <v>0</v>
      </c>
      <c r="CT23" s="107">
        <f t="shared" si="32"/>
        <v>0</v>
      </c>
      <c r="CU23" s="107">
        <f t="shared" si="33"/>
        <v>0</v>
      </c>
      <c r="CV23" s="107">
        <f t="shared" si="34"/>
        <v>0</v>
      </c>
      <c r="CW23" s="107">
        <f t="shared" si="35"/>
        <v>0</v>
      </c>
      <c r="CX23" s="107">
        <f t="shared" si="36"/>
        <v>0</v>
      </c>
      <c r="CY23" s="107">
        <f t="shared" si="37"/>
        <v>0</v>
      </c>
      <c r="CZ23" s="107">
        <f t="shared" si="38"/>
        <v>0</v>
      </c>
      <c r="DA23" s="107">
        <f t="shared" si="39"/>
        <v>0</v>
      </c>
      <c r="DB23" s="107">
        <f t="shared" si="40"/>
        <v>0</v>
      </c>
      <c r="DC23" s="107">
        <f t="shared" si="41"/>
        <v>0</v>
      </c>
      <c r="DD23" s="107">
        <f t="shared" si="42"/>
        <v>0</v>
      </c>
      <c r="DE23" s="107">
        <f t="shared" si="43"/>
        <v>0</v>
      </c>
      <c r="DF23" s="107">
        <f t="shared" si="44"/>
        <v>0</v>
      </c>
      <c r="DG23" s="107">
        <f t="shared" si="45"/>
        <v>0</v>
      </c>
      <c r="DH23" s="107">
        <f t="shared" si="46"/>
        <v>0</v>
      </c>
      <c r="DI23" s="107">
        <f t="shared" si="47"/>
        <v>0</v>
      </c>
      <c r="DJ23" s="107">
        <f t="shared" si="48"/>
        <v>0</v>
      </c>
      <c r="DK23" s="107">
        <f t="shared" si="49"/>
        <v>0</v>
      </c>
      <c r="DL23" s="107">
        <f t="shared" si="50"/>
        <v>0</v>
      </c>
      <c r="DM23" s="107">
        <f t="shared" si="51"/>
        <v>0</v>
      </c>
      <c r="DN23" s="107">
        <f t="shared" si="52"/>
        <v>0</v>
      </c>
      <c r="DO23" s="107">
        <f t="shared" si="53"/>
        <v>0</v>
      </c>
      <c r="DP23" s="107">
        <f t="shared" si="54"/>
        <v>0</v>
      </c>
      <c r="DQ23" s="107">
        <f t="shared" si="55"/>
        <v>0</v>
      </c>
      <c r="DR23" s="107">
        <f t="shared" si="56"/>
        <v>0</v>
      </c>
      <c r="DS23" s="107">
        <f t="shared" si="57"/>
        <v>0</v>
      </c>
      <c r="DT23" s="107">
        <f t="shared" si="58"/>
        <v>0</v>
      </c>
      <c r="DV23" s="107">
        <f t="shared" si="59"/>
        <v>0</v>
      </c>
      <c r="DW23" s="107">
        <f t="shared" si="60"/>
        <v>0</v>
      </c>
      <c r="DX23" s="107">
        <f t="shared" si="61"/>
        <v>0</v>
      </c>
      <c r="DY23" s="107">
        <f t="shared" si="62"/>
        <v>0</v>
      </c>
      <c r="DZ23" s="107">
        <f t="shared" si="63"/>
        <v>0</v>
      </c>
      <c r="EA23" s="107">
        <f t="shared" si="64"/>
        <v>0</v>
      </c>
      <c r="EB23" s="107">
        <f t="shared" si="65"/>
        <v>0</v>
      </c>
      <c r="EC23" s="107">
        <f t="shared" si="66"/>
        <v>0</v>
      </c>
      <c r="ED23" s="107">
        <f t="shared" si="67"/>
        <v>0</v>
      </c>
      <c r="EE23" s="107">
        <f t="shared" si="68"/>
        <v>0</v>
      </c>
      <c r="EG23" s="195">
        <f t="shared" si="69"/>
        <v>0</v>
      </c>
      <c r="EH23" s="195">
        <f t="shared" si="70"/>
        <v>0</v>
      </c>
      <c r="EI23" s="195">
        <f t="shared" si="71"/>
        <v>0</v>
      </c>
      <c r="EJ23" s="195">
        <f t="shared" si="72"/>
        <v>0</v>
      </c>
      <c r="EK23" s="195">
        <f t="shared" si="73"/>
        <v>0</v>
      </c>
      <c r="EL23" s="195">
        <f t="shared" si="74"/>
        <v>0</v>
      </c>
      <c r="EM23" s="195">
        <f t="shared" si="75"/>
        <v>0</v>
      </c>
      <c r="EN23" s="195">
        <f t="shared" si="76"/>
        <v>0</v>
      </c>
      <c r="EO23" s="195">
        <f t="shared" si="77"/>
        <v>0</v>
      </c>
      <c r="EP23" s="195">
        <f t="shared" si="78"/>
        <v>0</v>
      </c>
    </row>
    <row r="24" spans="2:146" x14ac:dyDescent="0.2">
      <c r="B24" s="126">
        <f t="shared" si="13"/>
        <v>1</v>
      </c>
      <c r="C24" s="118" t="str">
        <f t="shared" ca="1" si="14"/>
        <v/>
      </c>
      <c r="D24" s="118" t="str">
        <f t="shared" ca="1" si="15"/>
        <v/>
      </c>
      <c r="E24" s="118" t="str">
        <f t="shared" ca="1" si="16"/>
        <v/>
      </c>
      <c r="F24" s="117" t="str">
        <f ca="1">OFFSET(prihlasky!$H$1,$CJ24,0)</f>
        <v/>
      </c>
      <c r="G24" s="117" t="str">
        <f ca="1">IF(OFFSET(prihlasky!$B$1,$CJ24,0)="","",(OFFSET(prihlasky!$B$1,$CJ24,0)))</f>
        <v/>
      </c>
      <c r="H24" s="117">
        <f ca="1">OFFSET(prihlasky!$I$1,$CJ24,0)</f>
        <v>0</v>
      </c>
      <c r="I24" s="117" t="str">
        <f ca="1">UPPER(OFFSET(prihlasky!$A$1,$CJ24,0))</f>
        <v/>
      </c>
      <c r="J24" s="126">
        <f t="shared" si="17"/>
        <v>0</v>
      </c>
      <c r="K24" s="159">
        <f t="shared" si="18"/>
        <v>0</v>
      </c>
      <c r="L24" s="167">
        <f t="shared" ca="1" si="19"/>
        <v>0</v>
      </c>
      <c r="M24" s="117" t="str">
        <f ca="1">IF(OR(CH24=0,ISERROR(MATCH(I24,KKoef!E:E,0))),"",MATCH(I24,KKoef!E:E,0)-1)</f>
        <v/>
      </c>
      <c r="N24" s="117" t="str">
        <f ca="1">IF(M24="","",OFFSET(KKoef!$B$1,M24,0))</f>
        <v/>
      </c>
      <c r="O24" s="128"/>
      <c r="P24" s="128"/>
      <c r="Q24" s="128"/>
      <c r="R24" s="128"/>
      <c r="S24" s="128"/>
      <c r="T24" s="250"/>
      <c r="U24" s="128"/>
      <c r="V24" s="128"/>
      <c r="W24" s="128"/>
      <c r="X24" s="128"/>
      <c r="Y24" s="128"/>
      <c r="Z24" s="250"/>
      <c r="AA24" s="119">
        <f t="shared" ca="1" si="20"/>
        <v>85</v>
      </c>
      <c r="AB24" s="252">
        <f t="shared" si="21"/>
        <v>0</v>
      </c>
      <c r="AC24" s="119">
        <f t="shared" si="79"/>
        <v>0</v>
      </c>
      <c r="AD24" s="252">
        <f t="shared" si="22"/>
        <v>0</v>
      </c>
      <c r="AE24" s="171">
        <f t="shared" ca="1" si="23"/>
        <v>0</v>
      </c>
      <c r="AF24" s="211"/>
      <c r="AG24" s="224"/>
      <c r="AH24" s="194"/>
      <c r="AI24" s="194"/>
      <c r="AJ24" s="194"/>
      <c r="AK24" s="225"/>
      <c r="AL24" s="224"/>
      <c r="AM24" s="194"/>
      <c r="AN24" s="194"/>
      <c r="AO24" s="194"/>
      <c r="AP24" s="225"/>
      <c r="AQ24" s="224"/>
      <c r="AR24" s="194"/>
      <c r="AS24" s="194"/>
      <c r="AT24" s="194"/>
      <c r="AU24" s="225"/>
      <c r="AV24" s="224"/>
      <c r="AW24" s="194"/>
      <c r="AX24" s="194"/>
      <c r="AY24" s="194"/>
      <c r="AZ24" s="225"/>
      <c r="BA24" s="224"/>
      <c r="BB24" s="194"/>
      <c r="BC24" s="194"/>
      <c r="BD24" s="194"/>
      <c r="BE24" s="225"/>
      <c r="BF24" s="224"/>
      <c r="BG24" s="194"/>
      <c r="BH24" s="194"/>
      <c r="BI24" s="194"/>
      <c r="BJ24" s="225"/>
      <c r="BK24" s="212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215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69">
        <f t="shared" si="24"/>
        <v>0</v>
      </c>
      <c r="CH24" s="26">
        <f t="shared" si="25"/>
        <v>0</v>
      </c>
      <c r="CJ24" s="39">
        <v>16</v>
      </c>
      <c r="CK24" s="16">
        <f t="shared" si="26"/>
        <v>0</v>
      </c>
      <c r="CL24" s="51">
        <f t="shared" ca="1" si="27"/>
        <v>0</v>
      </c>
      <c r="CM24" s="51">
        <f t="shared" ca="1" si="27"/>
        <v>0</v>
      </c>
      <c r="CN24" s="51">
        <f t="shared" ca="1" si="27"/>
        <v>0</v>
      </c>
      <c r="CO24" s="51">
        <f t="shared" ca="1" si="28"/>
        <v>0</v>
      </c>
      <c r="CQ24" s="107">
        <f t="shared" si="29"/>
        <v>0</v>
      </c>
      <c r="CR24" s="107">
        <f t="shared" si="30"/>
        <v>0</v>
      </c>
      <c r="CS24" s="107">
        <f t="shared" si="31"/>
        <v>0</v>
      </c>
      <c r="CT24" s="107">
        <f t="shared" si="32"/>
        <v>0</v>
      </c>
      <c r="CU24" s="107">
        <f t="shared" si="33"/>
        <v>0</v>
      </c>
      <c r="CV24" s="107">
        <f t="shared" si="34"/>
        <v>0</v>
      </c>
      <c r="CW24" s="107">
        <f t="shared" si="35"/>
        <v>0</v>
      </c>
      <c r="CX24" s="107">
        <f t="shared" si="36"/>
        <v>0</v>
      </c>
      <c r="CY24" s="107">
        <f t="shared" si="37"/>
        <v>0</v>
      </c>
      <c r="CZ24" s="107">
        <f t="shared" si="38"/>
        <v>0</v>
      </c>
      <c r="DA24" s="107">
        <f t="shared" si="39"/>
        <v>0</v>
      </c>
      <c r="DB24" s="107">
        <f t="shared" si="40"/>
        <v>0</v>
      </c>
      <c r="DC24" s="107">
        <f t="shared" si="41"/>
        <v>0</v>
      </c>
      <c r="DD24" s="107">
        <f t="shared" si="42"/>
        <v>0</v>
      </c>
      <c r="DE24" s="107">
        <f t="shared" si="43"/>
        <v>0</v>
      </c>
      <c r="DF24" s="107">
        <f t="shared" si="44"/>
        <v>0</v>
      </c>
      <c r="DG24" s="107">
        <f t="shared" si="45"/>
        <v>0</v>
      </c>
      <c r="DH24" s="107">
        <f t="shared" si="46"/>
        <v>0</v>
      </c>
      <c r="DI24" s="107">
        <f t="shared" si="47"/>
        <v>0</v>
      </c>
      <c r="DJ24" s="107">
        <f t="shared" si="48"/>
        <v>0</v>
      </c>
      <c r="DK24" s="107">
        <f t="shared" si="49"/>
        <v>0</v>
      </c>
      <c r="DL24" s="107">
        <f t="shared" si="50"/>
        <v>0</v>
      </c>
      <c r="DM24" s="107">
        <f t="shared" si="51"/>
        <v>0</v>
      </c>
      <c r="DN24" s="107">
        <f t="shared" si="52"/>
        <v>0</v>
      </c>
      <c r="DO24" s="107">
        <f t="shared" si="53"/>
        <v>0</v>
      </c>
      <c r="DP24" s="107">
        <f t="shared" si="54"/>
        <v>0</v>
      </c>
      <c r="DQ24" s="107">
        <f t="shared" si="55"/>
        <v>0</v>
      </c>
      <c r="DR24" s="107">
        <f t="shared" si="56"/>
        <v>0</v>
      </c>
      <c r="DS24" s="107">
        <f t="shared" si="57"/>
        <v>0</v>
      </c>
      <c r="DT24" s="107">
        <f t="shared" si="58"/>
        <v>0</v>
      </c>
      <c r="DV24" s="107">
        <f t="shared" si="59"/>
        <v>0</v>
      </c>
      <c r="DW24" s="107">
        <f t="shared" si="60"/>
        <v>0</v>
      </c>
      <c r="DX24" s="107">
        <f t="shared" si="61"/>
        <v>0</v>
      </c>
      <c r="DY24" s="107">
        <f t="shared" si="62"/>
        <v>0</v>
      </c>
      <c r="DZ24" s="107">
        <f t="shared" si="63"/>
        <v>0</v>
      </c>
      <c r="EA24" s="107">
        <f t="shared" si="64"/>
        <v>0</v>
      </c>
      <c r="EB24" s="107">
        <f t="shared" si="65"/>
        <v>0</v>
      </c>
      <c r="EC24" s="107">
        <f t="shared" si="66"/>
        <v>0</v>
      </c>
      <c r="ED24" s="107">
        <f t="shared" si="67"/>
        <v>0</v>
      </c>
      <c r="EE24" s="107">
        <f t="shared" si="68"/>
        <v>0</v>
      </c>
      <c r="EG24" s="195">
        <f t="shared" si="69"/>
        <v>0</v>
      </c>
      <c r="EH24" s="195">
        <f t="shared" si="70"/>
        <v>0</v>
      </c>
      <c r="EI24" s="195">
        <f t="shared" si="71"/>
        <v>0</v>
      </c>
      <c r="EJ24" s="195">
        <f t="shared" si="72"/>
        <v>0</v>
      </c>
      <c r="EK24" s="195">
        <f t="shared" si="73"/>
        <v>0</v>
      </c>
      <c r="EL24" s="195">
        <f t="shared" si="74"/>
        <v>0</v>
      </c>
      <c r="EM24" s="195">
        <f t="shared" si="75"/>
        <v>0</v>
      </c>
      <c r="EN24" s="195">
        <f t="shared" si="76"/>
        <v>0</v>
      </c>
      <c r="EO24" s="195">
        <f t="shared" si="77"/>
        <v>0</v>
      </c>
      <c r="EP24" s="195">
        <f t="shared" si="78"/>
        <v>0</v>
      </c>
    </row>
    <row r="25" spans="2:146" x14ac:dyDescent="0.2">
      <c r="B25" s="126">
        <f t="shared" si="13"/>
        <v>1</v>
      </c>
      <c r="C25" s="118" t="str">
        <f t="shared" ca="1" si="14"/>
        <v/>
      </c>
      <c r="D25" s="118" t="str">
        <f t="shared" ca="1" si="15"/>
        <v/>
      </c>
      <c r="E25" s="118" t="str">
        <f t="shared" ca="1" si="16"/>
        <v/>
      </c>
      <c r="F25" s="117" t="str">
        <f ca="1">OFFSET(prihlasky!$H$1,$CJ25,0)</f>
        <v/>
      </c>
      <c r="G25" s="117" t="str">
        <f ca="1">IF(OFFSET(prihlasky!$B$1,$CJ25,0)="","",(OFFSET(prihlasky!$B$1,$CJ25,0)))</f>
        <v/>
      </c>
      <c r="H25" s="117">
        <f ca="1">OFFSET(prihlasky!$I$1,$CJ25,0)</f>
        <v>0</v>
      </c>
      <c r="I25" s="117" t="str">
        <f ca="1">UPPER(OFFSET(prihlasky!$A$1,$CJ25,0))</f>
        <v/>
      </c>
      <c r="J25" s="126">
        <f t="shared" si="17"/>
        <v>0</v>
      </c>
      <c r="K25" s="159">
        <f t="shared" si="18"/>
        <v>0</v>
      </c>
      <c r="L25" s="167">
        <f t="shared" ca="1" si="19"/>
        <v>0</v>
      </c>
      <c r="M25" s="117" t="str">
        <f ca="1">IF(OR(CH25=0,ISERROR(MATCH(I25,KKoef!E:E,0))),"",MATCH(I25,KKoef!E:E,0)-1)</f>
        <v/>
      </c>
      <c r="N25" s="117" t="str">
        <f ca="1">IF(M25="","",OFFSET(KKoef!$B$1,M25,0))</f>
        <v/>
      </c>
      <c r="O25" s="128"/>
      <c r="P25" s="128"/>
      <c r="Q25" s="128"/>
      <c r="R25" s="128"/>
      <c r="S25" s="128"/>
      <c r="T25" s="250"/>
      <c r="U25" s="128"/>
      <c r="V25" s="128"/>
      <c r="W25" s="128"/>
      <c r="X25" s="128"/>
      <c r="Y25" s="128"/>
      <c r="Z25" s="250"/>
      <c r="AA25" s="119">
        <f t="shared" ca="1" si="20"/>
        <v>85</v>
      </c>
      <c r="AB25" s="252">
        <f t="shared" si="21"/>
        <v>0</v>
      </c>
      <c r="AC25" s="119">
        <f t="shared" si="79"/>
        <v>0</v>
      </c>
      <c r="AD25" s="252">
        <f t="shared" si="22"/>
        <v>0</v>
      </c>
      <c r="AE25" s="171">
        <f t="shared" ca="1" si="23"/>
        <v>0</v>
      </c>
      <c r="AF25" s="211"/>
      <c r="AG25" s="224"/>
      <c r="AH25" s="194"/>
      <c r="AI25" s="194"/>
      <c r="AJ25" s="194"/>
      <c r="AK25" s="225"/>
      <c r="AL25" s="224"/>
      <c r="AM25" s="194"/>
      <c r="AN25" s="194"/>
      <c r="AO25" s="194"/>
      <c r="AP25" s="225"/>
      <c r="AQ25" s="224"/>
      <c r="AR25" s="194"/>
      <c r="AS25" s="194"/>
      <c r="AT25" s="194"/>
      <c r="AU25" s="225"/>
      <c r="AV25" s="224"/>
      <c r="AW25" s="194"/>
      <c r="AX25" s="194"/>
      <c r="AY25" s="194"/>
      <c r="AZ25" s="225"/>
      <c r="BA25" s="224"/>
      <c r="BB25" s="194"/>
      <c r="BC25" s="194"/>
      <c r="BD25" s="194"/>
      <c r="BE25" s="225"/>
      <c r="BF25" s="224"/>
      <c r="BG25" s="194"/>
      <c r="BH25" s="194"/>
      <c r="BI25" s="194"/>
      <c r="BJ25" s="225"/>
      <c r="BK25" s="212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215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69">
        <f t="shared" si="24"/>
        <v>0</v>
      </c>
      <c r="CH25" s="26">
        <f t="shared" si="25"/>
        <v>0</v>
      </c>
      <c r="CJ25" s="39">
        <v>17</v>
      </c>
      <c r="CK25" s="16">
        <f t="shared" si="26"/>
        <v>0</v>
      </c>
      <c r="CL25" s="51">
        <f t="shared" ca="1" si="27"/>
        <v>0</v>
      </c>
      <c r="CM25" s="51">
        <f t="shared" ca="1" si="27"/>
        <v>0</v>
      </c>
      <c r="CN25" s="51">
        <f t="shared" ca="1" si="27"/>
        <v>0</v>
      </c>
      <c r="CO25" s="51">
        <f t="shared" ca="1" si="28"/>
        <v>0</v>
      </c>
      <c r="CQ25" s="107">
        <f t="shared" si="29"/>
        <v>0</v>
      </c>
      <c r="CR25" s="107">
        <f t="shared" si="30"/>
        <v>0</v>
      </c>
      <c r="CS25" s="107">
        <f t="shared" si="31"/>
        <v>0</v>
      </c>
      <c r="CT25" s="107">
        <f t="shared" si="32"/>
        <v>0</v>
      </c>
      <c r="CU25" s="107">
        <f t="shared" si="33"/>
        <v>0</v>
      </c>
      <c r="CV25" s="107">
        <f t="shared" si="34"/>
        <v>0</v>
      </c>
      <c r="CW25" s="107">
        <f t="shared" si="35"/>
        <v>0</v>
      </c>
      <c r="CX25" s="107">
        <f t="shared" si="36"/>
        <v>0</v>
      </c>
      <c r="CY25" s="107">
        <f t="shared" si="37"/>
        <v>0</v>
      </c>
      <c r="CZ25" s="107">
        <f t="shared" si="38"/>
        <v>0</v>
      </c>
      <c r="DA25" s="107">
        <f t="shared" si="39"/>
        <v>0</v>
      </c>
      <c r="DB25" s="107">
        <f t="shared" si="40"/>
        <v>0</v>
      </c>
      <c r="DC25" s="107">
        <f t="shared" si="41"/>
        <v>0</v>
      </c>
      <c r="DD25" s="107">
        <f t="shared" si="42"/>
        <v>0</v>
      </c>
      <c r="DE25" s="107">
        <f t="shared" si="43"/>
        <v>0</v>
      </c>
      <c r="DF25" s="107">
        <f t="shared" si="44"/>
        <v>0</v>
      </c>
      <c r="DG25" s="107">
        <f t="shared" si="45"/>
        <v>0</v>
      </c>
      <c r="DH25" s="107">
        <f t="shared" si="46"/>
        <v>0</v>
      </c>
      <c r="DI25" s="107">
        <f t="shared" si="47"/>
        <v>0</v>
      </c>
      <c r="DJ25" s="107">
        <f t="shared" si="48"/>
        <v>0</v>
      </c>
      <c r="DK25" s="107">
        <f t="shared" si="49"/>
        <v>0</v>
      </c>
      <c r="DL25" s="107">
        <f t="shared" si="50"/>
        <v>0</v>
      </c>
      <c r="DM25" s="107">
        <f t="shared" si="51"/>
        <v>0</v>
      </c>
      <c r="DN25" s="107">
        <f t="shared" si="52"/>
        <v>0</v>
      </c>
      <c r="DO25" s="107">
        <f t="shared" si="53"/>
        <v>0</v>
      </c>
      <c r="DP25" s="107">
        <f t="shared" si="54"/>
        <v>0</v>
      </c>
      <c r="DQ25" s="107">
        <f t="shared" si="55"/>
        <v>0</v>
      </c>
      <c r="DR25" s="107">
        <f t="shared" si="56"/>
        <v>0</v>
      </c>
      <c r="DS25" s="107">
        <f t="shared" si="57"/>
        <v>0</v>
      </c>
      <c r="DT25" s="107">
        <f t="shared" si="58"/>
        <v>0</v>
      </c>
      <c r="DV25" s="107">
        <f t="shared" si="59"/>
        <v>0</v>
      </c>
      <c r="DW25" s="107">
        <f t="shared" si="60"/>
        <v>0</v>
      </c>
      <c r="DX25" s="107">
        <f t="shared" si="61"/>
        <v>0</v>
      </c>
      <c r="DY25" s="107">
        <f t="shared" si="62"/>
        <v>0</v>
      </c>
      <c r="DZ25" s="107">
        <f t="shared" si="63"/>
        <v>0</v>
      </c>
      <c r="EA25" s="107">
        <f t="shared" si="64"/>
        <v>0</v>
      </c>
      <c r="EB25" s="107">
        <f t="shared" si="65"/>
        <v>0</v>
      </c>
      <c r="EC25" s="107">
        <f t="shared" si="66"/>
        <v>0</v>
      </c>
      <c r="ED25" s="107">
        <f t="shared" si="67"/>
        <v>0</v>
      </c>
      <c r="EE25" s="107">
        <f t="shared" si="68"/>
        <v>0</v>
      </c>
      <c r="EG25" s="195">
        <f t="shared" si="69"/>
        <v>0</v>
      </c>
      <c r="EH25" s="195">
        <f t="shared" si="70"/>
        <v>0</v>
      </c>
      <c r="EI25" s="195">
        <f t="shared" si="71"/>
        <v>0</v>
      </c>
      <c r="EJ25" s="195">
        <f t="shared" si="72"/>
        <v>0</v>
      </c>
      <c r="EK25" s="195">
        <f t="shared" si="73"/>
        <v>0</v>
      </c>
      <c r="EL25" s="195">
        <f t="shared" si="74"/>
        <v>0</v>
      </c>
      <c r="EM25" s="195">
        <f t="shared" si="75"/>
        <v>0</v>
      </c>
      <c r="EN25" s="195">
        <f t="shared" si="76"/>
        <v>0</v>
      </c>
      <c r="EO25" s="195">
        <f t="shared" si="77"/>
        <v>0</v>
      </c>
      <c r="EP25" s="195">
        <f t="shared" si="78"/>
        <v>0</v>
      </c>
    </row>
    <row r="26" spans="2:146" x14ac:dyDescent="0.2">
      <c r="B26" s="126">
        <f t="shared" si="13"/>
        <v>1</v>
      </c>
      <c r="C26" s="118" t="str">
        <f t="shared" ca="1" si="14"/>
        <v/>
      </c>
      <c r="D26" s="118" t="str">
        <f t="shared" ca="1" si="15"/>
        <v/>
      </c>
      <c r="E26" s="118" t="str">
        <f t="shared" ca="1" si="16"/>
        <v/>
      </c>
      <c r="F26" s="117" t="str">
        <f ca="1">OFFSET(prihlasky!$H$1,$CJ26,0)</f>
        <v/>
      </c>
      <c r="G26" s="117" t="str">
        <f ca="1">IF(OFFSET(prihlasky!$B$1,$CJ26,0)="","",(OFFSET(prihlasky!$B$1,$CJ26,0)))</f>
        <v/>
      </c>
      <c r="H26" s="117">
        <f ca="1">OFFSET(prihlasky!$I$1,$CJ26,0)</f>
        <v>0</v>
      </c>
      <c r="I26" s="117" t="str">
        <f ca="1">UPPER(OFFSET(prihlasky!$A$1,$CJ26,0))</f>
        <v/>
      </c>
      <c r="J26" s="126">
        <f t="shared" si="17"/>
        <v>0</v>
      </c>
      <c r="K26" s="159">
        <f t="shared" si="18"/>
        <v>0</v>
      </c>
      <c r="L26" s="167">
        <f t="shared" ca="1" si="19"/>
        <v>0</v>
      </c>
      <c r="M26" s="117" t="str">
        <f ca="1">IF(OR(CH26=0,ISERROR(MATCH(I26,KKoef!E:E,0))),"",MATCH(I26,KKoef!E:E,0)-1)</f>
        <v/>
      </c>
      <c r="N26" s="117" t="str">
        <f ca="1">IF(M26="","",OFFSET(KKoef!$B$1,M26,0))</f>
        <v/>
      </c>
      <c r="O26" s="128"/>
      <c r="P26" s="128"/>
      <c r="Q26" s="128"/>
      <c r="R26" s="128"/>
      <c r="S26" s="128"/>
      <c r="T26" s="250"/>
      <c r="U26" s="128"/>
      <c r="V26" s="128"/>
      <c r="W26" s="128"/>
      <c r="X26" s="128"/>
      <c r="Y26" s="128"/>
      <c r="Z26" s="250"/>
      <c r="AA26" s="119">
        <f t="shared" ca="1" si="20"/>
        <v>85</v>
      </c>
      <c r="AB26" s="252">
        <f t="shared" si="21"/>
        <v>0</v>
      </c>
      <c r="AC26" s="119">
        <f t="shared" si="79"/>
        <v>0</v>
      </c>
      <c r="AD26" s="252">
        <f t="shared" si="22"/>
        <v>0</v>
      </c>
      <c r="AE26" s="171">
        <f t="shared" ca="1" si="23"/>
        <v>0</v>
      </c>
      <c r="AF26" s="211"/>
      <c r="AG26" s="224"/>
      <c r="AH26" s="194"/>
      <c r="AI26" s="194"/>
      <c r="AJ26" s="194"/>
      <c r="AK26" s="225"/>
      <c r="AL26" s="224"/>
      <c r="AM26" s="194"/>
      <c r="AN26" s="194"/>
      <c r="AO26" s="194"/>
      <c r="AP26" s="225"/>
      <c r="AQ26" s="224"/>
      <c r="AR26" s="194"/>
      <c r="AS26" s="194"/>
      <c r="AT26" s="194"/>
      <c r="AU26" s="225"/>
      <c r="AV26" s="224"/>
      <c r="AW26" s="194"/>
      <c r="AX26" s="194"/>
      <c r="AY26" s="194"/>
      <c r="AZ26" s="225"/>
      <c r="BA26" s="224"/>
      <c r="BB26" s="194"/>
      <c r="BC26" s="194"/>
      <c r="BD26" s="194"/>
      <c r="BE26" s="225"/>
      <c r="BF26" s="224"/>
      <c r="BG26" s="194"/>
      <c r="BH26" s="194"/>
      <c r="BI26" s="194"/>
      <c r="BJ26" s="225"/>
      <c r="BK26" s="212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215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69">
        <f t="shared" si="24"/>
        <v>0</v>
      </c>
      <c r="CH26" s="26">
        <f t="shared" si="25"/>
        <v>0</v>
      </c>
      <c r="CJ26" s="39">
        <v>18</v>
      </c>
      <c r="CK26" s="16">
        <f t="shared" si="26"/>
        <v>0</v>
      </c>
      <c r="CL26" s="51">
        <f t="shared" ca="1" si="27"/>
        <v>0</v>
      </c>
      <c r="CM26" s="51">
        <f t="shared" ca="1" si="27"/>
        <v>0</v>
      </c>
      <c r="CN26" s="51">
        <f t="shared" ca="1" si="27"/>
        <v>0</v>
      </c>
      <c r="CO26" s="51">
        <f t="shared" ca="1" si="28"/>
        <v>0</v>
      </c>
      <c r="CQ26" s="107">
        <f t="shared" si="29"/>
        <v>0</v>
      </c>
      <c r="CR26" s="107">
        <f t="shared" si="30"/>
        <v>0</v>
      </c>
      <c r="CS26" s="107">
        <f t="shared" si="31"/>
        <v>0</v>
      </c>
      <c r="CT26" s="107">
        <f t="shared" si="32"/>
        <v>0</v>
      </c>
      <c r="CU26" s="107">
        <f t="shared" si="33"/>
        <v>0</v>
      </c>
      <c r="CV26" s="107">
        <f t="shared" si="34"/>
        <v>0</v>
      </c>
      <c r="CW26" s="107">
        <f t="shared" si="35"/>
        <v>0</v>
      </c>
      <c r="CX26" s="107">
        <f t="shared" si="36"/>
        <v>0</v>
      </c>
      <c r="CY26" s="107">
        <f t="shared" si="37"/>
        <v>0</v>
      </c>
      <c r="CZ26" s="107">
        <f t="shared" si="38"/>
        <v>0</v>
      </c>
      <c r="DA26" s="107">
        <f t="shared" si="39"/>
        <v>0</v>
      </c>
      <c r="DB26" s="107">
        <f t="shared" si="40"/>
        <v>0</v>
      </c>
      <c r="DC26" s="107">
        <f t="shared" si="41"/>
        <v>0</v>
      </c>
      <c r="DD26" s="107">
        <f t="shared" si="42"/>
        <v>0</v>
      </c>
      <c r="DE26" s="107">
        <f t="shared" si="43"/>
        <v>0</v>
      </c>
      <c r="DF26" s="107">
        <f t="shared" si="44"/>
        <v>0</v>
      </c>
      <c r="DG26" s="107">
        <f t="shared" si="45"/>
        <v>0</v>
      </c>
      <c r="DH26" s="107">
        <f t="shared" si="46"/>
        <v>0</v>
      </c>
      <c r="DI26" s="107">
        <f t="shared" si="47"/>
        <v>0</v>
      </c>
      <c r="DJ26" s="107">
        <f t="shared" si="48"/>
        <v>0</v>
      </c>
      <c r="DK26" s="107">
        <f t="shared" si="49"/>
        <v>0</v>
      </c>
      <c r="DL26" s="107">
        <f t="shared" si="50"/>
        <v>0</v>
      </c>
      <c r="DM26" s="107">
        <f t="shared" si="51"/>
        <v>0</v>
      </c>
      <c r="DN26" s="107">
        <f t="shared" si="52"/>
        <v>0</v>
      </c>
      <c r="DO26" s="107">
        <f t="shared" si="53"/>
        <v>0</v>
      </c>
      <c r="DP26" s="107">
        <f t="shared" si="54"/>
        <v>0</v>
      </c>
      <c r="DQ26" s="107">
        <f t="shared" si="55"/>
        <v>0</v>
      </c>
      <c r="DR26" s="107">
        <f t="shared" si="56"/>
        <v>0</v>
      </c>
      <c r="DS26" s="107">
        <f t="shared" si="57"/>
        <v>0</v>
      </c>
      <c r="DT26" s="107">
        <f t="shared" si="58"/>
        <v>0</v>
      </c>
      <c r="DV26" s="107">
        <f t="shared" si="59"/>
        <v>0</v>
      </c>
      <c r="DW26" s="107">
        <f t="shared" si="60"/>
        <v>0</v>
      </c>
      <c r="DX26" s="107">
        <f t="shared" si="61"/>
        <v>0</v>
      </c>
      <c r="DY26" s="107">
        <f t="shared" si="62"/>
        <v>0</v>
      </c>
      <c r="DZ26" s="107">
        <f t="shared" si="63"/>
        <v>0</v>
      </c>
      <c r="EA26" s="107">
        <f t="shared" si="64"/>
        <v>0</v>
      </c>
      <c r="EB26" s="107">
        <f t="shared" si="65"/>
        <v>0</v>
      </c>
      <c r="EC26" s="107">
        <f t="shared" si="66"/>
        <v>0</v>
      </c>
      <c r="ED26" s="107">
        <f t="shared" si="67"/>
        <v>0</v>
      </c>
      <c r="EE26" s="107">
        <f t="shared" si="68"/>
        <v>0</v>
      </c>
      <c r="EG26" s="195">
        <f t="shared" si="69"/>
        <v>0</v>
      </c>
      <c r="EH26" s="195">
        <f t="shared" si="70"/>
        <v>0</v>
      </c>
      <c r="EI26" s="195">
        <f t="shared" si="71"/>
        <v>0</v>
      </c>
      <c r="EJ26" s="195">
        <f t="shared" si="72"/>
        <v>0</v>
      </c>
      <c r="EK26" s="195">
        <f t="shared" si="73"/>
        <v>0</v>
      </c>
      <c r="EL26" s="195">
        <f t="shared" si="74"/>
        <v>0</v>
      </c>
      <c r="EM26" s="195">
        <f t="shared" si="75"/>
        <v>0</v>
      </c>
      <c r="EN26" s="195">
        <f t="shared" si="76"/>
        <v>0</v>
      </c>
      <c r="EO26" s="195">
        <f t="shared" si="77"/>
        <v>0</v>
      </c>
      <c r="EP26" s="195">
        <f t="shared" si="78"/>
        <v>0</v>
      </c>
    </row>
    <row r="27" spans="2:146" x14ac:dyDescent="0.2">
      <c r="B27" s="126">
        <f t="shared" si="13"/>
        <v>1</v>
      </c>
      <c r="C27" s="118" t="str">
        <f t="shared" ca="1" si="14"/>
        <v/>
      </c>
      <c r="D27" s="118" t="str">
        <f t="shared" ca="1" si="15"/>
        <v/>
      </c>
      <c r="E27" s="118" t="str">
        <f t="shared" ca="1" si="16"/>
        <v/>
      </c>
      <c r="F27" s="117" t="str">
        <f ca="1">OFFSET(prihlasky!$H$1,$CJ27,0)</f>
        <v/>
      </c>
      <c r="G27" s="117" t="str">
        <f ca="1">IF(OFFSET(prihlasky!$B$1,$CJ27,0)="","",(OFFSET(prihlasky!$B$1,$CJ27,0)))</f>
        <v/>
      </c>
      <c r="H27" s="117">
        <f ca="1">OFFSET(prihlasky!$I$1,$CJ27,0)</f>
        <v>0</v>
      </c>
      <c r="I27" s="117" t="str">
        <f ca="1">UPPER(OFFSET(prihlasky!$A$1,$CJ27,0))</f>
        <v/>
      </c>
      <c r="J27" s="126">
        <f t="shared" si="17"/>
        <v>0</v>
      </c>
      <c r="K27" s="159">
        <f t="shared" si="18"/>
        <v>0</v>
      </c>
      <c r="L27" s="167">
        <f t="shared" ca="1" si="19"/>
        <v>0</v>
      </c>
      <c r="M27" s="117" t="str">
        <f ca="1">IF(OR(CH27=0,ISERROR(MATCH(I27,KKoef!E:E,0))),"",MATCH(I27,KKoef!E:E,0)-1)</f>
        <v/>
      </c>
      <c r="N27" s="117" t="str">
        <f ca="1">IF(M27="","",OFFSET(KKoef!$B$1,M27,0))</f>
        <v/>
      </c>
      <c r="O27" s="128"/>
      <c r="P27" s="128"/>
      <c r="Q27" s="128"/>
      <c r="R27" s="128"/>
      <c r="S27" s="128"/>
      <c r="T27" s="250"/>
      <c r="U27" s="128"/>
      <c r="V27" s="128"/>
      <c r="W27" s="128"/>
      <c r="X27" s="128"/>
      <c r="Y27" s="128"/>
      <c r="Z27" s="250"/>
      <c r="AA27" s="119">
        <f t="shared" ca="1" si="20"/>
        <v>85</v>
      </c>
      <c r="AB27" s="252">
        <f t="shared" si="21"/>
        <v>0</v>
      </c>
      <c r="AC27" s="119">
        <f t="shared" si="79"/>
        <v>0</v>
      </c>
      <c r="AD27" s="252">
        <f t="shared" si="22"/>
        <v>0</v>
      </c>
      <c r="AE27" s="171">
        <f t="shared" ca="1" si="23"/>
        <v>0</v>
      </c>
      <c r="AF27" s="211"/>
      <c r="AG27" s="224"/>
      <c r="AH27" s="194"/>
      <c r="AI27" s="194"/>
      <c r="AJ27" s="194"/>
      <c r="AK27" s="225"/>
      <c r="AL27" s="224"/>
      <c r="AM27" s="194"/>
      <c r="AN27" s="194"/>
      <c r="AO27" s="194"/>
      <c r="AP27" s="225"/>
      <c r="AQ27" s="224"/>
      <c r="AR27" s="194"/>
      <c r="AS27" s="194"/>
      <c r="AT27" s="194"/>
      <c r="AU27" s="225"/>
      <c r="AV27" s="224"/>
      <c r="AW27" s="194"/>
      <c r="AX27" s="194"/>
      <c r="AY27" s="194"/>
      <c r="AZ27" s="225"/>
      <c r="BA27" s="224"/>
      <c r="BB27" s="194"/>
      <c r="BC27" s="194"/>
      <c r="BD27" s="194"/>
      <c r="BE27" s="225"/>
      <c r="BF27" s="224"/>
      <c r="BG27" s="194"/>
      <c r="BH27" s="194"/>
      <c r="BI27" s="194"/>
      <c r="BJ27" s="225"/>
      <c r="BK27" s="212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215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69">
        <f t="shared" si="24"/>
        <v>0</v>
      </c>
      <c r="CH27" s="26">
        <f t="shared" si="25"/>
        <v>0</v>
      </c>
      <c r="CJ27" s="39">
        <v>19</v>
      </c>
      <c r="CK27" s="16">
        <f t="shared" si="26"/>
        <v>0</v>
      </c>
      <c r="CL27" s="51">
        <f t="shared" ca="1" si="27"/>
        <v>0</v>
      </c>
      <c r="CM27" s="51">
        <f t="shared" ca="1" si="27"/>
        <v>0</v>
      </c>
      <c r="CN27" s="51">
        <f t="shared" ca="1" si="27"/>
        <v>0</v>
      </c>
      <c r="CO27" s="51">
        <f t="shared" ca="1" si="28"/>
        <v>0</v>
      </c>
      <c r="CQ27" s="107">
        <f t="shared" si="29"/>
        <v>0</v>
      </c>
      <c r="CR27" s="107">
        <f t="shared" si="30"/>
        <v>0</v>
      </c>
      <c r="CS27" s="107">
        <f t="shared" si="31"/>
        <v>0</v>
      </c>
      <c r="CT27" s="107">
        <f t="shared" si="32"/>
        <v>0</v>
      </c>
      <c r="CU27" s="107">
        <f t="shared" si="33"/>
        <v>0</v>
      </c>
      <c r="CV27" s="107">
        <f t="shared" si="34"/>
        <v>0</v>
      </c>
      <c r="CW27" s="107">
        <f t="shared" si="35"/>
        <v>0</v>
      </c>
      <c r="CX27" s="107">
        <f t="shared" si="36"/>
        <v>0</v>
      </c>
      <c r="CY27" s="107">
        <f t="shared" si="37"/>
        <v>0</v>
      </c>
      <c r="CZ27" s="107">
        <f t="shared" si="38"/>
        <v>0</v>
      </c>
      <c r="DA27" s="107">
        <f t="shared" si="39"/>
        <v>0</v>
      </c>
      <c r="DB27" s="107">
        <f t="shared" si="40"/>
        <v>0</v>
      </c>
      <c r="DC27" s="107">
        <f t="shared" si="41"/>
        <v>0</v>
      </c>
      <c r="DD27" s="107">
        <f t="shared" si="42"/>
        <v>0</v>
      </c>
      <c r="DE27" s="107">
        <f t="shared" si="43"/>
        <v>0</v>
      </c>
      <c r="DF27" s="107">
        <f t="shared" si="44"/>
        <v>0</v>
      </c>
      <c r="DG27" s="107">
        <f t="shared" si="45"/>
        <v>0</v>
      </c>
      <c r="DH27" s="107">
        <f t="shared" si="46"/>
        <v>0</v>
      </c>
      <c r="DI27" s="107">
        <f t="shared" si="47"/>
        <v>0</v>
      </c>
      <c r="DJ27" s="107">
        <f t="shared" si="48"/>
        <v>0</v>
      </c>
      <c r="DK27" s="107">
        <f t="shared" si="49"/>
        <v>0</v>
      </c>
      <c r="DL27" s="107">
        <f t="shared" si="50"/>
        <v>0</v>
      </c>
      <c r="DM27" s="107">
        <f t="shared" si="51"/>
        <v>0</v>
      </c>
      <c r="DN27" s="107">
        <f t="shared" si="52"/>
        <v>0</v>
      </c>
      <c r="DO27" s="107">
        <f t="shared" si="53"/>
        <v>0</v>
      </c>
      <c r="DP27" s="107">
        <f t="shared" si="54"/>
        <v>0</v>
      </c>
      <c r="DQ27" s="107">
        <f t="shared" si="55"/>
        <v>0</v>
      </c>
      <c r="DR27" s="107">
        <f t="shared" si="56"/>
        <v>0</v>
      </c>
      <c r="DS27" s="107">
        <f t="shared" si="57"/>
        <v>0</v>
      </c>
      <c r="DT27" s="107">
        <f t="shared" si="58"/>
        <v>0</v>
      </c>
      <c r="DV27" s="107">
        <f t="shared" si="59"/>
        <v>0</v>
      </c>
      <c r="DW27" s="107">
        <f t="shared" si="60"/>
        <v>0</v>
      </c>
      <c r="DX27" s="107">
        <f t="shared" si="61"/>
        <v>0</v>
      </c>
      <c r="DY27" s="107">
        <f t="shared" si="62"/>
        <v>0</v>
      </c>
      <c r="DZ27" s="107">
        <f t="shared" si="63"/>
        <v>0</v>
      </c>
      <c r="EA27" s="107">
        <f t="shared" si="64"/>
        <v>0</v>
      </c>
      <c r="EB27" s="107">
        <f t="shared" si="65"/>
        <v>0</v>
      </c>
      <c r="EC27" s="107">
        <f t="shared" si="66"/>
        <v>0</v>
      </c>
      <c r="ED27" s="107">
        <f t="shared" si="67"/>
        <v>0</v>
      </c>
      <c r="EE27" s="107">
        <f t="shared" si="68"/>
        <v>0</v>
      </c>
      <c r="EG27" s="195">
        <f t="shared" si="69"/>
        <v>0</v>
      </c>
      <c r="EH27" s="195">
        <f t="shared" si="70"/>
        <v>0</v>
      </c>
      <c r="EI27" s="195">
        <f t="shared" si="71"/>
        <v>0</v>
      </c>
      <c r="EJ27" s="195">
        <f t="shared" si="72"/>
        <v>0</v>
      </c>
      <c r="EK27" s="195">
        <f t="shared" si="73"/>
        <v>0</v>
      </c>
      <c r="EL27" s="195">
        <f t="shared" si="74"/>
        <v>0</v>
      </c>
      <c r="EM27" s="195">
        <f t="shared" si="75"/>
        <v>0</v>
      </c>
      <c r="EN27" s="195">
        <f t="shared" si="76"/>
        <v>0</v>
      </c>
      <c r="EO27" s="195">
        <f t="shared" si="77"/>
        <v>0</v>
      </c>
      <c r="EP27" s="195">
        <f t="shared" si="78"/>
        <v>0</v>
      </c>
    </row>
    <row r="28" spans="2:146" x14ac:dyDescent="0.2">
      <c r="B28" s="126">
        <f t="shared" si="13"/>
        <v>1</v>
      </c>
      <c r="C28" s="118" t="str">
        <f t="shared" ca="1" si="14"/>
        <v/>
      </c>
      <c r="D28" s="118" t="str">
        <f t="shared" ca="1" si="15"/>
        <v/>
      </c>
      <c r="E28" s="118" t="str">
        <f t="shared" ca="1" si="16"/>
        <v/>
      </c>
      <c r="F28" s="117" t="str">
        <f ca="1">OFFSET(prihlasky!$H$1,$CJ28,0)</f>
        <v/>
      </c>
      <c r="G28" s="117" t="str">
        <f ca="1">IF(OFFSET(prihlasky!$B$1,$CJ28,0)="","",(OFFSET(prihlasky!$B$1,$CJ28,0)))</f>
        <v/>
      </c>
      <c r="H28" s="117">
        <f ca="1">OFFSET(prihlasky!$I$1,$CJ28,0)</f>
        <v>0</v>
      </c>
      <c r="I28" s="117" t="str">
        <f ca="1">UPPER(OFFSET(prihlasky!$A$1,$CJ28,0))</f>
        <v/>
      </c>
      <c r="J28" s="126">
        <f t="shared" si="17"/>
        <v>0</v>
      </c>
      <c r="K28" s="159">
        <f t="shared" si="18"/>
        <v>0</v>
      </c>
      <c r="L28" s="167">
        <f t="shared" ca="1" si="19"/>
        <v>0</v>
      </c>
      <c r="M28" s="117" t="str">
        <f ca="1">IF(OR(CH28=0,ISERROR(MATCH(I28,KKoef!E:E,0))),"",MATCH(I28,KKoef!E:E,0)-1)</f>
        <v/>
      </c>
      <c r="N28" s="117" t="str">
        <f ca="1">IF(M28="","",OFFSET(KKoef!$B$1,M28,0))</f>
        <v/>
      </c>
      <c r="O28" s="128"/>
      <c r="P28" s="128"/>
      <c r="Q28" s="128"/>
      <c r="R28" s="128"/>
      <c r="S28" s="128"/>
      <c r="T28" s="250"/>
      <c r="U28" s="128"/>
      <c r="V28" s="128"/>
      <c r="W28" s="128"/>
      <c r="X28" s="128"/>
      <c r="Y28" s="128"/>
      <c r="Z28" s="250"/>
      <c r="AA28" s="119">
        <f t="shared" ca="1" si="20"/>
        <v>85</v>
      </c>
      <c r="AB28" s="252">
        <f t="shared" si="21"/>
        <v>0</v>
      </c>
      <c r="AC28" s="119">
        <f t="shared" si="79"/>
        <v>0</v>
      </c>
      <c r="AD28" s="252">
        <f t="shared" si="22"/>
        <v>0</v>
      </c>
      <c r="AE28" s="171">
        <f t="shared" ca="1" si="23"/>
        <v>0</v>
      </c>
      <c r="AF28" s="211"/>
      <c r="AG28" s="224"/>
      <c r="AH28" s="194"/>
      <c r="AI28" s="194"/>
      <c r="AJ28" s="194"/>
      <c r="AK28" s="225"/>
      <c r="AL28" s="224"/>
      <c r="AM28" s="194"/>
      <c r="AN28" s="194"/>
      <c r="AO28" s="194"/>
      <c r="AP28" s="225"/>
      <c r="AQ28" s="224"/>
      <c r="AR28" s="194"/>
      <c r="AS28" s="194"/>
      <c r="AT28" s="194"/>
      <c r="AU28" s="225"/>
      <c r="AV28" s="224"/>
      <c r="AW28" s="194"/>
      <c r="AX28" s="194"/>
      <c r="AY28" s="194"/>
      <c r="AZ28" s="225"/>
      <c r="BA28" s="224"/>
      <c r="BB28" s="194"/>
      <c r="BC28" s="194"/>
      <c r="BD28" s="194"/>
      <c r="BE28" s="225"/>
      <c r="BF28" s="224"/>
      <c r="BG28" s="194"/>
      <c r="BH28" s="194"/>
      <c r="BI28" s="194"/>
      <c r="BJ28" s="225"/>
      <c r="BK28" s="212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215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69">
        <f t="shared" si="24"/>
        <v>0</v>
      </c>
      <c r="CH28" s="26">
        <f t="shared" si="25"/>
        <v>0</v>
      </c>
      <c r="CJ28" s="39">
        <v>20</v>
      </c>
      <c r="CK28" s="16">
        <f t="shared" si="26"/>
        <v>0</v>
      </c>
      <c r="CL28" s="51">
        <f t="shared" ca="1" si="27"/>
        <v>0</v>
      </c>
      <c r="CM28" s="51">
        <f t="shared" ca="1" si="27"/>
        <v>0</v>
      </c>
      <c r="CN28" s="51">
        <f t="shared" ca="1" si="27"/>
        <v>0</v>
      </c>
      <c r="CO28" s="51">
        <f t="shared" ca="1" si="28"/>
        <v>0</v>
      </c>
      <c r="CQ28" s="107">
        <f t="shared" si="29"/>
        <v>0</v>
      </c>
      <c r="CR28" s="107">
        <f t="shared" si="30"/>
        <v>0</v>
      </c>
      <c r="CS28" s="107">
        <f t="shared" si="31"/>
        <v>0</v>
      </c>
      <c r="CT28" s="107">
        <f t="shared" si="32"/>
        <v>0</v>
      </c>
      <c r="CU28" s="107">
        <f t="shared" si="33"/>
        <v>0</v>
      </c>
      <c r="CV28" s="107">
        <f t="shared" si="34"/>
        <v>0</v>
      </c>
      <c r="CW28" s="107">
        <f t="shared" si="35"/>
        <v>0</v>
      </c>
      <c r="CX28" s="107">
        <f t="shared" si="36"/>
        <v>0</v>
      </c>
      <c r="CY28" s="107">
        <f t="shared" si="37"/>
        <v>0</v>
      </c>
      <c r="CZ28" s="107">
        <f t="shared" si="38"/>
        <v>0</v>
      </c>
      <c r="DA28" s="107">
        <f t="shared" si="39"/>
        <v>0</v>
      </c>
      <c r="DB28" s="107">
        <f t="shared" si="40"/>
        <v>0</v>
      </c>
      <c r="DC28" s="107">
        <f t="shared" si="41"/>
        <v>0</v>
      </c>
      <c r="DD28" s="107">
        <f t="shared" si="42"/>
        <v>0</v>
      </c>
      <c r="DE28" s="107">
        <f t="shared" si="43"/>
        <v>0</v>
      </c>
      <c r="DF28" s="107">
        <f t="shared" si="44"/>
        <v>0</v>
      </c>
      <c r="DG28" s="107">
        <f t="shared" si="45"/>
        <v>0</v>
      </c>
      <c r="DH28" s="107">
        <f t="shared" si="46"/>
        <v>0</v>
      </c>
      <c r="DI28" s="107">
        <f t="shared" si="47"/>
        <v>0</v>
      </c>
      <c r="DJ28" s="107">
        <f t="shared" si="48"/>
        <v>0</v>
      </c>
      <c r="DK28" s="107">
        <f t="shared" si="49"/>
        <v>0</v>
      </c>
      <c r="DL28" s="107">
        <f t="shared" si="50"/>
        <v>0</v>
      </c>
      <c r="DM28" s="107">
        <f t="shared" si="51"/>
        <v>0</v>
      </c>
      <c r="DN28" s="107">
        <f t="shared" si="52"/>
        <v>0</v>
      </c>
      <c r="DO28" s="107">
        <f t="shared" si="53"/>
        <v>0</v>
      </c>
      <c r="DP28" s="107">
        <f t="shared" si="54"/>
        <v>0</v>
      </c>
      <c r="DQ28" s="107">
        <f t="shared" si="55"/>
        <v>0</v>
      </c>
      <c r="DR28" s="107">
        <f t="shared" si="56"/>
        <v>0</v>
      </c>
      <c r="DS28" s="107">
        <f t="shared" si="57"/>
        <v>0</v>
      </c>
      <c r="DT28" s="107">
        <f t="shared" si="58"/>
        <v>0</v>
      </c>
      <c r="DV28" s="107">
        <f t="shared" si="59"/>
        <v>0</v>
      </c>
      <c r="DW28" s="107">
        <f t="shared" si="60"/>
        <v>0</v>
      </c>
      <c r="DX28" s="107">
        <f t="shared" si="61"/>
        <v>0</v>
      </c>
      <c r="DY28" s="107">
        <f t="shared" si="62"/>
        <v>0</v>
      </c>
      <c r="DZ28" s="107">
        <f t="shared" si="63"/>
        <v>0</v>
      </c>
      <c r="EA28" s="107">
        <f t="shared" si="64"/>
        <v>0</v>
      </c>
      <c r="EB28" s="107">
        <f t="shared" si="65"/>
        <v>0</v>
      </c>
      <c r="EC28" s="107">
        <f t="shared" si="66"/>
        <v>0</v>
      </c>
      <c r="ED28" s="107">
        <f t="shared" si="67"/>
        <v>0</v>
      </c>
      <c r="EE28" s="107">
        <f t="shared" si="68"/>
        <v>0</v>
      </c>
      <c r="EG28" s="195">
        <f t="shared" si="69"/>
        <v>0</v>
      </c>
      <c r="EH28" s="195">
        <f t="shared" si="70"/>
        <v>0</v>
      </c>
      <c r="EI28" s="195">
        <f t="shared" si="71"/>
        <v>0</v>
      </c>
      <c r="EJ28" s="195">
        <f t="shared" si="72"/>
        <v>0</v>
      </c>
      <c r="EK28" s="195">
        <f t="shared" si="73"/>
        <v>0</v>
      </c>
      <c r="EL28" s="195">
        <f t="shared" si="74"/>
        <v>0</v>
      </c>
      <c r="EM28" s="195">
        <f t="shared" si="75"/>
        <v>0</v>
      </c>
      <c r="EN28" s="195">
        <f t="shared" si="76"/>
        <v>0</v>
      </c>
      <c r="EO28" s="195">
        <f t="shared" si="77"/>
        <v>0</v>
      </c>
      <c r="EP28" s="195">
        <f t="shared" si="78"/>
        <v>0</v>
      </c>
    </row>
    <row r="29" spans="2:146" x14ac:dyDescent="0.2">
      <c r="B29" s="126">
        <f t="shared" si="13"/>
        <v>1</v>
      </c>
      <c r="C29" s="118" t="str">
        <f t="shared" ca="1" si="14"/>
        <v/>
      </c>
      <c r="D29" s="118" t="str">
        <f t="shared" ca="1" si="15"/>
        <v/>
      </c>
      <c r="E29" s="118" t="str">
        <f t="shared" ca="1" si="16"/>
        <v/>
      </c>
      <c r="F29" s="117" t="str">
        <f ca="1">OFFSET(prihlasky!$H$1,$CJ29,0)</f>
        <v/>
      </c>
      <c r="G29" s="117" t="str">
        <f ca="1">IF(OFFSET(prihlasky!$B$1,$CJ29,0)="","",(OFFSET(prihlasky!$B$1,$CJ29,0)))</f>
        <v/>
      </c>
      <c r="H29" s="117">
        <f ca="1">OFFSET(prihlasky!$I$1,$CJ29,0)</f>
        <v>0</v>
      </c>
      <c r="I29" s="117" t="str">
        <f ca="1">UPPER(OFFSET(prihlasky!$A$1,$CJ29,0))</f>
        <v/>
      </c>
      <c r="J29" s="126">
        <f t="shared" si="17"/>
        <v>0</v>
      </c>
      <c r="K29" s="159">
        <f t="shared" si="18"/>
        <v>0</v>
      </c>
      <c r="L29" s="167">
        <f t="shared" ca="1" si="19"/>
        <v>0</v>
      </c>
      <c r="M29" s="117" t="str">
        <f ca="1">IF(OR(CH29=0,ISERROR(MATCH(I29,KKoef!E:E,0))),"",MATCH(I29,KKoef!E:E,0)-1)</f>
        <v/>
      </c>
      <c r="N29" s="117" t="str">
        <f ca="1">IF(M29="","",OFFSET(KKoef!$B$1,M29,0))</f>
        <v/>
      </c>
      <c r="O29" s="128"/>
      <c r="P29" s="128"/>
      <c r="Q29" s="128"/>
      <c r="R29" s="128"/>
      <c r="S29" s="128"/>
      <c r="T29" s="250"/>
      <c r="U29" s="128"/>
      <c r="V29" s="128"/>
      <c r="W29" s="128"/>
      <c r="X29" s="128"/>
      <c r="Y29" s="128"/>
      <c r="Z29" s="250"/>
      <c r="AA29" s="119">
        <f t="shared" ca="1" si="20"/>
        <v>85</v>
      </c>
      <c r="AB29" s="252">
        <f t="shared" si="21"/>
        <v>0</v>
      </c>
      <c r="AC29" s="119">
        <f t="shared" si="79"/>
        <v>0</v>
      </c>
      <c r="AD29" s="252">
        <f t="shared" si="22"/>
        <v>0</v>
      </c>
      <c r="AE29" s="171">
        <f t="shared" ca="1" si="23"/>
        <v>0</v>
      </c>
      <c r="AF29" s="211"/>
      <c r="AG29" s="224"/>
      <c r="AH29" s="194"/>
      <c r="AI29" s="227"/>
      <c r="AJ29" s="194"/>
      <c r="AK29" s="225"/>
      <c r="AL29" s="224"/>
      <c r="AM29" s="194"/>
      <c r="AN29" s="194"/>
      <c r="AO29" s="194"/>
      <c r="AP29" s="225"/>
      <c r="AQ29" s="224"/>
      <c r="AR29" s="194"/>
      <c r="AS29" s="194"/>
      <c r="AT29" s="194"/>
      <c r="AU29" s="225"/>
      <c r="AV29" s="224"/>
      <c r="AW29" s="194"/>
      <c r="AX29" s="194"/>
      <c r="AY29" s="194"/>
      <c r="AZ29" s="225"/>
      <c r="BA29" s="224"/>
      <c r="BB29" s="194"/>
      <c r="BC29" s="194"/>
      <c r="BD29" s="194"/>
      <c r="BE29" s="225"/>
      <c r="BF29" s="224"/>
      <c r="BG29" s="194"/>
      <c r="BH29" s="194"/>
      <c r="BI29" s="194"/>
      <c r="BJ29" s="225"/>
      <c r="BK29" s="212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215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69">
        <f t="shared" si="24"/>
        <v>0</v>
      </c>
      <c r="CH29" s="26">
        <f t="shared" si="25"/>
        <v>0</v>
      </c>
      <c r="CJ29" s="39">
        <v>21</v>
      </c>
      <c r="CK29" s="16">
        <f t="shared" si="26"/>
        <v>0</v>
      </c>
      <c r="CL29" s="51">
        <f t="shared" ca="1" si="27"/>
        <v>0</v>
      </c>
      <c r="CM29" s="51">
        <f t="shared" ca="1" si="27"/>
        <v>0</v>
      </c>
      <c r="CN29" s="51">
        <f t="shared" ca="1" si="27"/>
        <v>0</v>
      </c>
      <c r="CO29" s="51">
        <f t="shared" ca="1" si="28"/>
        <v>0</v>
      </c>
      <c r="CQ29" s="107">
        <f t="shared" si="29"/>
        <v>0</v>
      </c>
      <c r="CR29" s="107">
        <f t="shared" si="30"/>
        <v>0</v>
      </c>
      <c r="CS29" s="107">
        <f t="shared" si="31"/>
        <v>0</v>
      </c>
      <c r="CT29" s="107">
        <f t="shared" si="32"/>
        <v>0</v>
      </c>
      <c r="CU29" s="107">
        <f t="shared" si="33"/>
        <v>0</v>
      </c>
      <c r="CV29" s="107">
        <f t="shared" si="34"/>
        <v>0</v>
      </c>
      <c r="CW29" s="107">
        <f t="shared" si="35"/>
        <v>0</v>
      </c>
      <c r="CX29" s="107">
        <f t="shared" si="36"/>
        <v>0</v>
      </c>
      <c r="CY29" s="107">
        <f t="shared" si="37"/>
        <v>0</v>
      </c>
      <c r="CZ29" s="107">
        <f t="shared" si="38"/>
        <v>0</v>
      </c>
      <c r="DA29" s="107">
        <f t="shared" si="39"/>
        <v>0</v>
      </c>
      <c r="DB29" s="107">
        <f t="shared" si="40"/>
        <v>0</v>
      </c>
      <c r="DC29" s="107">
        <f t="shared" si="41"/>
        <v>0</v>
      </c>
      <c r="DD29" s="107">
        <f t="shared" si="42"/>
        <v>0</v>
      </c>
      <c r="DE29" s="107">
        <f t="shared" si="43"/>
        <v>0</v>
      </c>
      <c r="DF29" s="107">
        <f t="shared" si="44"/>
        <v>0</v>
      </c>
      <c r="DG29" s="107">
        <f t="shared" si="45"/>
        <v>0</v>
      </c>
      <c r="DH29" s="107">
        <f t="shared" si="46"/>
        <v>0</v>
      </c>
      <c r="DI29" s="107">
        <f t="shared" si="47"/>
        <v>0</v>
      </c>
      <c r="DJ29" s="107">
        <f t="shared" si="48"/>
        <v>0</v>
      </c>
      <c r="DK29" s="107">
        <f t="shared" si="49"/>
        <v>0</v>
      </c>
      <c r="DL29" s="107">
        <f t="shared" si="50"/>
        <v>0</v>
      </c>
      <c r="DM29" s="107">
        <f t="shared" si="51"/>
        <v>0</v>
      </c>
      <c r="DN29" s="107">
        <f t="shared" si="52"/>
        <v>0</v>
      </c>
      <c r="DO29" s="107">
        <f t="shared" si="53"/>
        <v>0</v>
      </c>
      <c r="DP29" s="107">
        <f t="shared" si="54"/>
        <v>0</v>
      </c>
      <c r="DQ29" s="107">
        <f t="shared" si="55"/>
        <v>0</v>
      </c>
      <c r="DR29" s="107">
        <f t="shared" si="56"/>
        <v>0</v>
      </c>
      <c r="DS29" s="107">
        <f t="shared" si="57"/>
        <v>0</v>
      </c>
      <c r="DT29" s="107">
        <f t="shared" si="58"/>
        <v>0</v>
      </c>
      <c r="DV29" s="107">
        <f t="shared" si="59"/>
        <v>0</v>
      </c>
      <c r="DW29" s="107">
        <f t="shared" si="60"/>
        <v>0</v>
      </c>
      <c r="DX29" s="107">
        <f t="shared" si="61"/>
        <v>0</v>
      </c>
      <c r="DY29" s="107">
        <f t="shared" si="62"/>
        <v>0</v>
      </c>
      <c r="DZ29" s="107">
        <f t="shared" si="63"/>
        <v>0</v>
      </c>
      <c r="EA29" s="107">
        <f t="shared" si="64"/>
        <v>0</v>
      </c>
      <c r="EB29" s="107">
        <f t="shared" si="65"/>
        <v>0</v>
      </c>
      <c r="EC29" s="107">
        <f t="shared" si="66"/>
        <v>0</v>
      </c>
      <c r="ED29" s="107">
        <f t="shared" si="67"/>
        <v>0</v>
      </c>
      <c r="EE29" s="107">
        <f t="shared" si="68"/>
        <v>0</v>
      </c>
      <c r="EG29" s="195">
        <f t="shared" si="69"/>
        <v>0</v>
      </c>
      <c r="EH29" s="195">
        <f t="shared" si="70"/>
        <v>0</v>
      </c>
      <c r="EI29" s="195">
        <f t="shared" si="71"/>
        <v>0</v>
      </c>
      <c r="EJ29" s="195">
        <f t="shared" si="72"/>
        <v>0</v>
      </c>
      <c r="EK29" s="195">
        <f t="shared" si="73"/>
        <v>0</v>
      </c>
      <c r="EL29" s="195">
        <f t="shared" si="74"/>
        <v>0</v>
      </c>
      <c r="EM29" s="195">
        <f t="shared" si="75"/>
        <v>0</v>
      </c>
      <c r="EN29" s="195">
        <f t="shared" si="76"/>
        <v>0</v>
      </c>
      <c r="EO29" s="195">
        <f t="shared" si="77"/>
        <v>0</v>
      </c>
      <c r="EP29" s="195">
        <f t="shared" si="78"/>
        <v>0</v>
      </c>
    </row>
    <row r="30" spans="2:146" x14ac:dyDescent="0.2">
      <c r="B30" s="126">
        <f t="shared" si="13"/>
        <v>1</v>
      </c>
      <c r="C30" s="118" t="str">
        <f t="shared" ca="1" si="14"/>
        <v/>
      </c>
      <c r="D30" s="118" t="str">
        <f t="shared" ca="1" si="15"/>
        <v/>
      </c>
      <c r="E30" s="118" t="str">
        <f t="shared" ca="1" si="16"/>
        <v/>
      </c>
      <c r="F30" s="117" t="str">
        <f ca="1">OFFSET(prihlasky!$H$1,$CJ30,0)</f>
        <v/>
      </c>
      <c r="G30" s="117" t="str">
        <f ca="1">IF(OFFSET(prihlasky!$B$1,$CJ30,0)="","",(OFFSET(prihlasky!$B$1,$CJ30,0)))</f>
        <v/>
      </c>
      <c r="H30" s="117">
        <f ca="1">OFFSET(prihlasky!$I$1,$CJ30,0)</f>
        <v>0</v>
      </c>
      <c r="I30" s="117" t="str">
        <f ca="1">UPPER(OFFSET(prihlasky!$A$1,$CJ30,0))</f>
        <v/>
      </c>
      <c r="J30" s="126">
        <f t="shared" si="17"/>
        <v>0</v>
      </c>
      <c r="K30" s="159">
        <f t="shared" si="18"/>
        <v>0</v>
      </c>
      <c r="L30" s="167">
        <f t="shared" ca="1" si="19"/>
        <v>0</v>
      </c>
      <c r="M30" s="117" t="str">
        <f ca="1">IF(OR(CH30=0,ISERROR(MATCH(I30,KKoef!E:E,0))),"",MATCH(I30,KKoef!E:E,0)-1)</f>
        <v/>
      </c>
      <c r="N30" s="117" t="str">
        <f ca="1">IF(M30="","",OFFSET(KKoef!$B$1,M30,0))</f>
        <v/>
      </c>
      <c r="O30" s="128"/>
      <c r="P30" s="128"/>
      <c r="Q30" s="128"/>
      <c r="R30" s="128"/>
      <c r="S30" s="128"/>
      <c r="T30" s="250"/>
      <c r="U30" s="128"/>
      <c r="V30" s="128"/>
      <c r="W30" s="128"/>
      <c r="X30" s="128"/>
      <c r="Y30" s="128"/>
      <c r="Z30" s="250"/>
      <c r="AA30" s="119">
        <f t="shared" ca="1" si="20"/>
        <v>85</v>
      </c>
      <c r="AB30" s="252">
        <f t="shared" si="21"/>
        <v>0</v>
      </c>
      <c r="AC30" s="119">
        <f t="shared" si="79"/>
        <v>0</v>
      </c>
      <c r="AD30" s="252">
        <f t="shared" si="22"/>
        <v>0</v>
      </c>
      <c r="AE30" s="171">
        <f t="shared" ca="1" si="23"/>
        <v>0</v>
      </c>
      <c r="AF30" s="211"/>
      <c r="AG30" s="224"/>
      <c r="AH30" s="194"/>
      <c r="AI30" s="194"/>
      <c r="AJ30" s="194"/>
      <c r="AK30" s="225"/>
      <c r="AL30" s="224"/>
      <c r="AM30" s="194"/>
      <c r="AN30" s="194"/>
      <c r="AO30" s="194"/>
      <c r="AP30" s="225"/>
      <c r="AQ30" s="224"/>
      <c r="AR30" s="194"/>
      <c r="AS30" s="194"/>
      <c r="AT30" s="194"/>
      <c r="AU30" s="225"/>
      <c r="AV30" s="254"/>
      <c r="AW30" s="227"/>
      <c r="AX30" s="227"/>
      <c r="AY30" s="227"/>
      <c r="AZ30" s="226"/>
      <c r="BA30" s="254"/>
      <c r="BB30" s="227"/>
      <c r="BC30" s="194"/>
      <c r="BD30" s="194"/>
      <c r="BE30" s="225"/>
      <c r="BF30" s="224"/>
      <c r="BG30" s="194"/>
      <c r="BH30" s="194"/>
      <c r="BI30" s="194"/>
      <c r="BJ30" s="225"/>
      <c r="BK30" s="212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215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69">
        <f t="shared" si="24"/>
        <v>0</v>
      </c>
      <c r="CH30" s="26">
        <f t="shared" si="25"/>
        <v>0</v>
      </c>
      <c r="CJ30" s="39">
        <v>22</v>
      </c>
      <c r="CK30" s="16">
        <f t="shared" si="26"/>
        <v>0</v>
      </c>
      <c r="CL30" s="51">
        <f t="shared" ca="1" si="27"/>
        <v>0</v>
      </c>
      <c r="CM30" s="51">
        <f t="shared" ca="1" si="27"/>
        <v>0</v>
      </c>
      <c r="CN30" s="51">
        <f t="shared" ca="1" si="27"/>
        <v>0</v>
      </c>
      <c r="CO30" s="51">
        <f t="shared" ca="1" si="28"/>
        <v>0</v>
      </c>
      <c r="CQ30" s="107">
        <f t="shared" si="29"/>
        <v>0</v>
      </c>
      <c r="CR30" s="107">
        <f t="shared" si="30"/>
        <v>0</v>
      </c>
      <c r="CS30" s="107">
        <f t="shared" si="31"/>
        <v>0</v>
      </c>
      <c r="CT30" s="107">
        <f t="shared" si="32"/>
        <v>0</v>
      </c>
      <c r="CU30" s="107">
        <f t="shared" si="33"/>
        <v>0</v>
      </c>
      <c r="CV30" s="107">
        <f t="shared" si="34"/>
        <v>0</v>
      </c>
      <c r="CW30" s="107">
        <f t="shared" si="35"/>
        <v>0</v>
      </c>
      <c r="CX30" s="107">
        <f t="shared" si="36"/>
        <v>0</v>
      </c>
      <c r="CY30" s="107">
        <f t="shared" si="37"/>
        <v>0</v>
      </c>
      <c r="CZ30" s="107">
        <f t="shared" si="38"/>
        <v>0</v>
      </c>
      <c r="DA30" s="107">
        <f t="shared" si="39"/>
        <v>0</v>
      </c>
      <c r="DB30" s="107">
        <f t="shared" si="40"/>
        <v>0</v>
      </c>
      <c r="DC30" s="107">
        <f t="shared" si="41"/>
        <v>0</v>
      </c>
      <c r="DD30" s="107">
        <f t="shared" si="42"/>
        <v>0</v>
      </c>
      <c r="DE30" s="107">
        <f t="shared" si="43"/>
        <v>0</v>
      </c>
      <c r="DF30" s="107">
        <f t="shared" si="44"/>
        <v>0</v>
      </c>
      <c r="DG30" s="107">
        <f t="shared" si="45"/>
        <v>0</v>
      </c>
      <c r="DH30" s="107">
        <f t="shared" si="46"/>
        <v>0</v>
      </c>
      <c r="DI30" s="107">
        <f t="shared" si="47"/>
        <v>0</v>
      </c>
      <c r="DJ30" s="107">
        <f t="shared" si="48"/>
        <v>0</v>
      </c>
      <c r="DK30" s="107">
        <f t="shared" si="49"/>
        <v>0</v>
      </c>
      <c r="DL30" s="107">
        <f t="shared" si="50"/>
        <v>0</v>
      </c>
      <c r="DM30" s="107">
        <f t="shared" si="51"/>
        <v>0</v>
      </c>
      <c r="DN30" s="107">
        <f t="shared" si="52"/>
        <v>0</v>
      </c>
      <c r="DO30" s="107">
        <f t="shared" si="53"/>
        <v>0</v>
      </c>
      <c r="DP30" s="107">
        <f t="shared" si="54"/>
        <v>0</v>
      </c>
      <c r="DQ30" s="107">
        <f t="shared" si="55"/>
        <v>0</v>
      </c>
      <c r="DR30" s="107">
        <f t="shared" si="56"/>
        <v>0</v>
      </c>
      <c r="DS30" s="107">
        <f t="shared" si="57"/>
        <v>0</v>
      </c>
      <c r="DT30" s="107">
        <f t="shared" si="58"/>
        <v>0</v>
      </c>
      <c r="DV30" s="107">
        <f t="shared" si="59"/>
        <v>0</v>
      </c>
      <c r="DW30" s="107">
        <f t="shared" si="60"/>
        <v>0</v>
      </c>
      <c r="DX30" s="107">
        <f t="shared" si="61"/>
        <v>0</v>
      </c>
      <c r="DY30" s="107">
        <f t="shared" si="62"/>
        <v>0</v>
      </c>
      <c r="DZ30" s="107">
        <f t="shared" si="63"/>
        <v>0</v>
      </c>
      <c r="EA30" s="107">
        <f t="shared" si="64"/>
        <v>0</v>
      </c>
      <c r="EB30" s="107">
        <f t="shared" si="65"/>
        <v>0</v>
      </c>
      <c r="EC30" s="107">
        <f t="shared" si="66"/>
        <v>0</v>
      </c>
      <c r="ED30" s="107">
        <f t="shared" si="67"/>
        <v>0</v>
      </c>
      <c r="EE30" s="107">
        <f t="shared" si="68"/>
        <v>0</v>
      </c>
      <c r="EG30" s="195">
        <f t="shared" si="69"/>
        <v>0</v>
      </c>
      <c r="EH30" s="195">
        <f t="shared" si="70"/>
        <v>0</v>
      </c>
      <c r="EI30" s="195">
        <f t="shared" si="71"/>
        <v>0</v>
      </c>
      <c r="EJ30" s="195">
        <f t="shared" si="72"/>
        <v>0</v>
      </c>
      <c r="EK30" s="195">
        <f t="shared" si="73"/>
        <v>0</v>
      </c>
      <c r="EL30" s="195">
        <f t="shared" si="74"/>
        <v>0</v>
      </c>
      <c r="EM30" s="195">
        <f t="shared" si="75"/>
        <v>0</v>
      </c>
      <c r="EN30" s="195">
        <f t="shared" si="76"/>
        <v>0</v>
      </c>
      <c r="EO30" s="195">
        <f t="shared" si="77"/>
        <v>0</v>
      </c>
      <c r="EP30" s="195">
        <f t="shared" si="78"/>
        <v>0</v>
      </c>
    </row>
    <row r="31" spans="2:146" x14ac:dyDescent="0.2">
      <c r="B31" s="126">
        <f t="shared" si="13"/>
        <v>1</v>
      </c>
      <c r="C31" s="118" t="str">
        <f t="shared" ca="1" si="14"/>
        <v/>
      </c>
      <c r="D31" s="118" t="str">
        <f t="shared" ca="1" si="15"/>
        <v/>
      </c>
      <c r="E31" s="118" t="str">
        <f t="shared" ca="1" si="16"/>
        <v/>
      </c>
      <c r="F31" s="117" t="str">
        <f ca="1">OFFSET(prihlasky!$H$1,$CJ31,0)</f>
        <v/>
      </c>
      <c r="G31" s="117" t="str">
        <f ca="1">IF(OFFSET(prihlasky!$B$1,$CJ31,0)="","",(OFFSET(prihlasky!$B$1,$CJ31,0)))</f>
        <v/>
      </c>
      <c r="H31" s="117">
        <f ca="1">OFFSET(prihlasky!$I$1,$CJ31,0)</f>
        <v>0</v>
      </c>
      <c r="I31" s="117" t="str">
        <f ca="1">UPPER(OFFSET(prihlasky!$A$1,$CJ31,0))</f>
        <v/>
      </c>
      <c r="J31" s="126">
        <f t="shared" si="17"/>
        <v>0</v>
      </c>
      <c r="K31" s="159">
        <f t="shared" si="18"/>
        <v>0</v>
      </c>
      <c r="L31" s="167">
        <f t="shared" ca="1" si="19"/>
        <v>0</v>
      </c>
      <c r="M31" s="117" t="str">
        <f ca="1">IF(OR(CH31=0,ISERROR(MATCH(I31,KKoef!E:E,0))),"",MATCH(I31,KKoef!E:E,0)-1)</f>
        <v/>
      </c>
      <c r="N31" s="117" t="str">
        <f ca="1">IF(M31="","",OFFSET(KKoef!$B$1,M31,0))</f>
        <v/>
      </c>
      <c r="O31" s="128"/>
      <c r="P31" s="128"/>
      <c r="Q31" s="128"/>
      <c r="R31" s="128"/>
      <c r="S31" s="128"/>
      <c r="T31" s="250"/>
      <c r="U31" s="128"/>
      <c r="V31" s="128"/>
      <c r="W31" s="128"/>
      <c r="X31" s="128"/>
      <c r="Y31" s="128"/>
      <c r="Z31" s="250"/>
      <c r="AA31" s="119">
        <f t="shared" ca="1" si="20"/>
        <v>85</v>
      </c>
      <c r="AB31" s="252">
        <f t="shared" si="21"/>
        <v>0</v>
      </c>
      <c r="AC31" s="119">
        <f t="shared" si="79"/>
        <v>0</v>
      </c>
      <c r="AD31" s="252">
        <f t="shared" si="22"/>
        <v>0</v>
      </c>
      <c r="AE31" s="171">
        <f t="shared" ca="1" si="23"/>
        <v>0</v>
      </c>
      <c r="AF31" s="211"/>
      <c r="AG31" s="224"/>
      <c r="AH31" s="194"/>
      <c r="AI31" s="194"/>
      <c r="AJ31" s="194"/>
      <c r="AK31" s="225"/>
      <c r="AL31" s="224"/>
      <c r="AM31" s="194"/>
      <c r="AN31" s="194"/>
      <c r="AO31" s="194"/>
      <c r="AP31" s="225"/>
      <c r="AQ31" s="224"/>
      <c r="AR31" s="194"/>
      <c r="AS31" s="194"/>
      <c r="AT31" s="194"/>
      <c r="AU31" s="225"/>
      <c r="AV31" s="224"/>
      <c r="AW31" s="194"/>
      <c r="AX31" s="194"/>
      <c r="AY31" s="194"/>
      <c r="AZ31" s="225"/>
      <c r="BA31" s="224"/>
      <c r="BB31" s="194"/>
      <c r="BC31" s="194"/>
      <c r="BD31" s="194"/>
      <c r="BE31" s="225"/>
      <c r="BF31" s="224"/>
      <c r="BG31" s="194"/>
      <c r="BH31" s="194"/>
      <c r="BI31" s="194"/>
      <c r="BJ31" s="225"/>
      <c r="BK31" s="212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215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69">
        <f t="shared" si="24"/>
        <v>0</v>
      </c>
      <c r="CH31" s="26">
        <f t="shared" si="25"/>
        <v>0</v>
      </c>
      <c r="CJ31" s="39">
        <v>23</v>
      </c>
      <c r="CK31" s="16">
        <f t="shared" si="26"/>
        <v>0</v>
      </c>
      <c r="CL31" s="51">
        <f t="shared" ca="1" si="27"/>
        <v>0</v>
      </c>
      <c r="CM31" s="51">
        <f t="shared" ca="1" si="27"/>
        <v>0</v>
      </c>
      <c r="CN31" s="51">
        <f t="shared" ca="1" si="27"/>
        <v>0</v>
      </c>
      <c r="CO31" s="51">
        <f t="shared" ca="1" si="28"/>
        <v>0</v>
      </c>
      <c r="CQ31" s="107">
        <f t="shared" si="29"/>
        <v>0</v>
      </c>
      <c r="CR31" s="107">
        <f t="shared" si="30"/>
        <v>0</v>
      </c>
      <c r="CS31" s="107">
        <f t="shared" si="31"/>
        <v>0</v>
      </c>
      <c r="CT31" s="107">
        <f t="shared" si="32"/>
        <v>0</v>
      </c>
      <c r="CU31" s="107">
        <f t="shared" si="33"/>
        <v>0</v>
      </c>
      <c r="CV31" s="107">
        <f t="shared" si="34"/>
        <v>0</v>
      </c>
      <c r="CW31" s="107">
        <f t="shared" si="35"/>
        <v>0</v>
      </c>
      <c r="CX31" s="107">
        <f t="shared" si="36"/>
        <v>0</v>
      </c>
      <c r="CY31" s="107">
        <f t="shared" si="37"/>
        <v>0</v>
      </c>
      <c r="CZ31" s="107">
        <f t="shared" si="38"/>
        <v>0</v>
      </c>
      <c r="DA31" s="107">
        <f t="shared" si="39"/>
        <v>0</v>
      </c>
      <c r="DB31" s="107">
        <f t="shared" si="40"/>
        <v>0</v>
      </c>
      <c r="DC31" s="107">
        <f t="shared" si="41"/>
        <v>0</v>
      </c>
      <c r="DD31" s="107">
        <f t="shared" si="42"/>
        <v>0</v>
      </c>
      <c r="DE31" s="107">
        <f t="shared" si="43"/>
        <v>0</v>
      </c>
      <c r="DF31" s="107">
        <f t="shared" si="44"/>
        <v>0</v>
      </c>
      <c r="DG31" s="107">
        <f t="shared" si="45"/>
        <v>0</v>
      </c>
      <c r="DH31" s="107">
        <f t="shared" si="46"/>
        <v>0</v>
      </c>
      <c r="DI31" s="107">
        <f t="shared" si="47"/>
        <v>0</v>
      </c>
      <c r="DJ31" s="107">
        <f t="shared" si="48"/>
        <v>0</v>
      </c>
      <c r="DK31" s="107">
        <f t="shared" si="49"/>
        <v>0</v>
      </c>
      <c r="DL31" s="107">
        <f t="shared" si="50"/>
        <v>0</v>
      </c>
      <c r="DM31" s="107">
        <f t="shared" si="51"/>
        <v>0</v>
      </c>
      <c r="DN31" s="107">
        <f t="shared" si="52"/>
        <v>0</v>
      </c>
      <c r="DO31" s="107">
        <f t="shared" si="53"/>
        <v>0</v>
      </c>
      <c r="DP31" s="107">
        <f t="shared" si="54"/>
        <v>0</v>
      </c>
      <c r="DQ31" s="107">
        <f t="shared" si="55"/>
        <v>0</v>
      </c>
      <c r="DR31" s="107">
        <f t="shared" si="56"/>
        <v>0</v>
      </c>
      <c r="DS31" s="107">
        <f t="shared" si="57"/>
        <v>0</v>
      </c>
      <c r="DT31" s="107">
        <f t="shared" si="58"/>
        <v>0</v>
      </c>
      <c r="DV31" s="107">
        <f t="shared" si="59"/>
        <v>0</v>
      </c>
      <c r="DW31" s="107">
        <f t="shared" si="60"/>
        <v>0</v>
      </c>
      <c r="DX31" s="107">
        <f t="shared" si="61"/>
        <v>0</v>
      </c>
      <c r="DY31" s="107">
        <f t="shared" si="62"/>
        <v>0</v>
      </c>
      <c r="DZ31" s="107">
        <f t="shared" si="63"/>
        <v>0</v>
      </c>
      <c r="EA31" s="107">
        <f t="shared" si="64"/>
        <v>0</v>
      </c>
      <c r="EB31" s="107">
        <f t="shared" si="65"/>
        <v>0</v>
      </c>
      <c r="EC31" s="107">
        <f t="shared" si="66"/>
        <v>0</v>
      </c>
      <c r="ED31" s="107">
        <f t="shared" si="67"/>
        <v>0</v>
      </c>
      <c r="EE31" s="107">
        <f t="shared" si="68"/>
        <v>0</v>
      </c>
      <c r="EG31" s="195">
        <f t="shared" si="69"/>
        <v>0</v>
      </c>
      <c r="EH31" s="195">
        <f t="shared" si="70"/>
        <v>0</v>
      </c>
      <c r="EI31" s="195">
        <f t="shared" si="71"/>
        <v>0</v>
      </c>
      <c r="EJ31" s="195">
        <f t="shared" si="72"/>
        <v>0</v>
      </c>
      <c r="EK31" s="195">
        <f t="shared" si="73"/>
        <v>0</v>
      </c>
      <c r="EL31" s="195">
        <f t="shared" si="74"/>
        <v>0</v>
      </c>
      <c r="EM31" s="195">
        <f t="shared" si="75"/>
        <v>0</v>
      </c>
      <c r="EN31" s="195">
        <f t="shared" si="76"/>
        <v>0</v>
      </c>
      <c r="EO31" s="195">
        <f t="shared" si="77"/>
        <v>0</v>
      </c>
      <c r="EP31" s="195">
        <f t="shared" si="78"/>
        <v>0</v>
      </c>
    </row>
    <row r="32" spans="2:146" x14ac:dyDescent="0.2">
      <c r="B32" s="126">
        <f t="shared" si="13"/>
        <v>1</v>
      </c>
      <c r="C32" s="118" t="str">
        <f t="shared" ca="1" si="14"/>
        <v/>
      </c>
      <c r="D32" s="118" t="str">
        <f t="shared" ca="1" si="15"/>
        <v/>
      </c>
      <c r="E32" s="118" t="str">
        <f t="shared" ca="1" si="16"/>
        <v/>
      </c>
      <c r="F32" s="117" t="str">
        <f ca="1">OFFSET(prihlasky!$H$1,$CJ32,0)</f>
        <v/>
      </c>
      <c r="G32" s="117" t="str">
        <f ca="1">IF(OFFSET(prihlasky!$B$1,$CJ32,0)="","",(OFFSET(prihlasky!$B$1,$CJ32,0)))</f>
        <v/>
      </c>
      <c r="H32" s="117">
        <f ca="1">OFFSET(prihlasky!$I$1,$CJ32,0)</f>
        <v>0</v>
      </c>
      <c r="I32" s="117" t="str">
        <f ca="1">UPPER(OFFSET(prihlasky!$A$1,$CJ32,0))</f>
        <v/>
      </c>
      <c r="J32" s="126">
        <f t="shared" si="17"/>
        <v>0</v>
      </c>
      <c r="K32" s="159">
        <f t="shared" si="18"/>
        <v>0</v>
      </c>
      <c r="L32" s="167">
        <f t="shared" ca="1" si="19"/>
        <v>0</v>
      </c>
      <c r="M32" s="117" t="str">
        <f ca="1">IF(OR(CH32=0,ISERROR(MATCH(I32,KKoef!E:E,0))),"",MATCH(I32,KKoef!E:E,0)-1)</f>
        <v/>
      </c>
      <c r="N32" s="117" t="str">
        <f ca="1">IF(M32="","",OFFSET(KKoef!$B$1,M32,0))</f>
        <v/>
      </c>
      <c r="O32" s="128"/>
      <c r="P32" s="128"/>
      <c r="Q32" s="128"/>
      <c r="R32" s="128"/>
      <c r="S32" s="128"/>
      <c r="T32" s="250"/>
      <c r="U32" s="128"/>
      <c r="V32" s="128"/>
      <c r="W32" s="128"/>
      <c r="X32" s="128"/>
      <c r="Y32" s="128"/>
      <c r="Z32" s="250"/>
      <c r="AA32" s="119">
        <f t="shared" ca="1" si="20"/>
        <v>85</v>
      </c>
      <c r="AB32" s="252">
        <f t="shared" si="21"/>
        <v>0</v>
      </c>
      <c r="AC32" s="119">
        <f t="shared" si="79"/>
        <v>0</v>
      </c>
      <c r="AD32" s="252">
        <f t="shared" si="22"/>
        <v>0</v>
      </c>
      <c r="AE32" s="171">
        <f t="shared" ca="1" si="23"/>
        <v>0</v>
      </c>
      <c r="AF32" s="211"/>
      <c r="AG32" s="224"/>
      <c r="AH32" s="194"/>
      <c r="AI32" s="194"/>
      <c r="AJ32" s="194"/>
      <c r="AK32" s="225"/>
      <c r="AL32" s="224"/>
      <c r="AM32" s="194"/>
      <c r="AN32" s="194"/>
      <c r="AO32" s="194"/>
      <c r="AP32" s="225"/>
      <c r="AQ32" s="224"/>
      <c r="AR32" s="194"/>
      <c r="AS32" s="194"/>
      <c r="AT32" s="194"/>
      <c r="AU32" s="225"/>
      <c r="AV32" s="224"/>
      <c r="AW32" s="194"/>
      <c r="AX32" s="194"/>
      <c r="AY32" s="194"/>
      <c r="AZ32" s="225"/>
      <c r="BA32" s="224"/>
      <c r="BB32" s="194"/>
      <c r="BC32" s="194"/>
      <c r="BD32" s="194"/>
      <c r="BE32" s="225"/>
      <c r="BF32" s="224"/>
      <c r="BG32" s="194"/>
      <c r="BH32" s="194"/>
      <c r="BI32" s="194"/>
      <c r="BJ32" s="225"/>
      <c r="BK32" s="212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215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69">
        <f t="shared" si="24"/>
        <v>0</v>
      </c>
      <c r="CH32" s="26">
        <f t="shared" si="25"/>
        <v>0</v>
      </c>
      <c r="CJ32" s="39">
        <v>24</v>
      </c>
      <c r="CK32" s="16">
        <f t="shared" si="26"/>
        <v>0</v>
      </c>
      <c r="CL32" s="51">
        <f t="shared" ca="1" si="27"/>
        <v>0</v>
      </c>
      <c r="CM32" s="51">
        <f t="shared" ca="1" si="27"/>
        <v>0</v>
      </c>
      <c r="CN32" s="51">
        <f t="shared" ca="1" si="27"/>
        <v>0</v>
      </c>
      <c r="CO32" s="51">
        <f t="shared" ca="1" si="28"/>
        <v>0</v>
      </c>
      <c r="CQ32" s="107">
        <f t="shared" si="29"/>
        <v>0</v>
      </c>
      <c r="CR32" s="107">
        <f t="shared" si="30"/>
        <v>0</v>
      </c>
      <c r="CS32" s="107">
        <f t="shared" si="31"/>
        <v>0</v>
      </c>
      <c r="CT32" s="107">
        <f t="shared" si="32"/>
        <v>0</v>
      </c>
      <c r="CU32" s="107">
        <f t="shared" si="33"/>
        <v>0</v>
      </c>
      <c r="CV32" s="107">
        <f t="shared" si="34"/>
        <v>0</v>
      </c>
      <c r="CW32" s="107">
        <f t="shared" si="35"/>
        <v>0</v>
      </c>
      <c r="CX32" s="107">
        <f t="shared" si="36"/>
        <v>0</v>
      </c>
      <c r="CY32" s="107">
        <f t="shared" si="37"/>
        <v>0</v>
      </c>
      <c r="CZ32" s="107">
        <f t="shared" si="38"/>
        <v>0</v>
      </c>
      <c r="DA32" s="107">
        <f t="shared" si="39"/>
        <v>0</v>
      </c>
      <c r="DB32" s="107">
        <f t="shared" si="40"/>
        <v>0</v>
      </c>
      <c r="DC32" s="107">
        <f t="shared" si="41"/>
        <v>0</v>
      </c>
      <c r="DD32" s="107">
        <f t="shared" si="42"/>
        <v>0</v>
      </c>
      <c r="DE32" s="107">
        <f t="shared" si="43"/>
        <v>0</v>
      </c>
      <c r="DF32" s="107">
        <f t="shared" si="44"/>
        <v>0</v>
      </c>
      <c r="DG32" s="107">
        <f t="shared" si="45"/>
        <v>0</v>
      </c>
      <c r="DH32" s="107">
        <f t="shared" si="46"/>
        <v>0</v>
      </c>
      <c r="DI32" s="107">
        <f t="shared" si="47"/>
        <v>0</v>
      </c>
      <c r="DJ32" s="107">
        <f t="shared" si="48"/>
        <v>0</v>
      </c>
      <c r="DK32" s="107">
        <f t="shared" si="49"/>
        <v>0</v>
      </c>
      <c r="DL32" s="107">
        <f t="shared" si="50"/>
        <v>0</v>
      </c>
      <c r="DM32" s="107">
        <f t="shared" si="51"/>
        <v>0</v>
      </c>
      <c r="DN32" s="107">
        <f t="shared" si="52"/>
        <v>0</v>
      </c>
      <c r="DO32" s="107">
        <f t="shared" si="53"/>
        <v>0</v>
      </c>
      <c r="DP32" s="107">
        <f t="shared" si="54"/>
        <v>0</v>
      </c>
      <c r="DQ32" s="107">
        <f t="shared" si="55"/>
        <v>0</v>
      </c>
      <c r="DR32" s="107">
        <f t="shared" si="56"/>
        <v>0</v>
      </c>
      <c r="DS32" s="107">
        <f t="shared" si="57"/>
        <v>0</v>
      </c>
      <c r="DT32" s="107">
        <f t="shared" si="58"/>
        <v>0</v>
      </c>
      <c r="DV32" s="107">
        <f t="shared" si="59"/>
        <v>0</v>
      </c>
      <c r="DW32" s="107">
        <f t="shared" si="60"/>
        <v>0</v>
      </c>
      <c r="DX32" s="107">
        <f t="shared" si="61"/>
        <v>0</v>
      </c>
      <c r="DY32" s="107">
        <f t="shared" si="62"/>
        <v>0</v>
      </c>
      <c r="DZ32" s="107">
        <f t="shared" si="63"/>
        <v>0</v>
      </c>
      <c r="EA32" s="107">
        <f t="shared" si="64"/>
        <v>0</v>
      </c>
      <c r="EB32" s="107">
        <f t="shared" si="65"/>
        <v>0</v>
      </c>
      <c r="EC32" s="107">
        <f t="shared" si="66"/>
        <v>0</v>
      </c>
      <c r="ED32" s="107">
        <f t="shared" si="67"/>
        <v>0</v>
      </c>
      <c r="EE32" s="107">
        <f t="shared" si="68"/>
        <v>0</v>
      </c>
      <c r="EG32" s="195">
        <f t="shared" si="69"/>
        <v>0</v>
      </c>
      <c r="EH32" s="195">
        <f t="shared" si="70"/>
        <v>0</v>
      </c>
      <c r="EI32" s="195">
        <f t="shared" si="71"/>
        <v>0</v>
      </c>
      <c r="EJ32" s="195">
        <f t="shared" si="72"/>
        <v>0</v>
      </c>
      <c r="EK32" s="195">
        <f t="shared" si="73"/>
        <v>0</v>
      </c>
      <c r="EL32" s="195">
        <f t="shared" si="74"/>
        <v>0</v>
      </c>
      <c r="EM32" s="195">
        <f t="shared" si="75"/>
        <v>0</v>
      </c>
      <c r="EN32" s="195">
        <f t="shared" si="76"/>
        <v>0</v>
      </c>
      <c r="EO32" s="195">
        <f t="shared" si="77"/>
        <v>0</v>
      </c>
      <c r="EP32" s="195">
        <f t="shared" si="78"/>
        <v>0</v>
      </c>
    </row>
    <row r="33" spans="2:146" x14ac:dyDescent="0.2">
      <c r="B33" s="126">
        <f t="shared" si="13"/>
        <v>1</v>
      </c>
      <c r="C33" s="118" t="str">
        <f t="shared" ca="1" si="14"/>
        <v/>
      </c>
      <c r="D33" s="118" t="str">
        <f t="shared" ca="1" si="15"/>
        <v/>
      </c>
      <c r="E33" s="118" t="str">
        <f t="shared" ca="1" si="16"/>
        <v/>
      </c>
      <c r="F33" s="117" t="str">
        <f ca="1">OFFSET(prihlasky!$H$1,$CJ33,0)</f>
        <v/>
      </c>
      <c r="G33" s="117" t="str">
        <f ca="1">IF(OFFSET(prihlasky!$B$1,$CJ33,0)="","",(OFFSET(prihlasky!$B$1,$CJ33,0)))</f>
        <v/>
      </c>
      <c r="H33" s="117">
        <f ca="1">OFFSET(prihlasky!$I$1,$CJ33,0)</f>
        <v>0</v>
      </c>
      <c r="I33" s="117" t="str">
        <f ca="1">UPPER(OFFSET(prihlasky!$A$1,$CJ33,0))</f>
        <v/>
      </c>
      <c r="J33" s="126">
        <f t="shared" si="17"/>
        <v>0</v>
      </c>
      <c r="K33" s="159">
        <f t="shared" si="18"/>
        <v>0</v>
      </c>
      <c r="L33" s="167">
        <f t="shared" ca="1" si="19"/>
        <v>0</v>
      </c>
      <c r="M33" s="117" t="str">
        <f ca="1">IF(OR(CH33=0,ISERROR(MATCH(I33,KKoef!E:E,0))),"",MATCH(I33,KKoef!E:E,0)-1)</f>
        <v/>
      </c>
      <c r="N33" s="117" t="str">
        <f ca="1">IF(M33="","",OFFSET(KKoef!$B$1,M33,0))</f>
        <v/>
      </c>
      <c r="O33" s="128"/>
      <c r="P33" s="128"/>
      <c r="Q33" s="128"/>
      <c r="R33" s="128"/>
      <c r="S33" s="128"/>
      <c r="T33" s="250"/>
      <c r="U33" s="128"/>
      <c r="V33" s="128"/>
      <c r="W33" s="128"/>
      <c r="X33" s="128"/>
      <c r="Y33" s="128"/>
      <c r="Z33" s="250"/>
      <c r="AA33" s="119">
        <f t="shared" ca="1" si="20"/>
        <v>85</v>
      </c>
      <c r="AB33" s="252">
        <f t="shared" si="21"/>
        <v>0</v>
      </c>
      <c r="AC33" s="119">
        <f t="shared" si="79"/>
        <v>0</v>
      </c>
      <c r="AD33" s="252">
        <f t="shared" si="22"/>
        <v>0</v>
      </c>
      <c r="AE33" s="171">
        <f t="shared" ca="1" si="23"/>
        <v>0</v>
      </c>
      <c r="AF33" s="211"/>
      <c r="AG33" s="224"/>
      <c r="AH33" s="194"/>
      <c r="AI33" s="194"/>
      <c r="AJ33" s="194"/>
      <c r="AK33" s="225"/>
      <c r="AL33" s="224"/>
      <c r="AM33" s="194"/>
      <c r="AN33" s="194"/>
      <c r="AO33" s="194"/>
      <c r="AP33" s="225"/>
      <c r="AQ33" s="224"/>
      <c r="AR33" s="194"/>
      <c r="AS33" s="194"/>
      <c r="AT33" s="194"/>
      <c r="AU33" s="225"/>
      <c r="AV33" s="224"/>
      <c r="AW33" s="194"/>
      <c r="AX33" s="194"/>
      <c r="AY33" s="194"/>
      <c r="AZ33" s="225"/>
      <c r="BA33" s="224"/>
      <c r="BB33" s="194"/>
      <c r="BC33" s="194"/>
      <c r="BD33" s="194"/>
      <c r="BE33" s="225"/>
      <c r="BF33" s="224"/>
      <c r="BG33" s="194"/>
      <c r="BH33" s="194"/>
      <c r="BI33" s="194"/>
      <c r="BJ33" s="225"/>
      <c r="BK33" s="212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215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69">
        <f t="shared" si="24"/>
        <v>0</v>
      </c>
      <c r="CH33" s="26">
        <f t="shared" si="25"/>
        <v>0</v>
      </c>
      <c r="CJ33" s="39">
        <v>25</v>
      </c>
      <c r="CK33" s="16">
        <f t="shared" si="26"/>
        <v>0</v>
      </c>
      <c r="CL33" s="51">
        <f t="shared" ca="1" si="27"/>
        <v>0</v>
      </c>
      <c r="CM33" s="51">
        <f t="shared" ca="1" si="27"/>
        <v>0</v>
      </c>
      <c r="CN33" s="51">
        <f t="shared" ca="1" si="27"/>
        <v>0</v>
      </c>
      <c r="CO33" s="51">
        <f t="shared" ca="1" si="28"/>
        <v>0</v>
      </c>
      <c r="CQ33" s="107">
        <f t="shared" si="29"/>
        <v>0</v>
      </c>
      <c r="CR33" s="107">
        <f t="shared" si="30"/>
        <v>0</v>
      </c>
      <c r="CS33" s="107">
        <f t="shared" si="31"/>
        <v>0</v>
      </c>
      <c r="CT33" s="107">
        <f t="shared" si="32"/>
        <v>0</v>
      </c>
      <c r="CU33" s="107">
        <f t="shared" si="33"/>
        <v>0</v>
      </c>
      <c r="CV33" s="107">
        <f t="shared" si="34"/>
        <v>0</v>
      </c>
      <c r="CW33" s="107">
        <f t="shared" si="35"/>
        <v>0</v>
      </c>
      <c r="CX33" s="107">
        <f t="shared" si="36"/>
        <v>0</v>
      </c>
      <c r="CY33" s="107">
        <f t="shared" si="37"/>
        <v>0</v>
      </c>
      <c r="CZ33" s="107">
        <f t="shared" si="38"/>
        <v>0</v>
      </c>
      <c r="DA33" s="107">
        <f t="shared" si="39"/>
        <v>0</v>
      </c>
      <c r="DB33" s="107">
        <f t="shared" si="40"/>
        <v>0</v>
      </c>
      <c r="DC33" s="107">
        <f t="shared" si="41"/>
        <v>0</v>
      </c>
      <c r="DD33" s="107">
        <f t="shared" si="42"/>
        <v>0</v>
      </c>
      <c r="DE33" s="107">
        <f t="shared" si="43"/>
        <v>0</v>
      </c>
      <c r="DF33" s="107">
        <f t="shared" si="44"/>
        <v>0</v>
      </c>
      <c r="DG33" s="107">
        <f t="shared" si="45"/>
        <v>0</v>
      </c>
      <c r="DH33" s="107">
        <f t="shared" si="46"/>
        <v>0</v>
      </c>
      <c r="DI33" s="107">
        <f t="shared" si="47"/>
        <v>0</v>
      </c>
      <c r="DJ33" s="107">
        <f t="shared" si="48"/>
        <v>0</v>
      </c>
      <c r="DK33" s="107">
        <f t="shared" si="49"/>
        <v>0</v>
      </c>
      <c r="DL33" s="107">
        <f t="shared" si="50"/>
        <v>0</v>
      </c>
      <c r="DM33" s="107">
        <f t="shared" si="51"/>
        <v>0</v>
      </c>
      <c r="DN33" s="107">
        <f t="shared" si="52"/>
        <v>0</v>
      </c>
      <c r="DO33" s="107">
        <f t="shared" si="53"/>
        <v>0</v>
      </c>
      <c r="DP33" s="107">
        <f t="shared" si="54"/>
        <v>0</v>
      </c>
      <c r="DQ33" s="107">
        <f t="shared" si="55"/>
        <v>0</v>
      </c>
      <c r="DR33" s="107">
        <f t="shared" si="56"/>
        <v>0</v>
      </c>
      <c r="DS33" s="107">
        <f t="shared" si="57"/>
        <v>0</v>
      </c>
      <c r="DT33" s="107">
        <f t="shared" si="58"/>
        <v>0</v>
      </c>
      <c r="DV33" s="107">
        <f t="shared" si="59"/>
        <v>0</v>
      </c>
      <c r="DW33" s="107">
        <f t="shared" si="60"/>
        <v>0</v>
      </c>
      <c r="DX33" s="107">
        <f t="shared" si="61"/>
        <v>0</v>
      </c>
      <c r="DY33" s="107">
        <f t="shared" si="62"/>
        <v>0</v>
      </c>
      <c r="DZ33" s="107">
        <f t="shared" si="63"/>
        <v>0</v>
      </c>
      <c r="EA33" s="107">
        <f t="shared" si="64"/>
        <v>0</v>
      </c>
      <c r="EB33" s="107">
        <f t="shared" si="65"/>
        <v>0</v>
      </c>
      <c r="EC33" s="107">
        <f t="shared" si="66"/>
        <v>0</v>
      </c>
      <c r="ED33" s="107">
        <f t="shared" si="67"/>
        <v>0</v>
      </c>
      <c r="EE33" s="107">
        <f t="shared" si="68"/>
        <v>0</v>
      </c>
      <c r="EG33" s="195">
        <f t="shared" si="69"/>
        <v>0</v>
      </c>
      <c r="EH33" s="195">
        <f t="shared" si="70"/>
        <v>0</v>
      </c>
      <c r="EI33" s="195">
        <f t="shared" si="71"/>
        <v>0</v>
      </c>
      <c r="EJ33" s="195">
        <f t="shared" si="72"/>
        <v>0</v>
      </c>
      <c r="EK33" s="195">
        <f t="shared" si="73"/>
        <v>0</v>
      </c>
      <c r="EL33" s="195">
        <f t="shared" si="74"/>
        <v>0</v>
      </c>
      <c r="EM33" s="195">
        <f t="shared" si="75"/>
        <v>0</v>
      </c>
      <c r="EN33" s="195">
        <f t="shared" si="76"/>
        <v>0</v>
      </c>
      <c r="EO33" s="195">
        <f t="shared" si="77"/>
        <v>0</v>
      </c>
      <c r="EP33" s="195">
        <f t="shared" si="78"/>
        <v>0</v>
      </c>
    </row>
    <row r="34" spans="2:146" x14ac:dyDescent="0.2">
      <c r="B34" s="126">
        <f t="shared" ref="B34:B72" si="80">RANK(CK34,$CK$9:$CK$133)</f>
        <v>1</v>
      </c>
      <c r="C34" s="118" t="str">
        <f t="shared" ref="C34:C40" ca="1" si="81">IF($H34="O",RANK($CK34,$CL$9:$CL$133),"")</f>
        <v/>
      </c>
      <c r="D34" s="118" t="str">
        <f t="shared" ref="D34:D40" ca="1" si="82">IF($H34="P",RANK($CK34,$CM$9:$CM$133),"")</f>
        <v/>
      </c>
      <c r="E34" s="118" t="str">
        <f t="shared" ref="E34:E40" ca="1" si="83">IF($H34="J",RANK($CK34,$CN$9:$CN$133),"")</f>
        <v/>
      </c>
      <c r="F34" s="117" t="str">
        <f ca="1">OFFSET(prihlasky!$H$1,$CJ34,0)</f>
        <v/>
      </c>
      <c r="G34" s="117" t="str">
        <f ca="1">IF(OFFSET(prihlasky!$B$1,$CJ34,0)="","",(OFFSET(prihlasky!$B$1,$CJ34,0)))</f>
        <v/>
      </c>
      <c r="H34" s="117">
        <f ca="1">OFFSET(prihlasky!$I$1,$CJ34,0)</f>
        <v>0</v>
      </c>
      <c r="I34" s="117" t="str">
        <f ca="1">UPPER(OFFSET(prihlasky!$A$1,$CJ34,0))</f>
        <v/>
      </c>
      <c r="J34" s="126">
        <f t="shared" ref="J34:J40" si="84">IF(COUNTIF(AG34:BJ34,"&gt; ''"),CH34-AE34,0)</f>
        <v>0</v>
      </c>
      <c r="K34" s="159">
        <f t="shared" ref="K34:K40" si="85">CG34+($CK$4-SUM(DV34:EE34))*60</f>
        <v>0</v>
      </c>
      <c r="L34" s="167">
        <f t="shared" ref="L34:L40" ca="1" si="86">IF(ISERROR($N$6),0,CO34*$N$6/$CO$4)</f>
        <v>0</v>
      </c>
      <c r="M34" s="117" t="str">
        <f ca="1">IF(OR(CH34=0,ISERROR(MATCH(I34,KKoef!E:E,0))),"",MATCH(I34,KKoef!E:E,0)-1)</f>
        <v/>
      </c>
      <c r="N34" s="117" t="str">
        <f ca="1">IF(M34="","",OFFSET(KKoef!$B$1,M34,0))</f>
        <v/>
      </c>
      <c r="O34" s="128"/>
      <c r="P34" s="128"/>
      <c r="Q34" s="128"/>
      <c r="R34" s="128"/>
      <c r="S34" s="128"/>
      <c r="T34" s="250"/>
      <c r="U34" s="128"/>
      <c r="V34" s="128"/>
      <c r="W34" s="128"/>
      <c r="X34" s="128"/>
      <c r="Y34" s="128"/>
      <c r="Z34" s="250"/>
      <c r="AA34" s="119">
        <f t="shared" ref="AA34:AA95" ca="1" si="87">IF(H34="P",Trail_1_P,Trail_1_O)</f>
        <v>85</v>
      </c>
      <c r="AB34" s="252">
        <f t="shared" ref="AB34:AB73" si="88">(R34-$R$6-O34+$O$6+X34-$X$6-U34+$U$6)*3600+(S34-$S$6-P34+$P$6+Y34-$Y$6-V34+$V$6)*60+(T34-Q34+Z34-W34)</f>
        <v>0</v>
      </c>
      <c r="AC34" s="119">
        <f t="shared" si="79"/>
        <v>0</v>
      </c>
      <c r="AD34" s="252">
        <f t="shared" ref="AD34:AD73" si="89">+AB34-AC34*60</f>
        <v>0</v>
      </c>
      <c r="AE34" s="171">
        <f t="shared" ref="AE34:AE95" ca="1" si="90">IF(AC34*60+AD34&gt;AA34*60,INT((AC34*60+AD34-AA34*60+299)/300),0)</f>
        <v>0</v>
      </c>
      <c r="AF34" s="211"/>
      <c r="AG34" s="224"/>
      <c r="AH34" s="194"/>
      <c r="AI34" s="194"/>
      <c r="AJ34" s="194"/>
      <c r="AK34" s="225"/>
      <c r="AL34" s="224"/>
      <c r="AM34" s="194"/>
      <c r="AN34" s="194"/>
      <c r="AO34" s="194"/>
      <c r="AP34" s="225"/>
      <c r="AQ34" s="224"/>
      <c r="AR34" s="194"/>
      <c r="AS34" s="194"/>
      <c r="AT34" s="194"/>
      <c r="AU34" s="225"/>
      <c r="AV34" s="224"/>
      <c r="AW34" s="194"/>
      <c r="AX34" s="194"/>
      <c r="AY34" s="194"/>
      <c r="AZ34" s="225"/>
      <c r="BA34" s="224"/>
      <c r="BB34" s="194"/>
      <c r="BC34" s="194"/>
      <c r="BD34" s="194"/>
      <c r="BE34" s="225"/>
      <c r="BF34" s="224"/>
      <c r="BG34" s="194"/>
      <c r="BH34" s="194"/>
      <c r="BI34" s="194"/>
      <c r="BJ34" s="225"/>
      <c r="BK34" s="212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215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69">
        <f t="shared" ref="CG34:CG72" si="91">SUM(EG34:EP34)</f>
        <v>0</v>
      </c>
      <c r="CH34" s="26">
        <f t="shared" ref="CH34:CH95" si="92">SUM(CQ34:DU34)</f>
        <v>0</v>
      </c>
      <c r="CJ34" s="39">
        <v>26</v>
      </c>
      <c r="CK34" s="16">
        <f t="shared" ref="CK34:CK40" si="93">IF(CG34=0,0,J34+($CK$4*$CL$4-K34)/($CK$4*$CL$4))</f>
        <v>0</v>
      </c>
      <c r="CL34" s="51">
        <f t="shared" ref="CL34:CN48" ca="1" si="94">IF($H34=CL$8,$CK34,0)</f>
        <v>0</v>
      </c>
      <c r="CM34" s="51">
        <f t="shared" ca="1" si="94"/>
        <v>0</v>
      </c>
      <c r="CN34" s="51">
        <f t="shared" ca="1" si="94"/>
        <v>0</v>
      </c>
      <c r="CO34" s="51">
        <f t="shared" ref="CO34:CO40" ca="1" si="95">IF(I34&lt;"A",0,CK34)</f>
        <v>0</v>
      </c>
      <c r="CQ34" s="107">
        <f t="shared" ref="CQ34:CQ40" si="96">IF(AND(AG$7&lt;&gt;"",AG$7=AG34),1,0)</f>
        <v>0</v>
      </c>
      <c r="CR34" s="107">
        <f t="shared" ref="CR34:CR40" si="97">IF(AND(AH$7&lt;&gt;"",AH$7=AH34),1,0)</f>
        <v>0</v>
      </c>
      <c r="CS34" s="107">
        <f t="shared" ref="CS34:CS40" si="98">IF(AND(AI$7&lt;&gt;"",AI$7=AI34),1,0)</f>
        <v>0</v>
      </c>
      <c r="CT34" s="107">
        <f t="shared" ref="CT34:CT40" si="99">IF(AND(AJ$7&lt;&gt;"",AJ$7=AJ34),1,0)</f>
        <v>0</v>
      </c>
      <c r="CU34" s="107">
        <f t="shared" ref="CU34:CU40" si="100">IF(AND(AK$7&lt;&gt;"",AK$7=AK34),1,0)</f>
        <v>0</v>
      </c>
      <c r="CV34" s="107">
        <f t="shared" ref="CV34:CV40" si="101">IF(AND(AL$7&lt;&gt;"",AL$7=AL34),1,0)</f>
        <v>0</v>
      </c>
      <c r="CW34" s="107">
        <f t="shared" ref="CW34:CW40" si="102">IF(AND(AM$7&lt;&gt;"",AM$7=AM34),1,0)</f>
        <v>0</v>
      </c>
      <c r="CX34" s="107">
        <f t="shared" ref="CX34:CX40" si="103">IF(AND(AN$7&lt;&gt;"",AN$7=AN34),1,0)</f>
        <v>0</v>
      </c>
      <c r="CY34" s="107">
        <f t="shared" ref="CY34:CY40" si="104">IF(AND(AO$7&lt;&gt;"",AO$7=AO34),1,0)</f>
        <v>0</v>
      </c>
      <c r="CZ34" s="107">
        <f t="shared" ref="CZ34:CZ40" si="105">IF(AND(AP$7&lt;&gt;"",AP$7=AP34),1,0)</f>
        <v>0</v>
      </c>
      <c r="DA34" s="107">
        <f t="shared" ref="DA34:DA40" si="106">IF(AND(AQ$7&lt;&gt;"",AQ$7=AQ34),1,0)</f>
        <v>0</v>
      </c>
      <c r="DB34" s="107">
        <f t="shared" ref="DB34:DB40" si="107">IF(AND(AR$7&lt;&gt;"",AR$7=AR34),1,0)</f>
        <v>0</v>
      </c>
      <c r="DC34" s="107">
        <f t="shared" ref="DC34:DC40" si="108">IF(AND(AS$7&lt;&gt;"",AS$7=AS34),1,0)</f>
        <v>0</v>
      </c>
      <c r="DD34" s="107">
        <f t="shared" ref="DD34:DD40" si="109">IF(AND(AT$7&lt;&gt;"",AT$7=AT34),1,0)</f>
        <v>0</v>
      </c>
      <c r="DE34" s="107">
        <f t="shared" ref="DE34:DE40" si="110">IF(AND(AU$7&lt;&gt;"",AU$7=AU34),1,0)</f>
        <v>0</v>
      </c>
      <c r="DF34" s="107">
        <f t="shared" ref="DF34:DF40" si="111">IF(AND(AV$7&lt;&gt;"",AV$7=AV34),1,0)</f>
        <v>0</v>
      </c>
      <c r="DG34" s="107">
        <f t="shared" ref="DG34:DG40" si="112">IF(AND(AW$7&lt;&gt;"",AW$7=AW34),1,0)</f>
        <v>0</v>
      </c>
      <c r="DH34" s="107">
        <f t="shared" ref="DH34:DH40" si="113">IF(AND(AX$7&lt;&gt;"",AX$7=AX34),1,0)</f>
        <v>0</v>
      </c>
      <c r="DI34" s="107">
        <f t="shared" ref="DI34:DI40" si="114">IF(AND(AY$7&lt;&gt;"",AY$7=AY34),1,0)</f>
        <v>0</v>
      </c>
      <c r="DJ34" s="107">
        <f t="shared" ref="DJ34:DJ40" si="115">IF(AND(AZ$7&lt;&gt;"",AZ$7=AZ34),1,0)</f>
        <v>0</v>
      </c>
      <c r="DK34" s="107">
        <f t="shared" ref="DK34:DK40" si="116">IF(AND(BA$7&lt;&gt;"",BA$7=BA34),1,0)</f>
        <v>0</v>
      </c>
      <c r="DL34" s="107">
        <f t="shared" ref="DL34:DL40" si="117">IF(AND(BB$7&lt;&gt;"",BB$7=BB34),1,0)</f>
        <v>0</v>
      </c>
      <c r="DM34" s="107">
        <f t="shared" ref="DM34:DM40" si="118">IF(AND(BC$7&lt;&gt;"",BC$7=BC34),1,0)</f>
        <v>0</v>
      </c>
      <c r="DN34" s="107">
        <f t="shared" ref="DN34:DN40" si="119">IF(AND(BD$7&lt;&gt;"",BD$7=BD34),1,0)</f>
        <v>0</v>
      </c>
      <c r="DO34" s="107">
        <f t="shared" ref="DO34:DO40" si="120">IF(AND(BE$7&lt;&gt;"",BE$7=BE34),1,0)</f>
        <v>0</v>
      </c>
      <c r="DP34" s="107">
        <f t="shared" ref="DP34:DP40" si="121">IF(AND(BF$7&lt;&gt;"",BF$7=BF34),1,0)</f>
        <v>0</v>
      </c>
      <c r="DQ34" s="107">
        <f t="shared" ref="DQ34:DQ40" si="122">IF(AND(BG$7&lt;&gt;"",BG$7=BG34),1,0)</f>
        <v>0</v>
      </c>
      <c r="DR34" s="107">
        <f t="shared" ref="DR34:DR40" si="123">IF(AND(BH$7&lt;&gt;"",BH$7=BH34),1,0)</f>
        <v>0</v>
      </c>
      <c r="DS34" s="107">
        <f t="shared" ref="DS34:DS40" si="124">IF(AND(BI$7&lt;&gt;"",BI$7=BI34),1,0)</f>
        <v>0</v>
      </c>
      <c r="DT34" s="107">
        <f t="shared" ref="DT34:DT40" si="125">IF(AND(BJ$7&lt;&gt;"",BJ$7=BJ34),1,0)</f>
        <v>0</v>
      </c>
      <c r="DV34" s="107">
        <f t="shared" ref="DV34:DV40" si="126">IF(AND(BL$7&lt;&gt;"",BL$7=BL34),1,0)</f>
        <v>0</v>
      </c>
      <c r="DW34" s="107">
        <f t="shared" ref="DW34:DW40" si="127">IF(AND(BM$7&lt;&gt;"",BM$7=BM34),1,0)</f>
        <v>0</v>
      </c>
      <c r="DX34" s="107">
        <f t="shared" ref="DX34:DX40" si="128">IF(AND(BN$7&lt;&gt;"",BN$7=BN34),1,0)</f>
        <v>0</v>
      </c>
      <c r="DY34" s="107">
        <f t="shared" ref="DY34:DY40" si="129">IF(AND(BO$7&lt;&gt;"",BO$7=BO34),1,0)</f>
        <v>0</v>
      </c>
      <c r="DZ34" s="107">
        <f t="shared" ref="DZ34:DZ40" si="130">IF(AND(BP$7&lt;&gt;"",BP$7=BP34),1,0)</f>
        <v>0</v>
      </c>
      <c r="EA34" s="107">
        <f t="shared" ref="EA34:EA40" si="131">IF(AND(BQ$7&lt;&gt;"",BQ$7=BQ34),1,0)</f>
        <v>0</v>
      </c>
      <c r="EB34" s="107">
        <f t="shared" ref="EB34:EB40" si="132">IF(AND(BR$7&lt;&gt;"",BR$7=BR34),1,0)</f>
        <v>0</v>
      </c>
      <c r="EC34" s="107">
        <f t="shared" ref="EC34:EC40" si="133">IF(AND(BS$7&lt;&gt;"",BS$7=BS34),1,0)</f>
        <v>0</v>
      </c>
      <c r="ED34" s="107">
        <f t="shared" ref="ED34:ED40" si="134">IF(AND(BT$7&lt;&gt;"",BT$7=BT34),1,0)</f>
        <v>0</v>
      </c>
      <c r="EE34" s="107">
        <f t="shared" ref="EE34:EE40" si="135">IF(AND(BU$7&lt;&gt;"",BU$7=BU34),1,0)</f>
        <v>0</v>
      </c>
      <c r="EG34" s="195">
        <f t="shared" ref="EG34:EG40" si="136">IF(BW$7="",0,BW34)</f>
        <v>0</v>
      </c>
      <c r="EH34" s="195">
        <f t="shared" ref="EH34:EH40" si="137">IF(BX$7="",0,BX34)</f>
        <v>0</v>
      </c>
      <c r="EI34" s="195">
        <f t="shared" ref="EI34:EI40" si="138">IF(BY$7="",0,BY34)</f>
        <v>0</v>
      </c>
      <c r="EJ34" s="195">
        <f t="shared" ref="EJ34:EJ40" si="139">IF(BZ$7="",0,BZ34)</f>
        <v>0</v>
      </c>
      <c r="EK34" s="195">
        <f t="shared" ref="EK34:EP40" si="140">IF(CA$7="",0,CA34)</f>
        <v>0</v>
      </c>
      <c r="EL34" s="195">
        <f t="shared" si="140"/>
        <v>0</v>
      </c>
      <c r="EM34" s="195">
        <f t="shared" si="140"/>
        <v>0</v>
      </c>
      <c r="EN34" s="195">
        <f t="shared" si="140"/>
        <v>0</v>
      </c>
      <c r="EO34" s="195">
        <f t="shared" si="140"/>
        <v>0</v>
      </c>
      <c r="EP34" s="195">
        <f t="shared" si="140"/>
        <v>0</v>
      </c>
    </row>
    <row r="35" spans="2:146" x14ac:dyDescent="0.2">
      <c r="B35" s="126">
        <f t="shared" si="80"/>
        <v>1</v>
      </c>
      <c r="C35" s="118" t="str">
        <f t="shared" ca="1" si="81"/>
        <v/>
      </c>
      <c r="D35" s="118" t="str">
        <f t="shared" ca="1" si="82"/>
        <v/>
      </c>
      <c r="E35" s="118" t="str">
        <f t="shared" ca="1" si="83"/>
        <v/>
      </c>
      <c r="F35" s="117" t="str">
        <f ca="1">OFFSET(prihlasky!$H$1,$CJ35,0)</f>
        <v/>
      </c>
      <c r="G35" s="117" t="str">
        <f ca="1">IF(OFFSET(prihlasky!$B$1,$CJ35,0)="","",(OFFSET(prihlasky!$B$1,$CJ35,0)))</f>
        <v/>
      </c>
      <c r="H35" s="117">
        <f ca="1">OFFSET(prihlasky!$I$1,$CJ35,0)</f>
        <v>0</v>
      </c>
      <c r="I35" s="117" t="str">
        <f ca="1">UPPER(OFFSET(prihlasky!$A$1,$CJ35,0))</f>
        <v/>
      </c>
      <c r="J35" s="126">
        <f t="shared" si="84"/>
        <v>0</v>
      </c>
      <c r="K35" s="159">
        <f t="shared" si="85"/>
        <v>0</v>
      </c>
      <c r="L35" s="167">
        <f t="shared" ca="1" si="86"/>
        <v>0</v>
      </c>
      <c r="M35" s="117" t="str">
        <f ca="1">IF(OR(CH35=0,ISERROR(MATCH(I35,KKoef!E:E,0))),"",MATCH(I35,KKoef!E:E,0)-1)</f>
        <v/>
      </c>
      <c r="N35" s="117" t="str">
        <f ca="1">IF(M35="","",OFFSET(KKoef!$B$1,M35,0))</f>
        <v/>
      </c>
      <c r="O35" s="128"/>
      <c r="P35" s="128"/>
      <c r="Q35" s="128"/>
      <c r="R35" s="128"/>
      <c r="S35" s="128"/>
      <c r="T35" s="250"/>
      <c r="U35" s="128"/>
      <c r="V35" s="128"/>
      <c r="W35" s="128"/>
      <c r="X35" s="128"/>
      <c r="Y35" s="128"/>
      <c r="Z35" s="250"/>
      <c r="AA35" s="119">
        <f t="shared" ca="1" si="87"/>
        <v>85</v>
      </c>
      <c r="AB35" s="252">
        <f t="shared" si="88"/>
        <v>0</v>
      </c>
      <c r="AC35" s="119">
        <f t="shared" si="79"/>
        <v>0</v>
      </c>
      <c r="AD35" s="252">
        <f t="shared" si="89"/>
        <v>0</v>
      </c>
      <c r="AE35" s="171">
        <f t="shared" ca="1" si="90"/>
        <v>0</v>
      </c>
      <c r="AF35" s="211"/>
      <c r="AG35" s="224"/>
      <c r="AH35" s="194"/>
      <c r="AI35" s="194"/>
      <c r="AJ35" s="194"/>
      <c r="AK35" s="225"/>
      <c r="AL35" s="224"/>
      <c r="AM35" s="194"/>
      <c r="AN35" s="194"/>
      <c r="AO35" s="194"/>
      <c r="AP35" s="225"/>
      <c r="AQ35" s="224"/>
      <c r="AR35" s="194"/>
      <c r="AS35" s="194"/>
      <c r="AT35" s="194"/>
      <c r="AU35" s="225"/>
      <c r="AV35" s="224"/>
      <c r="AW35" s="194"/>
      <c r="AX35" s="194"/>
      <c r="AY35" s="194"/>
      <c r="AZ35" s="225"/>
      <c r="BA35" s="224"/>
      <c r="BB35" s="194"/>
      <c r="BC35" s="194"/>
      <c r="BD35" s="194"/>
      <c r="BE35" s="225"/>
      <c r="BF35" s="224"/>
      <c r="BG35" s="194"/>
      <c r="BH35" s="194"/>
      <c r="BI35" s="194"/>
      <c r="BJ35" s="225"/>
      <c r="BK35" s="212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215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69">
        <f t="shared" si="91"/>
        <v>0</v>
      </c>
      <c r="CH35" s="26">
        <f t="shared" si="92"/>
        <v>0</v>
      </c>
      <c r="CJ35" s="39">
        <v>27</v>
      </c>
      <c r="CK35" s="16">
        <f t="shared" si="93"/>
        <v>0</v>
      </c>
      <c r="CL35" s="51">
        <f t="shared" ca="1" si="94"/>
        <v>0</v>
      </c>
      <c r="CM35" s="51">
        <f t="shared" ca="1" si="94"/>
        <v>0</v>
      </c>
      <c r="CN35" s="51">
        <f t="shared" ca="1" si="94"/>
        <v>0</v>
      </c>
      <c r="CO35" s="51">
        <f t="shared" ca="1" si="95"/>
        <v>0</v>
      </c>
      <c r="CQ35" s="107">
        <f t="shared" si="96"/>
        <v>0</v>
      </c>
      <c r="CR35" s="107">
        <f t="shared" si="97"/>
        <v>0</v>
      </c>
      <c r="CS35" s="107">
        <f t="shared" si="98"/>
        <v>0</v>
      </c>
      <c r="CT35" s="107">
        <f t="shared" si="99"/>
        <v>0</v>
      </c>
      <c r="CU35" s="107">
        <f t="shared" si="100"/>
        <v>0</v>
      </c>
      <c r="CV35" s="107">
        <f t="shared" si="101"/>
        <v>0</v>
      </c>
      <c r="CW35" s="107">
        <f t="shared" si="102"/>
        <v>0</v>
      </c>
      <c r="CX35" s="107">
        <f t="shared" si="103"/>
        <v>0</v>
      </c>
      <c r="CY35" s="107">
        <f t="shared" si="104"/>
        <v>0</v>
      </c>
      <c r="CZ35" s="107">
        <f t="shared" si="105"/>
        <v>0</v>
      </c>
      <c r="DA35" s="107">
        <f t="shared" si="106"/>
        <v>0</v>
      </c>
      <c r="DB35" s="107">
        <f t="shared" si="107"/>
        <v>0</v>
      </c>
      <c r="DC35" s="107">
        <f t="shared" si="108"/>
        <v>0</v>
      </c>
      <c r="DD35" s="107">
        <f t="shared" si="109"/>
        <v>0</v>
      </c>
      <c r="DE35" s="107">
        <f t="shared" si="110"/>
        <v>0</v>
      </c>
      <c r="DF35" s="107">
        <f t="shared" si="111"/>
        <v>0</v>
      </c>
      <c r="DG35" s="107">
        <f t="shared" si="112"/>
        <v>0</v>
      </c>
      <c r="DH35" s="107">
        <f t="shared" si="113"/>
        <v>0</v>
      </c>
      <c r="DI35" s="107">
        <f t="shared" si="114"/>
        <v>0</v>
      </c>
      <c r="DJ35" s="107">
        <f t="shared" si="115"/>
        <v>0</v>
      </c>
      <c r="DK35" s="107">
        <f t="shared" si="116"/>
        <v>0</v>
      </c>
      <c r="DL35" s="107">
        <f t="shared" si="117"/>
        <v>0</v>
      </c>
      <c r="DM35" s="107">
        <f t="shared" si="118"/>
        <v>0</v>
      </c>
      <c r="DN35" s="107">
        <f t="shared" si="119"/>
        <v>0</v>
      </c>
      <c r="DO35" s="107">
        <f t="shared" si="120"/>
        <v>0</v>
      </c>
      <c r="DP35" s="107">
        <f t="shared" si="121"/>
        <v>0</v>
      </c>
      <c r="DQ35" s="107">
        <f t="shared" si="122"/>
        <v>0</v>
      </c>
      <c r="DR35" s="107">
        <f t="shared" si="123"/>
        <v>0</v>
      </c>
      <c r="DS35" s="107">
        <f t="shared" si="124"/>
        <v>0</v>
      </c>
      <c r="DT35" s="107">
        <f t="shared" si="125"/>
        <v>0</v>
      </c>
      <c r="DV35" s="107">
        <f t="shared" si="126"/>
        <v>0</v>
      </c>
      <c r="DW35" s="107">
        <f t="shared" si="127"/>
        <v>0</v>
      </c>
      <c r="DX35" s="107">
        <f t="shared" si="128"/>
        <v>0</v>
      </c>
      <c r="DY35" s="107">
        <f t="shared" si="129"/>
        <v>0</v>
      </c>
      <c r="DZ35" s="107">
        <f t="shared" si="130"/>
        <v>0</v>
      </c>
      <c r="EA35" s="107">
        <f t="shared" si="131"/>
        <v>0</v>
      </c>
      <c r="EB35" s="107">
        <f t="shared" si="132"/>
        <v>0</v>
      </c>
      <c r="EC35" s="107">
        <f t="shared" si="133"/>
        <v>0</v>
      </c>
      <c r="ED35" s="107">
        <f t="shared" si="134"/>
        <v>0</v>
      </c>
      <c r="EE35" s="107">
        <f t="shared" si="135"/>
        <v>0</v>
      </c>
      <c r="EG35" s="195">
        <f t="shared" si="136"/>
        <v>0</v>
      </c>
      <c r="EH35" s="195">
        <f t="shared" si="137"/>
        <v>0</v>
      </c>
      <c r="EI35" s="195">
        <f t="shared" si="138"/>
        <v>0</v>
      </c>
      <c r="EJ35" s="195">
        <f t="shared" si="139"/>
        <v>0</v>
      </c>
      <c r="EK35" s="195">
        <f t="shared" si="140"/>
        <v>0</v>
      </c>
      <c r="EL35" s="195">
        <f t="shared" si="140"/>
        <v>0</v>
      </c>
      <c r="EM35" s="195">
        <f t="shared" si="140"/>
        <v>0</v>
      </c>
      <c r="EN35" s="195">
        <f t="shared" si="140"/>
        <v>0</v>
      </c>
      <c r="EO35" s="195">
        <f t="shared" si="140"/>
        <v>0</v>
      </c>
      <c r="EP35" s="195">
        <f t="shared" si="140"/>
        <v>0</v>
      </c>
    </row>
    <row r="36" spans="2:146" x14ac:dyDescent="0.2">
      <c r="B36" s="126">
        <f t="shared" si="80"/>
        <v>1</v>
      </c>
      <c r="C36" s="118" t="str">
        <f t="shared" ca="1" si="81"/>
        <v/>
      </c>
      <c r="D36" s="118" t="str">
        <f t="shared" ca="1" si="82"/>
        <v/>
      </c>
      <c r="E36" s="118" t="str">
        <f t="shared" ca="1" si="83"/>
        <v/>
      </c>
      <c r="F36" s="117" t="str">
        <f ca="1">OFFSET(prihlasky!$H$1,$CJ36,0)</f>
        <v/>
      </c>
      <c r="G36" s="117" t="str">
        <f ca="1">IF(OFFSET(prihlasky!$B$1,$CJ36,0)="","",(OFFSET(prihlasky!$B$1,$CJ36,0)))</f>
        <v/>
      </c>
      <c r="H36" s="117">
        <f ca="1">OFFSET(prihlasky!$I$1,$CJ36,0)</f>
        <v>0</v>
      </c>
      <c r="I36" s="117" t="str">
        <f ca="1">UPPER(OFFSET(prihlasky!$A$1,$CJ36,0))</f>
        <v/>
      </c>
      <c r="J36" s="126">
        <f t="shared" si="84"/>
        <v>0</v>
      </c>
      <c r="K36" s="159">
        <f t="shared" si="85"/>
        <v>0</v>
      </c>
      <c r="L36" s="167">
        <f t="shared" ca="1" si="86"/>
        <v>0</v>
      </c>
      <c r="M36" s="117" t="str">
        <f ca="1">IF(OR(CH36=0,ISERROR(MATCH(I36,KKoef!E:E,0))),"",MATCH(I36,KKoef!E:E,0)-1)</f>
        <v/>
      </c>
      <c r="N36" s="117" t="str">
        <f ca="1">IF(M36="","",OFFSET(KKoef!$B$1,M36,0))</f>
        <v/>
      </c>
      <c r="O36" s="128"/>
      <c r="P36" s="128"/>
      <c r="Q36" s="128"/>
      <c r="R36" s="128"/>
      <c r="S36" s="128"/>
      <c r="T36" s="250"/>
      <c r="U36" s="128"/>
      <c r="V36" s="128"/>
      <c r="W36" s="128"/>
      <c r="X36" s="128"/>
      <c r="Y36" s="128"/>
      <c r="Z36" s="250"/>
      <c r="AA36" s="119">
        <f t="shared" ca="1" si="87"/>
        <v>85</v>
      </c>
      <c r="AB36" s="252">
        <f t="shared" si="88"/>
        <v>0</v>
      </c>
      <c r="AC36" s="119">
        <f t="shared" si="79"/>
        <v>0</v>
      </c>
      <c r="AD36" s="252">
        <f t="shared" si="89"/>
        <v>0</v>
      </c>
      <c r="AE36" s="171">
        <f t="shared" ca="1" si="90"/>
        <v>0</v>
      </c>
      <c r="AF36" s="211"/>
      <c r="AG36" s="224"/>
      <c r="AH36" s="194"/>
      <c r="AI36" s="194"/>
      <c r="AJ36" s="194"/>
      <c r="AK36" s="225"/>
      <c r="AL36" s="224"/>
      <c r="AM36" s="194"/>
      <c r="AN36" s="194"/>
      <c r="AO36" s="194"/>
      <c r="AP36" s="225"/>
      <c r="AQ36" s="224"/>
      <c r="AR36" s="194"/>
      <c r="AS36" s="194"/>
      <c r="AT36" s="194"/>
      <c r="AU36" s="225"/>
      <c r="AV36" s="224"/>
      <c r="AW36" s="194"/>
      <c r="AX36" s="194"/>
      <c r="AY36" s="194"/>
      <c r="AZ36" s="225"/>
      <c r="BA36" s="224"/>
      <c r="BB36" s="194"/>
      <c r="BC36" s="194"/>
      <c r="BD36" s="194"/>
      <c r="BE36" s="225"/>
      <c r="BF36" s="224"/>
      <c r="BG36" s="194"/>
      <c r="BH36" s="194"/>
      <c r="BI36" s="194"/>
      <c r="BJ36" s="225"/>
      <c r="BK36" s="212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215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69">
        <f t="shared" si="91"/>
        <v>0</v>
      </c>
      <c r="CH36" s="26">
        <f t="shared" si="92"/>
        <v>0</v>
      </c>
      <c r="CJ36" s="39">
        <v>28</v>
      </c>
      <c r="CK36" s="16">
        <f t="shared" si="93"/>
        <v>0</v>
      </c>
      <c r="CL36" s="51">
        <f t="shared" ca="1" si="94"/>
        <v>0</v>
      </c>
      <c r="CM36" s="51">
        <f t="shared" ca="1" si="94"/>
        <v>0</v>
      </c>
      <c r="CN36" s="51">
        <f t="shared" ca="1" si="94"/>
        <v>0</v>
      </c>
      <c r="CO36" s="51">
        <f t="shared" ca="1" si="95"/>
        <v>0</v>
      </c>
      <c r="CQ36" s="107">
        <f t="shared" si="96"/>
        <v>0</v>
      </c>
      <c r="CR36" s="107">
        <f t="shared" si="97"/>
        <v>0</v>
      </c>
      <c r="CS36" s="107">
        <f t="shared" si="98"/>
        <v>0</v>
      </c>
      <c r="CT36" s="107">
        <f t="shared" si="99"/>
        <v>0</v>
      </c>
      <c r="CU36" s="107">
        <f t="shared" si="100"/>
        <v>0</v>
      </c>
      <c r="CV36" s="107">
        <f t="shared" si="101"/>
        <v>0</v>
      </c>
      <c r="CW36" s="107">
        <f t="shared" si="102"/>
        <v>0</v>
      </c>
      <c r="CX36" s="107">
        <f t="shared" si="103"/>
        <v>0</v>
      </c>
      <c r="CY36" s="107">
        <f t="shared" si="104"/>
        <v>0</v>
      </c>
      <c r="CZ36" s="107">
        <f t="shared" si="105"/>
        <v>0</v>
      </c>
      <c r="DA36" s="107">
        <f t="shared" si="106"/>
        <v>0</v>
      </c>
      <c r="DB36" s="107">
        <f t="shared" si="107"/>
        <v>0</v>
      </c>
      <c r="DC36" s="107">
        <f t="shared" si="108"/>
        <v>0</v>
      </c>
      <c r="DD36" s="107">
        <f t="shared" si="109"/>
        <v>0</v>
      </c>
      <c r="DE36" s="107">
        <f t="shared" si="110"/>
        <v>0</v>
      </c>
      <c r="DF36" s="107">
        <f t="shared" si="111"/>
        <v>0</v>
      </c>
      <c r="DG36" s="107">
        <f t="shared" si="112"/>
        <v>0</v>
      </c>
      <c r="DH36" s="107">
        <f t="shared" si="113"/>
        <v>0</v>
      </c>
      <c r="DI36" s="107">
        <f t="shared" si="114"/>
        <v>0</v>
      </c>
      <c r="DJ36" s="107">
        <f t="shared" si="115"/>
        <v>0</v>
      </c>
      <c r="DK36" s="107">
        <f t="shared" si="116"/>
        <v>0</v>
      </c>
      <c r="DL36" s="107">
        <f t="shared" si="117"/>
        <v>0</v>
      </c>
      <c r="DM36" s="107">
        <f t="shared" si="118"/>
        <v>0</v>
      </c>
      <c r="DN36" s="107">
        <f t="shared" si="119"/>
        <v>0</v>
      </c>
      <c r="DO36" s="107">
        <f t="shared" si="120"/>
        <v>0</v>
      </c>
      <c r="DP36" s="107">
        <f t="shared" si="121"/>
        <v>0</v>
      </c>
      <c r="DQ36" s="107">
        <f t="shared" si="122"/>
        <v>0</v>
      </c>
      <c r="DR36" s="107">
        <f t="shared" si="123"/>
        <v>0</v>
      </c>
      <c r="DS36" s="107">
        <f t="shared" si="124"/>
        <v>0</v>
      </c>
      <c r="DT36" s="107">
        <f t="shared" si="125"/>
        <v>0</v>
      </c>
      <c r="DV36" s="107">
        <f t="shared" si="126"/>
        <v>0</v>
      </c>
      <c r="DW36" s="107">
        <f t="shared" si="127"/>
        <v>0</v>
      </c>
      <c r="DX36" s="107">
        <f t="shared" si="128"/>
        <v>0</v>
      </c>
      <c r="DY36" s="107">
        <f t="shared" si="129"/>
        <v>0</v>
      </c>
      <c r="DZ36" s="107">
        <f t="shared" si="130"/>
        <v>0</v>
      </c>
      <c r="EA36" s="107">
        <f t="shared" si="131"/>
        <v>0</v>
      </c>
      <c r="EB36" s="107">
        <f t="shared" si="132"/>
        <v>0</v>
      </c>
      <c r="EC36" s="107">
        <f t="shared" si="133"/>
        <v>0</v>
      </c>
      <c r="ED36" s="107">
        <f t="shared" si="134"/>
        <v>0</v>
      </c>
      <c r="EE36" s="107">
        <f t="shared" si="135"/>
        <v>0</v>
      </c>
      <c r="EG36" s="195">
        <f t="shared" si="136"/>
        <v>0</v>
      </c>
      <c r="EH36" s="195">
        <f t="shared" si="137"/>
        <v>0</v>
      </c>
      <c r="EI36" s="195">
        <f t="shared" si="138"/>
        <v>0</v>
      </c>
      <c r="EJ36" s="195">
        <f t="shared" si="139"/>
        <v>0</v>
      </c>
      <c r="EK36" s="195">
        <f t="shared" si="140"/>
        <v>0</v>
      </c>
      <c r="EL36" s="195">
        <f t="shared" si="140"/>
        <v>0</v>
      </c>
      <c r="EM36" s="195">
        <f t="shared" si="140"/>
        <v>0</v>
      </c>
      <c r="EN36" s="195">
        <f t="shared" si="140"/>
        <v>0</v>
      </c>
      <c r="EO36" s="195">
        <f t="shared" si="140"/>
        <v>0</v>
      </c>
      <c r="EP36" s="195">
        <f t="shared" si="140"/>
        <v>0</v>
      </c>
    </row>
    <row r="37" spans="2:146" x14ac:dyDescent="0.2">
      <c r="B37" s="126">
        <f t="shared" si="80"/>
        <v>1</v>
      </c>
      <c r="C37" s="118" t="str">
        <f t="shared" ca="1" si="81"/>
        <v/>
      </c>
      <c r="D37" s="118" t="str">
        <f t="shared" ca="1" si="82"/>
        <v/>
      </c>
      <c r="E37" s="118" t="str">
        <f t="shared" ca="1" si="83"/>
        <v/>
      </c>
      <c r="F37" s="117" t="str">
        <f ca="1">OFFSET(prihlasky!$H$1,$CJ37,0)</f>
        <v/>
      </c>
      <c r="G37" s="117" t="str">
        <f ca="1">IF(OFFSET(prihlasky!$B$1,$CJ37,0)="","",(OFFSET(prihlasky!$B$1,$CJ37,0)))</f>
        <v/>
      </c>
      <c r="H37" s="117">
        <f ca="1">OFFSET(prihlasky!$I$1,$CJ37,0)</f>
        <v>0</v>
      </c>
      <c r="I37" s="117" t="str">
        <f ca="1">UPPER(OFFSET(prihlasky!$A$1,$CJ37,0))</f>
        <v/>
      </c>
      <c r="J37" s="126">
        <f t="shared" si="84"/>
        <v>0</v>
      </c>
      <c r="K37" s="159">
        <f t="shared" si="85"/>
        <v>0</v>
      </c>
      <c r="L37" s="167">
        <f t="shared" ca="1" si="86"/>
        <v>0</v>
      </c>
      <c r="M37" s="117" t="str">
        <f ca="1">IF(OR(CH37=0,ISERROR(MATCH(I37,KKoef!E:E,0))),"",MATCH(I37,KKoef!E:E,0)-1)</f>
        <v/>
      </c>
      <c r="N37" s="117" t="str">
        <f ca="1">IF(M37="","",OFFSET(KKoef!$B$1,M37,0))</f>
        <v/>
      </c>
      <c r="O37" s="128"/>
      <c r="P37" s="128"/>
      <c r="Q37" s="128"/>
      <c r="R37" s="128"/>
      <c r="S37" s="128"/>
      <c r="T37" s="250"/>
      <c r="U37" s="128"/>
      <c r="V37" s="128"/>
      <c r="W37" s="128"/>
      <c r="X37" s="128"/>
      <c r="Y37" s="128"/>
      <c r="Z37" s="250"/>
      <c r="AA37" s="119">
        <f t="shared" ca="1" si="87"/>
        <v>85</v>
      </c>
      <c r="AB37" s="252">
        <f t="shared" si="88"/>
        <v>0</v>
      </c>
      <c r="AC37" s="119">
        <f t="shared" si="79"/>
        <v>0</v>
      </c>
      <c r="AD37" s="252">
        <f t="shared" si="89"/>
        <v>0</v>
      </c>
      <c r="AE37" s="171">
        <f t="shared" ca="1" si="90"/>
        <v>0</v>
      </c>
      <c r="AF37" s="211"/>
      <c r="AG37" s="224"/>
      <c r="AH37" s="194"/>
      <c r="AI37" s="194"/>
      <c r="AJ37" s="194"/>
      <c r="AK37" s="225"/>
      <c r="AL37" s="224"/>
      <c r="AM37" s="194"/>
      <c r="AN37" s="194"/>
      <c r="AO37" s="194"/>
      <c r="AP37" s="225"/>
      <c r="AQ37" s="224"/>
      <c r="AR37" s="194"/>
      <c r="AS37" s="194"/>
      <c r="AT37" s="194"/>
      <c r="AU37" s="225"/>
      <c r="AV37" s="224"/>
      <c r="AW37" s="194"/>
      <c r="AX37" s="194"/>
      <c r="AY37" s="194"/>
      <c r="AZ37" s="225"/>
      <c r="BA37" s="224"/>
      <c r="BB37" s="194"/>
      <c r="BC37" s="194"/>
      <c r="BD37" s="194"/>
      <c r="BE37" s="225"/>
      <c r="BF37" s="224"/>
      <c r="BG37" s="194"/>
      <c r="BH37" s="194"/>
      <c r="BI37" s="194"/>
      <c r="BJ37" s="225"/>
      <c r="BK37" s="212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215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69">
        <f t="shared" si="91"/>
        <v>0</v>
      </c>
      <c r="CH37" s="26">
        <f t="shared" si="92"/>
        <v>0</v>
      </c>
      <c r="CJ37" s="39">
        <v>29</v>
      </c>
      <c r="CK37" s="16">
        <f t="shared" si="93"/>
        <v>0</v>
      </c>
      <c r="CL37" s="51">
        <f t="shared" ca="1" si="94"/>
        <v>0</v>
      </c>
      <c r="CM37" s="51">
        <f t="shared" ca="1" si="94"/>
        <v>0</v>
      </c>
      <c r="CN37" s="51">
        <f t="shared" ca="1" si="94"/>
        <v>0</v>
      </c>
      <c r="CO37" s="51">
        <f t="shared" ca="1" si="95"/>
        <v>0</v>
      </c>
      <c r="CQ37" s="107">
        <f t="shared" si="96"/>
        <v>0</v>
      </c>
      <c r="CR37" s="107">
        <f t="shared" si="97"/>
        <v>0</v>
      </c>
      <c r="CS37" s="107">
        <f t="shared" si="98"/>
        <v>0</v>
      </c>
      <c r="CT37" s="107">
        <f t="shared" si="99"/>
        <v>0</v>
      </c>
      <c r="CU37" s="107">
        <f t="shared" si="100"/>
        <v>0</v>
      </c>
      <c r="CV37" s="107">
        <f t="shared" si="101"/>
        <v>0</v>
      </c>
      <c r="CW37" s="107">
        <f t="shared" si="102"/>
        <v>0</v>
      </c>
      <c r="CX37" s="107">
        <f t="shared" si="103"/>
        <v>0</v>
      </c>
      <c r="CY37" s="107">
        <f t="shared" si="104"/>
        <v>0</v>
      </c>
      <c r="CZ37" s="107">
        <f t="shared" si="105"/>
        <v>0</v>
      </c>
      <c r="DA37" s="107">
        <f t="shared" si="106"/>
        <v>0</v>
      </c>
      <c r="DB37" s="107">
        <f t="shared" si="107"/>
        <v>0</v>
      </c>
      <c r="DC37" s="107">
        <f t="shared" si="108"/>
        <v>0</v>
      </c>
      <c r="DD37" s="107">
        <f t="shared" si="109"/>
        <v>0</v>
      </c>
      <c r="DE37" s="107">
        <f t="shared" si="110"/>
        <v>0</v>
      </c>
      <c r="DF37" s="107">
        <f t="shared" si="111"/>
        <v>0</v>
      </c>
      <c r="DG37" s="107">
        <f t="shared" si="112"/>
        <v>0</v>
      </c>
      <c r="DH37" s="107">
        <f t="shared" si="113"/>
        <v>0</v>
      </c>
      <c r="DI37" s="107">
        <f t="shared" si="114"/>
        <v>0</v>
      </c>
      <c r="DJ37" s="107">
        <f t="shared" si="115"/>
        <v>0</v>
      </c>
      <c r="DK37" s="107">
        <f t="shared" si="116"/>
        <v>0</v>
      </c>
      <c r="DL37" s="107">
        <f t="shared" si="117"/>
        <v>0</v>
      </c>
      <c r="DM37" s="107">
        <f t="shared" si="118"/>
        <v>0</v>
      </c>
      <c r="DN37" s="107">
        <f t="shared" si="119"/>
        <v>0</v>
      </c>
      <c r="DO37" s="107">
        <f t="shared" si="120"/>
        <v>0</v>
      </c>
      <c r="DP37" s="107">
        <f t="shared" si="121"/>
        <v>0</v>
      </c>
      <c r="DQ37" s="107">
        <f t="shared" si="122"/>
        <v>0</v>
      </c>
      <c r="DR37" s="107">
        <f t="shared" si="123"/>
        <v>0</v>
      </c>
      <c r="DS37" s="107">
        <f t="shared" si="124"/>
        <v>0</v>
      </c>
      <c r="DT37" s="107">
        <f t="shared" si="125"/>
        <v>0</v>
      </c>
      <c r="DV37" s="107">
        <f t="shared" si="126"/>
        <v>0</v>
      </c>
      <c r="DW37" s="107">
        <f t="shared" si="127"/>
        <v>0</v>
      </c>
      <c r="DX37" s="107">
        <f t="shared" si="128"/>
        <v>0</v>
      </c>
      <c r="DY37" s="107">
        <f t="shared" si="129"/>
        <v>0</v>
      </c>
      <c r="DZ37" s="107">
        <f t="shared" si="130"/>
        <v>0</v>
      </c>
      <c r="EA37" s="107">
        <f t="shared" si="131"/>
        <v>0</v>
      </c>
      <c r="EB37" s="107">
        <f t="shared" si="132"/>
        <v>0</v>
      </c>
      <c r="EC37" s="107">
        <f t="shared" si="133"/>
        <v>0</v>
      </c>
      <c r="ED37" s="107">
        <f t="shared" si="134"/>
        <v>0</v>
      </c>
      <c r="EE37" s="107">
        <f t="shared" si="135"/>
        <v>0</v>
      </c>
      <c r="EG37" s="195">
        <f t="shared" si="136"/>
        <v>0</v>
      </c>
      <c r="EH37" s="195">
        <f t="shared" si="137"/>
        <v>0</v>
      </c>
      <c r="EI37" s="195">
        <f t="shared" si="138"/>
        <v>0</v>
      </c>
      <c r="EJ37" s="195">
        <f t="shared" si="139"/>
        <v>0</v>
      </c>
      <c r="EK37" s="195">
        <f t="shared" si="140"/>
        <v>0</v>
      </c>
      <c r="EL37" s="195">
        <f t="shared" si="140"/>
        <v>0</v>
      </c>
      <c r="EM37" s="195">
        <f t="shared" si="140"/>
        <v>0</v>
      </c>
      <c r="EN37" s="195">
        <f t="shared" si="140"/>
        <v>0</v>
      </c>
      <c r="EO37" s="195">
        <f t="shared" si="140"/>
        <v>0</v>
      </c>
      <c r="EP37" s="195">
        <f t="shared" si="140"/>
        <v>0</v>
      </c>
    </row>
    <row r="38" spans="2:146" x14ac:dyDescent="0.2">
      <c r="B38" s="126">
        <f t="shared" si="80"/>
        <v>1</v>
      </c>
      <c r="C38" s="118" t="str">
        <f t="shared" ca="1" si="81"/>
        <v/>
      </c>
      <c r="D38" s="118" t="str">
        <f t="shared" ca="1" si="82"/>
        <v/>
      </c>
      <c r="E38" s="118" t="str">
        <f t="shared" ca="1" si="83"/>
        <v/>
      </c>
      <c r="F38" s="117" t="str">
        <f ca="1">OFFSET(prihlasky!$H$1,$CJ38,0)</f>
        <v/>
      </c>
      <c r="G38" s="117" t="str">
        <f ca="1">IF(OFFSET(prihlasky!$B$1,$CJ38,0)="","",(OFFSET(prihlasky!$B$1,$CJ38,0)))</f>
        <v/>
      </c>
      <c r="H38" s="117">
        <f ca="1">OFFSET(prihlasky!$I$1,$CJ38,0)</f>
        <v>0</v>
      </c>
      <c r="I38" s="117" t="str">
        <f ca="1">UPPER(OFFSET(prihlasky!$A$1,$CJ38,0))</f>
        <v/>
      </c>
      <c r="J38" s="126">
        <f t="shared" si="84"/>
        <v>0</v>
      </c>
      <c r="K38" s="159">
        <f t="shared" si="85"/>
        <v>0</v>
      </c>
      <c r="L38" s="167">
        <f t="shared" ca="1" si="86"/>
        <v>0</v>
      </c>
      <c r="M38" s="117" t="str">
        <f ca="1">IF(OR(CH38=0,ISERROR(MATCH(I38,KKoef!E:E,0))),"",MATCH(I38,KKoef!E:E,0)-1)</f>
        <v/>
      </c>
      <c r="N38" s="117" t="str">
        <f ca="1">IF(M38="","",OFFSET(KKoef!$B$1,M38,0))</f>
        <v/>
      </c>
      <c r="O38" s="128"/>
      <c r="P38" s="128"/>
      <c r="Q38" s="128"/>
      <c r="R38" s="128"/>
      <c r="S38" s="251"/>
      <c r="T38" s="250"/>
      <c r="U38" s="128"/>
      <c r="V38" s="128"/>
      <c r="W38" s="128"/>
      <c r="X38" s="128"/>
      <c r="Y38" s="128"/>
      <c r="Z38" s="250"/>
      <c r="AA38" s="119">
        <f t="shared" ca="1" si="87"/>
        <v>85</v>
      </c>
      <c r="AB38" s="252">
        <f t="shared" si="88"/>
        <v>0</v>
      </c>
      <c r="AC38" s="119">
        <f t="shared" si="79"/>
        <v>0</v>
      </c>
      <c r="AD38" s="252">
        <f t="shared" si="89"/>
        <v>0</v>
      </c>
      <c r="AE38" s="171">
        <f t="shared" ca="1" si="90"/>
        <v>0</v>
      </c>
      <c r="AF38" s="211"/>
      <c r="AG38" s="224"/>
      <c r="AH38" s="194"/>
      <c r="AI38" s="194"/>
      <c r="AJ38" s="194"/>
      <c r="AK38" s="225"/>
      <c r="AL38" s="224"/>
      <c r="AM38" s="194"/>
      <c r="AN38" s="194"/>
      <c r="AO38" s="194"/>
      <c r="AP38" s="225"/>
      <c r="AQ38" s="224"/>
      <c r="AR38" s="194"/>
      <c r="AS38" s="194"/>
      <c r="AT38" s="194"/>
      <c r="AU38" s="225"/>
      <c r="AV38" s="224"/>
      <c r="AW38" s="194"/>
      <c r="AX38" s="194"/>
      <c r="AY38" s="194"/>
      <c r="AZ38" s="225"/>
      <c r="BA38" s="224"/>
      <c r="BB38" s="194"/>
      <c r="BC38" s="194"/>
      <c r="BD38" s="194"/>
      <c r="BE38" s="225"/>
      <c r="BF38" s="224"/>
      <c r="BG38" s="194"/>
      <c r="BH38" s="194"/>
      <c r="BI38" s="194"/>
      <c r="BJ38" s="225"/>
      <c r="BK38" s="212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215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69">
        <f t="shared" si="91"/>
        <v>0</v>
      </c>
      <c r="CH38" s="26">
        <f t="shared" si="92"/>
        <v>0</v>
      </c>
      <c r="CJ38" s="39">
        <v>30</v>
      </c>
      <c r="CK38" s="16">
        <f t="shared" si="93"/>
        <v>0</v>
      </c>
      <c r="CL38" s="51">
        <f t="shared" ca="1" si="94"/>
        <v>0</v>
      </c>
      <c r="CM38" s="51">
        <f t="shared" ca="1" si="94"/>
        <v>0</v>
      </c>
      <c r="CN38" s="51">
        <f t="shared" ca="1" si="94"/>
        <v>0</v>
      </c>
      <c r="CO38" s="51">
        <f t="shared" ca="1" si="95"/>
        <v>0</v>
      </c>
      <c r="CQ38" s="107">
        <f t="shared" si="96"/>
        <v>0</v>
      </c>
      <c r="CR38" s="107">
        <f t="shared" si="97"/>
        <v>0</v>
      </c>
      <c r="CS38" s="107">
        <f t="shared" si="98"/>
        <v>0</v>
      </c>
      <c r="CT38" s="107">
        <f t="shared" si="99"/>
        <v>0</v>
      </c>
      <c r="CU38" s="107">
        <f t="shared" si="100"/>
        <v>0</v>
      </c>
      <c r="CV38" s="107">
        <f t="shared" si="101"/>
        <v>0</v>
      </c>
      <c r="CW38" s="107">
        <f t="shared" si="102"/>
        <v>0</v>
      </c>
      <c r="CX38" s="107">
        <f t="shared" si="103"/>
        <v>0</v>
      </c>
      <c r="CY38" s="107">
        <f t="shared" si="104"/>
        <v>0</v>
      </c>
      <c r="CZ38" s="107">
        <f t="shared" si="105"/>
        <v>0</v>
      </c>
      <c r="DA38" s="107">
        <f t="shared" si="106"/>
        <v>0</v>
      </c>
      <c r="DB38" s="107">
        <f t="shared" si="107"/>
        <v>0</v>
      </c>
      <c r="DC38" s="107">
        <f t="shared" si="108"/>
        <v>0</v>
      </c>
      <c r="DD38" s="107">
        <f t="shared" si="109"/>
        <v>0</v>
      </c>
      <c r="DE38" s="107">
        <f t="shared" si="110"/>
        <v>0</v>
      </c>
      <c r="DF38" s="107">
        <f t="shared" si="111"/>
        <v>0</v>
      </c>
      <c r="DG38" s="107">
        <f t="shared" si="112"/>
        <v>0</v>
      </c>
      <c r="DH38" s="107">
        <f t="shared" si="113"/>
        <v>0</v>
      </c>
      <c r="DI38" s="107">
        <f t="shared" si="114"/>
        <v>0</v>
      </c>
      <c r="DJ38" s="107">
        <f t="shared" si="115"/>
        <v>0</v>
      </c>
      <c r="DK38" s="107">
        <f t="shared" si="116"/>
        <v>0</v>
      </c>
      <c r="DL38" s="107">
        <f t="shared" si="117"/>
        <v>0</v>
      </c>
      <c r="DM38" s="107">
        <f t="shared" si="118"/>
        <v>0</v>
      </c>
      <c r="DN38" s="107">
        <f t="shared" si="119"/>
        <v>0</v>
      </c>
      <c r="DO38" s="107">
        <f t="shared" si="120"/>
        <v>0</v>
      </c>
      <c r="DP38" s="107">
        <f t="shared" si="121"/>
        <v>0</v>
      </c>
      <c r="DQ38" s="107">
        <f t="shared" si="122"/>
        <v>0</v>
      </c>
      <c r="DR38" s="107">
        <f t="shared" si="123"/>
        <v>0</v>
      </c>
      <c r="DS38" s="107">
        <f t="shared" si="124"/>
        <v>0</v>
      </c>
      <c r="DT38" s="107">
        <f t="shared" si="125"/>
        <v>0</v>
      </c>
      <c r="DV38" s="107">
        <f t="shared" si="126"/>
        <v>0</v>
      </c>
      <c r="DW38" s="107">
        <f t="shared" si="127"/>
        <v>0</v>
      </c>
      <c r="DX38" s="107">
        <f t="shared" si="128"/>
        <v>0</v>
      </c>
      <c r="DY38" s="107">
        <f t="shared" si="129"/>
        <v>0</v>
      </c>
      <c r="DZ38" s="107">
        <f t="shared" si="130"/>
        <v>0</v>
      </c>
      <c r="EA38" s="107">
        <f t="shared" si="131"/>
        <v>0</v>
      </c>
      <c r="EB38" s="107">
        <f t="shared" si="132"/>
        <v>0</v>
      </c>
      <c r="EC38" s="107">
        <f t="shared" si="133"/>
        <v>0</v>
      </c>
      <c r="ED38" s="107">
        <f t="shared" si="134"/>
        <v>0</v>
      </c>
      <c r="EE38" s="107">
        <f t="shared" si="135"/>
        <v>0</v>
      </c>
      <c r="EG38" s="195">
        <f t="shared" si="136"/>
        <v>0</v>
      </c>
      <c r="EH38" s="195">
        <f t="shared" si="137"/>
        <v>0</v>
      </c>
      <c r="EI38" s="195">
        <f t="shared" si="138"/>
        <v>0</v>
      </c>
      <c r="EJ38" s="195">
        <f t="shared" si="139"/>
        <v>0</v>
      </c>
      <c r="EK38" s="195">
        <f t="shared" si="140"/>
        <v>0</v>
      </c>
      <c r="EL38" s="195">
        <f t="shared" si="140"/>
        <v>0</v>
      </c>
      <c r="EM38" s="195">
        <f t="shared" si="140"/>
        <v>0</v>
      </c>
      <c r="EN38" s="195">
        <f t="shared" si="140"/>
        <v>0</v>
      </c>
      <c r="EO38" s="195">
        <f t="shared" si="140"/>
        <v>0</v>
      </c>
      <c r="EP38" s="195">
        <f t="shared" si="140"/>
        <v>0</v>
      </c>
    </row>
    <row r="39" spans="2:146" x14ac:dyDescent="0.2">
      <c r="B39" s="126">
        <f t="shared" si="80"/>
        <v>1</v>
      </c>
      <c r="C39" s="118" t="str">
        <f t="shared" ca="1" si="81"/>
        <v/>
      </c>
      <c r="D39" s="118" t="str">
        <f t="shared" ca="1" si="82"/>
        <v/>
      </c>
      <c r="E39" s="118" t="str">
        <f t="shared" ca="1" si="83"/>
        <v/>
      </c>
      <c r="F39" s="117" t="str">
        <f ca="1">OFFSET(prihlasky!$H$1,$CJ39,0)</f>
        <v/>
      </c>
      <c r="G39" s="117" t="str">
        <f ca="1">IF(OFFSET(prihlasky!$B$1,$CJ39,0)="","",(OFFSET(prihlasky!$B$1,$CJ39,0)))</f>
        <v/>
      </c>
      <c r="H39" s="117">
        <f ca="1">OFFSET(prihlasky!$I$1,$CJ39,0)</f>
        <v>0</v>
      </c>
      <c r="I39" s="117" t="str">
        <f ca="1">UPPER(OFFSET(prihlasky!$A$1,$CJ39,0))</f>
        <v/>
      </c>
      <c r="J39" s="126">
        <f t="shared" si="84"/>
        <v>0</v>
      </c>
      <c r="K39" s="159">
        <f t="shared" si="85"/>
        <v>0</v>
      </c>
      <c r="L39" s="167">
        <f t="shared" ca="1" si="86"/>
        <v>0</v>
      </c>
      <c r="M39" s="117" t="str">
        <f ca="1">IF(OR(CH39=0,ISERROR(MATCH(I39,KKoef!E:E,0))),"",MATCH(I39,KKoef!E:E,0)-1)</f>
        <v/>
      </c>
      <c r="N39" s="117" t="str">
        <f ca="1">IF(M39="","",OFFSET(KKoef!$B$1,M39,0))</f>
        <v/>
      </c>
      <c r="O39" s="128"/>
      <c r="P39" s="128"/>
      <c r="Q39" s="128"/>
      <c r="R39" s="128"/>
      <c r="S39" s="128"/>
      <c r="T39" s="250"/>
      <c r="U39" s="128"/>
      <c r="V39" s="128"/>
      <c r="W39" s="128"/>
      <c r="X39" s="128"/>
      <c r="Y39" s="128"/>
      <c r="Z39" s="250"/>
      <c r="AA39" s="119">
        <f t="shared" ca="1" si="87"/>
        <v>85</v>
      </c>
      <c r="AB39" s="252">
        <f t="shared" si="88"/>
        <v>0</v>
      </c>
      <c r="AC39" s="119">
        <f t="shared" si="79"/>
        <v>0</v>
      </c>
      <c r="AD39" s="252">
        <f t="shared" si="89"/>
        <v>0</v>
      </c>
      <c r="AE39" s="171">
        <f t="shared" ca="1" si="90"/>
        <v>0</v>
      </c>
      <c r="AF39" s="211"/>
      <c r="AG39" s="224"/>
      <c r="AH39" s="194"/>
      <c r="AI39" s="194"/>
      <c r="AJ39" s="194"/>
      <c r="AK39" s="225"/>
      <c r="AL39" s="224"/>
      <c r="AM39" s="194"/>
      <c r="AN39" s="194"/>
      <c r="AO39" s="194"/>
      <c r="AP39" s="225"/>
      <c r="AQ39" s="224"/>
      <c r="AR39" s="194"/>
      <c r="AS39" s="194"/>
      <c r="AT39" s="194"/>
      <c r="AU39" s="225"/>
      <c r="AV39" s="224"/>
      <c r="AW39" s="194"/>
      <c r="AX39" s="194"/>
      <c r="AY39" s="194"/>
      <c r="AZ39" s="225"/>
      <c r="BA39" s="224"/>
      <c r="BB39" s="194"/>
      <c r="BC39" s="194"/>
      <c r="BD39" s="194"/>
      <c r="BE39" s="225"/>
      <c r="BF39" s="224"/>
      <c r="BG39" s="194"/>
      <c r="BH39" s="194"/>
      <c r="BI39" s="194"/>
      <c r="BJ39" s="225"/>
      <c r="BK39" s="212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215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69">
        <f t="shared" si="91"/>
        <v>0</v>
      </c>
      <c r="CH39" s="26">
        <f t="shared" si="92"/>
        <v>0</v>
      </c>
      <c r="CJ39" s="39">
        <v>31</v>
      </c>
      <c r="CK39" s="16">
        <f t="shared" si="93"/>
        <v>0</v>
      </c>
      <c r="CL39" s="51">
        <f t="shared" ca="1" si="94"/>
        <v>0</v>
      </c>
      <c r="CM39" s="51">
        <f t="shared" ca="1" si="94"/>
        <v>0</v>
      </c>
      <c r="CN39" s="51">
        <f t="shared" ca="1" si="94"/>
        <v>0</v>
      </c>
      <c r="CO39" s="51">
        <f t="shared" ca="1" si="95"/>
        <v>0</v>
      </c>
      <c r="CQ39" s="107">
        <f t="shared" si="96"/>
        <v>0</v>
      </c>
      <c r="CR39" s="107">
        <f t="shared" si="97"/>
        <v>0</v>
      </c>
      <c r="CS39" s="107">
        <f t="shared" si="98"/>
        <v>0</v>
      </c>
      <c r="CT39" s="107">
        <f t="shared" si="99"/>
        <v>0</v>
      </c>
      <c r="CU39" s="107">
        <f t="shared" si="100"/>
        <v>0</v>
      </c>
      <c r="CV39" s="107">
        <f t="shared" si="101"/>
        <v>0</v>
      </c>
      <c r="CW39" s="107">
        <f t="shared" si="102"/>
        <v>0</v>
      </c>
      <c r="CX39" s="107">
        <f t="shared" si="103"/>
        <v>0</v>
      </c>
      <c r="CY39" s="107">
        <f t="shared" si="104"/>
        <v>0</v>
      </c>
      <c r="CZ39" s="107">
        <f t="shared" si="105"/>
        <v>0</v>
      </c>
      <c r="DA39" s="107">
        <f t="shared" si="106"/>
        <v>0</v>
      </c>
      <c r="DB39" s="107">
        <f t="shared" si="107"/>
        <v>0</v>
      </c>
      <c r="DC39" s="107">
        <f t="shared" si="108"/>
        <v>0</v>
      </c>
      <c r="DD39" s="107">
        <f t="shared" si="109"/>
        <v>0</v>
      </c>
      <c r="DE39" s="107">
        <f t="shared" si="110"/>
        <v>0</v>
      </c>
      <c r="DF39" s="107">
        <f t="shared" si="111"/>
        <v>0</v>
      </c>
      <c r="DG39" s="107">
        <f t="shared" si="112"/>
        <v>0</v>
      </c>
      <c r="DH39" s="107">
        <f t="shared" si="113"/>
        <v>0</v>
      </c>
      <c r="DI39" s="107">
        <f t="shared" si="114"/>
        <v>0</v>
      </c>
      <c r="DJ39" s="107">
        <f t="shared" si="115"/>
        <v>0</v>
      </c>
      <c r="DK39" s="107">
        <f t="shared" si="116"/>
        <v>0</v>
      </c>
      <c r="DL39" s="107">
        <f t="shared" si="117"/>
        <v>0</v>
      </c>
      <c r="DM39" s="107">
        <f t="shared" si="118"/>
        <v>0</v>
      </c>
      <c r="DN39" s="107">
        <f t="shared" si="119"/>
        <v>0</v>
      </c>
      <c r="DO39" s="107">
        <f t="shared" si="120"/>
        <v>0</v>
      </c>
      <c r="DP39" s="107">
        <f t="shared" si="121"/>
        <v>0</v>
      </c>
      <c r="DQ39" s="107">
        <f t="shared" si="122"/>
        <v>0</v>
      </c>
      <c r="DR39" s="107">
        <f t="shared" si="123"/>
        <v>0</v>
      </c>
      <c r="DS39" s="107">
        <f t="shared" si="124"/>
        <v>0</v>
      </c>
      <c r="DT39" s="107">
        <f t="shared" si="125"/>
        <v>0</v>
      </c>
      <c r="DV39" s="107">
        <f t="shared" si="126"/>
        <v>0</v>
      </c>
      <c r="DW39" s="107">
        <f t="shared" si="127"/>
        <v>0</v>
      </c>
      <c r="DX39" s="107">
        <f t="shared" si="128"/>
        <v>0</v>
      </c>
      <c r="DY39" s="107">
        <f t="shared" si="129"/>
        <v>0</v>
      </c>
      <c r="DZ39" s="107">
        <f t="shared" si="130"/>
        <v>0</v>
      </c>
      <c r="EA39" s="107">
        <f t="shared" si="131"/>
        <v>0</v>
      </c>
      <c r="EB39" s="107">
        <f t="shared" si="132"/>
        <v>0</v>
      </c>
      <c r="EC39" s="107">
        <f t="shared" si="133"/>
        <v>0</v>
      </c>
      <c r="ED39" s="107">
        <f t="shared" si="134"/>
        <v>0</v>
      </c>
      <c r="EE39" s="107">
        <f t="shared" si="135"/>
        <v>0</v>
      </c>
      <c r="EG39" s="195">
        <f t="shared" si="136"/>
        <v>0</v>
      </c>
      <c r="EH39" s="195">
        <f t="shared" si="137"/>
        <v>0</v>
      </c>
      <c r="EI39" s="195">
        <f t="shared" si="138"/>
        <v>0</v>
      </c>
      <c r="EJ39" s="195">
        <f t="shared" si="139"/>
        <v>0</v>
      </c>
      <c r="EK39" s="195">
        <f t="shared" si="140"/>
        <v>0</v>
      </c>
      <c r="EL39" s="195">
        <f t="shared" si="140"/>
        <v>0</v>
      </c>
      <c r="EM39" s="195">
        <f t="shared" si="140"/>
        <v>0</v>
      </c>
      <c r="EN39" s="195">
        <f t="shared" si="140"/>
        <v>0</v>
      </c>
      <c r="EO39" s="195">
        <f t="shared" si="140"/>
        <v>0</v>
      </c>
      <c r="EP39" s="195">
        <f t="shared" si="140"/>
        <v>0</v>
      </c>
    </row>
    <row r="40" spans="2:146" x14ac:dyDescent="0.2">
      <c r="B40" s="126">
        <f t="shared" si="80"/>
        <v>1</v>
      </c>
      <c r="C40" s="118" t="str">
        <f t="shared" ca="1" si="81"/>
        <v/>
      </c>
      <c r="D40" s="118" t="str">
        <f t="shared" ca="1" si="82"/>
        <v/>
      </c>
      <c r="E40" s="118" t="str">
        <f t="shared" ca="1" si="83"/>
        <v/>
      </c>
      <c r="F40" s="117" t="str">
        <f ca="1">OFFSET(prihlasky!$H$1,$CJ40,0)</f>
        <v/>
      </c>
      <c r="G40" s="117" t="str">
        <f ca="1">IF(OFFSET(prihlasky!$B$1,$CJ40,0)="","",(OFFSET(prihlasky!$B$1,$CJ40,0)))</f>
        <v/>
      </c>
      <c r="H40" s="117">
        <f ca="1">OFFSET(prihlasky!$I$1,$CJ40,0)</f>
        <v>0</v>
      </c>
      <c r="I40" s="117" t="str">
        <f ca="1">UPPER(OFFSET(prihlasky!$A$1,$CJ40,0))</f>
        <v/>
      </c>
      <c r="J40" s="126">
        <f t="shared" si="84"/>
        <v>0</v>
      </c>
      <c r="K40" s="159">
        <f t="shared" si="85"/>
        <v>0</v>
      </c>
      <c r="L40" s="167">
        <f t="shared" ca="1" si="86"/>
        <v>0</v>
      </c>
      <c r="M40" s="117" t="str">
        <f ca="1">IF(OR(CH40=0,ISERROR(MATCH(I40,KKoef!E:E,0))),"",MATCH(I40,KKoef!E:E,0)-1)</f>
        <v/>
      </c>
      <c r="N40" s="117" t="str">
        <f ca="1">IF(M40="","",OFFSET(KKoef!$B$1,M40,0))</f>
        <v/>
      </c>
      <c r="O40" s="128"/>
      <c r="P40" s="128"/>
      <c r="Q40" s="128"/>
      <c r="R40" s="128"/>
      <c r="S40" s="128"/>
      <c r="T40" s="250"/>
      <c r="U40" s="128"/>
      <c r="V40" s="128"/>
      <c r="W40" s="128"/>
      <c r="X40" s="128"/>
      <c r="Y40" s="128"/>
      <c r="Z40" s="250"/>
      <c r="AA40" s="119">
        <f t="shared" ca="1" si="87"/>
        <v>85</v>
      </c>
      <c r="AB40" s="252">
        <f t="shared" si="88"/>
        <v>0</v>
      </c>
      <c r="AC40" s="119">
        <f t="shared" si="79"/>
        <v>0</v>
      </c>
      <c r="AD40" s="252">
        <f t="shared" si="89"/>
        <v>0</v>
      </c>
      <c r="AE40" s="171">
        <f t="shared" ca="1" si="90"/>
        <v>0</v>
      </c>
      <c r="AF40" s="211"/>
      <c r="AG40" s="224"/>
      <c r="AH40" s="194"/>
      <c r="AI40" s="194"/>
      <c r="AJ40" s="194"/>
      <c r="AK40" s="225"/>
      <c r="AL40" s="224"/>
      <c r="AM40" s="194"/>
      <c r="AN40" s="194"/>
      <c r="AO40" s="194"/>
      <c r="AP40" s="225"/>
      <c r="AQ40" s="224"/>
      <c r="AR40" s="194"/>
      <c r="AS40" s="194"/>
      <c r="AT40" s="194"/>
      <c r="AU40" s="225"/>
      <c r="AV40" s="224"/>
      <c r="AW40" s="194"/>
      <c r="AX40" s="194"/>
      <c r="AY40" s="194"/>
      <c r="AZ40" s="225"/>
      <c r="BA40" s="224"/>
      <c r="BB40" s="194"/>
      <c r="BC40" s="194"/>
      <c r="BD40" s="194"/>
      <c r="BE40" s="225"/>
      <c r="BF40" s="224"/>
      <c r="BG40" s="194"/>
      <c r="BH40" s="194"/>
      <c r="BI40" s="194"/>
      <c r="BJ40" s="225"/>
      <c r="BK40" s="212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215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69">
        <f t="shared" si="91"/>
        <v>0</v>
      </c>
      <c r="CH40" s="26">
        <f t="shared" si="92"/>
        <v>0</v>
      </c>
      <c r="CJ40" s="39">
        <v>32</v>
      </c>
      <c r="CK40" s="16">
        <f t="shared" si="93"/>
        <v>0</v>
      </c>
      <c r="CL40" s="51">
        <f t="shared" ca="1" si="94"/>
        <v>0</v>
      </c>
      <c r="CM40" s="51">
        <f t="shared" ca="1" si="94"/>
        <v>0</v>
      </c>
      <c r="CN40" s="51">
        <f t="shared" ca="1" si="94"/>
        <v>0</v>
      </c>
      <c r="CO40" s="51">
        <f t="shared" ca="1" si="95"/>
        <v>0</v>
      </c>
      <c r="CQ40" s="107">
        <f t="shared" si="96"/>
        <v>0</v>
      </c>
      <c r="CR40" s="107">
        <f t="shared" si="97"/>
        <v>0</v>
      </c>
      <c r="CS40" s="107">
        <f t="shared" si="98"/>
        <v>0</v>
      </c>
      <c r="CT40" s="107">
        <f t="shared" si="99"/>
        <v>0</v>
      </c>
      <c r="CU40" s="107">
        <f t="shared" si="100"/>
        <v>0</v>
      </c>
      <c r="CV40" s="107">
        <f t="shared" si="101"/>
        <v>0</v>
      </c>
      <c r="CW40" s="107">
        <f t="shared" si="102"/>
        <v>0</v>
      </c>
      <c r="CX40" s="107">
        <f t="shared" si="103"/>
        <v>0</v>
      </c>
      <c r="CY40" s="107">
        <f t="shared" si="104"/>
        <v>0</v>
      </c>
      <c r="CZ40" s="107">
        <f t="shared" si="105"/>
        <v>0</v>
      </c>
      <c r="DA40" s="107">
        <f t="shared" si="106"/>
        <v>0</v>
      </c>
      <c r="DB40" s="107">
        <f t="shared" si="107"/>
        <v>0</v>
      </c>
      <c r="DC40" s="107">
        <f t="shared" si="108"/>
        <v>0</v>
      </c>
      <c r="DD40" s="107">
        <f t="shared" si="109"/>
        <v>0</v>
      </c>
      <c r="DE40" s="107">
        <f t="shared" si="110"/>
        <v>0</v>
      </c>
      <c r="DF40" s="107">
        <f t="shared" si="111"/>
        <v>0</v>
      </c>
      <c r="DG40" s="107">
        <f t="shared" si="112"/>
        <v>0</v>
      </c>
      <c r="DH40" s="107">
        <f t="shared" si="113"/>
        <v>0</v>
      </c>
      <c r="DI40" s="107">
        <f t="shared" si="114"/>
        <v>0</v>
      </c>
      <c r="DJ40" s="107">
        <f t="shared" si="115"/>
        <v>0</v>
      </c>
      <c r="DK40" s="107">
        <f t="shared" si="116"/>
        <v>0</v>
      </c>
      <c r="DL40" s="107">
        <f t="shared" si="117"/>
        <v>0</v>
      </c>
      <c r="DM40" s="107">
        <f t="shared" si="118"/>
        <v>0</v>
      </c>
      <c r="DN40" s="107">
        <f t="shared" si="119"/>
        <v>0</v>
      </c>
      <c r="DO40" s="107">
        <f t="shared" si="120"/>
        <v>0</v>
      </c>
      <c r="DP40" s="107">
        <f t="shared" si="121"/>
        <v>0</v>
      </c>
      <c r="DQ40" s="107">
        <f t="shared" si="122"/>
        <v>0</v>
      </c>
      <c r="DR40" s="107">
        <f t="shared" si="123"/>
        <v>0</v>
      </c>
      <c r="DS40" s="107">
        <f t="shared" si="124"/>
        <v>0</v>
      </c>
      <c r="DT40" s="107">
        <f t="shared" si="125"/>
        <v>0</v>
      </c>
      <c r="DV40" s="107">
        <f t="shared" si="126"/>
        <v>0</v>
      </c>
      <c r="DW40" s="107">
        <f t="shared" si="127"/>
        <v>0</v>
      </c>
      <c r="DX40" s="107">
        <f t="shared" si="128"/>
        <v>0</v>
      </c>
      <c r="DY40" s="107">
        <f t="shared" si="129"/>
        <v>0</v>
      </c>
      <c r="DZ40" s="107">
        <f t="shared" si="130"/>
        <v>0</v>
      </c>
      <c r="EA40" s="107">
        <f t="shared" si="131"/>
        <v>0</v>
      </c>
      <c r="EB40" s="107">
        <f t="shared" si="132"/>
        <v>0</v>
      </c>
      <c r="EC40" s="107">
        <f t="shared" si="133"/>
        <v>0</v>
      </c>
      <c r="ED40" s="107">
        <f t="shared" si="134"/>
        <v>0</v>
      </c>
      <c r="EE40" s="107">
        <f t="shared" si="135"/>
        <v>0</v>
      </c>
      <c r="EG40" s="195">
        <f t="shared" si="136"/>
        <v>0</v>
      </c>
      <c r="EH40" s="195">
        <f t="shared" si="137"/>
        <v>0</v>
      </c>
      <c r="EI40" s="195">
        <f t="shared" si="138"/>
        <v>0</v>
      </c>
      <c r="EJ40" s="195">
        <f t="shared" si="139"/>
        <v>0</v>
      </c>
      <c r="EK40" s="195">
        <f t="shared" si="140"/>
        <v>0</v>
      </c>
      <c r="EL40" s="195">
        <f t="shared" si="140"/>
        <v>0</v>
      </c>
      <c r="EM40" s="195">
        <f t="shared" si="140"/>
        <v>0</v>
      </c>
      <c r="EN40" s="195">
        <f t="shared" si="140"/>
        <v>0</v>
      </c>
      <c r="EO40" s="195">
        <f t="shared" si="140"/>
        <v>0</v>
      </c>
      <c r="EP40" s="195">
        <f t="shared" si="140"/>
        <v>0</v>
      </c>
    </row>
    <row r="41" spans="2:146" x14ac:dyDescent="0.2">
      <c r="B41" s="126">
        <f t="shared" si="80"/>
        <v>1</v>
      </c>
      <c r="C41" s="118" t="str">
        <f t="shared" ref="C41:C72" ca="1" si="141">IF($H41="O",RANK($CK41,$CL$9:$CL$133),"")</f>
        <v/>
      </c>
      <c r="D41" s="118" t="str">
        <f t="shared" ref="D41:D72" ca="1" si="142">IF($H41="P",RANK($CK41,$CM$9:$CM$133),"")</f>
        <v/>
      </c>
      <c r="E41" s="118" t="str">
        <f t="shared" ref="E41:E72" ca="1" si="143">IF($H41="J",RANK($CK41,$CN$9:$CN$133),"")</f>
        <v/>
      </c>
      <c r="F41" s="117" t="str">
        <f ca="1">OFFSET(prihlasky!$H$1,$CJ41,0)</f>
        <v/>
      </c>
      <c r="G41" s="117" t="str">
        <f ca="1">IF(OFFSET(prihlasky!$B$1,$CJ41,0)="","",(OFFSET(prihlasky!$B$1,$CJ41,0)))</f>
        <v/>
      </c>
      <c r="H41" s="117">
        <f ca="1">OFFSET(prihlasky!$I$1,$CJ41,0)</f>
        <v>0</v>
      </c>
      <c r="I41" s="117" t="str">
        <f ca="1">UPPER(OFFSET(prihlasky!$A$1,$CJ41,0))</f>
        <v/>
      </c>
      <c r="J41" s="126">
        <f t="shared" ref="J41:J72" si="144">IF(COUNTIF(AG41:BJ41,"&gt; ''"),CH41-AE41,0)</f>
        <v>0</v>
      </c>
      <c r="K41" s="159">
        <f t="shared" ref="K41:K72" si="145">CG41+($CK$4-SUM(DV41:EE41))*60</f>
        <v>0</v>
      </c>
      <c r="L41" s="167">
        <f t="shared" ref="L41:L72" ca="1" si="146">IF(ISERROR($N$6),0,CO41*$N$6/$CO$4)</f>
        <v>0</v>
      </c>
      <c r="M41" s="117" t="str">
        <f ca="1">IF(OR(CH41=0,ISERROR(MATCH(I41,KKoef!E:E,0))),"",MATCH(I41,KKoef!E:E,0)-1)</f>
        <v/>
      </c>
      <c r="N41" s="117" t="str">
        <f ca="1">IF(M41="","",OFFSET(KKoef!$B$1,M41,0))</f>
        <v/>
      </c>
      <c r="O41" s="128"/>
      <c r="P41" s="128"/>
      <c r="Q41" s="128"/>
      <c r="R41" s="128"/>
      <c r="S41" s="128"/>
      <c r="T41" s="250"/>
      <c r="U41" s="128"/>
      <c r="V41" s="128"/>
      <c r="W41" s="128"/>
      <c r="X41" s="128"/>
      <c r="Y41" s="128"/>
      <c r="Z41" s="250"/>
      <c r="AA41" s="119">
        <f t="shared" ca="1" si="87"/>
        <v>85</v>
      </c>
      <c r="AB41" s="252">
        <f t="shared" si="88"/>
        <v>0</v>
      </c>
      <c r="AC41" s="119">
        <f t="shared" si="79"/>
        <v>0</v>
      </c>
      <c r="AD41" s="252">
        <f t="shared" si="89"/>
        <v>0</v>
      </c>
      <c r="AE41" s="171">
        <f t="shared" ca="1" si="90"/>
        <v>0</v>
      </c>
      <c r="AF41" s="211"/>
      <c r="AG41" s="224"/>
      <c r="AH41" s="194"/>
      <c r="AI41" s="194"/>
      <c r="AJ41" s="194"/>
      <c r="AK41" s="225"/>
      <c r="AL41" s="224"/>
      <c r="AM41" s="194"/>
      <c r="AN41" s="194"/>
      <c r="AO41" s="194"/>
      <c r="AP41" s="225"/>
      <c r="AQ41" s="224"/>
      <c r="AR41" s="194"/>
      <c r="AS41" s="194"/>
      <c r="AT41" s="194"/>
      <c r="AU41" s="225"/>
      <c r="AV41" s="224"/>
      <c r="AW41" s="194"/>
      <c r="AX41" s="194"/>
      <c r="AY41" s="194"/>
      <c r="AZ41" s="225"/>
      <c r="BA41" s="224"/>
      <c r="BB41" s="194"/>
      <c r="BC41" s="194"/>
      <c r="BD41" s="194"/>
      <c r="BE41" s="225"/>
      <c r="BF41" s="224"/>
      <c r="BG41" s="194"/>
      <c r="BH41" s="194"/>
      <c r="BI41" s="194"/>
      <c r="BJ41" s="225"/>
      <c r="BK41" s="212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215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69">
        <f t="shared" si="91"/>
        <v>0</v>
      </c>
      <c r="CH41" s="26">
        <f t="shared" si="92"/>
        <v>0</v>
      </c>
      <c r="CJ41" s="39">
        <v>33</v>
      </c>
      <c r="CK41" s="16">
        <f t="shared" ref="CK41:CK72" si="147">IF(CG41=0,0,J41+($CK$4*$CL$4-K41)/($CK$4*$CL$4))</f>
        <v>0</v>
      </c>
      <c r="CL41" s="51">
        <f t="shared" ca="1" si="94"/>
        <v>0</v>
      </c>
      <c r="CM41" s="51">
        <f t="shared" ca="1" si="94"/>
        <v>0</v>
      </c>
      <c r="CN41" s="51">
        <f t="shared" ca="1" si="94"/>
        <v>0</v>
      </c>
      <c r="CO41" s="51">
        <f t="shared" ref="CO41:CO72" ca="1" si="148">IF(I41&lt;"A",0,CK41)</f>
        <v>0</v>
      </c>
      <c r="CQ41" s="107">
        <f t="shared" ref="CQ41:CQ72" si="149">IF(AND(AG$7&lt;&gt;"",AG$7=AG41),1,0)</f>
        <v>0</v>
      </c>
      <c r="CR41" s="107">
        <f t="shared" ref="CR41:CR72" si="150">IF(AND(AH$7&lt;&gt;"",AH$7=AH41),1,0)</f>
        <v>0</v>
      </c>
      <c r="CS41" s="107">
        <f t="shared" ref="CS41:CS72" si="151">IF(AND(AI$7&lt;&gt;"",AI$7=AI41),1,0)</f>
        <v>0</v>
      </c>
      <c r="CT41" s="107">
        <f t="shared" ref="CT41:CT72" si="152">IF(AND(AJ$7&lt;&gt;"",AJ$7=AJ41),1,0)</f>
        <v>0</v>
      </c>
      <c r="CU41" s="107">
        <f t="shared" ref="CU41:CU72" si="153">IF(AND(AK$7&lt;&gt;"",AK$7=AK41),1,0)</f>
        <v>0</v>
      </c>
      <c r="CV41" s="107">
        <f t="shared" ref="CV41:CV72" si="154">IF(AND(AL$7&lt;&gt;"",AL$7=AL41),1,0)</f>
        <v>0</v>
      </c>
      <c r="CW41" s="107">
        <f t="shared" ref="CW41:CW72" si="155">IF(AND(AM$7&lt;&gt;"",AM$7=AM41),1,0)</f>
        <v>0</v>
      </c>
      <c r="CX41" s="107">
        <f t="shared" ref="CX41:CX72" si="156">IF(AND(AN$7&lt;&gt;"",AN$7=AN41),1,0)</f>
        <v>0</v>
      </c>
      <c r="CY41" s="107">
        <f t="shared" ref="CY41:CY72" si="157">IF(AND(AO$7&lt;&gt;"",AO$7=AO41),1,0)</f>
        <v>0</v>
      </c>
      <c r="CZ41" s="107">
        <f t="shared" ref="CZ41:CZ72" si="158">IF(AND(AP$7&lt;&gt;"",AP$7=AP41),1,0)</f>
        <v>0</v>
      </c>
      <c r="DA41" s="107">
        <f t="shared" ref="DA41:DA72" si="159">IF(AND(AQ$7&lt;&gt;"",AQ$7=AQ41),1,0)</f>
        <v>0</v>
      </c>
      <c r="DB41" s="107">
        <f t="shared" ref="DB41:DB72" si="160">IF(AND(AR$7&lt;&gt;"",AR$7=AR41),1,0)</f>
        <v>0</v>
      </c>
      <c r="DC41" s="107">
        <f t="shared" ref="DC41:DC72" si="161">IF(AND(AS$7&lt;&gt;"",AS$7=AS41),1,0)</f>
        <v>0</v>
      </c>
      <c r="DD41" s="107">
        <f t="shared" ref="DD41:DD72" si="162">IF(AND(AT$7&lt;&gt;"",AT$7=AT41),1,0)</f>
        <v>0</v>
      </c>
      <c r="DE41" s="107">
        <f t="shared" ref="DE41:DE72" si="163">IF(AND(AU$7&lt;&gt;"",AU$7=AU41),1,0)</f>
        <v>0</v>
      </c>
      <c r="DF41" s="107">
        <f t="shared" ref="DF41:DF72" si="164">IF(AND(AV$7&lt;&gt;"",AV$7=AV41),1,0)</f>
        <v>0</v>
      </c>
      <c r="DG41" s="107">
        <f t="shared" ref="DG41:DG72" si="165">IF(AND(AW$7&lt;&gt;"",AW$7=AW41),1,0)</f>
        <v>0</v>
      </c>
      <c r="DH41" s="107">
        <f t="shared" ref="DH41:DH72" si="166">IF(AND(AX$7&lt;&gt;"",AX$7=AX41),1,0)</f>
        <v>0</v>
      </c>
      <c r="DI41" s="107">
        <f t="shared" ref="DI41:DI72" si="167">IF(AND(AY$7&lt;&gt;"",AY$7=AY41),1,0)</f>
        <v>0</v>
      </c>
      <c r="DJ41" s="107">
        <f t="shared" ref="DJ41:DJ72" si="168">IF(AND(AZ$7&lt;&gt;"",AZ$7=AZ41),1,0)</f>
        <v>0</v>
      </c>
      <c r="DK41" s="107">
        <f t="shared" ref="DK41:DK72" si="169">IF(AND(BA$7&lt;&gt;"",BA$7=BA41),1,0)</f>
        <v>0</v>
      </c>
      <c r="DL41" s="107">
        <f t="shared" ref="DL41:DL72" si="170">IF(AND(BB$7&lt;&gt;"",BB$7=BB41),1,0)</f>
        <v>0</v>
      </c>
      <c r="DM41" s="107">
        <f t="shared" ref="DM41:DM72" si="171">IF(AND(BC$7&lt;&gt;"",BC$7=BC41),1,0)</f>
        <v>0</v>
      </c>
      <c r="DN41" s="107">
        <f t="shared" ref="DN41:DN72" si="172">IF(AND(BD$7&lt;&gt;"",BD$7=BD41),1,0)</f>
        <v>0</v>
      </c>
      <c r="DO41" s="107">
        <f t="shared" ref="DO41:DO72" si="173">IF(AND(BE$7&lt;&gt;"",BE$7=BE41),1,0)</f>
        <v>0</v>
      </c>
      <c r="DP41" s="107">
        <f t="shared" ref="DP41:DP72" si="174">IF(AND(BF$7&lt;&gt;"",BF$7=BF41),1,0)</f>
        <v>0</v>
      </c>
      <c r="DQ41" s="107">
        <f t="shared" ref="DQ41:DQ72" si="175">IF(AND(BG$7&lt;&gt;"",BG$7=BG41),1,0)</f>
        <v>0</v>
      </c>
      <c r="DR41" s="107">
        <f t="shared" ref="DR41:DR72" si="176">IF(AND(BH$7&lt;&gt;"",BH$7=BH41),1,0)</f>
        <v>0</v>
      </c>
      <c r="DS41" s="107">
        <f t="shared" ref="DS41:DS72" si="177">IF(AND(BI$7&lt;&gt;"",BI$7=BI41),1,0)</f>
        <v>0</v>
      </c>
      <c r="DT41" s="107">
        <f t="shared" ref="DT41:DT72" si="178">IF(AND(BJ$7&lt;&gt;"",BJ$7=BJ41),1,0)</f>
        <v>0</v>
      </c>
      <c r="DV41" s="107">
        <f t="shared" ref="DV41:DV72" si="179">IF(AND(BL$7&lt;&gt;"",BL$7=BL41),1,0)</f>
        <v>0</v>
      </c>
      <c r="DW41" s="107">
        <f t="shared" ref="DW41:DW72" si="180">IF(AND(BM$7&lt;&gt;"",BM$7=BM41),1,0)</f>
        <v>0</v>
      </c>
      <c r="DX41" s="107">
        <f t="shared" ref="DX41:DX72" si="181">IF(AND(BN$7&lt;&gt;"",BN$7=BN41),1,0)</f>
        <v>0</v>
      </c>
      <c r="DY41" s="107">
        <f t="shared" ref="DY41:DY72" si="182">IF(AND(BO$7&lt;&gt;"",BO$7=BO41),1,0)</f>
        <v>0</v>
      </c>
      <c r="DZ41" s="107">
        <f t="shared" ref="DZ41:DZ72" si="183">IF(AND(BP$7&lt;&gt;"",BP$7=BP41),1,0)</f>
        <v>0</v>
      </c>
      <c r="EA41" s="107">
        <f t="shared" ref="EA41:EA72" si="184">IF(AND(BQ$7&lt;&gt;"",BQ$7=BQ41),1,0)</f>
        <v>0</v>
      </c>
      <c r="EB41" s="107">
        <f t="shared" ref="EB41:EB72" si="185">IF(AND(BR$7&lt;&gt;"",BR$7=BR41),1,0)</f>
        <v>0</v>
      </c>
      <c r="EC41" s="107">
        <f t="shared" ref="EC41:EC72" si="186">IF(AND(BS$7&lt;&gt;"",BS$7=BS41),1,0)</f>
        <v>0</v>
      </c>
      <c r="ED41" s="107">
        <f t="shared" ref="ED41:ED72" si="187">IF(AND(BT$7&lt;&gt;"",BT$7=BT41),1,0)</f>
        <v>0</v>
      </c>
      <c r="EE41" s="107">
        <f t="shared" ref="EE41:EE72" si="188">IF(AND(BU$7&lt;&gt;"",BU$7=BU41),1,0)</f>
        <v>0</v>
      </c>
      <c r="EG41" s="195">
        <f t="shared" ref="EG41:EG72" si="189">IF(BW$7="",0,BW41)</f>
        <v>0</v>
      </c>
      <c r="EH41" s="195">
        <f t="shared" ref="EH41:EH72" si="190">IF(BX$7="",0,BX41)</f>
        <v>0</v>
      </c>
      <c r="EI41" s="195">
        <f t="shared" ref="EI41:EI72" si="191">IF(BY$7="",0,BY41)</f>
        <v>0</v>
      </c>
      <c r="EJ41" s="195">
        <f t="shared" ref="EJ41:EJ72" si="192">IF(BZ$7="",0,BZ41)</f>
        <v>0</v>
      </c>
      <c r="EK41" s="195">
        <f t="shared" ref="EK41:EP56" si="193">IF(CA$7="",0,CA41)</f>
        <v>0</v>
      </c>
      <c r="EL41" s="195">
        <f t="shared" si="193"/>
        <v>0</v>
      </c>
      <c r="EM41" s="195">
        <f t="shared" si="193"/>
        <v>0</v>
      </c>
      <c r="EN41" s="195">
        <f t="shared" si="193"/>
        <v>0</v>
      </c>
      <c r="EO41" s="195">
        <f t="shared" si="193"/>
        <v>0</v>
      </c>
      <c r="EP41" s="195">
        <f t="shared" si="193"/>
        <v>0</v>
      </c>
    </row>
    <row r="42" spans="2:146" x14ac:dyDescent="0.2">
      <c r="B42" s="126">
        <f t="shared" si="80"/>
        <v>1</v>
      </c>
      <c r="C42" s="118" t="str">
        <f t="shared" ca="1" si="141"/>
        <v/>
      </c>
      <c r="D42" s="118" t="str">
        <f t="shared" ca="1" si="142"/>
        <v/>
      </c>
      <c r="E42" s="118" t="str">
        <f t="shared" ca="1" si="143"/>
        <v/>
      </c>
      <c r="F42" s="117" t="str">
        <f ca="1">OFFSET(prihlasky!$H$1,$CJ42,0)</f>
        <v/>
      </c>
      <c r="G42" s="117" t="str">
        <f ca="1">IF(OFFSET(prihlasky!$B$1,$CJ42,0)="","",(OFFSET(prihlasky!$B$1,$CJ42,0)))</f>
        <v/>
      </c>
      <c r="H42" s="117">
        <f ca="1">OFFSET(prihlasky!$I$1,$CJ42,0)</f>
        <v>0</v>
      </c>
      <c r="I42" s="117" t="str">
        <f ca="1">UPPER(OFFSET(prihlasky!$A$1,$CJ42,0))</f>
        <v/>
      </c>
      <c r="J42" s="126">
        <f t="shared" si="144"/>
        <v>0</v>
      </c>
      <c r="K42" s="159">
        <f t="shared" si="145"/>
        <v>0</v>
      </c>
      <c r="L42" s="167">
        <f t="shared" ca="1" si="146"/>
        <v>0</v>
      </c>
      <c r="M42" s="117" t="str">
        <f ca="1">IF(OR(CH42=0,ISERROR(MATCH(I42,KKoef!E:E,0))),"",MATCH(I42,KKoef!E:E,0)-1)</f>
        <v/>
      </c>
      <c r="N42" s="117" t="str">
        <f ca="1">IF(M42="","",OFFSET(KKoef!$B$1,M42,0))</f>
        <v/>
      </c>
      <c r="O42" s="128"/>
      <c r="P42" s="128"/>
      <c r="Q42" s="128"/>
      <c r="R42" s="128"/>
      <c r="S42" s="128"/>
      <c r="T42" s="250"/>
      <c r="U42" s="128"/>
      <c r="V42" s="128"/>
      <c r="W42" s="128"/>
      <c r="X42" s="128"/>
      <c r="Y42" s="128"/>
      <c r="Z42" s="250"/>
      <c r="AA42" s="119">
        <f t="shared" ca="1" si="87"/>
        <v>85</v>
      </c>
      <c r="AB42" s="252">
        <f t="shared" si="88"/>
        <v>0</v>
      </c>
      <c r="AC42" s="119">
        <f t="shared" si="79"/>
        <v>0</v>
      </c>
      <c r="AD42" s="252">
        <f t="shared" si="89"/>
        <v>0</v>
      </c>
      <c r="AE42" s="171">
        <f t="shared" ca="1" si="90"/>
        <v>0</v>
      </c>
      <c r="AF42" s="211"/>
      <c r="AG42" s="224"/>
      <c r="AH42" s="194"/>
      <c r="AI42" s="194"/>
      <c r="AJ42" s="194"/>
      <c r="AK42" s="225"/>
      <c r="AL42" s="224"/>
      <c r="AM42" s="194"/>
      <c r="AN42" s="194"/>
      <c r="AO42" s="194"/>
      <c r="AP42" s="225"/>
      <c r="AQ42" s="224"/>
      <c r="AR42" s="194"/>
      <c r="AS42" s="194"/>
      <c r="AT42" s="194"/>
      <c r="AU42" s="225"/>
      <c r="AV42" s="224"/>
      <c r="AW42" s="194"/>
      <c r="AX42" s="194"/>
      <c r="AY42" s="194"/>
      <c r="AZ42" s="225"/>
      <c r="BA42" s="224"/>
      <c r="BB42" s="194"/>
      <c r="BC42" s="194"/>
      <c r="BD42" s="194"/>
      <c r="BE42" s="225"/>
      <c r="BF42" s="224"/>
      <c r="BG42" s="194"/>
      <c r="BH42" s="194"/>
      <c r="BI42" s="194"/>
      <c r="BJ42" s="225"/>
      <c r="BK42" s="212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215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69">
        <f t="shared" si="91"/>
        <v>0</v>
      </c>
      <c r="CH42" s="26">
        <f t="shared" si="92"/>
        <v>0</v>
      </c>
      <c r="CJ42" s="39">
        <v>34</v>
      </c>
      <c r="CK42" s="16">
        <f t="shared" si="147"/>
        <v>0</v>
      </c>
      <c r="CL42" s="51">
        <f t="shared" ca="1" si="94"/>
        <v>0</v>
      </c>
      <c r="CM42" s="51">
        <f t="shared" ca="1" si="94"/>
        <v>0</v>
      </c>
      <c r="CN42" s="51">
        <f t="shared" ca="1" si="94"/>
        <v>0</v>
      </c>
      <c r="CO42" s="51">
        <f t="shared" ca="1" si="148"/>
        <v>0</v>
      </c>
      <c r="CQ42" s="107">
        <f t="shared" si="149"/>
        <v>0</v>
      </c>
      <c r="CR42" s="107">
        <f t="shared" si="150"/>
        <v>0</v>
      </c>
      <c r="CS42" s="107">
        <f t="shared" si="151"/>
        <v>0</v>
      </c>
      <c r="CT42" s="107">
        <f t="shared" si="152"/>
        <v>0</v>
      </c>
      <c r="CU42" s="107">
        <f t="shared" si="153"/>
        <v>0</v>
      </c>
      <c r="CV42" s="107">
        <f t="shared" si="154"/>
        <v>0</v>
      </c>
      <c r="CW42" s="107">
        <f t="shared" si="155"/>
        <v>0</v>
      </c>
      <c r="CX42" s="107">
        <f t="shared" si="156"/>
        <v>0</v>
      </c>
      <c r="CY42" s="107">
        <f t="shared" si="157"/>
        <v>0</v>
      </c>
      <c r="CZ42" s="107">
        <f t="shared" si="158"/>
        <v>0</v>
      </c>
      <c r="DA42" s="107">
        <f t="shared" si="159"/>
        <v>0</v>
      </c>
      <c r="DB42" s="107">
        <f t="shared" si="160"/>
        <v>0</v>
      </c>
      <c r="DC42" s="107">
        <f t="shared" si="161"/>
        <v>0</v>
      </c>
      <c r="DD42" s="107">
        <f t="shared" si="162"/>
        <v>0</v>
      </c>
      <c r="DE42" s="107">
        <f t="shared" si="163"/>
        <v>0</v>
      </c>
      <c r="DF42" s="107">
        <f t="shared" si="164"/>
        <v>0</v>
      </c>
      <c r="DG42" s="107">
        <f t="shared" si="165"/>
        <v>0</v>
      </c>
      <c r="DH42" s="107">
        <f t="shared" si="166"/>
        <v>0</v>
      </c>
      <c r="DI42" s="107">
        <f t="shared" si="167"/>
        <v>0</v>
      </c>
      <c r="DJ42" s="107">
        <f t="shared" si="168"/>
        <v>0</v>
      </c>
      <c r="DK42" s="107">
        <f t="shared" si="169"/>
        <v>0</v>
      </c>
      <c r="DL42" s="107">
        <f t="shared" si="170"/>
        <v>0</v>
      </c>
      <c r="DM42" s="107">
        <f t="shared" si="171"/>
        <v>0</v>
      </c>
      <c r="DN42" s="107">
        <f t="shared" si="172"/>
        <v>0</v>
      </c>
      <c r="DO42" s="107">
        <f t="shared" si="173"/>
        <v>0</v>
      </c>
      <c r="DP42" s="107">
        <f t="shared" si="174"/>
        <v>0</v>
      </c>
      <c r="DQ42" s="107">
        <f t="shared" si="175"/>
        <v>0</v>
      </c>
      <c r="DR42" s="107">
        <f t="shared" si="176"/>
        <v>0</v>
      </c>
      <c r="DS42" s="107">
        <f t="shared" si="177"/>
        <v>0</v>
      </c>
      <c r="DT42" s="107">
        <f t="shared" si="178"/>
        <v>0</v>
      </c>
      <c r="DV42" s="107">
        <f t="shared" si="179"/>
        <v>0</v>
      </c>
      <c r="DW42" s="107">
        <f t="shared" si="180"/>
        <v>0</v>
      </c>
      <c r="DX42" s="107">
        <f t="shared" si="181"/>
        <v>0</v>
      </c>
      <c r="DY42" s="107">
        <f t="shared" si="182"/>
        <v>0</v>
      </c>
      <c r="DZ42" s="107">
        <f t="shared" si="183"/>
        <v>0</v>
      </c>
      <c r="EA42" s="107">
        <f t="shared" si="184"/>
        <v>0</v>
      </c>
      <c r="EB42" s="107">
        <f t="shared" si="185"/>
        <v>0</v>
      </c>
      <c r="EC42" s="107">
        <f t="shared" si="186"/>
        <v>0</v>
      </c>
      <c r="ED42" s="107">
        <f t="shared" si="187"/>
        <v>0</v>
      </c>
      <c r="EE42" s="107">
        <f t="shared" si="188"/>
        <v>0</v>
      </c>
      <c r="EG42" s="195">
        <f t="shared" si="189"/>
        <v>0</v>
      </c>
      <c r="EH42" s="195">
        <f t="shared" si="190"/>
        <v>0</v>
      </c>
      <c r="EI42" s="195">
        <f t="shared" si="191"/>
        <v>0</v>
      </c>
      <c r="EJ42" s="195">
        <f t="shared" si="192"/>
        <v>0</v>
      </c>
      <c r="EK42" s="195">
        <f t="shared" si="193"/>
        <v>0</v>
      </c>
      <c r="EL42" s="195">
        <f t="shared" si="193"/>
        <v>0</v>
      </c>
      <c r="EM42" s="195">
        <f t="shared" si="193"/>
        <v>0</v>
      </c>
      <c r="EN42" s="195">
        <f t="shared" si="193"/>
        <v>0</v>
      </c>
      <c r="EO42" s="195">
        <f t="shared" si="193"/>
        <v>0</v>
      </c>
      <c r="EP42" s="195">
        <f t="shared" si="193"/>
        <v>0</v>
      </c>
    </row>
    <row r="43" spans="2:146" x14ac:dyDescent="0.2">
      <c r="B43" s="126">
        <f t="shared" si="80"/>
        <v>1</v>
      </c>
      <c r="C43" s="118" t="str">
        <f t="shared" ca="1" si="141"/>
        <v/>
      </c>
      <c r="D43" s="118" t="str">
        <f t="shared" ca="1" si="142"/>
        <v/>
      </c>
      <c r="E43" s="118" t="str">
        <f t="shared" ca="1" si="143"/>
        <v/>
      </c>
      <c r="F43" s="117" t="str">
        <f ca="1">OFFSET(prihlasky!$H$1,$CJ43,0)</f>
        <v/>
      </c>
      <c r="G43" s="117" t="str">
        <f ca="1">IF(OFFSET(prihlasky!$B$1,$CJ43,0)="","",(OFFSET(prihlasky!$B$1,$CJ43,0)))</f>
        <v/>
      </c>
      <c r="H43" s="117">
        <f ca="1">OFFSET(prihlasky!$I$1,$CJ43,0)</f>
        <v>0</v>
      </c>
      <c r="I43" s="117" t="str">
        <f ca="1">UPPER(OFFSET(prihlasky!$A$1,$CJ43,0))</f>
        <v/>
      </c>
      <c r="J43" s="126">
        <f t="shared" si="144"/>
        <v>0</v>
      </c>
      <c r="K43" s="159">
        <f t="shared" si="145"/>
        <v>0</v>
      </c>
      <c r="L43" s="167">
        <f t="shared" ca="1" si="146"/>
        <v>0</v>
      </c>
      <c r="M43" s="117" t="str">
        <f ca="1">IF(OR(CH43=0,ISERROR(MATCH(I43,KKoef!E:E,0))),"",MATCH(I43,KKoef!E:E,0)-1)</f>
        <v/>
      </c>
      <c r="N43" s="117" t="str">
        <f ca="1">IF(M43="","",OFFSET(KKoef!$B$1,M43,0))</f>
        <v/>
      </c>
      <c r="O43" s="128"/>
      <c r="P43" s="128"/>
      <c r="Q43" s="128"/>
      <c r="R43" s="128"/>
      <c r="S43" s="128"/>
      <c r="T43" s="250"/>
      <c r="U43" s="128"/>
      <c r="V43" s="128"/>
      <c r="W43" s="128"/>
      <c r="X43" s="128"/>
      <c r="Y43" s="128"/>
      <c r="Z43" s="250"/>
      <c r="AA43" s="119">
        <f t="shared" ca="1" si="87"/>
        <v>85</v>
      </c>
      <c r="AB43" s="252">
        <f t="shared" si="88"/>
        <v>0</v>
      </c>
      <c r="AC43" s="119">
        <f t="shared" si="79"/>
        <v>0</v>
      </c>
      <c r="AD43" s="252">
        <f t="shared" si="89"/>
        <v>0</v>
      </c>
      <c r="AE43" s="171">
        <f t="shared" ca="1" si="90"/>
        <v>0</v>
      </c>
      <c r="AF43" s="211"/>
      <c r="AG43" s="224"/>
      <c r="AH43" s="194"/>
      <c r="AI43" s="194"/>
      <c r="AJ43" s="194"/>
      <c r="AK43" s="225"/>
      <c r="AL43" s="224"/>
      <c r="AM43" s="194"/>
      <c r="AN43" s="194"/>
      <c r="AO43" s="194"/>
      <c r="AP43" s="225"/>
      <c r="AQ43" s="224"/>
      <c r="AR43" s="194"/>
      <c r="AS43" s="194"/>
      <c r="AT43" s="194"/>
      <c r="AU43" s="225"/>
      <c r="AV43" s="224"/>
      <c r="AW43" s="194"/>
      <c r="AX43" s="194"/>
      <c r="AY43" s="194"/>
      <c r="AZ43" s="225"/>
      <c r="BA43" s="224"/>
      <c r="BB43" s="194"/>
      <c r="BC43" s="194"/>
      <c r="BD43" s="194"/>
      <c r="BE43" s="225"/>
      <c r="BF43" s="224"/>
      <c r="BG43" s="194"/>
      <c r="BH43" s="194"/>
      <c r="BI43" s="194"/>
      <c r="BJ43" s="225"/>
      <c r="BK43" s="212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215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69">
        <f t="shared" si="91"/>
        <v>0</v>
      </c>
      <c r="CH43" s="26">
        <f t="shared" si="92"/>
        <v>0</v>
      </c>
      <c r="CJ43" s="39">
        <v>35</v>
      </c>
      <c r="CK43" s="16">
        <f t="shared" si="147"/>
        <v>0</v>
      </c>
      <c r="CL43" s="51">
        <f t="shared" ca="1" si="94"/>
        <v>0</v>
      </c>
      <c r="CM43" s="51">
        <f t="shared" ca="1" si="94"/>
        <v>0</v>
      </c>
      <c r="CN43" s="51">
        <f t="shared" ca="1" si="94"/>
        <v>0</v>
      </c>
      <c r="CO43" s="51">
        <f t="shared" ca="1" si="148"/>
        <v>0</v>
      </c>
      <c r="CQ43" s="107">
        <f t="shared" si="149"/>
        <v>0</v>
      </c>
      <c r="CR43" s="107">
        <f t="shared" si="150"/>
        <v>0</v>
      </c>
      <c r="CS43" s="107">
        <f t="shared" si="151"/>
        <v>0</v>
      </c>
      <c r="CT43" s="107">
        <f t="shared" si="152"/>
        <v>0</v>
      </c>
      <c r="CU43" s="107">
        <f t="shared" si="153"/>
        <v>0</v>
      </c>
      <c r="CV43" s="107">
        <f t="shared" si="154"/>
        <v>0</v>
      </c>
      <c r="CW43" s="107">
        <f t="shared" si="155"/>
        <v>0</v>
      </c>
      <c r="CX43" s="107">
        <f t="shared" si="156"/>
        <v>0</v>
      </c>
      <c r="CY43" s="107">
        <f t="shared" si="157"/>
        <v>0</v>
      </c>
      <c r="CZ43" s="107">
        <f t="shared" si="158"/>
        <v>0</v>
      </c>
      <c r="DA43" s="107">
        <f t="shared" si="159"/>
        <v>0</v>
      </c>
      <c r="DB43" s="107">
        <f t="shared" si="160"/>
        <v>0</v>
      </c>
      <c r="DC43" s="107">
        <f t="shared" si="161"/>
        <v>0</v>
      </c>
      <c r="DD43" s="107">
        <f t="shared" si="162"/>
        <v>0</v>
      </c>
      <c r="DE43" s="107">
        <f t="shared" si="163"/>
        <v>0</v>
      </c>
      <c r="DF43" s="107">
        <f t="shared" si="164"/>
        <v>0</v>
      </c>
      <c r="DG43" s="107">
        <f t="shared" si="165"/>
        <v>0</v>
      </c>
      <c r="DH43" s="107">
        <f t="shared" si="166"/>
        <v>0</v>
      </c>
      <c r="DI43" s="107">
        <f t="shared" si="167"/>
        <v>0</v>
      </c>
      <c r="DJ43" s="107">
        <f t="shared" si="168"/>
        <v>0</v>
      </c>
      <c r="DK43" s="107">
        <f t="shared" si="169"/>
        <v>0</v>
      </c>
      <c r="DL43" s="107">
        <f t="shared" si="170"/>
        <v>0</v>
      </c>
      <c r="DM43" s="107">
        <f t="shared" si="171"/>
        <v>0</v>
      </c>
      <c r="DN43" s="107">
        <f t="shared" si="172"/>
        <v>0</v>
      </c>
      <c r="DO43" s="107">
        <f t="shared" si="173"/>
        <v>0</v>
      </c>
      <c r="DP43" s="107">
        <f t="shared" si="174"/>
        <v>0</v>
      </c>
      <c r="DQ43" s="107">
        <f t="shared" si="175"/>
        <v>0</v>
      </c>
      <c r="DR43" s="107">
        <f t="shared" si="176"/>
        <v>0</v>
      </c>
      <c r="DS43" s="107">
        <f t="shared" si="177"/>
        <v>0</v>
      </c>
      <c r="DT43" s="107">
        <f t="shared" si="178"/>
        <v>0</v>
      </c>
      <c r="DV43" s="107">
        <f t="shared" si="179"/>
        <v>0</v>
      </c>
      <c r="DW43" s="107">
        <f t="shared" si="180"/>
        <v>0</v>
      </c>
      <c r="DX43" s="107">
        <f t="shared" si="181"/>
        <v>0</v>
      </c>
      <c r="DY43" s="107">
        <f t="shared" si="182"/>
        <v>0</v>
      </c>
      <c r="DZ43" s="107">
        <f t="shared" si="183"/>
        <v>0</v>
      </c>
      <c r="EA43" s="107">
        <f t="shared" si="184"/>
        <v>0</v>
      </c>
      <c r="EB43" s="107">
        <f t="shared" si="185"/>
        <v>0</v>
      </c>
      <c r="EC43" s="107">
        <f t="shared" si="186"/>
        <v>0</v>
      </c>
      <c r="ED43" s="107">
        <f t="shared" si="187"/>
        <v>0</v>
      </c>
      <c r="EE43" s="107">
        <f t="shared" si="188"/>
        <v>0</v>
      </c>
      <c r="EG43" s="195">
        <f t="shared" si="189"/>
        <v>0</v>
      </c>
      <c r="EH43" s="195">
        <f t="shared" si="190"/>
        <v>0</v>
      </c>
      <c r="EI43" s="195">
        <f t="shared" si="191"/>
        <v>0</v>
      </c>
      <c r="EJ43" s="195">
        <f t="shared" si="192"/>
        <v>0</v>
      </c>
      <c r="EK43" s="195">
        <f t="shared" si="193"/>
        <v>0</v>
      </c>
      <c r="EL43" s="195">
        <f t="shared" si="193"/>
        <v>0</v>
      </c>
      <c r="EM43" s="195">
        <f t="shared" si="193"/>
        <v>0</v>
      </c>
      <c r="EN43" s="195">
        <f t="shared" si="193"/>
        <v>0</v>
      </c>
      <c r="EO43" s="195">
        <f t="shared" si="193"/>
        <v>0</v>
      </c>
      <c r="EP43" s="195">
        <f t="shared" si="193"/>
        <v>0</v>
      </c>
    </row>
    <row r="44" spans="2:146" x14ac:dyDescent="0.2">
      <c r="B44" s="126">
        <f t="shared" si="80"/>
        <v>1</v>
      </c>
      <c r="C44" s="118" t="str">
        <f t="shared" ca="1" si="141"/>
        <v/>
      </c>
      <c r="D44" s="118" t="str">
        <f t="shared" ca="1" si="142"/>
        <v/>
      </c>
      <c r="E44" s="118" t="str">
        <f t="shared" ca="1" si="143"/>
        <v/>
      </c>
      <c r="F44" s="117" t="str">
        <f ca="1">OFFSET(prihlasky!$H$1,$CJ44,0)</f>
        <v/>
      </c>
      <c r="G44" s="117" t="str">
        <f ca="1">IF(OFFSET(prihlasky!$B$1,$CJ44,0)="","",(OFFSET(prihlasky!$B$1,$CJ44,0)))</f>
        <v/>
      </c>
      <c r="H44" s="117">
        <f ca="1">OFFSET(prihlasky!$I$1,$CJ44,0)</f>
        <v>0</v>
      </c>
      <c r="I44" s="117" t="str">
        <f ca="1">UPPER(OFFSET(prihlasky!$A$1,$CJ44,0))</f>
        <v/>
      </c>
      <c r="J44" s="126">
        <f t="shared" si="144"/>
        <v>0</v>
      </c>
      <c r="K44" s="159">
        <f t="shared" si="145"/>
        <v>0</v>
      </c>
      <c r="L44" s="167">
        <f t="shared" ca="1" si="146"/>
        <v>0</v>
      </c>
      <c r="M44" s="117" t="str">
        <f ca="1">IF(OR(CH44=0,ISERROR(MATCH(I44,KKoef!E:E,0))),"",MATCH(I44,KKoef!E:E,0)-1)</f>
        <v/>
      </c>
      <c r="N44" s="117" t="str">
        <f ca="1">IF(M44="","",OFFSET(KKoef!$B$1,M44,0))</f>
        <v/>
      </c>
      <c r="O44" s="128"/>
      <c r="P44" s="128"/>
      <c r="Q44" s="128"/>
      <c r="R44" s="128"/>
      <c r="S44" s="128"/>
      <c r="T44" s="250"/>
      <c r="U44" s="128"/>
      <c r="V44" s="128"/>
      <c r="W44" s="128"/>
      <c r="X44" s="128"/>
      <c r="Y44" s="128"/>
      <c r="Z44" s="250"/>
      <c r="AA44" s="119">
        <f t="shared" ca="1" si="87"/>
        <v>85</v>
      </c>
      <c r="AB44" s="252">
        <f t="shared" si="88"/>
        <v>0</v>
      </c>
      <c r="AC44" s="119">
        <f t="shared" si="79"/>
        <v>0</v>
      </c>
      <c r="AD44" s="252">
        <f t="shared" si="89"/>
        <v>0</v>
      </c>
      <c r="AE44" s="171">
        <f t="shared" ca="1" si="90"/>
        <v>0</v>
      </c>
      <c r="AF44" s="211"/>
      <c r="AG44" s="224"/>
      <c r="AH44" s="194"/>
      <c r="AI44" s="194"/>
      <c r="AJ44" s="194"/>
      <c r="AK44" s="225"/>
      <c r="AL44" s="224"/>
      <c r="AM44" s="194"/>
      <c r="AN44" s="194"/>
      <c r="AO44" s="194"/>
      <c r="AP44" s="225"/>
      <c r="AQ44" s="224"/>
      <c r="AR44" s="194"/>
      <c r="AS44" s="194"/>
      <c r="AT44" s="194"/>
      <c r="AU44" s="225"/>
      <c r="AV44" s="224"/>
      <c r="AW44" s="194"/>
      <c r="AX44" s="194"/>
      <c r="AY44" s="194"/>
      <c r="AZ44" s="225"/>
      <c r="BA44" s="224"/>
      <c r="BB44" s="194"/>
      <c r="BC44" s="194"/>
      <c r="BD44" s="194"/>
      <c r="BE44" s="225"/>
      <c r="BF44" s="224"/>
      <c r="BG44" s="194"/>
      <c r="BH44" s="194"/>
      <c r="BI44" s="194"/>
      <c r="BJ44" s="225"/>
      <c r="BK44" s="212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215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69">
        <f t="shared" si="91"/>
        <v>0</v>
      </c>
      <c r="CH44" s="26">
        <f t="shared" si="92"/>
        <v>0</v>
      </c>
      <c r="CJ44" s="39">
        <v>36</v>
      </c>
      <c r="CK44" s="16">
        <f t="shared" si="147"/>
        <v>0</v>
      </c>
      <c r="CL44" s="51">
        <f t="shared" ca="1" si="94"/>
        <v>0</v>
      </c>
      <c r="CM44" s="51">
        <f t="shared" ca="1" si="94"/>
        <v>0</v>
      </c>
      <c r="CN44" s="51">
        <f t="shared" ca="1" si="94"/>
        <v>0</v>
      </c>
      <c r="CO44" s="51">
        <f t="shared" ca="1" si="148"/>
        <v>0</v>
      </c>
      <c r="CQ44" s="107">
        <f t="shared" si="149"/>
        <v>0</v>
      </c>
      <c r="CR44" s="107">
        <f t="shared" si="150"/>
        <v>0</v>
      </c>
      <c r="CS44" s="107">
        <f t="shared" si="151"/>
        <v>0</v>
      </c>
      <c r="CT44" s="107">
        <f t="shared" si="152"/>
        <v>0</v>
      </c>
      <c r="CU44" s="107">
        <f t="shared" si="153"/>
        <v>0</v>
      </c>
      <c r="CV44" s="107">
        <f t="shared" si="154"/>
        <v>0</v>
      </c>
      <c r="CW44" s="107">
        <f t="shared" si="155"/>
        <v>0</v>
      </c>
      <c r="CX44" s="107">
        <f t="shared" si="156"/>
        <v>0</v>
      </c>
      <c r="CY44" s="107">
        <f t="shared" si="157"/>
        <v>0</v>
      </c>
      <c r="CZ44" s="107">
        <f t="shared" si="158"/>
        <v>0</v>
      </c>
      <c r="DA44" s="107">
        <f t="shared" si="159"/>
        <v>0</v>
      </c>
      <c r="DB44" s="107">
        <f t="shared" si="160"/>
        <v>0</v>
      </c>
      <c r="DC44" s="107">
        <f t="shared" si="161"/>
        <v>0</v>
      </c>
      <c r="DD44" s="107">
        <f t="shared" si="162"/>
        <v>0</v>
      </c>
      <c r="DE44" s="107">
        <f t="shared" si="163"/>
        <v>0</v>
      </c>
      <c r="DF44" s="107">
        <f t="shared" si="164"/>
        <v>0</v>
      </c>
      <c r="DG44" s="107">
        <f t="shared" si="165"/>
        <v>0</v>
      </c>
      <c r="DH44" s="107">
        <f t="shared" si="166"/>
        <v>0</v>
      </c>
      <c r="DI44" s="107">
        <f t="shared" si="167"/>
        <v>0</v>
      </c>
      <c r="DJ44" s="107">
        <f t="shared" si="168"/>
        <v>0</v>
      </c>
      <c r="DK44" s="107">
        <f t="shared" si="169"/>
        <v>0</v>
      </c>
      <c r="DL44" s="107">
        <f t="shared" si="170"/>
        <v>0</v>
      </c>
      <c r="DM44" s="107">
        <f t="shared" si="171"/>
        <v>0</v>
      </c>
      <c r="DN44" s="107">
        <f t="shared" si="172"/>
        <v>0</v>
      </c>
      <c r="DO44" s="107">
        <f t="shared" si="173"/>
        <v>0</v>
      </c>
      <c r="DP44" s="107">
        <f t="shared" si="174"/>
        <v>0</v>
      </c>
      <c r="DQ44" s="107">
        <f t="shared" si="175"/>
        <v>0</v>
      </c>
      <c r="DR44" s="107">
        <f t="shared" si="176"/>
        <v>0</v>
      </c>
      <c r="DS44" s="107">
        <f t="shared" si="177"/>
        <v>0</v>
      </c>
      <c r="DT44" s="107">
        <f t="shared" si="178"/>
        <v>0</v>
      </c>
      <c r="DV44" s="107">
        <f t="shared" si="179"/>
        <v>0</v>
      </c>
      <c r="DW44" s="107">
        <f t="shared" si="180"/>
        <v>0</v>
      </c>
      <c r="DX44" s="107">
        <f t="shared" si="181"/>
        <v>0</v>
      </c>
      <c r="DY44" s="107">
        <f t="shared" si="182"/>
        <v>0</v>
      </c>
      <c r="DZ44" s="107">
        <f t="shared" si="183"/>
        <v>0</v>
      </c>
      <c r="EA44" s="107">
        <f t="shared" si="184"/>
        <v>0</v>
      </c>
      <c r="EB44" s="107">
        <f t="shared" si="185"/>
        <v>0</v>
      </c>
      <c r="EC44" s="107">
        <f t="shared" si="186"/>
        <v>0</v>
      </c>
      <c r="ED44" s="107">
        <f t="shared" si="187"/>
        <v>0</v>
      </c>
      <c r="EE44" s="107">
        <f t="shared" si="188"/>
        <v>0</v>
      </c>
      <c r="EG44" s="195">
        <f t="shared" si="189"/>
        <v>0</v>
      </c>
      <c r="EH44" s="195">
        <f t="shared" si="190"/>
        <v>0</v>
      </c>
      <c r="EI44" s="195">
        <f t="shared" si="191"/>
        <v>0</v>
      </c>
      <c r="EJ44" s="195">
        <f t="shared" si="192"/>
        <v>0</v>
      </c>
      <c r="EK44" s="195">
        <f t="shared" si="193"/>
        <v>0</v>
      </c>
      <c r="EL44" s="195">
        <f t="shared" si="193"/>
        <v>0</v>
      </c>
      <c r="EM44" s="195">
        <f t="shared" si="193"/>
        <v>0</v>
      </c>
      <c r="EN44" s="195">
        <f t="shared" si="193"/>
        <v>0</v>
      </c>
      <c r="EO44" s="195">
        <f t="shared" si="193"/>
        <v>0</v>
      </c>
      <c r="EP44" s="195">
        <f t="shared" si="193"/>
        <v>0</v>
      </c>
    </row>
    <row r="45" spans="2:146" x14ac:dyDescent="0.2">
      <c r="B45" s="126">
        <f t="shared" si="80"/>
        <v>1</v>
      </c>
      <c r="C45" s="118" t="str">
        <f t="shared" ca="1" si="141"/>
        <v/>
      </c>
      <c r="D45" s="118" t="str">
        <f t="shared" ca="1" si="142"/>
        <v/>
      </c>
      <c r="E45" s="118" t="str">
        <f t="shared" ca="1" si="143"/>
        <v/>
      </c>
      <c r="F45" s="117" t="str">
        <f ca="1">OFFSET(prihlasky!$H$1,$CJ45,0)</f>
        <v/>
      </c>
      <c r="G45" s="117" t="str">
        <f ca="1">IF(OFFSET(prihlasky!$B$1,$CJ45,0)="","",(OFFSET(prihlasky!$B$1,$CJ45,0)))</f>
        <v/>
      </c>
      <c r="H45" s="117">
        <f ca="1">OFFSET(prihlasky!$I$1,$CJ45,0)</f>
        <v>0</v>
      </c>
      <c r="I45" s="117" t="str">
        <f ca="1">UPPER(OFFSET(prihlasky!$A$1,$CJ45,0))</f>
        <v/>
      </c>
      <c r="J45" s="126">
        <f t="shared" si="144"/>
        <v>0</v>
      </c>
      <c r="K45" s="159">
        <f t="shared" si="145"/>
        <v>0</v>
      </c>
      <c r="L45" s="167">
        <f t="shared" ca="1" si="146"/>
        <v>0</v>
      </c>
      <c r="M45" s="117" t="str">
        <f ca="1">IF(OR(CH45=0,ISERROR(MATCH(I45,KKoef!E:E,0))),"",MATCH(I45,KKoef!E:E,0)-1)</f>
        <v/>
      </c>
      <c r="N45" s="117" t="str">
        <f ca="1">IF(M45="","",OFFSET(KKoef!$B$1,M45,0))</f>
        <v/>
      </c>
      <c r="O45" s="128"/>
      <c r="P45" s="128"/>
      <c r="Q45" s="128"/>
      <c r="R45" s="128"/>
      <c r="S45" s="128"/>
      <c r="T45" s="250"/>
      <c r="U45" s="128"/>
      <c r="V45" s="128"/>
      <c r="W45" s="128"/>
      <c r="X45" s="128"/>
      <c r="Y45" s="128"/>
      <c r="Z45" s="250"/>
      <c r="AA45" s="119">
        <f t="shared" ca="1" si="87"/>
        <v>85</v>
      </c>
      <c r="AB45" s="252">
        <f t="shared" si="88"/>
        <v>0</v>
      </c>
      <c r="AC45" s="119">
        <f t="shared" si="79"/>
        <v>0</v>
      </c>
      <c r="AD45" s="252">
        <f t="shared" si="89"/>
        <v>0</v>
      </c>
      <c r="AE45" s="171">
        <f t="shared" ca="1" si="90"/>
        <v>0</v>
      </c>
      <c r="AF45" s="211"/>
      <c r="AG45" s="224"/>
      <c r="AH45" s="194"/>
      <c r="AI45" s="194"/>
      <c r="AJ45" s="194"/>
      <c r="AK45" s="225"/>
      <c r="AL45" s="224"/>
      <c r="AM45" s="194"/>
      <c r="AN45" s="194"/>
      <c r="AO45" s="194"/>
      <c r="AP45" s="225"/>
      <c r="AQ45" s="224"/>
      <c r="AR45" s="194"/>
      <c r="AS45" s="194"/>
      <c r="AT45" s="194"/>
      <c r="AU45" s="225"/>
      <c r="AV45" s="224"/>
      <c r="AW45" s="194"/>
      <c r="AX45" s="194"/>
      <c r="AY45" s="194"/>
      <c r="AZ45" s="225"/>
      <c r="BA45" s="224"/>
      <c r="BB45" s="194"/>
      <c r="BC45" s="194"/>
      <c r="BD45" s="194"/>
      <c r="BE45" s="225"/>
      <c r="BF45" s="224"/>
      <c r="BG45" s="194"/>
      <c r="BH45" s="194"/>
      <c r="BI45" s="194"/>
      <c r="BJ45" s="225"/>
      <c r="BK45" s="212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215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69">
        <f t="shared" si="91"/>
        <v>0</v>
      </c>
      <c r="CH45" s="26">
        <f t="shared" si="92"/>
        <v>0</v>
      </c>
      <c r="CJ45" s="39">
        <v>37</v>
      </c>
      <c r="CK45" s="16">
        <f t="shared" si="147"/>
        <v>0</v>
      </c>
      <c r="CL45" s="51">
        <f t="shared" ca="1" si="94"/>
        <v>0</v>
      </c>
      <c r="CM45" s="51">
        <f t="shared" ca="1" si="94"/>
        <v>0</v>
      </c>
      <c r="CN45" s="51">
        <f t="shared" ca="1" si="94"/>
        <v>0</v>
      </c>
      <c r="CO45" s="51">
        <f t="shared" ca="1" si="148"/>
        <v>0</v>
      </c>
      <c r="CQ45" s="107">
        <f t="shared" si="149"/>
        <v>0</v>
      </c>
      <c r="CR45" s="107">
        <f t="shared" si="150"/>
        <v>0</v>
      </c>
      <c r="CS45" s="107">
        <f t="shared" si="151"/>
        <v>0</v>
      </c>
      <c r="CT45" s="107">
        <f t="shared" si="152"/>
        <v>0</v>
      </c>
      <c r="CU45" s="107">
        <f t="shared" si="153"/>
        <v>0</v>
      </c>
      <c r="CV45" s="107">
        <f t="shared" si="154"/>
        <v>0</v>
      </c>
      <c r="CW45" s="107">
        <f t="shared" si="155"/>
        <v>0</v>
      </c>
      <c r="CX45" s="107">
        <f t="shared" si="156"/>
        <v>0</v>
      </c>
      <c r="CY45" s="107">
        <f t="shared" si="157"/>
        <v>0</v>
      </c>
      <c r="CZ45" s="107">
        <f t="shared" si="158"/>
        <v>0</v>
      </c>
      <c r="DA45" s="107">
        <f t="shared" si="159"/>
        <v>0</v>
      </c>
      <c r="DB45" s="107">
        <f t="shared" si="160"/>
        <v>0</v>
      </c>
      <c r="DC45" s="107">
        <f t="shared" si="161"/>
        <v>0</v>
      </c>
      <c r="DD45" s="107">
        <f t="shared" si="162"/>
        <v>0</v>
      </c>
      <c r="DE45" s="107">
        <f t="shared" si="163"/>
        <v>0</v>
      </c>
      <c r="DF45" s="107">
        <f t="shared" si="164"/>
        <v>0</v>
      </c>
      <c r="DG45" s="107">
        <f t="shared" si="165"/>
        <v>0</v>
      </c>
      <c r="DH45" s="107">
        <f t="shared" si="166"/>
        <v>0</v>
      </c>
      <c r="DI45" s="107">
        <f t="shared" si="167"/>
        <v>0</v>
      </c>
      <c r="DJ45" s="107">
        <f t="shared" si="168"/>
        <v>0</v>
      </c>
      <c r="DK45" s="107">
        <f t="shared" si="169"/>
        <v>0</v>
      </c>
      <c r="DL45" s="107">
        <f t="shared" si="170"/>
        <v>0</v>
      </c>
      <c r="DM45" s="107">
        <f t="shared" si="171"/>
        <v>0</v>
      </c>
      <c r="DN45" s="107">
        <f t="shared" si="172"/>
        <v>0</v>
      </c>
      <c r="DO45" s="107">
        <f t="shared" si="173"/>
        <v>0</v>
      </c>
      <c r="DP45" s="107">
        <f t="shared" si="174"/>
        <v>0</v>
      </c>
      <c r="DQ45" s="107">
        <f t="shared" si="175"/>
        <v>0</v>
      </c>
      <c r="DR45" s="107">
        <f t="shared" si="176"/>
        <v>0</v>
      </c>
      <c r="DS45" s="107">
        <f t="shared" si="177"/>
        <v>0</v>
      </c>
      <c r="DT45" s="107">
        <f t="shared" si="178"/>
        <v>0</v>
      </c>
      <c r="DV45" s="107">
        <f t="shared" si="179"/>
        <v>0</v>
      </c>
      <c r="DW45" s="107">
        <f t="shared" si="180"/>
        <v>0</v>
      </c>
      <c r="DX45" s="107">
        <f t="shared" si="181"/>
        <v>0</v>
      </c>
      <c r="DY45" s="107">
        <f t="shared" si="182"/>
        <v>0</v>
      </c>
      <c r="DZ45" s="107">
        <f t="shared" si="183"/>
        <v>0</v>
      </c>
      <c r="EA45" s="107">
        <f t="shared" si="184"/>
        <v>0</v>
      </c>
      <c r="EB45" s="107">
        <f t="shared" si="185"/>
        <v>0</v>
      </c>
      <c r="EC45" s="107">
        <f t="shared" si="186"/>
        <v>0</v>
      </c>
      <c r="ED45" s="107">
        <f t="shared" si="187"/>
        <v>0</v>
      </c>
      <c r="EE45" s="107">
        <f t="shared" si="188"/>
        <v>0</v>
      </c>
      <c r="EG45" s="195">
        <f t="shared" si="189"/>
        <v>0</v>
      </c>
      <c r="EH45" s="195">
        <f t="shared" si="190"/>
        <v>0</v>
      </c>
      <c r="EI45" s="195">
        <f t="shared" si="191"/>
        <v>0</v>
      </c>
      <c r="EJ45" s="195">
        <f t="shared" si="192"/>
        <v>0</v>
      </c>
      <c r="EK45" s="195">
        <f t="shared" si="193"/>
        <v>0</v>
      </c>
      <c r="EL45" s="195">
        <f t="shared" si="193"/>
        <v>0</v>
      </c>
      <c r="EM45" s="195">
        <f t="shared" si="193"/>
        <v>0</v>
      </c>
      <c r="EN45" s="195">
        <f t="shared" si="193"/>
        <v>0</v>
      </c>
      <c r="EO45" s="195">
        <f t="shared" si="193"/>
        <v>0</v>
      </c>
      <c r="EP45" s="195">
        <f t="shared" si="193"/>
        <v>0</v>
      </c>
    </row>
    <row r="46" spans="2:146" x14ac:dyDescent="0.2">
      <c r="B46" s="126">
        <f t="shared" si="80"/>
        <v>1</v>
      </c>
      <c r="C46" s="118" t="str">
        <f t="shared" ca="1" si="141"/>
        <v/>
      </c>
      <c r="D46" s="118" t="str">
        <f t="shared" ca="1" si="142"/>
        <v/>
      </c>
      <c r="E46" s="118" t="str">
        <f t="shared" ca="1" si="143"/>
        <v/>
      </c>
      <c r="F46" s="117" t="str">
        <f ca="1">OFFSET(prihlasky!$H$1,$CJ46,0)</f>
        <v/>
      </c>
      <c r="G46" s="117" t="str">
        <f ca="1">IF(OFFSET(prihlasky!$B$1,$CJ46,0)="","",(OFFSET(prihlasky!$B$1,$CJ46,0)))</f>
        <v/>
      </c>
      <c r="H46" s="117">
        <f ca="1">OFFSET(prihlasky!$I$1,$CJ46,0)</f>
        <v>0</v>
      </c>
      <c r="I46" s="117" t="str">
        <f ca="1">UPPER(OFFSET(prihlasky!$A$1,$CJ46,0))</f>
        <v/>
      </c>
      <c r="J46" s="126">
        <f t="shared" si="144"/>
        <v>0</v>
      </c>
      <c r="K46" s="159">
        <f t="shared" si="145"/>
        <v>0</v>
      </c>
      <c r="L46" s="167">
        <f t="shared" ca="1" si="146"/>
        <v>0</v>
      </c>
      <c r="M46" s="117" t="str">
        <f ca="1">IF(OR(CH46=0,ISERROR(MATCH(I46,KKoef!E:E,0))),"",MATCH(I46,KKoef!E:E,0)-1)</f>
        <v/>
      </c>
      <c r="N46" s="117" t="str">
        <f ca="1">IF(M46="","",OFFSET(KKoef!$B$1,M46,0))</f>
        <v/>
      </c>
      <c r="O46" s="128"/>
      <c r="P46" s="128"/>
      <c r="Q46" s="128"/>
      <c r="R46" s="128"/>
      <c r="S46" s="128"/>
      <c r="T46" s="250"/>
      <c r="U46" s="128"/>
      <c r="V46" s="128"/>
      <c r="W46" s="128"/>
      <c r="X46" s="128"/>
      <c r="Y46" s="128"/>
      <c r="Z46" s="250"/>
      <c r="AA46" s="119">
        <f t="shared" ca="1" si="87"/>
        <v>85</v>
      </c>
      <c r="AB46" s="252">
        <f t="shared" si="88"/>
        <v>0</v>
      </c>
      <c r="AC46" s="119">
        <f t="shared" si="79"/>
        <v>0</v>
      </c>
      <c r="AD46" s="252">
        <f t="shared" si="89"/>
        <v>0</v>
      </c>
      <c r="AE46" s="171">
        <f t="shared" ca="1" si="90"/>
        <v>0</v>
      </c>
      <c r="AF46" s="211"/>
      <c r="AG46" s="224"/>
      <c r="AH46" s="194"/>
      <c r="AI46" s="194"/>
      <c r="AJ46" s="194"/>
      <c r="AK46" s="225"/>
      <c r="AL46" s="224"/>
      <c r="AM46" s="194"/>
      <c r="AN46" s="194"/>
      <c r="AO46" s="194"/>
      <c r="AP46" s="225"/>
      <c r="AQ46" s="224"/>
      <c r="AR46" s="194"/>
      <c r="AS46" s="194"/>
      <c r="AT46" s="194"/>
      <c r="AU46" s="225"/>
      <c r="AV46" s="224"/>
      <c r="AW46" s="194"/>
      <c r="AX46" s="194"/>
      <c r="AY46" s="194"/>
      <c r="AZ46" s="225"/>
      <c r="BA46" s="224"/>
      <c r="BB46" s="194"/>
      <c r="BC46" s="194"/>
      <c r="BD46" s="194"/>
      <c r="BE46" s="225"/>
      <c r="BF46" s="224"/>
      <c r="BG46" s="194"/>
      <c r="BH46" s="194"/>
      <c r="BI46" s="194"/>
      <c r="BJ46" s="225"/>
      <c r="BK46" s="212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215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69">
        <f t="shared" si="91"/>
        <v>0</v>
      </c>
      <c r="CH46" s="26">
        <f t="shared" si="92"/>
        <v>0</v>
      </c>
      <c r="CJ46" s="39">
        <v>38</v>
      </c>
      <c r="CK46" s="16">
        <f t="shared" si="147"/>
        <v>0</v>
      </c>
      <c r="CL46" s="51">
        <f t="shared" ca="1" si="94"/>
        <v>0</v>
      </c>
      <c r="CM46" s="51">
        <f t="shared" ca="1" si="94"/>
        <v>0</v>
      </c>
      <c r="CN46" s="51">
        <f t="shared" ca="1" si="94"/>
        <v>0</v>
      </c>
      <c r="CO46" s="51">
        <f t="shared" ca="1" si="148"/>
        <v>0</v>
      </c>
      <c r="CQ46" s="107">
        <f t="shared" si="149"/>
        <v>0</v>
      </c>
      <c r="CR46" s="107">
        <f t="shared" si="150"/>
        <v>0</v>
      </c>
      <c r="CS46" s="107">
        <f t="shared" si="151"/>
        <v>0</v>
      </c>
      <c r="CT46" s="107">
        <f t="shared" si="152"/>
        <v>0</v>
      </c>
      <c r="CU46" s="107">
        <f t="shared" si="153"/>
        <v>0</v>
      </c>
      <c r="CV46" s="107">
        <f t="shared" si="154"/>
        <v>0</v>
      </c>
      <c r="CW46" s="107">
        <f t="shared" si="155"/>
        <v>0</v>
      </c>
      <c r="CX46" s="107">
        <f t="shared" si="156"/>
        <v>0</v>
      </c>
      <c r="CY46" s="107">
        <f t="shared" si="157"/>
        <v>0</v>
      </c>
      <c r="CZ46" s="107">
        <f t="shared" si="158"/>
        <v>0</v>
      </c>
      <c r="DA46" s="107">
        <f t="shared" si="159"/>
        <v>0</v>
      </c>
      <c r="DB46" s="107">
        <f t="shared" si="160"/>
        <v>0</v>
      </c>
      <c r="DC46" s="107">
        <f t="shared" si="161"/>
        <v>0</v>
      </c>
      <c r="DD46" s="107">
        <f t="shared" si="162"/>
        <v>0</v>
      </c>
      <c r="DE46" s="107">
        <f t="shared" si="163"/>
        <v>0</v>
      </c>
      <c r="DF46" s="107">
        <f t="shared" si="164"/>
        <v>0</v>
      </c>
      <c r="DG46" s="107">
        <f t="shared" si="165"/>
        <v>0</v>
      </c>
      <c r="DH46" s="107">
        <f t="shared" si="166"/>
        <v>0</v>
      </c>
      <c r="DI46" s="107">
        <f t="shared" si="167"/>
        <v>0</v>
      </c>
      <c r="DJ46" s="107">
        <f t="shared" si="168"/>
        <v>0</v>
      </c>
      <c r="DK46" s="107">
        <f t="shared" si="169"/>
        <v>0</v>
      </c>
      <c r="DL46" s="107">
        <f t="shared" si="170"/>
        <v>0</v>
      </c>
      <c r="DM46" s="107">
        <f t="shared" si="171"/>
        <v>0</v>
      </c>
      <c r="DN46" s="107">
        <f t="shared" si="172"/>
        <v>0</v>
      </c>
      <c r="DO46" s="107">
        <f t="shared" si="173"/>
        <v>0</v>
      </c>
      <c r="DP46" s="107">
        <f t="shared" si="174"/>
        <v>0</v>
      </c>
      <c r="DQ46" s="107">
        <f t="shared" si="175"/>
        <v>0</v>
      </c>
      <c r="DR46" s="107">
        <f t="shared" si="176"/>
        <v>0</v>
      </c>
      <c r="DS46" s="107">
        <f t="shared" si="177"/>
        <v>0</v>
      </c>
      <c r="DT46" s="107">
        <f t="shared" si="178"/>
        <v>0</v>
      </c>
      <c r="DV46" s="107">
        <f t="shared" si="179"/>
        <v>0</v>
      </c>
      <c r="DW46" s="107">
        <f t="shared" si="180"/>
        <v>0</v>
      </c>
      <c r="DX46" s="107">
        <f t="shared" si="181"/>
        <v>0</v>
      </c>
      <c r="DY46" s="107">
        <f t="shared" si="182"/>
        <v>0</v>
      </c>
      <c r="DZ46" s="107">
        <f t="shared" si="183"/>
        <v>0</v>
      </c>
      <c r="EA46" s="107">
        <f t="shared" si="184"/>
        <v>0</v>
      </c>
      <c r="EB46" s="107">
        <f t="shared" si="185"/>
        <v>0</v>
      </c>
      <c r="EC46" s="107">
        <f t="shared" si="186"/>
        <v>0</v>
      </c>
      <c r="ED46" s="107">
        <f t="shared" si="187"/>
        <v>0</v>
      </c>
      <c r="EE46" s="107">
        <f t="shared" si="188"/>
        <v>0</v>
      </c>
      <c r="EG46" s="195">
        <f t="shared" si="189"/>
        <v>0</v>
      </c>
      <c r="EH46" s="195">
        <f t="shared" si="190"/>
        <v>0</v>
      </c>
      <c r="EI46" s="195">
        <f t="shared" si="191"/>
        <v>0</v>
      </c>
      <c r="EJ46" s="195">
        <f t="shared" si="192"/>
        <v>0</v>
      </c>
      <c r="EK46" s="195">
        <f t="shared" si="193"/>
        <v>0</v>
      </c>
      <c r="EL46" s="195">
        <f t="shared" si="193"/>
        <v>0</v>
      </c>
      <c r="EM46" s="195">
        <f t="shared" si="193"/>
        <v>0</v>
      </c>
      <c r="EN46" s="195">
        <f t="shared" si="193"/>
        <v>0</v>
      </c>
      <c r="EO46" s="195">
        <f t="shared" si="193"/>
        <v>0</v>
      </c>
      <c r="EP46" s="195">
        <f t="shared" si="193"/>
        <v>0</v>
      </c>
    </row>
    <row r="47" spans="2:146" x14ac:dyDescent="0.2">
      <c r="B47" s="126">
        <f t="shared" si="80"/>
        <v>1</v>
      </c>
      <c r="C47" s="118" t="str">
        <f t="shared" ca="1" si="141"/>
        <v/>
      </c>
      <c r="D47" s="118" t="str">
        <f t="shared" ca="1" si="142"/>
        <v/>
      </c>
      <c r="E47" s="118" t="str">
        <f t="shared" ca="1" si="143"/>
        <v/>
      </c>
      <c r="F47" s="117" t="str">
        <f ca="1">OFFSET(prihlasky!$H$1,$CJ47,0)</f>
        <v/>
      </c>
      <c r="G47" s="117" t="str">
        <f ca="1">IF(OFFSET(prihlasky!$B$1,$CJ47,0)="","",(OFFSET(prihlasky!$B$1,$CJ47,0)))</f>
        <v/>
      </c>
      <c r="H47" s="117">
        <f ca="1">OFFSET(prihlasky!$I$1,$CJ47,0)</f>
        <v>0</v>
      </c>
      <c r="I47" s="117" t="str">
        <f ca="1">UPPER(OFFSET(prihlasky!$A$1,$CJ47,0))</f>
        <v/>
      </c>
      <c r="J47" s="126">
        <f t="shared" si="144"/>
        <v>0</v>
      </c>
      <c r="K47" s="159">
        <f t="shared" si="145"/>
        <v>0</v>
      </c>
      <c r="L47" s="167">
        <f t="shared" ca="1" si="146"/>
        <v>0</v>
      </c>
      <c r="M47" s="117" t="str">
        <f ca="1">IF(OR(CH47=0,ISERROR(MATCH(I47,KKoef!E:E,0))),"",MATCH(I47,KKoef!E:E,0)-1)</f>
        <v/>
      </c>
      <c r="N47" s="117" t="str">
        <f ca="1">IF(M47="","",OFFSET(KKoef!$B$1,M47,0))</f>
        <v/>
      </c>
      <c r="O47" s="128"/>
      <c r="P47" s="128"/>
      <c r="Q47" s="128"/>
      <c r="R47" s="128"/>
      <c r="S47" s="128"/>
      <c r="T47" s="250"/>
      <c r="U47" s="128"/>
      <c r="V47" s="128"/>
      <c r="W47" s="128"/>
      <c r="X47" s="128"/>
      <c r="Y47" s="128"/>
      <c r="Z47" s="250"/>
      <c r="AA47" s="119">
        <f t="shared" ca="1" si="87"/>
        <v>85</v>
      </c>
      <c r="AB47" s="252">
        <f t="shared" si="88"/>
        <v>0</v>
      </c>
      <c r="AC47" s="119">
        <f t="shared" si="79"/>
        <v>0</v>
      </c>
      <c r="AD47" s="252">
        <f t="shared" si="89"/>
        <v>0</v>
      </c>
      <c r="AE47" s="171">
        <f t="shared" ca="1" si="90"/>
        <v>0</v>
      </c>
      <c r="AF47" s="211"/>
      <c r="AG47" s="224"/>
      <c r="AH47" s="194"/>
      <c r="AI47" s="194"/>
      <c r="AJ47" s="194"/>
      <c r="AK47" s="225"/>
      <c r="AL47" s="224"/>
      <c r="AM47" s="194"/>
      <c r="AN47" s="194"/>
      <c r="AO47" s="194"/>
      <c r="AP47" s="225"/>
      <c r="AQ47" s="224"/>
      <c r="AR47" s="194"/>
      <c r="AS47" s="194"/>
      <c r="AT47" s="194"/>
      <c r="AU47" s="225"/>
      <c r="AV47" s="224"/>
      <c r="AW47" s="194"/>
      <c r="AX47" s="194"/>
      <c r="AY47" s="194"/>
      <c r="AZ47" s="225"/>
      <c r="BA47" s="224"/>
      <c r="BB47" s="194"/>
      <c r="BC47" s="194"/>
      <c r="BD47" s="194"/>
      <c r="BE47" s="225"/>
      <c r="BF47" s="224"/>
      <c r="BG47" s="194"/>
      <c r="BH47" s="194"/>
      <c r="BI47" s="194"/>
      <c r="BJ47" s="225"/>
      <c r="BK47" s="212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215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69">
        <f t="shared" si="91"/>
        <v>0</v>
      </c>
      <c r="CH47" s="26">
        <f t="shared" si="92"/>
        <v>0</v>
      </c>
      <c r="CJ47" s="39">
        <v>39</v>
      </c>
      <c r="CK47" s="16">
        <f t="shared" si="147"/>
        <v>0</v>
      </c>
      <c r="CL47" s="51">
        <f t="shared" ca="1" si="94"/>
        <v>0</v>
      </c>
      <c r="CM47" s="51">
        <f t="shared" ca="1" si="94"/>
        <v>0</v>
      </c>
      <c r="CN47" s="51">
        <f t="shared" ca="1" si="94"/>
        <v>0</v>
      </c>
      <c r="CO47" s="51">
        <f t="shared" ca="1" si="148"/>
        <v>0</v>
      </c>
      <c r="CQ47" s="107">
        <f t="shared" si="149"/>
        <v>0</v>
      </c>
      <c r="CR47" s="107">
        <f t="shared" si="150"/>
        <v>0</v>
      </c>
      <c r="CS47" s="107">
        <f t="shared" si="151"/>
        <v>0</v>
      </c>
      <c r="CT47" s="107">
        <f t="shared" si="152"/>
        <v>0</v>
      </c>
      <c r="CU47" s="107">
        <f t="shared" si="153"/>
        <v>0</v>
      </c>
      <c r="CV47" s="107">
        <f t="shared" si="154"/>
        <v>0</v>
      </c>
      <c r="CW47" s="107">
        <f t="shared" si="155"/>
        <v>0</v>
      </c>
      <c r="CX47" s="107">
        <f t="shared" si="156"/>
        <v>0</v>
      </c>
      <c r="CY47" s="107">
        <f t="shared" si="157"/>
        <v>0</v>
      </c>
      <c r="CZ47" s="107">
        <f t="shared" si="158"/>
        <v>0</v>
      </c>
      <c r="DA47" s="107">
        <f t="shared" si="159"/>
        <v>0</v>
      </c>
      <c r="DB47" s="107">
        <f t="shared" si="160"/>
        <v>0</v>
      </c>
      <c r="DC47" s="107">
        <f t="shared" si="161"/>
        <v>0</v>
      </c>
      <c r="DD47" s="107">
        <f t="shared" si="162"/>
        <v>0</v>
      </c>
      <c r="DE47" s="107">
        <f t="shared" si="163"/>
        <v>0</v>
      </c>
      <c r="DF47" s="107">
        <f t="shared" si="164"/>
        <v>0</v>
      </c>
      <c r="DG47" s="107">
        <f t="shared" si="165"/>
        <v>0</v>
      </c>
      <c r="DH47" s="107">
        <f t="shared" si="166"/>
        <v>0</v>
      </c>
      <c r="DI47" s="107">
        <f t="shared" si="167"/>
        <v>0</v>
      </c>
      <c r="DJ47" s="107">
        <f t="shared" si="168"/>
        <v>0</v>
      </c>
      <c r="DK47" s="107">
        <f t="shared" si="169"/>
        <v>0</v>
      </c>
      <c r="DL47" s="107">
        <f t="shared" si="170"/>
        <v>0</v>
      </c>
      <c r="DM47" s="107">
        <f t="shared" si="171"/>
        <v>0</v>
      </c>
      <c r="DN47" s="107">
        <f t="shared" si="172"/>
        <v>0</v>
      </c>
      <c r="DO47" s="107">
        <f t="shared" si="173"/>
        <v>0</v>
      </c>
      <c r="DP47" s="107">
        <f t="shared" si="174"/>
        <v>0</v>
      </c>
      <c r="DQ47" s="107">
        <f t="shared" si="175"/>
        <v>0</v>
      </c>
      <c r="DR47" s="107">
        <f t="shared" si="176"/>
        <v>0</v>
      </c>
      <c r="DS47" s="107">
        <f t="shared" si="177"/>
        <v>0</v>
      </c>
      <c r="DT47" s="107">
        <f t="shared" si="178"/>
        <v>0</v>
      </c>
      <c r="DV47" s="107">
        <f t="shared" si="179"/>
        <v>0</v>
      </c>
      <c r="DW47" s="107">
        <f t="shared" si="180"/>
        <v>0</v>
      </c>
      <c r="DX47" s="107">
        <f t="shared" si="181"/>
        <v>0</v>
      </c>
      <c r="DY47" s="107">
        <f t="shared" si="182"/>
        <v>0</v>
      </c>
      <c r="DZ47" s="107">
        <f t="shared" si="183"/>
        <v>0</v>
      </c>
      <c r="EA47" s="107">
        <f t="shared" si="184"/>
        <v>0</v>
      </c>
      <c r="EB47" s="107">
        <f t="shared" si="185"/>
        <v>0</v>
      </c>
      <c r="EC47" s="107">
        <f t="shared" si="186"/>
        <v>0</v>
      </c>
      <c r="ED47" s="107">
        <f t="shared" si="187"/>
        <v>0</v>
      </c>
      <c r="EE47" s="107">
        <f t="shared" si="188"/>
        <v>0</v>
      </c>
      <c r="EG47" s="195">
        <f t="shared" si="189"/>
        <v>0</v>
      </c>
      <c r="EH47" s="195">
        <f t="shared" si="190"/>
        <v>0</v>
      </c>
      <c r="EI47" s="195">
        <f t="shared" si="191"/>
        <v>0</v>
      </c>
      <c r="EJ47" s="195">
        <f t="shared" si="192"/>
        <v>0</v>
      </c>
      <c r="EK47" s="195">
        <f t="shared" si="193"/>
        <v>0</v>
      </c>
      <c r="EL47" s="195">
        <f t="shared" si="193"/>
        <v>0</v>
      </c>
      <c r="EM47" s="195">
        <f t="shared" si="193"/>
        <v>0</v>
      </c>
      <c r="EN47" s="195">
        <f t="shared" si="193"/>
        <v>0</v>
      </c>
      <c r="EO47" s="195">
        <f t="shared" si="193"/>
        <v>0</v>
      </c>
      <c r="EP47" s="195">
        <f t="shared" si="193"/>
        <v>0</v>
      </c>
    </row>
    <row r="48" spans="2:146" x14ac:dyDescent="0.2">
      <c r="B48" s="126">
        <f t="shared" si="80"/>
        <v>1</v>
      </c>
      <c r="C48" s="118" t="str">
        <f t="shared" ca="1" si="141"/>
        <v/>
      </c>
      <c r="D48" s="118" t="str">
        <f t="shared" ca="1" si="142"/>
        <v/>
      </c>
      <c r="E48" s="118" t="str">
        <f t="shared" ca="1" si="143"/>
        <v/>
      </c>
      <c r="F48" s="117" t="str">
        <f ca="1">OFFSET(prihlasky!$H$1,$CJ48,0)</f>
        <v/>
      </c>
      <c r="G48" s="117" t="str">
        <f ca="1">IF(OFFSET(prihlasky!$B$1,$CJ48,0)="","",(OFFSET(prihlasky!$B$1,$CJ48,0)))</f>
        <v/>
      </c>
      <c r="H48" s="117">
        <f ca="1">OFFSET(prihlasky!$I$1,$CJ48,0)</f>
        <v>0</v>
      </c>
      <c r="I48" s="117" t="str">
        <f ca="1">UPPER(OFFSET(prihlasky!$A$1,$CJ48,0))</f>
        <v/>
      </c>
      <c r="J48" s="126">
        <f t="shared" si="144"/>
        <v>0</v>
      </c>
      <c r="K48" s="159">
        <f t="shared" si="145"/>
        <v>0</v>
      </c>
      <c r="L48" s="167">
        <f t="shared" ca="1" si="146"/>
        <v>0</v>
      </c>
      <c r="M48" s="117" t="str">
        <f ca="1">IF(OR(CH48=0,ISERROR(MATCH(I48,KKoef!E:E,0))),"",MATCH(I48,KKoef!E:E,0)-1)</f>
        <v/>
      </c>
      <c r="N48" s="117" t="str">
        <f ca="1">IF(M48="","",OFFSET(KKoef!$B$1,M48,0))</f>
        <v/>
      </c>
      <c r="O48" s="128"/>
      <c r="P48" s="128"/>
      <c r="Q48" s="128"/>
      <c r="R48" s="128"/>
      <c r="S48" s="128"/>
      <c r="T48" s="250"/>
      <c r="U48" s="128"/>
      <c r="V48" s="128"/>
      <c r="W48" s="128"/>
      <c r="X48" s="128"/>
      <c r="Y48" s="128"/>
      <c r="Z48" s="250"/>
      <c r="AA48" s="119">
        <f t="shared" ca="1" si="87"/>
        <v>85</v>
      </c>
      <c r="AB48" s="252">
        <f t="shared" si="88"/>
        <v>0</v>
      </c>
      <c r="AC48" s="119">
        <f t="shared" si="79"/>
        <v>0</v>
      </c>
      <c r="AD48" s="252">
        <f t="shared" si="89"/>
        <v>0</v>
      </c>
      <c r="AE48" s="171">
        <f t="shared" ca="1" si="90"/>
        <v>0</v>
      </c>
      <c r="AF48" s="211"/>
      <c r="AG48" s="224"/>
      <c r="AH48" s="194"/>
      <c r="AI48" s="194"/>
      <c r="AJ48" s="194"/>
      <c r="AK48" s="225"/>
      <c r="AL48" s="224"/>
      <c r="AM48" s="194"/>
      <c r="AN48" s="194"/>
      <c r="AO48" s="194"/>
      <c r="AP48" s="225"/>
      <c r="AQ48" s="224"/>
      <c r="AR48" s="194"/>
      <c r="AS48" s="194"/>
      <c r="AT48" s="194"/>
      <c r="AU48" s="225"/>
      <c r="AV48" s="224"/>
      <c r="AW48" s="194"/>
      <c r="AX48" s="194"/>
      <c r="AY48" s="194"/>
      <c r="AZ48" s="225"/>
      <c r="BA48" s="224"/>
      <c r="BB48" s="194"/>
      <c r="BC48" s="194"/>
      <c r="BD48" s="194"/>
      <c r="BE48" s="225"/>
      <c r="BF48" s="224"/>
      <c r="BG48" s="194"/>
      <c r="BH48" s="194"/>
      <c r="BI48" s="194"/>
      <c r="BJ48" s="225"/>
      <c r="BK48" s="212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215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69">
        <f t="shared" si="91"/>
        <v>0</v>
      </c>
      <c r="CH48" s="26">
        <f t="shared" si="92"/>
        <v>0</v>
      </c>
      <c r="CJ48" s="39">
        <v>40</v>
      </c>
      <c r="CK48" s="16">
        <f t="shared" si="147"/>
        <v>0</v>
      </c>
      <c r="CL48" s="51">
        <f t="shared" ca="1" si="94"/>
        <v>0</v>
      </c>
      <c r="CM48" s="51">
        <f t="shared" ca="1" si="94"/>
        <v>0</v>
      </c>
      <c r="CN48" s="51">
        <f t="shared" ca="1" si="94"/>
        <v>0</v>
      </c>
      <c r="CO48" s="51">
        <f t="shared" ca="1" si="148"/>
        <v>0</v>
      </c>
      <c r="CQ48" s="107">
        <f t="shared" si="149"/>
        <v>0</v>
      </c>
      <c r="CR48" s="107">
        <f t="shared" si="150"/>
        <v>0</v>
      </c>
      <c r="CS48" s="107">
        <f t="shared" si="151"/>
        <v>0</v>
      </c>
      <c r="CT48" s="107">
        <f t="shared" si="152"/>
        <v>0</v>
      </c>
      <c r="CU48" s="107">
        <f t="shared" si="153"/>
        <v>0</v>
      </c>
      <c r="CV48" s="107">
        <f t="shared" si="154"/>
        <v>0</v>
      </c>
      <c r="CW48" s="107">
        <f t="shared" si="155"/>
        <v>0</v>
      </c>
      <c r="CX48" s="107">
        <f t="shared" si="156"/>
        <v>0</v>
      </c>
      <c r="CY48" s="107">
        <f t="shared" si="157"/>
        <v>0</v>
      </c>
      <c r="CZ48" s="107">
        <f t="shared" si="158"/>
        <v>0</v>
      </c>
      <c r="DA48" s="107">
        <f t="shared" si="159"/>
        <v>0</v>
      </c>
      <c r="DB48" s="107">
        <f t="shared" si="160"/>
        <v>0</v>
      </c>
      <c r="DC48" s="107">
        <f t="shared" si="161"/>
        <v>0</v>
      </c>
      <c r="DD48" s="107">
        <f t="shared" si="162"/>
        <v>0</v>
      </c>
      <c r="DE48" s="107">
        <f t="shared" si="163"/>
        <v>0</v>
      </c>
      <c r="DF48" s="107">
        <f t="shared" si="164"/>
        <v>0</v>
      </c>
      <c r="DG48" s="107">
        <f t="shared" si="165"/>
        <v>0</v>
      </c>
      <c r="DH48" s="107">
        <f t="shared" si="166"/>
        <v>0</v>
      </c>
      <c r="DI48" s="107">
        <f t="shared" si="167"/>
        <v>0</v>
      </c>
      <c r="DJ48" s="107">
        <f t="shared" si="168"/>
        <v>0</v>
      </c>
      <c r="DK48" s="107">
        <f t="shared" si="169"/>
        <v>0</v>
      </c>
      <c r="DL48" s="107">
        <f t="shared" si="170"/>
        <v>0</v>
      </c>
      <c r="DM48" s="107">
        <f t="shared" si="171"/>
        <v>0</v>
      </c>
      <c r="DN48" s="107">
        <f t="shared" si="172"/>
        <v>0</v>
      </c>
      <c r="DO48" s="107">
        <f t="shared" si="173"/>
        <v>0</v>
      </c>
      <c r="DP48" s="107">
        <f t="shared" si="174"/>
        <v>0</v>
      </c>
      <c r="DQ48" s="107">
        <f t="shared" si="175"/>
        <v>0</v>
      </c>
      <c r="DR48" s="107">
        <f t="shared" si="176"/>
        <v>0</v>
      </c>
      <c r="DS48" s="107">
        <f t="shared" si="177"/>
        <v>0</v>
      </c>
      <c r="DT48" s="107">
        <f t="shared" si="178"/>
        <v>0</v>
      </c>
      <c r="DV48" s="107">
        <f t="shared" si="179"/>
        <v>0</v>
      </c>
      <c r="DW48" s="107">
        <f t="shared" si="180"/>
        <v>0</v>
      </c>
      <c r="DX48" s="107">
        <f t="shared" si="181"/>
        <v>0</v>
      </c>
      <c r="DY48" s="107">
        <f t="shared" si="182"/>
        <v>0</v>
      </c>
      <c r="DZ48" s="107">
        <f t="shared" si="183"/>
        <v>0</v>
      </c>
      <c r="EA48" s="107">
        <f t="shared" si="184"/>
        <v>0</v>
      </c>
      <c r="EB48" s="107">
        <f t="shared" si="185"/>
        <v>0</v>
      </c>
      <c r="EC48" s="107">
        <f t="shared" si="186"/>
        <v>0</v>
      </c>
      <c r="ED48" s="107">
        <f t="shared" si="187"/>
        <v>0</v>
      </c>
      <c r="EE48" s="107">
        <f t="shared" si="188"/>
        <v>0</v>
      </c>
      <c r="EG48" s="195">
        <f t="shared" si="189"/>
        <v>0</v>
      </c>
      <c r="EH48" s="195">
        <f t="shared" si="190"/>
        <v>0</v>
      </c>
      <c r="EI48" s="195">
        <f t="shared" si="191"/>
        <v>0</v>
      </c>
      <c r="EJ48" s="195">
        <f t="shared" si="192"/>
        <v>0</v>
      </c>
      <c r="EK48" s="195">
        <f t="shared" si="193"/>
        <v>0</v>
      </c>
      <c r="EL48" s="195">
        <f t="shared" si="193"/>
        <v>0</v>
      </c>
      <c r="EM48" s="195">
        <f t="shared" si="193"/>
        <v>0</v>
      </c>
      <c r="EN48" s="195">
        <f t="shared" si="193"/>
        <v>0</v>
      </c>
      <c r="EO48" s="195">
        <f t="shared" si="193"/>
        <v>0</v>
      </c>
      <c r="EP48" s="195">
        <f t="shared" si="193"/>
        <v>0</v>
      </c>
    </row>
    <row r="49" spans="2:146" x14ac:dyDescent="0.2">
      <c r="B49" s="126">
        <f t="shared" si="80"/>
        <v>1</v>
      </c>
      <c r="C49" s="118" t="str">
        <f t="shared" ca="1" si="141"/>
        <v/>
      </c>
      <c r="D49" s="118" t="str">
        <f t="shared" ca="1" si="142"/>
        <v/>
      </c>
      <c r="E49" s="118" t="str">
        <f t="shared" ca="1" si="143"/>
        <v/>
      </c>
      <c r="F49" s="117" t="str">
        <f ca="1">OFFSET(prihlasky!$H$1,$CJ49,0)</f>
        <v/>
      </c>
      <c r="G49" s="117" t="str">
        <f ca="1">IF(OFFSET(prihlasky!$B$1,$CJ49,0)="","",(OFFSET(prihlasky!$B$1,$CJ49,0)))</f>
        <v/>
      </c>
      <c r="H49" s="117">
        <f ca="1">OFFSET(prihlasky!$I$1,$CJ49,0)</f>
        <v>0</v>
      </c>
      <c r="I49" s="117" t="str">
        <f ca="1">UPPER(OFFSET(prihlasky!$A$1,$CJ49,0))</f>
        <v/>
      </c>
      <c r="J49" s="126">
        <f t="shared" si="144"/>
        <v>0</v>
      </c>
      <c r="K49" s="159">
        <f t="shared" si="145"/>
        <v>0</v>
      </c>
      <c r="L49" s="167">
        <f t="shared" ca="1" si="146"/>
        <v>0</v>
      </c>
      <c r="M49" s="117" t="str">
        <f ca="1">IF(OR(CH49=0,ISERROR(MATCH(I49,KKoef!E:E,0))),"",MATCH(I49,KKoef!E:E,0)-1)</f>
        <v/>
      </c>
      <c r="N49" s="117" t="str">
        <f ca="1">IF(M49="","",OFFSET(KKoef!$B$1,M49,0))</f>
        <v/>
      </c>
      <c r="O49" s="128"/>
      <c r="P49" s="128"/>
      <c r="Q49" s="128"/>
      <c r="R49" s="128"/>
      <c r="S49" s="128"/>
      <c r="T49" s="250"/>
      <c r="U49" s="128"/>
      <c r="V49" s="128"/>
      <c r="W49" s="128"/>
      <c r="X49" s="128"/>
      <c r="Y49" s="128"/>
      <c r="Z49" s="250"/>
      <c r="AA49" s="119">
        <f t="shared" ca="1" si="87"/>
        <v>85</v>
      </c>
      <c r="AB49" s="252">
        <f t="shared" si="88"/>
        <v>0</v>
      </c>
      <c r="AC49" s="119">
        <f t="shared" si="79"/>
        <v>0</v>
      </c>
      <c r="AD49" s="252">
        <f t="shared" si="89"/>
        <v>0</v>
      </c>
      <c r="AE49" s="171">
        <f t="shared" ca="1" si="90"/>
        <v>0</v>
      </c>
      <c r="AF49" s="211"/>
      <c r="AG49" s="224"/>
      <c r="AH49" s="194"/>
      <c r="AI49" s="194"/>
      <c r="AJ49" s="194"/>
      <c r="AK49" s="225"/>
      <c r="AL49" s="224"/>
      <c r="AM49" s="194"/>
      <c r="AN49" s="194"/>
      <c r="AO49" s="194"/>
      <c r="AP49" s="225"/>
      <c r="AQ49" s="224"/>
      <c r="AR49" s="194"/>
      <c r="AS49" s="194"/>
      <c r="AT49" s="194"/>
      <c r="AU49" s="225"/>
      <c r="AV49" s="224"/>
      <c r="AW49" s="194"/>
      <c r="AX49" s="194"/>
      <c r="AY49" s="194"/>
      <c r="AZ49" s="225"/>
      <c r="BA49" s="224"/>
      <c r="BB49" s="194"/>
      <c r="BC49" s="194"/>
      <c r="BD49" s="194"/>
      <c r="BE49" s="225"/>
      <c r="BF49" s="224"/>
      <c r="BG49" s="194"/>
      <c r="BH49" s="194"/>
      <c r="BI49" s="194"/>
      <c r="BJ49" s="225"/>
      <c r="BK49" s="212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215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69">
        <f t="shared" si="91"/>
        <v>0</v>
      </c>
      <c r="CH49" s="26">
        <f t="shared" si="92"/>
        <v>0</v>
      </c>
      <c r="CJ49" s="39">
        <v>41</v>
      </c>
      <c r="CK49" s="16">
        <f t="shared" si="147"/>
        <v>0</v>
      </c>
      <c r="CL49" s="51">
        <f t="shared" ref="CL49:CN68" ca="1" si="194">IF($H49=CL$8,$CK49,0)</f>
        <v>0</v>
      </c>
      <c r="CM49" s="51">
        <f t="shared" ca="1" si="194"/>
        <v>0</v>
      </c>
      <c r="CN49" s="51">
        <f t="shared" ca="1" si="194"/>
        <v>0</v>
      </c>
      <c r="CO49" s="51">
        <f t="shared" ca="1" si="148"/>
        <v>0</v>
      </c>
      <c r="CQ49" s="107">
        <f t="shared" si="149"/>
        <v>0</v>
      </c>
      <c r="CR49" s="107">
        <f t="shared" si="150"/>
        <v>0</v>
      </c>
      <c r="CS49" s="107">
        <f t="shared" si="151"/>
        <v>0</v>
      </c>
      <c r="CT49" s="107">
        <f t="shared" si="152"/>
        <v>0</v>
      </c>
      <c r="CU49" s="107">
        <f t="shared" si="153"/>
        <v>0</v>
      </c>
      <c r="CV49" s="107">
        <f t="shared" si="154"/>
        <v>0</v>
      </c>
      <c r="CW49" s="107">
        <f t="shared" si="155"/>
        <v>0</v>
      </c>
      <c r="CX49" s="107">
        <f t="shared" si="156"/>
        <v>0</v>
      </c>
      <c r="CY49" s="107">
        <f t="shared" si="157"/>
        <v>0</v>
      </c>
      <c r="CZ49" s="107">
        <f t="shared" si="158"/>
        <v>0</v>
      </c>
      <c r="DA49" s="107">
        <f t="shared" si="159"/>
        <v>0</v>
      </c>
      <c r="DB49" s="107">
        <f t="shared" si="160"/>
        <v>0</v>
      </c>
      <c r="DC49" s="107">
        <f t="shared" si="161"/>
        <v>0</v>
      </c>
      <c r="DD49" s="107">
        <f t="shared" si="162"/>
        <v>0</v>
      </c>
      <c r="DE49" s="107">
        <f t="shared" si="163"/>
        <v>0</v>
      </c>
      <c r="DF49" s="107">
        <f t="shared" si="164"/>
        <v>0</v>
      </c>
      <c r="DG49" s="107">
        <f t="shared" si="165"/>
        <v>0</v>
      </c>
      <c r="DH49" s="107">
        <f t="shared" si="166"/>
        <v>0</v>
      </c>
      <c r="DI49" s="107">
        <f t="shared" si="167"/>
        <v>0</v>
      </c>
      <c r="DJ49" s="107">
        <f t="shared" si="168"/>
        <v>0</v>
      </c>
      <c r="DK49" s="107">
        <f t="shared" si="169"/>
        <v>0</v>
      </c>
      <c r="DL49" s="107">
        <f t="shared" si="170"/>
        <v>0</v>
      </c>
      <c r="DM49" s="107">
        <f t="shared" si="171"/>
        <v>0</v>
      </c>
      <c r="DN49" s="107">
        <f t="shared" si="172"/>
        <v>0</v>
      </c>
      <c r="DO49" s="107">
        <f t="shared" si="173"/>
        <v>0</v>
      </c>
      <c r="DP49" s="107">
        <f t="shared" si="174"/>
        <v>0</v>
      </c>
      <c r="DQ49" s="107">
        <f t="shared" si="175"/>
        <v>0</v>
      </c>
      <c r="DR49" s="107">
        <f t="shared" si="176"/>
        <v>0</v>
      </c>
      <c r="DS49" s="107">
        <f t="shared" si="177"/>
        <v>0</v>
      </c>
      <c r="DT49" s="107">
        <f t="shared" si="178"/>
        <v>0</v>
      </c>
      <c r="DV49" s="107">
        <f t="shared" si="179"/>
        <v>0</v>
      </c>
      <c r="DW49" s="107">
        <f t="shared" si="180"/>
        <v>0</v>
      </c>
      <c r="DX49" s="107">
        <f t="shared" si="181"/>
        <v>0</v>
      </c>
      <c r="DY49" s="107">
        <f t="shared" si="182"/>
        <v>0</v>
      </c>
      <c r="DZ49" s="107">
        <f t="shared" si="183"/>
        <v>0</v>
      </c>
      <c r="EA49" s="107">
        <f t="shared" si="184"/>
        <v>0</v>
      </c>
      <c r="EB49" s="107">
        <f t="shared" si="185"/>
        <v>0</v>
      </c>
      <c r="EC49" s="107">
        <f t="shared" si="186"/>
        <v>0</v>
      </c>
      <c r="ED49" s="107">
        <f t="shared" si="187"/>
        <v>0</v>
      </c>
      <c r="EE49" s="107">
        <f t="shared" si="188"/>
        <v>0</v>
      </c>
      <c r="EG49" s="195">
        <f t="shared" si="189"/>
        <v>0</v>
      </c>
      <c r="EH49" s="195">
        <f t="shared" si="190"/>
        <v>0</v>
      </c>
      <c r="EI49" s="195">
        <f t="shared" si="191"/>
        <v>0</v>
      </c>
      <c r="EJ49" s="195">
        <f t="shared" si="192"/>
        <v>0</v>
      </c>
      <c r="EK49" s="195">
        <f t="shared" si="193"/>
        <v>0</v>
      </c>
      <c r="EL49" s="195">
        <f t="shared" si="193"/>
        <v>0</v>
      </c>
      <c r="EM49" s="195">
        <f t="shared" si="193"/>
        <v>0</v>
      </c>
      <c r="EN49" s="195">
        <f t="shared" si="193"/>
        <v>0</v>
      </c>
      <c r="EO49" s="195">
        <f t="shared" si="193"/>
        <v>0</v>
      </c>
      <c r="EP49" s="195">
        <f t="shared" si="193"/>
        <v>0</v>
      </c>
    </row>
    <row r="50" spans="2:146" x14ac:dyDescent="0.2">
      <c r="B50" s="126">
        <f t="shared" si="80"/>
        <v>1</v>
      </c>
      <c r="C50" s="118" t="str">
        <f t="shared" ca="1" si="141"/>
        <v/>
      </c>
      <c r="D50" s="118" t="str">
        <f t="shared" ca="1" si="142"/>
        <v/>
      </c>
      <c r="E50" s="118" t="str">
        <f t="shared" ca="1" si="143"/>
        <v/>
      </c>
      <c r="F50" s="117" t="str">
        <f ca="1">OFFSET(prihlasky!$H$1,$CJ50,0)</f>
        <v/>
      </c>
      <c r="G50" s="117" t="str">
        <f ca="1">IF(OFFSET(prihlasky!$B$1,$CJ50,0)="","",(OFFSET(prihlasky!$B$1,$CJ50,0)))</f>
        <v/>
      </c>
      <c r="H50" s="117">
        <f ca="1">OFFSET(prihlasky!$I$1,$CJ50,0)</f>
        <v>0</v>
      </c>
      <c r="I50" s="117" t="str">
        <f ca="1">UPPER(OFFSET(prihlasky!$A$1,$CJ50,0))</f>
        <v/>
      </c>
      <c r="J50" s="126">
        <f t="shared" si="144"/>
        <v>0</v>
      </c>
      <c r="K50" s="159">
        <f t="shared" si="145"/>
        <v>0</v>
      </c>
      <c r="L50" s="167">
        <f t="shared" ca="1" si="146"/>
        <v>0</v>
      </c>
      <c r="M50" s="117" t="str">
        <f ca="1">IF(OR(CH50=0,ISERROR(MATCH(I50,KKoef!E:E,0))),"",MATCH(I50,KKoef!E:E,0)-1)</f>
        <v/>
      </c>
      <c r="N50" s="117" t="str">
        <f ca="1">IF(M50="","",OFFSET(KKoef!$B$1,M50,0))</f>
        <v/>
      </c>
      <c r="O50" s="128"/>
      <c r="P50" s="128"/>
      <c r="Q50" s="128"/>
      <c r="R50" s="128"/>
      <c r="S50" s="128"/>
      <c r="T50" s="250"/>
      <c r="U50" s="128"/>
      <c r="V50" s="128"/>
      <c r="W50" s="128"/>
      <c r="X50" s="128"/>
      <c r="Y50" s="128"/>
      <c r="Z50" s="250"/>
      <c r="AA50" s="119">
        <f t="shared" ca="1" si="87"/>
        <v>85</v>
      </c>
      <c r="AB50" s="252">
        <f t="shared" si="88"/>
        <v>0</v>
      </c>
      <c r="AC50" s="119">
        <f t="shared" si="79"/>
        <v>0</v>
      </c>
      <c r="AD50" s="252">
        <f t="shared" si="89"/>
        <v>0</v>
      </c>
      <c r="AE50" s="171">
        <f t="shared" ca="1" si="90"/>
        <v>0</v>
      </c>
      <c r="AF50" s="211"/>
      <c r="AG50" s="224"/>
      <c r="AH50" s="194"/>
      <c r="AI50" s="194"/>
      <c r="AJ50" s="194"/>
      <c r="AK50" s="225"/>
      <c r="AL50" s="224"/>
      <c r="AM50" s="194"/>
      <c r="AN50" s="194"/>
      <c r="AO50" s="194"/>
      <c r="AP50" s="225"/>
      <c r="AQ50" s="224"/>
      <c r="AR50" s="194"/>
      <c r="AS50" s="194"/>
      <c r="AT50" s="194"/>
      <c r="AU50" s="225"/>
      <c r="AV50" s="224"/>
      <c r="AW50" s="194"/>
      <c r="AX50" s="194"/>
      <c r="AY50" s="194"/>
      <c r="AZ50" s="225"/>
      <c r="BA50" s="224"/>
      <c r="BB50" s="194"/>
      <c r="BC50" s="194"/>
      <c r="BD50" s="194"/>
      <c r="BE50" s="225"/>
      <c r="BF50" s="224"/>
      <c r="BG50" s="194"/>
      <c r="BH50" s="194"/>
      <c r="BI50" s="194"/>
      <c r="BJ50" s="225"/>
      <c r="BK50" s="212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215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69">
        <f t="shared" si="91"/>
        <v>0</v>
      </c>
      <c r="CH50" s="26">
        <f t="shared" si="92"/>
        <v>0</v>
      </c>
      <c r="CJ50" s="39">
        <v>42</v>
      </c>
      <c r="CK50" s="16">
        <f t="shared" si="147"/>
        <v>0</v>
      </c>
      <c r="CL50" s="51">
        <f t="shared" ca="1" si="194"/>
        <v>0</v>
      </c>
      <c r="CM50" s="51">
        <f t="shared" ca="1" si="194"/>
        <v>0</v>
      </c>
      <c r="CN50" s="51">
        <f t="shared" ca="1" si="194"/>
        <v>0</v>
      </c>
      <c r="CO50" s="51">
        <f t="shared" ca="1" si="148"/>
        <v>0</v>
      </c>
      <c r="CQ50" s="107">
        <f t="shared" si="149"/>
        <v>0</v>
      </c>
      <c r="CR50" s="107">
        <f t="shared" si="150"/>
        <v>0</v>
      </c>
      <c r="CS50" s="107">
        <f t="shared" si="151"/>
        <v>0</v>
      </c>
      <c r="CT50" s="107">
        <f t="shared" si="152"/>
        <v>0</v>
      </c>
      <c r="CU50" s="107">
        <f t="shared" si="153"/>
        <v>0</v>
      </c>
      <c r="CV50" s="107">
        <f t="shared" si="154"/>
        <v>0</v>
      </c>
      <c r="CW50" s="107">
        <f t="shared" si="155"/>
        <v>0</v>
      </c>
      <c r="CX50" s="107">
        <f t="shared" si="156"/>
        <v>0</v>
      </c>
      <c r="CY50" s="107">
        <f t="shared" si="157"/>
        <v>0</v>
      </c>
      <c r="CZ50" s="107">
        <f t="shared" si="158"/>
        <v>0</v>
      </c>
      <c r="DA50" s="107">
        <f t="shared" si="159"/>
        <v>0</v>
      </c>
      <c r="DB50" s="107">
        <f t="shared" si="160"/>
        <v>0</v>
      </c>
      <c r="DC50" s="107">
        <f t="shared" si="161"/>
        <v>0</v>
      </c>
      <c r="DD50" s="107">
        <f t="shared" si="162"/>
        <v>0</v>
      </c>
      <c r="DE50" s="107">
        <f t="shared" si="163"/>
        <v>0</v>
      </c>
      <c r="DF50" s="107">
        <f t="shared" si="164"/>
        <v>0</v>
      </c>
      <c r="DG50" s="107">
        <f t="shared" si="165"/>
        <v>0</v>
      </c>
      <c r="DH50" s="107">
        <f t="shared" si="166"/>
        <v>0</v>
      </c>
      <c r="DI50" s="107">
        <f t="shared" si="167"/>
        <v>0</v>
      </c>
      <c r="DJ50" s="107">
        <f t="shared" si="168"/>
        <v>0</v>
      </c>
      <c r="DK50" s="107">
        <f t="shared" si="169"/>
        <v>0</v>
      </c>
      <c r="DL50" s="107">
        <f t="shared" si="170"/>
        <v>0</v>
      </c>
      <c r="DM50" s="107">
        <f t="shared" si="171"/>
        <v>0</v>
      </c>
      <c r="DN50" s="107">
        <f t="shared" si="172"/>
        <v>0</v>
      </c>
      <c r="DO50" s="107">
        <f t="shared" si="173"/>
        <v>0</v>
      </c>
      <c r="DP50" s="107">
        <f t="shared" si="174"/>
        <v>0</v>
      </c>
      <c r="DQ50" s="107">
        <f t="shared" si="175"/>
        <v>0</v>
      </c>
      <c r="DR50" s="107">
        <f t="shared" si="176"/>
        <v>0</v>
      </c>
      <c r="DS50" s="107">
        <f t="shared" si="177"/>
        <v>0</v>
      </c>
      <c r="DT50" s="107">
        <f t="shared" si="178"/>
        <v>0</v>
      </c>
      <c r="DV50" s="107">
        <f t="shared" si="179"/>
        <v>0</v>
      </c>
      <c r="DW50" s="107">
        <f t="shared" si="180"/>
        <v>0</v>
      </c>
      <c r="DX50" s="107">
        <f t="shared" si="181"/>
        <v>0</v>
      </c>
      <c r="DY50" s="107">
        <f t="shared" si="182"/>
        <v>0</v>
      </c>
      <c r="DZ50" s="107">
        <f t="shared" si="183"/>
        <v>0</v>
      </c>
      <c r="EA50" s="107">
        <f t="shared" si="184"/>
        <v>0</v>
      </c>
      <c r="EB50" s="107">
        <f t="shared" si="185"/>
        <v>0</v>
      </c>
      <c r="EC50" s="107">
        <f t="shared" si="186"/>
        <v>0</v>
      </c>
      <c r="ED50" s="107">
        <f t="shared" si="187"/>
        <v>0</v>
      </c>
      <c r="EE50" s="107">
        <f t="shared" si="188"/>
        <v>0</v>
      </c>
      <c r="EG50" s="195">
        <f t="shared" si="189"/>
        <v>0</v>
      </c>
      <c r="EH50" s="195">
        <f t="shared" si="190"/>
        <v>0</v>
      </c>
      <c r="EI50" s="195">
        <f t="shared" si="191"/>
        <v>0</v>
      </c>
      <c r="EJ50" s="195">
        <f t="shared" si="192"/>
        <v>0</v>
      </c>
      <c r="EK50" s="195">
        <f t="shared" si="193"/>
        <v>0</v>
      </c>
      <c r="EL50" s="195">
        <f t="shared" si="193"/>
        <v>0</v>
      </c>
      <c r="EM50" s="195">
        <f t="shared" si="193"/>
        <v>0</v>
      </c>
      <c r="EN50" s="195">
        <f t="shared" si="193"/>
        <v>0</v>
      </c>
      <c r="EO50" s="195">
        <f t="shared" si="193"/>
        <v>0</v>
      </c>
      <c r="EP50" s="195">
        <f t="shared" si="193"/>
        <v>0</v>
      </c>
    </row>
    <row r="51" spans="2:146" x14ac:dyDescent="0.2">
      <c r="B51" s="126">
        <f t="shared" si="80"/>
        <v>1</v>
      </c>
      <c r="C51" s="118" t="str">
        <f t="shared" ca="1" si="141"/>
        <v/>
      </c>
      <c r="D51" s="118" t="str">
        <f t="shared" ca="1" si="142"/>
        <v/>
      </c>
      <c r="E51" s="118" t="str">
        <f t="shared" ca="1" si="143"/>
        <v/>
      </c>
      <c r="F51" s="117" t="str">
        <f ca="1">OFFSET(prihlasky!$H$1,$CJ51,0)</f>
        <v/>
      </c>
      <c r="G51" s="117" t="str">
        <f ca="1">IF(OFFSET(prihlasky!$B$1,$CJ51,0)="","",(OFFSET(prihlasky!$B$1,$CJ51,0)))</f>
        <v/>
      </c>
      <c r="H51" s="117">
        <f ca="1">OFFSET(prihlasky!$I$1,$CJ51,0)</f>
        <v>0</v>
      </c>
      <c r="I51" s="117" t="str">
        <f ca="1">UPPER(OFFSET(prihlasky!$A$1,$CJ51,0))</f>
        <v/>
      </c>
      <c r="J51" s="126">
        <f t="shared" si="144"/>
        <v>0</v>
      </c>
      <c r="K51" s="159">
        <f t="shared" si="145"/>
        <v>0</v>
      </c>
      <c r="L51" s="167">
        <f t="shared" ca="1" si="146"/>
        <v>0</v>
      </c>
      <c r="M51" s="117" t="str">
        <f ca="1">IF(OR(CH51=0,ISERROR(MATCH(I51,KKoef!E:E,0))),"",MATCH(I51,KKoef!E:E,0)-1)</f>
        <v/>
      </c>
      <c r="N51" s="117" t="str">
        <f ca="1">IF(M51="","",OFFSET(KKoef!$B$1,M51,0))</f>
        <v/>
      </c>
      <c r="O51" s="128"/>
      <c r="P51" s="128"/>
      <c r="Q51" s="128"/>
      <c r="R51" s="128"/>
      <c r="S51" s="128"/>
      <c r="T51" s="250"/>
      <c r="U51" s="128"/>
      <c r="V51" s="128"/>
      <c r="W51" s="128"/>
      <c r="X51" s="128"/>
      <c r="Y51" s="128"/>
      <c r="Z51" s="250"/>
      <c r="AA51" s="119">
        <f t="shared" ca="1" si="87"/>
        <v>85</v>
      </c>
      <c r="AB51" s="252">
        <f t="shared" si="88"/>
        <v>0</v>
      </c>
      <c r="AC51" s="119">
        <f t="shared" si="79"/>
        <v>0</v>
      </c>
      <c r="AD51" s="252">
        <f t="shared" si="89"/>
        <v>0</v>
      </c>
      <c r="AE51" s="171">
        <f t="shared" ca="1" si="90"/>
        <v>0</v>
      </c>
      <c r="AF51" s="211"/>
      <c r="AG51" s="224"/>
      <c r="AH51" s="194"/>
      <c r="AI51" s="194"/>
      <c r="AJ51" s="194"/>
      <c r="AK51" s="225"/>
      <c r="AL51" s="224"/>
      <c r="AM51" s="194"/>
      <c r="AN51" s="194"/>
      <c r="AO51" s="194"/>
      <c r="AP51" s="225"/>
      <c r="AQ51" s="224"/>
      <c r="AR51" s="194"/>
      <c r="AS51" s="194"/>
      <c r="AT51" s="194"/>
      <c r="AU51" s="225"/>
      <c r="AV51" s="224"/>
      <c r="AW51" s="194"/>
      <c r="AX51" s="194"/>
      <c r="AY51" s="194"/>
      <c r="AZ51" s="225"/>
      <c r="BA51" s="224"/>
      <c r="BB51" s="194"/>
      <c r="BC51" s="194"/>
      <c r="BD51" s="194"/>
      <c r="BE51" s="225"/>
      <c r="BF51" s="224"/>
      <c r="BG51" s="194"/>
      <c r="BH51" s="194"/>
      <c r="BI51" s="194"/>
      <c r="BJ51" s="225"/>
      <c r="BK51" s="212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215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69">
        <f t="shared" si="91"/>
        <v>0</v>
      </c>
      <c r="CH51" s="26">
        <f t="shared" si="92"/>
        <v>0</v>
      </c>
      <c r="CJ51" s="39">
        <v>43</v>
      </c>
      <c r="CK51" s="16">
        <f t="shared" si="147"/>
        <v>0</v>
      </c>
      <c r="CL51" s="51">
        <f t="shared" ca="1" si="194"/>
        <v>0</v>
      </c>
      <c r="CM51" s="51">
        <f t="shared" ca="1" si="194"/>
        <v>0</v>
      </c>
      <c r="CN51" s="51">
        <f t="shared" ca="1" si="194"/>
        <v>0</v>
      </c>
      <c r="CO51" s="51">
        <f t="shared" ca="1" si="148"/>
        <v>0</v>
      </c>
      <c r="CQ51" s="107">
        <f t="shared" si="149"/>
        <v>0</v>
      </c>
      <c r="CR51" s="107">
        <f t="shared" si="150"/>
        <v>0</v>
      </c>
      <c r="CS51" s="107">
        <f t="shared" si="151"/>
        <v>0</v>
      </c>
      <c r="CT51" s="107">
        <f t="shared" si="152"/>
        <v>0</v>
      </c>
      <c r="CU51" s="107">
        <f t="shared" si="153"/>
        <v>0</v>
      </c>
      <c r="CV51" s="107">
        <f t="shared" si="154"/>
        <v>0</v>
      </c>
      <c r="CW51" s="107">
        <f t="shared" si="155"/>
        <v>0</v>
      </c>
      <c r="CX51" s="107">
        <f t="shared" si="156"/>
        <v>0</v>
      </c>
      <c r="CY51" s="107">
        <f t="shared" si="157"/>
        <v>0</v>
      </c>
      <c r="CZ51" s="107">
        <f t="shared" si="158"/>
        <v>0</v>
      </c>
      <c r="DA51" s="107">
        <f t="shared" si="159"/>
        <v>0</v>
      </c>
      <c r="DB51" s="107">
        <f t="shared" si="160"/>
        <v>0</v>
      </c>
      <c r="DC51" s="107">
        <f t="shared" si="161"/>
        <v>0</v>
      </c>
      <c r="DD51" s="107">
        <f t="shared" si="162"/>
        <v>0</v>
      </c>
      <c r="DE51" s="107">
        <f t="shared" si="163"/>
        <v>0</v>
      </c>
      <c r="DF51" s="107">
        <f t="shared" si="164"/>
        <v>0</v>
      </c>
      <c r="DG51" s="107">
        <f t="shared" si="165"/>
        <v>0</v>
      </c>
      <c r="DH51" s="107">
        <f t="shared" si="166"/>
        <v>0</v>
      </c>
      <c r="DI51" s="107">
        <f t="shared" si="167"/>
        <v>0</v>
      </c>
      <c r="DJ51" s="107">
        <f t="shared" si="168"/>
        <v>0</v>
      </c>
      <c r="DK51" s="107">
        <f t="shared" si="169"/>
        <v>0</v>
      </c>
      <c r="DL51" s="107">
        <f t="shared" si="170"/>
        <v>0</v>
      </c>
      <c r="DM51" s="107">
        <f t="shared" si="171"/>
        <v>0</v>
      </c>
      <c r="DN51" s="107">
        <f t="shared" si="172"/>
        <v>0</v>
      </c>
      <c r="DO51" s="107">
        <f t="shared" si="173"/>
        <v>0</v>
      </c>
      <c r="DP51" s="107">
        <f t="shared" si="174"/>
        <v>0</v>
      </c>
      <c r="DQ51" s="107">
        <f t="shared" si="175"/>
        <v>0</v>
      </c>
      <c r="DR51" s="107">
        <f t="shared" si="176"/>
        <v>0</v>
      </c>
      <c r="DS51" s="107">
        <f t="shared" si="177"/>
        <v>0</v>
      </c>
      <c r="DT51" s="107">
        <f t="shared" si="178"/>
        <v>0</v>
      </c>
      <c r="DV51" s="107">
        <f t="shared" si="179"/>
        <v>0</v>
      </c>
      <c r="DW51" s="107">
        <f t="shared" si="180"/>
        <v>0</v>
      </c>
      <c r="DX51" s="107">
        <f t="shared" si="181"/>
        <v>0</v>
      </c>
      <c r="DY51" s="107">
        <f t="shared" si="182"/>
        <v>0</v>
      </c>
      <c r="DZ51" s="107">
        <f t="shared" si="183"/>
        <v>0</v>
      </c>
      <c r="EA51" s="107">
        <f t="shared" si="184"/>
        <v>0</v>
      </c>
      <c r="EB51" s="107">
        <f t="shared" si="185"/>
        <v>0</v>
      </c>
      <c r="EC51" s="107">
        <f t="shared" si="186"/>
        <v>0</v>
      </c>
      <c r="ED51" s="107">
        <f t="shared" si="187"/>
        <v>0</v>
      </c>
      <c r="EE51" s="107">
        <f t="shared" si="188"/>
        <v>0</v>
      </c>
      <c r="EG51" s="195">
        <f t="shared" si="189"/>
        <v>0</v>
      </c>
      <c r="EH51" s="195">
        <f t="shared" si="190"/>
        <v>0</v>
      </c>
      <c r="EI51" s="195">
        <f t="shared" si="191"/>
        <v>0</v>
      </c>
      <c r="EJ51" s="195">
        <f t="shared" si="192"/>
        <v>0</v>
      </c>
      <c r="EK51" s="195">
        <f t="shared" si="193"/>
        <v>0</v>
      </c>
      <c r="EL51" s="195">
        <f t="shared" si="193"/>
        <v>0</v>
      </c>
      <c r="EM51" s="195">
        <f t="shared" si="193"/>
        <v>0</v>
      </c>
      <c r="EN51" s="195">
        <f t="shared" si="193"/>
        <v>0</v>
      </c>
      <c r="EO51" s="195">
        <f t="shared" si="193"/>
        <v>0</v>
      </c>
      <c r="EP51" s="195">
        <f t="shared" si="193"/>
        <v>0</v>
      </c>
    </row>
    <row r="52" spans="2:146" x14ac:dyDescent="0.2">
      <c r="B52" s="126">
        <f t="shared" si="80"/>
        <v>1</v>
      </c>
      <c r="C52" s="118" t="str">
        <f t="shared" ca="1" si="141"/>
        <v/>
      </c>
      <c r="D52" s="118" t="str">
        <f t="shared" ca="1" si="142"/>
        <v/>
      </c>
      <c r="E52" s="118" t="str">
        <f t="shared" ca="1" si="143"/>
        <v/>
      </c>
      <c r="F52" s="117" t="str">
        <f ca="1">OFFSET(prihlasky!$H$1,$CJ52,0)</f>
        <v/>
      </c>
      <c r="G52" s="117" t="str">
        <f ca="1">IF(OFFSET(prihlasky!$B$1,$CJ52,0)="","",(OFFSET(prihlasky!$B$1,$CJ52,0)))</f>
        <v/>
      </c>
      <c r="H52" s="117">
        <f ca="1">OFFSET(prihlasky!$I$1,$CJ52,0)</f>
        <v>0</v>
      </c>
      <c r="I52" s="117" t="str">
        <f ca="1">UPPER(OFFSET(prihlasky!$A$1,$CJ52,0))</f>
        <v/>
      </c>
      <c r="J52" s="126">
        <f t="shared" si="144"/>
        <v>0</v>
      </c>
      <c r="K52" s="159">
        <f t="shared" si="145"/>
        <v>0</v>
      </c>
      <c r="L52" s="167">
        <f t="shared" ca="1" si="146"/>
        <v>0</v>
      </c>
      <c r="M52" s="117" t="str">
        <f ca="1">IF(OR(CH52=0,ISERROR(MATCH(I52,KKoef!E:E,0))),"",MATCH(I52,KKoef!E:E,0)-1)</f>
        <v/>
      </c>
      <c r="N52" s="117" t="str">
        <f ca="1">IF(M52="","",OFFSET(KKoef!$B$1,M52,0))</f>
        <v/>
      </c>
      <c r="O52" s="128"/>
      <c r="P52" s="128"/>
      <c r="Q52" s="128"/>
      <c r="R52" s="128"/>
      <c r="S52" s="128"/>
      <c r="T52" s="250"/>
      <c r="U52" s="128"/>
      <c r="V52" s="128"/>
      <c r="W52" s="128"/>
      <c r="X52" s="128"/>
      <c r="Y52" s="128"/>
      <c r="Z52" s="250"/>
      <c r="AA52" s="119">
        <f t="shared" ca="1" si="87"/>
        <v>85</v>
      </c>
      <c r="AB52" s="252">
        <f t="shared" si="88"/>
        <v>0</v>
      </c>
      <c r="AC52" s="119">
        <f t="shared" si="79"/>
        <v>0</v>
      </c>
      <c r="AD52" s="252">
        <f t="shared" si="89"/>
        <v>0</v>
      </c>
      <c r="AE52" s="171">
        <f t="shared" ca="1" si="90"/>
        <v>0</v>
      </c>
      <c r="AF52" s="211"/>
      <c r="AG52" s="224"/>
      <c r="AH52" s="194"/>
      <c r="AI52" s="194"/>
      <c r="AJ52" s="194"/>
      <c r="AK52" s="225"/>
      <c r="AL52" s="224"/>
      <c r="AM52" s="194"/>
      <c r="AN52" s="194"/>
      <c r="AO52" s="194"/>
      <c r="AP52" s="225"/>
      <c r="AQ52" s="224"/>
      <c r="AR52" s="194"/>
      <c r="AS52" s="194"/>
      <c r="AT52" s="194"/>
      <c r="AU52" s="225"/>
      <c r="AV52" s="224"/>
      <c r="AW52" s="194"/>
      <c r="AX52" s="194"/>
      <c r="AY52" s="194"/>
      <c r="AZ52" s="225"/>
      <c r="BA52" s="224"/>
      <c r="BB52" s="194"/>
      <c r="BC52" s="194"/>
      <c r="BD52" s="194"/>
      <c r="BE52" s="225"/>
      <c r="BF52" s="224"/>
      <c r="BG52" s="194"/>
      <c r="BH52" s="194"/>
      <c r="BI52" s="194"/>
      <c r="BJ52" s="225"/>
      <c r="BK52" s="212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215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69">
        <f t="shared" si="91"/>
        <v>0</v>
      </c>
      <c r="CH52" s="26">
        <f t="shared" si="92"/>
        <v>0</v>
      </c>
      <c r="CJ52" s="39">
        <v>44</v>
      </c>
      <c r="CK52" s="16">
        <f t="shared" si="147"/>
        <v>0</v>
      </c>
      <c r="CL52" s="51">
        <f t="shared" ca="1" si="194"/>
        <v>0</v>
      </c>
      <c r="CM52" s="51">
        <f t="shared" ca="1" si="194"/>
        <v>0</v>
      </c>
      <c r="CN52" s="51">
        <f t="shared" ca="1" si="194"/>
        <v>0</v>
      </c>
      <c r="CO52" s="51">
        <f t="shared" ca="1" si="148"/>
        <v>0</v>
      </c>
      <c r="CQ52" s="107">
        <f t="shared" si="149"/>
        <v>0</v>
      </c>
      <c r="CR52" s="107">
        <f t="shared" si="150"/>
        <v>0</v>
      </c>
      <c r="CS52" s="107">
        <f t="shared" si="151"/>
        <v>0</v>
      </c>
      <c r="CT52" s="107">
        <f t="shared" si="152"/>
        <v>0</v>
      </c>
      <c r="CU52" s="107">
        <f t="shared" si="153"/>
        <v>0</v>
      </c>
      <c r="CV52" s="107">
        <f t="shared" si="154"/>
        <v>0</v>
      </c>
      <c r="CW52" s="107">
        <f t="shared" si="155"/>
        <v>0</v>
      </c>
      <c r="CX52" s="107">
        <f t="shared" si="156"/>
        <v>0</v>
      </c>
      <c r="CY52" s="107">
        <f t="shared" si="157"/>
        <v>0</v>
      </c>
      <c r="CZ52" s="107">
        <f t="shared" si="158"/>
        <v>0</v>
      </c>
      <c r="DA52" s="107">
        <f t="shared" si="159"/>
        <v>0</v>
      </c>
      <c r="DB52" s="107">
        <f t="shared" si="160"/>
        <v>0</v>
      </c>
      <c r="DC52" s="107">
        <f t="shared" si="161"/>
        <v>0</v>
      </c>
      <c r="DD52" s="107">
        <f t="shared" si="162"/>
        <v>0</v>
      </c>
      <c r="DE52" s="107">
        <f t="shared" si="163"/>
        <v>0</v>
      </c>
      <c r="DF52" s="107">
        <f t="shared" si="164"/>
        <v>0</v>
      </c>
      <c r="DG52" s="107">
        <f t="shared" si="165"/>
        <v>0</v>
      </c>
      <c r="DH52" s="107">
        <f t="shared" si="166"/>
        <v>0</v>
      </c>
      <c r="DI52" s="107">
        <f t="shared" si="167"/>
        <v>0</v>
      </c>
      <c r="DJ52" s="107">
        <f t="shared" si="168"/>
        <v>0</v>
      </c>
      <c r="DK52" s="107">
        <f t="shared" si="169"/>
        <v>0</v>
      </c>
      <c r="DL52" s="107">
        <f t="shared" si="170"/>
        <v>0</v>
      </c>
      <c r="DM52" s="107">
        <f t="shared" si="171"/>
        <v>0</v>
      </c>
      <c r="DN52" s="107">
        <f t="shared" si="172"/>
        <v>0</v>
      </c>
      <c r="DO52" s="107">
        <f t="shared" si="173"/>
        <v>0</v>
      </c>
      <c r="DP52" s="107">
        <f t="shared" si="174"/>
        <v>0</v>
      </c>
      <c r="DQ52" s="107">
        <f t="shared" si="175"/>
        <v>0</v>
      </c>
      <c r="DR52" s="107">
        <f t="shared" si="176"/>
        <v>0</v>
      </c>
      <c r="DS52" s="107">
        <f t="shared" si="177"/>
        <v>0</v>
      </c>
      <c r="DT52" s="107">
        <f t="shared" si="178"/>
        <v>0</v>
      </c>
      <c r="DV52" s="107">
        <f t="shared" si="179"/>
        <v>0</v>
      </c>
      <c r="DW52" s="107">
        <f t="shared" si="180"/>
        <v>0</v>
      </c>
      <c r="DX52" s="107">
        <f t="shared" si="181"/>
        <v>0</v>
      </c>
      <c r="DY52" s="107">
        <f t="shared" si="182"/>
        <v>0</v>
      </c>
      <c r="DZ52" s="107">
        <f t="shared" si="183"/>
        <v>0</v>
      </c>
      <c r="EA52" s="107">
        <f t="shared" si="184"/>
        <v>0</v>
      </c>
      <c r="EB52" s="107">
        <f t="shared" si="185"/>
        <v>0</v>
      </c>
      <c r="EC52" s="107">
        <f t="shared" si="186"/>
        <v>0</v>
      </c>
      <c r="ED52" s="107">
        <f t="shared" si="187"/>
        <v>0</v>
      </c>
      <c r="EE52" s="107">
        <f t="shared" si="188"/>
        <v>0</v>
      </c>
      <c r="EG52" s="195">
        <f t="shared" si="189"/>
        <v>0</v>
      </c>
      <c r="EH52" s="195">
        <f t="shared" si="190"/>
        <v>0</v>
      </c>
      <c r="EI52" s="195">
        <f t="shared" si="191"/>
        <v>0</v>
      </c>
      <c r="EJ52" s="195">
        <f t="shared" si="192"/>
        <v>0</v>
      </c>
      <c r="EK52" s="195">
        <f t="shared" si="193"/>
        <v>0</v>
      </c>
      <c r="EL52" s="195">
        <f t="shared" si="193"/>
        <v>0</v>
      </c>
      <c r="EM52" s="195">
        <f t="shared" si="193"/>
        <v>0</v>
      </c>
      <c r="EN52" s="195">
        <f t="shared" si="193"/>
        <v>0</v>
      </c>
      <c r="EO52" s="195">
        <f t="shared" si="193"/>
        <v>0</v>
      </c>
      <c r="EP52" s="195">
        <f t="shared" si="193"/>
        <v>0</v>
      </c>
    </row>
    <row r="53" spans="2:146" x14ac:dyDescent="0.2">
      <c r="B53" s="126">
        <f t="shared" si="80"/>
        <v>1</v>
      </c>
      <c r="C53" s="118" t="str">
        <f t="shared" ca="1" si="141"/>
        <v/>
      </c>
      <c r="D53" s="118" t="str">
        <f t="shared" ca="1" si="142"/>
        <v/>
      </c>
      <c r="E53" s="118" t="str">
        <f t="shared" ca="1" si="143"/>
        <v/>
      </c>
      <c r="F53" s="117" t="str">
        <f ca="1">OFFSET(prihlasky!$H$1,$CJ53,0)</f>
        <v/>
      </c>
      <c r="G53" s="117" t="str">
        <f ca="1">IF(OFFSET(prihlasky!$B$1,$CJ53,0)="","",(OFFSET(prihlasky!$B$1,$CJ53,0)))</f>
        <v/>
      </c>
      <c r="H53" s="117">
        <f ca="1">OFFSET(prihlasky!$I$1,$CJ53,0)</f>
        <v>0</v>
      </c>
      <c r="I53" s="117" t="str">
        <f ca="1">UPPER(OFFSET(prihlasky!$A$1,$CJ53,0))</f>
        <v/>
      </c>
      <c r="J53" s="126">
        <f t="shared" si="144"/>
        <v>0</v>
      </c>
      <c r="K53" s="159">
        <f t="shared" si="145"/>
        <v>0</v>
      </c>
      <c r="L53" s="167">
        <f t="shared" ca="1" si="146"/>
        <v>0</v>
      </c>
      <c r="M53" s="117" t="str">
        <f ca="1">IF(OR(CH53=0,ISERROR(MATCH(I53,KKoef!E:E,0))),"",MATCH(I53,KKoef!E:E,0)-1)</f>
        <v/>
      </c>
      <c r="N53" s="117" t="str">
        <f ca="1">IF(M53="","",OFFSET(KKoef!$B$1,M53,0))</f>
        <v/>
      </c>
      <c r="O53" s="128"/>
      <c r="P53" s="128"/>
      <c r="Q53" s="128"/>
      <c r="R53" s="128"/>
      <c r="S53" s="128"/>
      <c r="T53" s="250"/>
      <c r="U53" s="128"/>
      <c r="V53" s="128"/>
      <c r="W53" s="128"/>
      <c r="X53" s="128"/>
      <c r="Y53" s="128"/>
      <c r="Z53" s="250"/>
      <c r="AA53" s="119">
        <f t="shared" ca="1" si="87"/>
        <v>85</v>
      </c>
      <c r="AB53" s="252">
        <f t="shared" si="88"/>
        <v>0</v>
      </c>
      <c r="AC53" s="119">
        <f t="shared" si="79"/>
        <v>0</v>
      </c>
      <c r="AD53" s="252">
        <f t="shared" si="89"/>
        <v>0</v>
      </c>
      <c r="AE53" s="171">
        <f t="shared" ca="1" si="90"/>
        <v>0</v>
      </c>
      <c r="AF53" s="211"/>
      <c r="AG53" s="224"/>
      <c r="AH53" s="194"/>
      <c r="AI53" s="194"/>
      <c r="AJ53" s="194"/>
      <c r="AK53" s="225"/>
      <c r="AL53" s="224"/>
      <c r="AM53" s="194"/>
      <c r="AN53" s="194"/>
      <c r="AO53" s="194"/>
      <c r="AP53" s="225"/>
      <c r="AQ53" s="224"/>
      <c r="AR53" s="194"/>
      <c r="AS53" s="194"/>
      <c r="AT53" s="194"/>
      <c r="AU53" s="225"/>
      <c r="AV53" s="224"/>
      <c r="AW53" s="194"/>
      <c r="AX53" s="194"/>
      <c r="AY53" s="194"/>
      <c r="AZ53" s="225"/>
      <c r="BA53" s="224"/>
      <c r="BB53" s="194"/>
      <c r="BC53" s="194"/>
      <c r="BD53" s="194"/>
      <c r="BE53" s="225"/>
      <c r="BF53" s="224"/>
      <c r="BG53" s="194"/>
      <c r="BH53" s="194"/>
      <c r="BI53" s="194"/>
      <c r="BJ53" s="225"/>
      <c r="BK53" s="212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215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69">
        <f t="shared" si="91"/>
        <v>0</v>
      </c>
      <c r="CH53" s="26">
        <f t="shared" si="92"/>
        <v>0</v>
      </c>
      <c r="CJ53" s="39">
        <v>45</v>
      </c>
      <c r="CK53" s="16">
        <f t="shared" si="147"/>
        <v>0</v>
      </c>
      <c r="CL53" s="51">
        <f t="shared" ca="1" si="194"/>
        <v>0</v>
      </c>
      <c r="CM53" s="51">
        <f t="shared" ca="1" si="194"/>
        <v>0</v>
      </c>
      <c r="CN53" s="51">
        <f t="shared" ca="1" si="194"/>
        <v>0</v>
      </c>
      <c r="CO53" s="51">
        <f t="shared" ca="1" si="148"/>
        <v>0</v>
      </c>
      <c r="CQ53" s="107">
        <f t="shared" si="149"/>
        <v>0</v>
      </c>
      <c r="CR53" s="107">
        <f t="shared" si="150"/>
        <v>0</v>
      </c>
      <c r="CS53" s="107">
        <f t="shared" si="151"/>
        <v>0</v>
      </c>
      <c r="CT53" s="107">
        <f t="shared" si="152"/>
        <v>0</v>
      </c>
      <c r="CU53" s="107">
        <f t="shared" si="153"/>
        <v>0</v>
      </c>
      <c r="CV53" s="107">
        <f t="shared" si="154"/>
        <v>0</v>
      </c>
      <c r="CW53" s="107">
        <f t="shared" si="155"/>
        <v>0</v>
      </c>
      <c r="CX53" s="107">
        <f t="shared" si="156"/>
        <v>0</v>
      </c>
      <c r="CY53" s="107">
        <f t="shared" si="157"/>
        <v>0</v>
      </c>
      <c r="CZ53" s="107">
        <f t="shared" si="158"/>
        <v>0</v>
      </c>
      <c r="DA53" s="107">
        <f t="shared" si="159"/>
        <v>0</v>
      </c>
      <c r="DB53" s="107">
        <f t="shared" si="160"/>
        <v>0</v>
      </c>
      <c r="DC53" s="107">
        <f t="shared" si="161"/>
        <v>0</v>
      </c>
      <c r="DD53" s="107">
        <f t="shared" si="162"/>
        <v>0</v>
      </c>
      <c r="DE53" s="107">
        <f t="shared" si="163"/>
        <v>0</v>
      </c>
      <c r="DF53" s="107">
        <f t="shared" si="164"/>
        <v>0</v>
      </c>
      <c r="DG53" s="107">
        <f t="shared" si="165"/>
        <v>0</v>
      </c>
      <c r="DH53" s="107">
        <f t="shared" si="166"/>
        <v>0</v>
      </c>
      <c r="DI53" s="107">
        <f t="shared" si="167"/>
        <v>0</v>
      </c>
      <c r="DJ53" s="107">
        <f t="shared" si="168"/>
        <v>0</v>
      </c>
      <c r="DK53" s="107">
        <f t="shared" si="169"/>
        <v>0</v>
      </c>
      <c r="DL53" s="107">
        <f t="shared" si="170"/>
        <v>0</v>
      </c>
      <c r="DM53" s="107">
        <f t="shared" si="171"/>
        <v>0</v>
      </c>
      <c r="DN53" s="107">
        <f t="shared" si="172"/>
        <v>0</v>
      </c>
      <c r="DO53" s="107">
        <f t="shared" si="173"/>
        <v>0</v>
      </c>
      <c r="DP53" s="107">
        <f t="shared" si="174"/>
        <v>0</v>
      </c>
      <c r="DQ53" s="107">
        <f t="shared" si="175"/>
        <v>0</v>
      </c>
      <c r="DR53" s="107">
        <f t="shared" si="176"/>
        <v>0</v>
      </c>
      <c r="DS53" s="107">
        <f t="shared" si="177"/>
        <v>0</v>
      </c>
      <c r="DT53" s="107">
        <f t="shared" si="178"/>
        <v>0</v>
      </c>
      <c r="DV53" s="107">
        <f t="shared" si="179"/>
        <v>0</v>
      </c>
      <c r="DW53" s="107">
        <f t="shared" si="180"/>
        <v>0</v>
      </c>
      <c r="DX53" s="107">
        <f t="shared" si="181"/>
        <v>0</v>
      </c>
      <c r="DY53" s="107">
        <f t="shared" si="182"/>
        <v>0</v>
      </c>
      <c r="DZ53" s="107">
        <f t="shared" si="183"/>
        <v>0</v>
      </c>
      <c r="EA53" s="107">
        <f t="shared" si="184"/>
        <v>0</v>
      </c>
      <c r="EB53" s="107">
        <f t="shared" si="185"/>
        <v>0</v>
      </c>
      <c r="EC53" s="107">
        <f t="shared" si="186"/>
        <v>0</v>
      </c>
      <c r="ED53" s="107">
        <f t="shared" si="187"/>
        <v>0</v>
      </c>
      <c r="EE53" s="107">
        <f t="shared" si="188"/>
        <v>0</v>
      </c>
      <c r="EG53" s="195">
        <f t="shared" si="189"/>
        <v>0</v>
      </c>
      <c r="EH53" s="195">
        <f t="shared" si="190"/>
        <v>0</v>
      </c>
      <c r="EI53" s="195">
        <f t="shared" si="191"/>
        <v>0</v>
      </c>
      <c r="EJ53" s="195">
        <f t="shared" si="192"/>
        <v>0</v>
      </c>
      <c r="EK53" s="195">
        <f t="shared" si="193"/>
        <v>0</v>
      </c>
      <c r="EL53" s="195">
        <f t="shared" si="193"/>
        <v>0</v>
      </c>
      <c r="EM53" s="195">
        <f t="shared" si="193"/>
        <v>0</v>
      </c>
      <c r="EN53" s="195">
        <f t="shared" si="193"/>
        <v>0</v>
      </c>
      <c r="EO53" s="195">
        <f t="shared" si="193"/>
        <v>0</v>
      </c>
      <c r="EP53" s="195">
        <f t="shared" si="193"/>
        <v>0</v>
      </c>
    </row>
    <row r="54" spans="2:146" x14ac:dyDescent="0.2">
      <c r="B54" s="126">
        <f t="shared" si="80"/>
        <v>1</v>
      </c>
      <c r="C54" s="118" t="str">
        <f t="shared" ca="1" si="141"/>
        <v/>
      </c>
      <c r="D54" s="118" t="str">
        <f t="shared" ca="1" si="142"/>
        <v/>
      </c>
      <c r="E54" s="118" t="str">
        <f t="shared" ca="1" si="143"/>
        <v/>
      </c>
      <c r="F54" s="117" t="str">
        <f ca="1">OFFSET(prihlasky!$H$1,$CJ54,0)</f>
        <v/>
      </c>
      <c r="G54" s="117" t="str">
        <f ca="1">IF(OFFSET(prihlasky!$B$1,$CJ54,0)="","",(OFFSET(prihlasky!$B$1,$CJ54,0)))</f>
        <v/>
      </c>
      <c r="H54" s="117">
        <f ca="1">OFFSET(prihlasky!$I$1,$CJ54,0)</f>
        <v>0</v>
      </c>
      <c r="I54" s="117" t="str">
        <f ca="1">UPPER(OFFSET(prihlasky!$A$1,$CJ54,0))</f>
        <v/>
      </c>
      <c r="J54" s="126">
        <f t="shared" si="144"/>
        <v>0</v>
      </c>
      <c r="K54" s="159">
        <f t="shared" si="145"/>
        <v>0</v>
      </c>
      <c r="L54" s="167">
        <f t="shared" ca="1" si="146"/>
        <v>0</v>
      </c>
      <c r="M54" s="117" t="str">
        <f ca="1">IF(OR(CH54=0,ISERROR(MATCH(I54,KKoef!E:E,0))),"",MATCH(I54,KKoef!E:E,0)-1)</f>
        <v/>
      </c>
      <c r="N54" s="117" t="str">
        <f ca="1">IF(M54="","",OFFSET(KKoef!$B$1,M54,0))</f>
        <v/>
      </c>
      <c r="O54" s="128"/>
      <c r="P54" s="128"/>
      <c r="Q54" s="128"/>
      <c r="R54" s="128"/>
      <c r="S54" s="128"/>
      <c r="T54" s="250"/>
      <c r="U54" s="128"/>
      <c r="V54" s="128"/>
      <c r="W54" s="128"/>
      <c r="X54" s="128"/>
      <c r="Y54" s="128"/>
      <c r="Z54" s="250"/>
      <c r="AA54" s="119">
        <f t="shared" ca="1" si="87"/>
        <v>85</v>
      </c>
      <c r="AB54" s="252">
        <f t="shared" si="88"/>
        <v>0</v>
      </c>
      <c r="AC54" s="119">
        <f t="shared" si="79"/>
        <v>0</v>
      </c>
      <c r="AD54" s="252">
        <f t="shared" si="89"/>
        <v>0</v>
      </c>
      <c r="AE54" s="171">
        <f t="shared" ca="1" si="90"/>
        <v>0</v>
      </c>
      <c r="AF54" s="211"/>
      <c r="AG54" s="224"/>
      <c r="AH54" s="194"/>
      <c r="AI54" s="194"/>
      <c r="AJ54" s="194"/>
      <c r="AK54" s="225"/>
      <c r="AL54" s="224"/>
      <c r="AM54" s="194"/>
      <c r="AN54" s="194"/>
      <c r="AO54" s="194"/>
      <c r="AP54" s="225"/>
      <c r="AQ54" s="224"/>
      <c r="AR54" s="194"/>
      <c r="AS54" s="194"/>
      <c r="AT54" s="194"/>
      <c r="AU54" s="225"/>
      <c r="AV54" s="224"/>
      <c r="AW54" s="194"/>
      <c r="AX54" s="194"/>
      <c r="AY54" s="194"/>
      <c r="AZ54" s="225"/>
      <c r="BA54" s="224"/>
      <c r="BB54" s="194"/>
      <c r="BC54" s="194"/>
      <c r="BD54" s="194"/>
      <c r="BE54" s="225"/>
      <c r="BF54" s="224"/>
      <c r="BG54" s="194"/>
      <c r="BH54" s="194"/>
      <c r="BI54" s="194"/>
      <c r="BJ54" s="225"/>
      <c r="BK54" s="212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215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69">
        <f t="shared" si="91"/>
        <v>0</v>
      </c>
      <c r="CH54" s="26">
        <f t="shared" si="92"/>
        <v>0</v>
      </c>
      <c r="CJ54" s="39">
        <v>46</v>
      </c>
      <c r="CK54" s="16">
        <f t="shared" si="147"/>
        <v>0</v>
      </c>
      <c r="CL54" s="51">
        <f t="shared" ca="1" si="194"/>
        <v>0</v>
      </c>
      <c r="CM54" s="51">
        <f t="shared" ca="1" si="194"/>
        <v>0</v>
      </c>
      <c r="CN54" s="51">
        <f t="shared" ca="1" si="194"/>
        <v>0</v>
      </c>
      <c r="CO54" s="51">
        <f t="shared" ca="1" si="148"/>
        <v>0</v>
      </c>
      <c r="CQ54" s="107">
        <f t="shared" si="149"/>
        <v>0</v>
      </c>
      <c r="CR54" s="107">
        <f t="shared" si="150"/>
        <v>0</v>
      </c>
      <c r="CS54" s="107">
        <f t="shared" si="151"/>
        <v>0</v>
      </c>
      <c r="CT54" s="107">
        <f t="shared" si="152"/>
        <v>0</v>
      </c>
      <c r="CU54" s="107">
        <f t="shared" si="153"/>
        <v>0</v>
      </c>
      <c r="CV54" s="107">
        <f t="shared" si="154"/>
        <v>0</v>
      </c>
      <c r="CW54" s="107">
        <f t="shared" si="155"/>
        <v>0</v>
      </c>
      <c r="CX54" s="107">
        <f t="shared" si="156"/>
        <v>0</v>
      </c>
      <c r="CY54" s="107">
        <f t="shared" si="157"/>
        <v>0</v>
      </c>
      <c r="CZ54" s="107">
        <f t="shared" si="158"/>
        <v>0</v>
      </c>
      <c r="DA54" s="107">
        <f t="shared" si="159"/>
        <v>0</v>
      </c>
      <c r="DB54" s="107">
        <f t="shared" si="160"/>
        <v>0</v>
      </c>
      <c r="DC54" s="107">
        <f t="shared" si="161"/>
        <v>0</v>
      </c>
      <c r="DD54" s="107">
        <f t="shared" si="162"/>
        <v>0</v>
      </c>
      <c r="DE54" s="107">
        <f t="shared" si="163"/>
        <v>0</v>
      </c>
      <c r="DF54" s="107">
        <f t="shared" si="164"/>
        <v>0</v>
      </c>
      <c r="DG54" s="107">
        <f t="shared" si="165"/>
        <v>0</v>
      </c>
      <c r="DH54" s="107">
        <f t="shared" si="166"/>
        <v>0</v>
      </c>
      <c r="DI54" s="107">
        <f t="shared" si="167"/>
        <v>0</v>
      </c>
      <c r="DJ54" s="107">
        <f t="shared" si="168"/>
        <v>0</v>
      </c>
      <c r="DK54" s="107">
        <f t="shared" si="169"/>
        <v>0</v>
      </c>
      <c r="DL54" s="107">
        <f t="shared" si="170"/>
        <v>0</v>
      </c>
      <c r="DM54" s="107">
        <f t="shared" si="171"/>
        <v>0</v>
      </c>
      <c r="DN54" s="107">
        <f t="shared" si="172"/>
        <v>0</v>
      </c>
      <c r="DO54" s="107">
        <f t="shared" si="173"/>
        <v>0</v>
      </c>
      <c r="DP54" s="107">
        <f t="shared" si="174"/>
        <v>0</v>
      </c>
      <c r="DQ54" s="107">
        <f t="shared" si="175"/>
        <v>0</v>
      </c>
      <c r="DR54" s="107">
        <f t="shared" si="176"/>
        <v>0</v>
      </c>
      <c r="DS54" s="107">
        <f t="shared" si="177"/>
        <v>0</v>
      </c>
      <c r="DT54" s="107">
        <f t="shared" si="178"/>
        <v>0</v>
      </c>
      <c r="DV54" s="107">
        <f t="shared" si="179"/>
        <v>0</v>
      </c>
      <c r="DW54" s="107">
        <f t="shared" si="180"/>
        <v>0</v>
      </c>
      <c r="DX54" s="107">
        <f t="shared" si="181"/>
        <v>0</v>
      </c>
      <c r="DY54" s="107">
        <f t="shared" si="182"/>
        <v>0</v>
      </c>
      <c r="DZ54" s="107">
        <f t="shared" si="183"/>
        <v>0</v>
      </c>
      <c r="EA54" s="107">
        <f t="shared" si="184"/>
        <v>0</v>
      </c>
      <c r="EB54" s="107">
        <f t="shared" si="185"/>
        <v>0</v>
      </c>
      <c r="EC54" s="107">
        <f t="shared" si="186"/>
        <v>0</v>
      </c>
      <c r="ED54" s="107">
        <f t="shared" si="187"/>
        <v>0</v>
      </c>
      <c r="EE54" s="107">
        <f t="shared" si="188"/>
        <v>0</v>
      </c>
      <c r="EG54" s="195">
        <f t="shared" si="189"/>
        <v>0</v>
      </c>
      <c r="EH54" s="195">
        <f t="shared" si="190"/>
        <v>0</v>
      </c>
      <c r="EI54" s="195">
        <f t="shared" si="191"/>
        <v>0</v>
      </c>
      <c r="EJ54" s="195">
        <f t="shared" si="192"/>
        <v>0</v>
      </c>
      <c r="EK54" s="195">
        <f t="shared" si="193"/>
        <v>0</v>
      </c>
      <c r="EL54" s="195">
        <f t="shared" si="193"/>
        <v>0</v>
      </c>
      <c r="EM54" s="195">
        <f t="shared" si="193"/>
        <v>0</v>
      </c>
      <c r="EN54" s="195">
        <f t="shared" si="193"/>
        <v>0</v>
      </c>
      <c r="EO54" s="195">
        <f t="shared" si="193"/>
        <v>0</v>
      </c>
      <c r="EP54" s="195">
        <f t="shared" si="193"/>
        <v>0</v>
      </c>
    </row>
    <row r="55" spans="2:146" x14ac:dyDescent="0.2">
      <c r="B55" s="126">
        <f t="shared" si="80"/>
        <v>1</v>
      </c>
      <c r="C55" s="118" t="str">
        <f t="shared" ca="1" si="141"/>
        <v/>
      </c>
      <c r="D55" s="118" t="str">
        <f t="shared" ca="1" si="142"/>
        <v/>
      </c>
      <c r="E55" s="118" t="str">
        <f t="shared" ca="1" si="143"/>
        <v/>
      </c>
      <c r="F55" s="117" t="str">
        <f ca="1">OFFSET(prihlasky!$H$1,$CJ55,0)</f>
        <v/>
      </c>
      <c r="G55" s="117" t="str">
        <f ca="1">IF(OFFSET(prihlasky!$B$1,$CJ55,0)="","",(OFFSET(prihlasky!$B$1,$CJ55,0)))</f>
        <v/>
      </c>
      <c r="H55" s="117">
        <f ca="1">OFFSET(prihlasky!$I$1,$CJ55,0)</f>
        <v>0</v>
      </c>
      <c r="I55" s="117" t="str">
        <f ca="1">UPPER(OFFSET(prihlasky!$A$1,$CJ55,0))</f>
        <v/>
      </c>
      <c r="J55" s="126">
        <f t="shared" si="144"/>
        <v>0</v>
      </c>
      <c r="K55" s="159">
        <f t="shared" si="145"/>
        <v>0</v>
      </c>
      <c r="L55" s="167">
        <f t="shared" ca="1" si="146"/>
        <v>0</v>
      </c>
      <c r="M55" s="117" t="str">
        <f ca="1">IF(OR(CH55=0,ISERROR(MATCH(I55,KKoef!E:E,0))),"",MATCH(I55,KKoef!E:E,0)-1)</f>
        <v/>
      </c>
      <c r="N55" s="117" t="str">
        <f ca="1">IF(M55="","",OFFSET(KKoef!$B$1,M55,0))</f>
        <v/>
      </c>
      <c r="O55" s="128"/>
      <c r="P55" s="128"/>
      <c r="Q55" s="128"/>
      <c r="R55" s="128"/>
      <c r="S55" s="128"/>
      <c r="T55" s="250"/>
      <c r="U55" s="128"/>
      <c r="V55" s="128"/>
      <c r="W55" s="128"/>
      <c r="X55" s="128"/>
      <c r="Y55" s="128"/>
      <c r="Z55" s="250"/>
      <c r="AA55" s="119">
        <f t="shared" ca="1" si="87"/>
        <v>85</v>
      </c>
      <c r="AB55" s="252">
        <f t="shared" si="88"/>
        <v>0</v>
      </c>
      <c r="AC55" s="119">
        <f t="shared" si="79"/>
        <v>0</v>
      </c>
      <c r="AD55" s="252">
        <f t="shared" si="89"/>
        <v>0</v>
      </c>
      <c r="AE55" s="171">
        <f t="shared" ca="1" si="90"/>
        <v>0</v>
      </c>
      <c r="AF55" s="211"/>
      <c r="AG55" s="224"/>
      <c r="AH55" s="194"/>
      <c r="AI55" s="194"/>
      <c r="AJ55" s="194"/>
      <c r="AK55" s="225"/>
      <c r="AL55" s="224"/>
      <c r="AM55" s="194"/>
      <c r="AN55" s="194"/>
      <c r="AO55" s="194"/>
      <c r="AP55" s="225"/>
      <c r="AQ55" s="224"/>
      <c r="AR55" s="194"/>
      <c r="AS55" s="194"/>
      <c r="AT55" s="194"/>
      <c r="AU55" s="225"/>
      <c r="AV55" s="224"/>
      <c r="AW55" s="194"/>
      <c r="AX55" s="194"/>
      <c r="AY55" s="194"/>
      <c r="AZ55" s="225"/>
      <c r="BA55" s="224"/>
      <c r="BB55" s="194"/>
      <c r="BC55" s="194"/>
      <c r="BD55" s="194"/>
      <c r="BE55" s="225"/>
      <c r="BF55" s="224"/>
      <c r="BG55" s="194"/>
      <c r="BH55" s="194"/>
      <c r="BI55" s="194"/>
      <c r="BJ55" s="225"/>
      <c r="BK55" s="212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215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69">
        <f t="shared" si="91"/>
        <v>0</v>
      </c>
      <c r="CH55" s="26">
        <f t="shared" si="92"/>
        <v>0</v>
      </c>
      <c r="CJ55" s="39">
        <v>47</v>
      </c>
      <c r="CK55" s="16">
        <f t="shared" si="147"/>
        <v>0</v>
      </c>
      <c r="CL55" s="51">
        <f t="shared" ca="1" si="194"/>
        <v>0</v>
      </c>
      <c r="CM55" s="51">
        <f t="shared" ca="1" si="194"/>
        <v>0</v>
      </c>
      <c r="CN55" s="51">
        <f t="shared" ca="1" si="194"/>
        <v>0</v>
      </c>
      <c r="CO55" s="51">
        <f t="shared" ca="1" si="148"/>
        <v>0</v>
      </c>
      <c r="CQ55" s="107">
        <f t="shared" si="149"/>
        <v>0</v>
      </c>
      <c r="CR55" s="107">
        <f t="shared" si="150"/>
        <v>0</v>
      </c>
      <c r="CS55" s="107">
        <f t="shared" si="151"/>
        <v>0</v>
      </c>
      <c r="CT55" s="107">
        <f t="shared" si="152"/>
        <v>0</v>
      </c>
      <c r="CU55" s="107">
        <f t="shared" si="153"/>
        <v>0</v>
      </c>
      <c r="CV55" s="107">
        <f t="shared" si="154"/>
        <v>0</v>
      </c>
      <c r="CW55" s="107">
        <f t="shared" si="155"/>
        <v>0</v>
      </c>
      <c r="CX55" s="107">
        <f t="shared" si="156"/>
        <v>0</v>
      </c>
      <c r="CY55" s="107">
        <f t="shared" si="157"/>
        <v>0</v>
      </c>
      <c r="CZ55" s="107">
        <f t="shared" si="158"/>
        <v>0</v>
      </c>
      <c r="DA55" s="107">
        <f t="shared" si="159"/>
        <v>0</v>
      </c>
      <c r="DB55" s="107">
        <f t="shared" si="160"/>
        <v>0</v>
      </c>
      <c r="DC55" s="107">
        <f t="shared" si="161"/>
        <v>0</v>
      </c>
      <c r="DD55" s="107">
        <f t="shared" si="162"/>
        <v>0</v>
      </c>
      <c r="DE55" s="107">
        <f t="shared" si="163"/>
        <v>0</v>
      </c>
      <c r="DF55" s="107">
        <f t="shared" si="164"/>
        <v>0</v>
      </c>
      <c r="DG55" s="107">
        <f t="shared" si="165"/>
        <v>0</v>
      </c>
      <c r="DH55" s="107">
        <f t="shared" si="166"/>
        <v>0</v>
      </c>
      <c r="DI55" s="107">
        <f t="shared" si="167"/>
        <v>0</v>
      </c>
      <c r="DJ55" s="107">
        <f t="shared" si="168"/>
        <v>0</v>
      </c>
      <c r="DK55" s="107">
        <f t="shared" si="169"/>
        <v>0</v>
      </c>
      <c r="DL55" s="107">
        <f t="shared" si="170"/>
        <v>0</v>
      </c>
      <c r="DM55" s="107">
        <f t="shared" si="171"/>
        <v>0</v>
      </c>
      <c r="DN55" s="107">
        <f t="shared" si="172"/>
        <v>0</v>
      </c>
      <c r="DO55" s="107">
        <f t="shared" si="173"/>
        <v>0</v>
      </c>
      <c r="DP55" s="107">
        <f t="shared" si="174"/>
        <v>0</v>
      </c>
      <c r="DQ55" s="107">
        <f t="shared" si="175"/>
        <v>0</v>
      </c>
      <c r="DR55" s="107">
        <f t="shared" si="176"/>
        <v>0</v>
      </c>
      <c r="DS55" s="107">
        <f t="shared" si="177"/>
        <v>0</v>
      </c>
      <c r="DT55" s="107">
        <f t="shared" si="178"/>
        <v>0</v>
      </c>
      <c r="DV55" s="107">
        <f t="shared" si="179"/>
        <v>0</v>
      </c>
      <c r="DW55" s="107">
        <f t="shared" si="180"/>
        <v>0</v>
      </c>
      <c r="DX55" s="107">
        <f t="shared" si="181"/>
        <v>0</v>
      </c>
      <c r="DY55" s="107">
        <f t="shared" si="182"/>
        <v>0</v>
      </c>
      <c r="DZ55" s="107">
        <f t="shared" si="183"/>
        <v>0</v>
      </c>
      <c r="EA55" s="107">
        <f t="shared" si="184"/>
        <v>0</v>
      </c>
      <c r="EB55" s="107">
        <f t="shared" si="185"/>
        <v>0</v>
      </c>
      <c r="EC55" s="107">
        <f t="shared" si="186"/>
        <v>0</v>
      </c>
      <c r="ED55" s="107">
        <f t="shared" si="187"/>
        <v>0</v>
      </c>
      <c r="EE55" s="107">
        <f t="shared" si="188"/>
        <v>0</v>
      </c>
      <c r="EG55" s="195">
        <f t="shared" si="189"/>
        <v>0</v>
      </c>
      <c r="EH55" s="195">
        <f t="shared" si="190"/>
        <v>0</v>
      </c>
      <c r="EI55" s="195">
        <f t="shared" si="191"/>
        <v>0</v>
      </c>
      <c r="EJ55" s="195">
        <f t="shared" si="192"/>
        <v>0</v>
      </c>
      <c r="EK55" s="195">
        <f t="shared" si="193"/>
        <v>0</v>
      </c>
      <c r="EL55" s="195">
        <f t="shared" si="193"/>
        <v>0</v>
      </c>
      <c r="EM55" s="195">
        <f t="shared" si="193"/>
        <v>0</v>
      </c>
      <c r="EN55" s="195">
        <f t="shared" si="193"/>
        <v>0</v>
      </c>
      <c r="EO55" s="195">
        <f t="shared" si="193"/>
        <v>0</v>
      </c>
      <c r="EP55" s="195">
        <f t="shared" si="193"/>
        <v>0</v>
      </c>
    </row>
    <row r="56" spans="2:146" x14ac:dyDescent="0.2">
      <c r="B56" s="126">
        <f t="shared" si="80"/>
        <v>1</v>
      </c>
      <c r="C56" s="118" t="str">
        <f t="shared" ca="1" si="141"/>
        <v/>
      </c>
      <c r="D56" s="118" t="str">
        <f t="shared" ca="1" si="142"/>
        <v/>
      </c>
      <c r="E56" s="118" t="str">
        <f t="shared" ca="1" si="143"/>
        <v/>
      </c>
      <c r="F56" s="117" t="str">
        <f ca="1">OFFSET(prihlasky!$H$1,$CJ56,0)</f>
        <v/>
      </c>
      <c r="G56" s="117" t="str">
        <f ca="1">IF(OFFSET(prihlasky!$B$1,$CJ56,0)="","",(OFFSET(prihlasky!$B$1,$CJ56,0)))</f>
        <v/>
      </c>
      <c r="H56" s="117">
        <f ca="1">OFFSET(prihlasky!$I$1,$CJ56,0)</f>
        <v>0</v>
      </c>
      <c r="I56" s="117" t="str">
        <f ca="1">UPPER(OFFSET(prihlasky!$A$1,$CJ56,0))</f>
        <v/>
      </c>
      <c r="J56" s="126">
        <f t="shared" si="144"/>
        <v>0</v>
      </c>
      <c r="K56" s="159">
        <f t="shared" si="145"/>
        <v>0</v>
      </c>
      <c r="L56" s="167">
        <f t="shared" ca="1" si="146"/>
        <v>0</v>
      </c>
      <c r="M56" s="117" t="str">
        <f ca="1">IF(OR(CH56=0,ISERROR(MATCH(I56,KKoef!E:E,0))),"",MATCH(I56,KKoef!E:E,0)-1)</f>
        <v/>
      </c>
      <c r="N56" s="117" t="str">
        <f ca="1">IF(M56="","",OFFSET(KKoef!$B$1,M56,0))</f>
        <v/>
      </c>
      <c r="O56" s="128"/>
      <c r="P56" s="128"/>
      <c r="Q56" s="128"/>
      <c r="R56" s="128"/>
      <c r="S56" s="128"/>
      <c r="T56" s="250"/>
      <c r="U56" s="128"/>
      <c r="V56" s="128"/>
      <c r="W56" s="128"/>
      <c r="X56" s="128"/>
      <c r="Y56" s="128"/>
      <c r="Z56" s="250"/>
      <c r="AA56" s="119">
        <f t="shared" ca="1" si="87"/>
        <v>85</v>
      </c>
      <c r="AB56" s="252">
        <f t="shared" si="88"/>
        <v>0</v>
      </c>
      <c r="AC56" s="119">
        <f t="shared" si="79"/>
        <v>0</v>
      </c>
      <c r="AD56" s="252">
        <f t="shared" si="89"/>
        <v>0</v>
      </c>
      <c r="AE56" s="171">
        <f t="shared" ca="1" si="90"/>
        <v>0</v>
      </c>
      <c r="AF56" s="211"/>
      <c r="AG56" s="224"/>
      <c r="AH56" s="194"/>
      <c r="AI56" s="194"/>
      <c r="AJ56" s="194"/>
      <c r="AK56" s="225"/>
      <c r="AL56" s="224"/>
      <c r="AM56" s="194"/>
      <c r="AN56" s="194"/>
      <c r="AO56" s="194"/>
      <c r="AP56" s="225"/>
      <c r="AQ56" s="224"/>
      <c r="AR56" s="194"/>
      <c r="AS56" s="194"/>
      <c r="AT56" s="194"/>
      <c r="AU56" s="225"/>
      <c r="AV56" s="224"/>
      <c r="AW56" s="194"/>
      <c r="AX56" s="194"/>
      <c r="AY56" s="194"/>
      <c r="AZ56" s="225"/>
      <c r="BA56" s="224"/>
      <c r="BB56" s="194"/>
      <c r="BC56" s="194"/>
      <c r="BD56" s="194"/>
      <c r="BE56" s="225"/>
      <c r="BF56" s="224"/>
      <c r="BG56" s="194"/>
      <c r="BH56" s="194"/>
      <c r="BI56" s="194"/>
      <c r="BJ56" s="225"/>
      <c r="BK56" s="212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215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69">
        <f t="shared" si="91"/>
        <v>0</v>
      </c>
      <c r="CH56" s="26">
        <f t="shared" si="92"/>
        <v>0</v>
      </c>
      <c r="CJ56" s="39">
        <v>48</v>
      </c>
      <c r="CK56" s="16">
        <f t="shared" si="147"/>
        <v>0</v>
      </c>
      <c r="CL56" s="51">
        <f t="shared" ca="1" si="194"/>
        <v>0</v>
      </c>
      <c r="CM56" s="51">
        <f t="shared" ca="1" si="194"/>
        <v>0</v>
      </c>
      <c r="CN56" s="51">
        <f t="shared" ca="1" si="194"/>
        <v>0</v>
      </c>
      <c r="CO56" s="51">
        <f t="shared" ca="1" si="148"/>
        <v>0</v>
      </c>
      <c r="CQ56" s="107">
        <f t="shared" si="149"/>
        <v>0</v>
      </c>
      <c r="CR56" s="107">
        <f t="shared" si="150"/>
        <v>0</v>
      </c>
      <c r="CS56" s="107">
        <f t="shared" si="151"/>
        <v>0</v>
      </c>
      <c r="CT56" s="107">
        <f t="shared" si="152"/>
        <v>0</v>
      </c>
      <c r="CU56" s="107">
        <f t="shared" si="153"/>
        <v>0</v>
      </c>
      <c r="CV56" s="107">
        <f t="shared" si="154"/>
        <v>0</v>
      </c>
      <c r="CW56" s="107">
        <f t="shared" si="155"/>
        <v>0</v>
      </c>
      <c r="CX56" s="107">
        <f t="shared" si="156"/>
        <v>0</v>
      </c>
      <c r="CY56" s="107">
        <f t="shared" si="157"/>
        <v>0</v>
      </c>
      <c r="CZ56" s="107">
        <f t="shared" si="158"/>
        <v>0</v>
      </c>
      <c r="DA56" s="107">
        <f t="shared" si="159"/>
        <v>0</v>
      </c>
      <c r="DB56" s="107">
        <f t="shared" si="160"/>
        <v>0</v>
      </c>
      <c r="DC56" s="107">
        <f t="shared" si="161"/>
        <v>0</v>
      </c>
      <c r="DD56" s="107">
        <f t="shared" si="162"/>
        <v>0</v>
      </c>
      <c r="DE56" s="107">
        <f t="shared" si="163"/>
        <v>0</v>
      </c>
      <c r="DF56" s="107">
        <f t="shared" si="164"/>
        <v>0</v>
      </c>
      <c r="DG56" s="107">
        <f t="shared" si="165"/>
        <v>0</v>
      </c>
      <c r="DH56" s="107">
        <f t="shared" si="166"/>
        <v>0</v>
      </c>
      <c r="DI56" s="107">
        <f t="shared" si="167"/>
        <v>0</v>
      </c>
      <c r="DJ56" s="107">
        <f t="shared" si="168"/>
        <v>0</v>
      </c>
      <c r="DK56" s="107">
        <f t="shared" si="169"/>
        <v>0</v>
      </c>
      <c r="DL56" s="107">
        <f t="shared" si="170"/>
        <v>0</v>
      </c>
      <c r="DM56" s="107">
        <f t="shared" si="171"/>
        <v>0</v>
      </c>
      <c r="DN56" s="107">
        <f t="shared" si="172"/>
        <v>0</v>
      </c>
      <c r="DO56" s="107">
        <f t="shared" si="173"/>
        <v>0</v>
      </c>
      <c r="DP56" s="107">
        <f t="shared" si="174"/>
        <v>0</v>
      </c>
      <c r="DQ56" s="107">
        <f t="shared" si="175"/>
        <v>0</v>
      </c>
      <c r="DR56" s="107">
        <f t="shared" si="176"/>
        <v>0</v>
      </c>
      <c r="DS56" s="107">
        <f t="shared" si="177"/>
        <v>0</v>
      </c>
      <c r="DT56" s="107">
        <f t="shared" si="178"/>
        <v>0</v>
      </c>
      <c r="DV56" s="107">
        <f t="shared" si="179"/>
        <v>0</v>
      </c>
      <c r="DW56" s="107">
        <f t="shared" si="180"/>
        <v>0</v>
      </c>
      <c r="DX56" s="107">
        <f t="shared" si="181"/>
        <v>0</v>
      </c>
      <c r="DY56" s="107">
        <f t="shared" si="182"/>
        <v>0</v>
      </c>
      <c r="DZ56" s="107">
        <f t="shared" si="183"/>
        <v>0</v>
      </c>
      <c r="EA56" s="107">
        <f t="shared" si="184"/>
        <v>0</v>
      </c>
      <c r="EB56" s="107">
        <f t="shared" si="185"/>
        <v>0</v>
      </c>
      <c r="EC56" s="107">
        <f t="shared" si="186"/>
        <v>0</v>
      </c>
      <c r="ED56" s="107">
        <f t="shared" si="187"/>
        <v>0</v>
      </c>
      <c r="EE56" s="107">
        <f t="shared" si="188"/>
        <v>0</v>
      </c>
      <c r="EG56" s="195">
        <f t="shared" si="189"/>
        <v>0</v>
      </c>
      <c r="EH56" s="195">
        <f t="shared" si="190"/>
        <v>0</v>
      </c>
      <c r="EI56" s="195">
        <f t="shared" si="191"/>
        <v>0</v>
      </c>
      <c r="EJ56" s="195">
        <f t="shared" si="192"/>
        <v>0</v>
      </c>
      <c r="EK56" s="195">
        <f t="shared" si="193"/>
        <v>0</v>
      </c>
      <c r="EL56" s="195">
        <f t="shared" si="193"/>
        <v>0</v>
      </c>
      <c r="EM56" s="195">
        <f t="shared" si="193"/>
        <v>0</v>
      </c>
      <c r="EN56" s="195">
        <f t="shared" si="193"/>
        <v>0</v>
      </c>
      <c r="EO56" s="195">
        <f t="shared" si="193"/>
        <v>0</v>
      </c>
      <c r="EP56" s="195">
        <f t="shared" si="193"/>
        <v>0</v>
      </c>
    </row>
    <row r="57" spans="2:146" x14ac:dyDescent="0.2">
      <c r="B57" s="126">
        <f t="shared" si="80"/>
        <v>1</v>
      </c>
      <c r="C57" s="118" t="str">
        <f t="shared" ca="1" si="141"/>
        <v/>
      </c>
      <c r="D57" s="118" t="str">
        <f t="shared" ca="1" si="142"/>
        <v/>
      </c>
      <c r="E57" s="118" t="str">
        <f t="shared" ca="1" si="143"/>
        <v/>
      </c>
      <c r="F57" s="117" t="str">
        <f ca="1">OFFSET(prihlasky!$H$1,$CJ57,0)</f>
        <v/>
      </c>
      <c r="G57" s="117" t="str">
        <f ca="1">IF(OFFSET(prihlasky!$B$1,$CJ57,0)="","",(OFFSET(prihlasky!$B$1,$CJ57,0)))</f>
        <v/>
      </c>
      <c r="H57" s="117">
        <f ca="1">OFFSET(prihlasky!$I$1,$CJ57,0)</f>
        <v>0</v>
      </c>
      <c r="I57" s="117" t="str">
        <f ca="1">UPPER(OFFSET(prihlasky!$A$1,$CJ57,0))</f>
        <v/>
      </c>
      <c r="J57" s="126">
        <f t="shared" si="144"/>
        <v>0</v>
      </c>
      <c r="K57" s="159">
        <f t="shared" si="145"/>
        <v>0</v>
      </c>
      <c r="L57" s="167">
        <f t="shared" ca="1" si="146"/>
        <v>0</v>
      </c>
      <c r="M57" s="117" t="str">
        <f ca="1">IF(OR(CH57=0,ISERROR(MATCH(I57,KKoef!E:E,0))),"",MATCH(I57,KKoef!E:E,0)-1)</f>
        <v/>
      </c>
      <c r="N57" s="117" t="str">
        <f ca="1">IF(M57="","",OFFSET(KKoef!$B$1,M57,0))</f>
        <v/>
      </c>
      <c r="O57" s="128"/>
      <c r="P57" s="128"/>
      <c r="Q57" s="128"/>
      <c r="R57" s="128"/>
      <c r="S57" s="128"/>
      <c r="T57" s="250"/>
      <c r="U57" s="128"/>
      <c r="V57" s="128"/>
      <c r="W57" s="128"/>
      <c r="X57" s="128"/>
      <c r="Y57" s="128"/>
      <c r="Z57" s="250"/>
      <c r="AA57" s="119">
        <f t="shared" ca="1" si="87"/>
        <v>85</v>
      </c>
      <c r="AB57" s="252">
        <f t="shared" si="88"/>
        <v>0</v>
      </c>
      <c r="AC57" s="119">
        <f t="shared" si="79"/>
        <v>0</v>
      </c>
      <c r="AD57" s="252">
        <f t="shared" si="89"/>
        <v>0</v>
      </c>
      <c r="AE57" s="171">
        <f t="shared" ca="1" si="90"/>
        <v>0</v>
      </c>
      <c r="AF57" s="211"/>
      <c r="AG57" s="224"/>
      <c r="AH57" s="194"/>
      <c r="AI57" s="194"/>
      <c r="AJ57" s="194"/>
      <c r="AK57" s="225"/>
      <c r="AL57" s="224"/>
      <c r="AM57" s="194"/>
      <c r="AN57" s="194"/>
      <c r="AO57" s="194"/>
      <c r="AP57" s="225"/>
      <c r="AQ57" s="224"/>
      <c r="AR57" s="194"/>
      <c r="AS57" s="194"/>
      <c r="AT57" s="194"/>
      <c r="AU57" s="225"/>
      <c r="AV57" s="224"/>
      <c r="AW57" s="194"/>
      <c r="AX57" s="194"/>
      <c r="AY57" s="194"/>
      <c r="AZ57" s="225"/>
      <c r="BA57" s="224"/>
      <c r="BB57" s="194"/>
      <c r="BC57" s="194"/>
      <c r="BD57" s="194"/>
      <c r="BE57" s="225"/>
      <c r="BF57" s="224"/>
      <c r="BG57" s="194"/>
      <c r="BH57" s="194"/>
      <c r="BI57" s="194"/>
      <c r="BJ57" s="225"/>
      <c r="BK57" s="212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215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69">
        <f t="shared" si="91"/>
        <v>0</v>
      </c>
      <c r="CH57" s="26">
        <f t="shared" si="92"/>
        <v>0</v>
      </c>
      <c r="CJ57" s="39">
        <v>49</v>
      </c>
      <c r="CK57" s="16">
        <f t="shared" si="147"/>
        <v>0</v>
      </c>
      <c r="CL57" s="51">
        <f t="shared" ca="1" si="194"/>
        <v>0</v>
      </c>
      <c r="CM57" s="51">
        <f t="shared" ca="1" si="194"/>
        <v>0</v>
      </c>
      <c r="CN57" s="51">
        <f t="shared" ca="1" si="194"/>
        <v>0</v>
      </c>
      <c r="CO57" s="51">
        <f t="shared" ca="1" si="148"/>
        <v>0</v>
      </c>
      <c r="CQ57" s="107">
        <f t="shared" si="149"/>
        <v>0</v>
      </c>
      <c r="CR57" s="107">
        <f t="shared" si="150"/>
        <v>0</v>
      </c>
      <c r="CS57" s="107">
        <f t="shared" si="151"/>
        <v>0</v>
      </c>
      <c r="CT57" s="107">
        <f t="shared" si="152"/>
        <v>0</v>
      </c>
      <c r="CU57" s="107">
        <f t="shared" si="153"/>
        <v>0</v>
      </c>
      <c r="CV57" s="107">
        <f t="shared" si="154"/>
        <v>0</v>
      </c>
      <c r="CW57" s="107">
        <f t="shared" si="155"/>
        <v>0</v>
      </c>
      <c r="CX57" s="107">
        <f t="shared" si="156"/>
        <v>0</v>
      </c>
      <c r="CY57" s="107">
        <f t="shared" si="157"/>
        <v>0</v>
      </c>
      <c r="CZ57" s="107">
        <f t="shared" si="158"/>
        <v>0</v>
      </c>
      <c r="DA57" s="107">
        <f t="shared" si="159"/>
        <v>0</v>
      </c>
      <c r="DB57" s="107">
        <f t="shared" si="160"/>
        <v>0</v>
      </c>
      <c r="DC57" s="107">
        <f t="shared" si="161"/>
        <v>0</v>
      </c>
      <c r="DD57" s="107">
        <f t="shared" si="162"/>
        <v>0</v>
      </c>
      <c r="DE57" s="107">
        <f t="shared" si="163"/>
        <v>0</v>
      </c>
      <c r="DF57" s="107">
        <f t="shared" si="164"/>
        <v>0</v>
      </c>
      <c r="DG57" s="107">
        <f t="shared" si="165"/>
        <v>0</v>
      </c>
      <c r="DH57" s="107">
        <f t="shared" si="166"/>
        <v>0</v>
      </c>
      <c r="DI57" s="107">
        <f t="shared" si="167"/>
        <v>0</v>
      </c>
      <c r="DJ57" s="107">
        <f t="shared" si="168"/>
        <v>0</v>
      </c>
      <c r="DK57" s="107">
        <f t="shared" si="169"/>
        <v>0</v>
      </c>
      <c r="DL57" s="107">
        <f t="shared" si="170"/>
        <v>0</v>
      </c>
      <c r="DM57" s="107">
        <f t="shared" si="171"/>
        <v>0</v>
      </c>
      <c r="DN57" s="107">
        <f t="shared" si="172"/>
        <v>0</v>
      </c>
      <c r="DO57" s="107">
        <f t="shared" si="173"/>
        <v>0</v>
      </c>
      <c r="DP57" s="107">
        <f t="shared" si="174"/>
        <v>0</v>
      </c>
      <c r="DQ57" s="107">
        <f t="shared" si="175"/>
        <v>0</v>
      </c>
      <c r="DR57" s="107">
        <f t="shared" si="176"/>
        <v>0</v>
      </c>
      <c r="DS57" s="107">
        <f t="shared" si="177"/>
        <v>0</v>
      </c>
      <c r="DT57" s="107">
        <f t="shared" si="178"/>
        <v>0</v>
      </c>
      <c r="DV57" s="107">
        <f t="shared" si="179"/>
        <v>0</v>
      </c>
      <c r="DW57" s="107">
        <f t="shared" si="180"/>
        <v>0</v>
      </c>
      <c r="DX57" s="107">
        <f t="shared" si="181"/>
        <v>0</v>
      </c>
      <c r="DY57" s="107">
        <f t="shared" si="182"/>
        <v>0</v>
      </c>
      <c r="DZ57" s="107">
        <f t="shared" si="183"/>
        <v>0</v>
      </c>
      <c r="EA57" s="107">
        <f t="shared" si="184"/>
        <v>0</v>
      </c>
      <c r="EB57" s="107">
        <f t="shared" si="185"/>
        <v>0</v>
      </c>
      <c r="EC57" s="107">
        <f t="shared" si="186"/>
        <v>0</v>
      </c>
      <c r="ED57" s="107">
        <f t="shared" si="187"/>
        <v>0</v>
      </c>
      <c r="EE57" s="107">
        <f t="shared" si="188"/>
        <v>0</v>
      </c>
      <c r="EG57" s="195">
        <f t="shared" si="189"/>
        <v>0</v>
      </c>
      <c r="EH57" s="195">
        <f t="shared" si="190"/>
        <v>0</v>
      </c>
      <c r="EI57" s="195">
        <f t="shared" si="191"/>
        <v>0</v>
      </c>
      <c r="EJ57" s="195">
        <f t="shared" si="192"/>
        <v>0</v>
      </c>
      <c r="EK57" s="195">
        <f t="shared" ref="EK57:EP72" si="195">IF(CA$7="",0,CA57)</f>
        <v>0</v>
      </c>
      <c r="EL57" s="195">
        <f t="shared" si="195"/>
        <v>0</v>
      </c>
      <c r="EM57" s="195">
        <f t="shared" si="195"/>
        <v>0</v>
      </c>
      <c r="EN57" s="195">
        <f t="shared" si="195"/>
        <v>0</v>
      </c>
      <c r="EO57" s="195">
        <f t="shared" si="195"/>
        <v>0</v>
      </c>
      <c r="EP57" s="195">
        <f t="shared" si="195"/>
        <v>0</v>
      </c>
    </row>
    <row r="58" spans="2:146" x14ac:dyDescent="0.2">
      <c r="B58" s="126">
        <f t="shared" si="80"/>
        <v>1</v>
      </c>
      <c r="C58" s="118" t="str">
        <f t="shared" ca="1" si="141"/>
        <v/>
      </c>
      <c r="D58" s="118" t="str">
        <f t="shared" ca="1" si="142"/>
        <v/>
      </c>
      <c r="E58" s="118" t="str">
        <f t="shared" ca="1" si="143"/>
        <v/>
      </c>
      <c r="F58" s="117" t="str">
        <f ca="1">OFFSET(prihlasky!$H$1,$CJ58,0)</f>
        <v/>
      </c>
      <c r="G58" s="117" t="str">
        <f ca="1">IF(OFFSET(prihlasky!$B$1,$CJ58,0)="","",(OFFSET(prihlasky!$B$1,$CJ58,0)))</f>
        <v/>
      </c>
      <c r="H58" s="117">
        <f ca="1">OFFSET(prihlasky!$I$1,$CJ58,0)</f>
        <v>0</v>
      </c>
      <c r="I58" s="117" t="str">
        <f ca="1">UPPER(OFFSET(prihlasky!$A$1,$CJ58,0))</f>
        <v/>
      </c>
      <c r="J58" s="126">
        <f t="shared" si="144"/>
        <v>0</v>
      </c>
      <c r="K58" s="159">
        <f t="shared" si="145"/>
        <v>0</v>
      </c>
      <c r="L58" s="167">
        <f t="shared" ca="1" si="146"/>
        <v>0</v>
      </c>
      <c r="M58" s="117" t="str">
        <f ca="1">IF(OR(CH58=0,ISERROR(MATCH(I58,KKoef!E:E,0))),"",MATCH(I58,KKoef!E:E,0)-1)</f>
        <v/>
      </c>
      <c r="N58" s="117" t="str">
        <f ca="1">IF(M58="","",OFFSET(KKoef!$B$1,M58,0))</f>
        <v/>
      </c>
      <c r="O58" s="128"/>
      <c r="P58" s="128"/>
      <c r="Q58" s="128"/>
      <c r="R58" s="128"/>
      <c r="S58" s="128"/>
      <c r="T58" s="250"/>
      <c r="U58" s="128"/>
      <c r="V58" s="128"/>
      <c r="W58" s="128"/>
      <c r="X58" s="128"/>
      <c r="Y58" s="128"/>
      <c r="Z58" s="250"/>
      <c r="AA58" s="119">
        <f t="shared" ca="1" si="87"/>
        <v>85</v>
      </c>
      <c r="AB58" s="252">
        <f t="shared" si="88"/>
        <v>0</v>
      </c>
      <c r="AC58" s="119">
        <f t="shared" si="79"/>
        <v>0</v>
      </c>
      <c r="AD58" s="252">
        <f t="shared" si="89"/>
        <v>0</v>
      </c>
      <c r="AE58" s="171">
        <f t="shared" ca="1" si="90"/>
        <v>0</v>
      </c>
      <c r="AF58" s="211"/>
      <c r="AG58" s="224"/>
      <c r="AH58" s="194"/>
      <c r="AI58" s="194"/>
      <c r="AJ58" s="194"/>
      <c r="AK58" s="225"/>
      <c r="AL58" s="224"/>
      <c r="AM58" s="194"/>
      <c r="AN58" s="194"/>
      <c r="AO58" s="194"/>
      <c r="AP58" s="225"/>
      <c r="AQ58" s="224"/>
      <c r="AR58" s="194"/>
      <c r="AS58" s="194"/>
      <c r="AT58" s="194"/>
      <c r="AU58" s="225"/>
      <c r="AV58" s="224"/>
      <c r="AW58" s="194"/>
      <c r="AX58" s="194"/>
      <c r="AY58" s="194"/>
      <c r="AZ58" s="225"/>
      <c r="BA58" s="224"/>
      <c r="BB58" s="194"/>
      <c r="BC58" s="194"/>
      <c r="BD58" s="194"/>
      <c r="BE58" s="225"/>
      <c r="BF58" s="224"/>
      <c r="BG58" s="194"/>
      <c r="BH58" s="194"/>
      <c r="BI58" s="194"/>
      <c r="BJ58" s="225"/>
      <c r="BK58" s="212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215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69">
        <f t="shared" si="91"/>
        <v>0</v>
      </c>
      <c r="CH58" s="26">
        <f t="shared" si="92"/>
        <v>0</v>
      </c>
      <c r="CJ58" s="39">
        <v>50</v>
      </c>
      <c r="CK58" s="16">
        <f t="shared" si="147"/>
        <v>0</v>
      </c>
      <c r="CL58" s="51">
        <f t="shared" ca="1" si="194"/>
        <v>0</v>
      </c>
      <c r="CM58" s="51">
        <f t="shared" ca="1" si="194"/>
        <v>0</v>
      </c>
      <c r="CN58" s="51">
        <f t="shared" ca="1" si="194"/>
        <v>0</v>
      </c>
      <c r="CO58" s="51">
        <f t="shared" ca="1" si="148"/>
        <v>0</v>
      </c>
      <c r="CQ58" s="107">
        <f t="shared" si="149"/>
        <v>0</v>
      </c>
      <c r="CR58" s="107">
        <f t="shared" si="150"/>
        <v>0</v>
      </c>
      <c r="CS58" s="107">
        <f t="shared" si="151"/>
        <v>0</v>
      </c>
      <c r="CT58" s="107">
        <f t="shared" si="152"/>
        <v>0</v>
      </c>
      <c r="CU58" s="107">
        <f t="shared" si="153"/>
        <v>0</v>
      </c>
      <c r="CV58" s="107">
        <f t="shared" si="154"/>
        <v>0</v>
      </c>
      <c r="CW58" s="107">
        <f t="shared" si="155"/>
        <v>0</v>
      </c>
      <c r="CX58" s="107">
        <f t="shared" si="156"/>
        <v>0</v>
      </c>
      <c r="CY58" s="107">
        <f t="shared" si="157"/>
        <v>0</v>
      </c>
      <c r="CZ58" s="107">
        <f t="shared" si="158"/>
        <v>0</v>
      </c>
      <c r="DA58" s="107">
        <f t="shared" si="159"/>
        <v>0</v>
      </c>
      <c r="DB58" s="107">
        <f t="shared" si="160"/>
        <v>0</v>
      </c>
      <c r="DC58" s="107">
        <f t="shared" si="161"/>
        <v>0</v>
      </c>
      <c r="DD58" s="107">
        <f t="shared" si="162"/>
        <v>0</v>
      </c>
      <c r="DE58" s="107">
        <f t="shared" si="163"/>
        <v>0</v>
      </c>
      <c r="DF58" s="107">
        <f t="shared" si="164"/>
        <v>0</v>
      </c>
      <c r="DG58" s="107">
        <f t="shared" si="165"/>
        <v>0</v>
      </c>
      <c r="DH58" s="107">
        <f t="shared" si="166"/>
        <v>0</v>
      </c>
      <c r="DI58" s="107">
        <f t="shared" si="167"/>
        <v>0</v>
      </c>
      <c r="DJ58" s="107">
        <f t="shared" si="168"/>
        <v>0</v>
      </c>
      <c r="DK58" s="107">
        <f t="shared" si="169"/>
        <v>0</v>
      </c>
      <c r="DL58" s="107">
        <f t="shared" si="170"/>
        <v>0</v>
      </c>
      <c r="DM58" s="107">
        <f t="shared" si="171"/>
        <v>0</v>
      </c>
      <c r="DN58" s="107">
        <f t="shared" si="172"/>
        <v>0</v>
      </c>
      <c r="DO58" s="107">
        <f t="shared" si="173"/>
        <v>0</v>
      </c>
      <c r="DP58" s="107">
        <f t="shared" si="174"/>
        <v>0</v>
      </c>
      <c r="DQ58" s="107">
        <f t="shared" si="175"/>
        <v>0</v>
      </c>
      <c r="DR58" s="107">
        <f t="shared" si="176"/>
        <v>0</v>
      </c>
      <c r="DS58" s="107">
        <f t="shared" si="177"/>
        <v>0</v>
      </c>
      <c r="DT58" s="107">
        <f t="shared" si="178"/>
        <v>0</v>
      </c>
      <c r="DV58" s="107">
        <f t="shared" si="179"/>
        <v>0</v>
      </c>
      <c r="DW58" s="107">
        <f t="shared" si="180"/>
        <v>0</v>
      </c>
      <c r="DX58" s="107">
        <f t="shared" si="181"/>
        <v>0</v>
      </c>
      <c r="DY58" s="107">
        <f t="shared" si="182"/>
        <v>0</v>
      </c>
      <c r="DZ58" s="107">
        <f t="shared" si="183"/>
        <v>0</v>
      </c>
      <c r="EA58" s="107">
        <f t="shared" si="184"/>
        <v>0</v>
      </c>
      <c r="EB58" s="107">
        <f t="shared" si="185"/>
        <v>0</v>
      </c>
      <c r="EC58" s="107">
        <f t="shared" si="186"/>
        <v>0</v>
      </c>
      <c r="ED58" s="107">
        <f t="shared" si="187"/>
        <v>0</v>
      </c>
      <c r="EE58" s="107">
        <f t="shared" si="188"/>
        <v>0</v>
      </c>
      <c r="EG58" s="195">
        <f t="shared" si="189"/>
        <v>0</v>
      </c>
      <c r="EH58" s="195">
        <f t="shared" si="190"/>
        <v>0</v>
      </c>
      <c r="EI58" s="195">
        <f t="shared" si="191"/>
        <v>0</v>
      </c>
      <c r="EJ58" s="195">
        <f t="shared" si="192"/>
        <v>0</v>
      </c>
      <c r="EK58" s="195">
        <f t="shared" si="195"/>
        <v>0</v>
      </c>
      <c r="EL58" s="195">
        <f t="shared" si="195"/>
        <v>0</v>
      </c>
      <c r="EM58" s="195">
        <f t="shared" si="195"/>
        <v>0</v>
      </c>
      <c r="EN58" s="195">
        <f t="shared" si="195"/>
        <v>0</v>
      </c>
      <c r="EO58" s="195">
        <f t="shared" si="195"/>
        <v>0</v>
      </c>
      <c r="EP58" s="195">
        <f t="shared" si="195"/>
        <v>0</v>
      </c>
    </row>
    <row r="59" spans="2:146" x14ac:dyDescent="0.2">
      <c r="B59" s="126">
        <f t="shared" si="80"/>
        <v>1</v>
      </c>
      <c r="C59" s="118" t="str">
        <f t="shared" ca="1" si="141"/>
        <v/>
      </c>
      <c r="D59" s="118" t="str">
        <f t="shared" ca="1" si="142"/>
        <v/>
      </c>
      <c r="E59" s="118" t="str">
        <f t="shared" ca="1" si="143"/>
        <v/>
      </c>
      <c r="F59" s="117" t="str">
        <f ca="1">OFFSET(prihlasky!$H$1,$CJ59,0)</f>
        <v/>
      </c>
      <c r="G59" s="117" t="str">
        <f ca="1">IF(OFFSET(prihlasky!$B$1,$CJ59,0)="","",(OFFSET(prihlasky!$B$1,$CJ59,0)))</f>
        <v/>
      </c>
      <c r="H59" s="117">
        <f ca="1">OFFSET(prihlasky!$I$1,$CJ59,0)</f>
        <v>0</v>
      </c>
      <c r="I59" s="117" t="str">
        <f ca="1">UPPER(OFFSET(prihlasky!$A$1,$CJ59,0))</f>
        <v/>
      </c>
      <c r="J59" s="126">
        <f t="shared" si="144"/>
        <v>0</v>
      </c>
      <c r="K59" s="159">
        <f t="shared" si="145"/>
        <v>0</v>
      </c>
      <c r="L59" s="167">
        <f t="shared" ca="1" si="146"/>
        <v>0</v>
      </c>
      <c r="M59" s="117" t="str">
        <f ca="1">IF(OR(CH59=0,ISERROR(MATCH(I59,KKoef!E:E,0))),"",MATCH(I59,KKoef!E:E,0)-1)</f>
        <v/>
      </c>
      <c r="N59" s="117" t="str">
        <f ca="1">IF(M59="","",OFFSET(KKoef!$B$1,M59,0))</f>
        <v/>
      </c>
      <c r="O59" s="128"/>
      <c r="P59" s="128"/>
      <c r="Q59" s="128"/>
      <c r="R59" s="128"/>
      <c r="S59" s="128"/>
      <c r="T59" s="250"/>
      <c r="U59" s="128"/>
      <c r="V59" s="128"/>
      <c r="W59" s="128"/>
      <c r="X59" s="128"/>
      <c r="Y59" s="128"/>
      <c r="Z59" s="250"/>
      <c r="AA59" s="119">
        <f t="shared" ca="1" si="87"/>
        <v>85</v>
      </c>
      <c r="AB59" s="252">
        <f t="shared" si="88"/>
        <v>0</v>
      </c>
      <c r="AC59" s="119">
        <f t="shared" si="79"/>
        <v>0</v>
      </c>
      <c r="AD59" s="252">
        <f t="shared" si="89"/>
        <v>0</v>
      </c>
      <c r="AE59" s="171">
        <f t="shared" ca="1" si="90"/>
        <v>0</v>
      </c>
      <c r="AF59" s="211"/>
      <c r="AG59" s="224"/>
      <c r="AH59" s="194"/>
      <c r="AI59" s="194"/>
      <c r="AJ59" s="194"/>
      <c r="AK59" s="225"/>
      <c r="AL59" s="224"/>
      <c r="AM59" s="194"/>
      <c r="AN59" s="194"/>
      <c r="AO59" s="194"/>
      <c r="AP59" s="225"/>
      <c r="AQ59" s="224"/>
      <c r="AR59" s="194"/>
      <c r="AS59" s="194"/>
      <c r="AT59" s="194"/>
      <c r="AU59" s="225"/>
      <c r="AV59" s="224"/>
      <c r="AW59" s="194"/>
      <c r="AX59" s="194"/>
      <c r="AY59" s="194"/>
      <c r="AZ59" s="225"/>
      <c r="BA59" s="224"/>
      <c r="BB59" s="194"/>
      <c r="BC59" s="194"/>
      <c r="BD59" s="194"/>
      <c r="BE59" s="225"/>
      <c r="BF59" s="224"/>
      <c r="BG59" s="194"/>
      <c r="BH59" s="194"/>
      <c r="BI59" s="194"/>
      <c r="BJ59" s="225"/>
      <c r="BK59" s="212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215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69">
        <f t="shared" si="91"/>
        <v>0</v>
      </c>
      <c r="CH59" s="26">
        <f t="shared" si="92"/>
        <v>0</v>
      </c>
      <c r="CJ59" s="39">
        <v>51</v>
      </c>
      <c r="CK59" s="16">
        <f t="shared" si="147"/>
        <v>0</v>
      </c>
      <c r="CL59" s="51">
        <f t="shared" ca="1" si="194"/>
        <v>0</v>
      </c>
      <c r="CM59" s="51">
        <f t="shared" ca="1" si="194"/>
        <v>0</v>
      </c>
      <c r="CN59" s="51">
        <f t="shared" ca="1" si="194"/>
        <v>0</v>
      </c>
      <c r="CO59" s="51">
        <f t="shared" ca="1" si="148"/>
        <v>0</v>
      </c>
      <c r="CQ59" s="107">
        <f t="shared" si="149"/>
        <v>0</v>
      </c>
      <c r="CR59" s="107">
        <f t="shared" si="150"/>
        <v>0</v>
      </c>
      <c r="CS59" s="107">
        <f t="shared" si="151"/>
        <v>0</v>
      </c>
      <c r="CT59" s="107">
        <f t="shared" si="152"/>
        <v>0</v>
      </c>
      <c r="CU59" s="107">
        <f t="shared" si="153"/>
        <v>0</v>
      </c>
      <c r="CV59" s="107">
        <f t="shared" si="154"/>
        <v>0</v>
      </c>
      <c r="CW59" s="107">
        <f t="shared" si="155"/>
        <v>0</v>
      </c>
      <c r="CX59" s="107">
        <f t="shared" si="156"/>
        <v>0</v>
      </c>
      <c r="CY59" s="107">
        <f t="shared" si="157"/>
        <v>0</v>
      </c>
      <c r="CZ59" s="107">
        <f t="shared" si="158"/>
        <v>0</v>
      </c>
      <c r="DA59" s="107">
        <f t="shared" si="159"/>
        <v>0</v>
      </c>
      <c r="DB59" s="107">
        <f t="shared" si="160"/>
        <v>0</v>
      </c>
      <c r="DC59" s="107">
        <f t="shared" si="161"/>
        <v>0</v>
      </c>
      <c r="DD59" s="107">
        <f t="shared" si="162"/>
        <v>0</v>
      </c>
      <c r="DE59" s="107">
        <f t="shared" si="163"/>
        <v>0</v>
      </c>
      <c r="DF59" s="107">
        <f t="shared" si="164"/>
        <v>0</v>
      </c>
      <c r="DG59" s="107">
        <f t="shared" si="165"/>
        <v>0</v>
      </c>
      <c r="DH59" s="107">
        <f t="shared" si="166"/>
        <v>0</v>
      </c>
      <c r="DI59" s="107">
        <f t="shared" si="167"/>
        <v>0</v>
      </c>
      <c r="DJ59" s="107">
        <f t="shared" si="168"/>
        <v>0</v>
      </c>
      <c r="DK59" s="107">
        <f t="shared" si="169"/>
        <v>0</v>
      </c>
      <c r="DL59" s="107">
        <f t="shared" si="170"/>
        <v>0</v>
      </c>
      <c r="DM59" s="107">
        <f t="shared" si="171"/>
        <v>0</v>
      </c>
      <c r="DN59" s="107">
        <f t="shared" si="172"/>
        <v>0</v>
      </c>
      <c r="DO59" s="107">
        <f t="shared" si="173"/>
        <v>0</v>
      </c>
      <c r="DP59" s="107">
        <f t="shared" si="174"/>
        <v>0</v>
      </c>
      <c r="DQ59" s="107">
        <f t="shared" si="175"/>
        <v>0</v>
      </c>
      <c r="DR59" s="107">
        <f t="shared" si="176"/>
        <v>0</v>
      </c>
      <c r="DS59" s="107">
        <f t="shared" si="177"/>
        <v>0</v>
      </c>
      <c r="DT59" s="107">
        <f t="shared" si="178"/>
        <v>0</v>
      </c>
      <c r="DV59" s="107">
        <f t="shared" si="179"/>
        <v>0</v>
      </c>
      <c r="DW59" s="107">
        <f t="shared" si="180"/>
        <v>0</v>
      </c>
      <c r="DX59" s="107">
        <f t="shared" si="181"/>
        <v>0</v>
      </c>
      <c r="DY59" s="107">
        <f t="shared" si="182"/>
        <v>0</v>
      </c>
      <c r="DZ59" s="107">
        <f t="shared" si="183"/>
        <v>0</v>
      </c>
      <c r="EA59" s="107">
        <f t="shared" si="184"/>
        <v>0</v>
      </c>
      <c r="EB59" s="107">
        <f t="shared" si="185"/>
        <v>0</v>
      </c>
      <c r="EC59" s="107">
        <f t="shared" si="186"/>
        <v>0</v>
      </c>
      <c r="ED59" s="107">
        <f t="shared" si="187"/>
        <v>0</v>
      </c>
      <c r="EE59" s="107">
        <f t="shared" si="188"/>
        <v>0</v>
      </c>
      <c r="EG59" s="195">
        <f t="shared" si="189"/>
        <v>0</v>
      </c>
      <c r="EH59" s="195">
        <f t="shared" si="190"/>
        <v>0</v>
      </c>
      <c r="EI59" s="195">
        <f t="shared" si="191"/>
        <v>0</v>
      </c>
      <c r="EJ59" s="195">
        <f t="shared" si="192"/>
        <v>0</v>
      </c>
      <c r="EK59" s="195">
        <f t="shared" si="195"/>
        <v>0</v>
      </c>
      <c r="EL59" s="195">
        <f t="shared" si="195"/>
        <v>0</v>
      </c>
      <c r="EM59" s="195">
        <f t="shared" si="195"/>
        <v>0</v>
      </c>
      <c r="EN59" s="195">
        <f t="shared" si="195"/>
        <v>0</v>
      </c>
      <c r="EO59" s="195">
        <f t="shared" si="195"/>
        <v>0</v>
      </c>
      <c r="EP59" s="195">
        <f t="shared" si="195"/>
        <v>0</v>
      </c>
    </row>
    <row r="60" spans="2:146" x14ac:dyDescent="0.2">
      <c r="B60" s="126">
        <f t="shared" si="80"/>
        <v>1</v>
      </c>
      <c r="C60" s="118" t="str">
        <f t="shared" ca="1" si="141"/>
        <v/>
      </c>
      <c r="D60" s="118" t="str">
        <f t="shared" ca="1" si="142"/>
        <v/>
      </c>
      <c r="E60" s="118" t="str">
        <f t="shared" ca="1" si="143"/>
        <v/>
      </c>
      <c r="F60" s="117" t="str">
        <f ca="1">OFFSET(prihlasky!$H$1,$CJ60,0)</f>
        <v/>
      </c>
      <c r="G60" s="117" t="str">
        <f ca="1">IF(OFFSET(prihlasky!$B$1,$CJ60,0)="","",(OFFSET(prihlasky!$B$1,$CJ60,0)))</f>
        <v/>
      </c>
      <c r="H60" s="117">
        <f ca="1">OFFSET(prihlasky!$I$1,$CJ60,0)</f>
        <v>0</v>
      </c>
      <c r="I60" s="117" t="str">
        <f ca="1">UPPER(OFFSET(prihlasky!$A$1,$CJ60,0))</f>
        <v/>
      </c>
      <c r="J60" s="126">
        <f t="shared" si="144"/>
        <v>0</v>
      </c>
      <c r="K60" s="159">
        <f t="shared" si="145"/>
        <v>0</v>
      </c>
      <c r="L60" s="167">
        <f t="shared" ca="1" si="146"/>
        <v>0</v>
      </c>
      <c r="M60" s="117" t="str">
        <f ca="1">IF(OR(CH60=0,ISERROR(MATCH(I60,KKoef!E:E,0))),"",MATCH(I60,KKoef!E:E,0)-1)</f>
        <v/>
      </c>
      <c r="N60" s="117" t="str">
        <f ca="1">IF(M60="","",OFFSET(KKoef!$B$1,M60,0))</f>
        <v/>
      </c>
      <c r="O60" s="128"/>
      <c r="P60" s="128"/>
      <c r="Q60" s="128"/>
      <c r="R60" s="128"/>
      <c r="S60" s="128"/>
      <c r="T60" s="250"/>
      <c r="U60" s="128"/>
      <c r="V60" s="128"/>
      <c r="W60" s="128"/>
      <c r="X60" s="128"/>
      <c r="Y60" s="128"/>
      <c r="Z60" s="250"/>
      <c r="AA60" s="119">
        <f t="shared" ca="1" si="87"/>
        <v>85</v>
      </c>
      <c r="AB60" s="252">
        <f t="shared" si="88"/>
        <v>0</v>
      </c>
      <c r="AC60" s="119">
        <f t="shared" si="79"/>
        <v>0</v>
      </c>
      <c r="AD60" s="252">
        <f t="shared" si="89"/>
        <v>0</v>
      </c>
      <c r="AE60" s="171">
        <f t="shared" ca="1" si="90"/>
        <v>0</v>
      </c>
      <c r="AF60" s="211"/>
      <c r="AG60" s="224"/>
      <c r="AH60" s="194"/>
      <c r="AI60" s="194"/>
      <c r="AJ60" s="194"/>
      <c r="AK60" s="225"/>
      <c r="AL60" s="224"/>
      <c r="AM60" s="194"/>
      <c r="AN60" s="194"/>
      <c r="AO60" s="194"/>
      <c r="AP60" s="225"/>
      <c r="AQ60" s="224"/>
      <c r="AR60" s="194"/>
      <c r="AS60" s="194"/>
      <c r="AT60" s="194"/>
      <c r="AU60" s="225"/>
      <c r="AV60" s="224"/>
      <c r="AW60" s="194"/>
      <c r="AX60" s="194"/>
      <c r="AY60" s="194"/>
      <c r="AZ60" s="225"/>
      <c r="BA60" s="224"/>
      <c r="BB60" s="194"/>
      <c r="BC60" s="194"/>
      <c r="BD60" s="194"/>
      <c r="BE60" s="225"/>
      <c r="BF60" s="224"/>
      <c r="BG60" s="194"/>
      <c r="BH60" s="194"/>
      <c r="BI60" s="194"/>
      <c r="BJ60" s="225"/>
      <c r="BK60" s="212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215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69">
        <f t="shared" si="91"/>
        <v>0</v>
      </c>
      <c r="CH60" s="26">
        <f t="shared" si="92"/>
        <v>0</v>
      </c>
      <c r="CJ60" s="39">
        <v>52</v>
      </c>
      <c r="CK60" s="16">
        <f t="shared" si="147"/>
        <v>0</v>
      </c>
      <c r="CL60" s="51">
        <f t="shared" ca="1" si="194"/>
        <v>0</v>
      </c>
      <c r="CM60" s="51">
        <f t="shared" ca="1" si="194"/>
        <v>0</v>
      </c>
      <c r="CN60" s="51">
        <f t="shared" ca="1" si="194"/>
        <v>0</v>
      </c>
      <c r="CO60" s="51">
        <f t="shared" ca="1" si="148"/>
        <v>0</v>
      </c>
      <c r="CQ60" s="107">
        <f t="shared" si="149"/>
        <v>0</v>
      </c>
      <c r="CR60" s="107">
        <f t="shared" si="150"/>
        <v>0</v>
      </c>
      <c r="CS60" s="107">
        <f t="shared" si="151"/>
        <v>0</v>
      </c>
      <c r="CT60" s="107">
        <f t="shared" si="152"/>
        <v>0</v>
      </c>
      <c r="CU60" s="107">
        <f t="shared" si="153"/>
        <v>0</v>
      </c>
      <c r="CV60" s="107">
        <f t="shared" si="154"/>
        <v>0</v>
      </c>
      <c r="CW60" s="107">
        <f t="shared" si="155"/>
        <v>0</v>
      </c>
      <c r="CX60" s="107">
        <f t="shared" si="156"/>
        <v>0</v>
      </c>
      <c r="CY60" s="107">
        <f t="shared" si="157"/>
        <v>0</v>
      </c>
      <c r="CZ60" s="107">
        <f t="shared" si="158"/>
        <v>0</v>
      </c>
      <c r="DA60" s="107">
        <f t="shared" si="159"/>
        <v>0</v>
      </c>
      <c r="DB60" s="107">
        <f t="shared" si="160"/>
        <v>0</v>
      </c>
      <c r="DC60" s="107">
        <f t="shared" si="161"/>
        <v>0</v>
      </c>
      <c r="DD60" s="107">
        <f t="shared" si="162"/>
        <v>0</v>
      </c>
      <c r="DE60" s="107">
        <f t="shared" si="163"/>
        <v>0</v>
      </c>
      <c r="DF60" s="107">
        <f t="shared" si="164"/>
        <v>0</v>
      </c>
      <c r="DG60" s="107">
        <f t="shared" si="165"/>
        <v>0</v>
      </c>
      <c r="DH60" s="107">
        <f t="shared" si="166"/>
        <v>0</v>
      </c>
      <c r="DI60" s="107">
        <f t="shared" si="167"/>
        <v>0</v>
      </c>
      <c r="DJ60" s="107">
        <f t="shared" si="168"/>
        <v>0</v>
      </c>
      <c r="DK60" s="107">
        <f t="shared" si="169"/>
        <v>0</v>
      </c>
      <c r="DL60" s="107">
        <f t="shared" si="170"/>
        <v>0</v>
      </c>
      <c r="DM60" s="107">
        <f t="shared" si="171"/>
        <v>0</v>
      </c>
      <c r="DN60" s="107">
        <f t="shared" si="172"/>
        <v>0</v>
      </c>
      <c r="DO60" s="107">
        <f t="shared" si="173"/>
        <v>0</v>
      </c>
      <c r="DP60" s="107">
        <f t="shared" si="174"/>
        <v>0</v>
      </c>
      <c r="DQ60" s="107">
        <f t="shared" si="175"/>
        <v>0</v>
      </c>
      <c r="DR60" s="107">
        <f t="shared" si="176"/>
        <v>0</v>
      </c>
      <c r="DS60" s="107">
        <f t="shared" si="177"/>
        <v>0</v>
      </c>
      <c r="DT60" s="107">
        <f t="shared" si="178"/>
        <v>0</v>
      </c>
      <c r="DV60" s="107">
        <f t="shared" si="179"/>
        <v>0</v>
      </c>
      <c r="DW60" s="107">
        <f t="shared" si="180"/>
        <v>0</v>
      </c>
      <c r="DX60" s="107">
        <f t="shared" si="181"/>
        <v>0</v>
      </c>
      <c r="DY60" s="107">
        <f t="shared" si="182"/>
        <v>0</v>
      </c>
      <c r="DZ60" s="107">
        <f t="shared" si="183"/>
        <v>0</v>
      </c>
      <c r="EA60" s="107">
        <f t="shared" si="184"/>
        <v>0</v>
      </c>
      <c r="EB60" s="107">
        <f t="shared" si="185"/>
        <v>0</v>
      </c>
      <c r="EC60" s="107">
        <f t="shared" si="186"/>
        <v>0</v>
      </c>
      <c r="ED60" s="107">
        <f t="shared" si="187"/>
        <v>0</v>
      </c>
      <c r="EE60" s="107">
        <f t="shared" si="188"/>
        <v>0</v>
      </c>
      <c r="EG60" s="195">
        <f t="shared" si="189"/>
        <v>0</v>
      </c>
      <c r="EH60" s="195">
        <f t="shared" si="190"/>
        <v>0</v>
      </c>
      <c r="EI60" s="195">
        <f t="shared" si="191"/>
        <v>0</v>
      </c>
      <c r="EJ60" s="195">
        <f t="shared" si="192"/>
        <v>0</v>
      </c>
      <c r="EK60" s="195">
        <f t="shared" si="195"/>
        <v>0</v>
      </c>
      <c r="EL60" s="195">
        <f t="shared" si="195"/>
        <v>0</v>
      </c>
      <c r="EM60" s="195">
        <f t="shared" si="195"/>
        <v>0</v>
      </c>
      <c r="EN60" s="195">
        <f t="shared" si="195"/>
        <v>0</v>
      </c>
      <c r="EO60" s="195">
        <f t="shared" si="195"/>
        <v>0</v>
      </c>
      <c r="EP60" s="195">
        <f t="shared" si="195"/>
        <v>0</v>
      </c>
    </row>
    <row r="61" spans="2:146" x14ac:dyDescent="0.2">
      <c r="B61" s="126">
        <f t="shared" si="80"/>
        <v>1</v>
      </c>
      <c r="C61" s="118" t="str">
        <f t="shared" ca="1" si="141"/>
        <v/>
      </c>
      <c r="D61" s="118" t="str">
        <f t="shared" ca="1" si="142"/>
        <v/>
      </c>
      <c r="E61" s="118" t="str">
        <f t="shared" ca="1" si="143"/>
        <v/>
      </c>
      <c r="F61" s="117" t="str">
        <f ca="1">OFFSET(prihlasky!$H$1,$CJ61,0)</f>
        <v/>
      </c>
      <c r="G61" s="117" t="str">
        <f ca="1">IF(OFFSET(prihlasky!$B$1,$CJ61,0)="","",(OFFSET(prihlasky!$B$1,$CJ61,0)))</f>
        <v/>
      </c>
      <c r="H61" s="117">
        <f ca="1">OFFSET(prihlasky!$I$1,$CJ61,0)</f>
        <v>0</v>
      </c>
      <c r="I61" s="117" t="str">
        <f ca="1">UPPER(OFFSET(prihlasky!$A$1,$CJ61,0))</f>
        <v/>
      </c>
      <c r="J61" s="126">
        <f t="shared" si="144"/>
        <v>0</v>
      </c>
      <c r="K61" s="159">
        <f t="shared" si="145"/>
        <v>0</v>
      </c>
      <c r="L61" s="167">
        <f t="shared" ca="1" si="146"/>
        <v>0</v>
      </c>
      <c r="M61" s="117" t="str">
        <f ca="1">IF(OR(CH61=0,ISERROR(MATCH(I61,KKoef!E:E,0))),"",MATCH(I61,KKoef!E:E,0)-1)</f>
        <v/>
      </c>
      <c r="N61" s="117" t="str">
        <f ca="1">IF(M61="","",OFFSET(KKoef!$B$1,M61,0))</f>
        <v/>
      </c>
      <c r="O61" s="128"/>
      <c r="P61" s="128"/>
      <c r="Q61" s="128"/>
      <c r="R61" s="128"/>
      <c r="S61" s="128"/>
      <c r="T61" s="250"/>
      <c r="U61" s="128"/>
      <c r="V61" s="128"/>
      <c r="W61" s="128"/>
      <c r="X61" s="128"/>
      <c r="Y61" s="128"/>
      <c r="Z61" s="250"/>
      <c r="AA61" s="119">
        <f t="shared" ca="1" si="87"/>
        <v>85</v>
      </c>
      <c r="AB61" s="252">
        <f t="shared" si="88"/>
        <v>0</v>
      </c>
      <c r="AC61" s="119">
        <f t="shared" si="79"/>
        <v>0</v>
      </c>
      <c r="AD61" s="252">
        <f t="shared" si="89"/>
        <v>0</v>
      </c>
      <c r="AE61" s="171">
        <f t="shared" ca="1" si="90"/>
        <v>0</v>
      </c>
      <c r="AF61" s="211"/>
      <c r="AG61" s="224"/>
      <c r="AH61" s="194"/>
      <c r="AI61" s="194"/>
      <c r="AJ61" s="194"/>
      <c r="AK61" s="225"/>
      <c r="AL61" s="224"/>
      <c r="AM61" s="194"/>
      <c r="AN61" s="194"/>
      <c r="AO61" s="194"/>
      <c r="AP61" s="225"/>
      <c r="AQ61" s="224"/>
      <c r="AR61" s="194"/>
      <c r="AS61" s="194"/>
      <c r="AT61" s="194"/>
      <c r="AU61" s="225"/>
      <c r="AV61" s="224"/>
      <c r="AW61" s="194"/>
      <c r="AX61" s="194"/>
      <c r="AY61" s="194"/>
      <c r="AZ61" s="225"/>
      <c r="BA61" s="224"/>
      <c r="BB61" s="194"/>
      <c r="BC61" s="194"/>
      <c r="BD61" s="194"/>
      <c r="BE61" s="225"/>
      <c r="BF61" s="224"/>
      <c r="BG61" s="194"/>
      <c r="BH61" s="194"/>
      <c r="BI61" s="194"/>
      <c r="BJ61" s="225"/>
      <c r="BK61" s="212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215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69">
        <f t="shared" si="91"/>
        <v>0</v>
      </c>
      <c r="CH61" s="26">
        <f t="shared" si="92"/>
        <v>0</v>
      </c>
      <c r="CJ61" s="39">
        <v>53</v>
      </c>
      <c r="CK61" s="16">
        <f t="shared" si="147"/>
        <v>0</v>
      </c>
      <c r="CL61" s="51">
        <f t="shared" ca="1" si="194"/>
        <v>0</v>
      </c>
      <c r="CM61" s="51">
        <f t="shared" ca="1" si="194"/>
        <v>0</v>
      </c>
      <c r="CN61" s="51">
        <f t="shared" ca="1" si="194"/>
        <v>0</v>
      </c>
      <c r="CO61" s="51">
        <f t="shared" ca="1" si="148"/>
        <v>0</v>
      </c>
      <c r="CQ61" s="107">
        <f t="shared" si="149"/>
        <v>0</v>
      </c>
      <c r="CR61" s="107">
        <f t="shared" si="150"/>
        <v>0</v>
      </c>
      <c r="CS61" s="107">
        <f t="shared" si="151"/>
        <v>0</v>
      </c>
      <c r="CT61" s="107">
        <f t="shared" si="152"/>
        <v>0</v>
      </c>
      <c r="CU61" s="107">
        <f t="shared" si="153"/>
        <v>0</v>
      </c>
      <c r="CV61" s="107">
        <f t="shared" si="154"/>
        <v>0</v>
      </c>
      <c r="CW61" s="107">
        <f t="shared" si="155"/>
        <v>0</v>
      </c>
      <c r="CX61" s="107">
        <f t="shared" si="156"/>
        <v>0</v>
      </c>
      <c r="CY61" s="107">
        <f t="shared" si="157"/>
        <v>0</v>
      </c>
      <c r="CZ61" s="107">
        <f t="shared" si="158"/>
        <v>0</v>
      </c>
      <c r="DA61" s="107">
        <f t="shared" si="159"/>
        <v>0</v>
      </c>
      <c r="DB61" s="107">
        <f t="shared" si="160"/>
        <v>0</v>
      </c>
      <c r="DC61" s="107">
        <f t="shared" si="161"/>
        <v>0</v>
      </c>
      <c r="DD61" s="107">
        <f t="shared" si="162"/>
        <v>0</v>
      </c>
      <c r="DE61" s="107">
        <f t="shared" si="163"/>
        <v>0</v>
      </c>
      <c r="DF61" s="107">
        <f t="shared" si="164"/>
        <v>0</v>
      </c>
      <c r="DG61" s="107">
        <f t="shared" si="165"/>
        <v>0</v>
      </c>
      <c r="DH61" s="107">
        <f t="shared" si="166"/>
        <v>0</v>
      </c>
      <c r="DI61" s="107">
        <f t="shared" si="167"/>
        <v>0</v>
      </c>
      <c r="DJ61" s="107">
        <f t="shared" si="168"/>
        <v>0</v>
      </c>
      <c r="DK61" s="107">
        <f t="shared" si="169"/>
        <v>0</v>
      </c>
      <c r="DL61" s="107">
        <f t="shared" si="170"/>
        <v>0</v>
      </c>
      <c r="DM61" s="107">
        <f t="shared" si="171"/>
        <v>0</v>
      </c>
      <c r="DN61" s="107">
        <f t="shared" si="172"/>
        <v>0</v>
      </c>
      <c r="DO61" s="107">
        <f t="shared" si="173"/>
        <v>0</v>
      </c>
      <c r="DP61" s="107">
        <f t="shared" si="174"/>
        <v>0</v>
      </c>
      <c r="DQ61" s="107">
        <f t="shared" si="175"/>
        <v>0</v>
      </c>
      <c r="DR61" s="107">
        <f t="shared" si="176"/>
        <v>0</v>
      </c>
      <c r="DS61" s="107">
        <f t="shared" si="177"/>
        <v>0</v>
      </c>
      <c r="DT61" s="107">
        <f t="shared" si="178"/>
        <v>0</v>
      </c>
      <c r="DV61" s="107">
        <f t="shared" si="179"/>
        <v>0</v>
      </c>
      <c r="DW61" s="107">
        <f t="shared" si="180"/>
        <v>0</v>
      </c>
      <c r="DX61" s="107">
        <f t="shared" si="181"/>
        <v>0</v>
      </c>
      <c r="DY61" s="107">
        <f t="shared" si="182"/>
        <v>0</v>
      </c>
      <c r="DZ61" s="107">
        <f t="shared" si="183"/>
        <v>0</v>
      </c>
      <c r="EA61" s="107">
        <f t="shared" si="184"/>
        <v>0</v>
      </c>
      <c r="EB61" s="107">
        <f t="shared" si="185"/>
        <v>0</v>
      </c>
      <c r="EC61" s="107">
        <f t="shared" si="186"/>
        <v>0</v>
      </c>
      <c r="ED61" s="107">
        <f t="shared" si="187"/>
        <v>0</v>
      </c>
      <c r="EE61" s="107">
        <f t="shared" si="188"/>
        <v>0</v>
      </c>
      <c r="EG61" s="195">
        <f t="shared" si="189"/>
        <v>0</v>
      </c>
      <c r="EH61" s="195">
        <f t="shared" si="190"/>
        <v>0</v>
      </c>
      <c r="EI61" s="195">
        <f t="shared" si="191"/>
        <v>0</v>
      </c>
      <c r="EJ61" s="195">
        <f t="shared" si="192"/>
        <v>0</v>
      </c>
      <c r="EK61" s="195">
        <f t="shared" si="195"/>
        <v>0</v>
      </c>
      <c r="EL61" s="195">
        <f t="shared" si="195"/>
        <v>0</v>
      </c>
      <c r="EM61" s="195">
        <f t="shared" si="195"/>
        <v>0</v>
      </c>
      <c r="EN61" s="195">
        <f t="shared" si="195"/>
        <v>0</v>
      </c>
      <c r="EO61" s="195">
        <f t="shared" si="195"/>
        <v>0</v>
      </c>
      <c r="EP61" s="195">
        <f t="shared" si="195"/>
        <v>0</v>
      </c>
    </row>
    <row r="62" spans="2:146" x14ac:dyDescent="0.2">
      <c r="B62" s="126">
        <f t="shared" si="80"/>
        <v>1</v>
      </c>
      <c r="C62" s="118" t="str">
        <f t="shared" ca="1" si="141"/>
        <v/>
      </c>
      <c r="D62" s="118" t="str">
        <f t="shared" ca="1" si="142"/>
        <v/>
      </c>
      <c r="E62" s="118" t="str">
        <f t="shared" ca="1" si="143"/>
        <v/>
      </c>
      <c r="F62" s="117" t="str">
        <f ca="1">OFFSET(prihlasky!$H$1,$CJ62,0)</f>
        <v/>
      </c>
      <c r="G62" s="117" t="str">
        <f ca="1">IF(OFFSET(prihlasky!$B$1,$CJ62,0)="","",(OFFSET(prihlasky!$B$1,$CJ62,0)))</f>
        <v/>
      </c>
      <c r="H62" s="117">
        <f ca="1">OFFSET(prihlasky!$I$1,$CJ62,0)</f>
        <v>0</v>
      </c>
      <c r="I62" s="117" t="str">
        <f ca="1">UPPER(OFFSET(prihlasky!$A$1,$CJ62,0))</f>
        <v/>
      </c>
      <c r="J62" s="126">
        <f t="shared" si="144"/>
        <v>0</v>
      </c>
      <c r="K62" s="159">
        <f t="shared" si="145"/>
        <v>0</v>
      </c>
      <c r="L62" s="167">
        <f t="shared" ca="1" si="146"/>
        <v>0</v>
      </c>
      <c r="M62" s="117" t="str">
        <f ca="1">IF(OR(CH62=0,ISERROR(MATCH(I62,KKoef!E:E,0))),"",MATCH(I62,KKoef!E:E,0)-1)</f>
        <v/>
      </c>
      <c r="N62" s="117" t="str">
        <f ca="1">IF(M62="","",OFFSET(KKoef!$B$1,M62,0))</f>
        <v/>
      </c>
      <c r="O62" s="128"/>
      <c r="P62" s="128"/>
      <c r="Q62" s="128"/>
      <c r="R62" s="128"/>
      <c r="S62" s="128"/>
      <c r="T62" s="250"/>
      <c r="U62" s="128"/>
      <c r="V62" s="128"/>
      <c r="W62" s="128"/>
      <c r="X62" s="128"/>
      <c r="Y62" s="128"/>
      <c r="Z62" s="250"/>
      <c r="AA62" s="119">
        <f t="shared" ca="1" si="87"/>
        <v>85</v>
      </c>
      <c r="AB62" s="252">
        <f t="shared" si="88"/>
        <v>0</v>
      </c>
      <c r="AC62" s="119">
        <f t="shared" si="79"/>
        <v>0</v>
      </c>
      <c r="AD62" s="252">
        <f t="shared" si="89"/>
        <v>0</v>
      </c>
      <c r="AE62" s="171">
        <f t="shared" ca="1" si="90"/>
        <v>0</v>
      </c>
      <c r="AF62" s="211"/>
      <c r="AG62" s="224"/>
      <c r="AH62" s="194"/>
      <c r="AI62" s="194"/>
      <c r="AJ62" s="194"/>
      <c r="AK62" s="225"/>
      <c r="AL62" s="224"/>
      <c r="AM62" s="194"/>
      <c r="AN62" s="194"/>
      <c r="AO62" s="194"/>
      <c r="AP62" s="225"/>
      <c r="AQ62" s="224"/>
      <c r="AR62" s="194"/>
      <c r="AS62" s="194"/>
      <c r="AT62" s="194"/>
      <c r="AU62" s="225"/>
      <c r="AV62" s="224"/>
      <c r="AW62" s="194"/>
      <c r="AX62" s="194"/>
      <c r="AY62" s="194"/>
      <c r="AZ62" s="225"/>
      <c r="BA62" s="224"/>
      <c r="BB62" s="194"/>
      <c r="BC62" s="194"/>
      <c r="BD62" s="194"/>
      <c r="BE62" s="225"/>
      <c r="BF62" s="224"/>
      <c r="BG62" s="194"/>
      <c r="BH62" s="194"/>
      <c r="BI62" s="194"/>
      <c r="BJ62" s="225"/>
      <c r="BK62" s="212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215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69">
        <f t="shared" si="91"/>
        <v>0</v>
      </c>
      <c r="CH62" s="26">
        <f t="shared" si="92"/>
        <v>0</v>
      </c>
      <c r="CJ62" s="39">
        <v>54</v>
      </c>
      <c r="CK62" s="16">
        <f t="shared" si="147"/>
        <v>0</v>
      </c>
      <c r="CL62" s="51">
        <f t="shared" ca="1" si="194"/>
        <v>0</v>
      </c>
      <c r="CM62" s="51">
        <f t="shared" ca="1" si="194"/>
        <v>0</v>
      </c>
      <c r="CN62" s="51">
        <f t="shared" ca="1" si="194"/>
        <v>0</v>
      </c>
      <c r="CO62" s="51">
        <f t="shared" ca="1" si="148"/>
        <v>0</v>
      </c>
      <c r="CQ62" s="107">
        <f t="shared" si="149"/>
        <v>0</v>
      </c>
      <c r="CR62" s="107">
        <f t="shared" si="150"/>
        <v>0</v>
      </c>
      <c r="CS62" s="107">
        <f t="shared" si="151"/>
        <v>0</v>
      </c>
      <c r="CT62" s="107">
        <f t="shared" si="152"/>
        <v>0</v>
      </c>
      <c r="CU62" s="107">
        <f t="shared" si="153"/>
        <v>0</v>
      </c>
      <c r="CV62" s="107">
        <f t="shared" si="154"/>
        <v>0</v>
      </c>
      <c r="CW62" s="107">
        <f t="shared" si="155"/>
        <v>0</v>
      </c>
      <c r="CX62" s="107">
        <f t="shared" si="156"/>
        <v>0</v>
      </c>
      <c r="CY62" s="107">
        <f t="shared" si="157"/>
        <v>0</v>
      </c>
      <c r="CZ62" s="107">
        <f t="shared" si="158"/>
        <v>0</v>
      </c>
      <c r="DA62" s="107">
        <f t="shared" si="159"/>
        <v>0</v>
      </c>
      <c r="DB62" s="107">
        <f t="shared" si="160"/>
        <v>0</v>
      </c>
      <c r="DC62" s="107">
        <f t="shared" si="161"/>
        <v>0</v>
      </c>
      <c r="DD62" s="107">
        <f t="shared" si="162"/>
        <v>0</v>
      </c>
      <c r="DE62" s="107">
        <f t="shared" si="163"/>
        <v>0</v>
      </c>
      <c r="DF62" s="107">
        <f t="shared" si="164"/>
        <v>0</v>
      </c>
      <c r="DG62" s="107">
        <f t="shared" si="165"/>
        <v>0</v>
      </c>
      <c r="DH62" s="107">
        <f t="shared" si="166"/>
        <v>0</v>
      </c>
      <c r="DI62" s="107">
        <f t="shared" si="167"/>
        <v>0</v>
      </c>
      <c r="DJ62" s="107">
        <f t="shared" si="168"/>
        <v>0</v>
      </c>
      <c r="DK62" s="107">
        <f t="shared" si="169"/>
        <v>0</v>
      </c>
      <c r="DL62" s="107">
        <f t="shared" si="170"/>
        <v>0</v>
      </c>
      <c r="DM62" s="107">
        <f t="shared" si="171"/>
        <v>0</v>
      </c>
      <c r="DN62" s="107">
        <f t="shared" si="172"/>
        <v>0</v>
      </c>
      <c r="DO62" s="107">
        <f t="shared" si="173"/>
        <v>0</v>
      </c>
      <c r="DP62" s="107">
        <f t="shared" si="174"/>
        <v>0</v>
      </c>
      <c r="DQ62" s="107">
        <f t="shared" si="175"/>
        <v>0</v>
      </c>
      <c r="DR62" s="107">
        <f t="shared" si="176"/>
        <v>0</v>
      </c>
      <c r="DS62" s="107">
        <f t="shared" si="177"/>
        <v>0</v>
      </c>
      <c r="DT62" s="107">
        <f t="shared" si="178"/>
        <v>0</v>
      </c>
      <c r="DV62" s="107">
        <f t="shared" si="179"/>
        <v>0</v>
      </c>
      <c r="DW62" s="107">
        <f t="shared" si="180"/>
        <v>0</v>
      </c>
      <c r="DX62" s="107">
        <f t="shared" si="181"/>
        <v>0</v>
      </c>
      <c r="DY62" s="107">
        <f t="shared" si="182"/>
        <v>0</v>
      </c>
      <c r="DZ62" s="107">
        <f t="shared" si="183"/>
        <v>0</v>
      </c>
      <c r="EA62" s="107">
        <f t="shared" si="184"/>
        <v>0</v>
      </c>
      <c r="EB62" s="107">
        <f t="shared" si="185"/>
        <v>0</v>
      </c>
      <c r="EC62" s="107">
        <f t="shared" si="186"/>
        <v>0</v>
      </c>
      <c r="ED62" s="107">
        <f t="shared" si="187"/>
        <v>0</v>
      </c>
      <c r="EE62" s="107">
        <f t="shared" si="188"/>
        <v>0</v>
      </c>
      <c r="EG62" s="195">
        <f t="shared" si="189"/>
        <v>0</v>
      </c>
      <c r="EH62" s="195">
        <f t="shared" si="190"/>
        <v>0</v>
      </c>
      <c r="EI62" s="195">
        <f t="shared" si="191"/>
        <v>0</v>
      </c>
      <c r="EJ62" s="195">
        <f t="shared" si="192"/>
        <v>0</v>
      </c>
      <c r="EK62" s="195">
        <f t="shared" si="195"/>
        <v>0</v>
      </c>
      <c r="EL62" s="195">
        <f t="shared" si="195"/>
        <v>0</v>
      </c>
      <c r="EM62" s="195">
        <f t="shared" si="195"/>
        <v>0</v>
      </c>
      <c r="EN62" s="195">
        <f t="shared" si="195"/>
        <v>0</v>
      </c>
      <c r="EO62" s="195">
        <f t="shared" si="195"/>
        <v>0</v>
      </c>
      <c r="EP62" s="195">
        <f t="shared" si="195"/>
        <v>0</v>
      </c>
    </row>
    <row r="63" spans="2:146" x14ac:dyDescent="0.2">
      <c r="B63" s="126">
        <f t="shared" si="80"/>
        <v>1</v>
      </c>
      <c r="C63" s="118" t="str">
        <f t="shared" ca="1" si="141"/>
        <v/>
      </c>
      <c r="D63" s="118" t="str">
        <f t="shared" ca="1" si="142"/>
        <v/>
      </c>
      <c r="E63" s="118" t="str">
        <f t="shared" ca="1" si="143"/>
        <v/>
      </c>
      <c r="F63" s="117" t="str">
        <f ca="1">OFFSET(prihlasky!$H$1,$CJ63,0)</f>
        <v/>
      </c>
      <c r="G63" s="117" t="str">
        <f ca="1">IF(OFFSET(prihlasky!$B$1,$CJ63,0)="","",(OFFSET(prihlasky!$B$1,$CJ63,0)))</f>
        <v/>
      </c>
      <c r="H63" s="117">
        <f ca="1">OFFSET(prihlasky!$I$1,$CJ63,0)</f>
        <v>0</v>
      </c>
      <c r="I63" s="117" t="str">
        <f ca="1">UPPER(OFFSET(prihlasky!$A$1,$CJ63,0))</f>
        <v/>
      </c>
      <c r="J63" s="126">
        <f t="shared" si="144"/>
        <v>0</v>
      </c>
      <c r="K63" s="159">
        <f t="shared" si="145"/>
        <v>0</v>
      </c>
      <c r="L63" s="167">
        <f t="shared" ca="1" si="146"/>
        <v>0</v>
      </c>
      <c r="M63" s="117" t="str">
        <f ca="1">IF(OR(CH63=0,ISERROR(MATCH(I63,KKoef!E:E,0))),"",MATCH(I63,KKoef!E:E,0)-1)</f>
        <v/>
      </c>
      <c r="N63" s="117" t="str">
        <f ca="1">IF(M63="","",OFFSET(KKoef!$B$1,M63,0))</f>
        <v/>
      </c>
      <c r="O63" s="128"/>
      <c r="P63" s="128"/>
      <c r="Q63" s="128"/>
      <c r="R63" s="128"/>
      <c r="S63" s="128"/>
      <c r="T63" s="250"/>
      <c r="U63" s="128"/>
      <c r="V63" s="128"/>
      <c r="W63" s="128"/>
      <c r="X63" s="128"/>
      <c r="Y63" s="128"/>
      <c r="Z63" s="250"/>
      <c r="AA63" s="119">
        <f t="shared" ca="1" si="87"/>
        <v>85</v>
      </c>
      <c r="AB63" s="252">
        <f t="shared" si="88"/>
        <v>0</v>
      </c>
      <c r="AC63" s="119">
        <f t="shared" si="79"/>
        <v>0</v>
      </c>
      <c r="AD63" s="252">
        <f t="shared" si="89"/>
        <v>0</v>
      </c>
      <c r="AE63" s="171">
        <f t="shared" ca="1" si="90"/>
        <v>0</v>
      </c>
      <c r="AF63" s="211"/>
      <c r="AG63" s="224"/>
      <c r="AH63" s="194"/>
      <c r="AI63" s="194"/>
      <c r="AJ63" s="194"/>
      <c r="AK63" s="225"/>
      <c r="AL63" s="224"/>
      <c r="AM63" s="194"/>
      <c r="AN63" s="194"/>
      <c r="AO63" s="194"/>
      <c r="AP63" s="225"/>
      <c r="AQ63" s="224"/>
      <c r="AR63" s="194"/>
      <c r="AS63" s="194"/>
      <c r="AT63" s="194"/>
      <c r="AU63" s="225"/>
      <c r="AV63" s="224"/>
      <c r="AW63" s="194"/>
      <c r="AX63" s="194"/>
      <c r="AY63" s="194"/>
      <c r="AZ63" s="225"/>
      <c r="BA63" s="224"/>
      <c r="BB63" s="194"/>
      <c r="BC63" s="194"/>
      <c r="BD63" s="194"/>
      <c r="BE63" s="225"/>
      <c r="BF63" s="224"/>
      <c r="BG63" s="194"/>
      <c r="BH63" s="194"/>
      <c r="BI63" s="194"/>
      <c r="BJ63" s="225"/>
      <c r="BK63" s="212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215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69">
        <f t="shared" si="91"/>
        <v>0</v>
      </c>
      <c r="CH63" s="26">
        <f t="shared" si="92"/>
        <v>0</v>
      </c>
      <c r="CJ63" s="39">
        <v>55</v>
      </c>
      <c r="CK63" s="16">
        <f t="shared" si="147"/>
        <v>0</v>
      </c>
      <c r="CL63" s="51">
        <f t="shared" ca="1" si="194"/>
        <v>0</v>
      </c>
      <c r="CM63" s="51">
        <f t="shared" ca="1" si="194"/>
        <v>0</v>
      </c>
      <c r="CN63" s="51">
        <f t="shared" ca="1" si="194"/>
        <v>0</v>
      </c>
      <c r="CO63" s="51">
        <f t="shared" ca="1" si="148"/>
        <v>0</v>
      </c>
      <c r="CQ63" s="107">
        <f t="shared" si="149"/>
        <v>0</v>
      </c>
      <c r="CR63" s="107">
        <f t="shared" si="150"/>
        <v>0</v>
      </c>
      <c r="CS63" s="107">
        <f t="shared" si="151"/>
        <v>0</v>
      </c>
      <c r="CT63" s="107">
        <f t="shared" si="152"/>
        <v>0</v>
      </c>
      <c r="CU63" s="107">
        <f t="shared" si="153"/>
        <v>0</v>
      </c>
      <c r="CV63" s="107">
        <f t="shared" si="154"/>
        <v>0</v>
      </c>
      <c r="CW63" s="107">
        <f t="shared" si="155"/>
        <v>0</v>
      </c>
      <c r="CX63" s="107">
        <f t="shared" si="156"/>
        <v>0</v>
      </c>
      <c r="CY63" s="107">
        <f t="shared" si="157"/>
        <v>0</v>
      </c>
      <c r="CZ63" s="107">
        <f t="shared" si="158"/>
        <v>0</v>
      </c>
      <c r="DA63" s="107">
        <f t="shared" si="159"/>
        <v>0</v>
      </c>
      <c r="DB63" s="107">
        <f t="shared" si="160"/>
        <v>0</v>
      </c>
      <c r="DC63" s="107">
        <f t="shared" si="161"/>
        <v>0</v>
      </c>
      <c r="DD63" s="107">
        <f t="shared" si="162"/>
        <v>0</v>
      </c>
      <c r="DE63" s="107">
        <f t="shared" si="163"/>
        <v>0</v>
      </c>
      <c r="DF63" s="107">
        <f t="shared" si="164"/>
        <v>0</v>
      </c>
      <c r="DG63" s="107">
        <f t="shared" si="165"/>
        <v>0</v>
      </c>
      <c r="DH63" s="107">
        <f t="shared" si="166"/>
        <v>0</v>
      </c>
      <c r="DI63" s="107">
        <f t="shared" si="167"/>
        <v>0</v>
      </c>
      <c r="DJ63" s="107">
        <f t="shared" si="168"/>
        <v>0</v>
      </c>
      <c r="DK63" s="107">
        <f t="shared" si="169"/>
        <v>0</v>
      </c>
      <c r="DL63" s="107">
        <f t="shared" si="170"/>
        <v>0</v>
      </c>
      <c r="DM63" s="107">
        <f t="shared" si="171"/>
        <v>0</v>
      </c>
      <c r="DN63" s="107">
        <f t="shared" si="172"/>
        <v>0</v>
      </c>
      <c r="DO63" s="107">
        <f t="shared" si="173"/>
        <v>0</v>
      </c>
      <c r="DP63" s="107">
        <f t="shared" si="174"/>
        <v>0</v>
      </c>
      <c r="DQ63" s="107">
        <f t="shared" si="175"/>
        <v>0</v>
      </c>
      <c r="DR63" s="107">
        <f t="shared" si="176"/>
        <v>0</v>
      </c>
      <c r="DS63" s="107">
        <f t="shared" si="177"/>
        <v>0</v>
      </c>
      <c r="DT63" s="107">
        <f t="shared" si="178"/>
        <v>0</v>
      </c>
      <c r="DV63" s="107">
        <f t="shared" si="179"/>
        <v>0</v>
      </c>
      <c r="DW63" s="107">
        <f t="shared" si="180"/>
        <v>0</v>
      </c>
      <c r="DX63" s="107">
        <f t="shared" si="181"/>
        <v>0</v>
      </c>
      <c r="DY63" s="107">
        <f t="shared" si="182"/>
        <v>0</v>
      </c>
      <c r="DZ63" s="107">
        <f t="shared" si="183"/>
        <v>0</v>
      </c>
      <c r="EA63" s="107">
        <f t="shared" si="184"/>
        <v>0</v>
      </c>
      <c r="EB63" s="107">
        <f t="shared" si="185"/>
        <v>0</v>
      </c>
      <c r="EC63" s="107">
        <f t="shared" si="186"/>
        <v>0</v>
      </c>
      <c r="ED63" s="107">
        <f t="shared" si="187"/>
        <v>0</v>
      </c>
      <c r="EE63" s="107">
        <f t="shared" si="188"/>
        <v>0</v>
      </c>
      <c r="EG63" s="195">
        <f t="shared" si="189"/>
        <v>0</v>
      </c>
      <c r="EH63" s="195">
        <f t="shared" si="190"/>
        <v>0</v>
      </c>
      <c r="EI63" s="195">
        <f t="shared" si="191"/>
        <v>0</v>
      </c>
      <c r="EJ63" s="195">
        <f t="shared" si="192"/>
        <v>0</v>
      </c>
      <c r="EK63" s="195">
        <f t="shared" si="195"/>
        <v>0</v>
      </c>
      <c r="EL63" s="195">
        <f t="shared" si="195"/>
        <v>0</v>
      </c>
      <c r="EM63" s="195">
        <f t="shared" si="195"/>
        <v>0</v>
      </c>
      <c r="EN63" s="195">
        <f t="shared" si="195"/>
        <v>0</v>
      </c>
      <c r="EO63" s="195">
        <f t="shared" si="195"/>
        <v>0</v>
      </c>
      <c r="EP63" s="195">
        <f t="shared" si="195"/>
        <v>0</v>
      </c>
    </row>
    <row r="64" spans="2:146" x14ac:dyDescent="0.2">
      <c r="B64" s="126">
        <f t="shared" si="80"/>
        <v>1</v>
      </c>
      <c r="C64" s="118" t="str">
        <f t="shared" ca="1" si="141"/>
        <v/>
      </c>
      <c r="D64" s="118" t="str">
        <f t="shared" ca="1" si="142"/>
        <v/>
      </c>
      <c r="E64" s="118" t="str">
        <f t="shared" ca="1" si="143"/>
        <v/>
      </c>
      <c r="F64" s="117" t="str">
        <f ca="1">OFFSET(prihlasky!$H$1,$CJ64,0)</f>
        <v/>
      </c>
      <c r="G64" s="117" t="str">
        <f ca="1">IF(OFFSET(prihlasky!$B$1,$CJ64,0)="","",(OFFSET(prihlasky!$B$1,$CJ64,0)))</f>
        <v/>
      </c>
      <c r="H64" s="117">
        <f ca="1">OFFSET(prihlasky!$I$1,$CJ64,0)</f>
        <v>0</v>
      </c>
      <c r="I64" s="117" t="str">
        <f ca="1">UPPER(OFFSET(prihlasky!$A$1,$CJ64,0))</f>
        <v/>
      </c>
      <c r="J64" s="126">
        <f t="shared" si="144"/>
        <v>0</v>
      </c>
      <c r="K64" s="159">
        <f t="shared" si="145"/>
        <v>0</v>
      </c>
      <c r="L64" s="167">
        <f t="shared" ca="1" si="146"/>
        <v>0</v>
      </c>
      <c r="M64" s="117" t="str">
        <f ca="1">IF(OR(CH64=0,ISERROR(MATCH(I64,KKoef!E:E,0))),"",MATCH(I64,KKoef!E:E,0)-1)</f>
        <v/>
      </c>
      <c r="N64" s="117" t="str">
        <f ca="1">IF(M64="","",OFFSET(KKoef!$B$1,M64,0))</f>
        <v/>
      </c>
      <c r="O64" s="128"/>
      <c r="P64" s="128"/>
      <c r="Q64" s="128"/>
      <c r="R64" s="128"/>
      <c r="S64" s="128"/>
      <c r="T64" s="250"/>
      <c r="U64" s="128"/>
      <c r="V64" s="128"/>
      <c r="W64" s="128"/>
      <c r="X64" s="128"/>
      <c r="Y64" s="128"/>
      <c r="Z64" s="250"/>
      <c r="AA64" s="119">
        <f t="shared" ca="1" si="87"/>
        <v>85</v>
      </c>
      <c r="AB64" s="252">
        <f t="shared" si="88"/>
        <v>0</v>
      </c>
      <c r="AC64" s="119">
        <f t="shared" si="79"/>
        <v>0</v>
      </c>
      <c r="AD64" s="252">
        <f t="shared" si="89"/>
        <v>0</v>
      </c>
      <c r="AE64" s="171">
        <f t="shared" ca="1" si="90"/>
        <v>0</v>
      </c>
      <c r="AF64" s="211"/>
      <c r="AG64" s="224"/>
      <c r="AH64" s="194"/>
      <c r="AI64" s="194"/>
      <c r="AJ64" s="194"/>
      <c r="AK64" s="225"/>
      <c r="AL64" s="224"/>
      <c r="AM64" s="194"/>
      <c r="AN64" s="194"/>
      <c r="AO64" s="194"/>
      <c r="AP64" s="225"/>
      <c r="AQ64" s="224"/>
      <c r="AR64" s="194"/>
      <c r="AS64" s="194"/>
      <c r="AT64" s="194"/>
      <c r="AU64" s="225"/>
      <c r="AV64" s="224"/>
      <c r="AW64" s="194"/>
      <c r="AX64" s="194"/>
      <c r="AY64" s="194"/>
      <c r="AZ64" s="225"/>
      <c r="BA64" s="224"/>
      <c r="BB64" s="194"/>
      <c r="BC64" s="194"/>
      <c r="BD64" s="194"/>
      <c r="BE64" s="225"/>
      <c r="BF64" s="224"/>
      <c r="BG64" s="194"/>
      <c r="BH64" s="194"/>
      <c r="BI64" s="194"/>
      <c r="BJ64" s="225"/>
      <c r="BK64" s="212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215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69">
        <f t="shared" si="91"/>
        <v>0</v>
      </c>
      <c r="CH64" s="26">
        <f t="shared" si="92"/>
        <v>0</v>
      </c>
      <c r="CJ64" s="39">
        <v>56</v>
      </c>
      <c r="CK64" s="16">
        <f t="shared" si="147"/>
        <v>0</v>
      </c>
      <c r="CL64" s="51">
        <f t="shared" ca="1" si="194"/>
        <v>0</v>
      </c>
      <c r="CM64" s="51">
        <f t="shared" ca="1" si="194"/>
        <v>0</v>
      </c>
      <c r="CN64" s="51">
        <f t="shared" ca="1" si="194"/>
        <v>0</v>
      </c>
      <c r="CO64" s="51">
        <f t="shared" ca="1" si="148"/>
        <v>0</v>
      </c>
      <c r="CQ64" s="107">
        <f t="shared" si="149"/>
        <v>0</v>
      </c>
      <c r="CR64" s="107">
        <f t="shared" si="150"/>
        <v>0</v>
      </c>
      <c r="CS64" s="107">
        <f t="shared" si="151"/>
        <v>0</v>
      </c>
      <c r="CT64" s="107">
        <f t="shared" si="152"/>
        <v>0</v>
      </c>
      <c r="CU64" s="107">
        <f t="shared" si="153"/>
        <v>0</v>
      </c>
      <c r="CV64" s="107">
        <f t="shared" si="154"/>
        <v>0</v>
      </c>
      <c r="CW64" s="107">
        <f t="shared" si="155"/>
        <v>0</v>
      </c>
      <c r="CX64" s="107">
        <f t="shared" si="156"/>
        <v>0</v>
      </c>
      <c r="CY64" s="107">
        <f t="shared" si="157"/>
        <v>0</v>
      </c>
      <c r="CZ64" s="107">
        <f t="shared" si="158"/>
        <v>0</v>
      </c>
      <c r="DA64" s="107">
        <f t="shared" si="159"/>
        <v>0</v>
      </c>
      <c r="DB64" s="107">
        <f t="shared" si="160"/>
        <v>0</v>
      </c>
      <c r="DC64" s="107">
        <f t="shared" si="161"/>
        <v>0</v>
      </c>
      <c r="DD64" s="107">
        <f t="shared" si="162"/>
        <v>0</v>
      </c>
      <c r="DE64" s="107">
        <f t="shared" si="163"/>
        <v>0</v>
      </c>
      <c r="DF64" s="107">
        <f t="shared" si="164"/>
        <v>0</v>
      </c>
      <c r="DG64" s="107">
        <f t="shared" si="165"/>
        <v>0</v>
      </c>
      <c r="DH64" s="107">
        <f t="shared" si="166"/>
        <v>0</v>
      </c>
      <c r="DI64" s="107">
        <f t="shared" si="167"/>
        <v>0</v>
      </c>
      <c r="DJ64" s="107">
        <f t="shared" si="168"/>
        <v>0</v>
      </c>
      <c r="DK64" s="107">
        <f t="shared" si="169"/>
        <v>0</v>
      </c>
      <c r="DL64" s="107">
        <f t="shared" si="170"/>
        <v>0</v>
      </c>
      <c r="DM64" s="107">
        <f t="shared" si="171"/>
        <v>0</v>
      </c>
      <c r="DN64" s="107">
        <f t="shared" si="172"/>
        <v>0</v>
      </c>
      <c r="DO64" s="107">
        <f t="shared" si="173"/>
        <v>0</v>
      </c>
      <c r="DP64" s="107">
        <f t="shared" si="174"/>
        <v>0</v>
      </c>
      <c r="DQ64" s="107">
        <f t="shared" si="175"/>
        <v>0</v>
      </c>
      <c r="DR64" s="107">
        <f t="shared" si="176"/>
        <v>0</v>
      </c>
      <c r="DS64" s="107">
        <f t="shared" si="177"/>
        <v>0</v>
      </c>
      <c r="DT64" s="107">
        <f t="shared" si="178"/>
        <v>0</v>
      </c>
      <c r="DV64" s="107">
        <f t="shared" si="179"/>
        <v>0</v>
      </c>
      <c r="DW64" s="107">
        <f t="shared" si="180"/>
        <v>0</v>
      </c>
      <c r="DX64" s="107">
        <f t="shared" si="181"/>
        <v>0</v>
      </c>
      <c r="DY64" s="107">
        <f t="shared" si="182"/>
        <v>0</v>
      </c>
      <c r="DZ64" s="107">
        <f t="shared" si="183"/>
        <v>0</v>
      </c>
      <c r="EA64" s="107">
        <f t="shared" si="184"/>
        <v>0</v>
      </c>
      <c r="EB64" s="107">
        <f t="shared" si="185"/>
        <v>0</v>
      </c>
      <c r="EC64" s="107">
        <f t="shared" si="186"/>
        <v>0</v>
      </c>
      <c r="ED64" s="107">
        <f t="shared" si="187"/>
        <v>0</v>
      </c>
      <c r="EE64" s="107">
        <f t="shared" si="188"/>
        <v>0</v>
      </c>
      <c r="EG64" s="195">
        <f t="shared" si="189"/>
        <v>0</v>
      </c>
      <c r="EH64" s="195">
        <f t="shared" si="190"/>
        <v>0</v>
      </c>
      <c r="EI64" s="195">
        <f t="shared" si="191"/>
        <v>0</v>
      </c>
      <c r="EJ64" s="195">
        <f t="shared" si="192"/>
        <v>0</v>
      </c>
      <c r="EK64" s="195">
        <f t="shared" si="195"/>
        <v>0</v>
      </c>
      <c r="EL64" s="195">
        <f t="shared" si="195"/>
        <v>0</v>
      </c>
      <c r="EM64" s="195">
        <f t="shared" si="195"/>
        <v>0</v>
      </c>
      <c r="EN64" s="195">
        <f t="shared" si="195"/>
        <v>0</v>
      </c>
      <c r="EO64" s="195">
        <f t="shared" si="195"/>
        <v>0</v>
      </c>
      <c r="EP64" s="195">
        <f t="shared" si="195"/>
        <v>0</v>
      </c>
    </row>
    <row r="65" spans="2:146" x14ac:dyDescent="0.2">
      <c r="B65" s="126">
        <f t="shared" si="80"/>
        <v>1</v>
      </c>
      <c r="C65" s="118" t="str">
        <f t="shared" ca="1" si="141"/>
        <v/>
      </c>
      <c r="D65" s="118" t="str">
        <f t="shared" ca="1" si="142"/>
        <v/>
      </c>
      <c r="E65" s="118" t="str">
        <f t="shared" ca="1" si="143"/>
        <v/>
      </c>
      <c r="F65" s="117" t="str">
        <f ca="1">OFFSET(prihlasky!$H$1,$CJ65,0)</f>
        <v/>
      </c>
      <c r="G65" s="117" t="str">
        <f ca="1">IF(OFFSET(prihlasky!$B$1,$CJ65,0)="","",(OFFSET(prihlasky!$B$1,$CJ65,0)))</f>
        <v/>
      </c>
      <c r="H65" s="117">
        <f ca="1">OFFSET(prihlasky!$I$1,$CJ65,0)</f>
        <v>0</v>
      </c>
      <c r="I65" s="117" t="str">
        <f ca="1">UPPER(OFFSET(prihlasky!$A$1,$CJ65,0))</f>
        <v/>
      </c>
      <c r="J65" s="126">
        <f t="shared" si="144"/>
        <v>0</v>
      </c>
      <c r="K65" s="159">
        <f t="shared" si="145"/>
        <v>0</v>
      </c>
      <c r="L65" s="167">
        <f t="shared" ca="1" si="146"/>
        <v>0</v>
      </c>
      <c r="M65" s="117" t="str">
        <f ca="1">IF(OR(CH65=0,ISERROR(MATCH(I65,KKoef!E:E,0))),"",MATCH(I65,KKoef!E:E,0)-1)</f>
        <v/>
      </c>
      <c r="N65" s="117" t="str">
        <f ca="1">IF(M65="","",OFFSET(KKoef!$B$1,M65,0))</f>
        <v/>
      </c>
      <c r="O65" s="128"/>
      <c r="P65" s="128"/>
      <c r="Q65" s="128"/>
      <c r="R65" s="128"/>
      <c r="S65" s="128"/>
      <c r="T65" s="250"/>
      <c r="U65" s="128"/>
      <c r="V65" s="128"/>
      <c r="W65" s="128"/>
      <c r="X65" s="128"/>
      <c r="Y65" s="128"/>
      <c r="Z65" s="250"/>
      <c r="AA65" s="119">
        <f t="shared" ca="1" si="87"/>
        <v>85</v>
      </c>
      <c r="AB65" s="252">
        <f t="shared" si="88"/>
        <v>0</v>
      </c>
      <c r="AC65" s="119">
        <f t="shared" si="79"/>
        <v>0</v>
      </c>
      <c r="AD65" s="252">
        <f t="shared" si="89"/>
        <v>0</v>
      </c>
      <c r="AE65" s="171">
        <f t="shared" ca="1" si="90"/>
        <v>0</v>
      </c>
      <c r="AF65" s="211"/>
      <c r="AG65" s="224"/>
      <c r="AH65" s="194"/>
      <c r="AI65" s="194"/>
      <c r="AJ65" s="194"/>
      <c r="AK65" s="225"/>
      <c r="AL65" s="224"/>
      <c r="AM65" s="194"/>
      <c r="AN65" s="194"/>
      <c r="AO65" s="194"/>
      <c r="AP65" s="225"/>
      <c r="AQ65" s="224"/>
      <c r="AR65" s="194"/>
      <c r="AS65" s="194"/>
      <c r="AT65" s="194"/>
      <c r="AU65" s="225"/>
      <c r="AV65" s="224"/>
      <c r="AW65" s="194"/>
      <c r="AX65" s="194"/>
      <c r="AY65" s="194"/>
      <c r="AZ65" s="225"/>
      <c r="BA65" s="224"/>
      <c r="BB65" s="194"/>
      <c r="BC65" s="194"/>
      <c r="BD65" s="194"/>
      <c r="BE65" s="225"/>
      <c r="BF65" s="224"/>
      <c r="BG65" s="194"/>
      <c r="BH65" s="194"/>
      <c r="BI65" s="194"/>
      <c r="BJ65" s="225"/>
      <c r="BK65" s="212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215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69">
        <f t="shared" si="91"/>
        <v>0</v>
      </c>
      <c r="CH65" s="26">
        <f t="shared" si="92"/>
        <v>0</v>
      </c>
      <c r="CJ65" s="39">
        <v>57</v>
      </c>
      <c r="CK65" s="16">
        <f t="shared" si="147"/>
        <v>0</v>
      </c>
      <c r="CL65" s="51">
        <f t="shared" ca="1" si="194"/>
        <v>0</v>
      </c>
      <c r="CM65" s="51">
        <f t="shared" ca="1" si="194"/>
        <v>0</v>
      </c>
      <c r="CN65" s="51">
        <f t="shared" ca="1" si="194"/>
        <v>0</v>
      </c>
      <c r="CO65" s="51">
        <f t="shared" ca="1" si="148"/>
        <v>0</v>
      </c>
      <c r="CQ65" s="107">
        <f t="shared" si="149"/>
        <v>0</v>
      </c>
      <c r="CR65" s="107">
        <f t="shared" si="150"/>
        <v>0</v>
      </c>
      <c r="CS65" s="107">
        <f t="shared" si="151"/>
        <v>0</v>
      </c>
      <c r="CT65" s="107">
        <f t="shared" si="152"/>
        <v>0</v>
      </c>
      <c r="CU65" s="107">
        <f t="shared" si="153"/>
        <v>0</v>
      </c>
      <c r="CV65" s="107">
        <f t="shared" si="154"/>
        <v>0</v>
      </c>
      <c r="CW65" s="107">
        <f t="shared" si="155"/>
        <v>0</v>
      </c>
      <c r="CX65" s="107">
        <f t="shared" si="156"/>
        <v>0</v>
      </c>
      <c r="CY65" s="107">
        <f t="shared" si="157"/>
        <v>0</v>
      </c>
      <c r="CZ65" s="107">
        <f t="shared" si="158"/>
        <v>0</v>
      </c>
      <c r="DA65" s="107">
        <f t="shared" si="159"/>
        <v>0</v>
      </c>
      <c r="DB65" s="107">
        <f t="shared" si="160"/>
        <v>0</v>
      </c>
      <c r="DC65" s="107">
        <f t="shared" si="161"/>
        <v>0</v>
      </c>
      <c r="DD65" s="107">
        <f t="shared" si="162"/>
        <v>0</v>
      </c>
      <c r="DE65" s="107">
        <f t="shared" si="163"/>
        <v>0</v>
      </c>
      <c r="DF65" s="107">
        <f t="shared" si="164"/>
        <v>0</v>
      </c>
      <c r="DG65" s="107">
        <f t="shared" si="165"/>
        <v>0</v>
      </c>
      <c r="DH65" s="107">
        <f t="shared" si="166"/>
        <v>0</v>
      </c>
      <c r="DI65" s="107">
        <f t="shared" si="167"/>
        <v>0</v>
      </c>
      <c r="DJ65" s="107">
        <f t="shared" si="168"/>
        <v>0</v>
      </c>
      <c r="DK65" s="107">
        <f t="shared" si="169"/>
        <v>0</v>
      </c>
      <c r="DL65" s="107">
        <f t="shared" si="170"/>
        <v>0</v>
      </c>
      <c r="DM65" s="107">
        <f t="shared" si="171"/>
        <v>0</v>
      </c>
      <c r="DN65" s="107">
        <f t="shared" si="172"/>
        <v>0</v>
      </c>
      <c r="DO65" s="107">
        <f t="shared" si="173"/>
        <v>0</v>
      </c>
      <c r="DP65" s="107">
        <f t="shared" si="174"/>
        <v>0</v>
      </c>
      <c r="DQ65" s="107">
        <f t="shared" si="175"/>
        <v>0</v>
      </c>
      <c r="DR65" s="107">
        <f t="shared" si="176"/>
        <v>0</v>
      </c>
      <c r="DS65" s="107">
        <f t="shared" si="177"/>
        <v>0</v>
      </c>
      <c r="DT65" s="107">
        <f t="shared" si="178"/>
        <v>0</v>
      </c>
      <c r="DV65" s="107">
        <f t="shared" si="179"/>
        <v>0</v>
      </c>
      <c r="DW65" s="107">
        <f t="shared" si="180"/>
        <v>0</v>
      </c>
      <c r="DX65" s="107">
        <f t="shared" si="181"/>
        <v>0</v>
      </c>
      <c r="DY65" s="107">
        <f t="shared" si="182"/>
        <v>0</v>
      </c>
      <c r="DZ65" s="107">
        <f t="shared" si="183"/>
        <v>0</v>
      </c>
      <c r="EA65" s="107">
        <f t="shared" si="184"/>
        <v>0</v>
      </c>
      <c r="EB65" s="107">
        <f t="shared" si="185"/>
        <v>0</v>
      </c>
      <c r="EC65" s="107">
        <f t="shared" si="186"/>
        <v>0</v>
      </c>
      <c r="ED65" s="107">
        <f t="shared" si="187"/>
        <v>0</v>
      </c>
      <c r="EE65" s="107">
        <f t="shared" si="188"/>
        <v>0</v>
      </c>
      <c r="EG65" s="195">
        <f t="shared" si="189"/>
        <v>0</v>
      </c>
      <c r="EH65" s="195">
        <f t="shared" si="190"/>
        <v>0</v>
      </c>
      <c r="EI65" s="195">
        <f t="shared" si="191"/>
        <v>0</v>
      </c>
      <c r="EJ65" s="195">
        <f t="shared" si="192"/>
        <v>0</v>
      </c>
      <c r="EK65" s="195">
        <f t="shared" si="195"/>
        <v>0</v>
      </c>
      <c r="EL65" s="195">
        <f t="shared" si="195"/>
        <v>0</v>
      </c>
      <c r="EM65" s="195">
        <f t="shared" si="195"/>
        <v>0</v>
      </c>
      <c r="EN65" s="195">
        <f t="shared" si="195"/>
        <v>0</v>
      </c>
      <c r="EO65" s="195">
        <f t="shared" si="195"/>
        <v>0</v>
      </c>
      <c r="EP65" s="195">
        <f t="shared" si="195"/>
        <v>0</v>
      </c>
    </row>
    <row r="66" spans="2:146" x14ac:dyDescent="0.2">
      <c r="B66" s="126">
        <f t="shared" si="80"/>
        <v>1</v>
      </c>
      <c r="C66" s="118" t="str">
        <f t="shared" ca="1" si="141"/>
        <v/>
      </c>
      <c r="D66" s="118" t="str">
        <f t="shared" ca="1" si="142"/>
        <v/>
      </c>
      <c r="E66" s="118" t="str">
        <f t="shared" ca="1" si="143"/>
        <v/>
      </c>
      <c r="F66" s="117" t="str">
        <f ca="1">OFFSET(prihlasky!$H$1,$CJ66,0)</f>
        <v/>
      </c>
      <c r="G66" s="117" t="str">
        <f ca="1">IF(OFFSET(prihlasky!$B$1,$CJ66,0)="","",(OFFSET(prihlasky!$B$1,$CJ66,0)))</f>
        <v/>
      </c>
      <c r="H66" s="117">
        <f ca="1">OFFSET(prihlasky!$I$1,$CJ66,0)</f>
        <v>0</v>
      </c>
      <c r="I66" s="117" t="str">
        <f ca="1">UPPER(OFFSET(prihlasky!$A$1,$CJ66,0))</f>
        <v/>
      </c>
      <c r="J66" s="126">
        <f t="shared" si="144"/>
        <v>0</v>
      </c>
      <c r="K66" s="159">
        <f t="shared" si="145"/>
        <v>0</v>
      </c>
      <c r="L66" s="167">
        <f t="shared" ca="1" si="146"/>
        <v>0</v>
      </c>
      <c r="M66" s="117" t="str">
        <f ca="1">IF(OR(CH66=0,ISERROR(MATCH(I66,KKoef!E:E,0))),"",MATCH(I66,KKoef!E:E,0)-1)</f>
        <v/>
      </c>
      <c r="N66" s="117" t="str">
        <f ca="1">IF(M66="","",OFFSET(KKoef!$B$1,M66,0))</f>
        <v/>
      </c>
      <c r="O66" s="128"/>
      <c r="P66" s="128"/>
      <c r="Q66" s="128"/>
      <c r="R66" s="128"/>
      <c r="S66" s="128"/>
      <c r="T66" s="250"/>
      <c r="U66" s="128"/>
      <c r="V66" s="128"/>
      <c r="W66" s="128"/>
      <c r="X66" s="128"/>
      <c r="Y66" s="128"/>
      <c r="Z66" s="250"/>
      <c r="AA66" s="119">
        <f t="shared" ca="1" si="87"/>
        <v>85</v>
      </c>
      <c r="AB66" s="252">
        <f t="shared" si="88"/>
        <v>0</v>
      </c>
      <c r="AC66" s="119">
        <f t="shared" si="79"/>
        <v>0</v>
      </c>
      <c r="AD66" s="252">
        <f t="shared" si="89"/>
        <v>0</v>
      </c>
      <c r="AE66" s="171">
        <f t="shared" ca="1" si="90"/>
        <v>0</v>
      </c>
      <c r="AF66" s="211"/>
      <c r="AG66" s="224"/>
      <c r="AH66" s="194"/>
      <c r="AI66" s="194"/>
      <c r="AJ66" s="194"/>
      <c r="AK66" s="225"/>
      <c r="AL66" s="224"/>
      <c r="AM66" s="194"/>
      <c r="AN66" s="194"/>
      <c r="AO66" s="194"/>
      <c r="AP66" s="225"/>
      <c r="AQ66" s="224"/>
      <c r="AR66" s="194"/>
      <c r="AS66" s="194"/>
      <c r="AT66" s="194"/>
      <c r="AU66" s="225"/>
      <c r="AV66" s="224"/>
      <c r="AW66" s="194"/>
      <c r="AX66" s="194"/>
      <c r="AY66" s="194"/>
      <c r="AZ66" s="225"/>
      <c r="BA66" s="224"/>
      <c r="BB66" s="194"/>
      <c r="BC66" s="194"/>
      <c r="BD66" s="194"/>
      <c r="BE66" s="225"/>
      <c r="BF66" s="224"/>
      <c r="BG66" s="194"/>
      <c r="BH66" s="194"/>
      <c r="BI66" s="194"/>
      <c r="BJ66" s="225"/>
      <c r="BK66" s="212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215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69">
        <f t="shared" si="91"/>
        <v>0</v>
      </c>
      <c r="CH66" s="26">
        <f t="shared" si="92"/>
        <v>0</v>
      </c>
      <c r="CJ66" s="39">
        <v>58</v>
      </c>
      <c r="CK66" s="16">
        <f t="shared" si="147"/>
        <v>0</v>
      </c>
      <c r="CL66" s="51">
        <f t="shared" ca="1" si="194"/>
        <v>0</v>
      </c>
      <c r="CM66" s="51">
        <f t="shared" ca="1" si="194"/>
        <v>0</v>
      </c>
      <c r="CN66" s="51">
        <f t="shared" ca="1" si="194"/>
        <v>0</v>
      </c>
      <c r="CO66" s="51">
        <f t="shared" ca="1" si="148"/>
        <v>0</v>
      </c>
      <c r="CQ66" s="107">
        <f t="shared" si="149"/>
        <v>0</v>
      </c>
      <c r="CR66" s="107">
        <f t="shared" si="150"/>
        <v>0</v>
      </c>
      <c r="CS66" s="107">
        <f t="shared" si="151"/>
        <v>0</v>
      </c>
      <c r="CT66" s="107">
        <f t="shared" si="152"/>
        <v>0</v>
      </c>
      <c r="CU66" s="107">
        <f t="shared" si="153"/>
        <v>0</v>
      </c>
      <c r="CV66" s="107">
        <f t="shared" si="154"/>
        <v>0</v>
      </c>
      <c r="CW66" s="107">
        <f t="shared" si="155"/>
        <v>0</v>
      </c>
      <c r="CX66" s="107">
        <f t="shared" si="156"/>
        <v>0</v>
      </c>
      <c r="CY66" s="107">
        <f t="shared" si="157"/>
        <v>0</v>
      </c>
      <c r="CZ66" s="107">
        <f t="shared" si="158"/>
        <v>0</v>
      </c>
      <c r="DA66" s="107">
        <f t="shared" si="159"/>
        <v>0</v>
      </c>
      <c r="DB66" s="107">
        <f t="shared" si="160"/>
        <v>0</v>
      </c>
      <c r="DC66" s="107">
        <f t="shared" si="161"/>
        <v>0</v>
      </c>
      <c r="DD66" s="107">
        <f t="shared" si="162"/>
        <v>0</v>
      </c>
      <c r="DE66" s="107">
        <f t="shared" si="163"/>
        <v>0</v>
      </c>
      <c r="DF66" s="107">
        <f t="shared" si="164"/>
        <v>0</v>
      </c>
      <c r="DG66" s="107">
        <f t="shared" si="165"/>
        <v>0</v>
      </c>
      <c r="DH66" s="107">
        <f t="shared" si="166"/>
        <v>0</v>
      </c>
      <c r="DI66" s="107">
        <f t="shared" si="167"/>
        <v>0</v>
      </c>
      <c r="DJ66" s="107">
        <f t="shared" si="168"/>
        <v>0</v>
      </c>
      <c r="DK66" s="107">
        <f t="shared" si="169"/>
        <v>0</v>
      </c>
      <c r="DL66" s="107">
        <f t="shared" si="170"/>
        <v>0</v>
      </c>
      <c r="DM66" s="107">
        <f t="shared" si="171"/>
        <v>0</v>
      </c>
      <c r="DN66" s="107">
        <f t="shared" si="172"/>
        <v>0</v>
      </c>
      <c r="DO66" s="107">
        <f t="shared" si="173"/>
        <v>0</v>
      </c>
      <c r="DP66" s="107">
        <f t="shared" si="174"/>
        <v>0</v>
      </c>
      <c r="DQ66" s="107">
        <f t="shared" si="175"/>
        <v>0</v>
      </c>
      <c r="DR66" s="107">
        <f t="shared" si="176"/>
        <v>0</v>
      </c>
      <c r="DS66" s="107">
        <f t="shared" si="177"/>
        <v>0</v>
      </c>
      <c r="DT66" s="107">
        <f t="shared" si="178"/>
        <v>0</v>
      </c>
      <c r="DV66" s="107">
        <f t="shared" si="179"/>
        <v>0</v>
      </c>
      <c r="DW66" s="107">
        <f t="shared" si="180"/>
        <v>0</v>
      </c>
      <c r="DX66" s="107">
        <f t="shared" si="181"/>
        <v>0</v>
      </c>
      <c r="DY66" s="107">
        <f t="shared" si="182"/>
        <v>0</v>
      </c>
      <c r="DZ66" s="107">
        <f t="shared" si="183"/>
        <v>0</v>
      </c>
      <c r="EA66" s="107">
        <f t="shared" si="184"/>
        <v>0</v>
      </c>
      <c r="EB66" s="107">
        <f t="shared" si="185"/>
        <v>0</v>
      </c>
      <c r="EC66" s="107">
        <f t="shared" si="186"/>
        <v>0</v>
      </c>
      <c r="ED66" s="107">
        <f t="shared" si="187"/>
        <v>0</v>
      </c>
      <c r="EE66" s="107">
        <f t="shared" si="188"/>
        <v>0</v>
      </c>
      <c r="EG66" s="195">
        <f t="shared" si="189"/>
        <v>0</v>
      </c>
      <c r="EH66" s="195">
        <f t="shared" si="190"/>
        <v>0</v>
      </c>
      <c r="EI66" s="195">
        <f t="shared" si="191"/>
        <v>0</v>
      </c>
      <c r="EJ66" s="195">
        <f t="shared" si="192"/>
        <v>0</v>
      </c>
      <c r="EK66" s="195">
        <f t="shared" si="195"/>
        <v>0</v>
      </c>
      <c r="EL66" s="195">
        <f t="shared" si="195"/>
        <v>0</v>
      </c>
      <c r="EM66" s="195">
        <f t="shared" si="195"/>
        <v>0</v>
      </c>
      <c r="EN66" s="195">
        <f t="shared" si="195"/>
        <v>0</v>
      </c>
      <c r="EO66" s="195">
        <f t="shared" si="195"/>
        <v>0</v>
      </c>
      <c r="EP66" s="195">
        <f t="shared" si="195"/>
        <v>0</v>
      </c>
    </row>
    <row r="67" spans="2:146" x14ac:dyDescent="0.2">
      <c r="B67" s="126">
        <f t="shared" si="80"/>
        <v>1</v>
      </c>
      <c r="C67" s="118" t="str">
        <f t="shared" ca="1" si="141"/>
        <v/>
      </c>
      <c r="D67" s="118" t="str">
        <f t="shared" ca="1" si="142"/>
        <v/>
      </c>
      <c r="E67" s="118" t="str">
        <f t="shared" ca="1" si="143"/>
        <v/>
      </c>
      <c r="F67" s="117" t="str">
        <f ca="1">OFFSET(prihlasky!$H$1,$CJ67,0)</f>
        <v/>
      </c>
      <c r="G67" s="117" t="str">
        <f ca="1">IF(OFFSET(prihlasky!$B$1,$CJ67,0)="","",(OFFSET(prihlasky!$B$1,$CJ67,0)))</f>
        <v/>
      </c>
      <c r="H67" s="117">
        <f ca="1">OFFSET(prihlasky!$I$1,$CJ67,0)</f>
        <v>0</v>
      </c>
      <c r="I67" s="117" t="str">
        <f ca="1">UPPER(OFFSET(prihlasky!$A$1,$CJ67,0))</f>
        <v/>
      </c>
      <c r="J67" s="126">
        <f t="shared" si="144"/>
        <v>0</v>
      </c>
      <c r="K67" s="159">
        <f t="shared" si="145"/>
        <v>0</v>
      </c>
      <c r="L67" s="167">
        <f t="shared" ca="1" si="146"/>
        <v>0</v>
      </c>
      <c r="M67" s="117" t="str">
        <f ca="1">IF(OR(CH67=0,ISERROR(MATCH(I67,KKoef!E:E,0))),"",MATCH(I67,KKoef!E:E,0)-1)</f>
        <v/>
      </c>
      <c r="N67" s="117" t="str">
        <f ca="1">IF(M67="","",OFFSET(KKoef!$B$1,M67,0))</f>
        <v/>
      </c>
      <c r="O67" s="128"/>
      <c r="P67" s="128"/>
      <c r="Q67" s="128"/>
      <c r="R67" s="128"/>
      <c r="S67" s="128"/>
      <c r="T67" s="250"/>
      <c r="U67" s="128"/>
      <c r="V67" s="128"/>
      <c r="W67" s="128"/>
      <c r="X67" s="128"/>
      <c r="Y67" s="128"/>
      <c r="Z67" s="250"/>
      <c r="AA67" s="119">
        <f t="shared" ca="1" si="87"/>
        <v>85</v>
      </c>
      <c r="AB67" s="252">
        <f t="shared" si="88"/>
        <v>0</v>
      </c>
      <c r="AC67" s="119">
        <f t="shared" si="79"/>
        <v>0</v>
      </c>
      <c r="AD67" s="252">
        <f t="shared" si="89"/>
        <v>0</v>
      </c>
      <c r="AE67" s="171">
        <f t="shared" ca="1" si="90"/>
        <v>0</v>
      </c>
      <c r="AF67" s="211"/>
      <c r="AG67" s="224"/>
      <c r="AH67" s="194"/>
      <c r="AI67" s="194"/>
      <c r="AJ67" s="194"/>
      <c r="AK67" s="225"/>
      <c r="AL67" s="224"/>
      <c r="AM67" s="194"/>
      <c r="AN67" s="194"/>
      <c r="AO67" s="194"/>
      <c r="AP67" s="225"/>
      <c r="AQ67" s="224"/>
      <c r="AR67" s="194"/>
      <c r="AS67" s="194"/>
      <c r="AT67" s="194"/>
      <c r="AU67" s="225"/>
      <c r="AV67" s="224"/>
      <c r="AW67" s="194"/>
      <c r="AX67" s="194"/>
      <c r="AY67" s="194"/>
      <c r="AZ67" s="225"/>
      <c r="BA67" s="224"/>
      <c r="BB67" s="194"/>
      <c r="BC67" s="194"/>
      <c r="BD67" s="194"/>
      <c r="BE67" s="225"/>
      <c r="BF67" s="224"/>
      <c r="BG67" s="194"/>
      <c r="BH67" s="194"/>
      <c r="BI67" s="194"/>
      <c r="BJ67" s="225"/>
      <c r="BK67" s="212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215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69">
        <f t="shared" si="91"/>
        <v>0</v>
      </c>
      <c r="CH67" s="26">
        <f t="shared" si="92"/>
        <v>0</v>
      </c>
      <c r="CJ67" s="39">
        <v>59</v>
      </c>
      <c r="CK67" s="16">
        <f t="shared" si="147"/>
        <v>0</v>
      </c>
      <c r="CL67" s="51">
        <f t="shared" ca="1" si="194"/>
        <v>0</v>
      </c>
      <c r="CM67" s="51">
        <f t="shared" ca="1" si="194"/>
        <v>0</v>
      </c>
      <c r="CN67" s="51">
        <f t="shared" ca="1" si="194"/>
        <v>0</v>
      </c>
      <c r="CO67" s="51">
        <f t="shared" ca="1" si="148"/>
        <v>0</v>
      </c>
      <c r="CQ67" s="107">
        <f t="shared" si="149"/>
        <v>0</v>
      </c>
      <c r="CR67" s="107">
        <f t="shared" si="150"/>
        <v>0</v>
      </c>
      <c r="CS67" s="107">
        <f t="shared" si="151"/>
        <v>0</v>
      </c>
      <c r="CT67" s="107">
        <f t="shared" si="152"/>
        <v>0</v>
      </c>
      <c r="CU67" s="107">
        <f t="shared" si="153"/>
        <v>0</v>
      </c>
      <c r="CV67" s="107">
        <f t="shared" si="154"/>
        <v>0</v>
      </c>
      <c r="CW67" s="107">
        <f t="shared" si="155"/>
        <v>0</v>
      </c>
      <c r="CX67" s="107">
        <f t="shared" si="156"/>
        <v>0</v>
      </c>
      <c r="CY67" s="107">
        <f t="shared" si="157"/>
        <v>0</v>
      </c>
      <c r="CZ67" s="107">
        <f t="shared" si="158"/>
        <v>0</v>
      </c>
      <c r="DA67" s="107">
        <f t="shared" si="159"/>
        <v>0</v>
      </c>
      <c r="DB67" s="107">
        <f t="shared" si="160"/>
        <v>0</v>
      </c>
      <c r="DC67" s="107">
        <f t="shared" si="161"/>
        <v>0</v>
      </c>
      <c r="DD67" s="107">
        <f t="shared" si="162"/>
        <v>0</v>
      </c>
      <c r="DE67" s="107">
        <f t="shared" si="163"/>
        <v>0</v>
      </c>
      <c r="DF67" s="107">
        <f t="shared" si="164"/>
        <v>0</v>
      </c>
      <c r="DG67" s="107">
        <f t="shared" si="165"/>
        <v>0</v>
      </c>
      <c r="DH67" s="107">
        <f t="shared" si="166"/>
        <v>0</v>
      </c>
      <c r="DI67" s="107">
        <f t="shared" si="167"/>
        <v>0</v>
      </c>
      <c r="DJ67" s="107">
        <f t="shared" si="168"/>
        <v>0</v>
      </c>
      <c r="DK67" s="107">
        <f t="shared" si="169"/>
        <v>0</v>
      </c>
      <c r="DL67" s="107">
        <f t="shared" si="170"/>
        <v>0</v>
      </c>
      <c r="DM67" s="107">
        <f t="shared" si="171"/>
        <v>0</v>
      </c>
      <c r="DN67" s="107">
        <f t="shared" si="172"/>
        <v>0</v>
      </c>
      <c r="DO67" s="107">
        <f t="shared" si="173"/>
        <v>0</v>
      </c>
      <c r="DP67" s="107">
        <f t="shared" si="174"/>
        <v>0</v>
      </c>
      <c r="DQ67" s="107">
        <f t="shared" si="175"/>
        <v>0</v>
      </c>
      <c r="DR67" s="107">
        <f t="shared" si="176"/>
        <v>0</v>
      </c>
      <c r="DS67" s="107">
        <f t="shared" si="177"/>
        <v>0</v>
      </c>
      <c r="DT67" s="107">
        <f t="shared" si="178"/>
        <v>0</v>
      </c>
      <c r="DV67" s="107">
        <f t="shared" si="179"/>
        <v>0</v>
      </c>
      <c r="DW67" s="107">
        <f t="shared" si="180"/>
        <v>0</v>
      </c>
      <c r="DX67" s="107">
        <f t="shared" si="181"/>
        <v>0</v>
      </c>
      <c r="DY67" s="107">
        <f t="shared" si="182"/>
        <v>0</v>
      </c>
      <c r="DZ67" s="107">
        <f t="shared" si="183"/>
        <v>0</v>
      </c>
      <c r="EA67" s="107">
        <f t="shared" si="184"/>
        <v>0</v>
      </c>
      <c r="EB67" s="107">
        <f t="shared" si="185"/>
        <v>0</v>
      </c>
      <c r="EC67" s="107">
        <f t="shared" si="186"/>
        <v>0</v>
      </c>
      <c r="ED67" s="107">
        <f t="shared" si="187"/>
        <v>0</v>
      </c>
      <c r="EE67" s="107">
        <f t="shared" si="188"/>
        <v>0</v>
      </c>
      <c r="EG67" s="195">
        <f t="shared" si="189"/>
        <v>0</v>
      </c>
      <c r="EH67" s="195">
        <f t="shared" si="190"/>
        <v>0</v>
      </c>
      <c r="EI67" s="195">
        <f t="shared" si="191"/>
        <v>0</v>
      </c>
      <c r="EJ67" s="195">
        <f t="shared" si="192"/>
        <v>0</v>
      </c>
      <c r="EK67" s="195">
        <f t="shared" si="195"/>
        <v>0</v>
      </c>
      <c r="EL67" s="195">
        <f t="shared" si="195"/>
        <v>0</v>
      </c>
      <c r="EM67" s="195">
        <f t="shared" si="195"/>
        <v>0</v>
      </c>
      <c r="EN67" s="195">
        <f t="shared" si="195"/>
        <v>0</v>
      </c>
      <c r="EO67" s="195">
        <f t="shared" si="195"/>
        <v>0</v>
      </c>
      <c r="EP67" s="195">
        <f t="shared" si="195"/>
        <v>0</v>
      </c>
    </row>
    <row r="68" spans="2:146" x14ac:dyDescent="0.2">
      <c r="B68" s="126">
        <f t="shared" si="80"/>
        <v>1</v>
      </c>
      <c r="C68" s="118" t="str">
        <f t="shared" ca="1" si="141"/>
        <v/>
      </c>
      <c r="D68" s="118" t="str">
        <f t="shared" ca="1" si="142"/>
        <v/>
      </c>
      <c r="E68" s="118" t="str">
        <f t="shared" ca="1" si="143"/>
        <v/>
      </c>
      <c r="F68" s="117" t="str">
        <f ca="1">OFFSET(prihlasky!$H$1,$CJ68,0)</f>
        <v/>
      </c>
      <c r="G68" s="117" t="str">
        <f ca="1">IF(OFFSET(prihlasky!$B$1,$CJ68,0)="","",(OFFSET(prihlasky!$B$1,$CJ68,0)))</f>
        <v/>
      </c>
      <c r="H68" s="117">
        <f ca="1">OFFSET(prihlasky!$I$1,$CJ68,0)</f>
        <v>0</v>
      </c>
      <c r="I68" s="117" t="str">
        <f ca="1">UPPER(OFFSET(prihlasky!$A$1,$CJ68,0))</f>
        <v/>
      </c>
      <c r="J68" s="126">
        <f t="shared" si="144"/>
        <v>0</v>
      </c>
      <c r="K68" s="159">
        <f t="shared" si="145"/>
        <v>0</v>
      </c>
      <c r="L68" s="167">
        <f t="shared" ca="1" si="146"/>
        <v>0</v>
      </c>
      <c r="M68" s="117" t="str">
        <f ca="1">IF(OR(CH68=0,ISERROR(MATCH(I68,KKoef!E:E,0))),"",MATCH(I68,KKoef!E:E,0)-1)</f>
        <v/>
      </c>
      <c r="N68" s="117" t="str">
        <f ca="1">IF(M68="","",OFFSET(KKoef!$B$1,M68,0))</f>
        <v/>
      </c>
      <c r="O68" s="128"/>
      <c r="P68" s="128"/>
      <c r="Q68" s="128"/>
      <c r="R68" s="128"/>
      <c r="S68" s="128"/>
      <c r="T68" s="250"/>
      <c r="U68" s="128"/>
      <c r="V68" s="128"/>
      <c r="W68" s="128"/>
      <c r="X68" s="128"/>
      <c r="Y68" s="128"/>
      <c r="Z68" s="250"/>
      <c r="AA68" s="119">
        <f t="shared" ca="1" si="87"/>
        <v>85</v>
      </c>
      <c r="AB68" s="252">
        <f t="shared" si="88"/>
        <v>0</v>
      </c>
      <c r="AC68" s="119">
        <f t="shared" si="79"/>
        <v>0</v>
      </c>
      <c r="AD68" s="252">
        <f t="shared" si="89"/>
        <v>0</v>
      </c>
      <c r="AE68" s="171">
        <f t="shared" ca="1" si="90"/>
        <v>0</v>
      </c>
      <c r="AF68" s="211"/>
      <c r="AG68" s="224"/>
      <c r="AH68" s="194"/>
      <c r="AI68" s="194"/>
      <c r="AJ68" s="194"/>
      <c r="AK68" s="225"/>
      <c r="AL68" s="224"/>
      <c r="AM68" s="194"/>
      <c r="AN68" s="194"/>
      <c r="AO68" s="194"/>
      <c r="AP68" s="225"/>
      <c r="AQ68" s="224"/>
      <c r="AR68" s="194"/>
      <c r="AS68" s="194"/>
      <c r="AT68" s="194"/>
      <c r="AU68" s="225"/>
      <c r="AV68" s="224"/>
      <c r="AW68" s="194"/>
      <c r="AX68" s="194"/>
      <c r="AY68" s="194"/>
      <c r="AZ68" s="225"/>
      <c r="BA68" s="224"/>
      <c r="BB68" s="194"/>
      <c r="BC68" s="194"/>
      <c r="BD68" s="194"/>
      <c r="BE68" s="225"/>
      <c r="BF68" s="224"/>
      <c r="BG68" s="194"/>
      <c r="BH68" s="194"/>
      <c r="BI68" s="194"/>
      <c r="BJ68" s="225"/>
      <c r="BK68" s="212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215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69">
        <f t="shared" si="91"/>
        <v>0</v>
      </c>
      <c r="CH68" s="26">
        <f t="shared" si="92"/>
        <v>0</v>
      </c>
      <c r="CJ68" s="39">
        <v>60</v>
      </c>
      <c r="CK68" s="16">
        <f t="shared" si="147"/>
        <v>0</v>
      </c>
      <c r="CL68" s="51">
        <f t="shared" ca="1" si="194"/>
        <v>0</v>
      </c>
      <c r="CM68" s="51">
        <f t="shared" ca="1" si="194"/>
        <v>0</v>
      </c>
      <c r="CN68" s="51">
        <f t="shared" ca="1" si="194"/>
        <v>0</v>
      </c>
      <c r="CO68" s="51">
        <f t="shared" ca="1" si="148"/>
        <v>0</v>
      </c>
      <c r="CQ68" s="107">
        <f t="shared" si="149"/>
        <v>0</v>
      </c>
      <c r="CR68" s="107">
        <f t="shared" si="150"/>
        <v>0</v>
      </c>
      <c r="CS68" s="107">
        <f t="shared" si="151"/>
        <v>0</v>
      </c>
      <c r="CT68" s="107">
        <f t="shared" si="152"/>
        <v>0</v>
      </c>
      <c r="CU68" s="107">
        <f t="shared" si="153"/>
        <v>0</v>
      </c>
      <c r="CV68" s="107">
        <f t="shared" si="154"/>
        <v>0</v>
      </c>
      <c r="CW68" s="107">
        <f t="shared" si="155"/>
        <v>0</v>
      </c>
      <c r="CX68" s="107">
        <f t="shared" si="156"/>
        <v>0</v>
      </c>
      <c r="CY68" s="107">
        <f t="shared" si="157"/>
        <v>0</v>
      </c>
      <c r="CZ68" s="107">
        <f t="shared" si="158"/>
        <v>0</v>
      </c>
      <c r="DA68" s="107">
        <f t="shared" si="159"/>
        <v>0</v>
      </c>
      <c r="DB68" s="107">
        <f t="shared" si="160"/>
        <v>0</v>
      </c>
      <c r="DC68" s="107">
        <f t="shared" si="161"/>
        <v>0</v>
      </c>
      <c r="DD68" s="107">
        <f t="shared" si="162"/>
        <v>0</v>
      </c>
      <c r="DE68" s="107">
        <f t="shared" si="163"/>
        <v>0</v>
      </c>
      <c r="DF68" s="107">
        <f t="shared" si="164"/>
        <v>0</v>
      </c>
      <c r="DG68" s="107">
        <f t="shared" si="165"/>
        <v>0</v>
      </c>
      <c r="DH68" s="107">
        <f t="shared" si="166"/>
        <v>0</v>
      </c>
      <c r="DI68" s="107">
        <f t="shared" si="167"/>
        <v>0</v>
      </c>
      <c r="DJ68" s="107">
        <f t="shared" si="168"/>
        <v>0</v>
      </c>
      <c r="DK68" s="107">
        <f t="shared" si="169"/>
        <v>0</v>
      </c>
      <c r="DL68" s="107">
        <f t="shared" si="170"/>
        <v>0</v>
      </c>
      <c r="DM68" s="107">
        <f t="shared" si="171"/>
        <v>0</v>
      </c>
      <c r="DN68" s="107">
        <f t="shared" si="172"/>
        <v>0</v>
      </c>
      <c r="DO68" s="107">
        <f t="shared" si="173"/>
        <v>0</v>
      </c>
      <c r="DP68" s="107">
        <f t="shared" si="174"/>
        <v>0</v>
      </c>
      <c r="DQ68" s="107">
        <f t="shared" si="175"/>
        <v>0</v>
      </c>
      <c r="DR68" s="107">
        <f t="shared" si="176"/>
        <v>0</v>
      </c>
      <c r="DS68" s="107">
        <f t="shared" si="177"/>
        <v>0</v>
      </c>
      <c r="DT68" s="107">
        <f t="shared" si="178"/>
        <v>0</v>
      </c>
      <c r="DV68" s="107">
        <f t="shared" si="179"/>
        <v>0</v>
      </c>
      <c r="DW68" s="107">
        <f t="shared" si="180"/>
        <v>0</v>
      </c>
      <c r="DX68" s="107">
        <f t="shared" si="181"/>
        <v>0</v>
      </c>
      <c r="DY68" s="107">
        <f t="shared" si="182"/>
        <v>0</v>
      </c>
      <c r="DZ68" s="107">
        <f t="shared" si="183"/>
        <v>0</v>
      </c>
      <c r="EA68" s="107">
        <f t="shared" si="184"/>
        <v>0</v>
      </c>
      <c r="EB68" s="107">
        <f t="shared" si="185"/>
        <v>0</v>
      </c>
      <c r="EC68" s="107">
        <f t="shared" si="186"/>
        <v>0</v>
      </c>
      <c r="ED68" s="107">
        <f t="shared" si="187"/>
        <v>0</v>
      </c>
      <c r="EE68" s="107">
        <f t="shared" si="188"/>
        <v>0</v>
      </c>
      <c r="EG68" s="195">
        <f t="shared" si="189"/>
        <v>0</v>
      </c>
      <c r="EH68" s="195">
        <f t="shared" si="190"/>
        <v>0</v>
      </c>
      <c r="EI68" s="195">
        <f t="shared" si="191"/>
        <v>0</v>
      </c>
      <c r="EJ68" s="195">
        <f t="shared" si="192"/>
        <v>0</v>
      </c>
      <c r="EK68" s="195">
        <f t="shared" si="195"/>
        <v>0</v>
      </c>
      <c r="EL68" s="195">
        <f t="shared" si="195"/>
        <v>0</v>
      </c>
      <c r="EM68" s="195">
        <f t="shared" si="195"/>
        <v>0</v>
      </c>
      <c r="EN68" s="195">
        <f t="shared" si="195"/>
        <v>0</v>
      </c>
      <c r="EO68" s="195">
        <f t="shared" si="195"/>
        <v>0</v>
      </c>
      <c r="EP68" s="195">
        <f t="shared" si="195"/>
        <v>0</v>
      </c>
    </row>
    <row r="69" spans="2:146" x14ac:dyDescent="0.2">
      <c r="B69" s="126">
        <f t="shared" si="80"/>
        <v>1</v>
      </c>
      <c r="C69" s="118" t="str">
        <f t="shared" ca="1" si="141"/>
        <v/>
      </c>
      <c r="D69" s="118" t="str">
        <f t="shared" ca="1" si="142"/>
        <v/>
      </c>
      <c r="E69" s="118" t="str">
        <f t="shared" ca="1" si="143"/>
        <v/>
      </c>
      <c r="F69" s="117" t="str">
        <f ca="1">OFFSET(prihlasky!$H$1,$CJ69,0)</f>
        <v/>
      </c>
      <c r="G69" s="117" t="str">
        <f ca="1">IF(OFFSET(prihlasky!$B$1,$CJ69,0)="","",(OFFSET(prihlasky!$B$1,$CJ69,0)))</f>
        <v/>
      </c>
      <c r="H69" s="117">
        <f ca="1">OFFSET(prihlasky!$I$1,$CJ69,0)</f>
        <v>0</v>
      </c>
      <c r="I69" s="117" t="str">
        <f ca="1">UPPER(OFFSET(prihlasky!$A$1,$CJ69,0))</f>
        <v/>
      </c>
      <c r="J69" s="126">
        <f t="shared" si="144"/>
        <v>0</v>
      </c>
      <c r="K69" s="159">
        <f t="shared" si="145"/>
        <v>0</v>
      </c>
      <c r="L69" s="167">
        <f t="shared" ca="1" si="146"/>
        <v>0</v>
      </c>
      <c r="M69" s="117" t="str">
        <f ca="1">IF(OR(CH69=0,ISERROR(MATCH(I69,KKoef!E:E,0))),"",MATCH(I69,KKoef!E:E,0)-1)</f>
        <v/>
      </c>
      <c r="N69" s="117" t="str">
        <f ca="1">IF(M69="","",OFFSET(KKoef!$B$1,M69,0))</f>
        <v/>
      </c>
      <c r="O69" s="128"/>
      <c r="P69" s="128"/>
      <c r="Q69" s="128"/>
      <c r="R69" s="128"/>
      <c r="S69" s="128"/>
      <c r="T69" s="250"/>
      <c r="U69" s="128"/>
      <c r="V69" s="128"/>
      <c r="W69" s="128"/>
      <c r="X69" s="128"/>
      <c r="Y69" s="128"/>
      <c r="Z69" s="250"/>
      <c r="AA69" s="119">
        <f t="shared" ca="1" si="87"/>
        <v>85</v>
      </c>
      <c r="AB69" s="252">
        <f t="shared" si="88"/>
        <v>0</v>
      </c>
      <c r="AC69" s="119">
        <f t="shared" si="79"/>
        <v>0</v>
      </c>
      <c r="AD69" s="252">
        <f t="shared" si="89"/>
        <v>0</v>
      </c>
      <c r="AE69" s="171">
        <f t="shared" ca="1" si="90"/>
        <v>0</v>
      </c>
      <c r="AF69" s="211"/>
      <c r="AG69" s="224"/>
      <c r="AH69" s="194"/>
      <c r="AI69" s="194"/>
      <c r="AJ69" s="194"/>
      <c r="AK69" s="225"/>
      <c r="AL69" s="224"/>
      <c r="AM69" s="194"/>
      <c r="AN69" s="194"/>
      <c r="AO69" s="194"/>
      <c r="AP69" s="225"/>
      <c r="AQ69" s="224"/>
      <c r="AR69" s="194"/>
      <c r="AS69" s="194"/>
      <c r="AT69" s="194"/>
      <c r="AU69" s="225"/>
      <c r="AV69" s="224"/>
      <c r="AW69" s="194"/>
      <c r="AX69" s="194"/>
      <c r="AY69" s="194"/>
      <c r="AZ69" s="225"/>
      <c r="BA69" s="224"/>
      <c r="BB69" s="194"/>
      <c r="BC69" s="194"/>
      <c r="BD69" s="194"/>
      <c r="BE69" s="225"/>
      <c r="BF69" s="224"/>
      <c r="BG69" s="194"/>
      <c r="BH69" s="194"/>
      <c r="BI69" s="194"/>
      <c r="BJ69" s="225"/>
      <c r="BK69" s="212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215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69">
        <f t="shared" si="91"/>
        <v>0</v>
      </c>
      <c r="CH69" s="26">
        <f t="shared" si="92"/>
        <v>0</v>
      </c>
      <c r="CJ69" s="39">
        <v>61</v>
      </c>
      <c r="CK69" s="16">
        <f t="shared" si="147"/>
        <v>0</v>
      </c>
      <c r="CL69" s="51">
        <f t="shared" ref="CL69:CN88" ca="1" si="196">IF($H69=CL$8,$CK69,0)</f>
        <v>0</v>
      </c>
      <c r="CM69" s="51">
        <f t="shared" ca="1" si="196"/>
        <v>0</v>
      </c>
      <c r="CN69" s="51">
        <f t="shared" ca="1" si="196"/>
        <v>0</v>
      </c>
      <c r="CO69" s="51">
        <f t="shared" ca="1" si="148"/>
        <v>0</v>
      </c>
      <c r="CQ69" s="107">
        <f t="shared" si="149"/>
        <v>0</v>
      </c>
      <c r="CR69" s="107">
        <f t="shared" si="150"/>
        <v>0</v>
      </c>
      <c r="CS69" s="107">
        <f t="shared" si="151"/>
        <v>0</v>
      </c>
      <c r="CT69" s="107">
        <f t="shared" si="152"/>
        <v>0</v>
      </c>
      <c r="CU69" s="107">
        <f t="shared" si="153"/>
        <v>0</v>
      </c>
      <c r="CV69" s="107">
        <f t="shared" si="154"/>
        <v>0</v>
      </c>
      <c r="CW69" s="107">
        <f t="shared" si="155"/>
        <v>0</v>
      </c>
      <c r="CX69" s="107">
        <f t="shared" si="156"/>
        <v>0</v>
      </c>
      <c r="CY69" s="107">
        <f t="shared" si="157"/>
        <v>0</v>
      </c>
      <c r="CZ69" s="107">
        <f t="shared" si="158"/>
        <v>0</v>
      </c>
      <c r="DA69" s="107">
        <f t="shared" si="159"/>
        <v>0</v>
      </c>
      <c r="DB69" s="107">
        <f t="shared" si="160"/>
        <v>0</v>
      </c>
      <c r="DC69" s="107">
        <f t="shared" si="161"/>
        <v>0</v>
      </c>
      <c r="DD69" s="107">
        <f t="shared" si="162"/>
        <v>0</v>
      </c>
      <c r="DE69" s="107">
        <f t="shared" si="163"/>
        <v>0</v>
      </c>
      <c r="DF69" s="107">
        <f t="shared" si="164"/>
        <v>0</v>
      </c>
      <c r="DG69" s="107">
        <f t="shared" si="165"/>
        <v>0</v>
      </c>
      <c r="DH69" s="107">
        <f t="shared" si="166"/>
        <v>0</v>
      </c>
      <c r="DI69" s="107">
        <f t="shared" si="167"/>
        <v>0</v>
      </c>
      <c r="DJ69" s="107">
        <f t="shared" si="168"/>
        <v>0</v>
      </c>
      <c r="DK69" s="107">
        <f t="shared" si="169"/>
        <v>0</v>
      </c>
      <c r="DL69" s="107">
        <f t="shared" si="170"/>
        <v>0</v>
      </c>
      <c r="DM69" s="107">
        <f t="shared" si="171"/>
        <v>0</v>
      </c>
      <c r="DN69" s="107">
        <f t="shared" si="172"/>
        <v>0</v>
      </c>
      <c r="DO69" s="107">
        <f t="shared" si="173"/>
        <v>0</v>
      </c>
      <c r="DP69" s="107">
        <f t="shared" si="174"/>
        <v>0</v>
      </c>
      <c r="DQ69" s="107">
        <f t="shared" si="175"/>
        <v>0</v>
      </c>
      <c r="DR69" s="107">
        <f t="shared" si="176"/>
        <v>0</v>
      </c>
      <c r="DS69" s="107">
        <f t="shared" si="177"/>
        <v>0</v>
      </c>
      <c r="DT69" s="107">
        <f t="shared" si="178"/>
        <v>0</v>
      </c>
      <c r="DV69" s="107">
        <f t="shared" si="179"/>
        <v>0</v>
      </c>
      <c r="DW69" s="107">
        <f t="shared" si="180"/>
        <v>0</v>
      </c>
      <c r="DX69" s="107">
        <f t="shared" si="181"/>
        <v>0</v>
      </c>
      <c r="DY69" s="107">
        <f t="shared" si="182"/>
        <v>0</v>
      </c>
      <c r="DZ69" s="107">
        <f t="shared" si="183"/>
        <v>0</v>
      </c>
      <c r="EA69" s="107">
        <f t="shared" si="184"/>
        <v>0</v>
      </c>
      <c r="EB69" s="107">
        <f t="shared" si="185"/>
        <v>0</v>
      </c>
      <c r="EC69" s="107">
        <f t="shared" si="186"/>
        <v>0</v>
      </c>
      <c r="ED69" s="107">
        <f t="shared" si="187"/>
        <v>0</v>
      </c>
      <c r="EE69" s="107">
        <f t="shared" si="188"/>
        <v>0</v>
      </c>
      <c r="EG69" s="195">
        <f t="shared" si="189"/>
        <v>0</v>
      </c>
      <c r="EH69" s="195">
        <f t="shared" si="190"/>
        <v>0</v>
      </c>
      <c r="EI69" s="195">
        <f t="shared" si="191"/>
        <v>0</v>
      </c>
      <c r="EJ69" s="195">
        <f t="shared" si="192"/>
        <v>0</v>
      </c>
      <c r="EK69" s="195">
        <f t="shared" si="195"/>
        <v>0</v>
      </c>
      <c r="EL69" s="195">
        <f t="shared" si="195"/>
        <v>0</v>
      </c>
      <c r="EM69" s="195">
        <f t="shared" si="195"/>
        <v>0</v>
      </c>
      <c r="EN69" s="195">
        <f t="shared" si="195"/>
        <v>0</v>
      </c>
      <c r="EO69" s="195">
        <f t="shared" si="195"/>
        <v>0</v>
      </c>
      <c r="EP69" s="195">
        <f t="shared" si="195"/>
        <v>0</v>
      </c>
    </row>
    <row r="70" spans="2:146" x14ac:dyDescent="0.2">
      <c r="B70" s="126">
        <f t="shared" si="80"/>
        <v>1</v>
      </c>
      <c r="C70" s="118" t="str">
        <f t="shared" ca="1" si="141"/>
        <v/>
      </c>
      <c r="D70" s="118" t="str">
        <f t="shared" ca="1" si="142"/>
        <v/>
      </c>
      <c r="E70" s="118" t="str">
        <f t="shared" ca="1" si="143"/>
        <v/>
      </c>
      <c r="F70" s="117" t="str">
        <f ca="1">OFFSET(prihlasky!$H$1,$CJ70,0)</f>
        <v/>
      </c>
      <c r="G70" s="117" t="str">
        <f ca="1">IF(OFFSET(prihlasky!$B$1,$CJ70,0)="","",(OFFSET(prihlasky!$B$1,$CJ70,0)))</f>
        <v/>
      </c>
      <c r="H70" s="117">
        <f ca="1">OFFSET(prihlasky!$I$1,$CJ70,0)</f>
        <v>0</v>
      </c>
      <c r="I70" s="117" t="str">
        <f ca="1">UPPER(OFFSET(prihlasky!$A$1,$CJ70,0))</f>
        <v/>
      </c>
      <c r="J70" s="126">
        <f t="shared" si="144"/>
        <v>0</v>
      </c>
      <c r="K70" s="159">
        <f t="shared" si="145"/>
        <v>0</v>
      </c>
      <c r="L70" s="167">
        <f t="shared" ca="1" si="146"/>
        <v>0</v>
      </c>
      <c r="M70" s="117" t="str">
        <f ca="1">IF(OR(CH70=0,ISERROR(MATCH(I70,KKoef!E:E,0))),"",MATCH(I70,KKoef!E:E,0)-1)</f>
        <v/>
      </c>
      <c r="N70" s="117" t="str">
        <f ca="1">IF(M70="","",OFFSET(KKoef!$B$1,M70,0))</f>
        <v/>
      </c>
      <c r="O70" s="128"/>
      <c r="P70" s="128"/>
      <c r="Q70" s="128"/>
      <c r="R70" s="128"/>
      <c r="S70" s="128"/>
      <c r="T70" s="250"/>
      <c r="U70" s="128"/>
      <c r="V70" s="128"/>
      <c r="W70" s="128"/>
      <c r="X70" s="128"/>
      <c r="Y70" s="128"/>
      <c r="Z70" s="250"/>
      <c r="AA70" s="119">
        <f t="shared" ca="1" si="87"/>
        <v>85</v>
      </c>
      <c r="AB70" s="252">
        <f t="shared" si="88"/>
        <v>0</v>
      </c>
      <c r="AC70" s="119">
        <f t="shared" si="79"/>
        <v>0</v>
      </c>
      <c r="AD70" s="252">
        <f t="shared" si="89"/>
        <v>0</v>
      </c>
      <c r="AE70" s="171">
        <f t="shared" ca="1" si="90"/>
        <v>0</v>
      </c>
      <c r="AF70" s="211"/>
      <c r="AG70" s="224"/>
      <c r="AH70" s="194"/>
      <c r="AI70" s="194"/>
      <c r="AJ70" s="194"/>
      <c r="AK70" s="225"/>
      <c r="AL70" s="224"/>
      <c r="AM70" s="194"/>
      <c r="AN70" s="194"/>
      <c r="AO70" s="194"/>
      <c r="AP70" s="225"/>
      <c r="AQ70" s="224"/>
      <c r="AR70" s="194"/>
      <c r="AS70" s="194"/>
      <c r="AT70" s="194"/>
      <c r="AU70" s="225"/>
      <c r="AV70" s="224"/>
      <c r="AW70" s="194"/>
      <c r="AX70" s="194"/>
      <c r="AY70" s="194"/>
      <c r="AZ70" s="225"/>
      <c r="BA70" s="224"/>
      <c r="BB70" s="194"/>
      <c r="BC70" s="194"/>
      <c r="BD70" s="194"/>
      <c r="BE70" s="225"/>
      <c r="BF70" s="224"/>
      <c r="BG70" s="194"/>
      <c r="BH70" s="194"/>
      <c r="BI70" s="194"/>
      <c r="BJ70" s="225"/>
      <c r="BK70" s="212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215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69">
        <f t="shared" si="91"/>
        <v>0</v>
      </c>
      <c r="CH70" s="26">
        <f t="shared" si="92"/>
        <v>0</v>
      </c>
      <c r="CJ70" s="39">
        <v>62</v>
      </c>
      <c r="CK70" s="16">
        <f t="shared" si="147"/>
        <v>0</v>
      </c>
      <c r="CL70" s="51">
        <f t="shared" ca="1" si="196"/>
        <v>0</v>
      </c>
      <c r="CM70" s="51">
        <f t="shared" ca="1" si="196"/>
        <v>0</v>
      </c>
      <c r="CN70" s="51">
        <f t="shared" ca="1" si="196"/>
        <v>0</v>
      </c>
      <c r="CO70" s="51">
        <f t="shared" ca="1" si="148"/>
        <v>0</v>
      </c>
      <c r="CQ70" s="107">
        <f t="shared" si="149"/>
        <v>0</v>
      </c>
      <c r="CR70" s="107">
        <f t="shared" si="150"/>
        <v>0</v>
      </c>
      <c r="CS70" s="107">
        <f t="shared" si="151"/>
        <v>0</v>
      </c>
      <c r="CT70" s="107">
        <f t="shared" si="152"/>
        <v>0</v>
      </c>
      <c r="CU70" s="107">
        <f t="shared" si="153"/>
        <v>0</v>
      </c>
      <c r="CV70" s="107">
        <f t="shared" si="154"/>
        <v>0</v>
      </c>
      <c r="CW70" s="107">
        <f t="shared" si="155"/>
        <v>0</v>
      </c>
      <c r="CX70" s="107">
        <f t="shared" si="156"/>
        <v>0</v>
      </c>
      <c r="CY70" s="107">
        <f t="shared" si="157"/>
        <v>0</v>
      </c>
      <c r="CZ70" s="107">
        <f t="shared" si="158"/>
        <v>0</v>
      </c>
      <c r="DA70" s="107">
        <f t="shared" si="159"/>
        <v>0</v>
      </c>
      <c r="DB70" s="107">
        <f t="shared" si="160"/>
        <v>0</v>
      </c>
      <c r="DC70" s="107">
        <f t="shared" si="161"/>
        <v>0</v>
      </c>
      <c r="DD70" s="107">
        <f t="shared" si="162"/>
        <v>0</v>
      </c>
      <c r="DE70" s="107">
        <f t="shared" si="163"/>
        <v>0</v>
      </c>
      <c r="DF70" s="107">
        <f t="shared" si="164"/>
        <v>0</v>
      </c>
      <c r="DG70" s="107">
        <f t="shared" si="165"/>
        <v>0</v>
      </c>
      <c r="DH70" s="107">
        <f t="shared" si="166"/>
        <v>0</v>
      </c>
      <c r="DI70" s="107">
        <f t="shared" si="167"/>
        <v>0</v>
      </c>
      <c r="DJ70" s="107">
        <f t="shared" si="168"/>
        <v>0</v>
      </c>
      <c r="DK70" s="107">
        <f t="shared" si="169"/>
        <v>0</v>
      </c>
      <c r="DL70" s="107">
        <f t="shared" si="170"/>
        <v>0</v>
      </c>
      <c r="DM70" s="107">
        <f t="shared" si="171"/>
        <v>0</v>
      </c>
      <c r="DN70" s="107">
        <f t="shared" si="172"/>
        <v>0</v>
      </c>
      <c r="DO70" s="107">
        <f t="shared" si="173"/>
        <v>0</v>
      </c>
      <c r="DP70" s="107">
        <f t="shared" si="174"/>
        <v>0</v>
      </c>
      <c r="DQ70" s="107">
        <f t="shared" si="175"/>
        <v>0</v>
      </c>
      <c r="DR70" s="107">
        <f t="shared" si="176"/>
        <v>0</v>
      </c>
      <c r="DS70" s="107">
        <f t="shared" si="177"/>
        <v>0</v>
      </c>
      <c r="DT70" s="107">
        <f t="shared" si="178"/>
        <v>0</v>
      </c>
      <c r="DV70" s="107">
        <f t="shared" si="179"/>
        <v>0</v>
      </c>
      <c r="DW70" s="107">
        <f t="shared" si="180"/>
        <v>0</v>
      </c>
      <c r="DX70" s="107">
        <f t="shared" si="181"/>
        <v>0</v>
      </c>
      <c r="DY70" s="107">
        <f t="shared" si="182"/>
        <v>0</v>
      </c>
      <c r="DZ70" s="107">
        <f t="shared" si="183"/>
        <v>0</v>
      </c>
      <c r="EA70" s="107">
        <f t="shared" si="184"/>
        <v>0</v>
      </c>
      <c r="EB70" s="107">
        <f t="shared" si="185"/>
        <v>0</v>
      </c>
      <c r="EC70" s="107">
        <f t="shared" si="186"/>
        <v>0</v>
      </c>
      <c r="ED70" s="107">
        <f t="shared" si="187"/>
        <v>0</v>
      </c>
      <c r="EE70" s="107">
        <f t="shared" si="188"/>
        <v>0</v>
      </c>
      <c r="EG70" s="195">
        <f t="shared" si="189"/>
        <v>0</v>
      </c>
      <c r="EH70" s="195">
        <f t="shared" si="190"/>
        <v>0</v>
      </c>
      <c r="EI70" s="195">
        <f t="shared" si="191"/>
        <v>0</v>
      </c>
      <c r="EJ70" s="195">
        <f t="shared" si="192"/>
        <v>0</v>
      </c>
      <c r="EK70" s="195">
        <f t="shared" si="195"/>
        <v>0</v>
      </c>
      <c r="EL70" s="195">
        <f t="shared" si="195"/>
        <v>0</v>
      </c>
      <c r="EM70" s="195">
        <f t="shared" si="195"/>
        <v>0</v>
      </c>
      <c r="EN70" s="195">
        <f t="shared" si="195"/>
        <v>0</v>
      </c>
      <c r="EO70" s="195">
        <f t="shared" si="195"/>
        <v>0</v>
      </c>
      <c r="EP70" s="195">
        <f t="shared" si="195"/>
        <v>0</v>
      </c>
    </row>
    <row r="71" spans="2:146" x14ac:dyDescent="0.2">
      <c r="B71" s="126">
        <f t="shared" si="80"/>
        <v>1</v>
      </c>
      <c r="C71" s="118" t="str">
        <f t="shared" ca="1" si="141"/>
        <v/>
      </c>
      <c r="D71" s="118" t="str">
        <f t="shared" ca="1" si="142"/>
        <v/>
      </c>
      <c r="E71" s="118" t="str">
        <f t="shared" ca="1" si="143"/>
        <v/>
      </c>
      <c r="F71" s="117" t="str">
        <f ca="1">OFFSET(prihlasky!$H$1,$CJ71,0)</f>
        <v/>
      </c>
      <c r="G71" s="117" t="str">
        <f ca="1">IF(OFFSET(prihlasky!$B$1,$CJ71,0)="","",(OFFSET(prihlasky!$B$1,$CJ71,0)))</f>
        <v/>
      </c>
      <c r="H71" s="117">
        <f ca="1">OFFSET(prihlasky!$I$1,$CJ71,0)</f>
        <v>0</v>
      </c>
      <c r="I71" s="117" t="str">
        <f ca="1">UPPER(OFFSET(prihlasky!$A$1,$CJ71,0))</f>
        <v/>
      </c>
      <c r="J71" s="126">
        <f t="shared" si="144"/>
        <v>0</v>
      </c>
      <c r="K71" s="159">
        <f t="shared" si="145"/>
        <v>0</v>
      </c>
      <c r="L71" s="167">
        <f t="shared" ca="1" si="146"/>
        <v>0</v>
      </c>
      <c r="M71" s="117" t="str">
        <f ca="1">IF(OR(CH71=0,ISERROR(MATCH(I71,KKoef!E:E,0))),"",MATCH(I71,KKoef!E:E,0)-1)</f>
        <v/>
      </c>
      <c r="N71" s="117" t="str">
        <f ca="1">IF(M71="","",OFFSET(KKoef!$B$1,M71,0))</f>
        <v/>
      </c>
      <c r="O71" s="128"/>
      <c r="P71" s="128"/>
      <c r="Q71" s="128"/>
      <c r="R71" s="128"/>
      <c r="S71" s="128"/>
      <c r="T71" s="250"/>
      <c r="U71" s="128"/>
      <c r="V71" s="128"/>
      <c r="W71" s="128"/>
      <c r="X71" s="128"/>
      <c r="Y71" s="128"/>
      <c r="Z71" s="250"/>
      <c r="AA71" s="119">
        <f t="shared" ca="1" si="87"/>
        <v>85</v>
      </c>
      <c r="AB71" s="252">
        <f t="shared" si="88"/>
        <v>0</v>
      </c>
      <c r="AC71" s="119">
        <f t="shared" si="79"/>
        <v>0</v>
      </c>
      <c r="AD71" s="252">
        <f t="shared" si="89"/>
        <v>0</v>
      </c>
      <c r="AE71" s="171">
        <f t="shared" ca="1" si="90"/>
        <v>0</v>
      </c>
      <c r="AF71" s="211"/>
      <c r="AG71" s="224"/>
      <c r="AH71" s="194"/>
      <c r="AI71" s="194"/>
      <c r="AJ71" s="194"/>
      <c r="AK71" s="225"/>
      <c r="AL71" s="224"/>
      <c r="AM71" s="194"/>
      <c r="AN71" s="194"/>
      <c r="AO71" s="194"/>
      <c r="AP71" s="225"/>
      <c r="AQ71" s="224"/>
      <c r="AR71" s="194"/>
      <c r="AS71" s="194"/>
      <c r="AT71" s="194"/>
      <c r="AU71" s="225"/>
      <c r="AV71" s="224"/>
      <c r="AW71" s="194"/>
      <c r="AX71" s="194"/>
      <c r="AY71" s="194"/>
      <c r="AZ71" s="225"/>
      <c r="BA71" s="224"/>
      <c r="BB71" s="194"/>
      <c r="BC71" s="194"/>
      <c r="BD71" s="194"/>
      <c r="BE71" s="225"/>
      <c r="BF71" s="224"/>
      <c r="BG71" s="194"/>
      <c r="BH71" s="194"/>
      <c r="BI71" s="194"/>
      <c r="BJ71" s="225"/>
      <c r="BK71" s="212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215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69">
        <f t="shared" si="91"/>
        <v>0</v>
      </c>
      <c r="CH71" s="26">
        <f t="shared" si="92"/>
        <v>0</v>
      </c>
      <c r="CJ71" s="39">
        <v>63</v>
      </c>
      <c r="CK71" s="16">
        <f t="shared" si="147"/>
        <v>0</v>
      </c>
      <c r="CL71" s="51">
        <f t="shared" ca="1" si="196"/>
        <v>0</v>
      </c>
      <c r="CM71" s="51">
        <f t="shared" ca="1" si="196"/>
        <v>0</v>
      </c>
      <c r="CN71" s="51">
        <f t="shared" ca="1" si="196"/>
        <v>0</v>
      </c>
      <c r="CO71" s="51">
        <f t="shared" ca="1" si="148"/>
        <v>0</v>
      </c>
      <c r="CQ71" s="107">
        <f t="shared" si="149"/>
        <v>0</v>
      </c>
      <c r="CR71" s="107">
        <f t="shared" si="150"/>
        <v>0</v>
      </c>
      <c r="CS71" s="107">
        <f t="shared" si="151"/>
        <v>0</v>
      </c>
      <c r="CT71" s="107">
        <f t="shared" si="152"/>
        <v>0</v>
      </c>
      <c r="CU71" s="107">
        <f t="shared" si="153"/>
        <v>0</v>
      </c>
      <c r="CV71" s="107">
        <f t="shared" si="154"/>
        <v>0</v>
      </c>
      <c r="CW71" s="107">
        <f t="shared" si="155"/>
        <v>0</v>
      </c>
      <c r="CX71" s="107">
        <f t="shared" si="156"/>
        <v>0</v>
      </c>
      <c r="CY71" s="107">
        <f t="shared" si="157"/>
        <v>0</v>
      </c>
      <c r="CZ71" s="107">
        <f t="shared" si="158"/>
        <v>0</v>
      </c>
      <c r="DA71" s="107">
        <f t="shared" si="159"/>
        <v>0</v>
      </c>
      <c r="DB71" s="107">
        <f t="shared" si="160"/>
        <v>0</v>
      </c>
      <c r="DC71" s="107">
        <f t="shared" si="161"/>
        <v>0</v>
      </c>
      <c r="DD71" s="107">
        <f t="shared" si="162"/>
        <v>0</v>
      </c>
      <c r="DE71" s="107">
        <f t="shared" si="163"/>
        <v>0</v>
      </c>
      <c r="DF71" s="107">
        <f t="shared" si="164"/>
        <v>0</v>
      </c>
      <c r="DG71" s="107">
        <f t="shared" si="165"/>
        <v>0</v>
      </c>
      <c r="DH71" s="107">
        <f t="shared" si="166"/>
        <v>0</v>
      </c>
      <c r="DI71" s="107">
        <f t="shared" si="167"/>
        <v>0</v>
      </c>
      <c r="DJ71" s="107">
        <f t="shared" si="168"/>
        <v>0</v>
      </c>
      <c r="DK71" s="107">
        <f t="shared" si="169"/>
        <v>0</v>
      </c>
      <c r="DL71" s="107">
        <f t="shared" si="170"/>
        <v>0</v>
      </c>
      <c r="DM71" s="107">
        <f t="shared" si="171"/>
        <v>0</v>
      </c>
      <c r="DN71" s="107">
        <f t="shared" si="172"/>
        <v>0</v>
      </c>
      <c r="DO71" s="107">
        <f t="shared" si="173"/>
        <v>0</v>
      </c>
      <c r="DP71" s="107">
        <f t="shared" si="174"/>
        <v>0</v>
      </c>
      <c r="DQ71" s="107">
        <f t="shared" si="175"/>
        <v>0</v>
      </c>
      <c r="DR71" s="107">
        <f t="shared" si="176"/>
        <v>0</v>
      </c>
      <c r="DS71" s="107">
        <f t="shared" si="177"/>
        <v>0</v>
      </c>
      <c r="DT71" s="107">
        <f t="shared" si="178"/>
        <v>0</v>
      </c>
      <c r="DV71" s="107">
        <f t="shared" si="179"/>
        <v>0</v>
      </c>
      <c r="DW71" s="107">
        <f t="shared" si="180"/>
        <v>0</v>
      </c>
      <c r="DX71" s="107">
        <f t="shared" si="181"/>
        <v>0</v>
      </c>
      <c r="DY71" s="107">
        <f t="shared" si="182"/>
        <v>0</v>
      </c>
      <c r="DZ71" s="107">
        <f t="shared" si="183"/>
        <v>0</v>
      </c>
      <c r="EA71" s="107">
        <f t="shared" si="184"/>
        <v>0</v>
      </c>
      <c r="EB71" s="107">
        <f t="shared" si="185"/>
        <v>0</v>
      </c>
      <c r="EC71" s="107">
        <f t="shared" si="186"/>
        <v>0</v>
      </c>
      <c r="ED71" s="107">
        <f t="shared" si="187"/>
        <v>0</v>
      </c>
      <c r="EE71" s="107">
        <f t="shared" si="188"/>
        <v>0</v>
      </c>
      <c r="EG71" s="195">
        <f t="shared" si="189"/>
        <v>0</v>
      </c>
      <c r="EH71" s="195">
        <f t="shared" si="190"/>
        <v>0</v>
      </c>
      <c r="EI71" s="195">
        <f t="shared" si="191"/>
        <v>0</v>
      </c>
      <c r="EJ71" s="195">
        <f t="shared" si="192"/>
        <v>0</v>
      </c>
      <c r="EK71" s="195">
        <f t="shared" si="195"/>
        <v>0</v>
      </c>
      <c r="EL71" s="195">
        <f t="shared" si="195"/>
        <v>0</v>
      </c>
      <c r="EM71" s="195">
        <f t="shared" si="195"/>
        <v>0</v>
      </c>
      <c r="EN71" s="195">
        <f t="shared" si="195"/>
        <v>0</v>
      </c>
      <c r="EO71" s="195">
        <f t="shared" si="195"/>
        <v>0</v>
      </c>
      <c r="EP71" s="195">
        <f t="shared" si="195"/>
        <v>0</v>
      </c>
    </row>
    <row r="72" spans="2:146" x14ac:dyDescent="0.2">
      <c r="B72" s="126">
        <f t="shared" si="80"/>
        <v>1</v>
      </c>
      <c r="C72" s="118" t="str">
        <f t="shared" ca="1" si="141"/>
        <v/>
      </c>
      <c r="D72" s="118" t="str">
        <f t="shared" ca="1" si="142"/>
        <v/>
      </c>
      <c r="E72" s="118" t="str">
        <f t="shared" ca="1" si="143"/>
        <v/>
      </c>
      <c r="F72" s="117" t="str">
        <f ca="1">OFFSET(prihlasky!$H$1,$CJ72,0)</f>
        <v/>
      </c>
      <c r="G72" s="117" t="str">
        <f ca="1">IF(OFFSET(prihlasky!$B$1,$CJ72,0)="","",(OFFSET(prihlasky!$B$1,$CJ72,0)))</f>
        <v/>
      </c>
      <c r="H72" s="117">
        <f ca="1">OFFSET(prihlasky!$I$1,$CJ72,0)</f>
        <v>0</v>
      </c>
      <c r="I72" s="117" t="str">
        <f ca="1">UPPER(OFFSET(prihlasky!$A$1,$CJ72,0))</f>
        <v/>
      </c>
      <c r="J72" s="126">
        <f t="shared" si="144"/>
        <v>0</v>
      </c>
      <c r="K72" s="159">
        <f t="shared" si="145"/>
        <v>0</v>
      </c>
      <c r="L72" s="167">
        <f t="shared" ca="1" si="146"/>
        <v>0</v>
      </c>
      <c r="M72" s="117" t="str">
        <f ca="1">IF(OR(CH72=0,ISERROR(MATCH(I72,KKoef!E:E,0))),"",MATCH(I72,KKoef!E:E,0)-1)</f>
        <v/>
      </c>
      <c r="N72" s="117" t="str">
        <f ca="1">IF(M72="","",OFFSET(KKoef!$B$1,M72,0))</f>
        <v/>
      </c>
      <c r="O72" s="128"/>
      <c r="P72" s="128"/>
      <c r="Q72" s="128"/>
      <c r="R72" s="128"/>
      <c r="S72" s="128"/>
      <c r="T72" s="250"/>
      <c r="U72" s="128"/>
      <c r="V72" s="128"/>
      <c r="W72" s="128"/>
      <c r="X72" s="128"/>
      <c r="Y72" s="128"/>
      <c r="Z72" s="250"/>
      <c r="AA72" s="119">
        <f t="shared" ca="1" si="87"/>
        <v>85</v>
      </c>
      <c r="AB72" s="252">
        <f t="shared" si="88"/>
        <v>0</v>
      </c>
      <c r="AC72" s="119">
        <f t="shared" si="79"/>
        <v>0</v>
      </c>
      <c r="AD72" s="252">
        <f t="shared" si="89"/>
        <v>0</v>
      </c>
      <c r="AE72" s="171">
        <f t="shared" ca="1" si="90"/>
        <v>0</v>
      </c>
      <c r="AF72" s="211"/>
      <c r="AG72" s="224"/>
      <c r="AH72" s="194"/>
      <c r="AI72" s="194"/>
      <c r="AJ72" s="194"/>
      <c r="AK72" s="225"/>
      <c r="AL72" s="224"/>
      <c r="AM72" s="194"/>
      <c r="AN72" s="194"/>
      <c r="AO72" s="194"/>
      <c r="AP72" s="225"/>
      <c r="AQ72" s="224"/>
      <c r="AR72" s="194"/>
      <c r="AS72" s="194"/>
      <c r="AT72" s="194"/>
      <c r="AU72" s="225"/>
      <c r="AV72" s="224"/>
      <c r="AW72" s="194"/>
      <c r="AX72" s="194"/>
      <c r="AY72" s="194"/>
      <c r="AZ72" s="225"/>
      <c r="BA72" s="224"/>
      <c r="BB72" s="194"/>
      <c r="BC72" s="194"/>
      <c r="BD72" s="194"/>
      <c r="BE72" s="225"/>
      <c r="BF72" s="224"/>
      <c r="BG72" s="194"/>
      <c r="BH72" s="194"/>
      <c r="BI72" s="194"/>
      <c r="BJ72" s="225"/>
      <c r="BK72" s="212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215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69">
        <f t="shared" si="91"/>
        <v>0</v>
      </c>
      <c r="CH72" s="26">
        <f t="shared" si="92"/>
        <v>0</v>
      </c>
      <c r="CJ72" s="39">
        <v>64</v>
      </c>
      <c r="CK72" s="16">
        <f t="shared" si="147"/>
        <v>0</v>
      </c>
      <c r="CL72" s="51">
        <f t="shared" ca="1" si="196"/>
        <v>0</v>
      </c>
      <c r="CM72" s="51">
        <f t="shared" ca="1" si="196"/>
        <v>0</v>
      </c>
      <c r="CN72" s="51">
        <f t="shared" ca="1" si="196"/>
        <v>0</v>
      </c>
      <c r="CO72" s="51">
        <f t="shared" ca="1" si="148"/>
        <v>0</v>
      </c>
      <c r="CQ72" s="107">
        <f t="shared" si="149"/>
        <v>0</v>
      </c>
      <c r="CR72" s="107">
        <f t="shared" si="150"/>
        <v>0</v>
      </c>
      <c r="CS72" s="107">
        <f t="shared" si="151"/>
        <v>0</v>
      </c>
      <c r="CT72" s="107">
        <f t="shared" si="152"/>
        <v>0</v>
      </c>
      <c r="CU72" s="107">
        <f t="shared" si="153"/>
        <v>0</v>
      </c>
      <c r="CV72" s="107">
        <f t="shared" si="154"/>
        <v>0</v>
      </c>
      <c r="CW72" s="107">
        <f t="shared" si="155"/>
        <v>0</v>
      </c>
      <c r="CX72" s="107">
        <f t="shared" si="156"/>
        <v>0</v>
      </c>
      <c r="CY72" s="107">
        <f t="shared" si="157"/>
        <v>0</v>
      </c>
      <c r="CZ72" s="107">
        <f t="shared" si="158"/>
        <v>0</v>
      </c>
      <c r="DA72" s="107">
        <f t="shared" si="159"/>
        <v>0</v>
      </c>
      <c r="DB72" s="107">
        <f t="shared" si="160"/>
        <v>0</v>
      </c>
      <c r="DC72" s="107">
        <f t="shared" si="161"/>
        <v>0</v>
      </c>
      <c r="DD72" s="107">
        <f t="shared" si="162"/>
        <v>0</v>
      </c>
      <c r="DE72" s="107">
        <f t="shared" si="163"/>
        <v>0</v>
      </c>
      <c r="DF72" s="107">
        <f t="shared" si="164"/>
        <v>0</v>
      </c>
      <c r="DG72" s="107">
        <f t="shared" si="165"/>
        <v>0</v>
      </c>
      <c r="DH72" s="107">
        <f t="shared" si="166"/>
        <v>0</v>
      </c>
      <c r="DI72" s="107">
        <f t="shared" si="167"/>
        <v>0</v>
      </c>
      <c r="DJ72" s="107">
        <f t="shared" si="168"/>
        <v>0</v>
      </c>
      <c r="DK72" s="107">
        <f t="shared" si="169"/>
        <v>0</v>
      </c>
      <c r="DL72" s="107">
        <f t="shared" si="170"/>
        <v>0</v>
      </c>
      <c r="DM72" s="107">
        <f t="shared" si="171"/>
        <v>0</v>
      </c>
      <c r="DN72" s="107">
        <f t="shared" si="172"/>
        <v>0</v>
      </c>
      <c r="DO72" s="107">
        <f t="shared" si="173"/>
        <v>0</v>
      </c>
      <c r="DP72" s="107">
        <f t="shared" si="174"/>
        <v>0</v>
      </c>
      <c r="DQ72" s="107">
        <f t="shared" si="175"/>
        <v>0</v>
      </c>
      <c r="DR72" s="107">
        <f t="shared" si="176"/>
        <v>0</v>
      </c>
      <c r="DS72" s="107">
        <f t="shared" si="177"/>
        <v>0</v>
      </c>
      <c r="DT72" s="107">
        <f t="shared" si="178"/>
        <v>0</v>
      </c>
      <c r="DV72" s="107">
        <f t="shared" si="179"/>
        <v>0</v>
      </c>
      <c r="DW72" s="107">
        <f t="shared" si="180"/>
        <v>0</v>
      </c>
      <c r="DX72" s="107">
        <f t="shared" si="181"/>
        <v>0</v>
      </c>
      <c r="DY72" s="107">
        <f t="shared" si="182"/>
        <v>0</v>
      </c>
      <c r="DZ72" s="107">
        <f t="shared" si="183"/>
        <v>0</v>
      </c>
      <c r="EA72" s="107">
        <f t="shared" si="184"/>
        <v>0</v>
      </c>
      <c r="EB72" s="107">
        <f t="shared" si="185"/>
        <v>0</v>
      </c>
      <c r="EC72" s="107">
        <f t="shared" si="186"/>
        <v>0</v>
      </c>
      <c r="ED72" s="107">
        <f t="shared" si="187"/>
        <v>0</v>
      </c>
      <c r="EE72" s="107">
        <f t="shared" si="188"/>
        <v>0</v>
      </c>
      <c r="EG72" s="195">
        <f t="shared" si="189"/>
        <v>0</v>
      </c>
      <c r="EH72" s="195">
        <f t="shared" si="190"/>
        <v>0</v>
      </c>
      <c r="EI72" s="195">
        <f t="shared" si="191"/>
        <v>0</v>
      </c>
      <c r="EJ72" s="195">
        <f t="shared" si="192"/>
        <v>0</v>
      </c>
      <c r="EK72" s="195">
        <f t="shared" si="195"/>
        <v>0</v>
      </c>
      <c r="EL72" s="195">
        <f t="shared" si="195"/>
        <v>0</v>
      </c>
      <c r="EM72" s="195">
        <f t="shared" si="195"/>
        <v>0</v>
      </c>
      <c r="EN72" s="195">
        <f t="shared" si="195"/>
        <v>0</v>
      </c>
      <c r="EO72" s="195">
        <f t="shared" si="195"/>
        <v>0</v>
      </c>
      <c r="EP72" s="195">
        <f t="shared" si="195"/>
        <v>0</v>
      </c>
    </row>
    <row r="73" spans="2:146" x14ac:dyDescent="0.2">
      <c r="B73" s="126">
        <f t="shared" ref="B73:B128" si="197">RANK(CK73,$CK$9:$CK$133)</f>
        <v>1</v>
      </c>
      <c r="C73" s="118" t="str">
        <f t="shared" ref="C73:C104" ca="1" si="198">IF($H73="O",RANK($CK73,$CL$9:$CL$133),"")</f>
        <v/>
      </c>
      <c r="D73" s="118" t="str">
        <f t="shared" ref="D73:D104" ca="1" si="199">IF($H73="P",RANK($CK73,$CM$9:$CM$133),"")</f>
        <v/>
      </c>
      <c r="E73" s="118" t="str">
        <f t="shared" ref="E73:E104" ca="1" si="200">IF($H73="J",RANK($CK73,$CN$9:$CN$133),"")</f>
        <v/>
      </c>
      <c r="F73" s="117" t="str">
        <f ca="1">OFFSET(prihlasky!$H$1,$CJ73,0)</f>
        <v/>
      </c>
      <c r="G73" s="117" t="str">
        <f ca="1">IF(OFFSET(prihlasky!$B$1,$CJ73,0)="","",(OFFSET(prihlasky!$B$1,$CJ73,0)))</f>
        <v/>
      </c>
      <c r="H73" s="117">
        <f ca="1">OFFSET(prihlasky!$I$1,$CJ73,0)</f>
        <v>0</v>
      </c>
      <c r="I73" s="117" t="str">
        <f ca="1">UPPER(OFFSET(prihlasky!$A$1,$CJ73,0))</f>
        <v/>
      </c>
      <c r="J73" s="126">
        <f t="shared" ref="J73:J104" si="201">IF(COUNTIF(AG73:BJ73,"&gt; ''"),CH73-AE73,0)</f>
        <v>0</v>
      </c>
      <c r="K73" s="159">
        <f t="shared" ref="K73:K104" si="202">CG73+($CK$4-SUM(DV73:EE73))*60</f>
        <v>0</v>
      </c>
      <c r="L73" s="167">
        <f t="shared" ref="L73:L104" ca="1" si="203">IF(ISERROR($N$6),0,CO73*$N$6/$CO$4)</f>
        <v>0</v>
      </c>
      <c r="M73" s="117" t="str">
        <f ca="1">IF(OR(CH73=0,ISERROR(MATCH(I73,KKoef!E:E,0))),"",MATCH(I73,KKoef!E:E,0)-1)</f>
        <v/>
      </c>
      <c r="N73" s="117" t="str">
        <f ca="1">IF(M73="","",OFFSET(KKoef!$B$1,M73,0))</f>
        <v/>
      </c>
      <c r="O73" s="128"/>
      <c r="P73" s="128"/>
      <c r="Q73" s="128"/>
      <c r="R73" s="128"/>
      <c r="S73" s="128"/>
      <c r="T73" s="250"/>
      <c r="U73" s="128"/>
      <c r="V73" s="128"/>
      <c r="W73" s="128"/>
      <c r="X73" s="128"/>
      <c r="Y73" s="128"/>
      <c r="Z73" s="250"/>
      <c r="AA73" s="119">
        <f t="shared" ca="1" si="87"/>
        <v>85</v>
      </c>
      <c r="AB73" s="252">
        <f t="shared" si="88"/>
        <v>0</v>
      </c>
      <c r="AC73" s="119">
        <f t="shared" si="79"/>
        <v>0</v>
      </c>
      <c r="AD73" s="252">
        <f t="shared" si="89"/>
        <v>0</v>
      </c>
      <c r="AE73" s="171">
        <f t="shared" ca="1" si="90"/>
        <v>0</v>
      </c>
      <c r="AF73" s="211"/>
      <c r="AG73" s="224"/>
      <c r="AH73" s="194"/>
      <c r="AI73" s="194"/>
      <c r="AJ73" s="194"/>
      <c r="AK73" s="225"/>
      <c r="AL73" s="224"/>
      <c r="AM73" s="194"/>
      <c r="AN73" s="194"/>
      <c r="AO73" s="194"/>
      <c r="AP73" s="225"/>
      <c r="AQ73" s="224"/>
      <c r="AR73" s="194"/>
      <c r="AS73" s="194"/>
      <c r="AT73" s="194"/>
      <c r="AU73" s="225"/>
      <c r="AV73" s="224"/>
      <c r="AW73" s="194"/>
      <c r="AX73" s="194"/>
      <c r="AY73" s="194"/>
      <c r="AZ73" s="225"/>
      <c r="BA73" s="224"/>
      <c r="BB73" s="194"/>
      <c r="BC73" s="194"/>
      <c r="BD73" s="194"/>
      <c r="BE73" s="225"/>
      <c r="BF73" s="224"/>
      <c r="BG73" s="194"/>
      <c r="BH73" s="194"/>
      <c r="BI73" s="194"/>
      <c r="BJ73" s="225"/>
      <c r="BK73" s="212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215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69">
        <f t="shared" ref="CG73:CG97" si="204">SUM(EG73:EP73)</f>
        <v>0</v>
      </c>
      <c r="CH73" s="26">
        <f t="shared" si="92"/>
        <v>0</v>
      </c>
      <c r="CJ73" s="39">
        <v>65</v>
      </c>
      <c r="CK73" s="16">
        <f t="shared" ref="CK73:CK104" si="205">IF(CG73=0,0,J73+($CK$4*$CL$4-K73)/($CK$4*$CL$4))</f>
        <v>0</v>
      </c>
      <c r="CL73" s="51">
        <f t="shared" ca="1" si="196"/>
        <v>0</v>
      </c>
      <c r="CM73" s="51">
        <f t="shared" ca="1" si="196"/>
        <v>0</v>
      </c>
      <c r="CN73" s="51">
        <f t="shared" ca="1" si="196"/>
        <v>0</v>
      </c>
      <c r="CO73" s="51">
        <f t="shared" ref="CO73:CO104" ca="1" si="206">IF(I73&lt;"A",0,CK73)</f>
        <v>0</v>
      </c>
      <c r="CQ73" s="107">
        <f t="shared" ref="CQ73:CQ104" si="207">IF(AND(AG$7&lt;&gt;"",AG$7=AG73),1,0)</f>
        <v>0</v>
      </c>
      <c r="CR73" s="107">
        <f t="shared" ref="CR73:CR104" si="208">IF(AND(AH$7&lt;&gt;"",AH$7=AH73),1,0)</f>
        <v>0</v>
      </c>
      <c r="CS73" s="107">
        <f t="shared" ref="CS73:CS104" si="209">IF(AND(AI$7&lt;&gt;"",AI$7=AI73),1,0)</f>
        <v>0</v>
      </c>
      <c r="CT73" s="107">
        <f t="shared" ref="CT73:CT104" si="210">IF(AND(AJ$7&lt;&gt;"",AJ$7=AJ73),1,0)</f>
        <v>0</v>
      </c>
      <c r="CU73" s="107">
        <f t="shared" ref="CU73:CU104" si="211">IF(AND(AK$7&lt;&gt;"",AK$7=AK73),1,0)</f>
        <v>0</v>
      </c>
      <c r="CV73" s="107">
        <f t="shared" ref="CV73:CV104" si="212">IF(AND(AL$7&lt;&gt;"",AL$7=AL73),1,0)</f>
        <v>0</v>
      </c>
      <c r="CW73" s="107">
        <f t="shared" ref="CW73:CW104" si="213">IF(AND(AM$7&lt;&gt;"",AM$7=AM73),1,0)</f>
        <v>0</v>
      </c>
      <c r="CX73" s="107">
        <f t="shared" ref="CX73:CX104" si="214">IF(AND(AN$7&lt;&gt;"",AN$7=AN73),1,0)</f>
        <v>0</v>
      </c>
      <c r="CY73" s="107">
        <f t="shared" ref="CY73:CY104" si="215">IF(AND(AO$7&lt;&gt;"",AO$7=AO73),1,0)</f>
        <v>0</v>
      </c>
      <c r="CZ73" s="107">
        <f t="shared" ref="CZ73:CZ104" si="216">IF(AND(AP$7&lt;&gt;"",AP$7=AP73),1,0)</f>
        <v>0</v>
      </c>
      <c r="DA73" s="107">
        <f t="shared" ref="DA73:DA104" si="217">IF(AND(AQ$7&lt;&gt;"",AQ$7=AQ73),1,0)</f>
        <v>0</v>
      </c>
      <c r="DB73" s="107">
        <f t="shared" ref="DB73:DB104" si="218">IF(AND(AR$7&lt;&gt;"",AR$7=AR73),1,0)</f>
        <v>0</v>
      </c>
      <c r="DC73" s="107">
        <f t="shared" ref="DC73:DC104" si="219">IF(AND(AS$7&lt;&gt;"",AS$7=AS73),1,0)</f>
        <v>0</v>
      </c>
      <c r="DD73" s="107">
        <f t="shared" ref="DD73:DD104" si="220">IF(AND(AT$7&lt;&gt;"",AT$7=AT73),1,0)</f>
        <v>0</v>
      </c>
      <c r="DE73" s="107">
        <f t="shared" ref="DE73:DE104" si="221">IF(AND(AU$7&lt;&gt;"",AU$7=AU73),1,0)</f>
        <v>0</v>
      </c>
      <c r="DF73" s="107">
        <f t="shared" ref="DF73:DF104" si="222">IF(AND(AV$7&lt;&gt;"",AV$7=AV73),1,0)</f>
        <v>0</v>
      </c>
      <c r="DG73" s="107">
        <f t="shared" ref="DG73:DG104" si="223">IF(AND(AW$7&lt;&gt;"",AW$7=AW73),1,0)</f>
        <v>0</v>
      </c>
      <c r="DH73" s="107">
        <f t="shared" ref="DH73:DH104" si="224">IF(AND(AX$7&lt;&gt;"",AX$7=AX73),1,0)</f>
        <v>0</v>
      </c>
      <c r="DI73" s="107">
        <f t="shared" ref="DI73:DI104" si="225">IF(AND(AY$7&lt;&gt;"",AY$7=AY73),1,0)</f>
        <v>0</v>
      </c>
      <c r="DJ73" s="107">
        <f t="shared" ref="DJ73:DJ104" si="226">IF(AND(AZ$7&lt;&gt;"",AZ$7=AZ73),1,0)</f>
        <v>0</v>
      </c>
      <c r="DK73" s="107">
        <f t="shared" ref="DK73:DK104" si="227">IF(AND(BA$7&lt;&gt;"",BA$7=BA73),1,0)</f>
        <v>0</v>
      </c>
      <c r="DL73" s="107">
        <f t="shared" ref="DL73:DL104" si="228">IF(AND(BB$7&lt;&gt;"",BB$7=BB73),1,0)</f>
        <v>0</v>
      </c>
      <c r="DM73" s="107">
        <f t="shared" ref="DM73:DM104" si="229">IF(AND(BC$7&lt;&gt;"",BC$7=BC73),1,0)</f>
        <v>0</v>
      </c>
      <c r="DN73" s="107">
        <f t="shared" ref="DN73:DN104" si="230">IF(AND(BD$7&lt;&gt;"",BD$7=BD73),1,0)</f>
        <v>0</v>
      </c>
      <c r="DO73" s="107">
        <f t="shared" ref="DO73:DO104" si="231">IF(AND(BE$7&lt;&gt;"",BE$7=BE73),1,0)</f>
        <v>0</v>
      </c>
      <c r="DP73" s="107">
        <f t="shared" ref="DP73:DP104" si="232">IF(AND(BF$7&lt;&gt;"",BF$7=BF73),1,0)</f>
        <v>0</v>
      </c>
      <c r="DQ73" s="107">
        <f t="shared" ref="DQ73:DQ104" si="233">IF(AND(BG$7&lt;&gt;"",BG$7=BG73),1,0)</f>
        <v>0</v>
      </c>
      <c r="DR73" s="107">
        <f t="shared" ref="DR73:DR104" si="234">IF(AND(BH$7&lt;&gt;"",BH$7=BH73),1,0)</f>
        <v>0</v>
      </c>
      <c r="DS73" s="107">
        <f t="shared" ref="DS73:DS104" si="235">IF(AND(BI$7&lt;&gt;"",BI$7=BI73),1,0)</f>
        <v>0</v>
      </c>
      <c r="DT73" s="107">
        <f t="shared" ref="DT73:DT104" si="236">IF(AND(BJ$7&lt;&gt;"",BJ$7=BJ73),1,0)</f>
        <v>0</v>
      </c>
      <c r="DV73" s="107">
        <f t="shared" ref="DV73:DV104" si="237">IF(AND(BL$7&lt;&gt;"",BL$7=BL73),1,0)</f>
        <v>0</v>
      </c>
      <c r="DW73" s="107">
        <f t="shared" ref="DW73:DW104" si="238">IF(AND(BM$7&lt;&gt;"",BM$7=BM73),1,0)</f>
        <v>0</v>
      </c>
      <c r="DX73" s="107">
        <f t="shared" ref="DX73:DX104" si="239">IF(AND(BN$7&lt;&gt;"",BN$7=BN73),1,0)</f>
        <v>0</v>
      </c>
      <c r="DY73" s="107">
        <f t="shared" ref="DY73:DY104" si="240">IF(AND(BO$7&lt;&gt;"",BO$7=BO73),1,0)</f>
        <v>0</v>
      </c>
      <c r="DZ73" s="107">
        <f t="shared" ref="DZ73:DZ104" si="241">IF(AND(BP$7&lt;&gt;"",BP$7=BP73),1,0)</f>
        <v>0</v>
      </c>
      <c r="EA73" s="107">
        <f t="shared" ref="EA73:EA104" si="242">IF(AND(BQ$7&lt;&gt;"",BQ$7=BQ73),1,0)</f>
        <v>0</v>
      </c>
      <c r="EB73" s="107">
        <f t="shared" ref="EB73:EB104" si="243">IF(AND(BR$7&lt;&gt;"",BR$7=BR73),1,0)</f>
        <v>0</v>
      </c>
      <c r="EC73" s="107">
        <f t="shared" ref="EC73:EC104" si="244">IF(AND(BS$7&lt;&gt;"",BS$7=BS73),1,0)</f>
        <v>0</v>
      </c>
      <c r="ED73" s="107">
        <f t="shared" ref="ED73:ED104" si="245">IF(AND(BT$7&lt;&gt;"",BT$7=BT73),1,0)</f>
        <v>0</v>
      </c>
      <c r="EE73" s="107">
        <f t="shared" ref="EE73:EE104" si="246">IF(AND(BU$7&lt;&gt;"",BU$7=BU73),1,0)</f>
        <v>0</v>
      </c>
      <c r="EG73" s="195">
        <f t="shared" ref="EG73:EG104" si="247">IF(BW$7="",0,BW73)</f>
        <v>0</v>
      </c>
      <c r="EH73" s="195">
        <f t="shared" ref="EH73:EH104" si="248">IF(BX$7="",0,BX73)</f>
        <v>0</v>
      </c>
      <c r="EI73" s="195">
        <f t="shared" ref="EI73:EI104" si="249">IF(BY$7="",0,BY73)</f>
        <v>0</v>
      </c>
      <c r="EJ73" s="195">
        <f t="shared" ref="EJ73:EJ104" si="250">IF(BZ$7="",0,BZ73)</f>
        <v>0</v>
      </c>
      <c r="EK73" s="195">
        <f t="shared" ref="EK73:EP88" si="251">IF(CA$7="",0,CA73)</f>
        <v>0</v>
      </c>
      <c r="EL73" s="195">
        <f t="shared" si="251"/>
        <v>0</v>
      </c>
      <c r="EM73" s="195">
        <f t="shared" si="251"/>
        <v>0</v>
      </c>
      <c r="EN73" s="195">
        <f t="shared" si="251"/>
        <v>0</v>
      </c>
      <c r="EO73" s="195">
        <f t="shared" si="251"/>
        <v>0</v>
      </c>
      <c r="EP73" s="195">
        <f t="shared" si="251"/>
        <v>0</v>
      </c>
    </row>
    <row r="74" spans="2:146" x14ac:dyDescent="0.2">
      <c r="B74" s="126">
        <f t="shared" si="197"/>
        <v>1</v>
      </c>
      <c r="C74" s="118" t="str">
        <f t="shared" ca="1" si="198"/>
        <v/>
      </c>
      <c r="D74" s="118" t="str">
        <f t="shared" ca="1" si="199"/>
        <v/>
      </c>
      <c r="E74" s="118" t="str">
        <f t="shared" ca="1" si="200"/>
        <v/>
      </c>
      <c r="F74" s="117" t="str">
        <f ca="1">OFFSET(prihlasky!$H$1,$CJ74,0)</f>
        <v/>
      </c>
      <c r="G74" s="117" t="str">
        <f ca="1">IF(OFFSET(prihlasky!$B$1,$CJ74,0)="","",(OFFSET(prihlasky!$B$1,$CJ74,0)))</f>
        <v/>
      </c>
      <c r="H74" s="117">
        <f ca="1">OFFSET(prihlasky!$I$1,$CJ74,0)</f>
        <v>0</v>
      </c>
      <c r="I74" s="117" t="str">
        <f ca="1">UPPER(OFFSET(prihlasky!$A$1,$CJ74,0))</f>
        <v/>
      </c>
      <c r="J74" s="126">
        <f t="shared" si="201"/>
        <v>0</v>
      </c>
      <c r="K74" s="159">
        <f t="shared" si="202"/>
        <v>0</v>
      </c>
      <c r="L74" s="167">
        <f t="shared" ca="1" si="203"/>
        <v>0</v>
      </c>
      <c r="M74" s="117" t="str">
        <f ca="1">IF(OR(CH74=0,ISERROR(MATCH(I74,KKoef!E:E,0))),"",MATCH(I74,KKoef!E:E,0)-1)</f>
        <v/>
      </c>
      <c r="N74" s="117" t="str">
        <f ca="1">IF(M74="","",OFFSET(KKoef!$B$1,M74,0))</f>
        <v/>
      </c>
      <c r="O74" s="128"/>
      <c r="P74" s="128"/>
      <c r="Q74" s="128"/>
      <c r="R74" s="128"/>
      <c r="S74" s="128"/>
      <c r="T74" s="250"/>
      <c r="U74" s="128"/>
      <c r="V74" s="128"/>
      <c r="W74" s="128"/>
      <c r="X74" s="128"/>
      <c r="Y74" s="128"/>
      <c r="Z74" s="250"/>
      <c r="AA74" s="119">
        <f t="shared" ca="1" si="87"/>
        <v>85</v>
      </c>
      <c r="AB74" s="252">
        <f t="shared" ref="AB74:AB128" si="252">(R74-$R$6-O74+$O$6+X74-$X$6-U74+$U$6)*3600+(S74-$S$6-P74+$P$6+Y74-$Y$6-V74+$V$6)*60+(T74-Q74+Z74-W74)</f>
        <v>0</v>
      </c>
      <c r="AC74" s="119">
        <f t="shared" ref="AC74:AC128" si="253">FLOOR(AB74/60,1)</f>
        <v>0</v>
      </c>
      <c r="AD74" s="252">
        <f t="shared" ref="AD74:AD128" si="254">+AB74-AC74*60</f>
        <v>0</v>
      </c>
      <c r="AE74" s="171">
        <f t="shared" ca="1" si="90"/>
        <v>0</v>
      </c>
      <c r="AF74" s="211"/>
      <c r="AG74" s="224"/>
      <c r="AH74" s="194"/>
      <c r="AI74" s="194"/>
      <c r="AJ74" s="194"/>
      <c r="AK74" s="225"/>
      <c r="AL74" s="224"/>
      <c r="AM74" s="194"/>
      <c r="AN74" s="194"/>
      <c r="AO74" s="194"/>
      <c r="AP74" s="225"/>
      <c r="AQ74" s="224"/>
      <c r="AR74" s="194"/>
      <c r="AS74" s="194"/>
      <c r="AT74" s="194"/>
      <c r="AU74" s="225"/>
      <c r="AV74" s="224"/>
      <c r="AW74" s="194"/>
      <c r="AX74" s="194"/>
      <c r="AY74" s="194"/>
      <c r="AZ74" s="225"/>
      <c r="BA74" s="224"/>
      <c r="BB74" s="194"/>
      <c r="BC74" s="194"/>
      <c r="BD74" s="194"/>
      <c r="BE74" s="225"/>
      <c r="BF74" s="224"/>
      <c r="BG74" s="194"/>
      <c r="BH74" s="194"/>
      <c r="BI74" s="194"/>
      <c r="BJ74" s="225"/>
      <c r="BK74" s="212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215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69">
        <f t="shared" si="204"/>
        <v>0</v>
      </c>
      <c r="CH74" s="26">
        <f t="shared" si="92"/>
        <v>0</v>
      </c>
      <c r="CJ74" s="39">
        <v>66</v>
      </c>
      <c r="CK74" s="16">
        <f t="shared" si="205"/>
        <v>0</v>
      </c>
      <c r="CL74" s="51">
        <f t="shared" ca="1" si="196"/>
        <v>0</v>
      </c>
      <c r="CM74" s="51">
        <f t="shared" ca="1" si="196"/>
        <v>0</v>
      </c>
      <c r="CN74" s="51">
        <f t="shared" ca="1" si="196"/>
        <v>0</v>
      </c>
      <c r="CO74" s="51">
        <f t="shared" ca="1" si="206"/>
        <v>0</v>
      </c>
      <c r="CQ74" s="107">
        <f t="shared" si="207"/>
        <v>0</v>
      </c>
      <c r="CR74" s="107">
        <f t="shared" si="208"/>
        <v>0</v>
      </c>
      <c r="CS74" s="107">
        <f t="shared" si="209"/>
        <v>0</v>
      </c>
      <c r="CT74" s="107">
        <f t="shared" si="210"/>
        <v>0</v>
      </c>
      <c r="CU74" s="107">
        <f t="shared" si="211"/>
        <v>0</v>
      </c>
      <c r="CV74" s="107">
        <f t="shared" si="212"/>
        <v>0</v>
      </c>
      <c r="CW74" s="107">
        <f t="shared" si="213"/>
        <v>0</v>
      </c>
      <c r="CX74" s="107">
        <f t="shared" si="214"/>
        <v>0</v>
      </c>
      <c r="CY74" s="107">
        <f t="shared" si="215"/>
        <v>0</v>
      </c>
      <c r="CZ74" s="107">
        <f t="shared" si="216"/>
        <v>0</v>
      </c>
      <c r="DA74" s="107">
        <f t="shared" si="217"/>
        <v>0</v>
      </c>
      <c r="DB74" s="107">
        <f t="shared" si="218"/>
        <v>0</v>
      </c>
      <c r="DC74" s="107">
        <f t="shared" si="219"/>
        <v>0</v>
      </c>
      <c r="DD74" s="107">
        <f t="shared" si="220"/>
        <v>0</v>
      </c>
      <c r="DE74" s="107">
        <f t="shared" si="221"/>
        <v>0</v>
      </c>
      <c r="DF74" s="107">
        <f t="shared" si="222"/>
        <v>0</v>
      </c>
      <c r="DG74" s="107">
        <f t="shared" si="223"/>
        <v>0</v>
      </c>
      <c r="DH74" s="107">
        <f t="shared" si="224"/>
        <v>0</v>
      </c>
      <c r="DI74" s="107">
        <f t="shared" si="225"/>
        <v>0</v>
      </c>
      <c r="DJ74" s="107">
        <f t="shared" si="226"/>
        <v>0</v>
      </c>
      <c r="DK74" s="107">
        <f t="shared" si="227"/>
        <v>0</v>
      </c>
      <c r="DL74" s="107">
        <f t="shared" si="228"/>
        <v>0</v>
      </c>
      <c r="DM74" s="107">
        <f t="shared" si="229"/>
        <v>0</v>
      </c>
      <c r="DN74" s="107">
        <f t="shared" si="230"/>
        <v>0</v>
      </c>
      <c r="DO74" s="107">
        <f t="shared" si="231"/>
        <v>0</v>
      </c>
      <c r="DP74" s="107">
        <f t="shared" si="232"/>
        <v>0</v>
      </c>
      <c r="DQ74" s="107">
        <f t="shared" si="233"/>
        <v>0</v>
      </c>
      <c r="DR74" s="107">
        <f t="shared" si="234"/>
        <v>0</v>
      </c>
      <c r="DS74" s="107">
        <f t="shared" si="235"/>
        <v>0</v>
      </c>
      <c r="DT74" s="107">
        <f t="shared" si="236"/>
        <v>0</v>
      </c>
      <c r="DV74" s="107">
        <f t="shared" si="237"/>
        <v>0</v>
      </c>
      <c r="DW74" s="107">
        <f t="shared" si="238"/>
        <v>0</v>
      </c>
      <c r="DX74" s="107">
        <f t="shared" si="239"/>
        <v>0</v>
      </c>
      <c r="DY74" s="107">
        <f t="shared" si="240"/>
        <v>0</v>
      </c>
      <c r="DZ74" s="107">
        <f t="shared" si="241"/>
        <v>0</v>
      </c>
      <c r="EA74" s="107">
        <f t="shared" si="242"/>
        <v>0</v>
      </c>
      <c r="EB74" s="107">
        <f t="shared" si="243"/>
        <v>0</v>
      </c>
      <c r="EC74" s="107">
        <f t="shared" si="244"/>
        <v>0</v>
      </c>
      <c r="ED74" s="107">
        <f t="shared" si="245"/>
        <v>0</v>
      </c>
      <c r="EE74" s="107">
        <f t="shared" si="246"/>
        <v>0</v>
      </c>
      <c r="EG74" s="195">
        <f t="shared" si="247"/>
        <v>0</v>
      </c>
      <c r="EH74" s="195">
        <f t="shared" si="248"/>
        <v>0</v>
      </c>
      <c r="EI74" s="195">
        <f t="shared" si="249"/>
        <v>0</v>
      </c>
      <c r="EJ74" s="195">
        <f t="shared" si="250"/>
        <v>0</v>
      </c>
      <c r="EK74" s="195">
        <f t="shared" si="251"/>
        <v>0</v>
      </c>
      <c r="EL74" s="195">
        <f t="shared" si="251"/>
        <v>0</v>
      </c>
      <c r="EM74" s="195">
        <f t="shared" si="251"/>
        <v>0</v>
      </c>
      <c r="EN74" s="195">
        <f t="shared" si="251"/>
        <v>0</v>
      </c>
      <c r="EO74" s="195">
        <f t="shared" si="251"/>
        <v>0</v>
      </c>
      <c r="EP74" s="195">
        <f t="shared" si="251"/>
        <v>0</v>
      </c>
    </row>
    <row r="75" spans="2:146" x14ac:dyDescent="0.2">
      <c r="B75" s="126">
        <f t="shared" si="197"/>
        <v>1</v>
      </c>
      <c r="C75" s="118" t="str">
        <f t="shared" ca="1" si="198"/>
        <v/>
      </c>
      <c r="D75" s="118" t="str">
        <f t="shared" ca="1" si="199"/>
        <v/>
      </c>
      <c r="E75" s="118" t="str">
        <f t="shared" ca="1" si="200"/>
        <v/>
      </c>
      <c r="F75" s="117" t="str">
        <f ca="1">OFFSET(prihlasky!$H$1,$CJ75,0)</f>
        <v/>
      </c>
      <c r="G75" s="117" t="str">
        <f ca="1">IF(OFFSET(prihlasky!$B$1,$CJ75,0)="","",(OFFSET(prihlasky!$B$1,$CJ75,0)))</f>
        <v/>
      </c>
      <c r="H75" s="117">
        <f ca="1">OFFSET(prihlasky!$I$1,$CJ75,0)</f>
        <v>0</v>
      </c>
      <c r="I75" s="117" t="str">
        <f ca="1">UPPER(OFFSET(prihlasky!$A$1,$CJ75,0))</f>
        <v/>
      </c>
      <c r="J75" s="126">
        <f t="shared" si="201"/>
        <v>0</v>
      </c>
      <c r="K75" s="159">
        <f t="shared" si="202"/>
        <v>0</v>
      </c>
      <c r="L75" s="167">
        <f t="shared" ca="1" si="203"/>
        <v>0</v>
      </c>
      <c r="M75" s="117" t="str">
        <f ca="1">IF(OR(CH75=0,ISERROR(MATCH(I75,KKoef!E:E,0))),"",MATCH(I75,KKoef!E:E,0)-1)</f>
        <v/>
      </c>
      <c r="N75" s="117" t="str">
        <f ca="1">IF(M75="","",OFFSET(KKoef!$B$1,M75,0))</f>
        <v/>
      </c>
      <c r="O75" s="128"/>
      <c r="P75" s="128"/>
      <c r="Q75" s="128"/>
      <c r="R75" s="128"/>
      <c r="S75" s="128"/>
      <c r="T75" s="250"/>
      <c r="U75" s="128"/>
      <c r="V75" s="128"/>
      <c r="W75" s="128"/>
      <c r="X75" s="128"/>
      <c r="Y75" s="128"/>
      <c r="Z75" s="250"/>
      <c r="AA75" s="119">
        <f t="shared" ca="1" si="87"/>
        <v>85</v>
      </c>
      <c r="AB75" s="252">
        <f t="shared" si="252"/>
        <v>0</v>
      </c>
      <c r="AC75" s="119">
        <f t="shared" si="253"/>
        <v>0</v>
      </c>
      <c r="AD75" s="252">
        <f t="shared" si="254"/>
        <v>0</v>
      </c>
      <c r="AE75" s="171">
        <f t="shared" ca="1" si="90"/>
        <v>0</v>
      </c>
      <c r="AF75" s="211"/>
      <c r="AG75" s="224"/>
      <c r="AH75" s="194"/>
      <c r="AI75" s="194"/>
      <c r="AJ75" s="194"/>
      <c r="AK75" s="225"/>
      <c r="AL75" s="224"/>
      <c r="AM75" s="194"/>
      <c r="AN75" s="194"/>
      <c r="AO75" s="194"/>
      <c r="AP75" s="225"/>
      <c r="AQ75" s="224"/>
      <c r="AR75" s="194"/>
      <c r="AS75" s="194"/>
      <c r="AT75" s="194"/>
      <c r="AU75" s="225"/>
      <c r="AV75" s="224"/>
      <c r="AW75" s="194"/>
      <c r="AX75" s="194"/>
      <c r="AY75" s="194"/>
      <c r="AZ75" s="225"/>
      <c r="BA75" s="224"/>
      <c r="BB75" s="194"/>
      <c r="BC75" s="194"/>
      <c r="BD75" s="194"/>
      <c r="BE75" s="225"/>
      <c r="BF75" s="224"/>
      <c r="BG75" s="194"/>
      <c r="BH75" s="194"/>
      <c r="BI75" s="194"/>
      <c r="BJ75" s="225"/>
      <c r="BK75" s="212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215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69">
        <f t="shared" si="204"/>
        <v>0</v>
      </c>
      <c r="CH75" s="26">
        <f t="shared" si="92"/>
        <v>0</v>
      </c>
      <c r="CJ75" s="39">
        <v>67</v>
      </c>
      <c r="CK75" s="16">
        <f t="shared" si="205"/>
        <v>0</v>
      </c>
      <c r="CL75" s="51">
        <f t="shared" ca="1" si="196"/>
        <v>0</v>
      </c>
      <c r="CM75" s="51">
        <f t="shared" ca="1" si="196"/>
        <v>0</v>
      </c>
      <c r="CN75" s="51">
        <f t="shared" ca="1" si="196"/>
        <v>0</v>
      </c>
      <c r="CO75" s="51">
        <f t="shared" ca="1" si="206"/>
        <v>0</v>
      </c>
      <c r="CQ75" s="107">
        <f t="shared" si="207"/>
        <v>0</v>
      </c>
      <c r="CR75" s="107">
        <f t="shared" si="208"/>
        <v>0</v>
      </c>
      <c r="CS75" s="107">
        <f t="shared" si="209"/>
        <v>0</v>
      </c>
      <c r="CT75" s="107">
        <f t="shared" si="210"/>
        <v>0</v>
      </c>
      <c r="CU75" s="107">
        <f t="shared" si="211"/>
        <v>0</v>
      </c>
      <c r="CV75" s="107">
        <f t="shared" si="212"/>
        <v>0</v>
      </c>
      <c r="CW75" s="107">
        <f t="shared" si="213"/>
        <v>0</v>
      </c>
      <c r="CX75" s="107">
        <f t="shared" si="214"/>
        <v>0</v>
      </c>
      <c r="CY75" s="107">
        <f t="shared" si="215"/>
        <v>0</v>
      </c>
      <c r="CZ75" s="107">
        <f t="shared" si="216"/>
        <v>0</v>
      </c>
      <c r="DA75" s="107">
        <f t="shared" si="217"/>
        <v>0</v>
      </c>
      <c r="DB75" s="107">
        <f t="shared" si="218"/>
        <v>0</v>
      </c>
      <c r="DC75" s="107">
        <f t="shared" si="219"/>
        <v>0</v>
      </c>
      <c r="DD75" s="107">
        <f t="shared" si="220"/>
        <v>0</v>
      </c>
      <c r="DE75" s="107">
        <f t="shared" si="221"/>
        <v>0</v>
      </c>
      <c r="DF75" s="107">
        <f t="shared" si="222"/>
        <v>0</v>
      </c>
      <c r="DG75" s="107">
        <f t="shared" si="223"/>
        <v>0</v>
      </c>
      <c r="DH75" s="107">
        <f t="shared" si="224"/>
        <v>0</v>
      </c>
      <c r="DI75" s="107">
        <f t="shared" si="225"/>
        <v>0</v>
      </c>
      <c r="DJ75" s="107">
        <f t="shared" si="226"/>
        <v>0</v>
      </c>
      <c r="DK75" s="107">
        <f t="shared" si="227"/>
        <v>0</v>
      </c>
      <c r="DL75" s="107">
        <f t="shared" si="228"/>
        <v>0</v>
      </c>
      <c r="DM75" s="107">
        <f t="shared" si="229"/>
        <v>0</v>
      </c>
      <c r="DN75" s="107">
        <f t="shared" si="230"/>
        <v>0</v>
      </c>
      <c r="DO75" s="107">
        <f t="shared" si="231"/>
        <v>0</v>
      </c>
      <c r="DP75" s="107">
        <f t="shared" si="232"/>
        <v>0</v>
      </c>
      <c r="DQ75" s="107">
        <f t="shared" si="233"/>
        <v>0</v>
      </c>
      <c r="DR75" s="107">
        <f t="shared" si="234"/>
        <v>0</v>
      </c>
      <c r="DS75" s="107">
        <f t="shared" si="235"/>
        <v>0</v>
      </c>
      <c r="DT75" s="107">
        <f t="shared" si="236"/>
        <v>0</v>
      </c>
      <c r="DV75" s="107">
        <f t="shared" si="237"/>
        <v>0</v>
      </c>
      <c r="DW75" s="107">
        <f t="shared" si="238"/>
        <v>0</v>
      </c>
      <c r="DX75" s="107">
        <f t="shared" si="239"/>
        <v>0</v>
      </c>
      <c r="DY75" s="107">
        <f t="shared" si="240"/>
        <v>0</v>
      </c>
      <c r="DZ75" s="107">
        <f t="shared" si="241"/>
        <v>0</v>
      </c>
      <c r="EA75" s="107">
        <f t="shared" si="242"/>
        <v>0</v>
      </c>
      <c r="EB75" s="107">
        <f t="shared" si="243"/>
        <v>0</v>
      </c>
      <c r="EC75" s="107">
        <f t="shared" si="244"/>
        <v>0</v>
      </c>
      <c r="ED75" s="107">
        <f t="shared" si="245"/>
        <v>0</v>
      </c>
      <c r="EE75" s="107">
        <f t="shared" si="246"/>
        <v>0</v>
      </c>
      <c r="EG75" s="195">
        <f t="shared" si="247"/>
        <v>0</v>
      </c>
      <c r="EH75" s="195">
        <f t="shared" si="248"/>
        <v>0</v>
      </c>
      <c r="EI75" s="195">
        <f t="shared" si="249"/>
        <v>0</v>
      </c>
      <c r="EJ75" s="195">
        <f t="shared" si="250"/>
        <v>0</v>
      </c>
      <c r="EK75" s="195">
        <f t="shared" si="251"/>
        <v>0</v>
      </c>
      <c r="EL75" s="195">
        <f t="shared" si="251"/>
        <v>0</v>
      </c>
      <c r="EM75" s="195">
        <f t="shared" si="251"/>
        <v>0</v>
      </c>
      <c r="EN75" s="195">
        <f t="shared" si="251"/>
        <v>0</v>
      </c>
      <c r="EO75" s="195">
        <f t="shared" si="251"/>
        <v>0</v>
      </c>
      <c r="EP75" s="195">
        <f t="shared" si="251"/>
        <v>0</v>
      </c>
    </row>
    <row r="76" spans="2:146" x14ac:dyDescent="0.2">
      <c r="B76" s="126">
        <f t="shared" si="197"/>
        <v>1</v>
      </c>
      <c r="C76" s="118" t="str">
        <f t="shared" ca="1" si="198"/>
        <v/>
      </c>
      <c r="D76" s="118" t="str">
        <f t="shared" ca="1" si="199"/>
        <v/>
      </c>
      <c r="E76" s="118" t="str">
        <f t="shared" ca="1" si="200"/>
        <v/>
      </c>
      <c r="F76" s="117" t="str">
        <f ca="1">OFFSET(prihlasky!$H$1,$CJ76,0)</f>
        <v/>
      </c>
      <c r="G76" s="117" t="str">
        <f ca="1">IF(OFFSET(prihlasky!$B$1,$CJ76,0)="","",(OFFSET(prihlasky!$B$1,$CJ76,0)))</f>
        <v/>
      </c>
      <c r="H76" s="117">
        <f ca="1">OFFSET(prihlasky!$I$1,$CJ76,0)</f>
        <v>0</v>
      </c>
      <c r="I76" s="117" t="str">
        <f ca="1">UPPER(OFFSET(prihlasky!$A$1,$CJ76,0))</f>
        <v/>
      </c>
      <c r="J76" s="126">
        <f t="shared" si="201"/>
        <v>0</v>
      </c>
      <c r="K76" s="159">
        <f t="shared" si="202"/>
        <v>0</v>
      </c>
      <c r="L76" s="167">
        <f t="shared" ca="1" si="203"/>
        <v>0</v>
      </c>
      <c r="M76" s="117" t="str">
        <f ca="1">IF(OR(CH76=0,ISERROR(MATCH(I76,KKoef!E:E,0))),"",MATCH(I76,KKoef!E:E,0)-1)</f>
        <v/>
      </c>
      <c r="N76" s="117" t="str">
        <f ca="1">IF(M76="","",OFFSET(KKoef!$B$1,M76,0))</f>
        <v/>
      </c>
      <c r="O76" s="128"/>
      <c r="P76" s="128"/>
      <c r="Q76" s="128"/>
      <c r="R76" s="128"/>
      <c r="S76" s="128"/>
      <c r="T76" s="250"/>
      <c r="U76" s="128"/>
      <c r="V76" s="128"/>
      <c r="W76" s="128"/>
      <c r="X76" s="128"/>
      <c r="Y76" s="128"/>
      <c r="Z76" s="250"/>
      <c r="AA76" s="119">
        <f t="shared" ca="1" si="87"/>
        <v>85</v>
      </c>
      <c r="AB76" s="252">
        <f t="shared" si="252"/>
        <v>0</v>
      </c>
      <c r="AC76" s="119">
        <f t="shared" si="253"/>
        <v>0</v>
      </c>
      <c r="AD76" s="252">
        <f t="shared" si="254"/>
        <v>0</v>
      </c>
      <c r="AE76" s="171">
        <f t="shared" ca="1" si="90"/>
        <v>0</v>
      </c>
      <c r="AF76" s="211"/>
      <c r="AG76" s="224"/>
      <c r="AH76" s="194"/>
      <c r="AI76" s="194"/>
      <c r="AJ76" s="194"/>
      <c r="AK76" s="225"/>
      <c r="AL76" s="224"/>
      <c r="AM76" s="194"/>
      <c r="AN76" s="194"/>
      <c r="AO76" s="194"/>
      <c r="AP76" s="225"/>
      <c r="AQ76" s="224"/>
      <c r="AR76" s="194"/>
      <c r="AS76" s="194"/>
      <c r="AT76" s="194"/>
      <c r="AU76" s="225"/>
      <c r="AV76" s="224"/>
      <c r="AW76" s="194"/>
      <c r="AX76" s="194"/>
      <c r="AY76" s="194"/>
      <c r="AZ76" s="225"/>
      <c r="BA76" s="224"/>
      <c r="BB76" s="194"/>
      <c r="BC76" s="194"/>
      <c r="BD76" s="194"/>
      <c r="BE76" s="225"/>
      <c r="BF76" s="224"/>
      <c r="BG76" s="194"/>
      <c r="BH76" s="194"/>
      <c r="BI76" s="194"/>
      <c r="BJ76" s="225"/>
      <c r="BK76" s="212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215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69">
        <f t="shared" si="204"/>
        <v>0</v>
      </c>
      <c r="CH76" s="26">
        <f t="shared" si="92"/>
        <v>0</v>
      </c>
      <c r="CJ76" s="39">
        <v>68</v>
      </c>
      <c r="CK76" s="16">
        <f t="shared" si="205"/>
        <v>0</v>
      </c>
      <c r="CL76" s="51">
        <f t="shared" ca="1" si="196"/>
        <v>0</v>
      </c>
      <c r="CM76" s="51">
        <f t="shared" ca="1" si="196"/>
        <v>0</v>
      </c>
      <c r="CN76" s="51">
        <f t="shared" ca="1" si="196"/>
        <v>0</v>
      </c>
      <c r="CO76" s="51">
        <f t="shared" ca="1" si="206"/>
        <v>0</v>
      </c>
      <c r="CQ76" s="107">
        <f t="shared" si="207"/>
        <v>0</v>
      </c>
      <c r="CR76" s="107">
        <f t="shared" si="208"/>
        <v>0</v>
      </c>
      <c r="CS76" s="107">
        <f t="shared" si="209"/>
        <v>0</v>
      </c>
      <c r="CT76" s="107">
        <f t="shared" si="210"/>
        <v>0</v>
      </c>
      <c r="CU76" s="107">
        <f t="shared" si="211"/>
        <v>0</v>
      </c>
      <c r="CV76" s="107">
        <f t="shared" si="212"/>
        <v>0</v>
      </c>
      <c r="CW76" s="107">
        <f t="shared" si="213"/>
        <v>0</v>
      </c>
      <c r="CX76" s="107">
        <f t="shared" si="214"/>
        <v>0</v>
      </c>
      <c r="CY76" s="107">
        <f t="shared" si="215"/>
        <v>0</v>
      </c>
      <c r="CZ76" s="107">
        <f t="shared" si="216"/>
        <v>0</v>
      </c>
      <c r="DA76" s="107">
        <f t="shared" si="217"/>
        <v>0</v>
      </c>
      <c r="DB76" s="107">
        <f t="shared" si="218"/>
        <v>0</v>
      </c>
      <c r="DC76" s="107">
        <f t="shared" si="219"/>
        <v>0</v>
      </c>
      <c r="DD76" s="107">
        <f t="shared" si="220"/>
        <v>0</v>
      </c>
      <c r="DE76" s="107">
        <f t="shared" si="221"/>
        <v>0</v>
      </c>
      <c r="DF76" s="107">
        <f t="shared" si="222"/>
        <v>0</v>
      </c>
      <c r="DG76" s="107">
        <f t="shared" si="223"/>
        <v>0</v>
      </c>
      <c r="DH76" s="107">
        <f t="shared" si="224"/>
        <v>0</v>
      </c>
      <c r="DI76" s="107">
        <f t="shared" si="225"/>
        <v>0</v>
      </c>
      <c r="DJ76" s="107">
        <f t="shared" si="226"/>
        <v>0</v>
      </c>
      <c r="DK76" s="107">
        <f t="shared" si="227"/>
        <v>0</v>
      </c>
      <c r="DL76" s="107">
        <f t="shared" si="228"/>
        <v>0</v>
      </c>
      <c r="DM76" s="107">
        <f t="shared" si="229"/>
        <v>0</v>
      </c>
      <c r="DN76" s="107">
        <f t="shared" si="230"/>
        <v>0</v>
      </c>
      <c r="DO76" s="107">
        <f t="shared" si="231"/>
        <v>0</v>
      </c>
      <c r="DP76" s="107">
        <f t="shared" si="232"/>
        <v>0</v>
      </c>
      <c r="DQ76" s="107">
        <f t="shared" si="233"/>
        <v>0</v>
      </c>
      <c r="DR76" s="107">
        <f t="shared" si="234"/>
        <v>0</v>
      </c>
      <c r="DS76" s="107">
        <f t="shared" si="235"/>
        <v>0</v>
      </c>
      <c r="DT76" s="107">
        <f t="shared" si="236"/>
        <v>0</v>
      </c>
      <c r="DV76" s="107">
        <f t="shared" si="237"/>
        <v>0</v>
      </c>
      <c r="DW76" s="107">
        <f t="shared" si="238"/>
        <v>0</v>
      </c>
      <c r="DX76" s="107">
        <f t="shared" si="239"/>
        <v>0</v>
      </c>
      <c r="DY76" s="107">
        <f t="shared" si="240"/>
        <v>0</v>
      </c>
      <c r="DZ76" s="107">
        <f t="shared" si="241"/>
        <v>0</v>
      </c>
      <c r="EA76" s="107">
        <f t="shared" si="242"/>
        <v>0</v>
      </c>
      <c r="EB76" s="107">
        <f t="shared" si="243"/>
        <v>0</v>
      </c>
      <c r="EC76" s="107">
        <f t="shared" si="244"/>
        <v>0</v>
      </c>
      <c r="ED76" s="107">
        <f t="shared" si="245"/>
        <v>0</v>
      </c>
      <c r="EE76" s="107">
        <f t="shared" si="246"/>
        <v>0</v>
      </c>
      <c r="EG76" s="195">
        <f t="shared" si="247"/>
        <v>0</v>
      </c>
      <c r="EH76" s="195">
        <f t="shared" si="248"/>
        <v>0</v>
      </c>
      <c r="EI76" s="195">
        <f t="shared" si="249"/>
        <v>0</v>
      </c>
      <c r="EJ76" s="195">
        <f t="shared" si="250"/>
        <v>0</v>
      </c>
      <c r="EK76" s="195">
        <f t="shared" si="251"/>
        <v>0</v>
      </c>
      <c r="EL76" s="195">
        <f t="shared" si="251"/>
        <v>0</v>
      </c>
      <c r="EM76" s="195">
        <f t="shared" si="251"/>
        <v>0</v>
      </c>
      <c r="EN76" s="195">
        <f t="shared" si="251"/>
        <v>0</v>
      </c>
      <c r="EO76" s="195">
        <f t="shared" si="251"/>
        <v>0</v>
      </c>
      <c r="EP76" s="195">
        <f t="shared" si="251"/>
        <v>0</v>
      </c>
    </row>
    <row r="77" spans="2:146" x14ac:dyDescent="0.2">
      <c r="B77" s="126">
        <f t="shared" si="197"/>
        <v>1</v>
      </c>
      <c r="C77" s="118" t="str">
        <f t="shared" ca="1" si="198"/>
        <v/>
      </c>
      <c r="D77" s="118" t="str">
        <f t="shared" ca="1" si="199"/>
        <v/>
      </c>
      <c r="E77" s="118" t="str">
        <f t="shared" ca="1" si="200"/>
        <v/>
      </c>
      <c r="F77" s="117" t="str">
        <f ca="1">OFFSET(prihlasky!$H$1,$CJ77,0)</f>
        <v/>
      </c>
      <c r="G77" s="117" t="str">
        <f ca="1">IF(OFFSET(prihlasky!$B$1,$CJ77,0)="","",(OFFSET(prihlasky!$B$1,$CJ77,0)))</f>
        <v/>
      </c>
      <c r="H77" s="117">
        <f ca="1">OFFSET(prihlasky!$I$1,$CJ77,0)</f>
        <v>0</v>
      </c>
      <c r="I77" s="117" t="str">
        <f ca="1">UPPER(OFFSET(prihlasky!$A$1,$CJ77,0))</f>
        <v/>
      </c>
      <c r="J77" s="126">
        <f t="shared" si="201"/>
        <v>0</v>
      </c>
      <c r="K77" s="159">
        <f t="shared" si="202"/>
        <v>0</v>
      </c>
      <c r="L77" s="167">
        <f t="shared" ca="1" si="203"/>
        <v>0</v>
      </c>
      <c r="M77" s="117" t="str">
        <f ca="1">IF(OR(CH77=0,ISERROR(MATCH(I77,KKoef!E:E,0))),"",MATCH(I77,KKoef!E:E,0)-1)</f>
        <v/>
      </c>
      <c r="N77" s="117" t="str">
        <f ca="1">IF(M77="","",OFFSET(KKoef!$B$1,M77,0))</f>
        <v/>
      </c>
      <c r="O77" s="128"/>
      <c r="P77" s="128"/>
      <c r="Q77" s="128"/>
      <c r="R77" s="128"/>
      <c r="S77" s="128"/>
      <c r="T77" s="250"/>
      <c r="U77" s="128"/>
      <c r="V77" s="128"/>
      <c r="W77" s="128"/>
      <c r="X77" s="128"/>
      <c r="Y77" s="128"/>
      <c r="Z77" s="250"/>
      <c r="AA77" s="119">
        <f t="shared" ca="1" si="87"/>
        <v>85</v>
      </c>
      <c r="AB77" s="252">
        <f t="shared" si="252"/>
        <v>0</v>
      </c>
      <c r="AC77" s="119">
        <f t="shared" si="253"/>
        <v>0</v>
      </c>
      <c r="AD77" s="252">
        <f t="shared" si="254"/>
        <v>0</v>
      </c>
      <c r="AE77" s="171">
        <f t="shared" ca="1" si="90"/>
        <v>0</v>
      </c>
      <c r="AF77" s="211"/>
      <c r="AG77" s="224"/>
      <c r="AH77" s="194"/>
      <c r="AI77" s="194"/>
      <c r="AJ77" s="194"/>
      <c r="AK77" s="225"/>
      <c r="AL77" s="224"/>
      <c r="AM77" s="194"/>
      <c r="AN77" s="194"/>
      <c r="AO77" s="194"/>
      <c r="AP77" s="225"/>
      <c r="AQ77" s="224"/>
      <c r="AR77" s="194"/>
      <c r="AS77" s="194"/>
      <c r="AT77" s="194"/>
      <c r="AU77" s="225"/>
      <c r="AV77" s="224"/>
      <c r="AW77" s="194"/>
      <c r="AX77" s="194"/>
      <c r="AY77" s="194"/>
      <c r="AZ77" s="225"/>
      <c r="BA77" s="224"/>
      <c r="BB77" s="194"/>
      <c r="BC77" s="194"/>
      <c r="BD77" s="194"/>
      <c r="BE77" s="225"/>
      <c r="BF77" s="224"/>
      <c r="BG77" s="194"/>
      <c r="BH77" s="194"/>
      <c r="BI77" s="194"/>
      <c r="BJ77" s="225"/>
      <c r="BK77" s="212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215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69">
        <f t="shared" si="204"/>
        <v>0</v>
      </c>
      <c r="CH77" s="26">
        <f t="shared" si="92"/>
        <v>0</v>
      </c>
      <c r="CJ77" s="39">
        <v>69</v>
      </c>
      <c r="CK77" s="16">
        <f t="shared" si="205"/>
        <v>0</v>
      </c>
      <c r="CL77" s="51">
        <f t="shared" ca="1" si="196"/>
        <v>0</v>
      </c>
      <c r="CM77" s="51">
        <f t="shared" ca="1" si="196"/>
        <v>0</v>
      </c>
      <c r="CN77" s="51">
        <f t="shared" ca="1" si="196"/>
        <v>0</v>
      </c>
      <c r="CO77" s="51">
        <f t="shared" ca="1" si="206"/>
        <v>0</v>
      </c>
      <c r="CQ77" s="107">
        <f t="shared" si="207"/>
        <v>0</v>
      </c>
      <c r="CR77" s="107">
        <f t="shared" si="208"/>
        <v>0</v>
      </c>
      <c r="CS77" s="107">
        <f t="shared" si="209"/>
        <v>0</v>
      </c>
      <c r="CT77" s="107">
        <f t="shared" si="210"/>
        <v>0</v>
      </c>
      <c r="CU77" s="107">
        <f t="shared" si="211"/>
        <v>0</v>
      </c>
      <c r="CV77" s="107">
        <f t="shared" si="212"/>
        <v>0</v>
      </c>
      <c r="CW77" s="107">
        <f t="shared" si="213"/>
        <v>0</v>
      </c>
      <c r="CX77" s="107">
        <f t="shared" si="214"/>
        <v>0</v>
      </c>
      <c r="CY77" s="107">
        <f t="shared" si="215"/>
        <v>0</v>
      </c>
      <c r="CZ77" s="107">
        <f t="shared" si="216"/>
        <v>0</v>
      </c>
      <c r="DA77" s="107">
        <f t="shared" si="217"/>
        <v>0</v>
      </c>
      <c r="DB77" s="107">
        <f t="shared" si="218"/>
        <v>0</v>
      </c>
      <c r="DC77" s="107">
        <f t="shared" si="219"/>
        <v>0</v>
      </c>
      <c r="DD77" s="107">
        <f t="shared" si="220"/>
        <v>0</v>
      </c>
      <c r="DE77" s="107">
        <f t="shared" si="221"/>
        <v>0</v>
      </c>
      <c r="DF77" s="107">
        <f t="shared" si="222"/>
        <v>0</v>
      </c>
      <c r="DG77" s="107">
        <f t="shared" si="223"/>
        <v>0</v>
      </c>
      <c r="DH77" s="107">
        <f t="shared" si="224"/>
        <v>0</v>
      </c>
      <c r="DI77" s="107">
        <f t="shared" si="225"/>
        <v>0</v>
      </c>
      <c r="DJ77" s="107">
        <f t="shared" si="226"/>
        <v>0</v>
      </c>
      <c r="DK77" s="107">
        <f t="shared" si="227"/>
        <v>0</v>
      </c>
      <c r="DL77" s="107">
        <f t="shared" si="228"/>
        <v>0</v>
      </c>
      <c r="DM77" s="107">
        <f t="shared" si="229"/>
        <v>0</v>
      </c>
      <c r="DN77" s="107">
        <f t="shared" si="230"/>
        <v>0</v>
      </c>
      <c r="DO77" s="107">
        <f t="shared" si="231"/>
        <v>0</v>
      </c>
      <c r="DP77" s="107">
        <f t="shared" si="232"/>
        <v>0</v>
      </c>
      <c r="DQ77" s="107">
        <f t="shared" si="233"/>
        <v>0</v>
      </c>
      <c r="DR77" s="107">
        <f t="shared" si="234"/>
        <v>0</v>
      </c>
      <c r="DS77" s="107">
        <f t="shared" si="235"/>
        <v>0</v>
      </c>
      <c r="DT77" s="107">
        <f t="shared" si="236"/>
        <v>0</v>
      </c>
      <c r="DV77" s="107">
        <f t="shared" si="237"/>
        <v>0</v>
      </c>
      <c r="DW77" s="107">
        <f t="shared" si="238"/>
        <v>0</v>
      </c>
      <c r="DX77" s="107">
        <f t="shared" si="239"/>
        <v>0</v>
      </c>
      <c r="DY77" s="107">
        <f t="shared" si="240"/>
        <v>0</v>
      </c>
      <c r="DZ77" s="107">
        <f t="shared" si="241"/>
        <v>0</v>
      </c>
      <c r="EA77" s="107">
        <f t="shared" si="242"/>
        <v>0</v>
      </c>
      <c r="EB77" s="107">
        <f t="shared" si="243"/>
        <v>0</v>
      </c>
      <c r="EC77" s="107">
        <f t="shared" si="244"/>
        <v>0</v>
      </c>
      <c r="ED77" s="107">
        <f t="shared" si="245"/>
        <v>0</v>
      </c>
      <c r="EE77" s="107">
        <f t="shared" si="246"/>
        <v>0</v>
      </c>
      <c r="EG77" s="195">
        <f t="shared" si="247"/>
        <v>0</v>
      </c>
      <c r="EH77" s="195">
        <f t="shared" si="248"/>
        <v>0</v>
      </c>
      <c r="EI77" s="195">
        <f t="shared" si="249"/>
        <v>0</v>
      </c>
      <c r="EJ77" s="195">
        <f t="shared" si="250"/>
        <v>0</v>
      </c>
      <c r="EK77" s="195">
        <f t="shared" si="251"/>
        <v>0</v>
      </c>
      <c r="EL77" s="195">
        <f t="shared" si="251"/>
        <v>0</v>
      </c>
      <c r="EM77" s="195">
        <f t="shared" si="251"/>
        <v>0</v>
      </c>
      <c r="EN77" s="195">
        <f t="shared" si="251"/>
        <v>0</v>
      </c>
      <c r="EO77" s="195">
        <f t="shared" si="251"/>
        <v>0</v>
      </c>
      <c r="EP77" s="195">
        <f t="shared" si="251"/>
        <v>0</v>
      </c>
    </row>
    <row r="78" spans="2:146" x14ac:dyDescent="0.2">
      <c r="B78" s="126">
        <f t="shared" si="197"/>
        <v>1</v>
      </c>
      <c r="C78" s="118" t="str">
        <f t="shared" ca="1" si="198"/>
        <v/>
      </c>
      <c r="D78" s="118" t="str">
        <f t="shared" ca="1" si="199"/>
        <v/>
      </c>
      <c r="E78" s="118" t="str">
        <f t="shared" ca="1" si="200"/>
        <v/>
      </c>
      <c r="F78" s="117" t="str">
        <f ca="1">OFFSET(prihlasky!$H$1,$CJ78,0)</f>
        <v/>
      </c>
      <c r="G78" s="117" t="str">
        <f ca="1">IF(OFFSET(prihlasky!$B$1,$CJ78,0)="","",(OFFSET(prihlasky!$B$1,$CJ78,0)))</f>
        <v/>
      </c>
      <c r="H78" s="117">
        <f ca="1">OFFSET(prihlasky!$I$1,$CJ78,0)</f>
        <v>0</v>
      </c>
      <c r="I78" s="117" t="str">
        <f ca="1">UPPER(OFFSET(prihlasky!$A$1,$CJ78,0))</f>
        <v/>
      </c>
      <c r="J78" s="126">
        <f t="shared" si="201"/>
        <v>0</v>
      </c>
      <c r="K78" s="159">
        <f t="shared" si="202"/>
        <v>0</v>
      </c>
      <c r="L78" s="167">
        <f t="shared" ca="1" si="203"/>
        <v>0</v>
      </c>
      <c r="M78" s="117" t="str">
        <f ca="1">IF(OR(CH78=0,ISERROR(MATCH(I78,KKoef!E:E,0))),"",MATCH(I78,KKoef!E:E,0)-1)</f>
        <v/>
      </c>
      <c r="N78" s="117" t="str">
        <f ca="1">IF(M78="","",OFFSET(KKoef!$B$1,M78,0))</f>
        <v/>
      </c>
      <c r="O78" s="128"/>
      <c r="P78" s="128"/>
      <c r="Q78" s="128"/>
      <c r="R78" s="128"/>
      <c r="S78" s="128"/>
      <c r="T78" s="250"/>
      <c r="U78" s="128"/>
      <c r="V78" s="128"/>
      <c r="W78" s="128"/>
      <c r="X78" s="128"/>
      <c r="Y78" s="128"/>
      <c r="Z78" s="250"/>
      <c r="AA78" s="119">
        <f t="shared" ca="1" si="87"/>
        <v>85</v>
      </c>
      <c r="AB78" s="252">
        <f t="shared" si="252"/>
        <v>0</v>
      </c>
      <c r="AC78" s="119">
        <f t="shared" si="253"/>
        <v>0</v>
      </c>
      <c r="AD78" s="252">
        <f t="shared" si="254"/>
        <v>0</v>
      </c>
      <c r="AE78" s="171">
        <f t="shared" ca="1" si="90"/>
        <v>0</v>
      </c>
      <c r="AF78" s="211"/>
      <c r="AG78" s="224"/>
      <c r="AH78" s="194"/>
      <c r="AI78" s="194"/>
      <c r="AJ78" s="194"/>
      <c r="AK78" s="225"/>
      <c r="AL78" s="224"/>
      <c r="AM78" s="194"/>
      <c r="AN78" s="194"/>
      <c r="AO78" s="194"/>
      <c r="AP78" s="225"/>
      <c r="AQ78" s="224"/>
      <c r="AR78" s="194"/>
      <c r="AS78" s="194"/>
      <c r="AT78" s="194"/>
      <c r="AU78" s="225"/>
      <c r="AV78" s="224"/>
      <c r="AW78" s="194"/>
      <c r="AX78" s="194"/>
      <c r="AY78" s="194"/>
      <c r="AZ78" s="225"/>
      <c r="BA78" s="224"/>
      <c r="BB78" s="194"/>
      <c r="BC78" s="194"/>
      <c r="BD78" s="194"/>
      <c r="BE78" s="225"/>
      <c r="BF78" s="224"/>
      <c r="BG78" s="194"/>
      <c r="BH78" s="194"/>
      <c r="BI78" s="194"/>
      <c r="BJ78" s="225"/>
      <c r="BK78" s="212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215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69">
        <f t="shared" si="204"/>
        <v>0</v>
      </c>
      <c r="CH78" s="26">
        <f t="shared" si="92"/>
        <v>0</v>
      </c>
      <c r="CJ78" s="39">
        <v>70</v>
      </c>
      <c r="CK78" s="16">
        <f t="shared" si="205"/>
        <v>0</v>
      </c>
      <c r="CL78" s="51">
        <f t="shared" ca="1" si="196"/>
        <v>0</v>
      </c>
      <c r="CM78" s="51">
        <f t="shared" ca="1" si="196"/>
        <v>0</v>
      </c>
      <c r="CN78" s="51">
        <f t="shared" ca="1" si="196"/>
        <v>0</v>
      </c>
      <c r="CO78" s="51">
        <f t="shared" ca="1" si="206"/>
        <v>0</v>
      </c>
      <c r="CQ78" s="107">
        <f t="shared" si="207"/>
        <v>0</v>
      </c>
      <c r="CR78" s="107">
        <f t="shared" si="208"/>
        <v>0</v>
      </c>
      <c r="CS78" s="107">
        <f t="shared" si="209"/>
        <v>0</v>
      </c>
      <c r="CT78" s="107">
        <f t="shared" si="210"/>
        <v>0</v>
      </c>
      <c r="CU78" s="107">
        <f t="shared" si="211"/>
        <v>0</v>
      </c>
      <c r="CV78" s="107">
        <f t="shared" si="212"/>
        <v>0</v>
      </c>
      <c r="CW78" s="107">
        <f t="shared" si="213"/>
        <v>0</v>
      </c>
      <c r="CX78" s="107">
        <f t="shared" si="214"/>
        <v>0</v>
      </c>
      <c r="CY78" s="107">
        <f t="shared" si="215"/>
        <v>0</v>
      </c>
      <c r="CZ78" s="107">
        <f t="shared" si="216"/>
        <v>0</v>
      </c>
      <c r="DA78" s="107">
        <f t="shared" si="217"/>
        <v>0</v>
      </c>
      <c r="DB78" s="107">
        <f t="shared" si="218"/>
        <v>0</v>
      </c>
      <c r="DC78" s="107">
        <f t="shared" si="219"/>
        <v>0</v>
      </c>
      <c r="DD78" s="107">
        <f t="shared" si="220"/>
        <v>0</v>
      </c>
      <c r="DE78" s="107">
        <f t="shared" si="221"/>
        <v>0</v>
      </c>
      <c r="DF78" s="107">
        <f t="shared" si="222"/>
        <v>0</v>
      </c>
      <c r="DG78" s="107">
        <f t="shared" si="223"/>
        <v>0</v>
      </c>
      <c r="DH78" s="107">
        <f t="shared" si="224"/>
        <v>0</v>
      </c>
      <c r="DI78" s="107">
        <f t="shared" si="225"/>
        <v>0</v>
      </c>
      <c r="DJ78" s="107">
        <f t="shared" si="226"/>
        <v>0</v>
      </c>
      <c r="DK78" s="107">
        <f t="shared" si="227"/>
        <v>0</v>
      </c>
      <c r="DL78" s="107">
        <f t="shared" si="228"/>
        <v>0</v>
      </c>
      <c r="DM78" s="107">
        <f t="shared" si="229"/>
        <v>0</v>
      </c>
      <c r="DN78" s="107">
        <f t="shared" si="230"/>
        <v>0</v>
      </c>
      <c r="DO78" s="107">
        <f t="shared" si="231"/>
        <v>0</v>
      </c>
      <c r="DP78" s="107">
        <f t="shared" si="232"/>
        <v>0</v>
      </c>
      <c r="DQ78" s="107">
        <f t="shared" si="233"/>
        <v>0</v>
      </c>
      <c r="DR78" s="107">
        <f t="shared" si="234"/>
        <v>0</v>
      </c>
      <c r="DS78" s="107">
        <f t="shared" si="235"/>
        <v>0</v>
      </c>
      <c r="DT78" s="107">
        <f t="shared" si="236"/>
        <v>0</v>
      </c>
      <c r="DV78" s="107">
        <f t="shared" si="237"/>
        <v>0</v>
      </c>
      <c r="DW78" s="107">
        <f t="shared" si="238"/>
        <v>0</v>
      </c>
      <c r="DX78" s="107">
        <f t="shared" si="239"/>
        <v>0</v>
      </c>
      <c r="DY78" s="107">
        <f t="shared" si="240"/>
        <v>0</v>
      </c>
      <c r="DZ78" s="107">
        <f t="shared" si="241"/>
        <v>0</v>
      </c>
      <c r="EA78" s="107">
        <f t="shared" si="242"/>
        <v>0</v>
      </c>
      <c r="EB78" s="107">
        <f t="shared" si="243"/>
        <v>0</v>
      </c>
      <c r="EC78" s="107">
        <f t="shared" si="244"/>
        <v>0</v>
      </c>
      <c r="ED78" s="107">
        <f t="shared" si="245"/>
        <v>0</v>
      </c>
      <c r="EE78" s="107">
        <f t="shared" si="246"/>
        <v>0</v>
      </c>
      <c r="EG78" s="195">
        <f t="shared" si="247"/>
        <v>0</v>
      </c>
      <c r="EH78" s="195">
        <f t="shared" si="248"/>
        <v>0</v>
      </c>
      <c r="EI78" s="195">
        <f t="shared" si="249"/>
        <v>0</v>
      </c>
      <c r="EJ78" s="195">
        <f t="shared" si="250"/>
        <v>0</v>
      </c>
      <c r="EK78" s="195">
        <f t="shared" si="251"/>
        <v>0</v>
      </c>
      <c r="EL78" s="195">
        <f t="shared" si="251"/>
        <v>0</v>
      </c>
      <c r="EM78" s="195">
        <f t="shared" si="251"/>
        <v>0</v>
      </c>
      <c r="EN78" s="195">
        <f t="shared" si="251"/>
        <v>0</v>
      </c>
      <c r="EO78" s="195">
        <f t="shared" si="251"/>
        <v>0</v>
      </c>
      <c r="EP78" s="195">
        <f t="shared" si="251"/>
        <v>0</v>
      </c>
    </row>
    <row r="79" spans="2:146" x14ac:dyDescent="0.2">
      <c r="B79" s="126">
        <f t="shared" si="197"/>
        <v>1</v>
      </c>
      <c r="C79" s="118" t="str">
        <f t="shared" ca="1" si="198"/>
        <v/>
      </c>
      <c r="D79" s="118" t="str">
        <f t="shared" ca="1" si="199"/>
        <v/>
      </c>
      <c r="E79" s="118" t="str">
        <f t="shared" ca="1" si="200"/>
        <v/>
      </c>
      <c r="F79" s="117" t="str">
        <f ca="1">OFFSET(prihlasky!$H$1,$CJ79,0)</f>
        <v/>
      </c>
      <c r="G79" s="117" t="str">
        <f ca="1">IF(OFFSET(prihlasky!$B$1,$CJ79,0)="","",(OFFSET(prihlasky!$B$1,$CJ79,0)))</f>
        <v/>
      </c>
      <c r="H79" s="117">
        <f ca="1">OFFSET(prihlasky!$I$1,$CJ79,0)</f>
        <v>0</v>
      </c>
      <c r="I79" s="117" t="str">
        <f ca="1">UPPER(OFFSET(prihlasky!$A$1,$CJ79,0))</f>
        <v/>
      </c>
      <c r="J79" s="126">
        <f t="shared" si="201"/>
        <v>0</v>
      </c>
      <c r="K79" s="159">
        <f t="shared" si="202"/>
        <v>0</v>
      </c>
      <c r="L79" s="167">
        <f t="shared" ca="1" si="203"/>
        <v>0</v>
      </c>
      <c r="M79" s="117" t="str">
        <f ca="1">IF(OR(CH79=0,ISERROR(MATCH(I79,KKoef!E:E,0))),"",MATCH(I79,KKoef!E:E,0)-1)</f>
        <v/>
      </c>
      <c r="N79" s="117" t="str">
        <f ca="1">IF(M79="","",OFFSET(KKoef!$B$1,M79,0))</f>
        <v/>
      </c>
      <c r="O79" s="128"/>
      <c r="P79" s="128"/>
      <c r="Q79" s="128"/>
      <c r="R79" s="128"/>
      <c r="S79" s="128"/>
      <c r="T79" s="250"/>
      <c r="U79" s="128"/>
      <c r="V79" s="128"/>
      <c r="W79" s="128"/>
      <c r="X79" s="128"/>
      <c r="Y79" s="128"/>
      <c r="Z79" s="250"/>
      <c r="AA79" s="119">
        <f t="shared" ca="1" si="87"/>
        <v>85</v>
      </c>
      <c r="AB79" s="252">
        <f t="shared" si="252"/>
        <v>0</v>
      </c>
      <c r="AC79" s="119">
        <f t="shared" si="253"/>
        <v>0</v>
      </c>
      <c r="AD79" s="252">
        <f t="shared" si="254"/>
        <v>0</v>
      </c>
      <c r="AE79" s="171">
        <f t="shared" ca="1" si="90"/>
        <v>0</v>
      </c>
      <c r="AF79" s="211"/>
      <c r="AG79" s="224"/>
      <c r="AH79" s="194"/>
      <c r="AI79" s="194"/>
      <c r="AJ79" s="194"/>
      <c r="AK79" s="225"/>
      <c r="AL79" s="224"/>
      <c r="AM79" s="194"/>
      <c r="AN79" s="194"/>
      <c r="AO79" s="194"/>
      <c r="AP79" s="225"/>
      <c r="AQ79" s="224"/>
      <c r="AR79" s="194"/>
      <c r="AS79" s="194"/>
      <c r="AT79" s="194"/>
      <c r="AU79" s="225"/>
      <c r="AV79" s="224"/>
      <c r="AW79" s="194"/>
      <c r="AX79" s="194"/>
      <c r="AY79" s="194"/>
      <c r="AZ79" s="225"/>
      <c r="BA79" s="224"/>
      <c r="BB79" s="194"/>
      <c r="BC79" s="194"/>
      <c r="BD79" s="194"/>
      <c r="BE79" s="225"/>
      <c r="BF79" s="224"/>
      <c r="BG79" s="194"/>
      <c r="BH79" s="194"/>
      <c r="BI79" s="194"/>
      <c r="BJ79" s="225"/>
      <c r="BK79" s="212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215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69">
        <f t="shared" si="204"/>
        <v>0</v>
      </c>
      <c r="CH79" s="26">
        <f t="shared" si="92"/>
        <v>0</v>
      </c>
      <c r="CJ79" s="39">
        <v>71</v>
      </c>
      <c r="CK79" s="16">
        <f t="shared" si="205"/>
        <v>0</v>
      </c>
      <c r="CL79" s="51">
        <f t="shared" ca="1" si="196"/>
        <v>0</v>
      </c>
      <c r="CM79" s="51">
        <f t="shared" ca="1" si="196"/>
        <v>0</v>
      </c>
      <c r="CN79" s="51">
        <f t="shared" ca="1" si="196"/>
        <v>0</v>
      </c>
      <c r="CO79" s="51">
        <f t="shared" ca="1" si="206"/>
        <v>0</v>
      </c>
      <c r="CQ79" s="107">
        <f t="shared" si="207"/>
        <v>0</v>
      </c>
      <c r="CR79" s="107">
        <f t="shared" si="208"/>
        <v>0</v>
      </c>
      <c r="CS79" s="107">
        <f t="shared" si="209"/>
        <v>0</v>
      </c>
      <c r="CT79" s="107">
        <f t="shared" si="210"/>
        <v>0</v>
      </c>
      <c r="CU79" s="107">
        <f t="shared" si="211"/>
        <v>0</v>
      </c>
      <c r="CV79" s="107">
        <f t="shared" si="212"/>
        <v>0</v>
      </c>
      <c r="CW79" s="107">
        <f t="shared" si="213"/>
        <v>0</v>
      </c>
      <c r="CX79" s="107">
        <f t="shared" si="214"/>
        <v>0</v>
      </c>
      <c r="CY79" s="107">
        <f t="shared" si="215"/>
        <v>0</v>
      </c>
      <c r="CZ79" s="107">
        <f t="shared" si="216"/>
        <v>0</v>
      </c>
      <c r="DA79" s="107">
        <f t="shared" si="217"/>
        <v>0</v>
      </c>
      <c r="DB79" s="107">
        <f t="shared" si="218"/>
        <v>0</v>
      </c>
      <c r="DC79" s="107">
        <f t="shared" si="219"/>
        <v>0</v>
      </c>
      <c r="DD79" s="107">
        <f t="shared" si="220"/>
        <v>0</v>
      </c>
      <c r="DE79" s="107">
        <f t="shared" si="221"/>
        <v>0</v>
      </c>
      <c r="DF79" s="107">
        <f t="shared" si="222"/>
        <v>0</v>
      </c>
      <c r="DG79" s="107">
        <f t="shared" si="223"/>
        <v>0</v>
      </c>
      <c r="DH79" s="107">
        <f t="shared" si="224"/>
        <v>0</v>
      </c>
      <c r="DI79" s="107">
        <f t="shared" si="225"/>
        <v>0</v>
      </c>
      <c r="DJ79" s="107">
        <f t="shared" si="226"/>
        <v>0</v>
      </c>
      <c r="DK79" s="107">
        <f t="shared" si="227"/>
        <v>0</v>
      </c>
      <c r="DL79" s="107">
        <f t="shared" si="228"/>
        <v>0</v>
      </c>
      <c r="DM79" s="107">
        <f t="shared" si="229"/>
        <v>0</v>
      </c>
      <c r="DN79" s="107">
        <f t="shared" si="230"/>
        <v>0</v>
      </c>
      <c r="DO79" s="107">
        <f t="shared" si="231"/>
        <v>0</v>
      </c>
      <c r="DP79" s="107">
        <f t="shared" si="232"/>
        <v>0</v>
      </c>
      <c r="DQ79" s="107">
        <f t="shared" si="233"/>
        <v>0</v>
      </c>
      <c r="DR79" s="107">
        <f t="shared" si="234"/>
        <v>0</v>
      </c>
      <c r="DS79" s="107">
        <f t="shared" si="235"/>
        <v>0</v>
      </c>
      <c r="DT79" s="107">
        <f t="shared" si="236"/>
        <v>0</v>
      </c>
      <c r="DV79" s="107">
        <f t="shared" si="237"/>
        <v>0</v>
      </c>
      <c r="DW79" s="107">
        <f t="shared" si="238"/>
        <v>0</v>
      </c>
      <c r="DX79" s="107">
        <f t="shared" si="239"/>
        <v>0</v>
      </c>
      <c r="DY79" s="107">
        <f t="shared" si="240"/>
        <v>0</v>
      </c>
      <c r="DZ79" s="107">
        <f t="shared" si="241"/>
        <v>0</v>
      </c>
      <c r="EA79" s="107">
        <f t="shared" si="242"/>
        <v>0</v>
      </c>
      <c r="EB79" s="107">
        <f t="shared" si="243"/>
        <v>0</v>
      </c>
      <c r="EC79" s="107">
        <f t="shared" si="244"/>
        <v>0</v>
      </c>
      <c r="ED79" s="107">
        <f t="shared" si="245"/>
        <v>0</v>
      </c>
      <c r="EE79" s="107">
        <f t="shared" si="246"/>
        <v>0</v>
      </c>
      <c r="EG79" s="195">
        <f t="shared" si="247"/>
        <v>0</v>
      </c>
      <c r="EH79" s="195">
        <f t="shared" si="248"/>
        <v>0</v>
      </c>
      <c r="EI79" s="195">
        <f t="shared" si="249"/>
        <v>0</v>
      </c>
      <c r="EJ79" s="195">
        <f t="shared" si="250"/>
        <v>0</v>
      </c>
      <c r="EK79" s="195">
        <f t="shared" si="251"/>
        <v>0</v>
      </c>
      <c r="EL79" s="195">
        <f t="shared" si="251"/>
        <v>0</v>
      </c>
      <c r="EM79" s="195">
        <f t="shared" si="251"/>
        <v>0</v>
      </c>
      <c r="EN79" s="195">
        <f t="shared" si="251"/>
        <v>0</v>
      </c>
      <c r="EO79" s="195">
        <f t="shared" si="251"/>
        <v>0</v>
      </c>
      <c r="EP79" s="195">
        <f t="shared" si="251"/>
        <v>0</v>
      </c>
    </row>
    <row r="80" spans="2:146" x14ac:dyDescent="0.2">
      <c r="B80" s="126">
        <f t="shared" si="197"/>
        <v>1</v>
      </c>
      <c r="C80" s="118" t="str">
        <f t="shared" ca="1" si="198"/>
        <v/>
      </c>
      <c r="D80" s="118" t="str">
        <f t="shared" ca="1" si="199"/>
        <v/>
      </c>
      <c r="E80" s="118" t="str">
        <f t="shared" ca="1" si="200"/>
        <v/>
      </c>
      <c r="F80" s="117" t="str">
        <f ca="1">OFFSET(prihlasky!$H$1,$CJ80,0)</f>
        <v/>
      </c>
      <c r="G80" s="117" t="str">
        <f ca="1">IF(OFFSET(prihlasky!$B$1,$CJ80,0)="","",(OFFSET(prihlasky!$B$1,$CJ80,0)))</f>
        <v/>
      </c>
      <c r="H80" s="117">
        <f ca="1">OFFSET(prihlasky!$I$1,$CJ80,0)</f>
        <v>0</v>
      </c>
      <c r="I80" s="117" t="str">
        <f ca="1">UPPER(OFFSET(prihlasky!$A$1,$CJ80,0))</f>
        <v/>
      </c>
      <c r="J80" s="126">
        <f t="shared" si="201"/>
        <v>0</v>
      </c>
      <c r="K80" s="159">
        <f t="shared" si="202"/>
        <v>0</v>
      </c>
      <c r="L80" s="167">
        <f t="shared" ca="1" si="203"/>
        <v>0</v>
      </c>
      <c r="M80" s="117" t="str">
        <f ca="1">IF(OR(CH80=0,ISERROR(MATCH(I80,KKoef!E:E,0))),"",MATCH(I80,KKoef!E:E,0)-1)</f>
        <v/>
      </c>
      <c r="N80" s="117" t="str">
        <f ca="1">IF(M80="","",OFFSET(KKoef!$B$1,M80,0))</f>
        <v/>
      </c>
      <c r="O80" s="128"/>
      <c r="P80" s="128"/>
      <c r="Q80" s="128"/>
      <c r="R80" s="128"/>
      <c r="S80" s="128"/>
      <c r="T80" s="250"/>
      <c r="U80" s="128"/>
      <c r="V80" s="128"/>
      <c r="W80" s="128"/>
      <c r="X80" s="128"/>
      <c r="Y80" s="128"/>
      <c r="Z80" s="250"/>
      <c r="AA80" s="119">
        <f t="shared" ca="1" si="87"/>
        <v>85</v>
      </c>
      <c r="AB80" s="252">
        <f t="shared" si="252"/>
        <v>0</v>
      </c>
      <c r="AC80" s="119">
        <f t="shared" si="253"/>
        <v>0</v>
      </c>
      <c r="AD80" s="252">
        <f t="shared" si="254"/>
        <v>0</v>
      </c>
      <c r="AE80" s="171">
        <f t="shared" ca="1" si="90"/>
        <v>0</v>
      </c>
      <c r="AF80" s="211"/>
      <c r="AG80" s="224"/>
      <c r="AH80" s="194"/>
      <c r="AI80" s="194"/>
      <c r="AJ80" s="194"/>
      <c r="AK80" s="225"/>
      <c r="AL80" s="224"/>
      <c r="AM80" s="194"/>
      <c r="AN80" s="194"/>
      <c r="AO80" s="194"/>
      <c r="AP80" s="225"/>
      <c r="AQ80" s="224"/>
      <c r="AR80" s="194"/>
      <c r="AS80" s="194"/>
      <c r="AT80" s="194"/>
      <c r="AU80" s="225"/>
      <c r="AV80" s="224"/>
      <c r="AW80" s="194"/>
      <c r="AX80" s="194"/>
      <c r="AY80" s="194"/>
      <c r="AZ80" s="225"/>
      <c r="BA80" s="224"/>
      <c r="BB80" s="194"/>
      <c r="BC80" s="194"/>
      <c r="BD80" s="194"/>
      <c r="BE80" s="225"/>
      <c r="BF80" s="224"/>
      <c r="BG80" s="194"/>
      <c r="BH80" s="194"/>
      <c r="BI80" s="194"/>
      <c r="BJ80" s="225"/>
      <c r="BK80" s="212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215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69">
        <f t="shared" si="204"/>
        <v>0</v>
      </c>
      <c r="CH80" s="26">
        <f t="shared" si="92"/>
        <v>0</v>
      </c>
      <c r="CJ80" s="39">
        <v>72</v>
      </c>
      <c r="CK80" s="16">
        <f t="shared" si="205"/>
        <v>0</v>
      </c>
      <c r="CL80" s="51">
        <f t="shared" ca="1" si="196"/>
        <v>0</v>
      </c>
      <c r="CM80" s="51">
        <f t="shared" ca="1" si="196"/>
        <v>0</v>
      </c>
      <c r="CN80" s="51">
        <f t="shared" ca="1" si="196"/>
        <v>0</v>
      </c>
      <c r="CO80" s="51">
        <f t="shared" ca="1" si="206"/>
        <v>0</v>
      </c>
      <c r="CQ80" s="107">
        <f t="shared" si="207"/>
        <v>0</v>
      </c>
      <c r="CR80" s="107">
        <f t="shared" si="208"/>
        <v>0</v>
      </c>
      <c r="CS80" s="107">
        <f t="shared" si="209"/>
        <v>0</v>
      </c>
      <c r="CT80" s="107">
        <f t="shared" si="210"/>
        <v>0</v>
      </c>
      <c r="CU80" s="107">
        <f t="shared" si="211"/>
        <v>0</v>
      </c>
      <c r="CV80" s="107">
        <f t="shared" si="212"/>
        <v>0</v>
      </c>
      <c r="CW80" s="107">
        <f t="shared" si="213"/>
        <v>0</v>
      </c>
      <c r="CX80" s="107">
        <f t="shared" si="214"/>
        <v>0</v>
      </c>
      <c r="CY80" s="107">
        <f t="shared" si="215"/>
        <v>0</v>
      </c>
      <c r="CZ80" s="107">
        <f t="shared" si="216"/>
        <v>0</v>
      </c>
      <c r="DA80" s="107">
        <f t="shared" si="217"/>
        <v>0</v>
      </c>
      <c r="DB80" s="107">
        <f t="shared" si="218"/>
        <v>0</v>
      </c>
      <c r="DC80" s="107">
        <f t="shared" si="219"/>
        <v>0</v>
      </c>
      <c r="DD80" s="107">
        <f t="shared" si="220"/>
        <v>0</v>
      </c>
      <c r="DE80" s="107">
        <f t="shared" si="221"/>
        <v>0</v>
      </c>
      <c r="DF80" s="107">
        <f t="shared" si="222"/>
        <v>0</v>
      </c>
      <c r="DG80" s="107">
        <f t="shared" si="223"/>
        <v>0</v>
      </c>
      <c r="DH80" s="107">
        <f t="shared" si="224"/>
        <v>0</v>
      </c>
      <c r="DI80" s="107">
        <f t="shared" si="225"/>
        <v>0</v>
      </c>
      <c r="DJ80" s="107">
        <f t="shared" si="226"/>
        <v>0</v>
      </c>
      <c r="DK80" s="107">
        <f t="shared" si="227"/>
        <v>0</v>
      </c>
      <c r="DL80" s="107">
        <f t="shared" si="228"/>
        <v>0</v>
      </c>
      <c r="DM80" s="107">
        <f t="shared" si="229"/>
        <v>0</v>
      </c>
      <c r="DN80" s="107">
        <f t="shared" si="230"/>
        <v>0</v>
      </c>
      <c r="DO80" s="107">
        <f t="shared" si="231"/>
        <v>0</v>
      </c>
      <c r="DP80" s="107">
        <f t="shared" si="232"/>
        <v>0</v>
      </c>
      <c r="DQ80" s="107">
        <f t="shared" si="233"/>
        <v>0</v>
      </c>
      <c r="DR80" s="107">
        <f t="shared" si="234"/>
        <v>0</v>
      </c>
      <c r="DS80" s="107">
        <f t="shared" si="235"/>
        <v>0</v>
      </c>
      <c r="DT80" s="107">
        <f t="shared" si="236"/>
        <v>0</v>
      </c>
      <c r="DV80" s="107">
        <f t="shared" si="237"/>
        <v>0</v>
      </c>
      <c r="DW80" s="107">
        <f t="shared" si="238"/>
        <v>0</v>
      </c>
      <c r="DX80" s="107">
        <f t="shared" si="239"/>
        <v>0</v>
      </c>
      <c r="DY80" s="107">
        <f t="shared" si="240"/>
        <v>0</v>
      </c>
      <c r="DZ80" s="107">
        <f t="shared" si="241"/>
        <v>0</v>
      </c>
      <c r="EA80" s="107">
        <f t="shared" si="242"/>
        <v>0</v>
      </c>
      <c r="EB80" s="107">
        <f t="shared" si="243"/>
        <v>0</v>
      </c>
      <c r="EC80" s="107">
        <f t="shared" si="244"/>
        <v>0</v>
      </c>
      <c r="ED80" s="107">
        <f t="shared" si="245"/>
        <v>0</v>
      </c>
      <c r="EE80" s="107">
        <f t="shared" si="246"/>
        <v>0</v>
      </c>
      <c r="EG80" s="195">
        <f t="shared" si="247"/>
        <v>0</v>
      </c>
      <c r="EH80" s="195">
        <f t="shared" si="248"/>
        <v>0</v>
      </c>
      <c r="EI80" s="195">
        <f t="shared" si="249"/>
        <v>0</v>
      </c>
      <c r="EJ80" s="195">
        <f t="shared" si="250"/>
        <v>0</v>
      </c>
      <c r="EK80" s="195">
        <f t="shared" si="251"/>
        <v>0</v>
      </c>
      <c r="EL80" s="195">
        <f t="shared" si="251"/>
        <v>0</v>
      </c>
      <c r="EM80" s="195">
        <f t="shared" si="251"/>
        <v>0</v>
      </c>
      <c r="EN80" s="195">
        <f t="shared" si="251"/>
        <v>0</v>
      </c>
      <c r="EO80" s="195">
        <f t="shared" si="251"/>
        <v>0</v>
      </c>
      <c r="EP80" s="195">
        <f t="shared" si="251"/>
        <v>0</v>
      </c>
    </row>
    <row r="81" spans="2:146" x14ac:dyDescent="0.2">
      <c r="B81" s="126">
        <f t="shared" si="197"/>
        <v>1</v>
      </c>
      <c r="C81" s="118" t="str">
        <f t="shared" ca="1" si="198"/>
        <v/>
      </c>
      <c r="D81" s="118" t="str">
        <f t="shared" ca="1" si="199"/>
        <v/>
      </c>
      <c r="E81" s="118" t="str">
        <f t="shared" ca="1" si="200"/>
        <v/>
      </c>
      <c r="F81" s="117" t="str">
        <f ca="1">OFFSET(prihlasky!$H$1,$CJ81,0)</f>
        <v/>
      </c>
      <c r="G81" s="117" t="str">
        <f ca="1">IF(OFFSET(prihlasky!$B$1,$CJ81,0)="","",(OFFSET(prihlasky!$B$1,$CJ81,0)))</f>
        <v/>
      </c>
      <c r="H81" s="117">
        <f ca="1">OFFSET(prihlasky!$I$1,$CJ81,0)</f>
        <v>0</v>
      </c>
      <c r="I81" s="117" t="str">
        <f ca="1">UPPER(OFFSET(prihlasky!$A$1,$CJ81,0))</f>
        <v/>
      </c>
      <c r="J81" s="126">
        <f t="shared" si="201"/>
        <v>0</v>
      </c>
      <c r="K81" s="159">
        <f t="shared" si="202"/>
        <v>0</v>
      </c>
      <c r="L81" s="167">
        <f t="shared" ca="1" si="203"/>
        <v>0</v>
      </c>
      <c r="M81" s="117" t="str">
        <f ca="1">IF(OR(CH81=0,ISERROR(MATCH(I81,KKoef!E:E,0))),"",MATCH(I81,KKoef!E:E,0)-1)</f>
        <v/>
      </c>
      <c r="N81" s="117" t="str">
        <f ca="1">IF(M81="","",OFFSET(KKoef!$B$1,M81,0))</f>
        <v/>
      </c>
      <c r="O81" s="128"/>
      <c r="P81" s="128"/>
      <c r="Q81" s="128"/>
      <c r="R81" s="128"/>
      <c r="S81" s="128"/>
      <c r="T81" s="250"/>
      <c r="U81" s="128"/>
      <c r="V81" s="128"/>
      <c r="W81" s="128"/>
      <c r="X81" s="128"/>
      <c r="Y81" s="128"/>
      <c r="Z81" s="250"/>
      <c r="AA81" s="119">
        <f t="shared" ca="1" si="87"/>
        <v>85</v>
      </c>
      <c r="AB81" s="252">
        <f t="shared" si="252"/>
        <v>0</v>
      </c>
      <c r="AC81" s="119">
        <f t="shared" si="253"/>
        <v>0</v>
      </c>
      <c r="AD81" s="252">
        <f t="shared" si="254"/>
        <v>0</v>
      </c>
      <c r="AE81" s="171">
        <f t="shared" ca="1" si="90"/>
        <v>0</v>
      </c>
      <c r="AF81" s="211"/>
      <c r="AG81" s="224"/>
      <c r="AH81" s="194"/>
      <c r="AI81" s="194"/>
      <c r="AJ81" s="194"/>
      <c r="AK81" s="225"/>
      <c r="AL81" s="224"/>
      <c r="AM81" s="194"/>
      <c r="AN81" s="194"/>
      <c r="AO81" s="194"/>
      <c r="AP81" s="225"/>
      <c r="AQ81" s="224"/>
      <c r="AR81" s="194"/>
      <c r="AS81" s="194"/>
      <c r="AT81" s="194"/>
      <c r="AU81" s="225"/>
      <c r="AV81" s="224"/>
      <c r="AW81" s="194"/>
      <c r="AX81" s="194"/>
      <c r="AY81" s="194"/>
      <c r="AZ81" s="225"/>
      <c r="BA81" s="224"/>
      <c r="BB81" s="194"/>
      <c r="BC81" s="194"/>
      <c r="BD81" s="194"/>
      <c r="BE81" s="225"/>
      <c r="BF81" s="224"/>
      <c r="BG81" s="194"/>
      <c r="BH81" s="194"/>
      <c r="BI81" s="194"/>
      <c r="BJ81" s="225"/>
      <c r="BK81" s="212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215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69">
        <f t="shared" si="204"/>
        <v>0</v>
      </c>
      <c r="CH81" s="26">
        <f t="shared" si="92"/>
        <v>0</v>
      </c>
      <c r="CJ81" s="39">
        <v>73</v>
      </c>
      <c r="CK81" s="16">
        <f t="shared" si="205"/>
        <v>0</v>
      </c>
      <c r="CL81" s="51">
        <f t="shared" ca="1" si="196"/>
        <v>0</v>
      </c>
      <c r="CM81" s="51">
        <f t="shared" ca="1" si="196"/>
        <v>0</v>
      </c>
      <c r="CN81" s="51">
        <f t="shared" ca="1" si="196"/>
        <v>0</v>
      </c>
      <c r="CO81" s="51">
        <f t="shared" ca="1" si="206"/>
        <v>0</v>
      </c>
      <c r="CQ81" s="107">
        <f t="shared" si="207"/>
        <v>0</v>
      </c>
      <c r="CR81" s="107">
        <f t="shared" si="208"/>
        <v>0</v>
      </c>
      <c r="CS81" s="107">
        <f t="shared" si="209"/>
        <v>0</v>
      </c>
      <c r="CT81" s="107">
        <f t="shared" si="210"/>
        <v>0</v>
      </c>
      <c r="CU81" s="107">
        <f t="shared" si="211"/>
        <v>0</v>
      </c>
      <c r="CV81" s="107">
        <f t="shared" si="212"/>
        <v>0</v>
      </c>
      <c r="CW81" s="107">
        <f t="shared" si="213"/>
        <v>0</v>
      </c>
      <c r="CX81" s="107">
        <f t="shared" si="214"/>
        <v>0</v>
      </c>
      <c r="CY81" s="107">
        <f t="shared" si="215"/>
        <v>0</v>
      </c>
      <c r="CZ81" s="107">
        <f t="shared" si="216"/>
        <v>0</v>
      </c>
      <c r="DA81" s="107">
        <f t="shared" si="217"/>
        <v>0</v>
      </c>
      <c r="DB81" s="107">
        <f t="shared" si="218"/>
        <v>0</v>
      </c>
      <c r="DC81" s="107">
        <f t="shared" si="219"/>
        <v>0</v>
      </c>
      <c r="DD81" s="107">
        <f t="shared" si="220"/>
        <v>0</v>
      </c>
      <c r="DE81" s="107">
        <f t="shared" si="221"/>
        <v>0</v>
      </c>
      <c r="DF81" s="107">
        <f t="shared" si="222"/>
        <v>0</v>
      </c>
      <c r="DG81" s="107">
        <f t="shared" si="223"/>
        <v>0</v>
      </c>
      <c r="DH81" s="107">
        <f t="shared" si="224"/>
        <v>0</v>
      </c>
      <c r="DI81" s="107">
        <f t="shared" si="225"/>
        <v>0</v>
      </c>
      <c r="DJ81" s="107">
        <f t="shared" si="226"/>
        <v>0</v>
      </c>
      <c r="DK81" s="107">
        <f t="shared" si="227"/>
        <v>0</v>
      </c>
      <c r="DL81" s="107">
        <f t="shared" si="228"/>
        <v>0</v>
      </c>
      <c r="DM81" s="107">
        <f t="shared" si="229"/>
        <v>0</v>
      </c>
      <c r="DN81" s="107">
        <f t="shared" si="230"/>
        <v>0</v>
      </c>
      <c r="DO81" s="107">
        <f t="shared" si="231"/>
        <v>0</v>
      </c>
      <c r="DP81" s="107">
        <f t="shared" si="232"/>
        <v>0</v>
      </c>
      <c r="DQ81" s="107">
        <f t="shared" si="233"/>
        <v>0</v>
      </c>
      <c r="DR81" s="107">
        <f t="shared" si="234"/>
        <v>0</v>
      </c>
      <c r="DS81" s="107">
        <f t="shared" si="235"/>
        <v>0</v>
      </c>
      <c r="DT81" s="107">
        <f t="shared" si="236"/>
        <v>0</v>
      </c>
      <c r="DV81" s="107">
        <f t="shared" si="237"/>
        <v>0</v>
      </c>
      <c r="DW81" s="107">
        <f t="shared" si="238"/>
        <v>0</v>
      </c>
      <c r="DX81" s="107">
        <f t="shared" si="239"/>
        <v>0</v>
      </c>
      <c r="DY81" s="107">
        <f t="shared" si="240"/>
        <v>0</v>
      </c>
      <c r="DZ81" s="107">
        <f t="shared" si="241"/>
        <v>0</v>
      </c>
      <c r="EA81" s="107">
        <f t="shared" si="242"/>
        <v>0</v>
      </c>
      <c r="EB81" s="107">
        <f t="shared" si="243"/>
        <v>0</v>
      </c>
      <c r="EC81" s="107">
        <f t="shared" si="244"/>
        <v>0</v>
      </c>
      <c r="ED81" s="107">
        <f t="shared" si="245"/>
        <v>0</v>
      </c>
      <c r="EE81" s="107">
        <f t="shared" si="246"/>
        <v>0</v>
      </c>
      <c r="EG81" s="195">
        <f t="shared" si="247"/>
        <v>0</v>
      </c>
      <c r="EH81" s="195">
        <f t="shared" si="248"/>
        <v>0</v>
      </c>
      <c r="EI81" s="195">
        <f t="shared" si="249"/>
        <v>0</v>
      </c>
      <c r="EJ81" s="195">
        <f t="shared" si="250"/>
        <v>0</v>
      </c>
      <c r="EK81" s="195">
        <f t="shared" si="251"/>
        <v>0</v>
      </c>
      <c r="EL81" s="195">
        <f t="shared" si="251"/>
        <v>0</v>
      </c>
      <c r="EM81" s="195">
        <f t="shared" si="251"/>
        <v>0</v>
      </c>
      <c r="EN81" s="195">
        <f t="shared" si="251"/>
        <v>0</v>
      </c>
      <c r="EO81" s="195">
        <f t="shared" si="251"/>
        <v>0</v>
      </c>
      <c r="EP81" s="195">
        <f t="shared" si="251"/>
        <v>0</v>
      </c>
    </row>
    <row r="82" spans="2:146" x14ac:dyDescent="0.2">
      <c r="B82" s="126">
        <f t="shared" si="197"/>
        <v>1</v>
      </c>
      <c r="C82" s="118" t="str">
        <f t="shared" ca="1" si="198"/>
        <v/>
      </c>
      <c r="D82" s="118" t="str">
        <f t="shared" ca="1" si="199"/>
        <v/>
      </c>
      <c r="E82" s="118" t="str">
        <f t="shared" ca="1" si="200"/>
        <v/>
      </c>
      <c r="F82" s="117" t="str">
        <f ca="1">OFFSET(prihlasky!$H$1,$CJ82,0)</f>
        <v/>
      </c>
      <c r="G82" s="117" t="str">
        <f ca="1">IF(OFFSET(prihlasky!$B$1,$CJ82,0)="","",(OFFSET(prihlasky!$B$1,$CJ82,0)))</f>
        <v/>
      </c>
      <c r="H82" s="117">
        <f ca="1">OFFSET(prihlasky!$I$1,$CJ82,0)</f>
        <v>0</v>
      </c>
      <c r="I82" s="117" t="str">
        <f ca="1">UPPER(OFFSET(prihlasky!$A$1,$CJ82,0))</f>
        <v/>
      </c>
      <c r="J82" s="126">
        <f t="shared" si="201"/>
        <v>0</v>
      </c>
      <c r="K82" s="159">
        <f t="shared" si="202"/>
        <v>0</v>
      </c>
      <c r="L82" s="167">
        <f t="shared" ca="1" si="203"/>
        <v>0</v>
      </c>
      <c r="M82" s="117" t="str">
        <f ca="1">IF(OR(CH82=0,ISERROR(MATCH(I82,KKoef!E:E,0))),"",MATCH(I82,KKoef!E:E,0)-1)</f>
        <v/>
      </c>
      <c r="N82" s="117" t="str">
        <f ca="1">IF(M82="","",OFFSET(KKoef!$B$1,M82,0))</f>
        <v/>
      </c>
      <c r="O82" s="128"/>
      <c r="P82" s="128"/>
      <c r="Q82" s="128"/>
      <c r="R82" s="128"/>
      <c r="S82" s="128"/>
      <c r="T82" s="250"/>
      <c r="U82" s="128"/>
      <c r="V82" s="128"/>
      <c r="W82" s="128"/>
      <c r="X82" s="128"/>
      <c r="Y82" s="128"/>
      <c r="Z82" s="250"/>
      <c r="AA82" s="119">
        <f t="shared" ca="1" si="87"/>
        <v>85</v>
      </c>
      <c r="AB82" s="252">
        <f t="shared" si="252"/>
        <v>0</v>
      </c>
      <c r="AC82" s="119">
        <f t="shared" si="253"/>
        <v>0</v>
      </c>
      <c r="AD82" s="252">
        <f t="shared" si="254"/>
        <v>0</v>
      </c>
      <c r="AE82" s="171">
        <f t="shared" ca="1" si="90"/>
        <v>0</v>
      </c>
      <c r="AF82" s="211"/>
      <c r="AG82" s="224"/>
      <c r="AH82" s="194"/>
      <c r="AI82" s="194"/>
      <c r="AJ82" s="194"/>
      <c r="AK82" s="225"/>
      <c r="AL82" s="224"/>
      <c r="AM82" s="194"/>
      <c r="AN82" s="194"/>
      <c r="AO82" s="194"/>
      <c r="AP82" s="225"/>
      <c r="AQ82" s="224"/>
      <c r="AR82" s="194"/>
      <c r="AS82" s="194"/>
      <c r="AT82" s="194"/>
      <c r="AU82" s="225"/>
      <c r="AV82" s="224"/>
      <c r="AW82" s="194"/>
      <c r="AX82" s="194"/>
      <c r="AY82" s="194"/>
      <c r="AZ82" s="225"/>
      <c r="BA82" s="224"/>
      <c r="BB82" s="194"/>
      <c r="BC82" s="194"/>
      <c r="BD82" s="194"/>
      <c r="BE82" s="225"/>
      <c r="BF82" s="224"/>
      <c r="BG82" s="194"/>
      <c r="BH82" s="194"/>
      <c r="BI82" s="194"/>
      <c r="BJ82" s="225"/>
      <c r="BK82" s="212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215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69">
        <f t="shared" si="204"/>
        <v>0</v>
      </c>
      <c r="CH82" s="26">
        <f t="shared" si="92"/>
        <v>0</v>
      </c>
      <c r="CJ82" s="39">
        <v>74</v>
      </c>
      <c r="CK82" s="16">
        <f t="shared" si="205"/>
        <v>0</v>
      </c>
      <c r="CL82" s="51">
        <f t="shared" ca="1" si="196"/>
        <v>0</v>
      </c>
      <c r="CM82" s="51">
        <f t="shared" ca="1" si="196"/>
        <v>0</v>
      </c>
      <c r="CN82" s="51">
        <f t="shared" ca="1" si="196"/>
        <v>0</v>
      </c>
      <c r="CO82" s="51">
        <f t="shared" ca="1" si="206"/>
        <v>0</v>
      </c>
      <c r="CQ82" s="107">
        <f t="shared" si="207"/>
        <v>0</v>
      </c>
      <c r="CR82" s="107">
        <f t="shared" si="208"/>
        <v>0</v>
      </c>
      <c r="CS82" s="107">
        <f t="shared" si="209"/>
        <v>0</v>
      </c>
      <c r="CT82" s="107">
        <f t="shared" si="210"/>
        <v>0</v>
      </c>
      <c r="CU82" s="107">
        <f t="shared" si="211"/>
        <v>0</v>
      </c>
      <c r="CV82" s="107">
        <f t="shared" si="212"/>
        <v>0</v>
      </c>
      <c r="CW82" s="107">
        <f t="shared" si="213"/>
        <v>0</v>
      </c>
      <c r="CX82" s="107">
        <f t="shared" si="214"/>
        <v>0</v>
      </c>
      <c r="CY82" s="107">
        <f t="shared" si="215"/>
        <v>0</v>
      </c>
      <c r="CZ82" s="107">
        <f t="shared" si="216"/>
        <v>0</v>
      </c>
      <c r="DA82" s="107">
        <f t="shared" si="217"/>
        <v>0</v>
      </c>
      <c r="DB82" s="107">
        <f t="shared" si="218"/>
        <v>0</v>
      </c>
      <c r="DC82" s="107">
        <f t="shared" si="219"/>
        <v>0</v>
      </c>
      <c r="DD82" s="107">
        <f t="shared" si="220"/>
        <v>0</v>
      </c>
      <c r="DE82" s="107">
        <f t="shared" si="221"/>
        <v>0</v>
      </c>
      <c r="DF82" s="107">
        <f t="shared" si="222"/>
        <v>0</v>
      </c>
      <c r="DG82" s="107">
        <f t="shared" si="223"/>
        <v>0</v>
      </c>
      <c r="DH82" s="107">
        <f t="shared" si="224"/>
        <v>0</v>
      </c>
      <c r="DI82" s="107">
        <f t="shared" si="225"/>
        <v>0</v>
      </c>
      <c r="DJ82" s="107">
        <f t="shared" si="226"/>
        <v>0</v>
      </c>
      <c r="DK82" s="107">
        <f t="shared" si="227"/>
        <v>0</v>
      </c>
      <c r="DL82" s="107">
        <f t="shared" si="228"/>
        <v>0</v>
      </c>
      <c r="DM82" s="107">
        <f t="shared" si="229"/>
        <v>0</v>
      </c>
      <c r="DN82" s="107">
        <f t="shared" si="230"/>
        <v>0</v>
      </c>
      <c r="DO82" s="107">
        <f t="shared" si="231"/>
        <v>0</v>
      </c>
      <c r="DP82" s="107">
        <f t="shared" si="232"/>
        <v>0</v>
      </c>
      <c r="DQ82" s="107">
        <f t="shared" si="233"/>
        <v>0</v>
      </c>
      <c r="DR82" s="107">
        <f t="shared" si="234"/>
        <v>0</v>
      </c>
      <c r="DS82" s="107">
        <f t="shared" si="235"/>
        <v>0</v>
      </c>
      <c r="DT82" s="107">
        <f t="shared" si="236"/>
        <v>0</v>
      </c>
      <c r="DV82" s="107">
        <f t="shared" si="237"/>
        <v>0</v>
      </c>
      <c r="DW82" s="107">
        <f t="shared" si="238"/>
        <v>0</v>
      </c>
      <c r="DX82" s="107">
        <f t="shared" si="239"/>
        <v>0</v>
      </c>
      <c r="DY82" s="107">
        <f t="shared" si="240"/>
        <v>0</v>
      </c>
      <c r="DZ82" s="107">
        <f t="shared" si="241"/>
        <v>0</v>
      </c>
      <c r="EA82" s="107">
        <f t="shared" si="242"/>
        <v>0</v>
      </c>
      <c r="EB82" s="107">
        <f t="shared" si="243"/>
        <v>0</v>
      </c>
      <c r="EC82" s="107">
        <f t="shared" si="244"/>
        <v>0</v>
      </c>
      <c r="ED82" s="107">
        <f t="shared" si="245"/>
        <v>0</v>
      </c>
      <c r="EE82" s="107">
        <f t="shared" si="246"/>
        <v>0</v>
      </c>
      <c r="EG82" s="195">
        <f t="shared" si="247"/>
        <v>0</v>
      </c>
      <c r="EH82" s="195">
        <f t="shared" si="248"/>
        <v>0</v>
      </c>
      <c r="EI82" s="195">
        <f t="shared" si="249"/>
        <v>0</v>
      </c>
      <c r="EJ82" s="195">
        <f t="shared" si="250"/>
        <v>0</v>
      </c>
      <c r="EK82" s="195">
        <f t="shared" si="251"/>
        <v>0</v>
      </c>
      <c r="EL82" s="195">
        <f t="shared" si="251"/>
        <v>0</v>
      </c>
      <c r="EM82" s="195">
        <f t="shared" si="251"/>
        <v>0</v>
      </c>
      <c r="EN82" s="195">
        <f t="shared" si="251"/>
        <v>0</v>
      </c>
      <c r="EO82" s="195">
        <f t="shared" si="251"/>
        <v>0</v>
      </c>
      <c r="EP82" s="195">
        <f t="shared" si="251"/>
        <v>0</v>
      </c>
    </row>
    <row r="83" spans="2:146" x14ac:dyDescent="0.2">
      <c r="B83" s="126">
        <f t="shared" si="197"/>
        <v>1</v>
      </c>
      <c r="C83" s="118" t="str">
        <f t="shared" ca="1" si="198"/>
        <v/>
      </c>
      <c r="D83" s="118" t="str">
        <f t="shared" ca="1" si="199"/>
        <v/>
      </c>
      <c r="E83" s="118" t="str">
        <f t="shared" ca="1" si="200"/>
        <v/>
      </c>
      <c r="F83" s="117" t="str">
        <f ca="1">OFFSET(prihlasky!$H$1,$CJ83,0)</f>
        <v/>
      </c>
      <c r="G83" s="117" t="str">
        <f ca="1">IF(OFFSET(prihlasky!$B$1,$CJ83,0)="","",(OFFSET(prihlasky!$B$1,$CJ83,0)))</f>
        <v/>
      </c>
      <c r="H83" s="117">
        <f ca="1">OFFSET(prihlasky!$I$1,$CJ83,0)</f>
        <v>0</v>
      </c>
      <c r="I83" s="117" t="str">
        <f ca="1">UPPER(OFFSET(prihlasky!$A$1,$CJ83,0))</f>
        <v/>
      </c>
      <c r="J83" s="126">
        <f t="shared" si="201"/>
        <v>0</v>
      </c>
      <c r="K83" s="159">
        <f t="shared" si="202"/>
        <v>0</v>
      </c>
      <c r="L83" s="167">
        <f t="shared" ca="1" si="203"/>
        <v>0</v>
      </c>
      <c r="M83" s="117" t="str">
        <f ca="1">IF(OR(CH83=0,ISERROR(MATCH(I83,KKoef!E:E,0))),"",MATCH(I83,KKoef!E:E,0)-1)</f>
        <v/>
      </c>
      <c r="N83" s="117" t="str">
        <f ca="1">IF(M83="","",OFFSET(KKoef!$B$1,M83,0))</f>
        <v/>
      </c>
      <c r="O83" s="128"/>
      <c r="P83" s="128"/>
      <c r="Q83" s="128"/>
      <c r="R83" s="128"/>
      <c r="S83" s="128"/>
      <c r="T83" s="250"/>
      <c r="U83" s="128"/>
      <c r="V83" s="128"/>
      <c r="W83" s="128"/>
      <c r="X83" s="128"/>
      <c r="Y83" s="128"/>
      <c r="Z83" s="250"/>
      <c r="AA83" s="119">
        <f t="shared" ca="1" si="87"/>
        <v>85</v>
      </c>
      <c r="AB83" s="252">
        <f t="shared" si="252"/>
        <v>0</v>
      </c>
      <c r="AC83" s="119">
        <f t="shared" si="253"/>
        <v>0</v>
      </c>
      <c r="AD83" s="252">
        <f t="shared" si="254"/>
        <v>0</v>
      </c>
      <c r="AE83" s="171">
        <f t="shared" ca="1" si="90"/>
        <v>0</v>
      </c>
      <c r="AF83" s="211"/>
      <c r="AG83" s="224"/>
      <c r="AH83" s="194"/>
      <c r="AI83" s="194"/>
      <c r="AJ83" s="194"/>
      <c r="AK83" s="225"/>
      <c r="AL83" s="224"/>
      <c r="AM83" s="194"/>
      <c r="AN83" s="194"/>
      <c r="AO83" s="194"/>
      <c r="AP83" s="225"/>
      <c r="AQ83" s="224"/>
      <c r="AR83" s="194"/>
      <c r="AS83" s="194"/>
      <c r="AT83" s="194"/>
      <c r="AU83" s="225"/>
      <c r="AV83" s="224"/>
      <c r="AW83" s="194"/>
      <c r="AX83" s="194"/>
      <c r="AY83" s="194"/>
      <c r="AZ83" s="225"/>
      <c r="BA83" s="224"/>
      <c r="BB83" s="194"/>
      <c r="BC83" s="194"/>
      <c r="BD83" s="194"/>
      <c r="BE83" s="225"/>
      <c r="BF83" s="224"/>
      <c r="BG83" s="194"/>
      <c r="BH83" s="194"/>
      <c r="BI83" s="194"/>
      <c r="BJ83" s="225"/>
      <c r="BK83" s="212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215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69">
        <f t="shared" si="204"/>
        <v>0</v>
      </c>
      <c r="CH83" s="26">
        <f t="shared" si="92"/>
        <v>0</v>
      </c>
      <c r="CJ83" s="39">
        <v>75</v>
      </c>
      <c r="CK83" s="16">
        <f t="shared" si="205"/>
        <v>0</v>
      </c>
      <c r="CL83" s="51">
        <f t="shared" ca="1" si="196"/>
        <v>0</v>
      </c>
      <c r="CM83" s="51">
        <f t="shared" ca="1" si="196"/>
        <v>0</v>
      </c>
      <c r="CN83" s="51">
        <f t="shared" ca="1" si="196"/>
        <v>0</v>
      </c>
      <c r="CO83" s="51">
        <f t="shared" ca="1" si="206"/>
        <v>0</v>
      </c>
      <c r="CQ83" s="107">
        <f t="shared" si="207"/>
        <v>0</v>
      </c>
      <c r="CR83" s="107">
        <f t="shared" si="208"/>
        <v>0</v>
      </c>
      <c r="CS83" s="107">
        <f t="shared" si="209"/>
        <v>0</v>
      </c>
      <c r="CT83" s="107">
        <f t="shared" si="210"/>
        <v>0</v>
      </c>
      <c r="CU83" s="107">
        <f t="shared" si="211"/>
        <v>0</v>
      </c>
      <c r="CV83" s="107">
        <f t="shared" si="212"/>
        <v>0</v>
      </c>
      <c r="CW83" s="107">
        <f t="shared" si="213"/>
        <v>0</v>
      </c>
      <c r="CX83" s="107">
        <f t="shared" si="214"/>
        <v>0</v>
      </c>
      <c r="CY83" s="107">
        <f t="shared" si="215"/>
        <v>0</v>
      </c>
      <c r="CZ83" s="107">
        <f t="shared" si="216"/>
        <v>0</v>
      </c>
      <c r="DA83" s="107">
        <f t="shared" si="217"/>
        <v>0</v>
      </c>
      <c r="DB83" s="107">
        <f t="shared" si="218"/>
        <v>0</v>
      </c>
      <c r="DC83" s="107">
        <f t="shared" si="219"/>
        <v>0</v>
      </c>
      <c r="DD83" s="107">
        <f t="shared" si="220"/>
        <v>0</v>
      </c>
      <c r="DE83" s="107">
        <f t="shared" si="221"/>
        <v>0</v>
      </c>
      <c r="DF83" s="107">
        <f t="shared" si="222"/>
        <v>0</v>
      </c>
      <c r="DG83" s="107">
        <f t="shared" si="223"/>
        <v>0</v>
      </c>
      <c r="DH83" s="107">
        <f t="shared" si="224"/>
        <v>0</v>
      </c>
      <c r="DI83" s="107">
        <f t="shared" si="225"/>
        <v>0</v>
      </c>
      <c r="DJ83" s="107">
        <f t="shared" si="226"/>
        <v>0</v>
      </c>
      <c r="DK83" s="107">
        <f t="shared" si="227"/>
        <v>0</v>
      </c>
      <c r="DL83" s="107">
        <f t="shared" si="228"/>
        <v>0</v>
      </c>
      <c r="DM83" s="107">
        <f t="shared" si="229"/>
        <v>0</v>
      </c>
      <c r="DN83" s="107">
        <f t="shared" si="230"/>
        <v>0</v>
      </c>
      <c r="DO83" s="107">
        <f t="shared" si="231"/>
        <v>0</v>
      </c>
      <c r="DP83" s="107">
        <f t="shared" si="232"/>
        <v>0</v>
      </c>
      <c r="DQ83" s="107">
        <f t="shared" si="233"/>
        <v>0</v>
      </c>
      <c r="DR83" s="107">
        <f t="shared" si="234"/>
        <v>0</v>
      </c>
      <c r="DS83" s="107">
        <f t="shared" si="235"/>
        <v>0</v>
      </c>
      <c r="DT83" s="107">
        <f t="shared" si="236"/>
        <v>0</v>
      </c>
      <c r="DV83" s="107">
        <f t="shared" si="237"/>
        <v>0</v>
      </c>
      <c r="DW83" s="107">
        <f t="shared" si="238"/>
        <v>0</v>
      </c>
      <c r="DX83" s="107">
        <f t="shared" si="239"/>
        <v>0</v>
      </c>
      <c r="DY83" s="107">
        <f t="shared" si="240"/>
        <v>0</v>
      </c>
      <c r="DZ83" s="107">
        <f t="shared" si="241"/>
        <v>0</v>
      </c>
      <c r="EA83" s="107">
        <f t="shared" si="242"/>
        <v>0</v>
      </c>
      <c r="EB83" s="107">
        <f t="shared" si="243"/>
        <v>0</v>
      </c>
      <c r="EC83" s="107">
        <f t="shared" si="244"/>
        <v>0</v>
      </c>
      <c r="ED83" s="107">
        <f t="shared" si="245"/>
        <v>0</v>
      </c>
      <c r="EE83" s="107">
        <f t="shared" si="246"/>
        <v>0</v>
      </c>
      <c r="EG83" s="195">
        <f t="shared" si="247"/>
        <v>0</v>
      </c>
      <c r="EH83" s="195">
        <f t="shared" si="248"/>
        <v>0</v>
      </c>
      <c r="EI83" s="195">
        <f t="shared" si="249"/>
        <v>0</v>
      </c>
      <c r="EJ83" s="195">
        <f t="shared" si="250"/>
        <v>0</v>
      </c>
      <c r="EK83" s="195">
        <f t="shared" si="251"/>
        <v>0</v>
      </c>
      <c r="EL83" s="195">
        <f t="shared" si="251"/>
        <v>0</v>
      </c>
      <c r="EM83" s="195">
        <f t="shared" si="251"/>
        <v>0</v>
      </c>
      <c r="EN83" s="195">
        <f t="shared" si="251"/>
        <v>0</v>
      </c>
      <c r="EO83" s="195">
        <f t="shared" si="251"/>
        <v>0</v>
      </c>
      <c r="EP83" s="195">
        <f t="shared" si="251"/>
        <v>0</v>
      </c>
    </row>
    <row r="84" spans="2:146" x14ac:dyDescent="0.2">
      <c r="B84" s="126">
        <f t="shared" si="197"/>
        <v>1</v>
      </c>
      <c r="C84" s="118" t="str">
        <f t="shared" ca="1" si="198"/>
        <v/>
      </c>
      <c r="D84" s="118" t="str">
        <f t="shared" ca="1" si="199"/>
        <v/>
      </c>
      <c r="E84" s="118" t="str">
        <f t="shared" ca="1" si="200"/>
        <v/>
      </c>
      <c r="F84" s="117" t="str">
        <f ca="1">OFFSET(prihlasky!$H$1,$CJ84,0)</f>
        <v/>
      </c>
      <c r="G84" s="117" t="str">
        <f ca="1">IF(OFFSET(prihlasky!$B$1,$CJ84,0)="","",(OFFSET(prihlasky!$B$1,$CJ84,0)))</f>
        <v/>
      </c>
      <c r="H84" s="117">
        <f ca="1">OFFSET(prihlasky!$I$1,$CJ84,0)</f>
        <v>0</v>
      </c>
      <c r="I84" s="117" t="str">
        <f ca="1">UPPER(OFFSET(prihlasky!$A$1,$CJ84,0))</f>
        <v/>
      </c>
      <c r="J84" s="126">
        <f t="shared" si="201"/>
        <v>0</v>
      </c>
      <c r="K84" s="159">
        <f t="shared" si="202"/>
        <v>0</v>
      </c>
      <c r="L84" s="167">
        <f t="shared" ca="1" si="203"/>
        <v>0</v>
      </c>
      <c r="M84" s="117" t="str">
        <f ca="1">IF(OR(CH84=0,ISERROR(MATCH(I84,KKoef!E:E,0))),"",MATCH(I84,KKoef!E:E,0)-1)</f>
        <v/>
      </c>
      <c r="N84" s="117" t="str">
        <f ca="1">IF(M84="","",OFFSET(KKoef!$B$1,M84,0))</f>
        <v/>
      </c>
      <c r="O84" s="128"/>
      <c r="P84" s="128"/>
      <c r="Q84" s="128"/>
      <c r="R84" s="128"/>
      <c r="S84" s="128"/>
      <c r="T84" s="250"/>
      <c r="U84" s="128"/>
      <c r="V84" s="128"/>
      <c r="W84" s="128"/>
      <c r="X84" s="128"/>
      <c r="Y84" s="128"/>
      <c r="Z84" s="250"/>
      <c r="AA84" s="119">
        <f t="shared" ca="1" si="87"/>
        <v>85</v>
      </c>
      <c r="AB84" s="252">
        <f t="shared" si="252"/>
        <v>0</v>
      </c>
      <c r="AC84" s="119">
        <f t="shared" si="253"/>
        <v>0</v>
      </c>
      <c r="AD84" s="252">
        <f t="shared" si="254"/>
        <v>0</v>
      </c>
      <c r="AE84" s="171">
        <f t="shared" ca="1" si="90"/>
        <v>0</v>
      </c>
      <c r="AF84" s="211"/>
      <c r="AG84" s="224"/>
      <c r="AH84" s="194"/>
      <c r="AI84" s="194"/>
      <c r="AJ84" s="194"/>
      <c r="AK84" s="225"/>
      <c r="AL84" s="224"/>
      <c r="AM84" s="194"/>
      <c r="AN84" s="194"/>
      <c r="AO84" s="194"/>
      <c r="AP84" s="225"/>
      <c r="AQ84" s="224"/>
      <c r="AR84" s="194"/>
      <c r="AS84" s="194"/>
      <c r="AT84" s="194"/>
      <c r="AU84" s="225"/>
      <c r="AV84" s="224"/>
      <c r="AW84" s="194"/>
      <c r="AX84" s="194"/>
      <c r="AY84" s="194"/>
      <c r="AZ84" s="225"/>
      <c r="BA84" s="224"/>
      <c r="BB84" s="194"/>
      <c r="BC84" s="194"/>
      <c r="BD84" s="194"/>
      <c r="BE84" s="225"/>
      <c r="BF84" s="224"/>
      <c r="BG84" s="194"/>
      <c r="BH84" s="194"/>
      <c r="BI84" s="194"/>
      <c r="BJ84" s="225"/>
      <c r="BK84" s="212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215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69">
        <f t="shared" si="204"/>
        <v>0</v>
      </c>
      <c r="CH84" s="26">
        <f t="shared" si="92"/>
        <v>0</v>
      </c>
      <c r="CJ84" s="39">
        <v>76</v>
      </c>
      <c r="CK84" s="16">
        <f t="shared" si="205"/>
        <v>0</v>
      </c>
      <c r="CL84" s="51">
        <f t="shared" ca="1" si="196"/>
        <v>0</v>
      </c>
      <c r="CM84" s="51">
        <f t="shared" ca="1" si="196"/>
        <v>0</v>
      </c>
      <c r="CN84" s="51">
        <f t="shared" ca="1" si="196"/>
        <v>0</v>
      </c>
      <c r="CO84" s="51">
        <f t="shared" ca="1" si="206"/>
        <v>0</v>
      </c>
      <c r="CQ84" s="107">
        <f t="shared" si="207"/>
        <v>0</v>
      </c>
      <c r="CR84" s="107">
        <f t="shared" si="208"/>
        <v>0</v>
      </c>
      <c r="CS84" s="107">
        <f t="shared" si="209"/>
        <v>0</v>
      </c>
      <c r="CT84" s="107">
        <f t="shared" si="210"/>
        <v>0</v>
      </c>
      <c r="CU84" s="107">
        <f t="shared" si="211"/>
        <v>0</v>
      </c>
      <c r="CV84" s="107">
        <f t="shared" si="212"/>
        <v>0</v>
      </c>
      <c r="CW84" s="107">
        <f t="shared" si="213"/>
        <v>0</v>
      </c>
      <c r="CX84" s="107">
        <f t="shared" si="214"/>
        <v>0</v>
      </c>
      <c r="CY84" s="107">
        <f t="shared" si="215"/>
        <v>0</v>
      </c>
      <c r="CZ84" s="107">
        <f t="shared" si="216"/>
        <v>0</v>
      </c>
      <c r="DA84" s="107">
        <f t="shared" si="217"/>
        <v>0</v>
      </c>
      <c r="DB84" s="107">
        <f t="shared" si="218"/>
        <v>0</v>
      </c>
      <c r="DC84" s="107">
        <f t="shared" si="219"/>
        <v>0</v>
      </c>
      <c r="DD84" s="107">
        <f t="shared" si="220"/>
        <v>0</v>
      </c>
      <c r="DE84" s="107">
        <f t="shared" si="221"/>
        <v>0</v>
      </c>
      <c r="DF84" s="107">
        <f t="shared" si="222"/>
        <v>0</v>
      </c>
      <c r="DG84" s="107">
        <f t="shared" si="223"/>
        <v>0</v>
      </c>
      <c r="DH84" s="107">
        <f t="shared" si="224"/>
        <v>0</v>
      </c>
      <c r="DI84" s="107">
        <f t="shared" si="225"/>
        <v>0</v>
      </c>
      <c r="DJ84" s="107">
        <f t="shared" si="226"/>
        <v>0</v>
      </c>
      <c r="DK84" s="107">
        <f t="shared" si="227"/>
        <v>0</v>
      </c>
      <c r="DL84" s="107">
        <f t="shared" si="228"/>
        <v>0</v>
      </c>
      <c r="DM84" s="107">
        <f t="shared" si="229"/>
        <v>0</v>
      </c>
      <c r="DN84" s="107">
        <f t="shared" si="230"/>
        <v>0</v>
      </c>
      <c r="DO84" s="107">
        <f t="shared" si="231"/>
        <v>0</v>
      </c>
      <c r="DP84" s="107">
        <f t="shared" si="232"/>
        <v>0</v>
      </c>
      <c r="DQ84" s="107">
        <f t="shared" si="233"/>
        <v>0</v>
      </c>
      <c r="DR84" s="107">
        <f t="shared" si="234"/>
        <v>0</v>
      </c>
      <c r="DS84" s="107">
        <f t="shared" si="235"/>
        <v>0</v>
      </c>
      <c r="DT84" s="107">
        <f t="shared" si="236"/>
        <v>0</v>
      </c>
      <c r="DV84" s="107">
        <f t="shared" si="237"/>
        <v>0</v>
      </c>
      <c r="DW84" s="107">
        <f t="shared" si="238"/>
        <v>0</v>
      </c>
      <c r="DX84" s="107">
        <f t="shared" si="239"/>
        <v>0</v>
      </c>
      <c r="DY84" s="107">
        <f t="shared" si="240"/>
        <v>0</v>
      </c>
      <c r="DZ84" s="107">
        <f t="shared" si="241"/>
        <v>0</v>
      </c>
      <c r="EA84" s="107">
        <f t="shared" si="242"/>
        <v>0</v>
      </c>
      <c r="EB84" s="107">
        <f t="shared" si="243"/>
        <v>0</v>
      </c>
      <c r="EC84" s="107">
        <f t="shared" si="244"/>
        <v>0</v>
      </c>
      <c r="ED84" s="107">
        <f t="shared" si="245"/>
        <v>0</v>
      </c>
      <c r="EE84" s="107">
        <f t="shared" si="246"/>
        <v>0</v>
      </c>
      <c r="EG84" s="195">
        <f t="shared" si="247"/>
        <v>0</v>
      </c>
      <c r="EH84" s="195">
        <f t="shared" si="248"/>
        <v>0</v>
      </c>
      <c r="EI84" s="195">
        <f t="shared" si="249"/>
        <v>0</v>
      </c>
      <c r="EJ84" s="195">
        <f t="shared" si="250"/>
        <v>0</v>
      </c>
      <c r="EK84" s="195">
        <f t="shared" si="251"/>
        <v>0</v>
      </c>
      <c r="EL84" s="195">
        <f t="shared" si="251"/>
        <v>0</v>
      </c>
      <c r="EM84" s="195">
        <f t="shared" si="251"/>
        <v>0</v>
      </c>
      <c r="EN84" s="195">
        <f t="shared" si="251"/>
        <v>0</v>
      </c>
      <c r="EO84" s="195">
        <f t="shared" si="251"/>
        <v>0</v>
      </c>
      <c r="EP84" s="195">
        <f t="shared" si="251"/>
        <v>0</v>
      </c>
    </row>
    <row r="85" spans="2:146" x14ac:dyDescent="0.2">
      <c r="B85" s="126">
        <f t="shared" si="197"/>
        <v>1</v>
      </c>
      <c r="C85" s="118" t="str">
        <f t="shared" ca="1" si="198"/>
        <v/>
      </c>
      <c r="D85" s="118" t="str">
        <f t="shared" ca="1" si="199"/>
        <v/>
      </c>
      <c r="E85" s="118" t="str">
        <f t="shared" ca="1" si="200"/>
        <v/>
      </c>
      <c r="F85" s="117" t="str">
        <f ca="1">OFFSET(prihlasky!$H$1,$CJ85,0)</f>
        <v/>
      </c>
      <c r="G85" s="117" t="str">
        <f ca="1">IF(OFFSET(prihlasky!$B$1,$CJ85,0)="","",(OFFSET(prihlasky!$B$1,$CJ85,0)))</f>
        <v/>
      </c>
      <c r="H85" s="117">
        <f ca="1">OFFSET(prihlasky!$I$1,$CJ85,0)</f>
        <v>0</v>
      </c>
      <c r="I85" s="117" t="str">
        <f ca="1">UPPER(OFFSET(prihlasky!$A$1,$CJ85,0))</f>
        <v/>
      </c>
      <c r="J85" s="126">
        <f t="shared" si="201"/>
        <v>0</v>
      </c>
      <c r="K85" s="159">
        <f t="shared" si="202"/>
        <v>0</v>
      </c>
      <c r="L85" s="167">
        <f t="shared" ca="1" si="203"/>
        <v>0</v>
      </c>
      <c r="M85" s="117" t="str">
        <f ca="1">IF(OR(CH85=0,ISERROR(MATCH(I85,KKoef!E:E,0))),"",MATCH(I85,KKoef!E:E,0)-1)</f>
        <v/>
      </c>
      <c r="N85" s="117" t="str">
        <f ca="1">IF(M85="","",OFFSET(KKoef!$B$1,M85,0))</f>
        <v/>
      </c>
      <c r="O85" s="128"/>
      <c r="P85" s="128"/>
      <c r="Q85" s="128"/>
      <c r="R85" s="128"/>
      <c r="S85" s="128"/>
      <c r="T85" s="250"/>
      <c r="U85" s="128"/>
      <c r="V85" s="128"/>
      <c r="W85" s="128"/>
      <c r="X85" s="128"/>
      <c r="Y85" s="128"/>
      <c r="Z85" s="250"/>
      <c r="AA85" s="119">
        <f t="shared" ca="1" si="87"/>
        <v>85</v>
      </c>
      <c r="AB85" s="252">
        <f t="shared" si="252"/>
        <v>0</v>
      </c>
      <c r="AC85" s="119">
        <f t="shared" si="253"/>
        <v>0</v>
      </c>
      <c r="AD85" s="252">
        <f t="shared" si="254"/>
        <v>0</v>
      </c>
      <c r="AE85" s="171">
        <f t="shared" ca="1" si="90"/>
        <v>0</v>
      </c>
      <c r="AF85" s="211"/>
      <c r="AG85" s="224"/>
      <c r="AH85" s="194"/>
      <c r="AI85" s="194"/>
      <c r="AJ85" s="194"/>
      <c r="AK85" s="225"/>
      <c r="AL85" s="224"/>
      <c r="AM85" s="194"/>
      <c r="AN85" s="194"/>
      <c r="AO85" s="194"/>
      <c r="AP85" s="225"/>
      <c r="AQ85" s="224"/>
      <c r="AR85" s="194"/>
      <c r="AS85" s="194"/>
      <c r="AT85" s="194"/>
      <c r="AU85" s="225"/>
      <c r="AV85" s="224"/>
      <c r="AW85" s="194"/>
      <c r="AX85" s="194"/>
      <c r="AY85" s="194"/>
      <c r="AZ85" s="225"/>
      <c r="BA85" s="224"/>
      <c r="BB85" s="194"/>
      <c r="BC85" s="194"/>
      <c r="BD85" s="194"/>
      <c r="BE85" s="225"/>
      <c r="BF85" s="224"/>
      <c r="BG85" s="194"/>
      <c r="BH85" s="194"/>
      <c r="BI85" s="194"/>
      <c r="BJ85" s="225"/>
      <c r="BK85" s="212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215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69">
        <f t="shared" si="204"/>
        <v>0</v>
      </c>
      <c r="CH85" s="26">
        <f t="shared" si="92"/>
        <v>0</v>
      </c>
      <c r="CJ85" s="39">
        <v>77</v>
      </c>
      <c r="CK85" s="16">
        <f t="shared" si="205"/>
        <v>0</v>
      </c>
      <c r="CL85" s="51">
        <f t="shared" ca="1" si="196"/>
        <v>0</v>
      </c>
      <c r="CM85" s="51">
        <f t="shared" ca="1" si="196"/>
        <v>0</v>
      </c>
      <c r="CN85" s="51">
        <f t="shared" ca="1" si="196"/>
        <v>0</v>
      </c>
      <c r="CO85" s="51">
        <f t="shared" ca="1" si="206"/>
        <v>0</v>
      </c>
      <c r="CQ85" s="107">
        <f t="shared" si="207"/>
        <v>0</v>
      </c>
      <c r="CR85" s="107">
        <f t="shared" si="208"/>
        <v>0</v>
      </c>
      <c r="CS85" s="107">
        <f t="shared" si="209"/>
        <v>0</v>
      </c>
      <c r="CT85" s="107">
        <f t="shared" si="210"/>
        <v>0</v>
      </c>
      <c r="CU85" s="107">
        <f t="shared" si="211"/>
        <v>0</v>
      </c>
      <c r="CV85" s="107">
        <f t="shared" si="212"/>
        <v>0</v>
      </c>
      <c r="CW85" s="107">
        <f t="shared" si="213"/>
        <v>0</v>
      </c>
      <c r="CX85" s="107">
        <f t="shared" si="214"/>
        <v>0</v>
      </c>
      <c r="CY85" s="107">
        <f t="shared" si="215"/>
        <v>0</v>
      </c>
      <c r="CZ85" s="107">
        <f t="shared" si="216"/>
        <v>0</v>
      </c>
      <c r="DA85" s="107">
        <f t="shared" si="217"/>
        <v>0</v>
      </c>
      <c r="DB85" s="107">
        <f t="shared" si="218"/>
        <v>0</v>
      </c>
      <c r="DC85" s="107">
        <f t="shared" si="219"/>
        <v>0</v>
      </c>
      <c r="DD85" s="107">
        <f t="shared" si="220"/>
        <v>0</v>
      </c>
      <c r="DE85" s="107">
        <f t="shared" si="221"/>
        <v>0</v>
      </c>
      <c r="DF85" s="107">
        <f t="shared" si="222"/>
        <v>0</v>
      </c>
      <c r="DG85" s="107">
        <f t="shared" si="223"/>
        <v>0</v>
      </c>
      <c r="DH85" s="107">
        <f t="shared" si="224"/>
        <v>0</v>
      </c>
      <c r="DI85" s="107">
        <f t="shared" si="225"/>
        <v>0</v>
      </c>
      <c r="DJ85" s="107">
        <f t="shared" si="226"/>
        <v>0</v>
      </c>
      <c r="DK85" s="107">
        <f t="shared" si="227"/>
        <v>0</v>
      </c>
      <c r="DL85" s="107">
        <f t="shared" si="228"/>
        <v>0</v>
      </c>
      <c r="DM85" s="107">
        <f t="shared" si="229"/>
        <v>0</v>
      </c>
      <c r="DN85" s="107">
        <f t="shared" si="230"/>
        <v>0</v>
      </c>
      <c r="DO85" s="107">
        <f t="shared" si="231"/>
        <v>0</v>
      </c>
      <c r="DP85" s="107">
        <f t="shared" si="232"/>
        <v>0</v>
      </c>
      <c r="DQ85" s="107">
        <f t="shared" si="233"/>
        <v>0</v>
      </c>
      <c r="DR85" s="107">
        <f t="shared" si="234"/>
        <v>0</v>
      </c>
      <c r="DS85" s="107">
        <f t="shared" si="235"/>
        <v>0</v>
      </c>
      <c r="DT85" s="107">
        <f t="shared" si="236"/>
        <v>0</v>
      </c>
      <c r="DV85" s="107">
        <f t="shared" si="237"/>
        <v>0</v>
      </c>
      <c r="DW85" s="107">
        <f t="shared" si="238"/>
        <v>0</v>
      </c>
      <c r="DX85" s="107">
        <f t="shared" si="239"/>
        <v>0</v>
      </c>
      <c r="DY85" s="107">
        <f t="shared" si="240"/>
        <v>0</v>
      </c>
      <c r="DZ85" s="107">
        <f t="shared" si="241"/>
        <v>0</v>
      </c>
      <c r="EA85" s="107">
        <f t="shared" si="242"/>
        <v>0</v>
      </c>
      <c r="EB85" s="107">
        <f t="shared" si="243"/>
        <v>0</v>
      </c>
      <c r="EC85" s="107">
        <f t="shared" si="244"/>
        <v>0</v>
      </c>
      <c r="ED85" s="107">
        <f t="shared" si="245"/>
        <v>0</v>
      </c>
      <c r="EE85" s="107">
        <f t="shared" si="246"/>
        <v>0</v>
      </c>
      <c r="EG85" s="195">
        <f t="shared" si="247"/>
        <v>0</v>
      </c>
      <c r="EH85" s="195">
        <f t="shared" si="248"/>
        <v>0</v>
      </c>
      <c r="EI85" s="195">
        <f t="shared" si="249"/>
        <v>0</v>
      </c>
      <c r="EJ85" s="195">
        <f t="shared" si="250"/>
        <v>0</v>
      </c>
      <c r="EK85" s="195">
        <f t="shared" si="251"/>
        <v>0</v>
      </c>
      <c r="EL85" s="195">
        <f t="shared" si="251"/>
        <v>0</v>
      </c>
      <c r="EM85" s="195">
        <f t="shared" si="251"/>
        <v>0</v>
      </c>
      <c r="EN85" s="195">
        <f t="shared" si="251"/>
        <v>0</v>
      </c>
      <c r="EO85" s="195">
        <f t="shared" si="251"/>
        <v>0</v>
      </c>
      <c r="EP85" s="195">
        <f t="shared" si="251"/>
        <v>0</v>
      </c>
    </row>
    <row r="86" spans="2:146" x14ac:dyDescent="0.2">
      <c r="B86" s="126">
        <f t="shared" si="197"/>
        <v>1</v>
      </c>
      <c r="C86" s="118" t="str">
        <f t="shared" ca="1" si="198"/>
        <v/>
      </c>
      <c r="D86" s="118" t="str">
        <f t="shared" ca="1" si="199"/>
        <v/>
      </c>
      <c r="E86" s="118" t="str">
        <f t="shared" ca="1" si="200"/>
        <v/>
      </c>
      <c r="F86" s="117" t="str">
        <f ca="1">OFFSET(prihlasky!$H$1,$CJ86,0)</f>
        <v/>
      </c>
      <c r="G86" s="117" t="str">
        <f ca="1">IF(OFFSET(prihlasky!$B$1,$CJ86,0)="","",(OFFSET(prihlasky!$B$1,$CJ86,0)))</f>
        <v/>
      </c>
      <c r="H86" s="117">
        <f ca="1">OFFSET(prihlasky!$I$1,$CJ86,0)</f>
        <v>0</v>
      </c>
      <c r="I86" s="117" t="str">
        <f ca="1">UPPER(OFFSET(prihlasky!$A$1,$CJ86,0))</f>
        <v/>
      </c>
      <c r="J86" s="126">
        <f t="shared" si="201"/>
        <v>0</v>
      </c>
      <c r="K86" s="159">
        <f t="shared" si="202"/>
        <v>0</v>
      </c>
      <c r="L86" s="167">
        <f t="shared" ca="1" si="203"/>
        <v>0</v>
      </c>
      <c r="M86" s="117" t="str">
        <f ca="1">IF(OR(CH86=0,ISERROR(MATCH(I86,KKoef!E:E,0))),"",MATCH(I86,KKoef!E:E,0)-1)</f>
        <v/>
      </c>
      <c r="N86" s="117" t="str">
        <f ca="1">IF(M86="","",OFFSET(KKoef!$B$1,M86,0))</f>
        <v/>
      </c>
      <c r="O86" s="128"/>
      <c r="P86" s="128"/>
      <c r="Q86" s="128"/>
      <c r="R86" s="128"/>
      <c r="S86" s="128"/>
      <c r="T86" s="250"/>
      <c r="U86" s="128"/>
      <c r="V86" s="128"/>
      <c r="W86" s="128"/>
      <c r="X86" s="128"/>
      <c r="Y86" s="128"/>
      <c r="Z86" s="250"/>
      <c r="AA86" s="119">
        <f t="shared" ca="1" si="87"/>
        <v>85</v>
      </c>
      <c r="AB86" s="252">
        <f t="shared" si="252"/>
        <v>0</v>
      </c>
      <c r="AC86" s="119">
        <f t="shared" si="253"/>
        <v>0</v>
      </c>
      <c r="AD86" s="252">
        <f t="shared" si="254"/>
        <v>0</v>
      </c>
      <c r="AE86" s="171">
        <f t="shared" ca="1" si="90"/>
        <v>0</v>
      </c>
      <c r="AF86" s="211"/>
      <c r="AG86" s="224"/>
      <c r="AH86" s="194"/>
      <c r="AI86" s="194"/>
      <c r="AJ86" s="194"/>
      <c r="AK86" s="225"/>
      <c r="AL86" s="224"/>
      <c r="AM86" s="194"/>
      <c r="AN86" s="194"/>
      <c r="AO86" s="194"/>
      <c r="AP86" s="225"/>
      <c r="AQ86" s="224"/>
      <c r="AR86" s="194"/>
      <c r="AS86" s="194"/>
      <c r="AT86" s="194"/>
      <c r="AU86" s="225"/>
      <c r="AV86" s="224"/>
      <c r="AW86" s="194"/>
      <c r="AX86" s="194"/>
      <c r="AY86" s="194"/>
      <c r="AZ86" s="225"/>
      <c r="BA86" s="224"/>
      <c r="BB86" s="194"/>
      <c r="BC86" s="194"/>
      <c r="BD86" s="194"/>
      <c r="BE86" s="225"/>
      <c r="BF86" s="224"/>
      <c r="BG86" s="194"/>
      <c r="BH86" s="194"/>
      <c r="BI86" s="194"/>
      <c r="BJ86" s="225"/>
      <c r="BK86" s="212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215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69">
        <f t="shared" si="204"/>
        <v>0</v>
      </c>
      <c r="CH86" s="26">
        <f t="shared" si="92"/>
        <v>0</v>
      </c>
      <c r="CJ86" s="39">
        <v>78</v>
      </c>
      <c r="CK86" s="16">
        <f t="shared" si="205"/>
        <v>0</v>
      </c>
      <c r="CL86" s="51">
        <f t="shared" ca="1" si="196"/>
        <v>0</v>
      </c>
      <c r="CM86" s="51">
        <f t="shared" ca="1" si="196"/>
        <v>0</v>
      </c>
      <c r="CN86" s="51">
        <f t="shared" ca="1" si="196"/>
        <v>0</v>
      </c>
      <c r="CO86" s="51">
        <f t="shared" ca="1" si="206"/>
        <v>0</v>
      </c>
      <c r="CQ86" s="107">
        <f t="shared" si="207"/>
        <v>0</v>
      </c>
      <c r="CR86" s="107">
        <f t="shared" si="208"/>
        <v>0</v>
      </c>
      <c r="CS86" s="107">
        <f t="shared" si="209"/>
        <v>0</v>
      </c>
      <c r="CT86" s="107">
        <f t="shared" si="210"/>
        <v>0</v>
      </c>
      <c r="CU86" s="107">
        <f t="shared" si="211"/>
        <v>0</v>
      </c>
      <c r="CV86" s="107">
        <f t="shared" si="212"/>
        <v>0</v>
      </c>
      <c r="CW86" s="107">
        <f t="shared" si="213"/>
        <v>0</v>
      </c>
      <c r="CX86" s="107">
        <f t="shared" si="214"/>
        <v>0</v>
      </c>
      <c r="CY86" s="107">
        <f t="shared" si="215"/>
        <v>0</v>
      </c>
      <c r="CZ86" s="107">
        <f t="shared" si="216"/>
        <v>0</v>
      </c>
      <c r="DA86" s="107">
        <f t="shared" si="217"/>
        <v>0</v>
      </c>
      <c r="DB86" s="107">
        <f t="shared" si="218"/>
        <v>0</v>
      </c>
      <c r="DC86" s="107">
        <f t="shared" si="219"/>
        <v>0</v>
      </c>
      <c r="DD86" s="107">
        <f t="shared" si="220"/>
        <v>0</v>
      </c>
      <c r="DE86" s="107">
        <f t="shared" si="221"/>
        <v>0</v>
      </c>
      <c r="DF86" s="107">
        <f t="shared" si="222"/>
        <v>0</v>
      </c>
      <c r="DG86" s="107">
        <f t="shared" si="223"/>
        <v>0</v>
      </c>
      <c r="DH86" s="107">
        <f t="shared" si="224"/>
        <v>0</v>
      </c>
      <c r="DI86" s="107">
        <f t="shared" si="225"/>
        <v>0</v>
      </c>
      <c r="DJ86" s="107">
        <f t="shared" si="226"/>
        <v>0</v>
      </c>
      <c r="DK86" s="107">
        <f t="shared" si="227"/>
        <v>0</v>
      </c>
      <c r="DL86" s="107">
        <f t="shared" si="228"/>
        <v>0</v>
      </c>
      <c r="DM86" s="107">
        <f t="shared" si="229"/>
        <v>0</v>
      </c>
      <c r="DN86" s="107">
        <f t="shared" si="230"/>
        <v>0</v>
      </c>
      <c r="DO86" s="107">
        <f t="shared" si="231"/>
        <v>0</v>
      </c>
      <c r="DP86" s="107">
        <f t="shared" si="232"/>
        <v>0</v>
      </c>
      <c r="DQ86" s="107">
        <f t="shared" si="233"/>
        <v>0</v>
      </c>
      <c r="DR86" s="107">
        <f t="shared" si="234"/>
        <v>0</v>
      </c>
      <c r="DS86" s="107">
        <f t="shared" si="235"/>
        <v>0</v>
      </c>
      <c r="DT86" s="107">
        <f t="shared" si="236"/>
        <v>0</v>
      </c>
      <c r="DV86" s="107">
        <f t="shared" si="237"/>
        <v>0</v>
      </c>
      <c r="DW86" s="107">
        <f t="shared" si="238"/>
        <v>0</v>
      </c>
      <c r="DX86" s="107">
        <f t="shared" si="239"/>
        <v>0</v>
      </c>
      <c r="DY86" s="107">
        <f t="shared" si="240"/>
        <v>0</v>
      </c>
      <c r="DZ86" s="107">
        <f t="shared" si="241"/>
        <v>0</v>
      </c>
      <c r="EA86" s="107">
        <f t="shared" si="242"/>
        <v>0</v>
      </c>
      <c r="EB86" s="107">
        <f t="shared" si="243"/>
        <v>0</v>
      </c>
      <c r="EC86" s="107">
        <f t="shared" si="244"/>
        <v>0</v>
      </c>
      <c r="ED86" s="107">
        <f t="shared" si="245"/>
        <v>0</v>
      </c>
      <c r="EE86" s="107">
        <f t="shared" si="246"/>
        <v>0</v>
      </c>
      <c r="EG86" s="195">
        <f t="shared" si="247"/>
        <v>0</v>
      </c>
      <c r="EH86" s="195">
        <f t="shared" si="248"/>
        <v>0</v>
      </c>
      <c r="EI86" s="195">
        <f t="shared" si="249"/>
        <v>0</v>
      </c>
      <c r="EJ86" s="195">
        <f t="shared" si="250"/>
        <v>0</v>
      </c>
      <c r="EK86" s="195">
        <f t="shared" si="251"/>
        <v>0</v>
      </c>
      <c r="EL86" s="195">
        <f t="shared" si="251"/>
        <v>0</v>
      </c>
      <c r="EM86" s="195">
        <f t="shared" si="251"/>
        <v>0</v>
      </c>
      <c r="EN86" s="195">
        <f t="shared" si="251"/>
        <v>0</v>
      </c>
      <c r="EO86" s="195">
        <f t="shared" si="251"/>
        <v>0</v>
      </c>
      <c r="EP86" s="195">
        <f t="shared" si="251"/>
        <v>0</v>
      </c>
    </row>
    <row r="87" spans="2:146" x14ac:dyDescent="0.2">
      <c r="B87" s="126">
        <f t="shared" si="197"/>
        <v>1</v>
      </c>
      <c r="C87" s="118" t="str">
        <f t="shared" ca="1" si="198"/>
        <v/>
      </c>
      <c r="D87" s="118" t="str">
        <f t="shared" ca="1" si="199"/>
        <v/>
      </c>
      <c r="E87" s="118" t="str">
        <f t="shared" ca="1" si="200"/>
        <v/>
      </c>
      <c r="F87" s="117" t="str">
        <f ca="1">OFFSET(prihlasky!$H$1,$CJ87,0)</f>
        <v/>
      </c>
      <c r="G87" s="117" t="str">
        <f ca="1">IF(OFFSET(prihlasky!$B$1,$CJ87,0)="","",(OFFSET(prihlasky!$B$1,$CJ87,0)))</f>
        <v/>
      </c>
      <c r="H87" s="117">
        <f ca="1">OFFSET(prihlasky!$I$1,$CJ87,0)</f>
        <v>0</v>
      </c>
      <c r="I87" s="117" t="str">
        <f ca="1">UPPER(OFFSET(prihlasky!$A$1,$CJ87,0))</f>
        <v/>
      </c>
      <c r="J87" s="126">
        <f t="shared" si="201"/>
        <v>0</v>
      </c>
      <c r="K87" s="159">
        <f t="shared" si="202"/>
        <v>0</v>
      </c>
      <c r="L87" s="167">
        <f t="shared" ca="1" si="203"/>
        <v>0</v>
      </c>
      <c r="M87" s="117" t="str">
        <f ca="1">IF(OR(CH87=0,ISERROR(MATCH(I87,KKoef!E:E,0))),"",MATCH(I87,KKoef!E:E,0)-1)</f>
        <v/>
      </c>
      <c r="N87" s="117" t="str">
        <f ca="1">IF(M87="","",OFFSET(KKoef!$B$1,M87,0))</f>
        <v/>
      </c>
      <c r="O87" s="128"/>
      <c r="P87" s="128"/>
      <c r="Q87" s="128"/>
      <c r="R87" s="128"/>
      <c r="S87" s="128"/>
      <c r="T87" s="250"/>
      <c r="U87" s="128"/>
      <c r="V87" s="128"/>
      <c r="W87" s="128"/>
      <c r="X87" s="128"/>
      <c r="Y87" s="128"/>
      <c r="Z87" s="250"/>
      <c r="AA87" s="119">
        <f t="shared" ca="1" si="87"/>
        <v>85</v>
      </c>
      <c r="AB87" s="252">
        <f t="shared" si="252"/>
        <v>0</v>
      </c>
      <c r="AC87" s="119">
        <f t="shared" si="253"/>
        <v>0</v>
      </c>
      <c r="AD87" s="252">
        <f t="shared" si="254"/>
        <v>0</v>
      </c>
      <c r="AE87" s="171">
        <f t="shared" ca="1" si="90"/>
        <v>0</v>
      </c>
      <c r="AF87" s="211"/>
      <c r="AG87" s="224"/>
      <c r="AH87" s="194"/>
      <c r="AI87" s="194"/>
      <c r="AJ87" s="194"/>
      <c r="AK87" s="225"/>
      <c r="AL87" s="224"/>
      <c r="AM87" s="194"/>
      <c r="AN87" s="194"/>
      <c r="AO87" s="194"/>
      <c r="AP87" s="225"/>
      <c r="AQ87" s="224"/>
      <c r="AR87" s="194"/>
      <c r="AS87" s="194"/>
      <c r="AT87" s="194"/>
      <c r="AU87" s="225"/>
      <c r="AV87" s="224"/>
      <c r="AW87" s="194"/>
      <c r="AX87" s="194"/>
      <c r="AY87" s="194"/>
      <c r="AZ87" s="225"/>
      <c r="BA87" s="224"/>
      <c r="BB87" s="194"/>
      <c r="BC87" s="194"/>
      <c r="BD87" s="194"/>
      <c r="BE87" s="225"/>
      <c r="BF87" s="224"/>
      <c r="BG87" s="194"/>
      <c r="BH87" s="194"/>
      <c r="BI87" s="194"/>
      <c r="BJ87" s="225"/>
      <c r="BK87" s="212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215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69">
        <f t="shared" si="204"/>
        <v>0</v>
      </c>
      <c r="CH87" s="26">
        <f t="shared" si="92"/>
        <v>0</v>
      </c>
      <c r="CJ87" s="39">
        <v>79</v>
      </c>
      <c r="CK87" s="16">
        <f t="shared" si="205"/>
        <v>0</v>
      </c>
      <c r="CL87" s="51">
        <f t="shared" ca="1" si="196"/>
        <v>0</v>
      </c>
      <c r="CM87" s="51">
        <f t="shared" ca="1" si="196"/>
        <v>0</v>
      </c>
      <c r="CN87" s="51">
        <f t="shared" ca="1" si="196"/>
        <v>0</v>
      </c>
      <c r="CO87" s="51">
        <f t="shared" ca="1" si="206"/>
        <v>0</v>
      </c>
      <c r="CQ87" s="107">
        <f t="shared" si="207"/>
        <v>0</v>
      </c>
      <c r="CR87" s="107">
        <f t="shared" si="208"/>
        <v>0</v>
      </c>
      <c r="CS87" s="107">
        <f t="shared" si="209"/>
        <v>0</v>
      </c>
      <c r="CT87" s="107">
        <f t="shared" si="210"/>
        <v>0</v>
      </c>
      <c r="CU87" s="107">
        <f t="shared" si="211"/>
        <v>0</v>
      </c>
      <c r="CV87" s="107">
        <f t="shared" si="212"/>
        <v>0</v>
      </c>
      <c r="CW87" s="107">
        <f t="shared" si="213"/>
        <v>0</v>
      </c>
      <c r="CX87" s="107">
        <f t="shared" si="214"/>
        <v>0</v>
      </c>
      <c r="CY87" s="107">
        <f t="shared" si="215"/>
        <v>0</v>
      </c>
      <c r="CZ87" s="107">
        <f t="shared" si="216"/>
        <v>0</v>
      </c>
      <c r="DA87" s="107">
        <f t="shared" si="217"/>
        <v>0</v>
      </c>
      <c r="DB87" s="107">
        <f t="shared" si="218"/>
        <v>0</v>
      </c>
      <c r="DC87" s="107">
        <f t="shared" si="219"/>
        <v>0</v>
      </c>
      <c r="DD87" s="107">
        <f t="shared" si="220"/>
        <v>0</v>
      </c>
      <c r="DE87" s="107">
        <f t="shared" si="221"/>
        <v>0</v>
      </c>
      <c r="DF87" s="107">
        <f t="shared" si="222"/>
        <v>0</v>
      </c>
      <c r="DG87" s="107">
        <f t="shared" si="223"/>
        <v>0</v>
      </c>
      <c r="DH87" s="107">
        <f t="shared" si="224"/>
        <v>0</v>
      </c>
      <c r="DI87" s="107">
        <f t="shared" si="225"/>
        <v>0</v>
      </c>
      <c r="DJ87" s="107">
        <f t="shared" si="226"/>
        <v>0</v>
      </c>
      <c r="DK87" s="107">
        <f t="shared" si="227"/>
        <v>0</v>
      </c>
      <c r="DL87" s="107">
        <f t="shared" si="228"/>
        <v>0</v>
      </c>
      <c r="DM87" s="107">
        <f t="shared" si="229"/>
        <v>0</v>
      </c>
      <c r="DN87" s="107">
        <f t="shared" si="230"/>
        <v>0</v>
      </c>
      <c r="DO87" s="107">
        <f t="shared" si="231"/>
        <v>0</v>
      </c>
      <c r="DP87" s="107">
        <f t="shared" si="232"/>
        <v>0</v>
      </c>
      <c r="DQ87" s="107">
        <f t="shared" si="233"/>
        <v>0</v>
      </c>
      <c r="DR87" s="107">
        <f t="shared" si="234"/>
        <v>0</v>
      </c>
      <c r="DS87" s="107">
        <f t="shared" si="235"/>
        <v>0</v>
      </c>
      <c r="DT87" s="107">
        <f t="shared" si="236"/>
        <v>0</v>
      </c>
      <c r="DV87" s="107">
        <f t="shared" si="237"/>
        <v>0</v>
      </c>
      <c r="DW87" s="107">
        <f t="shared" si="238"/>
        <v>0</v>
      </c>
      <c r="DX87" s="107">
        <f t="shared" si="239"/>
        <v>0</v>
      </c>
      <c r="DY87" s="107">
        <f t="shared" si="240"/>
        <v>0</v>
      </c>
      <c r="DZ87" s="107">
        <f t="shared" si="241"/>
        <v>0</v>
      </c>
      <c r="EA87" s="107">
        <f t="shared" si="242"/>
        <v>0</v>
      </c>
      <c r="EB87" s="107">
        <f t="shared" si="243"/>
        <v>0</v>
      </c>
      <c r="EC87" s="107">
        <f t="shared" si="244"/>
        <v>0</v>
      </c>
      <c r="ED87" s="107">
        <f t="shared" si="245"/>
        <v>0</v>
      </c>
      <c r="EE87" s="107">
        <f t="shared" si="246"/>
        <v>0</v>
      </c>
      <c r="EG87" s="195">
        <f t="shared" si="247"/>
        <v>0</v>
      </c>
      <c r="EH87" s="195">
        <f t="shared" si="248"/>
        <v>0</v>
      </c>
      <c r="EI87" s="195">
        <f t="shared" si="249"/>
        <v>0</v>
      </c>
      <c r="EJ87" s="195">
        <f t="shared" si="250"/>
        <v>0</v>
      </c>
      <c r="EK87" s="195">
        <f t="shared" si="251"/>
        <v>0</v>
      </c>
      <c r="EL87" s="195">
        <f t="shared" si="251"/>
        <v>0</v>
      </c>
      <c r="EM87" s="195">
        <f t="shared" si="251"/>
        <v>0</v>
      </c>
      <c r="EN87" s="195">
        <f t="shared" si="251"/>
        <v>0</v>
      </c>
      <c r="EO87" s="195">
        <f t="shared" si="251"/>
        <v>0</v>
      </c>
      <c r="EP87" s="195">
        <f t="shared" si="251"/>
        <v>0</v>
      </c>
    </row>
    <row r="88" spans="2:146" x14ac:dyDescent="0.2">
      <c r="B88" s="126">
        <f t="shared" si="197"/>
        <v>1</v>
      </c>
      <c r="C88" s="118" t="str">
        <f t="shared" ca="1" si="198"/>
        <v/>
      </c>
      <c r="D88" s="118" t="str">
        <f t="shared" ca="1" si="199"/>
        <v/>
      </c>
      <c r="E88" s="118" t="str">
        <f t="shared" ca="1" si="200"/>
        <v/>
      </c>
      <c r="F88" s="117" t="str">
        <f ca="1">OFFSET(prihlasky!$H$1,$CJ88,0)</f>
        <v/>
      </c>
      <c r="G88" s="117" t="str">
        <f ca="1">IF(OFFSET(prihlasky!$B$1,$CJ88,0)="","",(OFFSET(prihlasky!$B$1,$CJ88,0)))</f>
        <v/>
      </c>
      <c r="H88" s="117">
        <f ca="1">OFFSET(prihlasky!$I$1,$CJ88,0)</f>
        <v>0</v>
      </c>
      <c r="I88" s="117" t="str">
        <f ca="1">UPPER(OFFSET(prihlasky!$A$1,$CJ88,0))</f>
        <v/>
      </c>
      <c r="J88" s="126">
        <f t="shared" si="201"/>
        <v>0</v>
      </c>
      <c r="K88" s="159">
        <f t="shared" si="202"/>
        <v>0</v>
      </c>
      <c r="L88" s="167">
        <f t="shared" ca="1" si="203"/>
        <v>0</v>
      </c>
      <c r="M88" s="117" t="str">
        <f ca="1">IF(OR(CH88=0,ISERROR(MATCH(I88,KKoef!E:E,0))),"",MATCH(I88,KKoef!E:E,0)-1)</f>
        <v/>
      </c>
      <c r="N88" s="117" t="str">
        <f ca="1">IF(M88="","",OFFSET(KKoef!$B$1,M88,0))</f>
        <v/>
      </c>
      <c r="O88" s="128"/>
      <c r="P88" s="128"/>
      <c r="Q88" s="128"/>
      <c r="R88" s="128"/>
      <c r="S88" s="128"/>
      <c r="T88" s="250"/>
      <c r="U88" s="128"/>
      <c r="V88" s="128"/>
      <c r="W88" s="128"/>
      <c r="X88" s="128"/>
      <c r="Y88" s="128"/>
      <c r="Z88" s="250"/>
      <c r="AA88" s="119">
        <f t="shared" ca="1" si="87"/>
        <v>85</v>
      </c>
      <c r="AB88" s="252">
        <f t="shared" si="252"/>
        <v>0</v>
      </c>
      <c r="AC88" s="119">
        <f t="shared" si="253"/>
        <v>0</v>
      </c>
      <c r="AD88" s="252">
        <f t="shared" si="254"/>
        <v>0</v>
      </c>
      <c r="AE88" s="171">
        <f t="shared" ca="1" si="90"/>
        <v>0</v>
      </c>
      <c r="AF88" s="211"/>
      <c r="AG88" s="224"/>
      <c r="AH88" s="194"/>
      <c r="AI88" s="194"/>
      <c r="AJ88" s="194"/>
      <c r="AK88" s="225"/>
      <c r="AL88" s="224"/>
      <c r="AM88" s="194"/>
      <c r="AN88" s="194"/>
      <c r="AO88" s="194"/>
      <c r="AP88" s="225"/>
      <c r="AQ88" s="224"/>
      <c r="AR88" s="194"/>
      <c r="AS88" s="194"/>
      <c r="AT88" s="194"/>
      <c r="AU88" s="225"/>
      <c r="AV88" s="224"/>
      <c r="AW88" s="194"/>
      <c r="AX88" s="194"/>
      <c r="AY88" s="194"/>
      <c r="AZ88" s="225"/>
      <c r="BA88" s="224"/>
      <c r="BB88" s="194"/>
      <c r="BC88" s="194"/>
      <c r="BD88" s="194"/>
      <c r="BE88" s="225"/>
      <c r="BF88" s="224"/>
      <c r="BG88" s="194"/>
      <c r="BH88" s="194"/>
      <c r="BI88" s="194"/>
      <c r="BJ88" s="225"/>
      <c r="BK88" s="212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215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69">
        <f t="shared" si="204"/>
        <v>0</v>
      </c>
      <c r="CH88" s="26">
        <f t="shared" si="92"/>
        <v>0</v>
      </c>
      <c r="CJ88" s="39">
        <v>80</v>
      </c>
      <c r="CK88" s="16">
        <f t="shared" si="205"/>
        <v>0</v>
      </c>
      <c r="CL88" s="51">
        <f t="shared" ca="1" si="196"/>
        <v>0</v>
      </c>
      <c r="CM88" s="51">
        <f t="shared" ca="1" si="196"/>
        <v>0</v>
      </c>
      <c r="CN88" s="51">
        <f t="shared" ca="1" si="196"/>
        <v>0</v>
      </c>
      <c r="CO88" s="51">
        <f t="shared" ca="1" si="206"/>
        <v>0</v>
      </c>
      <c r="CQ88" s="107">
        <f t="shared" si="207"/>
        <v>0</v>
      </c>
      <c r="CR88" s="107">
        <f t="shared" si="208"/>
        <v>0</v>
      </c>
      <c r="CS88" s="107">
        <f t="shared" si="209"/>
        <v>0</v>
      </c>
      <c r="CT88" s="107">
        <f t="shared" si="210"/>
        <v>0</v>
      </c>
      <c r="CU88" s="107">
        <f t="shared" si="211"/>
        <v>0</v>
      </c>
      <c r="CV88" s="107">
        <f t="shared" si="212"/>
        <v>0</v>
      </c>
      <c r="CW88" s="107">
        <f t="shared" si="213"/>
        <v>0</v>
      </c>
      <c r="CX88" s="107">
        <f t="shared" si="214"/>
        <v>0</v>
      </c>
      <c r="CY88" s="107">
        <f t="shared" si="215"/>
        <v>0</v>
      </c>
      <c r="CZ88" s="107">
        <f t="shared" si="216"/>
        <v>0</v>
      </c>
      <c r="DA88" s="107">
        <f t="shared" si="217"/>
        <v>0</v>
      </c>
      <c r="DB88" s="107">
        <f t="shared" si="218"/>
        <v>0</v>
      </c>
      <c r="DC88" s="107">
        <f t="shared" si="219"/>
        <v>0</v>
      </c>
      <c r="DD88" s="107">
        <f t="shared" si="220"/>
        <v>0</v>
      </c>
      <c r="DE88" s="107">
        <f t="shared" si="221"/>
        <v>0</v>
      </c>
      <c r="DF88" s="107">
        <f t="shared" si="222"/>
        <v>0</v>
      </c>
      <c r="DG88" s="107">
        <f t="shared" si="223"/>
        <v>0</v>
      </c>
      <c r="DH88" s="107">
        <f t="shared" si="224"/>
        <v>0</v>
      </c>
      <c r="DI88" s="107">
        <f t="shared" si="225"/>
        <v>0</v>
      </c>
      <c r="DJ88" s="107">
        <f t="shared" si="226"/>
        <v>0</v>
      </c>
      <c r="DK88" s="107">
        <f t="shared" si="227"/>
        <v>0</v>
      </c>
      <c r="DL88" s="107">
        <f t="shared" si="228"/>
        <v>0</v>
      </c>
      <c r="DM88" s="107">
        <f t="shared" si="229"/>
        <v>0</v>
      </c>
      <c r="DN88" s="107">
        <f t="shared" si="230"/>
        <v>0</v>
      </c>
      <c r="DO88" s="107">
        <f t="shared" si="231"/>
        <v>0</v>
      </c>
      <c r="DP88" s="107">
        <f t="shared" si="232"/>
        <v>0</v>
      </c>
      <c r="DQ88" s="107">
        <f t="shared" si="233"/>
        <v>0</v>
      </c>
      <c r="DR88" s="107">
        <f t="shared" si="234"/>
        <v>0</v>
      </c>
      <c r="DS88" s="107">
        <f t="shared" si="235"/>
        <v>0</v>
      </c>
      <c r="DT88" s="107">
        <f t="shared" si="236"/>
        <v>0</v>
      </c>
      <c r="DV88" s="107">
        <f t="shared" si="237"/>
        <v>0</v>
      </c>
      <c r="DW88" s="107">
        <f t="shared" si="238"/>
        <v>0</v>
      </c>
      <c r="DX88" s="107">
        <f t="shared" si="239"/>
        <v>0</v>
      </c>
      <c r="DY88" s="107">
        <f t="shared" si="240"/>
        <v>0</v>
      </c>
      <c r="DZ88" s="107">
        <f t="shared" si="241"/>
        <v>0</v>
      </c>
      <c r="EA88" s="107">
        <f t="shared" si="242"/>
        <v>0</v>
      </c>
      <c r="EB88" s="107">
        <f t="shared" si="243"/>
        <v>0</v>
      </c>
      <c r="EC88" s="107">
        <f t="shared" si="244"/>
        <v>0</v>
      </c>
      <c r="ED88" s="107">
        <f t="shared" si="245"/>
        <v>0</v>
      </c>
      <c r="EE88" s="107">
        <f t="shared" si="246"/>
        <v>0</v>
      </c>
      <c r="EG88" s="195">
        <f t="shared" si="247"/>
        <v>0</v>
      </c>
      <c r="EH88" s="195">
        <f t="shared" si="248"/>
        <v>0</v>
      </c>
      <c r="EI88" s="195">
        <f t="shared" si="249"/>
        <v>0</v>
      </c>
      <c r="EJ88" s="195">
        <f t="shared" si="250"/>
        <v>0</v>
      </c>
      <c r="EK88" s="195">
        <f t="shared" si="251"/>
        <v>0</v>
      </c>
      <c r="EL88" s="195">
        <f t="shared" si="251"/>
        <v>0</v>
      </c>
      <c r="EM88" s="195">
        <f t="shared" si="251"/>
        <v>0</v>
      </c>
      <c r="EN88" s="195">
        <f t="shared" si="251"/>
        <v>0</v>
      </c>
      <c r="EO88" s="195">
        <f t="shared" si="251"/>
        <v>0</v>
      </c>
      <c r="EP88" s="195">
        <f t="shared" si="251"/>
        <v>0</v>
      </c>
    </row>
    <row r="89" spans="2:146" x14ac:dyDescent="0.2">
      <c r="B89" s="126">
        <f t="shared" si="197"/>
        <v>1</v>
      </c>
      <c r="C89" s="118" t="str">
        <f t="shared" ca="1" si="198"/>
        <v/>
      </c>
      <c r="D89" s="118" t="str">
        <f t="shared" ca="1" si="199"/>
        <v/>
      </c>
      <c r="E89" s="118" t="str">
        <f t="shared" ca="1" si="200"/>
        <v/>
      </c>
      <c r="F89" s="117" t="str">
        <f ca="1">OFFSET(prihlasky!$H$1,$CJ89,0)</f>
        <v/>
      </c>
      <c r="G89" s="117" t="str">
        <f ca="1">IF(OFFSET(prihlasky!$B$1,$CJ89,0)="","",(OFFSET(prihlasky!$B$1,$CJ89,0)))</f>
        <v/>
      </c>
      <c r="H89" s="117">
        <f ca="1">OFFSET(prihlasky!$I$1,$CJ89,0)</f>
        <v>0</v>
      </c>
      <c r="I89" s="117" t="str">
        <f ca="1">UPPER(OFFSET(prihlasky!$A$1,$CJ89,0))</f>
        <v/>
      </c>
      <c r="J89" s="126">
        <f t="shared" si="201"/>
        <v>0</v>
      </c>
      <c r="K89" s="159">
        <f t="shared" si="202"/>
        <v>0</v>
      </c>
      <c r="L89" s="167">
        <f t="shared" ca="1" si="203"/>
        <v>0</v>
      </c>
      <c r="M89" s="117" t="str">
        <f ca="1">IF(OR(CH89=0,ISERROR(MATCH(I89,KKoef!E:E,0))),"",MATCH(I89,KKoef!E:E,0)-1)</f>
        <v/>
      </c>
      <c r="N89" s="117" t="str">
        <f ca="1">IF(M89="","",OFFSET(KKoef!$B$1,M89,0))</f>
        <v/>
      </c>
      <c r="O89" s="128"/>
      <c r="P89" s="128"/>
      <c r="Q89" s="128"/>
      <c r="R89" s="128"/>
      <c r="S89" s="128"/>
      <c r="T89" s="250"/>
      <c r="U89" s="128"/>
      <c r="V89" s="128"/>
      <c r="W89" s="128"/>
      <c r="X89" s="128"/>
      <c r="Y89" s="128"/>
      <c r="Z89" s="250"/>
      <c r="AA89" s="119">
        <f t="shared" ca="1" si="87"/>
        <v>85</v>
      </c>
      <c r="AB89" s="252">
        <f t="shared" si="252"/>
        <v>0</v>
      </c>
      <c r="AC89" s="119">
        <f t="shared" si="253"/>
        <v>0</v>
      </c>
      <c r="AD89" s="252">
        <f t="shared" si="254"/>
        <v>0</v>
      </c>
      <c r="AE89" s="171">
        <f t="shared" ca="1" si="90"/>
        <v>0</v>
      </c>
      <c r="AF89" s="211"/>
      <c r="AG89" s="224"/>
      <c r="AH89" s="194"/>
      <c r="AI89" s="194"/>
      <c r="AJ89" s="194"/>
      <c r="AK89" s="225"/>
      <c r="AL89" s="224"/>
      <c r="AM89" s="194"/>
      <c r="AN89" s="194"/>
      <c r="AO89" s="194"/>
      <c r="AP89" s="225"/>
      <c r="AQ89" s="224"/>
      <c r="AR89" s="194"/>
      <c r="AS89" s="194"/>
      <c r="AT89" s="194"/>
      <c r="AU89" s="225"/>
      <c r="AV89" s="224"/>
      <c r="AW89" s="194"/>
      <c r="AX89" s="194"/>
      <c r="AY89" s="194"/>
      <c r="AZ89" s="225"/>
      <c r="BA89" s="224"/>
      <c r="BB89" s="194"/>
      <c r="BC89" s="194"/>
      <c r="BD89" s="194"/>
      <c r="BE89" s="225"/>
      <c r="BF89" s="224"/>
      <c r="BG89" s="194"/>
      <c r="BH89" s="194"/>
      <c r="BI89" s="194"/>
      <c r="BJ89" s="225"/>
      <c r="BK89" s="212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215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69">
        <f t="shared" si="204"/>
        <v>0</v>
      </c>
      <c r="CH89" s="26">
        <f t="shared" si="92"/>
        <v>0</v>
      </c>
      <c r="CJ89" s="39">
        <v>81</v>
      </c>
      <c r="CK89" s="16">
        <f t="shared" si="205"/>
        <v>0</v>
      </c>
      <c r="CL89" s="51">
        <f t="shared" ref="CL89:CN108" ca="1" si="255">IF($H89=CL$8,$CK89,0)</f>
        <v>0</v>
      </c>
      <c r="CM89" s="51">
        <f t="shared" ca="1" si="255"/>
        <v>0</v>
      </c>
      <c r="CN89" s="51">
        <f t="shared" ca="1" si="255"/>
        <v>0</v>
      </c>
      <c r="CO89" s="51">
        <f t="shared" ca="1" si="206"/>
        <v>0</v>
      </c>
      <c r="CQ89" s="107">
        <f t="shared" si="207"/>
        <v>0</v>
      </c>
      <c r="CR89" s="107">
        <f t="shared" si="208"/>
        <v>0</v>
      </c>
      <c r="CS89" s="107">
        <f t="shared" si="209"/>
        <v>0</v>
      </c>
      <c r="CT89" s="107">
        <f t="shared" si="210"/>
        <v>0</v>
      </c>
      <c r="CU89" s="107">
        <f t="shared" si="211"/>
        <v>0</v>
      </c>
      <c r="CV89" s="107">
        <f t="shared" si="212"/>
        <v>0</v>
      </c>
      <c r="CW89" s="107">
        <f t="shared" si="213"/>
        <v>0</v>
      </c>
      <c r="CX89" s="107">
        <f t="shared" si="214"/>
        <v>0</v>
      </c>
      <c r="CY89" s="107">
        <f t="shared" si="215"/>
        <v>0</v>
      </c>
      <c r="CZ89" s="107">
        <f t="shared" si="216"/>
        <v>0</v>
      </c>
      <c r="DA89" s="107">
        <f t="shared" si="217"/>
        <v>0</v>
      </c>
      <c r="DB89" s="107">
        <f t="shared" si="218"/>
        <v>0</v>
      </c>
      <c r="DC89" s="107">
        <f t="shared" si="219"/>
        <v>0</v>
      </c>
      <c r="DD89" s="107">
        <f t="shared" si="220"/>
        <v>0</v>
      </c>
      <c r="DE89" s="107">
        <f t="shared" si="221"/>
        <v>0</v>
      </c>
      <c r="DF89" s="107">
        <f t="shared" si="222"/>
        <v>0</v>
      </c>
      <c r="DG89" s="107">
        <f t="shared" si="223"/>
        <v>0</v>
      </c>
      <c r="DH89" s="107">
        <f t="shared" si="224"/>
        <v>0</v>
      </c>
      <c r="DI89" s="107">
        <f t="shared" si="225"/>
        <v>0</v>
      </c>
      <c r="DJ89" s="107">
        <f t="shared" si="226"/>
        <v>0</v>
      </c>
      <c r="DK89" s="107">
        <f t="shared" si="227"/>
        <v>0</v>
      </c>
      <c r="DL89" s="107">
        <f t="shared" si="228"/>
        <v>0</v>
      </c>
      <c r="DM89" s="107">
        <f t="shared" si="229"/>
        <v>0</v>
      </c>
      <c r="DN89" s="107">
        <f t="shared" si="230"/>
        <v>0</v>
      </c>
      <c r="DO89" s="107">
        <f t="shared" si="231"/>
        <v>0</v>
      </c>
      <c r="DP89" s="107">
        <f t="shared" si="232"/>
        <v>0</v>
      </c>
      <c r="DQ89" s="107">
        <f t="shared" si="233"/>
        <v>0</v>
      </c>
      <c r="DR89" s="107">
        <f t="shared" si="234"/>
        <v>0</v>
      </c>
      <c r="DS89" s="107">
        <f t="shared" si="235"/>
        <v>0</v>
      </c>
      <c r="DT89" s="107">
        <f t="shared" si="236"/>
        <v>0</v>
      </c>
      <c r="DV89" s="107">
        <f t="shared" si="237"/>
        <v>0</v>
      </c>
      <c r="DW89" s="107">
        <f t="shared" si="238"/>
        <v>0</v>
      </c>
      <c r="DX89" s="107">
        <f t="shared" si="239"/>
        <v>0</v>
      </c>
      <c r="DY89" s="107">
        <f t="shared" si="240"/>
        <v>0</v>
      </c>
      <c r="DZ89" s="107">
        <f t="shared" si="241"/>
        <v>0</v>
      </c>
      <c r="EA89" s="107">
        <f t="shared" si="242"/>
        <v>0</v>
      </c>
      <c r="EB89" s="107">
        <f t="shared" si="243"/>
        <v>0</v>
      </c>
      <c r="EC89" s="107">
        <f t="shared" si="244"/>
        <v>0</v>
      </c>
      <c r="ED89" s="107">
        <f t="shared" si="245"/>
        <v>0</v>
      </c>
      <c r="EE89" s="107">
        <f t="shared" si="246"/>
        <v>0</v>
      </c>
      <c r="EG89" s="195">
        <f t="shared" si="247"/>
        <v>0</v>
      </c>
      <c r="EH89" s="195">
        <f t="shared" si="248"/>
        <v>0</v>
      </c>
      <c r="EI89" s="195">
        <f t="shared" si="249"/>
        <v>0</v>
      </c>
      <c r="EJ89" s="195">
        <f t="shared" si="250"/>
        <v>0</v>
      </c>
      <c r="EK89" s="195">
        <f t="shared" ref="EK89:EP104" si="256">IF(CA$7="",0,CA89)</f>
        <v>0</v>
      </c>
      <c r="EL89" s="195">
        <f t="shared" si="256"/>
        <v>0</v>
      </c>
      <c r="EM89" s="195">
        <f t="shared" si="256"/>
        <v>0</v>
      </c>
      <c r="EN89" s="195">
        <f t="shared" si="256"/>
        <v>0</v>
      </c>
      <c r="EO89" s="195">
        <f t="shared" si="256"/>
        <v>0</v>
      </c>
      <c r="EP89" s="195">
        <f t="shared" si="256"/>
        <v>0</v>
      </c>
    </row>
    <row r="90" spans="2:146" x14ac:dyDescent="0.2">
      <c r="B90" s="126">
        <f t="shared" si="197"/>
        <v>1</v>
      </c>
      <c r="C90" s="118" t="str">
        <f t="shared" ca="1" si="198"/>
        <v/>
      </c>
      <c r="D90" s="118" t="str">
        <f t="shared" ca="1" si="199"/>
        <v/>
      </c>
      <c r="E90" s="118" t="str">
        <f t="shared" ca="1" si="200"/>
        <v/>
      </c>
      <c r="F90" s="117" t="str">
        <f ca="1">OFFSET(prihlasky!$H$1,$CJ90,0)</f>
        <v/>
      </c>
      <c r="G90" s="117" t="str">
        <f ca="1">IF(OFFSET(prihlasky!$B$1,$CJ90,0)="","",(OFFSET(prihlasky!$B$1,$CJ90,0)))</f>
        <v/>
      </c>
      <c r="H90" s="117">
        <f ca="1">OFFSET(prihlasky!$I$1,$CJ90,0)</f>
        <v>0</v>
      </c>
      <c r="I90" s="117" t="str">
        <f ca="1">UPPER(OFFSET(prihlasky!$A$1,$CJ90,0))</f>
        <v/>
      </c>
      <c r="J90" s="126">
        <f t="shared" si="201"/>
        <v>0</v>
      </c>
      <c r="K90" s="159">
        <f t="shared" si="202"/>
        <v>0</v>
      </c>
      <c r="L90" s="167">
        <f t="shared" ca="1" si="203"/>
        <v>0</v>
      </c>
      <c r="M90" s="117" t="str">
        <f ca="1">IF(OR(CH90=0,ISERROR(MATCH(I90,KKoef!E:E,0))),"",MATCH(I90,KKoef!E:E,0)-1)</f>
        <v/>
      </c>
      <c r="N90" s="117" t="str">
        <f ca="1">IF(M90="","",OFFSET(KKoef!$B$1,M90,0))</f>
        <v/>
      </c>
      <c r="O90" s="128"/>
      <c r="P90" s="128"/>
      <c r="Q90" s="128"/>
      <c r="R90" s="128"/>
      <c r="S90" s="128"/>
      <c r="T90" s="250"/>
      <c r="U90" s="128"/>
      <c r="V90" s="128"/>
      <c r="W90" s="128"/>
      <c r="X90" s="128"/>
      <c r="Y90" s="128"/>
      <c r="Z90" s="250"/>
      <c r="AA90" s="119">
        <f t="shared" ca="1" si="87"/>
        <v>85</v>
      </c>
      <c r="AB90" s="252">
        <f t="shared" si="252"/>
        <v>0</v>
      </c>
      <c r="AC90" s="119">
        <f t="shared" si="253"/>
        <v>0</v>
      </c>
      <c r="AD90" s="252">
        <f t="shared" si="254"/>
        <v>0</v>
      </c>
      <c r="AE90" s="171">
        <f t="shared" ca="1" si="90"/>
        <v>0</v>
      </c>
      <c r="AF90" s="211"/>
      <c r="AG90" s="224"/>
      <c r="AH90" s="194"/>
      <c r="AI90" s="194"/>
      <c r="AJ90" s="194"/>
      <c r="AK90" s="225"/>
      <c r="AL90" s="224"/>
      <c r="AM90" s="194"/>
      <c r="AN90" s="194"/>
      <c r="AO90" s="194"/>
      <c r="AP90" s="225"/>
      <c r="AQ90" s="224"/>
      <c r="AR90" s="194"/>
      <c r="AS90" s="194"/>
      <c r="AT90" s="194"/>
      <c r="AU90" s="225"/>
      <c r="AV90" s="224"/>
      <c r="AW90" s="194"/>
      <c r="AX90" s="194"/>
      <c r="AY90" s="194"/>
      <c r="AZ90" s="225"/>
      <c r="BA90" s="224"/>
      <c r="BB90" s="194"/>
      <c r="BC90" s="194"/>
      <c r="BD90" s="194"/>
      <c r="BE90" s="225"/>
      <c r="BF90" s="224"/>
      <c r="BG90" s="194"/>
      <c r="BH90" s="194"/>
      <c r="BI90" s="194"/>
      <c r="BJ90" s="225"/>
      <c r="BK90" s="212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215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69">
        <f t="shared" si="204"/>
        <v>0</v>
      </c>
      <c r="CH90" s="26">
        <f t="shared" si="92"/>
        <v>0</v>
      </c>
      <c r="CJ90" s="39">
        <v>82</v>
      </c>
      <c r="CK90" s="16">
        <f t="shared" si="205"/>
        <v>0</v>
      </c>
      <c r="CL90" s="51">
        <f t="shared" ca="1" si="255"/>
        <v>0</v>
      </c>
      <c r="CM90" s="51">
        <f t="shared" ca="1" si="255"/>
        <v>0</v>
      </c>
      <c r="CN90" s="51">
        <f t="shared" ca="1" si="255"/>
        <v>0</v>
      </c>
      <c r="CO90" s="51">
        <f t="shared" ca="1" si="206"/>
        <v>0</v>
      </c>
      <c r="CQ90" s="107">
        <f t="shared" si="207"/>
        <v>0</v>
      </c>
      <c r="CR90" s="107">
        <f t="shared" si="208"/>
        <v>0</v>
      </c>
      <c r="CS90" s="107">
        <f t="shared" si="209"/>
        <v>0</v>
      </c>
      <c r="CT90" s="107">
        <f t="shared" si="210"/>
        <v>0</v>
      </c>
      <c r="CU90" s="107">
        <f t="shared" si="211"/>
        <v>0</v>
      </c>
      <c r="CV90" s="107">
        <f t="shared" si="212"/>
        <v>0</v>
      </c>
      <c r="CW90" s="107">
        <f t="shared" si="213"/>
        <v>0</v>
      </c>
      <c r="CX90" s="107">
        <f t="shared" si="214"/>
        <v>0</v>
      </c>
      <c r="CY90" s="107">
        <f t="shared" si="215"/>
        <v>0</v>
      </c>
      <c r="CZ90" s="107">
        <f t="shared" si="216"/>
        <v>0</v>
      </c>
      <c r="DA90" s="107">
        <f t="shared" si="217"/>
        <v>0</v>
      </c>
      <c r="DB90" s="107">
        <f t="shared" si="218"/>
        <v>0</v>
      </c>
      <c r="DC90" s="107">
        <f t="shared" si="219"/>
        <v>0</v>
      </c>
      <c r="DD90" s="107">
        <f t="shared" si="220"/>
        <v>0</v>
      </c>
      <c r="DE90" s="107">
        <f t="shared" si="221"/>
        <v>0</v>
      </c>
      <c r="DF90" s="107">
        <f t="shared" si="222"/>
        <v>0</v>
      </c>
      <c r="DG90" s="107">
        <f t="shared" si="223"/>
        <v>0</v>
      </c>
      <c r="DH90" s="107">
        <f t="shared" si="224"/>
        <v>0</v>
      </c>
      <c r="DI90" s="107">
        <f t="shared" si="225"/>
        <v>0</v>
      </c>
      <c r="DJ90" s="107">
        <f t="shared" si="226"/>
        <v>0</v>
      </c>
      <c r="DK90" s="107">
        <f t="shared" si="227"/>
        <v>0</v>
      </c>
      <c r="DL90" s="107">
        <f t="shared" si="228"/>
        <v>0</v>
      </c>
      <c r="DM90" s="107">
        <f t="shared" si="229"/>
        <v>0</v>
      </c>
      <c r="DN90" s="107">
        <f t="shared" si="230"/>
        <v>0</v>
      </c>
      <c r="DO90" s="107">
        <f t="shared" si="231"/>
        <v>0</v>
      </c>
      <c r="DP90" s="107">
        <f t="shared" si="232"/>
        <v>0</v>
      </c>
      <c r="DQ90" s="107">
        <f t="shared" si="233"/>
        <v>0</v>
      </c>
      <c r="DR90" s="107">
        <f t="shared" si="234"/>
        <v>0</v>
      </c>
      <c r="DS90" s="107">
        <f t="shared" si="235"/>
        <v>0</v>
      </c>
      <c r="DT90" s="107">
        <f t="shared" si="236"/>
        <v>0</v>
      </c>
      <c r="DV90" s="107">
        <f t="shared" si="237"/>
        <v>0</v>
      </c>
      <c r="DW90" s="107">
        <f t="shared" si="238"/>
        <v>0</v>
      </c>
      <c r="DX90" s="107">
        <f t="shared" si="239"/>
        <v>0</v>
      </c>
      <c r="DY90" s="107">
        <f t="shared" si="240"/>
        <v>0</v>
      </c>
      <c r="DZ90" s="107">
        <f t="shared" si="241"/>
        <v>0</v>
      </c>
      <c r="EA90" s="107">
        <f t="shared" si="242"/>
        <v>0</v>
      </c>
      <c r="EB90" s="107">
        <f t="shared" si="243"/>
        <v>0</v>
      </c>
      <c r="EC90" s="107">
        <f t="shared" si="244"/>
        <v>0</v>
      </c>
      <c r="ED90" s="107">
        <f t="shared" si="245"/>
        <v>0</v>
      </c>
      <c r="EE90" s="107">
        <f t="shared" si="246"/>
        <v>0</v>
      </c>
      <c r="EG90" s="195">
        <f t="shared" si="247"/>
        <v>0</v>
      </c>
      <c r="EH90" s="195">
        <f t="shared" si="248"/>
        <v>0</v>
      </c>
      <c r="EI90" s="195">
        <f t="shared" si="249"/>
        <v>0</v>
      </c>
      <c r="EJ90" s="195">
        <f t="shared" si="250"/>
        <v>0</v>
      </c>
      <c r="EK90" s="195">
        <f t="shared" si="256"/>
        <v>0</v>
      </c>
      <c r="EL90" s="195">
        <f t="shared" si="256"/>
        <v>0</v>
      </c>
      <c r="EM90" s="195">
        <f t="shared" si="256"/>
        <v>0</v>
      </c>
      <c r="EN90" s="195">
        <f t="shared" si="256"/>
        <v>0</v>
      </c>
      <c r="EO90" s="195">
        <f t="shared" si="256"/>
        <v>0</v>
      </c>
      <c r="EP90" s="195">
        <f t="shared" si="256"/>
        <v>0</v>
      </c>
    </row>
    <row r="91" spans="2:146" x14ac:dyDescent="0.2">
      <c r="B91" s="126">
        <f t="shared" si="197"/>
        <v>1</v>
      </c>
      <c r="C91" s="118" t="str">
        <f t="shared" ca="1" si="198"/>
        <v/>
      </c>
      <c r="D91" s="118" t="str">
        <f t="shared" ca="1" si="199"/>
        <v/>
      </c>
      <c r="E91" s="118" t="str">
        <f t="shared" ca="1" si="200"/>
        <v/>
      </c>
      <c r="F91" s="117" t="str">
        <f ca="1">OFFSET(prihlasky!$H$1,$CJ91,0)</f>
        <v/>
      </c>
      <c r="G91" s="117" t="str">
        <f ca="1">IF(OFFSET(prihlasky!$B$1,$CJ91,0)="","",(OFFSET(prihlasky!$B$1,$CJ91,0)))</f>
        <v/>
      </c>
      <c r="H91" s="117">
        <f ca="1">OFFSET(prihlasky!$I$1,$CJ91,0)</f>
        <v>0</v>
      </c>
      <c r="I91" s="117" t="str">
        <f ca="1">UPPER(OFFSET(prihlasky!$A$1,$CJ91,0))</f>
        <v/>
      </c>
      <c r="J91" s="126">
        <f t="shared" si="201"/>
        <v>0</v>
      </c>
      <c r="K91" s="159">
        <f t="shared" si="202"/>
        <v>0</v>
      </c>
      <c r="L91" s="167">
        <f t="shared" ca="1" si="203"/>
        <v>0</v>
      </c>
      <c r="M91" s="117" t="str">
        <f ca="1">IF(OR(CH91=0,ISERROR(MATCH(I91,KKoef!E:E,0))),"",MATCH(I91,KKoef!E:E,0)-1)</f>
        <v/>
      </c>
      <c r="N91" s="117" t="str">
        <f ca="1">IF(M91="","",OFFSET(KKoef!$B$1,M91,0))</f>
        <v/>
      </c>
      <c r="O91" s="128"/>
      <c r="P91" s="128"/>
      <c r="Q91" s="128"/>
      <c r="R91" s="128"/>
      <c r="S91" s="128"/>
      <c r="T91" s="250"/>
      <c r="U91" s="128"/>
      <c r="V91" s="128"/>
      <c r="W91" s="128"/>
      <c r="X91" s="128"/>
      <c r="Y91" s="128"/>
      <c r="Z91" s="250"/>
      <c r="AA91" s="119">
        <f t="shared" ca="1" si="87"/>
        <v>85</v>
      </c>
      <c r="AB91" s="252">
        <f t="shared" si="252"/>
        <v>0</v>
      </c>
      <c r="AC91" s="119">
        <f t="shared" si="253"/>
        <v>0</v>
      </c>
      <c r="AD91" s="252">
        <f t="shared" si="254"/>
        <v>0</v>
      </c>
      <c r="AE91" s="171">
        <f t="shared" ca="1" si="90"/>
        <v>0</v>
      </c>
      <c r="AF91" s="211"/>
      <c r="AG91" s="224"/>
      <c r="AH91" s="194"/>
      <c r="AI91" s="194"/>
      <c r="AJ91" s="194"/>
      <c r="AK91" s="225"/>
      <c r="AL91" s="224"/>
      <c r="AM91" s="194"/>
      <c r="AN91" s="194"/>
      <c r="AO91" s="194"/>
      <c r="AP91" s="225"/>
      <c r="AQ91" s="224"/>
      <c r="AR91" s="194"/>
      <c r="AS91" s="194"/>
      <c r="AT91" s="194"/>
      <c r="AU91" s="225"/>
      <c r="AV91" s="224"/>
      <c r="AW91" s="194"/>
      <c r="AX91" s="194"/>
      <c r="AY91" s="194"/>
      <c r="AZ91" s="225"/>
      <c r="BA91" s="224"/>
      <c r="BB91" s="194"/>
      <c r="BC91" s="194"/>
      <c r="BD91" s="194"/>
      <c r="BE91" s="225"/>
      <c r="BF91" s="224"/>
      <c r="BG91" s="194"/>
      <c r="BH91" s="194"/>
      <c r="BI91" s="194"/>
      <c r="BJ91" s="225"/>
      <c r="BK91" s="212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215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69">
        <f t="shared" si="204"/>
        <v>0</v>
      </c>
      <c r="CH91" s="26">
        <f t="shared" si="92"/>
        <v>0</v>
      </c>
      <c r="CJ91" s="39">
        <v>83</v>
      </c>
      <c r="CK91" s="16">
        <f t="shared" si="205"/>
        <v>0</v>
      </c>
      <c r="CL91" s="51">
        <f t="shared" ca="1" si="255"/>
        <v>0</v>
      </c>
      <c r="CM91" s="51">
        <f t="shared" ca="1" si="255"/>
        <v>0</v>
      </c>
      <c r="CN91" s="51">
        <f t="shared" ca="1" si="255"/>
        <v>0</v>
      </c>
      <c r="CO91" s="51">
        <f t="shared" ca="1" si="206"/>
        <v>0</v>
      </c>
      <c r="CQ91" s="107">
        <f t="shared" si="207"/>
        <v>0</v>
      </c>
      <c r="CR91" s="107">
        <f t="shared" si="208"/>
        <v>0</v>
      </c>
      <c r="CS91" s="107">
        <f t="shared" si="209"/>
        <v>0</v>
      </c>
      <c r="CT91" s="107">
        <f t="shared" si="210"/>
        <v>0</v>
      </c>
      <c r="CU91" s="107">
        <f t="shared" si="211"/>
        <v>0</v>
      </c>
      <c r="CV91" s="107">
        <f t="shared" si="212"/>
        <v>0</v>
      </c>
      <c r="CW91" s="107">
        <f t="shared" si="213"/>
        <v>0</v>
      </c>
      <c r="CX91" s="107">
        <f t="shared" si="214"/>
        <v>0</v>
      </c>
      <c r="CY91" s="107">
        <f t="shared" si="215"/>
        <v>0</v>
      </c>
      <c r="CZ91" s="107">
        <f t="shared" si="216"/>
        <v>0</v>
      </c>
      <c r="DA91" s="107">
        <f t="shared" si="217"/>
        <v>0</v>
      </c>
      <c r="DB91" s="107">
        <f t="shared" si="218"/>
        <v>0</v>
      </c>
      <c r="DC91" s="107">
        <f t="shared" si="219"/>
        <v>0</v>
      </c>
      <c r="DD91" s="107">
        <f t="shared" si="220"/>
        <v>0</v>
      </c>
      <c r="DE91" s="107">
        <f t="shared" si="221"/>
        <v>0</v>
      </c>
      <c r="DF91" s="107">
        <f t="shared" si="222"/>
        <v>0</v>
      </c>
      <c r="DG91" s="107">
        <f t="shared" si="223"/>
        <v>0</v>
      </c>
      <c r="DH91" s="107">
        <f t="shared" si="224"/>
        <v>0</v>
      </c>
      <c r="DI91" s="107">
        <f t="shared" si="225"/>
        <v>0</v>
      </c>
      <c r="DJ91" s="107">
        <f t="shared" si="226"/>
        <v>0</v>
      </c>
      <c r="DK91" s="107">
        <f t="shared" si="227"/>
        <v>0</v>
      </c>
      <c r="DL91" s="107">
        <f t="shared" si="228"/>
        <v>0</v>
      </c>
      <c r="DM91" s="107">
        <f t="shared" si="229"/>
        <v>0</v>
      </c>
      <c r="DN91" s="107">
        <f t="shared" si="230"/>
        <v>0</v>
      </c>
      <c r="DO91" s="107">
        <f t="shared" si="231"/>
        <v>0</v>
      </c>
      <c r="DP91" s="107">
        <f t="shared" si="232"/>
        <v>0</v>
      </c>
      <c r="DQ91" s="107">
        <f t="shared" si="233"/>
        <v>0</v>
      </c>
      <c r="DR91" s="107">
        <f t="shared" si="234"/>
        <v>0</v>
      </c>
      <c r="DS91" s="107">
        <f t="shared" si="235"/>
        <v>0</v>
      </c>
      <c r="DT91" s="107">
        <f t="shared" si="236"/>
        <v>0</v>
      </c>
      <c r="DV91" s="107">
        <f t="shared" si="237"/>
        <v>0</v>
      </c>
      <c r="DW91" s="107">
        <f t="shared" si="238"/>
        <v>0</v>
      </c>
      <c r="DX91" s="107">
        <f t="shared" si="239"/>
        <v>0</v>
      </c>
      <c r="DY91" s="107">
        <f t="shared" si="240"/>
        <v>0</v>
      </c>
      <c r="DZ91" s="107">
        <f t="shared" si="241"/>
        <v>0</v>
      </c>
      <c r="EA91" s="107">
        <f t="shared" si="242"/>
        <v>0</v>
      </c>
      <c r="EB91" s="107">
        <f t="shared" si="243"/>
        <v>0</v>
      </c>
      <c r="EC91" s="107">
        <f t="shared" si="244"/>
        <v>0</v>
      </c>
      <c r="ED91" s="107">
        <f t="shared" si="245"/>
        <v>0</v>
      </c>
      <c r="EE91" s="107">
        <f t="shared" si="246"/>
        <v>0</v>
      </c>
      <c r="EG91" s="195">
        <f t="shared" si="247"/>
        <v>0</v>
      </c>
      <c r="EH91" s="195">
        <f t="shared" si="248"/>
        <v>0</v>
      </c>
      <c r="EI91" s="195">
        <f t="shared" si="249"/>
        <v>0</v>
      </c>
      <c r="EJ91" s="195">
        <f t="shared" si="250"/>
        <v>0</v>
      </c>
      <c r="EK91" s="195">
        <f t="shared" si="256"/>
        <v>0</v>
      </c>
      <c r="EL91" s="195">
        <f t="shared" si="256"/>
        <v>0</v>
      </c>
      <c r="EM91" s="195">
        <f t="shared" si="256"/>
        <v>0</v>
      </c>
      <c r="EN91" s="195">
        <f t="shared" si="256"/>
        <v>0</v>
      </c>
      <c r="EO91" s="195">
        <f t="shared" si="256"/>
        <v>0</v>
      </c>
      <c r="EP91" s="195">
        <f t="shared" si="256"/>
        <v>0</v>
      </c>
    </row>
    <row r="92" spans="2:146" x14ac:dyDescent="0.2">
      <c r="B92" s="126">
        <f t="shared" si="197"/>
        <v>1</v>
      </c>
      <c r="C92" s="118" t="str">
        <f t="shared" ca="1" si="198"/>
        <v/>
      </c>
      <c r="D92" s="118" t="str">
        <f t="shared" ca="1" si="199"/>
        <v/>
      </c>
      <c r="E92" s="118" t="str">
        <f t="shared" ca="1" si="200"/>
        <v/>
      </c>
      <c r="F92" s="117" t="str">
        <f ca="1">OFFSET(prihlasky!$H$1,$CJ92,0)</f>
        <v/>
      </c>
      <c r="G92" s="117" t="str">
        <f ca="1">IF(OFFSET(prihlasky!$B$1,$CJ92,0)="","",(OFFSET(prihlasky!$B$1,$CJ92,0)))</f>
        <v/>
      </c>
      <c r="H92" s="117">
        <f ca="1">OFFSET(prihlasky!$I$1,$CJ92,0)</f>
        <v>0</v>
      </c>
      <c r="I92" s="117" t="str">
        <f ca="1">UPPER(OFFSET(prihlasky!$A$1,$CJ92,0))</f>
        <v/>
      </c>
      <c r="J92" s="126">
        <f t="shared" si="201"/>
        <v>0</v>
      </c>
      <c r="K92" s="159">
        <f t="shared" si="202"/>
        <v>0</v>
      </c>
      <c r="L92" s="167">
        <f t="shared" ca="1" si="203"/>
        <v>0</v>
      </c>
      <c r="M92" s="117" t="str">
        <f ca="1">IF(OR(CH92=0,ISERROR(MATCH(I92,KKoef!E:E,0))),"",MATCH(I92,KKoef!E:E,0)-1)</f>
        <v/>
      </c>
      <c r="N92" s="117" t="str">
        <f ca="1">IF(M92="","",OFFSET(KKoef!$B$1,M92,0))</f>
        <v/>
      </c>
      <c r="O92" s="128"/>
      <c r="P92" s="128"/>
      <c r="Q92" s="128"/>
      <c r="R92" s="128"/>
      <c r="S92" s="128"/>
      <c r="T92" s="250"/>
      <c r="U92" s="128"/>
      <c r="V92" s="128"/>
      <c r="W92" s="128"/>
      <c r="X92" s="128"/>
      <c r="Y92" s="128"/>
      <c r="Z92" s="250"/>
      <c r="AA92" s="119">
        <f t="shared" ca="1" si="87"/>
        <v>85</v>
      </c>
      <c r="AB92" s="252">
        <f t="shared" si="252"/>
        <v>0</v>
      </c>
      <c r="AC92" s="119">
        <f t="shared" si="253"/>
        <v>0</v>
      </c>
      <c r="AD92" s="252">
        <f t="shared" si="254"/>
        <v>0</v>
      </c>
      <c r="AE92" s="171">
        <f t="shared" ca="1" si="90"/>
        <v>0</v>
      </c>
      <c r="AF92" s="211"/>
      <c r="AG92" s="224"/>
      <c r="AH92" s="194"/>
      <c r="AI92" s="194"/>
      <c r="AJ92" s="194"/>
      <c r="AK92" s="225"/>
      <c r="AL92" s="224"/>
      <c r="AM92" s="194"/>
      <c r="AN92" s="194"/>
      <c r="AO92" s="194"/>
      <c r="AP92" s="225"/>
      <c r="AQ92" s="224"/>
      <c r="AR92" s="194"/>
      <c r="AS92" s="194"/>
      <c r="AT92" s="194"/>
      <c r="AU92" s="225"/>
      <c r="AV92" s="224"/>
      <c r="AW92" s="194"/>
      <c r="AX92" s="194"/>
      <c r="AY92" s="194"/>
      <c r="AZ92" s="225"/>
      <c r="BA92" s="224"/>
      <c r="BB92" s="194"/>
      <c r="BC92" s="194"/>
      <c r="BD92" s="194"/>
      <c r="BE92" s="225"/>
      <c r="BF92" s="224"/>
      <c r="BG92" s="194"/>
      <c r="BH92" s="194"/>
      <c r="BI92" s="194"/>
      <c r="BJ92" s="225"/>
      <c r="BK92" s="212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215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69">
        <f t="shared" si="204"/>
        <v>0</v>
      </c>
      <c r="CH92" s="26">
        <f t="shared" si="92"/>
        <v>0</v>
      </c>
      <c r="CJ92" s="39">
        <v>84</v>
      </c>
      <c r="CK92" s="16">
        <f t="shared" si="205"/>
        <v>0</v>
      </c>
      <c r="CL92" s="51">
        <f t="shared" ca="1" si="255"/>
        <v>0</v>
      </c>
      <c r="CM92" s="51">
        <f t="shared" ca="1" si="255"/>
        <v>0</v>
      </c>
      <c r="CN92" s="51">
        <f t="shared" ca="1" si="255"/>
        <v>0</v>
      </c>
      <c r="CO92" s="51">
        <f t="shared" ca="1" si="206"/>
        <v>0</v>
      </c>
      <c r="CQ92" s="107">
        <f t="shared" si="207"/>
        <v>0</v>
      </c>
      <c r="CR92" s="107">
        <f t="shared" si="208"/>
        <v>0</v>
      </c>
      <c r="CS92" s="107">
        <f t="shared" si="209"/>
        <v>0</v>
      </c>
      <c r="CT92" s="107">
        <f t="shared" si="210"/>
        <v>0</v>
      </c>
      <c r="CU92" s="107">
        <f t="shared" si="211"/>
        <v>0</v>
      </c>
      <c r="CV92" s="107">
        <f t="shared" si="212"/>
        <v>0</v>
      </c>
      <c r="CW92" s="107">
        <f t="shared" si="213"/>
        <v>0</v>
      </c>
      <c r="CX92" s="107">
        <f t="shared" si="214"/>
        <v>0</v>
      </c>
      <c r="CY92" s="107">
        <f t="shared" si="215"/>
        <v>0</v>
      </c>
      <c r="CZ92" s="107">
        <f t="shared" si="216"/>
        <v>0</v>
      </c>
      <c r="DA92" s="107">
        <f t="shared" si="217"/>
        <v>0</v>
      </c>
      <c r="DB92" s="107">
        <f t="shared" si="218"/>
        <v>0</v>
      </c>
      <c r="DC92" s="107">
        <f t="shared" si="219"/>
        <v>0</v>
      </c>
      <c r="DD92" s="107">
        <f t="shared" si="220"/>
        <v>0</v>
      </c>
      <c r="DE92" s="107">
        <f t="shared" si="221"/>
        <v>0</v>
      </c>
      <c r="DF92" s="107">
        <f t="shared" si="222"/>
        <v>0</v>
      </c>
      <c r="DG92" s="107">
        <f t="shared" si="223"/>
        <v>0</v>
      </c>
      <c r="DH92" s="107">
        <f t="shared" si="224"/>
        <v>0</v>
      </c>
      <c r="DI92" s="107">
        <f t="shared" si="225"/>
        <v>0</v>
      </c>
      <c r="DJ92" s="107">
        <f t="shared" si="226"/>
        <v>0</v>
      </c>
      <c r="DK92" s="107">
        <f t="shared" si="227"/>
        <v>0</v>
      </c>
      <c r="DL92" s="107">
        <f t="shared" si="228"/>
        <v>0</v>
      </c>
      <c r="DM92" s="107">
        <f t="shared" si="229"/>
        <v>0</v>
      </c>
      <c r="DN92" s="107">
        <f t="shared" si="230"/>
        <v>0</v>
      </c>
      <c r="DO92" s="107">
        <f t="shared" si="231"/>
        <v>0</v>
      </c>
      <c r="DP92" s="107">
        <f t="shared" si="232"/>
        <v>0</v>
      </c>
      <c r="DQ92" s="107">
        <f t="shared" si="233"/>
        <v>0</v>
      </c>
      <c r="DR92" s="107">
        <f t="shared" si="234"/>
        <v>0</v>
      </c>
      <c r="DS92" s="107">
        <f t="shared" si="235"/>
        <v>0</v>
      </c>
      <c r="DT92" s="107">
        <f t="shared" si="236"/>
        <v>0</v>
      </c>
      <c r="DV92" s="107">
        <f t="shared" si="237"/>
        <v>0</v>
      </c>
      <c r="DW92" s="107">
        <f t="shared" si="238"/>
        <v>0</v>
      </c>
      <c r="DX92" s="107">
        <f t="shared" si="239"/>
        <v>0</v>
      </c>
      <c r="DY92" s="107">
        <f t="shared" si="240"/>
        <v>0</v>
      </c>
      <c r="DZ92" s="107">
        <f t="shared" si="241"/>
        <v>0</v>
      </c>
      <c r="EA92" s="107">
        <f t="shared" si="242"/>
        <v>0</v>
      </c>
      <c r="EB92" s="107">
        <f t="shared" si="243"/>
        <v>0</v>
      </c>
      <c r="EC92" s="107">
        <f t="shared" si="244"/>
        <v>0</v>
      </c>
      <c r="ED92" s="107">
        <f t="shared" si="245"/>
        <v>0</v>
      </c>
      <c r="EE92" s="107">
        <f t="shared" si="246"/>
        <v>0</v>
      </c>
      <c r="EG92" s="195">
        <f t="shared" si="247"/>
        <v>0</v>
      </c>
      <c r="EH92" s="195">
        <f t="shared" si="248"/>
        <v>0</v>
      </c>
      <c r="EI92" s="195">
        <f t="shared" si="249"/>
        <v>0</v>
      </c>
      <c r="EJ92" s="195">
        <f t="shared" si="250"/>
        <v>0</v>
      </c>
      <c r="EK92" s="195">
        <f t="shared" si="256"/>
        <v>0</v>
      </c>
      <c r="EL92" s="195">
        <f t="shared" si="256"/>
        <v>0</v>
      </c>
      <c r="EM92" s="195">
        <f t="shared" si="256"/>
        <v>0</v>
      </c>
      <c r="EN92" s="195">
        <f t="shared" si="256"/>
        <v>0</v>
      </c>
      <c r="EO92" s="195">
        <f t="shared" si="256"/>
        <v>0</v>
      </c>
      <c r="EP92" s="195">
        <f t="shared" si="256"/>
        <v>0</v>
      </c>
    </row>
    <row r="93" spans="2:146" x14ac:dyDescent="0.2">
      <c r="B93" s="126">
        <f t="shared" si="197"/>
        <v>1</v>
      </c>
      <c r="C93" s="118" t="str">
        <f t="shared" ca="1" si="198"/>
        <v/>
      </c>
      <c r="D93" s="118" t="str">
        <f t="shared" ca="1" si="199"/>
        <v/>
      </c>
      <c r="E93" s="118" t="str">
        <f t="shared" ca="1" si="200"/>
        <v/>
      </c>
      <c r="F93" s="117" t="str">
        <f ca="1">OFFSET(prihlasky!$H$1,$CJ93,0)</f>
        <v/>
      </c>
      <c r="G93" s="117" t="str">
        <f ca="1">IF(OFFSET(prihlasky!$B$1,$CJ93,0)="","",(OFFSET(prihlasky!$B$1,$CJ93,0)))</f>
        <v/>
      </c>
      <c r="H93" s="117">
        <f ca="1">OFFSET(prihlasky!$I$1,$CJ93,0)</f>
        <v>0</v>
      </c>
      <c r="I93" s="117" t="str">
        <f ca="1">UPPER(OFFSET(prihlasky!$A$1,$CJ93,0))</f>
        <v/>
      </c>
      <c r="J93" s="126">
        <f t="shared" si="201"/>
        <v>0</v>
      </c>
      <c r="K93" s="159">
        <f t="shared" si="202"/>
        <v>0</v>
      </c>
      <c r="L93" s="167">
        <f t="shared" ca="1" si="203"/>
        <v>0</v>
      </c>
      <c r="M93" s="117" t="str">
        <f ca="1">IF(OR(CH93=0,ISERROR(MATCH(I93,KKoef!E:E,0))),"",MATCH(I93,KKoef!E:E,0)-1)</f>
        <v/>
      </c>
      <c r="N93" s="117" t="str">
        <f ca="1">IF(M93="","",OFFSET(KKoef!$B$1,M93,0))</f>
        <v/>
      </c>
      <c r="O93" s="128"/>
      <c r="P93" s="128"/>
      <c r="Q93" s="128"/>
      <c r="R93" s="128"/>
      <c r="S93" s="128"/>
      <c r="T93" s="250"/>
      <c r="U93" s="128"/>
      <c r="V93" s="128"/>
      <c r="W93" s="128"/>
      <c r="X93" s="128"/>
      <c r="Y93" s="128"/>
      <c r="Z93" s="250"/>
      <c r="AA93" s="119">
        <f t="shared" ca="1" si="87"/>
        <v>85</v>
      </c>
      <c r="AB93" s="252">
        <f t="shared" si="252"/>
        <v>0</v>
      </c>
      <c r="AC93" s="119">
        <f t="shared" si="253"/>
        <v>0</v>
      </c>
      <c r="AD93" s="252">
        <f t="shared" si="254"/>
        <v>0</v>
      </c>
      <c r="AE93" s="171">
        <f t="shared" ca="1" si="90"/>
        <v>0</v>
      </c>
      <c r="AF93" s="211"/>
      <c r="AG93" s="224"/>
      <c r="AH93" s="194"/>
      <c r="AI93" s="194"/>
      <c r="AJ93" s="194"/>
      <c r="AK93" s="225"/>
      <c r="AL93" s="224"/>
      <c r="AM93" s="194"/>
      <c r="AN93" s="194"/>
      <c r="AO93" s="194"/>
      <c r="AP93" s="225"/>
      <c r="AQ93" s="224"/>
      <c r="AR93" s="194"/>
      <c r="AS93" s="194"/>
      <c r="AT93" s="194"/>
      <c r="AU93" s="225"/>
      <c r="AV93" s="224"/>
      <c r="AW93" s="194"/>
      <c r="AX93" s="194"/>
      <c r="AY93" s="194"/>
      <c r="AZ93" s="225"/>
      <c r="BA93" s="224"/>
      <c r="BB93" s="194"/>
      <c r="BC93" s="194"/>
      <c r="BD93" s="194"/>
      <c r="BE93" s="225"/>
      <c r="BF93" s="224"/>
      <c r="BG93" s="194"/>
      <c r="BH93" s="194"/>
      <c r="BI93" s="194"/>
      <c r="BJ93" s="225"/>
      <c r="BK93" s="212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215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69">
        <f t="shared" si="204"/>
        <v>0</v>
      </c>
      <c r="CH93" s="26">
        <f t="shared" si="92"/>
        <v>0</v>
      </c>
      <c r="CJ93" s="39">
        <v>85</v>
      </c>
      <c r="CK93" s="16">
        <f t="shared" si="205"/>
        <v>0</v>
      </c>
      <c r="CL93" s="51">
        <f t="shared" ca="1" si="255"/>
        <v>0</v>
      </c>
      <c r="CM93" s="51">
        <f t="shared" ca="1" si="255"/>
        <v>0</v>
      </c>
      <c r="CN93" s="51">
        <f t="shared" ca="1" si="255"/>
        <v>0</v>
      </c>
      <c r="CO93" s="51">
        <f t="shared" ca="1" si="206"/>
        <v>0</v>
      </c>
      <c r="CQ93" s="107">
        <f t="shared" si="207"/>
        <v>0</v>
      </c>
      <c r="CR93" s="107">
        <f t="shared" si="208"/>
        <v>0</v>
      </c>
      <c r="CS93" s="107">
        <f t="shared" si="209"/>
        <v>0</v>
      </c>
      <c r="CT93" s="107">
        <f t="shared" si="210"/>
        <v>0</v>
      </c>
      <c r="CU93" s="107">
        <f t="shared" si="211"/>
        <v>0</v>
      </c>
      <c r="CV93" s="107">
        <f t="shared" si="212"/>
        <v>0</v>
      </c>
      <c r="CW93" s="107">
        <f t="shared" si="213"/>
        <v>0</v>
      </c>
      <c r="CX93" s="107">
        <f t="shared" si="214"/>
        <v>0</v>
      </c>
      <c r="CY93" s="107">
        <f t="shared" si="215"/>
        <v>0</v>
      </c>
      <c r="CZ93" s="107">
        <f t="shared" si="216"/>
        <v>0</v>
      </c>
      <c r="DA93" s="107">
        <f t="shared" si="217"/>
        <v>0</v>
      </c>
      <c r="DB93" s="107">
        <f t="shared" si="218"/>
        <v>0</v>
      </c>
      <c r="DC93" s="107">
        <f t="shared" si="219"/>
        <v>0</v>
      </c>
      <c r="DD93" s="107">
        <f t="shared" si="220"/>
        <v>0</v>
      </c>
      <c r="DE93" s="107">
        <f t="shared" si="221"/>
        <v>0</v>
      </c>
      <c r="DF93" s="107">
        <f t="shared" si="222"/>
        <v>0</v>
      </c>
      <c r="DG93" s="107">
        <f t="shared" si="223"/>
        <v>0</v>
      </c>
      <c r="DH93" s="107">
        <f t="shared" si="224"/>
        <v>0</v>
      </c>
      <c r="DI93" s="107">
        <f t="shared" si="225"/>
        <v>0</v>
      </c>
      <c r="DJ93" s="107">
        <f t="shared" si="226"/>
        <v>0</v>
      </c>
      <c r="DK93" s="107">
        <f t="shared" si="227"/>
        <v>0</v>
      </c>
      <c r="DL93" s="107">
        <f t="shared" si="228"/>
        <v>0</v>
      </c>
      <c r="DM93" s="107">
        <f t="shared" si="229"/>
        <v>0</v>
      </c>
      <c r="DN93" s="107">
        <f t="shared" si="230"/>
        <v>0</v>
      </c>
      <c r="DO93" s="107">
        <f t="shared" si="231"/>
        <v>0</v>
      </c>
      <c r="DP93" s="107">
        <f t="shared" si="232"/>
        <v>0</v>
      </c>
      <c r="DQ93" s="107">
        <f t="shared" si="233"/>
        <v>0</v>
      </c>
      <c r="DR93" s="107">
        <f t="shared" si="234"/>
        <v>0</v>
      </c>
      <c r="DS93" s="107">
        <f t="shared" si="235"/>
        <v>0</v>
      </c>
      <c r="DT93" s="107">
        <f t="shared" si="236"/>
        <v>0</v>
      </c>
      <c r="DV93" s="107">
        <f t="shared" si="237"/>
        <v>0</v>
      </c>
      <c r="DW93" s="107">
        <f t="shared" si="238"/>
        <v>0</v>
      </c>
      <c r="DX93" s="107">
        <f t="shared" si="239"/>
        <v>0</v>
      </c>
      <c r="DY93" s="107">
        <f t="shared" si="240"/>
        <v>0</v>
      </c>
      <c r="DZ93" s="107">
        <f t="shared" si="241"/>
        <v>0</v>
      </c>
      <c r="EA93" s="107">
        <f t="shared" si="242"/>
        <v>0</v>
      </c>
      <c r="EB93" s="107">
        <f t="shared" si="243"/>
        <v>0</v>
      </c>
      <c r="EC93" s="107">
        <f t="shared" si="244"/>
        <v>0</v>
      </c>
      <c r="ED93" s="107">
        <f t="shared" si="245"/>
        <v>0</v>
      </c>
      <c r="EE93" s="107">
        <f t="shared" si="246"/>
        <v>0</v>
      </c>
      <c r="EG93" s="195">
        <f t="shared" si="247"/>
        <v>0</v>
      </c>
      <c r="EH93" s="195">
        <f t="shared" si="248"/>
        <v>0</v>
      </c>
      <c r="EI93" s="195">
        <f t="shared" si="249"/>
        <v>0</v>
      </c>
      <c r="EJ93" s="195">
        <f t="shared" si="250"/>
        <v>0</v>
      </c>
      <c r="EK93" s="195">
        <f t="shared" si="256"/>
        <v>0</v>
      </c>
      <c r="EL93" s="195">
        <f t="shared" si="256"/>
        <v>0</v>
      </c>
      <c r="EM93" s="195">
        <f t="shared" si="256"/>
        <v>0</v>
      </c>
      <c r="EN93" s="195">
        <f t="shared" si="256"/>
        <v>0</v>
      </c>
      <c r="EO93" s="195">
        <f t="shared" si="256"/>
        <v>0</v>
      </c>
      <c r="EP93" s="195">
        <f t="shared" si="256"/>
        <v>0</v>
      </c>
    </row>
    <row r="94" spans="2:146" x14ac:dyDescent="0.2">
      <c r="B94" s="126">
        <f t="shared" si="197"/>
        <v>1</v>
      </c>
      <c r="C94" s="118" t="str">
        <f t="shared" ca="1" si="198"/>
        <v/>
      </c>
      <c r="D94" s="118" t="str">
        <f t="shared" ca="1" si="199"/>
        <v/>
      </c>
      <c r="E94" s="118" t="str">
        <f t="shared" ca="1" si="200"/>
        <v/>
      </c>
      <c r="F94" s="117" t="str">
        <f ca="1">OFFSET(prihlasky!$H$1,$CJ94,0)</f>
        <v/>
      </c>
      <c r="G94" s="117" t="str">
        <f ca="1">IF(OFFSET(prihlasky!$B$1,$CJ94,0)="","",(OFFSET(prihlasky!$B$1,$CJ94,0)))</f>
        <v/>
      </c>
      <c r="H94" s="117">
        <f ca="1">OFFSET(prihlasky!$I$1,$CJ94,0)</f>
        <v>0</v>
      </c>
      <c r="I94" s="117" t="str">
        <f ca="1">UPPER(OFFSET(prihlasky!$A$1,$CJ94,0))</f>
        <v/>
      </c>
      <c r="J94" s="126">
        <f t="shared" si="201"/>
        <v>0</v>
      </c>
      <c r="K94" s="159">
        <f t="shared" si="202"/>
        <v>0</v>
      </c>
      <c r="L94" s="167">
        <f t="shared" ca="1" si="203"/>
        <v>0</v>
      </c>
      <c r="M94" s="117" t="str">
        <f ca="1">IF(OR(CH94=0,ISERROR(MATCH(I94,KKoef!E:E,0))),"",MATCH(I94,KKoef!E:E,0)-1)</f>
        <v/>
      </c>
      <c r="N94" s="117" t="str">
        <f ca="1">IF(M94="","",OFFSET(KKoef!$B$1,M94,0))</f>
        <v/>
      </c>
      <c r="O94" s="128"/>
      <c r="P94" s="128"/>
      <c r="Q94" s="128"/>
      <c r="R94" s="128"/>
      <c r="S94" s="128"/>
      <c r="T94" s="250"/>
      <c r="U94" s="128"/>
      <c r="V94" s="128"/>
      <c r="W94" s="128"/>
      <c r="X94" s="128"/>
      <c r="Y94" s="128"/>
      <c r="Z94" s="250"/>
      <c r="AA94" s="119">
        <f t="shared" ca="1" si="87"/>
        <v>85</v>
      </c>
      <c r="AB94" s="252">
        <f t="shared" si="252"/>
        <v>0</v>
      </c>
      <c r="AC94" s="119">
        <f t="shared" si="253"/>
        <v>0</v>
      </c>
      <c r="AD94" s="252">
        <f t="shared" si="254"/>
        <v>0</v>
      </c>
      <c r="AE94" s="171">
        <f t="shared" ca="1" si="90"/>
        <v>0</v>
      </c>
      <c r="AF94" s="211"/>
      <c r="AG94" s="224"/>
      <c r="AH94" s="194"/>
      <c r="AI94" s="194"/>
      <c r="AJ94" s="194"/>
      <c r="AK94" s="225"/>
      <c r="AL94" s="224"/>
      <c r="AM94" s="194"/>
      <c r="AN94" s="194"/>
      <c r="AO94" s="194"/>
      <c r="AP94" s="225"/>
      <c r="AQ94" s="224"/>
      <c r="AR94" s="194"/>
      <c r="AS94" s="194"/>
      <c r="AT94" s="194"/>
      <c r="AU94" s="225"/>
      <c r="AV94" s="224"/>
      <c r="AW94" s="194"/>
      <c r="AX94" s="194"/>
      <c r="AY94" s="194"/>
      <c r="AZ94" s="225"/>
      <c r="BA94" s="224"/>
      <c r="BB94" s="194"/>
      <c r="BC94" s="194"/>
      <c r="BD94" s="194"/>
      <c r="BE94" s="225"/>
      <c r="BF94" s="224"/>
      <c r="BG94" s="194"/>
      <c r="BH94" s="194"/>
      <c r="BI94" s="194"/>
      <c r="BJ94" s="225"/>
      <c r="BK94" s="212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215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69">
        <f t="shared" si="204"/>
        <v>0</v>
      </c>
      <c r="CH94" s="26">
        <f t="shared" si="92"/>
        <v>0</v>
      </c>
      <c r="CJ94" s="39">
        <v>86</v>
      </c>
      <c r="CK94" s="16">
        <f t="shared" si="205"/>
        <v>0</v>
      </c>
      <c r="CL94" s="51">
        <f t="shared" ca="1" si="255"/>
        <v>0</v>
      </c>
      <c r="CM94" s="51">
        <f t="shared" ca="1" si="255"/>
        <v>0</v>
      </c>
      <c r="CN94" s="51">
        <f t="shared" ca="1" si="255"/>
        <v>0</v>
      </c>
      <c r="CO94" s="51">
        <f t="shared" ca="1" si="206"/>
        <v>0</v>
      </c>
      <c r="CQ94" s="107">
        <f t="shared" si="207"/>
        <v>0</v>
      </c>
      <c r="CR94" s="107">
        <f t="shared" si="208"/>
        <v>0</v>
      </c>
      <c r="CS94" s="107">
        <f t="shared" si="209"/>
        <v>0</v>
      </c>
      <c r="CT94" s="107">
        <f t="shared" si="210"/>
        <v>0</v>
      </c>
      <c r="CU94" s="107">
        <f t="shared" si="211"/>
        <v>0</v>
      </c>
      <c r="CV94" s="107">
        <f t="shared" si="212"/>
        <v>0</v>
      </c>
      <c r="CW94" s="107">
        <f t="shared" si="213"/>
        <v>0</v>
      </c>
      <c r="CX94" s="107">
        <f t="shared" si="214"/>
        <v>0</v>
      </c>
      <c r="CY94" s="107">
        <f t="shared" si="215"/>
        <v>0</v>
      </c>
      <c r="CZ94" s="107">
        <f t="shared" si="216"/>
        <v>0</v>
      </c>
      <c r="DA94" s="107">
        <f t="shared" si="217"/>
        <v>0</v>
      </c>
      <c r="DB94" s="107">
        <f t="shared" si="218"/>
        <v>0</v>
      </c>
      <c r="DC94" s="107">
        <f t="shared" si="219"/>
        <v>0</v>
      </c>
      <c r="DD94" s="107">
        <f t="shared" si="220"/>
        <v>0</v>
      </c>
      <c r="DE94" s="107">
        <f t="shared" si="221"/>
        <v>0</v>
      </c>
      <c r="DF94" s="107">
        <f t="shared" si="222"/>
        <v>0</v>
      </c>
      <c r="DG94" s="107">
        <f t="shared" si="223"/>
        <v>0</v>
      </c>
      <c r="DH94" s="107">
        <f t="shared" si="224"/>
        <v>0</v>
      </c>
      <c r="DI94" s="107">
        <f t="shared" si="225"/>
        <v>0</v>
      </c>
      <c r="DJ94" s="107">
        <f t="shared" si="226"/>
        <v>0</v>
      </c>
      <c r="DK94" s="107">
        <f t="shared" si="227"/>
        <v>0</v>
      </c>
      <c r="DL94" s="107">
        <f t="shared" si="228"/>
        <v>0</v>
      </c>
      <c r="DM94" s="107">
        <f t="shared" si="229"/>
        <v>0</v>
      </c>
      <c r="DN94" s="107">
        <f t="shared" si="230"/>
        <v>0</v>
      </c>
      <c r="DO94" s="107">
        <f t="shared" si="231"/>
        <v>0</v>
      </c>
      <c r="DP94" s="107">
        <f t="shared" si="232"/>
        <v>0</v>
      </c>
      <c r="DQ94" s="107">
        <f t="shared" si="233"/>
        <v>0</v>
      </c>
      <c r="DR94" s="107">
        <f t="shared" si="234"/>
        <v>0</v>
      </c>
      <c r="DS94" s="107">
        <f t="shared" si="235"/>
        <v>0</v>
      </c>
      <c r="DT94" s="107">
        <f t="shared" si="236"/>
        <v>0</v>
      </c>
      <c r="DV94" s="107">
        <f t="shared" si="237"/>
        <v>0</v>
      </c>
      <c r="DW94" s="107">
        <f t="shared" si="238"/>
        <v>0</v>
      </c>
      <c r="DX94" s="107">
        <f t="shared" si="239"/>
        <v>0</v>
      </c>
      <c r="DY94" s="107">
        <f t="shared" si="240"/>
        <v>0</v>
      </c>
      <c r="DZ94" s="107">
        <f t="shared" si="241"/>
        <v>0</v>
      </c>
      <c r="EA94" s="107">
        <f t="shared" si="242"/>
        <v>0</v>
      </c>
      <c r="EB94" s="107">
        <f t="shared" si="243"/>
        <v>0</v>
      </c>
      <c r="EC94" s="107">
        <f t="shared" si="244"/>
        <v>0</v>
      </c>
      <c r="ED94" s="107">
        <f t="shared" si="245"/>
        <v>0</v>
      </c>
      <c r="EE94" s="107">
        <f t="shared" si="246"/>
        <v>0</v>
      </c>
      <c r="EG94" s="195">
        <f t="shared" si="247"/>
        <v>0</v>
      </c>
      <c r="EH94" s="195">
        <f t="shared" si="248"/>
        <v>0</v>
      </c>
      <c r="EI94" s="195">
        <f t="shared" si="249"/>
        <v>0</v>
      </c>
      <c r="EJ94" s="195">
        <f t="shared" si="250"/>
        <v>0</v>
      </c>
      <c r="EK94" s="195">
        <f t="shared" si="256"/>
        <v>0</v>
      </c>
      <c r="EL94" s="195">
        <f t="shared" si="256"/>
        <v>0</v>
      </c>
      <c r="EM94" s="195">
        <f t="shared" si="256"/>
        <v>0</v>
      </c>
      <c r="EN94" s="195">
        <f t="shared" si="256"/>
        <v>0</v>
      </c>
      <c r="EO94" s="195">
        <f t="shared" si="256"/>
        <v>0</v>
      </c>
      <c r="EP94" s="195">
        <f t="shared" si="256"/>
        <v>0</v>
      </c>
    </row>
    <row r="95" spans="2:146" x14ac:dyDescent="0.2">
      <c r="B95" s="126">
        <f t="shared" si="197"/>
        <v>1</v>
      </c>
      <c r="C95" s="118" t="str">
        <f t="shared" ca="1" si="198"/>
        <v/>
      </c>
      <c r="D95" s="118" t="str">
        <f t="shared" ca="1" si="199"/>
        <v/>
      </c>
      <c r="E95" s="118" t="str">
        <f t="shared" ca="1" si="200"/>
        <v/>
      </c>
      <c r="F95" s="117" t="str">
        <f ca="1">OFFSET(prihlasky!$H$1,$CJ95,0)</f>
        <v/>
      </c>
      <c r="G95" s="117" t="str">
        <f ca="1">IF(OFFSET(prihlasky!$B$1,$CJ95,0)="","",(OFFSET(prihlasky!$B$1,$CJ95,0)))</f>
        <v/>
      </c>
      <c r="H95" s="117">
        <f ca="1">OFFSET(prihlasky!$I$1,$CJ95,0)</f>
        <v>0</v>
      </c>
      <c r="I95" s="117" t="str">
        <f ca="1">UPPER(OFFSET(prihlasky!$A$1,$CJ95,0))</f>
        <v/>
      </c>
      <c r="J95" s="126">
        <f t="shared" si="201"/>
        <v>0</v>
      </c>
      <c r="K95" s="159">
        <f t="shared" si="202"/>
        <v>0</v>
      </c>
      <c r="L95" s="167">
        <f t="shared" ca="1" si="203"/>
        <v>0</v>
      </c>
      <c r="M95" s="117" t="str">
        <f ca="1">IF(OR(CH95=0,ISERROR(MATCH(I95,KKoef!E:E,0))),"",MATCH(I95,KKoef!E:E,0)-1)</f>
        <v/>
      </c>
      <c r="N95" s="117" t="str">
        <f ca="1">IF(M95="","",OFFSET(KKoef!$B$1,M95,0))</f>
        <v/>
      </c>
      <c r="O95" s="128"/>
      <c r="P95" s="128"/>
      <c r="Q95" s="128"/>
      <c r="R95" s="128"/>
      <c r="S95" s="128"/>
      <c r="T95" s="250"/>
      <c r="U95" s="128"/>
      <c r="V95" s="128"/>
      <c r="W95" s="128"/>
      <c r="X95" s="128"/>
      <c r="Y95" s="128"/>
      <c r="Z95" s="250"/>
      <c r="AA95" s="119">
        <f t="shared" ca="1" si="87"/>
        <v>85</v>
      </c>
      <c r="AB95" s="252">
        <f t="shared" si="252"/>
        <v>0</v>
      </c>
      <c r="AC95" s="119">
        <f t="shared" si="253"/>
        <v>0</v>
      </c>
      <c r="AD95" s="252">
        <f t="shared" si="254"/>
        <v>0</v>
      </c>
      <c r="AE95" s="171">
        <f t="shared" ca="1" si="90"/>
        <v>0</v>
      </c>
      <c r="AF95" s="211"/>
      <c r="AG95" s="224"/>
      <c r="AH95" s="194"/>
      <c r="AI95" s="194"/>
      <c r="AJ95" s="194"/>
      <c r="AK95" s="225"/>
      <c r="AL95" s="224"/>
      <c r="AM95" s="194"/>
      <c r="AN95" s="194"/>
      <c r="AO95" s="194"/>
      <c r="AP95" s="225"/>
      <c r="AQ95" s="224"/>
      <c r="AR95" s="194"/>
      <c r="AS95" s="194"/>
      <c r="AT95" s="194"/>
      <c r="AU95" s="225"/>
      <c r="AV95" s="224"/>
      <c r="AW95" s="194"/>
      <c r="AX95" s="194"/>
      <c r="AY95" s="194"/>
      <c r="AZ95" s="225"/>
      <c r="BA95" s="224"/>
      <c r="BB95" s="194"/>
      <c r="BC95" s="194"/>
      <c r="BD95" s="194"/>
      <c r="BE95" s="225"/>
      <c r="BF95" s="224"/>
      <c r="BG95" s="194"/>
      <c r="BH95" s="194"/>
      <c r="BI95" s="194"/>
      <c r="BJ95" s="225"/>
      <c r="BK95" s="212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215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69">
        <f t="shared" si="204"/>
        <v>0</v>
      </c>
      <c r="CH95" s="26">
        <f t="shared" si="92"/>
        <v>0</v>
      </c>
      <c r="CJ95" s="39">
        <v>87</v>
      </c>
      <c r="CK95" s="16">
        <f t="shared" si="205"/>
        <v>0</v>
      </c>
      <c r="CL95" s="51">
        <f t="shared" ca="1" si="255"/>
        <v>0</v>
      </c>
      <c r="CM95" s="51">
        <f t="shared" ca="1" si="255"/>
        <v>0</v>
      </c>
      <c r="CN95" s="51">
        <f t="shared" ca="1" si="255"/>
        <v>0</v>
      </c>
      <c r="CO95" s="51">
        <f t="shared" ca="1" si="206"/>
        <v>0</v>
      </c>
      <c r="CQ95" s="107">
        <f t="shared" si="207"/>
        <v>0</v>
      </c>
      <c r="CR95" s="107">
        <f t="shared" si="208"/>
        <v>0</v>
      </c>
      <c r="CS95" s="107">
        <f t="shared" si="209"/>
        <v>0</v>
      </c>
      <c r="CT95" s="107">
        <f t="shared" si="210"/>
        <v>0</v>
      </c>
      <c r="CU95" s="107">
        <f t="shared" si="211"/>
        <v>0</v>
      </c>
      <c r="CV95" s="107">
        <f t="shared" si="212"/>
        <v>0</v>
      </c>
      <c r="CW95" s="107">
        <f t="shared" si="213"/>
        <v>0</v>
      </c>
      <c r="CX95" s="107">
        <f t="shared" si="214"/>
        <v>0</v>
      </c>
      <c r="CY95" s="107">
        <f t="shared" si="215"/>
        <v>0</v>
      </c>
      <c r="CZ95" s="107">
        <f t="shared" si="216"/>
        <v>0</v>
      </c>
      <c r="DA95" s="107">
        <f t="shared" si="217"/>
        <v>0</v>
      </c>
      <c r="DB95" s="107">
        <f t="shared" si="218"/>
        <v>0</v>
      </c>
      <c r="DC95" s="107">
        <f t="shared" si="219"/>
        <v>0</v>
      </c>
      <c r="DD95" s="107">
        <f t="shared" si="220"/>
        <v>0</v>
      </c>
      <c r="DE95" s="107">
        <f t="shared" si="221"/>
        <v>0</v>
      </c>
      <c r="DF95" s="107">
        <f t="shared" si="222"/>
        <v>0</v>
      </c>
      <c r="DG95" s="107">
        <f t="shared" si="223"/>
        <v>0</v>
      </c>
      <c r="DH95" s="107">
        <f t="shared" si="224"/>
        <v>0</v>
      </c>
      <c r="DI95" s="107">
        <f t="shared" si="225"/>
        <v>0</v>
      </c>
      <c r="DJ95" s="107">
        <f t="shared" si="226"/>
        <v>0</v>
      </c>
      <c r="DK95" s="107">
        <f t="shared" si="227"/>
        <v>0</v>
      </c>
      <c r="DL95" s="107">
        <f t="shared" si="228"/>
        <v>0</v>
      </c>
      <c r="DM95" s="107">
        <f t="shared" si="229"/>
        <v>0</v>
      </c>
      <c r="DN95" s="107">
        <f t="shared" si="230"/>
        <v>0</v>
      </c>
      <c r="DO95" s="107">
        <f t="shared" si="231"/>
        <v>0</v>
      </c>
      <c r="DP95" s="107">
        <f t="shared" si="232"/>
        <v>0</v>
      </c>
      <c r="DQ95" s="107">
        <f t="shared" si="233"/>
        <v>0</v>
      </c>
      <c r="DR95" s="107">
        <f t="shared" si="234"/>
        <v>0</v>
      </c>
      <c r="DS95" s="107">
        <f t="shared" si="235"/>
        <v>0</v>
      </c>
      <c r="DT95" s="107">
        <f t="shared" si="236"/>
        <v>0</v>
      </c>
      <c r="DV95" s="107">
        <f t="shared" si="237"/>
        <v>0</v>
      </c>
      <c r="DW95" s="107">
        <f t="shared" si="238"/>
        <v>0</v>
      </c>
      <c r="DX95" s="107">
        <f t="shared" si="239"/>
        <v>0</v>
      </c>
      <c r="DY95" s="107">
        <f t="shared" si="240"/>
        <v>0</v>
      </c>
      <c r="DZ95" s="107">
        <f t="shared" si="241"/>
        <v>0</v>
      </c>
      <c r="EA95" s="107">
        <f t="shared" si="242"/>
        <v>0</v>
      </c>
      <c r="EB95" s="107">
        <f t="shared" si="243"/>
        <v>0</v>
      </c>
      <c r="EC95" s="107">
        <f t="shared" si="244"/>
        <v>0</v>
      </c>
      <c r="ED95" s="107">
        <f t="shared" si="245"/>
        <v>0</v>
      </c>
      <c r="EE95" s="107">
        <f t="shared" si="246"/>
        <v>0</v>
      </c>
      <c r="EG95" s="195">
        <f t="shared" si="247"/>
        <v>0</v>
      </c>
      <c r="EH95" s="195">
        <f t="shared" si="248"/>
        <v>0</v>
      </c>
      <c r="EI95" s="195">
        <f t="shared" si="249"/>
        <v>0</v>
      </c>
      <c r="EJ95" s="195">
        <f t="shared" si="250"/>
        <v>0</v>
      </c>
      <c r="EK95" s="195">
        <f t="shared" si="256"/>
        <v>0</v>
      </c>
      <c r="EL95" s="195">
        <f t="shared" si="256"/>
        <v>0</v>
      </c>
      <c r="EM95" s="195">
        <f t="shared" si="256"/>
        <v>0</v>
      </c>
      <c r="EN95" s="195">
        <f t="shared" si="256"/>
        <v>0</v>
      </c>
      <c r="EO95" s="195">
        <f t="shared" si="256"/>
        <v>0</v>
      </c>
      <c r="EP95" s="195">
        <f t="shared" si="256"/>
        <v>0</v>
      </c>
    </row>
    <row r="96" spans="2:146" x14ac:dyDescent="0.2">
      <c r="B96" s="126">
        <f t="shared" si="197"/>
        <v>1</v>
      </c>
      <c r="C96" s="118" t="str">
        <f t="shared" ca="1" si="198"/>
        <v/>
      </c>
      <c r="D96" s="118" t="str">
        <f t="shared" ca="1" si="199"/>
        <v/>
      </c>
      <c r="E96" s="118" t="str">
        <f t="shared" ca="1" si="200"/>
        <v/>
      </c>
      <c r="F96" s="117" t="str">
        <f ca="1">OFFSET(prihlasky!$H$1,$CJ96,0)</f>
        <v/>
      </c>
      <c r="G96" s="117" t="str">
        <f ca="1">IF(OFFSET(prihlasky!$B$1,$CJ96,0)="","",(OFFSET(prihlasky!$B$1,$CJ96,0)))</f>
        <v/>
      </c>
      <c r="H96" s="117">
        <f ca="1">OFFSET(prihlasky!$I$1,$CJ96,0)</f>
        <v>0</v>
      </c>
      <c r="I96" s="117" t="str">
        <f ca="1">UPPER(OFFSET(prihlasky!$A$1,$CJ96,0))</f>
        <v/>
      </c>
      <c r="J96" s="126">
        <f t="shared" si="201"/>
        <v>0</v>
      </c>
      <c r="K96" s="159">
        <f t="shared" si="202"/>
        <v>0</v>
      </c>
      <c r="L96" s="167">
        <f t="shared" ca="1" si="203"/>
        <v>0</v>
      </c>
      <c r="M96" s="117" t="str">
        <f ca="1">IF(OR(CH96=0,ISERROR(MATCH(I96,KKoef!E:E,0))),"",MATCH(I96,KKoef!E:E,0)-1)</f>
        <v/>
      </c>
      <c r="N96" s="117" t="str">
        <f ca="1">IF(M96="","",OFFSET(KKoef!$B$1,M96,0))</f>
        <v/>
      </c>
      <c r="O96" s="128"/>
      <c r="P96" s="128"/>
      <c r="Q96" s="128"/>
      <c r="R96" s="128"/>
      <c r="S96" s="128"/>
      <c r="T96" s="250"/>
      <c r="U96" s="128"/>
      <c r="V96" s="128"/>
      <c r="W96" s="128"/>
      <c r="X96" s="128"/>
      <c r="Y96" s="128"/>
      <c r="Z96" s="250"/>
      <c r="AA96" s="119">
        <f t="shared" ref="AA96:AA128" ca="1" si="257">IF(H96="P",Trail_1_P,Trail_1_O)</f>
        <v>85</v>
      </c>
      <c r="AB96" s="252">
        <f t="shared" si="252"/>
        <v>0</v>
      </c>
      <c r="AC96" s="119">
        <f t="shared" si="253"/>
        <v>0</v>
      </c>
      <c r="AD96" s="252">
        <f t="shared" si="254"/>
        <v>0</v>
      </c>
      <c r="AE96" s="171">
        <f t="shared" ref="AE96:AE128" ca="1" si="258">IF(AC96*60+AD96&gt;AA96*60,INT((AC96*60+AD96-AA96*60+299)/300),0)</f>
        <v>0</v>
      </c>
      <c r="AF96" s="211"/>
      <c r="AG96" s="224"/>
      <c r="AH96" s="194"/>
      <c r="AI96" s="194"/>
      <c r="AJ96" s="194"/>
      <c r="AK96" s="225"/>
      <c r="AL96" s="224"/>
      <c r="AM96" s="194"/>
      <c r="AN96" s="194"/>
      <c r="AO96" s="194"/>
      <c r="AP96" s="225"/>
      <c r="AQ96" s="224"/>
      <c r="AR96" s="194"/>
      <c r="AS96" s="194"/>
      <c r="AT96" s="194"/>
      <c r="AU96" s="225"/>
      <c r="AV96" s="224"/>
      <c r="AW96" s="194"/>
      <c r="AX96" s="194"/>
      <c r="AY96" s="194"/>
      <c r="AZ96" s="225"/>
      <c r="BA96" s="224"/>
      <c r="BB96" s="194"/>
      <c r="BC96" s="194"/>
      <c r="BD96" s="194"/>
      <c r="BE96" s="225"/>
      <c r="BF96" s="224"/>
      <c r="BG96" s="194"/>
      <c r="BH96" s="194"/>
      <c r="BI96" s="194"/>
      <c r="BJ96" s="225"/>
      <c r="BK96" s="212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215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69">
        <f t="shared" si="204"/>
        <v>0</v>
      </c>
      <c r="CH96" s="26">
        <f t="shared" ref="CH96:CH128" si="259">SUM(CQ96:DU96)</f>
        <v>0</v>
      </c>
      <c r="CJ96" s="39">
        <v>88</v>
      </c>
      <c r="CK96" s="16">
        <f t="shared" si="205"/>
        <v>0</v>
      </c>
      <c r="CL96" s="51">
        <f t="shared" ca="1" si="255"/>
        <v>0</v>
      </c>
      <c r="CM96" s="51">
        <f t="shared" ca="1" si="255"/>
        <v>0</v>
      </c>
      <c r="CN96" s="51">
        <f t="shared" ca="1" si="255"/>
        <v>0</v>
      </c>
      <c r="CO96" s="51">
        <f t="shared" ca="1" si="206"/>
        <v>0</v>
      </c>
      <c r="CQ96" s="107">
        <f t="shared" si="207"/>
        <v>0</v>
      </c>
      <c r="CR96" s="107">
        <f t="shared" si="208"/>
        <v>0</v>
      </c>
      <c r="CS96" s="107">
        <f t="shared" si="209"/>
        <v>0</v>
      </c>
      <c r="CT96" s="107">
        <f t="shared" si="210"/>
        <v>0</v>
      </c>
      <c r="CU96" s="107">
        <f t="shared" si="211"/>
        <v>0</v>
      </c>
      <c r="CV96" s="107">
        <f t="shared" si="212"/>
        <v>0</v>
      </c>
      <c r="CW96" s="107">
        <f t="shared" si="213"/>
        <v>0</v>
      </c>
      <c r="CX96" s="107">
        <f t="shared" si="214"/>
        <v>0</v>
      </c>
      <c r="CY96" s="107">
        <f t="shared" si="215"/>
        <v>0</v>
      </c>
      <c r="CZ96" s="107">
        <f t="shared" si="216"/>
        <v>0</v>
      </c>
      <c r="DA96" s="107">
        <f t="shared" si="217"/>
        <v>0</v>
      </c>
      <c r="DB96" s="107">
        <f t="shared" si="218"/>
        <v>0</v>
      </c>
      <c r="DC96" s="107">
        <f t="shared" si="219"/>
        <v>0</v>
      </c>
      <c r="DD96" s="107">
        <f t="shared" si="220"/>
        <v>0</v>
      </c>
      <c r="DE96" s="107">
        <f t="shared" si="221"/>
        <v>0</v>
      </c>
      <c r="DF96" s="107">
        <f t="shared" si="222"/>
        <v>0</v>
      </c>
      <c r="DG96" s="107">
        <f t="shared" si="223"/>
        <v>0</v>
      </c>
      <c r="DH96" s="107">
        <f t="shared" si="224"/>
        <v>0</v>
      </c>
      <c r="DI96" s="107">
        <f t="shared" si="225"/>
        <v>0</v>
      </c>
      <c r="DJ96" s="107">
        <f t="shared" si="226"/>
        <v>0</v>
      </c>
      <c r="DK96" s="107">
        <f t="shared" si="227"/>
        <v>0</v>
      </c>
      <c r="DL96" s="107">
        <f t="shared" si="228"/>
        <v>0</v>
      </c>
      <c r="DM96" s="107">
        <f t="shared" si="229"/>
        <v>0</v>
      </c>
      <c r="DN96" s="107">
        <f t="shared" si="230"/>
        <v>0</v>
      </c>
      <c r="DO96" s="107">
        <f t="shared" si="231"/>
        <v>0</v>
      </c>
      <c r="DP96" s="107">
        <f t="shared" si="232"/>
        <v>0</v>
      </c>
      <c r="DQ96" s="107">
        <f t="shared" si="233"/>
        <v>0</v>
      </c>
      <c r="DR96" s="107">
        <f t="shared" si="234"/>
        <v>0</v>
      </c>
      <c r="DS96" s="107">
        <f t="shared" si="235"/>
        <v>0</v>
      </c>
      <c r="DT96" s="107">
        <f t="shared" si="236"/>
        <v>0</v>
      </c>
      <c r="DV96" s="107">
        <f t="shared" si="237"/>
        <v>0</v>
      </c>
      <c r="DW96" s="107">
        <f t="shared" si="238"/>
        <v>0</v>
      </c>
      <c r="DX96" s="107">
        <f t="shared" si="239"/>
        <v>0</v>
      </c>
      <c r="DY96" s="107">
        <f t="shared" si="240"/>
        <v>0</v>
      </c>
      <c r="DZ96" s="107">
        <f t="shared" si="241"/>
        <v>0</v>
      </c>
      <c r="EA96" s="107">
        <f t="shared" si="242"/>
        <v>0</v>
      </c>
      <c r="EB96" s="107">
        <f t="shared" si="243"/>
        <v>0</v>
      </c>
      <c r="EC96" s="107">
        <f t="shared" si="244"/>
        <v>0</v>
      </c>
      <c r="ED96" s="107">
        <f t="shared" si="245"/>
        <v>0</v>
      </c>
      <c r="EE96" s="107">
        <f t="shared" si="246"/>
        <v>0</v>
      </c>
      <c r="EG96" s="195">
        <f t="shared" si="247"/>
        <v>0</v>
      </c>
      <c r="EH96" s="195">
        <f t="shared" si="248"/>
        <v>0</v>
      </c>
      <c r="EI96" s="195">
        <f t="shared" si="249"/>
        <v>0</v>
      </c>
      <c r="EJ96" s="195">
        <f t="shared" si="250"/>
        <v>0</v>
      </c>
      <c r="EK96" s="195">
        <f t="shared" si="256"/>
        <v>0</v>
      </c>
      <c r="EL96" s="195">
        <f t="shared" si="256"/>
        <v>0</v>
      </c>
      <c r="EM96" s="195">
        <f t="shared" si="256"/>
        <v>0</v>
      </c>
      <c r="EN96" s="195">
        <f t="shared" si="256"/>
        <v>0</v>
      </c>
      <c r="EO96" s="195">
        <f t="shared" si="256"/>
        <v>0</v>
      </c>
      <c r="EP96" s="195">
        <f t="shared" si="256"/>
        <v>0</v>
      </c>
    </row>
    <row r="97" spans="2:146" x14ac:dyDescent="0.2">
      <c r="B97" s="126">
        <f t="shared" si="197"/>
        <v>1</v>
      </c>
      <c r="C97" s="118" t="str">
        <f t="shared" ca="1" si="198"/>
        <v/>
      </c>
      <c r="D97" s="118" t="str">
        <f t="shared" ca="1" si="199"/>
        <v/>
      </c>
      <c r="E97" s="118" t="str">
        <f t="shared" ca="1" si="200"/>
        <v/>
      </c>
      <c r="F97" s="117" t="str">
        <f ca="1">OFFSET(prihlasky!$H$1,$CJ97,0)</f>
        <v/>
      </c>
      <c r="G97" s="117" t="str">
        <f ca="1">IF(OFFSET(prihlasky!$B$1,$CJ97,0)="","",(OFFSET(prihlasky!$B$1,$CJ97,0)))</f>
        <v/>
      </c>
      <c r="H97" s="117">
        <f ca="1">OFFSET(prihlasky!$I$1,$CJ97,0)</f>
        <v>0</v>
      </c>
      <c r="I97" s="117" t="str">
        <f ca="1">UPPER(OFFSET(prihlasky!$A$1,$CJ97,0))</f>
        <v/>
      </c>
      <c r="J97" s="126">
        <f t="shared" si="201"/>
        <v>0</v>
      </c>
      <c r="K97" s="159">
        <f t="shared" si="202"/>
        <v>0</v>
      </c>
      <c r="L97" s="167">
        <f t="shared" ca="1" si="203"/>
        <v>0</v>
      </c>
      <c r="M97" s="117" t="str">
        <f ca="1">IF(OR(CH97=0,ISERROR(MATCH(I97,KKoef!E:E,0))),"",MATCH(I97,KKoef!E:E,0)-1)</f>
        <v/>
      </c>
      <c r="N97" s="117" t="str">
        <f ca="1">IF(M97="","",OFFSET(KKoef!$B$1,M97,0))</f>
        <v/>
      </c>
      <c r="O97" s="128"/>
      <c r="P97" s="128"/>
      <c r="Q97" s="128"/>
      <c r="R97" s="128"/>
      <c r="S97" s="128"/>
      <c r="T97" s="250"/>
      <c r="U97" s="128"/>
      <c r="V97" s="128"/>
      <c r="W97" s="128"/>
      <c r="X97" s="128"/>
      <c r="Y97" s="128"/>
      <c r="Z97" s="250"/>
      <c r="AA97" s="119">
        <f t="shared" ca="1" si="257"/>
        <v>85</v>
      </c>
      <c r="AB97" s="252">
        <f t="shared" si="252"/>
        <v>0</v>
      </c>
      <c r="AC97" s="119">
        <f t="shared" si="253"/>
        <v>0</v>
      </c>
      <c r="AD97" s="252">
        <f t="shared" si="254"/>
        <v>0</v>
      </c>
      <c r="AE97" s="171">
        <f t="shared" ca="1" si="258"/>
        <v>0</v>
      </c>
      <c r="AF97" s="211"/>
      <c r="AG97" s="224"/>
      <c r="AH97" s="194"/>
      <c r="AI97" s="194"/>
      <c r="AJ97" s="194"/>
      <c r="AK97" s="225"/>
      <c r="AL97" s="224"/>
      <c r="AM97" s="194"/>
      <c r="AN97" s="194"/>
      <c r="AO97" s="194"/>
      <c r="AP97" s="225"/>
      <c r="AQ97" s="224"/>
      <c r="AR97" s="194"/>
      <c r="AS97" s="194"/>
      <c r="AT97" s="194"/>
      <c r="AU97" s="225"/>
      <c r="AV97" s="224"/>
      <c r="AW97" s="194"/>
      <c r="AX97" s="194"/>
      <c r="AY97" s="194"/>
      <c r="AZ97" s="225"/>
      <c r="BA97" s="224"/>
      <c r="BB97" s="194"/>
      <c r="BC97" s="194"/>
      <c r="BD97" s="194"/>
      <c r="BE97" s="225"/>
      <c r="BF97" s="224"/>
      <c r="BG97" s="194"/>
      <c r="BH97" s="194"/>
      <c r="BI97" s="194"/>
      <c r="BJ97" s="225"/>
      <c r="BK97" s="212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215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69">
        <f t="shared" si="204"/>
        <v>0</v>
      </c>
      <c r="CH97" s="26">
        <f t="shared" si="259"/>
        <v>0</v>
      </c>
      <c r="CJ97" s="39">
        <v>89</v>
      </c>
      <c r="CK97" s="16">
        <f t="shared" si="205"/>
        <v>0</v>
      </c>
      <c r="CL97" s="51">
        <f t="shared" ca="1" si="255"/>
        <v>0</v>
      </c>
      <c r="CM97" s="51">
        <f t="shared" ca="1" si="255"/>
        <v>0</v>
      </c>
      <c r="CN97" s="51">
        <f t="shared" ca="1" si="255"/>
        <v>0</v>
      </c>
      <c r="CO97" s="51">
        <f t="shared" ca="1" si="206"/>
        <v>0</v>
      </c>
      <c r="CQ97" s="107">
        <f t="shared" si="207"/>
        <v>0</v>
      </c>
      <c r="CR97" s="107">
        <f t="shared" si="208"/>
        <v>0</v>
      </c>
      <c r="CS97" s="107">
        <f t="shared" si="209"/>
        <v>0</v>
      </c>
      <c r="CT97" s="107">
        <f t="shared" si="210"/>
        <v>0</v>
      </c>
      <c r="CU97" s="107">
        <f t="shared" si="211"/>
        <v>0</v>
      </c>
      <c r="CV97" s="107">
        <f t="shared" si="212"/>
        <v>0</v>
      </c>
      <c r="CW97" s="107">
        <f t="shared" si="213"/>
        <v>0</v>
      </c>
      <c r="CX97" s="107">
        <f t="shared" si="214"/>
        <v>0</v>
      </c>
      <c r="CY97" s="107">
        <f t="shared" si="215"/>
        <v>0</v>
      </c>
      <c r="CZ97" s="107">
        <f t="shared" si="216"/>
        <v>0</v>
      </c>
      <c r="DA97" s="107">
        <f t="shared" si="217"/>
        <v>0</v>
      </c>
      <c r="DB97" s="107">
        <f t="shared" si="218"/>
        <v>0</v>
      </c>
      <c r="DC97" s="107">
        <f t="shared" si="219"/>
        <v>0</v>
      </c>
      <c r="DD97" s="107">
        <f t="shared" si="220"/>
        <v>0</v>
      </c>
      <c r="DE97" s="107">
        <f t="shared" si="221"/>
        <v>0</v>
      </c>
      <c r="DF97" s="107">
        <f t="shared" si="222"/>
        <v>0</v>
      </c>
      <c r="DG97" s="107">
        <f t="shared" si="223"/>
        <v>0</v>
      </c>
      <c r="DH97" s="107">
        <f t="shared" si="224"/>
        <v>0</v>
      </c>
      <c r="DI97" s="107">
        <f t="shared" si="225"/>
        <v>0</v>
      </c>
      <c r="DJ97" s="107">
        <f t="shared" si="226"/>
        <v>0</v>
      </c>
      <c r="DK97" s="107">
        <f t="shared" si="227"/>
        <v>0</v>
      </c>
      <c r="DL97" s="107">
        <f t="shared" si="228"/>
        <v>0</v>
      </c>
      <c r="DM97" s="107">
        <f t="shared" si="229"/>
        <v>0</v>
      </c>
      <c r="DN97" s="107">
        <f t="shared" si="230"/>
        <v>0</v>
      </c>
      <c r="DO97" s="107">
        <f t="shared" si="231"/>
        <v>0</v>
      </c>
      <c r="DP97" s="107">
        <f t="shared" si="232"/>
        <v>0</v>
      </c>
      <c r="DQ97" s="107">
        <f t="shared" si="233"/>
        <v>0</v>
      </c>
      <c r="DR97" s="107">
        <f t="shared" si="234"/>
        <v>0</v>
      </c>
      <c r="DS97" s="107">
        <f t="shared" si="235"/>
        <v>0</v>
      </c>
      <c r="DT97" s="107">
        <f t="shared" si="236"/>
        <v>0</v>
      </c>
      <c r="DV97" s="107">
        <f t="shared" si="237"/>
        <v>0</v>
      </c>
      <c r="DW97" s="107">
        <f t="shared" si="238"/>
        <v>0</v>
      </c>
      <c r="DX97" s="107">
        <f t="shared" si="239"/>
        <v>0</v>
      </c>
      <c r="DY97" s="107">
        <f t="shared" si="240"/>
        <v>0</v>
      </c>
      <c r="DZ97" s="107">
        <f t="shared" si="241"/>
        <v>0</v>
      </c>
      <c r="EA97" s="107">
        <f t="shared" si="242"/>
        <v>0</v>
      </c>
      <c r="EB97" s="107">
        <f t="shared" si="243"/>
        <v>0</v>
      </c>
      <c r="EC97" s="107">
        <f t="shared" si="244"/>
        <v>0</v>
      </c>
      <c r="ED97" s="107">
        <f t="shared" si="245"/>
        <v>0</v>
      </c>
      <c r="EE97" s="107">
        <f t="shared" si="246"/>
        <v>0</v>
      </c>
      <c r="EG97" s="195">
        <f t="shared" si="247"/>
        <v>0</v>
      </c>
      <c r="EH97" s="195">
        <f t="shared" si="248"/>
        <v>0</v>
      </c>
      <c r="EI97" s="195">
        <f t="shared" si="249"/>
        <v>0</v>
      </c>
      <c r="EJ97" s="195">
        <f t="shared" si="250"/>
        <v>0</v>
      </c>
      <c r="EK97" s="195">
        <f t="shared" si="256"/>
        <v>0</v>
      </c>
      <c r="EL97" s="195">
        <f t="shared" si="256"/>
        <v>0</v>
      </c>
      <c r="EM97" s="195">
        <f t="shared" si="256"/>
        <v>0</v>
      </c>
      <c r="EN97" s="195">
        <f t="shared" si="256"/>
        <v>0</v>
      </c>
      <c r="EO97" s="195">
        <f t="shared" si="256"/>
        <v>0</v>
      </c>
      <c r="EP97" s="195">
        <f t="shared" si="256"/>
        <v>0</v>
      </c>
    </row>
    <row r="98" spans="2:146" x14ac:dyDescent="0.2">
      <c r="B98" s="126">
        <f t="shared" si="197"/>
        <v>1</v>
      </c>
      <c r="C98" s="118" t="str">
        <f t="shared" ca="1" si="198"/>
        <v/>
      </c>
      <c r="D98" s="118" t="str">
        <f t="shared" ca="1" si="199"/>
        <v/>
      </c>
      <c r="E98" s="118" t="str">
        <f t="shared" ca="1" si="200"/>
        <v/>
      </c>
      <c r="F98" s="117" t="str">
        <f ca="1">OFFSET(prihlasky!$H$1,$CJ98,0)</f>
        <v/>
      </c>
      <c r="G98" s="117" t="str">
        <f ca="1">IF(OFFSET(prihlasky!$B$1,$CJ98,0)="","",(OFFSET(prihlasky!$B$1,$CJ98,0)))</f>
        <v/>
      </c>
      <c r="H98" s="117">
        <f ca="1">OFFSET(prihlasky!$I$1,$CJ98,0)</f>
        <v>0</v>
      </c>
      <c r="I98" s="117" t="str">
        <f ca="1">UPPER(OFFSET(prihlasky!$A$1,$CJ98,0))</f>
        <v/>
      </c>
      <c r="J98" s="126">
        <f t="shared" si="201"/>
        <v>0</v>
      </c>
      <c r="K98" s="159">
        <f t="shared" si="202"/>
        <v>0</v>
      </c>
      <c r="L98" s="167">
        <f t="shared" ca="1" si="203"/>
        <v>0</v>
      </c>
      <c r="M98" s="117" t="str">
        <f ca="1">IF(OR(CH98=0,ISERROR(MATCH(I98,KKoef!E:E,0))),"",MATCH(I98,KKoef!E:E,0)-1)</f>
        <v/>
      </c>
      <c r="N98" s="117" t="str">
        <f ca="1">IF(M98="","",OFFSET(KKoef!$B$1,M98,0))</f>
        <v/>
      </c>
      <c r="O98" s="128"/>
      <c r="P98" s="128"/>
      <c r="Q98" s="128"/>
      <c r="R98" s="128"/>
      <c r="S98" s="128"/>
      <c r="T98" s="250"/>
      <c r="U98" s="128"/>
      <c r="V98" s="128"/>
      <c r="W98" s="128"/>
      <c r="X98" s="128"/>
      <c r="Y98" s="128"/>
      <c r="Z98" s="250"/>
      <c r="AA98" s="119">
        <f t="shared" ca="1" si="257"/>
        <v>85</v>
      </c>
      <c r="AB98" s="252">
        <f t="shared" si="252"/>
        <v>0</v>
      </c>
      <c r="AC98" s="119">
        <f t="shared" si="253"/>
        <v>0</v>
      </c>
      <c r="AD98" s="252">
        <f t="shared" si="254"/>
        <v>0</v>
      </c>
      <c r="AE98" s="171">
        <f t="shared" ca="1" si="258"/>
        <v>0</v>
      </c>
      <c r="AF98" s="211"/>
      <c r="AG98" s="224"/>
      <c r="AH98" s="194"/>
      <c r="AI98" s="194"/>
      <c r="AJ98" s="194"/>
      <c r="AK98" s="225"/>
      <c r="AL98" s="224"/>
      <c r="AM98" s="194"/>
      <c r="AN98" s="194"/>
      <c r="AO98" s="194"/>
      <c r="AP98" s="225"/>
      <c r="AQ98" s="224"/>
      <c r="AR98" s="194"/>
      <c r="AS98" s="194"/>
      <c r="AT98" s="194"/>
      <c r="AU98" s="225"/>
      <c r="AV98" s="224"/>
      <c r="AW98" s="194"/>
      <c r="AX98" s="194"/>
      <c r="AY98" s="194"/>
      <c r="AZ98" s="225"/>
      <c r="BA98" s="224"/>
      <c r="BB98" s="194"/>
      <c r="BC98" s="194"/>
      <c r="BD98" s="194"/>
      <c r="BE98" s="225"/>
      <c r="BF98" s="224"/>
      <c r="BG98" s="194"/>
      <c r="BH98" s="194"/>
      <c r="BI98" s="194"/>
      <c r="BJ98" s="225"/>
      <c r="BK98" s="212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215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69">
        <f>SUM(EG98:EP98)</f>
        <v>0</v>
      </c>
      <c r="CH98" s="26">
        <f t="shared" si="259"/>
        <v>0</v>
      </c>
      <c r="CJ98" s="39">
        <v>90</v>
      </c>
      <c r="CK98" s="16">
        <f t="shared" si="205"/>
        <v>0</v>
      </c>
      <c r="CL98" s="51">
        <f t="shared" ca="1" si="255"/>
        <v>0</v>
      </c>
      <c r="CM98" s="51">
        <f t="shared" ca="1" si="255"/>
        <v>0</v>
      </c>
      <c r="CN98" s="51">
        <f t="shared" ca="1" si="255"/>
        <v>0</v>
      </c>
      <c r="CO98" s="51">
        <f t="shared" ca="1" si="206"/>
        <v>0</v>
      </c>
      <c r="CQ98" s="107">
        <f t="shared" si="207"/>
        <v>0</v>
      </c>
      <c r="CR98" s="107">
        <f t="shared" si="208"/>
        <v>0</v>
      </c>
      <c r="CS98" s="107">
        <f t="shared" si="209"/>
        <v>0</v>
      </c>
      <c r="CT98" s="107">
        <f t="shared" si="210"/>
        <v>0</v>
      </c>
      <c r="CU98" s="107">
        <f t="shared" si="211"/>
        <v>0</v>
      </c>
      <c r="CV98" s="107">
        <f t="shared" si="212"/>
        <v>0</v>
      </c>
      <c r="CW98" s="107">
        <f t="shared" si="213"/>
        <v>0</v>
      </c>
      <c r="CX98" s="107">
        <f t="shared" si="214"/>
        <v>0</v>
      </c>
      <c r="CY98" s="107">
        <f t="shared" si="215"/>
        <v>0</v>
      </c>
      <c r="CZ98" s="107">
        <f t="shared" si="216"/>
        <v>0</v>
      </c>
      <c r="DA98" s="107">
        <f t="shared" si="217"/>
        <v>0</v>
      </c>
      <c r="DB98" s="107">
        <f t="shared" si="218"/>
        <v>0</v>
      </c>
      <c r="DC98" s="107">
        <f t="shared" si="219"/>
        <v>0</v>
      </c>
      <c r="DD98" s="107">
        <f t="shared" si="220"/>
        <v>0</v>
      </c>
      <c r="DE98" s="107">
        <f t="shared" si="221"/>
        <v>0</v>
      </c>
      <c r="DF98" s="107">
        <f t="shared" si="222"/>
        <v>0</v>
      </c>
      <c r="DG98" s="107">
        <f t="shared" si="223"/>
        <v>0</v>
      </c>
      <c r="DH98" s="107">
        <f t="shared" si="224"/>
        <v>0</v>
      </c>
      <c r="DI98" s="107">
        <f t="shared" si="225"/>
        <v>0</v>
      </c>
      <c r="DJ98" s="107">
        <f t="shared" si="226"/>
        <v>0</v>
      </c>
      <c r="DK98" s="107">
        <f t="shared" si="227"/>
        <v>0</v>
      </c>
      <c r="DL98" s="107">
        <f t="shared" si="228"/>
        <v>0</v>
      </c>
      <c r="DM98" s="107">
        <f t="shared" si="229"/>
        <v>0</v>
      </c>
      <c r="DN98" s="107">
        <f t="shared" si="230"/>
        <v>0</v>
      </c>
      <c r="DO98" s="107">
        <f t="shared" si="231"/>
        <v>0</v>
      </c>
      <c r="DP98" s="107">
        <f t="shared" si="232"/>
        <v>0</v>
      </c>
      <c r="DQ98" s="107">
        <f t="shared" si="233"/>
        <v>0</v>
      </c>
      <c r="DR98" s="107">
        <f t="shared" si="234"/>
        <v>0</v>
      </c>
      <c r="DS98" s="107">
        <f t="shared" si="235"/>
        <v>0</v>
      </c>
      <c r="DT98" s="107">
        <f t="shared" si="236"/>
        <v>0</v>
      </c>
      <c r="DV98" s="107">
        <f t="shared" si="237"/>
        <v>0</v>
      </c>
      <c r="DW98" s="107">
        <f t="shared" si="238"/>
        <v>0</v>
      </c>
      <c r="DX98" s="107">
        <f t="shared" si="239"/>
        <v>0</v>
      </c>
      <c r="DY98" s="107">
        <f t="shared" si="240"/>
        <v>0</v>
      </c>
      <c r="DZ98" s="107">
        <f t="shared" si="241"/>
        <v>0</v>
      </c>
      <c r="EA98" s="107">
        <f t="shared" si="242"/>
        <v>0</v>
      </c>
      <c r="EB98" s="107">
        <f t="shared" si="243"/>
        <v>0</v>
      </c>
      <c r="EC98" s="107">
        <f t="shared" si="244"/>
        <v>0</v>
      </c>
      <c r="ED98" s="107">
        <f t="shared" si="245"/>
        <v>0</v>
      </c>
      <c r="EE98" s="107">
        <f t="shared" si="246"/>
        <v>0</v>
      </c>
      <c r="EG98" s="195">
        <f t="shared" si="247"/>
        <v>0</v>
      </c>
      <c r="EH98" s="195">
        <f t="shared" si="248"/>
        <v>0</v>
      </c>
      <c r="EI98" s="195">
        <f t="shared" si="249"/>
        <v>0</v>
      </c>
      <c r="EJ98" s="195">
        <f t="shared" si="250"/>
        <v>0</v>
      </c>
      <c r="EK98" s="195">
        <f t="shared" si="256"/>
        <v>0</v>
      </c>
      <c r="EL98" s="195">
        <f t="shared" si="256"/>
        <v>0</v>
      </c>
      <c r="EM98" s="195">
        <f t="shared" si="256"/>
        <v>0</v>
      </c>
      <c r="EN98" s="195">
        <f t="shared" si="256"/>
        <v>0</v>
      </c>
      <c r="EO98" s="195">
        <f t="shared" si="256"/>
        <v>0</v>
      </c>
      <c r="EP98" s="195">
        <f t="shared" si="256"/>
        <v>0</v>
      </c>
    </row>
    <row r="99" spans="2:146" x14ac:dyDescent="0.2">
      <c r="B99" s="126">
        <f t="shared" si="197"/>
        <v>1</v>
      </c>
      <c r="C99" s="118" t="str">
        <f t="shared" ca="1" si="198"/>
        <v/>
      </c>
      <c r="D99" s="118" t="str">
        <f t="shared" ca="1" si="199"/>
        <v/>
      </c>
      <c r="E99" s="118" t="str">
        <f t="shared" ca="1" si="200"/>
        <v/>
      </c>
      <c r="F99" s="117" t="str">
        <f ca="1">OFFSET(prihlasky!$H$1,$CJ99,0)</f>
        <v/>
      </c>
      <c r="G99" s="117" t="str">
        <f ca="1">IF(OFFSET(prihlasky!$B$1,$CJ99,0)="","",(OFFSET(prihlasky!$B$1,$CJ99,0)))</f>
        <v/>
      </c>
      <c r="H99" s="117">
        <f ca="1">OFFSET(prihlasky!$I$1,$CJ99,0)</f>
        <v>0</v>
      </c>
      <c r="I99" s="117" t="str">
        <f ca="1">UPPER(OFFSET(prihlasky!$A$1,$CJ99,0))</f>
        <v/>
      </c>
      <c r="J99" s="126">
        <f t="shared" si="201"/>
        <v>0</v>
      </c>
      <c r="K99" s="159">
        <f t="shared" si="202"/>
        <v>0</v>
      </c>
      <c r="L99" s="167">
        <f t="shared" ca="1" si="203"/>
        <v>0</v>
      </c>
      <c r="M99" s="117" t="str">
        <f ca="1">IF(OR(CH99=0,ISERROR(MATCH(I99,KKoef!E:E,0))),"",MATCH(I99,KKoef!E:E,0)-1)</f>
        <v/>
      </c>
      <c r="N99" s="117" t="str">
        <f ca="1">IF(M99="","",OFFSET(KKoef!$B$1,M99,0))</f>
        <v/>
      </c>
      <c r="O99" s="128"/>
      <c r="P99" s="128"/>
      <c r="Q99" s="128"/>
      <c r="R99" s="128"/>
      <c r="S99" s="128"/>
      <c r="T99" s="250"/>
      <c r="U99" s="128"/>
      <c r="V99" s="128"/>
      <c r="W99" s="128"/>
      <c r="X99" s="128"/>
      <c r="Y99" s="128"/>
      <c r="Z99" s="250"/>
      <c r="AA99" s="119">
        <f t="shared" ca="1" si="257"/>
        <v>85</v>
      </c>
      <c r="AB99" s="252">
        <f t="shared" si="252"/>
        <v>0</v>
      </c>
      <c r="AC99" s="119">
        <f t="shared" si="253"/>
        <v>0</v>
      </c>
      <c r="AD99" s="252">
        <f t="shared" si="254"/>
        <v>0</v>
      </c>
      <c r="AE99" s="171">
        <f t="shared" ca="1" si="258"/>
        <v>0</v>
      </c>
      <c r="AF99" s="211"/>
      <c r="AG99" s="224"/>
      <c r="AH99" s="194"/>
      <c r="AI99" s="194"/>
      <c r="AJ99" s="194"/>
      <c r="AK99" s="225"/>
      <c r="AL99" s="224"/>
      <c r="AM99" s="194"/>
      <c r="AN99" s="194"/>
      <c r="AO99" s="194"/>
      <c r="AP99" s="225"/>
      <c r="AQ99" s="224"/>
      <c r="AR99" s="194"/>
      <c r="AS99" s="194"/>
      <c r="AT99" s="194"/>
      <c r="AU99" s="225"/>
      <c r="AV99" s="224"/>
      <c r="AW99" s="194"/>
      <c r="AX99" s="194"/>
      <c r="AY99" s="194"/>
      <c r="AZ99" s="225"/>
      <c r="BA99" s="224"/>
      <c r="BB99" s="194"/>
      <c r="BC99" s="194"/>
      <c r="BD99" s="194"/>
      <c r="BE99" s="225"/>
      <c r="BF99" s="224"/>
      <c r="BG99" s="194"/>
      <c r="BH99" s="194"/>
      <c r="BI99" s="194"/>
      <c r="BJ99" s="225"/>
      <c r="BK99" s="212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215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69">
        <f t="shared" ref="CG99:CG128" si="260">SUM(EG99:EP99)</f>
        <v>0</v>
      </c>
      <c r="CH99" s="26">
        <f t="shared" si="259"/>
        <v>0</v>
      </c>
      <c r="CJ99" s="39">
        <v>91</v>
      </c>
      <c r="CK99" s="16">
        <f t="shared" si="205"/>
        <v>0</v>
      </c>
      <c r="CL99" s="51">
        <f t="shared" ca="1" si="255"/>
        <v>0</v>
      </c>
      <c r="CM99" s="51">
        <f t="shared" ca="1" si="255"/>
        <v>0</v>
      </c>
      <c r="CN99" s="51">
        <f t="shared" ca="1" si="255"/>
        <v>0</v>
      </c>
      <c r="CO99" s="51">
        <f t="shared" ca="1" si="206"/>
        <v>0</v>
      </c>
      <c r="CQ99" s="107">
        <f t="shared" si="207"/>
        <v>0</v>
      </c>
      <c r="CR99" s="107">
        <f t="shared" si="208"/>
        <v>0</v>
      </c>
      <c r="CS99" s="107">
        <f t="shared" si="209"/>
        <v>0</v>
      </c>
      <c r="CT99" s="107">
        <f t="shared" si="210"/>
        <v>0</v>
      </c>
      <c r="CU99" s="107">
        <f t="shared" si="211"/>
        <v>0</v>
      </c>
      <c r="CV99" s="107">
        <f t="shared" si="212"/>
        <v>0</v>
      </c>
      <c r="CW99" s="107">
        <f t="shared" si="213"/>
        <v>0</v>
      </c>
      <c r="CX99" s="107">
        <f t="shared" si="214"/>
        <v>0</v>
      </c>
      <c r="CY99" s="107">
        <f t="shared" si="215"/>
        <v>0</v>
      </c>
      <c r="CZ99" s="107">
        <f t="shared" si="216"/>
        <v>0</v>
      </c>
      <c r="DA99" s="107">
        <f t="shared" si="217"/>
        <v>0</v>
      </c>
      <c r="DB99" s="107">
        <f t="shared" si="218"/>
        <v>0</v>
      </c>
      <c r="DC99" s="107">
        <f t="shared" si="219"/>
        <v>0</v>
      </c>
      <c r="DD99" s="107">
        <f t="shared" si="220"/>
        <v>0</v>
      </c>
      <c r="DE99" s="107">
        <f t="shared" si="221"/>
        <v>0</v>
      </c>
      <c r="DF99" s="107">
        <f t="shared" si="222"/>
        <v>0</v>
      </c>
      <c r="DG99" s="107">
        <f t="shared" si="223"/>
        <v>0</v>
      </c>
      <c r="DH99" s="107">
        <f t="shared" si="224"/>
        <v>0</v>
      </c>
      <c r="DI99" s="107">
        <f t="shared" si="225"/>
        <v>0</v>
      </c>
      <c r="DJ99" s="107">
        <f t="shared" si="226"/>
        <v>0</v>
      </c>
      <c r="DK99" s="107">
        <f t="shared" si="227"/>
        <v>0</v>
      </c>
      <c r="DL99" s="107">
        <f t="shared" si="228"/>
        <v>0</v>
      </c>
      <c r="DM99" s="107">
        <f t="shared" si="229"/>
        <v>0</v>
      </c>
      <c r="DN99" s="107">
        <f t="shared" si="230"/>
        <v>0</v>
      </c>
      <c r="DO99" s="107">
        <f t="shared" si="231"/>
        <v>0</v>
      </c>
      <c r="DP99" s="107">
        <f t="shared" si="232"/>
        <v>0</v>
      </c>
      <c r="DQ99" s="107">
        <f t="shared" si="233"/>
        <v>0</v>
      </c>
      <c r="DR99" s="107">
        <f t="shared" si="234"/>
        <v>0</v>
      </c>
      <c r="DS99" s="107">
        <f t="shared" si="235"/>
        <v>0</v>
      </c>
      <c r="DT99" s="107">
        <f t="shared" si="236"/>
        <v>0</v>
      </c>
      <c r="DV99" s="107">
        <f t="shared" si="237"/>
        <v>0</v>
      </c>
      <c r="DW99" s="107">
        <f t="shared" si="238"/>
        <v>0</v>
      </c>
      <c r="DX99" s="107">
        <f t="shared" si="239"/>
        <v>0</v>
      </c>
      <c r="DY99" s="107">
        <f t="shared" si="240"/>
        <v>0</v>
      </c>
      <c r="DZ99" s="107">
        <f t="shared" si="241"/>
        <v>0</v>
      </c>
      <c r="EA99" s="107">
        <f t="shared" si="242"/>
        <v>0</v>
      </c>
      <c r="EB99" s="107">
        <f t="shared" si="243"/>
        <v>0</v>
      </c>
      <c r="EC99" s="107">
        <f t="shared" si="244"/>
        <v>0</v>
      </c>
      <c r="ED99" s="107">
        <f t="shared" si="245"/>
        <v>0</v>
      </c>
      <c r="EE99" s="107">
        <f t="shared" si="246"/>
        <v>0</v>
      </c>
      <c r="EG99" s="195">
        <f t="shared" si="247"/>
        <v>0</v>
      </c>
      <c r="EH99" s="195">
        <f t="shared" si="248"/>
        <v>0</v>
      </c>
      <c r="EI99" s="195">
        <f t="shared" si="249"/>
        <v>0</v>
      </c>
      <c r="EJ99" s="195">
        <f t="shared" si="250"/>
        <v>0</v>
      </c>
      <c r="EK99" s="195">
        <f t="shared" si="256"/>
        <v>0</v>
      </c>
      <c r="EL99" s="195">
        <f t="shared" si="256"/>
        <v>0</v>
      </c>
      <c r="EM99" s="195">
        <f t="shared" si="256"/>
        <v>0</v>
      </c>
      <c r="EN99" s="195">
        <f t="shared" si="256"/>
        <v>0</v>
      </c>
      <c r="EO99" s="195">
        <f t="shared" si="256"/>
        <v>0</v>
      </c>
      <c r="EP99" s="195">
        <f t="shared" si="256"/>
        <v>0</v>
      </c>
    </row>
    <row r="100" spans="2:146" x14ac:dyDescent="0.2">
      <c r="B100" s="126">
        <f t="shared" si="197"/>
        <v>1</v>
      </c>
      <c r="C100" s="118" t="str">
        <f t="shared" ca="1" si="198"/>
        <v/>
      </c>
      <c r="D100" s="118" t="str">
        <f t="shared" ca="1" si="199"/>
        <v/>
      </c>
      <c r="E100" s="118" t="str">
        <f t="shared" ca="1" si="200"/>
        <v/>
      </c>
      <c r="F100" s="117" t="str">
        <f ca="1">OFFSET(prihlasky!$H$1,$CJ100,0)</f>
        <v/>
      </c>
      <c r="G100" s="117" t="str">
        <f ca="1">IF(OFFSET(prihlasky!$B$1,$CJ100,0)="","",(OFFSET(prihlasky!$B$1,$CJ100,0)))</f>
        <v/>
      </c>
      <c r="H100" s="117">
        <f ca="1">OFFSET(prihlasky!$I$1,$CJ100,0)</f>
        <v>0</v>
      </c>
      <c r="I100" s="117" t="str">
        <f ca="1">UPPER(OFFSET(prihlasky!$A$1,$CJ100,0))</f>
        <v/>
      </c>
      <c r="J100" s="126">
        <f t="shared" si="201"/>
        <v>0</v>
      </c>
      <c r="K100" s="159">
        <f t="shared" si="202"/>
        <v>0</v>
      </c>
      <c r="L100" s="167">
        <f t="shared" ca="1" si="203"/>
        <v>0</v>
      </c>
      <c r="M100" s="117" t="str">
        <f ca="1">IF(OR(CH100=0,ISERROR(MATCH(I100,KKoef!E:E,0))),"",MATCH(I100,KKoef!E:E,0)-1)</f>
        <v/>
      </c>
      <c r="N100" s="117" t="str">
        <f ca="1">IF(M100="","",OFFSET(KKoef!$B$1,M100,0))</f>
        <v/>
      </c>
      <c r="O100" s="128"/>
      <c r="P100" s="128"/>
      <c r="Q100" s="128"/>
      <c r="R100" s="128"/>
      <c r="S100" s="128"/>
      <c r="T100" s="250"/>
      <c r="U100" s="128"/>
      <c r="V100" s="128"/>
      <c r="W100" s="128"/>
      <c r="X100" s="128"/>
      <c r="Y100" s="128"/>
      <c r="Z100" s="250"/>
      <c r="AA100" s="119">
        <f t="shared" ca="1" si="257"/>
        <v>85</v>
      </c>
      <c r="AB100" s="252">
        <f t="shared" si="252"/>
        <v>0</v>
      </c>
      <c r="AC100" s="119">
        <f t="shared" si="253"/>
        <v>0</v>
      </c>
      <c r="AD100" s="252">
        <f t="shared" si="254"/>
        <v>0</v>
      </c>
      <c r="AE100" s="171">
        <f t="shared" ca="1" si="258"/>
        <v>0</v>
      </c>
      <c r="AF100" s="211"/>
      <c r="AG100" s="224"/>
      <c r="AH100" s="194"/>
      <c r="AI100" s="194"/>
      <c r="AJ100" s="194"/>
      <c r="AK100" s="225"/>
      <c r="AL100" s="224"/>
      <c r="AM100" s="194"/>
      <c r="AN100" s="194"/>
      <c r="AO100" s="194"/>
      <c r="AP100" s="225"/>
      <c r="AQ100" s="224"/>
      <c r="AR100" s="194"/>
      <c r="AS100" s="194"/>
      <c r="AT100" s="194"/>
      <c r="AU100" s="225"/>
      <c r="AV100" s="224"/>
      <c r="AW100" s="194"/>
      <c r="AX100" s="194"/>
      <c r="AY100" s="194"/>
      <c r="AZ100" s="225"/>
      <c r="BA100" s="224"/>
      <c r="BB100" s="194"/>
      <c r="BC100" s="194"/>
      <c r="BD100" s="194"/>
      <c r="BE100" s="225"/>
      <c r="BF100" s="224"/>
      <c r="BG100" s="194"/>
      <c r="BH100" s="194"/>
      <c r="BI100" s="194"/>
      <c r="BJ100" s="225"/>
      <c r="BK100" s="212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215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69">
        <f t="shared" si="260"/>
        <v>0</v>
      </c>
      <c r="CH100" s="26">
        <f t="shared" si="259"/>
        <v>0</v>
      </c>
      <c r="CJ100" s="39">
        <v>92</v>
      </c>
      <c r="CK100" s="16">
        <f t="shared" si="205"/>
        <v>0</v>
      </c>
      <c r="CL100" s="51">
        <f t="shared" ca="1" si="255"/>
        <v>0</v>
      </c>
      <c r="CM100" s="51">
        <f t="shared" ca="1" si="255"/>
        <v>0</v>
      </c>
      <c r="CN100" s="51">
        <f t="shared" ca="1" si="255"/>
        <v>0</v>
      </c>
      <c r="CO100" s="51">
        <f t="shared" ca="1" si="206"/>
        <v>0</v>
      </c>
      <c r="CQ100" s="107">
        <f t="shared" si="207"/>
        <v>0</v>
      </c>
      <c r="CR100" s="107">
        <f t="shared" si="208"/>
        <v>0</v>
      </c>
      <c r="CS100" s="107">
        <f t="shared" si="209"/>
        <v>0</v>
      </c>
      <c r="CT100" s="107">
        <f t="shared" si="210"/>
        <v>0</v>
      </c>
      <c r="CU100" s="107">
        <f t="shared" si="211"/>
        <v>0</v>
      </c>
      <c r="CV100" s="107">
        <f t="shared" si="212"/>
        <v>0</v>
      </c>
      <c r="CW100" s="107">
        <f t="shared" si="213"/>
        <v>0</v>
      </c>
      <c r="CX100" s="107">
        <f t="shared" si="214"/>
        <v>0</v>
      </c>
      <c r="CY100" s="107">
        <f t="shared" si="215"/>
        <v>0</v>
      </c>
      <c r="CZ100" s="107">
        <f t="shared" si="216"/>
        <v>0</v>
      </c>
      <c r="DA100" s="107">
        <f t="shared" si="217"/>
        <v>0</v>
      </c>
      <c r="DB100" s="107">
        <f t="shared" si="218"/>
        <v>0</v>
      </c>
      <c r="DC100" s="107">
        <f t="shared" si="219"/>
        <v>0</v>
      </c>
      <c r="DD100" s="107">
        <f t="shared" si="220"/>
        <v>0</v>
      </c>
      <c r="DE100" s="107">
        <f t="shared" si="221"/>
        <v>0</v>
      </c>
      <c r="DF100" s="107">
        <f t="shared" si="222"/>
        <v>0</v>
      </c>
      <c r="DG100" s="107">
        <f t="shared" si="223"/>
        <v>0</v>
      </c>
      <c r="DH100" s="107">
        <f t="shared" si="224"/>
        <v>0</v>
      </c>
      <c r="DI100" s="107">
        <f t="shared" si="225"/>
        <v>0</v>
      </c>
      <c r="DJ100" s="107">
        <f t="shared" si="226"/>
        <v>0</v>
      </c>
      <c r="DK100" s="107">
        <f t="shared" si="227"/>
        <v>0</v>
      </c>
      <c r="DL100" s="107">
        <f t="shared" si="228"/>
        <v>0</v>
      </c>
      <c r="DM100" s="107">
        <f t="shared" si="229"/>
        <v>0</v>
      </c>
      <c r="DN100" s="107">
        <f t="shared" si="230"/>
        <v>0</v>
      </c>
      <c r="DO100" s="107">
        <f t="shared" si="231"/>
        <v>0</v>
      </c>
      <c r="DP100" s="107">
        <f t="shared" si="232"/>
        <v>0</v>
      </c>
      <c r="DQ100" s="107">
        <f t="shared" si="233"/>
        <v>0</v>
      </c>
      <c r="DR100" s="107">
        <f t="shared" si="234"/>
        <v>0</v>
      </c>
      <c r="DS100" s="107">
        <f t="shared" si="235"/>
        <v>0</v>
      </c>
      <c r="DT100" s="107">
        <f t="shared" si="236"/>
        <v>0</v>
      </c>
      <c r="DV100" s="107">
        <f t="shared" si="237"/>
        <v>0</v>
      </c>
      <c r="DW100" s="107">
        <f t="shared" si="238"/>
        <v>0</v>
      </c>
      <c r="DX100" s="107">
        <f t="shared" si="239"/>
        <v>0</v>
      </c>
      <c r="DY100" s="107">
        <f t="shared" si="240"/>
        <v>0</v>
      </c>
      <c r="DZ100" s="107">
        <f t="shared" si="241"/>
        <v>0</v>
      </c>
      <c r="EA100" s="107">
        <f t="shared" si="242"/>
        <v>0</v>
      </c>
      <c r="EB100" s="107">
        <f t="shared" si="243"/>
        <v>0</v>
      </c>
      <c r="EC100" s="107">
        <f t="shared" si="244"/>
        <v>0</v>
      </c>
      <c r="ED100" s="107">
        <f t="shared" si="245"/>
        <v>0</v>
      </c>
      <c r="EE100" s="107">
        <f t="shared" si="246"/>
        <v>0</v>
      </c>
      <c r="EG100" s="195">
        <f t="shared" si="247"/>
        <v>0</v>
      </c>
      <c r="EH100" s="195">
        <f t="shared" si="248"/>
        <v>0</v>
      </c>
      <c r="EI100" s="195">
        <f t="shared" si="249"/>
        <v>0</v>
      </c>
      <c r="EJ100" s="195">
        <f t="shared" si="250"/>
        <v>0</v>
      </c>
      <c r="EK100" s="195">
        <f t="shared" si="256"/>
        <v>0</v>
      </c>
      <c r="EL100" s="195">
        <f t="shared" si="256"/>
        <v>0</v>
      </c>
      <c r="EM100" s="195">
        <f t="shared" si="256"/>
        <v>0</v>
      </c>
      <c r="EN100" s="195">
        <f t="shared" si="256"/>
        <v>0</v>
      </c>
      <c r="EO100" s="195">
        <f t="shared" si="256"/>
        <v>0</v>
      </c>
      <c r="EP100" s="195">
        <f t="shared" si="256"/>
        <v>0</v>
      </c>
    </row>
    <row r="101" spans="2:146" x14ac:dyDescent="0.2">
      <c r="B101" s="126">
        <f t="shared" si="197"/>
        <v>1</v>
      </c>
      <c r="C101" s="118" t="str">
        <f t="shared" ca="1" si="198"/>
        <v/>
      </c>
      <c r="D101" s="118" t="str">
        <f t="shared" ca="1" si="199"/>
        <v/>
      </c>
      <c r="E101" s="118" t="str">
        <f t="shared" ca="1" si="200"/>
        <v/>
      </c>
      <c r="F101" s="117" t="str">
        <f ca="1">OFFSET(prihlasky!$H$1,$CJ101,0)</f>
        <v/>
      </c>
      <c r="G101" s="117" t="str">
        <f ca="1">IF(OFFSET(prihlasky!$B$1,$CJ101,0)="","",(OFFSET(prihlasky!$B$1,$CJ101,0)))</f>
        <v/>
      </c>
      <c r="H101" s="117">
        <f ca="1">OFFSET(prihlasky!$I$1,$CJ101,0)</f>
        <v>0</v>
      </c>
      <c r="I101" s="117" t="str">
        <f ca="1">UPPER(OFFSET(prihlasky!$A$1,$CJ101,0))</f>
        <v/>
      </c>
      <c r="J101" s="126">
        <f t="shared" si="201"/>
        <v>0</v>
      </c>
      <c r="K101" s="159">
        <f t="shared" si="202"/>
        <v>0</v>
      </c>
      <c r="L101" s="167">
        <f t="shared" ca="1" si="203"/>
        <v>0</v>
      </c>
      <c r="M101" s="117" t="str">
        <f ca="1">IF(OR(CH101=0,ISERROR(MATCH(I101,KKoef!E:E,0))),"",MATCH(I101,KKoef!E:E,0)-1)</f>
        <v/>
      </c>
      <c r="N101" s="117" t="str">
        <f ca="1">IF(M101="","",OFFSET(KKoef!$B$1,M101,0))</f>
        <v/>
      </c>
      <c r="O101" s="128"/>
      <c r="P101" s="128"/>
      <c r="Q101" s="128"/>
      <c r="R101" s="128"/>
      <c r="S101" s="128"/>
      <c r="T101" s="250"/>
      <c r="U101" s="128"/>
      <c r="V101" s="128"/>
      <c r="W101" s="128"/>
      <c r="X101" s="128"/>
      <c r="Y101" s="128"/>
      <c r="Z101" s="250"/>
      <c r="AA101" s="119">
        <f t="shared" ca="1" si="257"/>
        <v>85</v>
      </c>
      <c r="AB101" s="252">
        <f t="shared" si="252"/>
        <v>0</v>
      </c>
      <c r="AC101" s="119">
        <f t="shared" si="253"/>
        <v>0</v>
      </c>
      <c r="AD101" s="252">
        <f t="shared" si="254"/>
        <v>0</v>
      </c>
      <c r="AE101" s="171">
        <f t="shared" ca="1" si="258"/>
        <v>0</v>
      </c>
      <c r="AF101" s="211"/>
      <c r="AG101" s="224"/>
      <c r="AH101" s="194"/>
      <c r="AI101" s="194"/>
      <c r="AJ101" s="194"/>
      <c r="AK101" s="225"/>
      <c r="AL101" s="224"/>
      <c r="AM101" s="194"/>
      <c r="AN101" s="194"/>
      <c r="AO101" s="194"/>
      <c r="AP101" s="225"/>
      <c r="AQ101" s="224"/>
      <c r="AR101" s="194"/>
      <c r="AS101" s="194"/>
      <c r="AT101" s="194"/>
      <c r="AU101" s="225"/>
      <c r="AV101" s="224"/>
      <c r="AW101" s="194"/>
      <c r="AX101" s="194"/>
      <c r="AY101" s="194"/>
      <c r="AZ101" s="225"/>
      <c r="BA101" s="224"/>
      <c r="BB101" s="194"/>
      <c r="BC101" s="194"/>
      <c r="BD101" s="194"/>
      <c r="BE101" s="225"/>
      <c r="BF101" s="224"/>
      <c r="BG101" s="194"/>
      <c r="BH101" s="194"/>
      <c r="BI101" s="194"/>
      <c r="BJ101" s="225"/>
      <c r="BK101" s="212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215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69">
        <f t="shared" si="260"/>
        <v>0</v>
      </c>
      <c r="CH101" s="26">
        <f t="shared" si="259"/>
        <v>0</v>
      </c>
      <c r="CJ101" s="39">
        <v>93</v>
      </c>
      <c r="CK101" s="16">
        <f t="shared" si="205"/>
        <v>0</v>
      </c>
      <c r="CL101" s="51">
        <f t="shared" ca="1" si="255"/>
        <v>0</v>
      </c>
      <c r="CM101" s="51">
        <f t="shared" ca="1" si="255"/>
        <v>0</v>
      </c>
      <c r="CN101" s="51">
        <f t="shared" ca="1" si="255"/>
        <v>0</v>
      </c>
      <c r="CO101" s="51">
        <f t="shared" ca="1" si="206"/>
        <v>0</v>
      </c>
      <c r="CQ101" s="107">
        <f t="shared" si="207"/>
        <v>0</v>
      </c>
      <c r="CR101" s="107">
        <f t="shared" si="208"/>
        <v>0</v>
      </c>
      <c r="CS101" s="107">
        <f t="shared" si="209"/>
        <v>0</v>
      </c>
      <c r="CT101" s="107">
        <f t="shared" si="210"/>
        <v>0</v>
      </c>
      <c r="CU101" s="107">
        <f t="shared" si="211"/>
        <v>0</v>
      </c>
      <c r="CV101" s="107">
        <f t="shared" si="212"/>
        <v>0</v>
      </c>
      <c r="CW101" s="107">
        <f t="shared" si="213"/>
        <v>0</v>
      </c>
      <c r="CX101" s="107">
        <f t="shared" si="214"/>
        <v>0</v>
      </c>
      <c r="CY101" s="107">
        <f t="shared" si="215"/>
        <v>0</v>
      </c>
      <c r="CZ101" s="107">
        <f t="shared" si="216"/>
        <v>0</v>
      </c>
      <c r="DA101" s="107">
        <f t="shared" si="217"/>
        <v>0</v>
      </c>
      <c r="DB101" s="107">
        <f t="shared" si="218"/>
        <v>0</v>
      </c>
      <c r="DC101" s="107">
        <f t="shared" si="219"/>
        <v>0</v>
      </c>
      <c r="DD101" s="107">
        <f t="shared" si="220"/>
        <v>0</v>
      </c>
      <c r="DE101" s="107">
        <f t="shared" si="221"/>
        <v>0</v>
      </c>
      <c r="DF101" s="107">
        <f t="shared" si="222"/>
        <v>0</v>
      </c>
      <c r="DG101" s="107">
        <f t="shared" si="223"/>
        <v>0</v>
      </c>
      <c r="DH101" s="107">
        <f t="shared" si="224"/>
        <v>0</v>
      </c>
      <c r="DI101" s="107">
        <f t="shared" si="225"/>
        <v>0</v>
      </c>
      <c r="DJ101" s="107">
        <f t="shared" si="226"/>
        <v>0</v>
      </c>
      <c r="DK101" s="107">
        <f t="shared" si="227"/>
        <v>0</v>
      </c>
      <c r="DL101" s="107">
        <f t="shared" si="228"/>
        <v>0</v>
      </c>
      <c r="DM101" s="107">
        <f t="shared" si="229"/>
        <v>0</v>
      </c>
      <c r="DN101" s="107">
        <f t="shared" si="230"/>
        <v>0</v>
      </c>
      <c r="DO101" s="107">
        <f t="shared" si="231"/>
        <v>0</v>
      </c>
      <c r="DP101" s="107">
        <f t="shared" si="232"/>
        <v>0</v>
      </c>
      <c r="DQ101" s="107">
        <f t="shared" si="233"/>
        <v>0</v>
      </c>
      <c r="DR101" s="107">
        <f t="shared" si="234"/>
        <v>0</v>
      </c>
      <c r="DS101" s="107">
        <f t="shared" si="235"/>
        <v>0</v>
      </c>
      <c r="DT101" s="107">
        <f t="shared" si="236"/>
        <v>0</v>
      </c>
      <c r="DV101" s="107">
        <f t="shared" si="237"/>
        <v>0</v>
      </c>
      <c r="DW101" s="107">
        <f t="shared" si="238"/>
        <v>0</v>
      </c>
      <c r="DX101" s="107">
        <f t="shared" si="239"/>
        <v>0</v>
      </c>
      <c r="DY101" s="107">
        <f t="shared" si="240"/>
        <v>0</v>
      </c>
      <c r="DZ101" s="107">
        <f t="shared" si="241"/>
        <v>0</v>
      </c>
      <c r="EA101" s="107">
        <f t="shared" si="242"/>
        <v>0</v>
      </c>
      <c r="EB101" s="107">
        <f t="shared" si="243"/>
        <v>0</v>
      </c>
      <c r="EC101" s="107">
        <f t="shared" si="244"/>
        <v>0</v>
      </c>
      <c r="ED101" s="107">
        <f t="shared" si="245"/>
        <v>0</v>
      </c>
      <c r="EE101" s="107">
        <f t="shared" si="246"/>
        <v>0</v>
      </c>
      <c r="EG101" s="195">
        <f t="shared" si="247"/>
        <v>0</v>
      </c>
      <c r="EH101" s="195">
        <f t="shared" si="248"/>
        <v>0</v>
      </c>
      <c r="EI101" s="195">
        <f t="shared" si="249"/>
        <v>0</v>
      </c>
      <c r="EJ101" s="195">
        <f t="shared" si="250"/>
        <v>0</v>
      </c>
      <c r="EK101" s="195">
        <f t="shared" si="256"/>
        <v>0</v>
      </c>
      <c r="EL101" s="195">
        <f t="shared" si="256"/>
        <v>0</v>
      </c>
      <c r="EM101" s="195">
        <f t="shared" si="256"/>
        <v>0</v>
      </c>
      <c r="EN101" s="195">
        <f t="shared" si="256"/>
        <v>0</v>
      </c>
      <c r="EO101" s="195">
        <f t="shared" si="256"/>
        <v>0</v>
      </c>
      <c r="EP101" s="195">
        <f t="shared" si="256"/>
        <v>0</v>
      </c>
    </row>
    <row r="102" spans="2:146" x14ac:dyDescent="0.2">
      <c r="B102" s="126">
        <f t="shared" si="197"/>
        <v>1</v>
      </c>
      <c r="C102" s="118" t="str">
        <f t="shared" ca="1" si="198"/>
        <v/>
      </c>
      <c r="D102" s="118" t="str">
        <f t="shared" ca="1" si="199"/>
        <v/>
      </c>
      <c r="E102" s="118" t="str">
        <f t="shared" ca="1" si="200"/>
        <v/>
      </c>
      <c r="F102" s="117" t="str">
        <f ca="1">OFFSET(prihlasky!$H$1,$CJ102,0)</f>
        <v/>
      </c>
      <c r="G102" s="117" t="str">
        <f ca="1">IF(OFFSET(prihlasky!$B$1,$CJ102,0)="","",(OFFSET(prihlasky!$B$1,$CJ102,0)))</f>
        <v/>
      </c>
      <c r="H102" s="117">
        <f ca="1">OFFSET(prihlasky!$I$1,$CJ102,0)</f>
        <v>0</v>
      </c>
      <c r="I102" s="117" t="str">
        <f ca="1">UPPER(OFFSET(prihlasky!$A$1,$CJ102,0))</f>
        <v/>
      </c>
      <c r="J102" s="126">
        <f t="shared" si="201"/>
        <v>0</v>
      </c>
      <c r="K102" s="159">
        <f t="shared" si="202"/>
        <v>0</v>
      </c>
      <c r="L102" s="167">
        <f t="shared" ca="1" si="203"/>
        <v>0</v>
      </c>
      <c r="M102" s="117" t="str">
        <f ca="1">IF(OR(CH102=0,ISERROR(MATCH(I102,KKoef!E:E,0))),"",MATCH(I102,KKoef!E:E,0)-1)</f>
        <v/>
      </c>
      <c r="N102" s="117" t="str">
        <f ca="1">IF(M102="","",OFFSET(KKoef!$B$1,M102,0))</f>
        <v/>
      </c>
      <c r="O102" s="128"/>
      <c r="P102" s="128"/>
      <c r="Q102" s="128"/>
      <c r="R102" s="128"/>
      <c r="S102" s="128"/>
      <c r="T102" s="250"/>
      <c r="U102" s="128"/>
      <c r="V102" s="128"/>
      <c r="W102" s="128"/>
      <c r="X102" s="128"/>
      <c r="Y102" s="128"/>
      <c r="Z102" s="250"/>
      <c r="AA102" s="119">
        <f t="shared" ca="1" si="257"/>
        <v>85</v>
      </c>
      <c r="AB102" s="252">
        <f t="shared" si="252"/>
        <v>0</v>
      </c>
      <c r="AC102" s="119">
        <f t="shared" si="253"/>
        <v>0</v>
      </c>
      <c r="AD102" s="252">
        <f t="shared" si="254"/>
        <v>0</v>
      </c>
      <c r="AE102" s="171">
        <f t="shared" ca="1" si="258"/>
        <v>0</v>
      </c>
      <c r="AF102" s="211"/>
      <c r="AG102" s="224"/>
      <c r="AH102" s="194"/>
      <c r="AI102" s="194"/>
      <c r="AJ102" s="194"/>
      <c r="AK102" s="225"/>
      <c r="AL102" s="224"/>
      <c r="AM102" s="194"/>
      <c r="AN102" s="194"/>
      <c r="AO102" s="194"/>
      <c r="AP102" s="225"/>
      <c r="AQ102" s="224"/>
      <c r="AR102" s="194"/>
      <c r="AS102" s="194"/>
      <c r="AT102" s="194"/>
      <c r="AU102" s="225"/>
      <c r="AV102" s="224"/>
      <c r="AW102" s="194"/>
      <c r="AX102" s="194"/>
      <c r="AY102" s="194"/>
      <c r="AZ102" s="225"/>
      <c r="BA102" s="224"/>
      <c r="BB102" s="194"/>
      <c r="BC102" s="194"/>
      <c r="BD102" s="194"/>
      <c r="BE102" s="225"/>
      <c r="BF102" s="224"/>
      <c r="BG102" s="194"/>
      <c r="BH102" s="194"/>
      <c r="BI102" s="194"/>
      <c r="BJ102" s="225"/>
      <c r="BK102" s="212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15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69">
        <f t="shared" si="260"/>
        <v>0</v>
      </c>
      <c r="CH102" s="26">
        <f t="shared" si="259"/>
        <v>0</v>
      </c>
      <c r="CJ102" s="39">
        <v>94</v>
      </c>
      <c r="CK102" s="16">
        <f t="shared" si="205"/>
        <v>0</v>
      </c>
      <c r="CL102" s="51">
        <f t="shared" ca="1" si="255"/>
        <v>0</v>
      </c>
      <c r="CM102" s="51">
        <f t="shared" ca="1" si="255"/>
        <v>0</v>
      </c>
      <c r="CN102" s="51">
        <f t="shared" ca="1" si="255"/>
        <v>0</v>
      </c>
      <c r="CO102" s="51">
        <f t="shared" ca="1" si="206"/>
        <v>0</v>
      </c>
      <c r="CQ102" s="107">
        <f t="shared" si="207"/>
        <v>0</v>
      </c>
      <c r="CR102" s="107">
        <f t="shared" si="208"/>
        <v>0</v>
      </c>
      <c r="CS102" s="107">
        <f t="shared" si="209"/>
        <v>0</v>
      </c>
      <c r="CT102" s="107">
        <f t="shared" si="210"/>
        <v>0</v>
      </c>
      <c r="CU102" s="107">
        <f t="shared" si="211"/>
        <v>0</v>
      </c>
      <c r="CV102" s="107">
        <f t="shared" si="212"/>
        <v>0</v>
      </c>
      <c r="CW102" s="107">
        <f t="shared" si="213"/>
        <v>0</v>
      </c>
      <c r="CX102" s="107">
        <f t="shared" si="214"/>
        <v>0</v>
      </c>
      <c r="CY102" s="107">
        <f t="shared" si="215"/>
        <v>0</v>
      </c>
      <c r="CZ102" s="107">
        <f t="shared" si="216"/>
        <v>0</v>
      </c>
      <c r="DA102" s="107">
        <f t="shared" si="217"/>
        <v>0</v>
      </c>
      <c r="DB102" s="107">
        <f t="shared" si="218"/>
        <v>0</v>
      </c>
      <c r="DC102" s="107">
        <f t="shared" si="219"/>
        <v>0</v>
      </c>
      <c r="DD102" s="107">
        <f t="shared" si="220"/>
        <v>0</v>
      </c>
      <c r="DE102" s="107">
        <f t="shared" si="221"/>
        <v>0</v>
      </c>
      <c r="DF102" s="107">
        <f t="shared" si="222"/>
        <v>0</v>
      </c>
      <c r="DG102" s="107">
        <f t="shared" si="223"/>
        <v>0</v>
      </c>
      <c r="DH102" s="107">
        <f t="shared" si="224"/>
        <v>0</v>
      </c>
      <c r="DI102" s="107">
        <f t="shared" si="225"/>
        <v>0</v>
      </c>
      <c r="DJ102" s="107">
        <f t="shared" si="226"/>
        <v>0</v>
      </c>
      <c r="DK102" s="107">
        <f t="shared" si="227"/>
        <v>0</v>
      </c>
      <c r="DL102" s="107">
        <f t="shared" si="228"/>
        <v>0</v>
      </c>
      <c r="DM102" s="107">
        <f t="shared" si="229"/>
        <v>0</v>
      </c>
      <c r="DN102" s="107">
        <f t="shared" si="230"/>
        <v>0</v>
      </c>
      <c r="DO102" s="107">
        <f t="shared" si="231"/>
        <v>0</v>
      </c>
      <c r="DP102" s="107">
        <f t="shared" si="232"/>
        <v>0</v>
      </c>
      <c r="DQ102" s="107">
        <f t="shared" si="233"/>
        <v>0</v>
      </c>
      <c r="DR102" s="107">
        <f t="shared" si="234"/>
        <v>0</v>
      </c>
      <c r="DS102" s="107">
        <f t="shared" si="235"/>
        <v>0</v>
      </c>
      <c r="DT102" s="107">
        <f t="shared" si="236"/>
        <v>0</v>
      </c>
      <c r="DV102" s="107">
        <f t="shared" si="237"/>
        <v>0</v>
      </c>
      <c r="DW102" s="107">
        <f t="shared" si="238"/>
        <v>0</v>
      </c>
      <c r="DX102" s="107">
        <f t="shared" si="239"/>
        <v>0</v>
      </c>
      <c r="DY102" s="107">
        <f t="shared" si="240"/>
        <v>0</v>
      </c>
      <c r="DZ102" s="107">
        <f t="shared" si="241"/>
        <v>0</v>
      </c>
      <c r="EA102" s="107">
        <f t="shared" si="242"/>
        <v>0</v>
      </c>
      <c r="EB102" s="107">
        <f t="shared" si="243"/>
        <v>0</v>
      </c>
      <c r="EC102" s="107">
        <f t="shared" si="244"/>
        <v>0</v>
      </c>
      <c r="ED102" s="107">
        <f t="shared" si="245"/>
        <v>0</v>
      </c>
      <c r="EE102" s="107">
        <f t="shared" si="246"/>
        <v>0</v>
      </c>
      <c r="EG102" s="195">
        <f t="shared" si="247"/>
        <v>0</v>
      </c>
      <c r="EH102" s="195">
        <f t="shared" si="248"/>
        <v>0</v>
      </c>
      <c r="EI102" s="195">
        <f t="shared" si="249"/>
        <v>0</v>
      </c>
      <c r="EJ102" s="195">
        <f t="shared" si="250"/>
        <v>0</v>
      </c>
      <c r="EK102" s="195">
        <f t="shared" si="256"/>
        <v>0</v>
      </c>
      <c r="EL102" s="195">
        <f t="shared" si="256"/>
        <v>0</v>
      </c>
      <c r="EM102" s="195">
        <f t="shared" si="256"/>
        <v>0</v>
      </c>
      <c r="EN102" s="195">
        <f t="shared" si="256"/>
        <v>0</v>
      </c>
      <c r="EO102" s="195">
        <f t="shared" si="256"/>
        <v>0</v>
      </c>
      <c r="EP102" s="195">
        <f t="shared" si="256"/>
        <v>0</v>
      </c>
    </row>
    <row r="103" spans="2:146" x14ac:dyDescent="0.2">
      <c r="B103" s="126">
        <f t="shared" si="197"/>
        <v>1</v>
      </c>
      <c r="C103" s="118" t="str">
        <f t="shared" ca="1" si="198"/>
        <v/>
      </c>
      <c r="D103" s="118" t="str">
        <f t="shared" ca="1" si="199"/>
        <v/>
      </c>
      <c r="E103" s="118" t="str">
        <f t="shared" ca="1" si="200"/>
        <v/>
      </c>
      <c r="F103" s="117" t="str">
        <f ca="1">OFFSET(prihlasky!$H$1,$CJ103,0)</f>
        <v/>
      </c>
      <c r="G103" s="117" t="str">
        <f ca="1">IF(OFFSET(prihlasky!$B$1,$CJ103,0)="","",(OFFSET(prihlasky!$B$1,$CJ103,0)))</f>
        <v/>
      </c>
      <c r="H103" s="117">
        <f ca="1">OFFSET(prihlasky!$I$1,$CJ103,0)</f>
        <v>0</v>
      </c>
      <c r="I103" s="117" t="str">
        <f ca="1">UPPER(OFFSET(prihlasky!$A$1,$CJ103,0))</f>
        <v/>
      </c>
      <c r="J103" s="126">
        <f t="shared" si="201"/>
        <v>0</v>
      </c>
      <c r="K103" s="159">
        <f t="shared" si="202"/>
        <v>0</v>
      </c>
      <c r="L103" s="167">
        <f t="shared" ca="1" si="203"/>
        <v>0</v>
      </c>
      <c r="M103" s="117" t="str">
        <f ca="1">IF(OR(CH103=0,ISERROR(MATCH(I103,KKoef!E:E,0))),"",MATCH(I103,KKoef!E:E,0)-1)</f>
        <v/>
      </c>
      <c r="N103" s="117" t="str">
        <f ca="1">IF(M103="","",OFFSET(KKoef!$B$1,M103,0))</f>
        <v/>
      </c>
      <c r="O103" s="128"/>
      <c r="P103" s="128"/>
      <c r="Q103" s="128"/>
      <c r="R103" s="128"/>
      <c r="S103" s="128"/>
      <c r="T103" s="250"/>
      <c r="U103" s="128"/>
      <c r="V103" s="128"/>
      <c r="W103" s="128"/>
      <c r="X103" s="128"/>
      <c r="Y103" s="128"/>
      <c r="Z103" s="250"/>
      <c r="AA103" s="119">
        <f t="shared" ca="1" si="257"/>
        <v>85</v>
      </c>
      <c r="AB103" s="252">
        <f t="shared" si="252"/>
        <v>0</v>
      </c>
      <c r="AC103" s="119">
        <f t="shared" si="253"/>
        <v>0</v>
      </c>
      <c r="AD103" s="252">
        <f t="shared" si="254"/>
        <v>0</v>
      </c>
      <c r="AE103" s="171">
        <f t="shared" ca="1" si="258"/>
        <v>0</v>
      </c>
      <c r="AF103" s="211"/>
      <c r="AG103" s="224"/>
      <c r="AH103" s="194"/>
      <c r="AI103" s="194"/>
      <c r="AJ103" s="194"/>
      <c r="AK103" s="225"/>
      <c r="AL103" s="224"/>
      <c r="AM103" s="194"/>
      <c r="AN103" s="194"/>
      <c r="AO103" s="194"/>
      <c r="AP103" s="225"/>
      <c r="AQ103" s="224"/>
      <c r="AR103" s="194"/>
      <c r="AS103" s="194"/>
      <c r="AT103" s="194"/>
      <c r="AU103" s="225"/>
      <c r="AV103" s="224"/>
      <c r="AW103" s="194"/>
      <c r="AX103" s="194"/>
      <c r="AY103" s="194"/>
      <c r="AZ103" s="225"/>
      <c r="BA103" s="224"/>
      <c r="BB103" s="194"/>
      <c r="BC103" s="194"/>
      <c r="BD103" s="194"/>
      <c r="BE103" s="225"/>
      <c r="BF103" s="224"/>
      <c r="BG103" s="194"/>
      <c r="BH103" s="194"/>
      <c r="BI103" s="194"/>
      <c r="BJ103" s="225"/>
      <c r="BK103" s="212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15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69">
        <f t="shared" si="260"/>
        <v>0</v>
      </c>
      <c r="CH103" s="26">
        <f t="shared" si="259"/>
        <v>0</v>
      </c>
      <c r="CJ103" s="39">
        <v>95</v>
      </c>
      <c r="CK103" s="16">
        <f t="shared" si="205"/>
        <v>0</v>
      </c>
      <c r="CL103" s="51">
        <f t="shared" ca="1" si="255"/>
        <v>0</v>
      </c>
      <c r="CM103" s="51">
        <f t="shared" ca="1" si="255"/>
        <v>0</v>
      </c>
      <c r="CN103" s="51">
        <f t="shared" ca="1" si="255"/>
        <v>0</v>
      </c>
      <c r="CO103" s="51">
        <f t="shared" ca="1" si="206"/>
        <v>0</v>
      </c>
      <c r="CQ103" s="107">
        <f t="shared" si="207"/>
        <v>0</v>
      </c>
      <c r="CR103" s="107">
        <f t="shared" si="208"/>
        <v>0</v>
      </c>
      <c r="CS103" s="107">
        <f t="shared" si="209"/>
        <v>0</v>
      </c>
      <c r="CT103" s="107">
        <f t="shared" si="210"/>
        <v>0</v>
      </c>
      <c r="CU103" s="107">
        <f t="shared" si="211"/>
        <v>0</v>
      </c>
      <c r="CV103" s="107">
        <f t="shared" si="212"/>
        <v>0</v>
      </c>
      <c r="CW103" s="107">
        <f t="shared" si="213"/>
        <v>0</v>
      </c>
      <c r="CX103" s="107">
        <f t="shared" si="214"/>
        <v>0</v>
      </c>
      <c r="CY103" s="107">
        <f t="shared" si="215"/>
        <v>0</v>
      </c>
      <c r="CZ103" s="107">
        <f t="shared" si="216"/>
        <v>0</v>
      </c>
      <c r="DA103" s="107">
        <f t="shared" si="217"/>
        <v>0</v>
      </c>
      <c r="DB103" s="107">
        <f t="shared" si="218"/>
        <v>0</v>
      </c>
      <c r="DC103" s="107">
        <f t="shared" si="219"/>
        <v>0</v>
      </c>
      <c r="DD103" s="107">
        <f t="shared" si="220"/>
        <v>0</v>
      </c>
      <c r="DE103" s="107">
        <f t="shared" si="221"/>
        <v>0</v>
      </c>
      <c r="DF103" s="107">
        <f t="shared" si="222"/>
        <v>0</v>
      </c>
      <c r="DG103" s="107">
        <f t="shared" si="223"/>
        <v>0</v>
      </c>
      <c r="DH103" s="107">
        <f t="shared" si="224"/>
        <v>0</v>
      </c>
      <c r="DI103" s="107">
        <f t="shared" si="225"/>
        <v>0</v>
      </c>
      <c r="DJ103" s="107">
        <f t="shared" si="226"/>
        <v>0</v>
      </c>
      <c r="DK103" s="107">
        <f t="shared" si="227"/>
        <v>0</v>
      </c>
      <c r="DL103" s="107">
        <f t="shared" si="228"/>
        <v>0</v>
      </c>
      <c r="DM103" s="107">
        <f t="shared" si="229"/>
        <v>0</v>
      </c>
      <c r="DN103" s="107">
        <f t="shared" si="230"/>
        <v>0</v>
      </c>
      <c r="DO103" s="107">
        <f t="shared" si="231"/>
        <v>0</v>
      </c>
      <c r="DP103" s="107">
        <f t="shared" si="232"/>
        <v>0</v>
      </c>
      <c r="DQ103" s="107">
        <f t="shared" si="233"/>
        <v>0</v>
      </c>
      <c r="DR103" s="107">
        <f t="shared" si="234"/>
        <v>0</v>
      </c>
      <c r="DS103" s="107">
        <f t="shared" si="235"/>
        <v>0</v>
      </c>
      <c r="DT103" s="107">
        <f t="shared" si="236"/>
        <v>0</v>
      </c>
      <c r="DV103" s="107">
        <f t="shared" si="237"/>
        <v>0</v>
      </c>
      <c r="DW103" s="107">
        <f t="shared" si="238"/>
        <v>0</v>
      </c>
      <c r="DX103" s="107">
        <f t="shared" si="239"/>
        <v>0</v>
      </c>
      <c r="DY103" s="107">
        <f t="shared" si="240"/>
        <v>0</v>
      </c>
      <c r="DZ103" s="107">
        <f t="shared" si="241"/>
        <v>0</v>
      </c>
      <c r="EA103" s="107">
        <f t="shared" si="242"/>
        <v>0</v>
      </c>
      <c r="EB103" s="107">
        <f t="shared" si="243"/>
        <v>0</v>
      </c>
      <c r="EC103" s="107">
        <f t="shared" si="244"/>
        <v>0</v>
      </c>
      <c r="ED103" s="107">
        <f t="shared" si="245"/>
        <v>0</v>
      </c>
      <c r="EE103" s="107">
        <f t="shared" si="246"/>
        <v>0</v>
      </c>
      <c r="EG103" s="195">
        <f t="shared" si="247"/>
        <v>0</v>
      </c>
      <c r="EH103" s="195">
        <f t="shared" si="248"/>
        <v>0</v>
      </c>
      <c r="EI103" s="195">
        <f t="shared" si="249"/>
        <v>0</v>
      </c>
      <c r="EJ103" s="195">
        <f t="shared" si="250"/>
        <v>0</v>
      </c>
      <c r="EK103" s="195">
        <f t="shared" si="256"/>
        <v>0</v>
      </c>
      <c r="EL103" s="195">
        <f t="shared" si="256"/>
        <v>0</v>
      </c>
      <c r="EM103" s="195">
        <f t="shared" si="256"/>
        <v>0</v>
      </c>
      <c r="EN103" s="195">
        <f t="shared" si="256"/>
        <v>0</v>
      </c>
      <c r="EO103" s="195">
        <f t="shared" si="256"/>
        <v>0</v>
      </c>
      <c r="EP103" s="195">
        <f t="shared" si="256"/>
        <v>0</v>
      </c>
    </row>
    <row r="104" spans="2:146" x14ac:dyDescent="0.2">
      <c r="B104" s="126">
        <f t="shared" si="197"/>
        <v>1</v>
      </c>
      <c r="C104" s="118" t="str">
        <f t="shared" ca="1" si="198"/>
        <v/>
      </c>
      <c r="D104" s="118" t="str">
        <f t="shared" ca="1" si="199"/>
        <v/>
      </c>
      <c r="E104" s="118" t="str">
        <f t="shared" ca="1" si="200"/>
        <v/>
      </c>
      <c r="F104" s="117" t="str">
        <f ca="1">OFFSET(prihlasky!$H$1,$CJ104,0)</f>
        <v/>
      </c>
      <c r="G104" s="117" t="str">
        <f ca="1">IF(OFFSET(prihlasky!$B$1,$CJ104,0)="","",(OFFSET(prihlasky!$B$1,$CJ104,0)))</f>
        <v/>
      </c>
      <c r="H104" s="117">
        <f ca="1">OFFSET(prihlasky!$I$1,$CJ104,0)</f>
        <v>0</v>
      </c>
      <c r="I104" s="117" t="str">
        <f ca="1">UPPER(OFFSET(prihlasky!$A$1,$CJ104,0))</f>
        <v/>
      </c>
      <c r="J104" s="126">
        <f t="shared" si="201"/>
        <v>0</v>
      </c>
      <c r="K104" s="159">
        <f t="shared" si="202"/>
        <v>0</v>
      </c>
      <c r="L104" s="167">
        <f t="shared" ca="1" si="203"/>
        <v>0</v>
      </c>
      <c r="M104" s="117" t="str">
        <f ca="1">IF(OR(CH104=0,ISERROR(MATCH(I104,KKoef!E:E,0))),"",MATCH(I104,KKoef!E:E,0)-1)</f>
        <v/>
      </c>
      <c r="N104" s="117" t="str">
        <f ca="1">IF(M104="","",OFFSET(KKoef!$B$1,M104,0))</f>
        <v/>
      </c>
      <c r="O104" s="128"/>
      <c r="P104" s="128"/>
      <c r="Q104" s="128"/>
      <c r="R104" s="128"/>
      <c r="S104" s="128"/>
      <c r="T104" s="250"/>
      <c r="U104" s="128"/>
      <c r="V104" s="128"/>
      <c r="W104" s="128"/>
      <c r="X104" s="128"/>
      <c r="Y104" s="128"/>
      <c r="Z104" s="250"/>
      <c r="AA104" s="119">
        <f t="shared" ca="1" si="257"/>
        <v>85</v>
      </c>
      <c r="AB104" s="252">
        <f t="shared" si="252"/>
        <v>0</v>
      </c>
      <c r="AC104" s="119">
        <f t="shared" si="253"/>
        <v>0</v>
      </c>
      <c r="AD104" s="252">
        <f t="shared" si="254"/>
        <v>0</v>
      </c>
      <c r="AE104" s="171">
        <f t="shared" ca="1" si="258"/>
        <v>0</v>
      </c>
      <c r="AF104" s="211"/>
      <c r="AG104" s="224"/>
      <c r="AH104" s="194"/>
      <c r="AI104" s="194"/>
      <c r="AJ104" s="194"/>
      <c r="AK104" s="225"/>
      <c r="AL104" s="224"/>
      <c r="AM104" s="194"/>
      <c r="AN104" s="194"/>
      <c r="AO104" s="194"/>
      <c r="AP104" s="225"/>
      <c r="AQ104" s="224"/>
      <c r="AR104" s="194"/>
      <c r="AS104" s="194"/>
      <c r="AT104" s="194"/>
      <c r="AU104" s="225"/>
      <c r="AV104" s="224"/>
      <c r="AW104" s="194"/>
      <c r="AX104" s="194"/>
      <c r="AY104" s="194"/>
      <c r="AZ104" s="225"/>
      <c r="BA104" s="224"/>
      <c r="BB104" s="194"/>
      <c r="BC104" s="194"/>
      <c r="BD104" s="194"/>
      <c r="BE104" s="225"/>
      <c r="BF104" s="224"/>
      <c r="BG104" s="194"/>
      <c r="BH104" s="194"/>
      <c r="BI104" s="194"/>
      <c r="BJ104" s="225"/>
      <c r="BK104" s="212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215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69">
        <f t="shared" si="260"/>
        <v>0</v>
      </c>
      <c r="CH104" s="26">
        <f t="shared" si="259"/>
        <v>0</v>
      </c>
      <c r="CJ104" s="39">
        <v>96</v>
      </c>
      <c r="CK104" s="16">
        <f t="shared" si="205"/>
        <v>0</v>
      </c>
      <c r="CL104" s="51">
        <f t="shared" ca="1" si="255"/>
        <v>0</v>
      </c>
      <c r="CM104" s="51">
        <f t="shared" ca="1" si="255"/>
        <v>0</v>
      </c>
      <c r="CN104" s="51">
        <f t="shared" ca="1" si="255"/>
        <v>0</v>
      </c>
      <c r="CO104" s="51">
        <f t="shared" ca="1" si="206"/>
        <v>0</v>
      </c>
      <c r="CQ104" s="107">
        <f t="shared" si="207"/>
        <v>0</v>
      </c>
      <c r="CR104" s="107">
        <f t="shared" si="208"/>
        <v>0</v>
      </c>
      <c r="CS104" s="107">
        <f t="shared" si="209"/>
        <v>0</v>
      </c>
      <c r="CT104" s="107">
        <f t="shared" si="210"/>
        <v>0</v>
      </c>
      <c r="CU104" s="107">
        <f t="shared" si="211"/>
        <v>0</v>
      </c>
      <c r="CV104" s="107">
        <f t="shared" si="212"/>
        <v>0</v>
      </c>
      <c r="CW104" s="107">
        <f t="shared" si="213"/>
        <v>0</v>
      </c>
      <c r="CX104" s="107">
        <f t="shared" si="214"/>
        <v>0</v>
      </c>
      <c r="CY104" s="107">
        <f t="shared" si="215"/>
        <v>0</v>
      </c>
      <c r="CZ104" s="107">
        <f t="shared" si="216"/>
        <v>0</v>
      </c>
      <c r="DA104" s="107">
        <f t="shared" si="217"/>
        <v>0</v>
      </c>
      <c r="DB104" s="107">
        <f t="shared" si="218"/>
        <v>0</v>
      </c>
      <c r="DC104" s="107">
        <f t="shared" si="219"/>
        <v>0</v>
      </c>
      <c r="DD104" s="107">
        <f t="shared" si="220"/>
        <v>0</v>
      </c>
      <c r="DE104" s="107">
        <f t="shared" si="221"/>
        <v>0</v>
      </c>
      <c r="DF104" s="107">
        <f t="shared" si="222"/>
        <v>0</v>
      </c>
      <c r="DG104" s="107">
        <f t="shared" si="223"/>
        <v>0</v>
      </c>
      <c r="DH104" s="107">
        <f t="shared" si="224"/>
        <v>0</v>
      </c>
      <c r="DI104" s="107">
        <f t="shared" si="225"/>
        <v>0</v>
      </c>
      <c r="DJ104" s="107">
        <f t="shared" si="226"/>
        <v>0</v>
      </c>
      <c r="DK104" s="107">
        <f t="shared" si="227"/>
        <v>0</v>
      </c>
      <c r="DL104" s="107">
        <f t="shared" si="228"/>
        <v>0</v>
      </c>
      <c r="DM104" s="107">
        <f t="shared" si="229"/>
        <v>0</v>
      </c>
      <c r="DN104" s="107">
        <f t="shared" si="230"/>
        <v>0</v>
      </c>
      <c r="DO104" s="107">
        <f t="shared" si="231"/>
        <v>0</v>
      </c>
      <c r="DP104" s="107">
        <f t="shared" si="232"/>
        <v>0</v>
      </c>
      <c r="DQ104" s="107">
        <f t="shared" si="233"/>
        <v>0</v>
      </c>
      <c r="DR104" s="107">
        <f t="shared" si="234"/>
        <v>0</v>
      </c>
      <c r="DS104" s="107">
        <f t="shared" si="235"/>
        <v>0</v>
      </c>
      <c r="DT104" s="107">
        <f t="shared" si="236"/>
        <v>0</v>
      </c>
      <c r="DV104" s="107">
        <f t="shared" si="237"/>
        <v>0</v>
      </c>
      <c r="DW104" s="107">
        <f t="shared" si="238"/>
        <v>0</v>
      </c>
      <c r="DX104" s="107">
        <f t="shared" si="239"/>
        <v>0</v>
      </c>
      <c r="DY104" s="107">
        <f t="shared" si="240"/>
        <v>0</v>
      </c>
      <c r="DZ104" s="107">
        <f t="shared" si="241"/>
        <v>0</v>
      </c>
      <c r="EA104" s="107">
        <f t="shared" si="242"/>
        <v>0</v>
      </c>
      <c r="EB104" s="107">
        <f t="shared" si="243"/>
        <v>0</v>
      </c>
      <c r="EC104" s="107">
        <f t="shared" si="244"/>
        <v>0</v>
      </c>
      <c r="ED104" s="107">
        <f t="shared" si="245"/>
        <v>0</v>
      </c>
      <c r="EE104" s="107">
        <f t="shared" si="246"/>
        <v>0</v>
      </c>
      <c r="EG104" s="195">
        <f t="shared" si="247"/>
        <v>0</v>
      </c>
      <c r="EH104" s="195">
        <f t="shared" si="248"/>
        <v>0</v>
      </c>
      <c r="EI104" s="195">
        <f t="shared" si="249"/>
        <v>0</v>
      </c>
      <c r="EJ104" s="195">
        <f t="shared" si="250"/>
        <v>0</v>
      </c>
      <c r="EK104" s="195">
        <f t="shared" si="256"/>
        <v>0</v>
      </c>
      <c r="EL104" s="195">
        <f t="shared" si="256"/>
        <v>0</v>
      </c>
      <c r="EM104" s="195">
        <f t="shared" si="256"/>
        <v>0</v>
      </c>
      <c r="EN104" s="195">
        <f t="shared" si="256"/>
        <v>0</v>
      </c>
      <c r="EO104" s="195">
        <f t="shared" si="256"/>
        <v>0</v>
      </c>
      <c r="EP104" s="195">
        <f t="shared" si="256"/>
        <v>0</v>
      </c>
    </row>
    <row r="105" spans="2:146" x14ac:dyDescent="0.2">
      <c r="B105" s="126">
        <f t="shared" si="197"/>
        <v>1</v>
      </c>
      <c r="C105" s="118" t="str">
        <f t="shared" ref="C105:C128" ca="1" si="261">IF($H105="O",RANK($CK105,$CL$9:$CL$133),"")</f>
        <v/>
      </c>
      <c r="D105" s="118" t="str">
        <f t="shared" ref="D105:D128" ca="1" si="262">IF($H105="P",RANK($CK105,$CM$9:$CM$133),"")</f>
        <v/>
      </c>
      <c r="E105" s="118" t="str">
        <f t="shared" ref="E105:E128" ca="1" si="263">IF($H105="J",RANK($CK105,$CN$9:$CN$133),"")</f>
        <v/>
      </c>
      <c r="F105" s="117" t="str">
        <f ca="1">OFFSET(prihlasky!$H$1,$CJ105,0)</f>
        <v/>
      </c>
      <c r="G105" s="117" t="str">
        <f ca="1">IF(OFFSET(prihlasky!$B$1,$CJ105,0)="","",(OFFSET(prihlasky!$B$1,$CJ105,0)))</f>
        <v/>
      </c>
      <c r="H105" s="117">
        <f ca="1">OFFSET(prihlasky!$I$1,$CJ105,0)</f>
        <v>0</v>
      </c>
      <c r="I105" s="117" t="str">
        <f ca="1">UPPER(OFFSET(prihlasky!$A$1,$CJ105,0))</f>
        <v/>
      </c>
      <c r="J105" s="126">
        <f t="shared" ref="J105:J128" si="264">IF(COUNTIF(AG105:BJ105,"&gt; ''"),CH105-AE105,0)</f>
        <v>0</v>
      </c>
      <c r="K105" s="159">
        <f t="shared" ref="K105:K128" si="265">CG105+($CK$4-SUM(DV105:EE105))*60</f>
        <v>0</v>
      </c>
      <c r="L105" s="167">
        <f t="shared" ref="L105:L128" ca="1" si="266">IF(ISERROR($N$6),0,CO105*$N$6/$CO$4)</f>
        <v>0</v>
      </c>
      <c r="M105" s="117" t="str">
        <f ca="1">IF(OR(CH105=0,ISERROR(MATCH(I105,KKoef!E:E,0))),"",MATCH(I105,KKoef!E:E,0)-1)</f>
        <v/>
      </c>
      <c r="N105" s="117" t="str">
        <f ca="1">IF(M105="","",OFFSET(KKoef!$B$1,M105,0))</f>
        <v/>
      </c>
      <c r="O105" s="128"/>
      <c r="P105" s="128"/>
      <c r="Q105" s="128"/>
      <c r="R105" s="128"/>
      <c r="S105" s="128"/>
      <c r="T105" s="250"/>
      <c r="U105" s="128"/>
      <c r="V105" s="128"/>
      <c r="W105" s="128"/>
      <c r="X105" s="128"/>
      <c r="Y105" s="128"/>
      <c r="Z105" s="250"/>
      <c r="AA105" s="119">
        <f t="shared" ca="1" si="257"/>
        <v>85</v>
      </c>
      <c r="AB105" s="252">
        <f t="shared" si="252"/>
        <v>0</v>
      </c>
      <c r="AC105" s="119">
        <f t="shared" si="253"/>
        <v>0</v>
      </c>
      <c r="AD105" s="252">
        <f t="shared" si="254"/>
        <v>0</v>
      </c>
      <c r="AE105" s="171">
        <f t="shared" ca="1" si="258"/>
        <v>0</v>
      </c>
      <c r="AF105" s="211"/>
      <c r="AG105" s="224"/>
      <c r="AH105" s="194"/>
      <c r="AI105" s="194"/>
      <c r="AJ105" s="194"/>
      <c r="AK105" s="225"/>
      <c r="AL105" s="224"/>
      <c r="AM105" s="194"/>
      <c r="AN105" s="194"/>
      <c r="AO105" s="194"/>
      <c r="AP105" s="225"/>
      <c r="AQ105" s="224"/>
      <c r="AR105" s="194"/>
      <c r="AS105" s="194"/>
      <c r="AT105" s="194"/>
      <c r="AU105" s="225"/>
      <c r="AV105" s="224"/>
      <c r="AW105" s="194"/>
      <c r="AX105" s="194"/>
      <c r="AY105" s="194"/>
      <c r="AZ105" s="225"/>
      <c r="BA105" s="224"/>
      <c r="BB105" s="194"/>
      <c r="BC105" s="194"/>
      <c r="BD105" s="194"/>
      <c r="BE105" s="225"/>
      <c r="BF105" s="224"/>
      <c r="BG105" s="194"/>
      <c r="BH105" s="194"/>
      <c r="BI105" s="194"/>
      <c r="BJ105" s="225"/>
      <c r="BK105" s="212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215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69">
        <f t="shared" si="260"/>
        <v>0</v>
      </c>
      <c r="CH105" s="26">
        <f t="shared" si="259"/>
        <v>0</v>
      </c>
      <c r="CJ105" s="39">
        <v>97</v>
      </c>
      <c r="CK105" s="16">
        <f t="shared" ref="CK105:CK128" si="267">IF(CG105=0,0,J105+($CK$4*$CL$4-K105)/($CK$4*$CL$4))</f>
        <v>0</v>
      </c>
      <c r="CL105" s="51">
        <f t="shared" ca="1" si="255"/>
        <v>0</v>
      </c>
      <c r="CM105" s="51">
        <f t="shared" ca="1" si="255"/>
        <v>0</v>
      </c>
      <c r="CN105" s="51">
        <f t="shared" ca="1" si="255"/>
        <v>0</v>
      </c>
      <c r="CO105" s="51">
        <f t="shared" ref="CO105:CO128" ca="1" si="268">IF(I105&lt;"A",0,CK105)</f>
        <v>0</v>
      </c>
      <c r="CQ105" s="107">
        <f t="shared" ref="CQ105:CQ128" si="269">IF(AND(AG$7&lt;&gt;"",AG$7=AG105),1,0)</f>
        <v>0</v>
      </c>
      <c r="CR105" s="107">
        <f t="shared" ref="CR105:CR128" si="270">IF(AND(AH$7&lt;&gt;"",AH$7=AH105),1,0)</f>
        <v>0</v>
      </c>
      <c r="CS105" s="107">
        <f t="shared" ref="CS105:CS128" si="271">IF(AND(AI$7&lt;&gt;"",AI$7=AI105),1,0)</f>
        <v>0</v>
      </c>
      <c r="CT105" s="107">
        <f t="shared" ref="CT105:CT128" si="272">IF(AND(AJ$7&lt;&gt;"",AJ$7=AJ105),1,0)</f>
        <v>0</v>
      </c>
      <c r="CU105" s="107">
        <f t="shared" ref="CU105:CU128" si="273">IF(AND(AK$7&lt;&gt;"",AK$7=AK105),1,0)</f>
        <v>0</v>
      </c>
      <c r="CV105" s="107">
        <f t="shared" ref="CV105:CV128" si="274">IF(AND(AL$7&lt;&gt;"",AL$7=AL105),1,0)</f>
        <v>0</v>
      </c>
      <c r="CW105" s="107">
        <f t="shared" ref="CW105:CW128" si="275">IF(AND(AM$7&lt;&gt;"",AM$7=AM105),1,0)</f>
        <v>0</v>
      </c>
      <c r="CX105" s="107">
        <f t="shared" ref="CX105:CX128" si="276">IF(AND(AN$7&lt;&gt;"",AN$7=AN105),1,0)</f>
        <v>0</v>
      </c>
      <c r="CY105" s="107">
        <f t="shared" ref="CY105:CY128" si="277">IF(AND(AO$7&lt;&gt;"",AO$7=AO105),1,0)</f>
        <v>0</v>
      </c>
      <c r="CZ105" s="107">
        <f t="shared" ref="CZ105:CZ128" si="278">IF(AND(AP$7&lt;&gt;"",AP$7=AP105),1,0)</f>
        <v>0</v>
      </c>
      <c r="DA105" s="107">
        <f t="shared" ref="DA105:DA128" si="279">IF(AND(AQ$7&lt;&gt;"",AQ$7=AQ105),1,0)</f>
        <v>0</v>
      </c>
      <c r="DB105" s="107">
        <f t="shared" ref="DB105:DB128" si="280">IF(AND(AR$7&lt;&gt;"",AR$7=AR105),1,0)</f>
        <v>0</v>
      </c>
      <c r="DC105" s="107">
        <f t="shared" ref="DC105:DC128" si="281">IF(AND(AS$7&lt;&gt;"",AS$7=AS105),1,0)</f>
        <v>0</v>
      </c>
      <c r="DD105" s="107">
        <f t="shared" ref="DD105:DD128" si="282">IF(AND(AT$7&lt;&gt;"",AT$7=AT105),1,0)</f>
        <v>0</v>
      </c>
      <c r="DE105" s="107">
        <f t="shared" ref="DE105:DE128" si="283">IF(AND(AU$7&lt;&gt;"",AU$7=AU105),1,0)</f>
        <v>0</v>
      </c>
      <c r="DF105" s="107">
        <f t="shared" ref="DF105:DF128" si="284">IF(AND(AV$7&lt;&gt;"",AV$7=AV105),1,0)</f>
        <v>0</v>
      </c>
      <c r="DG105" s="107">
        <f t="shared" ref="DG105:DG128" si="285">IF(AND(AW$7&lt;&gt;"",AW$7=AW105),1,0)</f>
        <v>0</v>
      </c>
      <c r="DH105" s="107">
        <f t="shared" ref="DH105:DH128" si="286">IF(AND(AX$7&lt;&gt;"",AX$7=AX105),1,0)</f>
        <v>0</v>
      </c>
      <c r="DI105" s="107">
        <f t="shared" ref="DI105:DI128" si="287">IF(AND(AY$7&lt;&gt;"",AY$7=AY105),1,0)</f>
        <v>0</v>
      </c>
      <c r="DJ105" s="107">
        <f t="shared" ref="DJ105:DJ128" si="288">IF(AND(AZ$7&lt;&gt;"",AZ$7=AZ105),1,0)</f>
        <v>0</v>
      </c>
      <c r="DK105" s="107">
        <f t="shared" ref="DK105:DK128" si="289">IF(AND(BA$7&lt;&gt;"",BA$7=BA105),1,0)</f>
        <v>0</v>
      </c>
      <c r="DL105" s="107">
        <f t="shared" ref="DL105:DL128" si="290">IF(AND(BB$7&lt;&gt;"",BB$7=BB105),1,0)</f>
        <v>0</v>
      </c>
      <c r="DM105" s="107">
        <f t="shared" ref="DM105:DM128" si="291">IF(AND(BC$7&lt;&gt;"",BC$7=BC105),1,0)</f>
        <v>0</v>
      </c>
      <c r="DN105" s="107">
        <f t="shared" ref="DN105:DN128" si="292">IF(AND(BD$7&lt;&gt;"",BD$7=BD105),1,0)</f>
        <v>0</v>
      </c>
      <c r="DO105" s="107">
        <f t="shared" ref="DO105:DO128" si="293">IF(AND(BE$7&lt;&gt;"",BE$7=BE105),1,0)</f>
        <v>0</v>
      </c>
      <c r="DP105" s="107">
        <f t="shared" ref="DP105:DP128" si="294">IF(AND(BF$7&lt;&gt;"",BF$7=BF105),1,0)</f>
        <v>0</v>
      </c>
      <c r="DQ105" s="107">
        <f t="shared" ref="DQ105:DQ128" si="295">IF(AND(BG$7&lt;&gt;"",BG$7=BG105),1,0)</f>
        <v>0</v>
      </c>
      <c r="DR105" s="107">
        <f t="shared" ref="DR105:DR128" si="296">IF(AND(BH$7&lt;&gt;"",BH$7=BH105),1,0)</f>
        <v>0</v>
      </c>
      <c r="DS105" s="107">
        <f t="shared" ref="DS105:DS128" si="297">IF(AND(BI$7&lt;&gt;"",BI$7=BI105),1,0)</f>
        <v>0</v>
      </c>
      <c r="DT105" s="107">
        <f t="shared" ref="DT105:DT128" si="298">IF(AND(BJ$7&lt;&gt;"",BJ$7=BJ105),1,0)</f>
        <v>0</v>
      </c>
      <c r="DV105" s="107">
        <f t="shared" ref="DV105:DV128" si="299">IF(AND(BL$7&lt;&gt;"",BL$7=BL105),1,0)</f>
        <v>0</v>
      </c>
      <c r="DW105" s="107">
        <f t="shared" ref="DW105:DW128" si="300">IF(AND(BM$7&lt;&gt;"",BM$7=BM105),1,0)</f>
        <v>0</v>
      </c>
      <c r="DX105" s="107">
        <f t="shared" ref="DX105:DX128" si="301">IF(AND(BN$7&lt;&gt;"",BN$7=BN105),1,0)</f>
        <v>0</v>
      </c>
      <c r="DY105" s="107">
        <f t="shared" ref="DY105:DY128" si="302">IF(AND(BO$7&lt;&gt;"",BO$7=BO105),1,0)</f>
        <v>0</v>
      </c>
      <c r="DZ105" s="107">
        <f t="shared" ref="DZ105:DZ128" si="303">IF(AND(BP$7&lt;&gt;"",BP$7=BP105),1,0)</f>
        <v>0</v>
      </c>
      <c r="EA105" s="107">
        <f t="shared" ref="EA105:EA128" si="304">IF(AND(BQ$7&lt;&gt;"",BQ$7=BQ105),1,0)</f>
        <v>0</v>
      </c>
      <c r="EB105" s="107">
        <f t="shared" ref="EB105:EB128" si="305">IF(AND(BR$7&lt;&gt;"",BR$7=BR105),1,0)</f>
        <v>0</v>
      </c>
      <c r="EC105" s="107">
        <f t="shared" ref="EC105:EC128" si="306">IF(AND(BS$7&lt;&gt;"",BS$7=BS105),1,0)</f>
        <v>0</v>
      </c>
      <c r="ED105" s="107">
        <f t="shared" ref="ED105:ED128" si="307">IF(AND(BT$7&lt;&gt;"",BT$7=BT105),1,0)</f>
        <v>0</v>
      </c>
      <c r="EE105" s="107">
        <f t="shared" ref="EE105:EE128" si="308">IF(AND(BU$7&lt;&gt;"",BU$7=BU105),1,0)</f>
        <v>0</v>
      </c>
      <c r="EG105" s="195">
        <f t="shared" ref="EG105:EG128" si="309">IF(BW$7="",0,BW105)</f>
        <v>0</v>
      </c>
      <c r="EH105" s="195">
        <f t="shared" ref="EH105:EH128" si="310">IF(BX$7="",0,BX105)</f>
        <v>0</v>
      </c>
      <c r="EI105" s="195">
        <f t="shared" ref="EI105:EI128" si="311">IF(BY$7="",0,BY105)</f>
        <v>0</v>
      </c>
      <c r="EJ105" s="195">
        <f t="shared" ref="EJ105:EJ128" si="312">IF(BZ$7="",0,BZ105)</f>
        <v>0</v>
      </c>
      <c r="EK105" s="195">
        <f t="shared" ref="EK105:EP120" si="313">IF(CA$7="",0,CA105)</f>
        <v>0</v>
      </c>
      <c r="EL105" s="195">
        <f t="shared" si="313"/>
        <v>0</v>
      </c>
      <c r="EM105" s="195">
        <f t="shared" si="313"/>
        <v>0</v>
      </c>
      <c r="EN105" s="195">
        <f t="shared" si="313"/>
        <v>0</v>
      </c>
      <c r="EO105" s="195">
        <f t="shared" si="313"/>
        <v>0</v>
      </c>
      <c r="EP105" s="195">
        <f t="shared" si="313"/>
        <v>0</v>
      </c>
    </row>
    <row r="106" spans="2:146" x14ac:dyDescent="0.2">
      <c r="B106" s="126">
        <f t="shared" si="197"/>
        <v>1</v>
      </c>
      <c r="C106" s="118" t="str">
        <f t="shared" ca="1" si="261"/>
        <v/>
      </c>
      <c r="D106" s="118" t="str">
        <f t="shared" ca="1" si="262"/>
        <v/>
      </c>
      <c r="E106" s="118" t="str">
        <f t="shared" ca="1" si="263"/>
        <v/>
      </c>
      <c r="F106" s="117" t="str">
        <f ca="1">OFFSET(prihlasky!$H$1,$CJ106,0)</f>
        <v/>
      </c>
      <c r="G106" s="117" t="str">
        <f ca="1">IF(OFFSET(prihlasky!$B$1,$CJ106,0)="","",(OFFSET(prihlasky!$B$1,$CJ106,0)))</f>
        <v/>
      </c>
      <c r="H106" s="117">
        <f ca="1">OFFSET(prihlasky!$I$1,$CJ106,0)</f>
        <v>0</v>
      </c>
      <c r="I106" s="117" t="str">
        <f ca="1">UPPER(OFFSET(prihlasky!$A$1,$CJ106,0))</f>
        <v/>
      </c>
      <c r="J106" s="126">
        <f t="shared" si="264"/>
        <v>0</v>
      </c>
      <c r="K106" s="159">
        <f t="shared" si="265"/>
        <v>0</v>
      </c>
      <c r="L106" s="167">
        <f t="shared" ca="1" si="266"/>
        <v>0</v>
      </c>
      <c r="M106" s="117" t="str">
        <f ca="1">IF(OR(CH106=0,ISERROR(MATCH(I106,KKoef!E:E,0))),"",MATCH(I106,KKoef!E:E,0)-1)</f>
        <v/>
      </c>
      <c r="N106" s="117" t="str">
        <f ca="1">IF(M106="","",OFFSET(KKoef!$B$1,M106,0))</f>
        <v/>
      </c>
      <c r="O106" s="128"/>
      <c r="P106" s="128"/>
      <c r="Q106" s="128"/>
      <c r="R106" s="128"/>
      <c r="S106" s="128"/>
      <c r="T106" s="250"/>
      <c r="U106" s="128"/>
      <c r="V106" s="128"/>
      <c r="W106" s="128"/>
      <c r="X106" s="128"/>
      <c r="Y106" s="128"/>
      <c r="Z106" s="250"/>
      <c r="AA106" s="119">
        <f t="shared" ca="1" si="257"/>
        <v>85</v>
      </c>
      <c r="AB106" s="252">
        <f t="shared" si="252"/>
        <v>0</v>
      </c>
      <c r="AC106" s="119">
        <f t="shared" si="253"/>
        <v>0</v>
      </c>
      <c r="AD106" s="252">
        <f t="shared" si="254"/>
        <v>0</v>
      </c>
      <c r="AE106" s="171">
        <f t="shared" ca="1" si="258"/>
        <v>0</v>
      </c>
      <c r="AF106" s="211"/>
      <c r="AG106" s="224"/>
      <c r="AH106" s="194"/>
      <c r="AI106" s="194"/>
      <c r="AJ106" s="194"/>
      <c r="AK106" s="225"/>
      <c r="AL106" s="224"/>
      <c r="AM106" s="194"/>
      <c r="AN106" s="194"/>
      <c r="AO106" s="194"/>
      <c r="AP106" s="225"/>
      <c r="AQ106" s="224"/>
      <c r="AR106" s="194"/>
      <c r="AS106" s="194"/>
      <c r="AT106" s="194"/>
      <c r="AU106" s="225"/>
      <c r="AV106" s="224"/>
      <c r="AW106" s="194"/>
      <c r="AX106" s="194"/>
      <c r="AY106" s="194"/>
      <c r="AZ106" s="225"/>
      <c r="BA106" s="224"/>
      <c r="BB106" s="194"/>
      <c r="BC106" s="194"/>
      <c r="BD106" s="194"/>
      <c r="BE106" s="225"/>
      <c r="BF106" s="224"/>
      <c r="BG106" s="194"/>
      <c r="BH106" s="194"/>
      <c r="BI106" s="194"/>
      <c r="BJ106" s="225"/>
      <c r="BK106" s="212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215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69">
        <f t="shared" si="260"/>
        <v>0</v>
      </c>
      <c r="CH106" s="26">
        <f t="shared" si="259"/>
        <v>0</v>
      </c>
      <c r="CJ106" s="39">
        <v>98</v>
      </c>
      <c r="CK106" s="16">
        <f t="shared" si="267"/>
        <v>0</v>
      </c>
      <c r="CL106" s="51">
        <f t="shared" ca="1" si="255"/>
        <v>0</v>
      </c>
      <c r="CM106" s="51">
        <f t="shared" ca="1" si="255"/>
        <v>0</v>
      </c>
      <c r="CN106" s="51">
        <f t="shared" ca="1" si="255"/>
        <v>0</v>
      </c>
      <c r="CO106" s="51">
        <f t="shared" ca="1" si="268"/>
        <v>0</v>
      </c>
      <c r="CQ106" s="107">
        <f t="shared" si="269"/>
        <v>0</v>
      </c>
      <c r="CR106" s="107">
        <f t="shared" si="270"/>
        <v>0</v>
      </c>
      <c r="CS106" s="107">
        <f t="shared" si="271"/>
        <v>0</v>
      </c>
      <c r="CT106" s="107">
        <f t="shared" si="272"/>
        <v>0</v>
      </c>
      <c r="CU106" s="107">
        <f t="shared" si="273"/>
        <v>0</v>
      </c>
      <c r="CV106" s="107">
        <f t="shared" si="274"/>
        <v>0</v>
      </c>
      <c r="CW106" s="107">
        <f t="shared" si="275"/>
        <v>0</v>
      </c>
      <c r="CX106" s="107">
        <f t="shared" si="276"/>
        <v>0</v>
      </c>
      <c r="CY106" s="107">
        <f t="shared" si="277"/>
        <v>0</v>
      </c>
      <c r="CZ106" s="107">
        <f t="shared" si="278"/>
        <v>0</v>
      </c>
      <c r="DA106" s="107">
        <f t="shared" si="279"/>
        <v>0</v>
      </c>
      <c r="DB106" s="107">
        <f t="shared" si="280"/>
        <v>0</v>
      </c>
      <c r="DC106" s="107">
        <f t="shared" si="281"/>
        <v>0</v>
      </c>
      <c r="DD106" s="107">
        <f t="shared" si="282"/>
        <v>0</v>
      </c>
      <c r="DE106" s="107">
        <f t="shared" si="283"/>
        <v>0</v>
      </c>
      <c r="DF106" s="107">
        <f t="shared" si="284"/>
        <v>0</v>
      </c>
      <c r="DG106" s="107">
        <f t="shared" si="285"/>
        <v>0</v>
      </c>
      <c r="DH106" s="107">
        <f t="shared" si="286"/>
        <v>0</v>
      </c>
      <c r="DI106" s="107">
        <f t="shared" si="287"/>
        <v>0</v>
      </c>
      <c r="DJ106" s="107">
        <f t="shared" si="288"/>
        <v>0</v>
      </c>
      <c r="DK106" s="107">
        <f t="shared" si="289"/>
        <v>0</v>
      </c>
      <c r="DL106" s="107">
        <f t="shared" si="290"/>
        <v>0</v>
      </c>
      <c r="DM106" s="107">
        <f t="shared" si="291"/>
        <v>0</v>
      </c>
      <c r="DN106" s="107">
        <f t="shared" si="292"/>
        <v>0</v>
      </c>
      <c r="DO106" s="107">
        <f t="shared" si="293"/>
        <v>0</v>
      </c>
      <c r="DP106" s="107">
        <f t="shared" si="294"/>
        <v>0</v>
      </c>
      <c r="DQ106" s="107">
        <f t="shared" si="295"/>
        <v>0</v>
      </c>
      <c r="DR106" s="107">
        <f t="shared" si="296"/>
        <v>0</v>
      </c>
      <c r="DS106" s="107">
        <f t="shared" si="297"/>
        <v>0</v>
      </c>
      <c r="DT106" s="107">
        <f t="shared" si="298"/>
        <v>0</v>
      </c>
      <c r="DV106" s="107">
        <f t="shared" si="299"/>
        <v>0</v>
      </c>
      <c r="DW106" s="107">
        <f t="shared" si="300"/>
        <v>0</v>
      </c>
      <c r="DX106" s="107">
        <f t="shared" si="301"/>
        <v>0</v>
      </c>
      <c r="DY106" s="107">
        <f t="shared" si="302"/>
        <v>0</v>
      </c>
      <c r="DZ106" s="107">
        <f t="shared" si="303"/>
        <v>0</v>
      </c>
      <c r="EA106" s="107">
        <f t="shared" si="304"/>
        <v>0</v>
      </c>
      <c r="EB106" s="107">
        <f t="shared" si="305"/>
        <v>0</v>
      </c>
      <c r="EC106" s="107">
        <f t="shared" si="306"/>
        <v>0</v>
      </c>
      <c r="ED106" s="107">
        <f t="shared" si="307"/>
        <v>0</v>
      </c>
      <c r="EE106" s="107">
        <f t="shared" si="308"/>
        <v>0</v>
      </c>
      <c r="EG106" s="195">
        <f t="shared" si="309"/>
        <v>0</v>
      </c>
      <c r="EH106" s="195">
        <f t="shared" si="310"/>
        <v>0</v>
      </c>
      <c r="EI106" s="195">
        <f t="shared" si="311"/>
        <v>0</v>
      </c>
      <c r="EJ106" s="195">
        <f t="shared" si="312"/>
        <v>0</v>
      </c>
      <c r="EK106" s="195">
        <f t="shared" si="313"/>
        <v>0</v>
      </c>
      <c r="EL106" s="195">
        <f t="shared" si="313"/>
        <v>0</v>
      </c>
      <c r="EM106" s="195">
        <f t="shared" si="313"/>
        <v>0</v>
      </c>
      <c r="EN106" s="195">
        <f t="shared" si="313"/>
        <v>0</v>
      </c>
      <c r="EO106" s="195">
        <f t="shared" si="313"/>
        <v>0</v>
      </c>
      <c r="EP106" s="195">
        <f t="shared" si="313"/>
        <v>0</v>
      </c>
    </row>
    <row r="107" spans="2:146" x14ac:dyDescent="0.2">
      <c r="B107" s="126">
        <f t="shared" si="197"/>
        <v>1</v>
      </c>
      <c r="C107" s="118" t="str">
        <f t="shared" ca="1" si="261"/>
        <v/>
      </c>
      <c r="D107" s="118" t="str">
        <f t="shared" ca="1" si="262"/>
        <v/>
      </c>
      <c r="E107" s="118" t="str">
        <f t="shared" ca="1" si="263"/>
        <v/>
      </c>
      <c r="F107" s="117" t="str">
        <f ca="1">OFFSET(prihlasky!$H$1,$CJ107,0)</f>
        <v/>
      </c>
      <c r="G107" s="117" t="str">
        <f ca="1">IF(OFFSET(prihlasky!$B$1,$CJ107,0)="","",(OFFSET(prihlasky!$B$1,$CJ107,0)))</f>
        <v/>
      </c>
      <c r="H107" s="117">
        <f ca="1">OFFSET(prihlasky!$I$1,$CJ107,0)</f>
        <v>0</v>
      </c>
      <c r="I107" s="117" t="str">
        <f ca="1">UPPER(OFFSET(prihlasky!$A$1,$CJ107,0))</f>
        <v/>
      </c>
      <c r="J107" s="126">
        <f t="shared" si="264"/>
        <v>0</v>
      </c>
      <c r="K107" s="159">
        <f t="shared" si="265"/>
        <v>0</v>
      </c>
      <c r="L107" s="167">
        <f t="shared" ca="1" si="266"/>
        <v>0</v>
      </c>
      <c r="M107" s="117" t="str">
        <f ca="1">IF(OR(CH107=0,ISERROR(MATCH(I107,KKoef!E:E,0))),"",MATCH(I107,KKoef!E:E,0)-1)</f>
        <v/>
      </c>
      <c r="N107" s="117" t="str">
        <f ca="1">IF(M107="","",OFFSET(KKoef!$B$1,M107,0))</f>
        <v/>
      </c>
      <c r="O107" s="128"/>
      <c r="P107" s="128"/>
      <c r="Q107" s="128"/>
      <c r="R107" s="128"/>
      <c r="S107" s="128"/>
      <c r="T107" s="250"/>
      <c r="U107" s="128"/>
      <c r="V107" s="128"/>
      <c r="W107" s="128"/>
      <c r="X107" s="128"/>
      <c r="Y107" s="128"/>
      <c r="Z107" s="250"/>
      <c r="AA107" s="119">
        <f t="shared" ca="1" si="257"/>
        <v>85</v>
      </c>
      <c r="AB107" s="252">
        <f t="shared" si="252"/>
        <v>0</v>
      </c>
      <c r="AC107" s="119">
        <f t="shared" si="253"/>
        <v>0</v>
      </c>
      <c r="AD107" s="252">
        <f t="shared" si="254"/>
        <v>0</v>
      </c>
      <c r="AE107" s="171">
        <f t="shared" ca="1" si="258"/>
        <v>0</v>
      </c>
      <c r="AF107" s="211"/>
      <c r="AG107" s="224"/>
      <c r="AH107" s="194"/>
      <c r="AI107" s="194"/>
      <c r="AJ107" s="194"/>
      <c r="AK107" s="225"/>
      <c r="AL107" s="224"/>
      <c r="AM107" s="194"/>
      <c r="AN107" s="194"/>
      <c r="AO107" s="194"/>
      <c r="AP107" s="225"/>
      <c r="AQ107" s="224"/>
      <c r="AR107" s="194"/>
      <c r="AS107" s="194"/>
      <c r="AT107" s="194"/>
      <c r="AU107" s="225"/>
      <c r="AV107" s="224"/>
      <c r="AW107" s="194"/>
      <c r="AX107" s="194"/>
      <c r="AY107" s="194"/>
      <c r="AZ107" s="225"/>
      <c r="BA107" s="224"/>
      <c r="BB107" s="194"/>
      <c r="BC107" s="194"/>
      <c r="BD107" s="194"/>
      <c r="BE107" s="225"/>
      <c r="BF107" s="224"/>
      <c r="BG107" s="194"/>
      <c r="BH107" s="194"/>
      <c r="BI107" s="194"/>
      <c r="BJ107" s="225"/>
      <c r="BK107" s="212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215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69">
        <f t="shared" si="260"/>
        <v>0</v>
      </c>
      <c r="CH107" s="26">
        <f t="shared" si="259"/>
        <v>0</v>
      </c>
      <c r="CJ107" s="39">
        <v>99</v>
      </c>
      <c r="CK107" s="16">
        <f t="shared" si="267"/>
        <v>0</v>
      </c>
      <c r="CL107" s="51">
        <f t="shared" ca="1" si="255"/>
        <v>0</v>
      </c>
      <c r="CM107" s="51">
        <f t="shared" ca="1" si="255"/>
        <v>0</v>
      </c>
      <c r="CN107" s="51">
        <f t="shared" ca="1" si="255"/>
        <v>0</v>
      </c>
      <c r="CO107" s="51">
        <f t="shared" ca="1" si="268"/>
        <v>0</v>
      </c>
      <c r="CQ107" s="107">
        <f t="shared" si="269"/>
        <v>0</v>
      </c>
      <c r="CR107" s="107">
        <f t="shared" si="270"/>
        <v>0</v>
      </c>
      <c r="CS107" s="107">
        <f t="shared" si="271"/>
        <v>0</v>
      </c>
      <c r="CT107" s="107">
        <f t="shared" si="272"/>
        <v>0</v>
      </c>
      <c r="CU107" s="107">
        <f t="shared" si="273"/>
        <v>0</v>
      </c>
      <c r="CV107" s="107">
        <f t="shared" si="274"/>
        <v>0</v>
      </c>
      <c r="CW107" s="107">
        <f t="shared" si="275"/>
        <v>0</v>
      </c>
      <c r="CX107" s="107">
        <f t="shared" si="276"/>
        <v>0</v>
      </c>
      <c r="CY107" s="107">
        <f t="shared" si="277"/>
        <v>0</v>
      </c>
      <c r="CZ107" s="107">
        <f t="shared" si="278"/>
        <v>0</v>
      </c>
      <c r="DA107" s="107">
        <f t="shared" si="279"/>
        <v>0</v>
      </c>
      <c r="DB107" s="107">
        <f t="shared" si="280"/>
        <v>0</v>
      </c>
      <c r="DC107" s="107">
        <f t="shared" si="281"/>
        <v>0</v>
      </c>
      <c r="DD107" s="107">
        <f t="shared" si="282"/>
        <v>0</v>
      </c>
      <c r="DE107" s="107">
        <f t="shared" si="283"/>
        <v>0</v>
      </c>
      <c r="DF107" s="107">
        <f t="shared" si="284"/>
        <v>0</v>
      </c>
      <c r="DG107" s="107">
        <f t="shared" si="285"/>
        <v>0</v>
      </c>
      <c r="DH107" s="107">
        <f t="shared" si="286"/>
        <v>0</v>
      </c>
      <c r="DI107" s="107">
        <f t="shared" si="287"/>
        <v>0</v>
      </c>
      <c r="DJ107" s="107">
        <f t="shared" si="288"/>
        <v>0</v>
      </c>
      <c r="DK107" s="107">
        <f t="shared" si="289"/>
        <v>0</v>
      </c>
      <c r="DL107" s="107">
        <f t="shared" si="290"/>
        <v>0</v>
      </c>
      <c r="DM107" s="107">
        <f t="shared" si="291"/>
        <v>0</v>
      </c>
      <c r="DN107" s="107">
        <f t="shared" si="292"/>
        <v>0</v>
      </c>
      <c r="DO107" s="107">
        <f t="shared" si="293"/>
        <v>0</v>
      </c>
      <c r="DP107" s="107">
        <f t="shared" si="294"/>
        <v>0</v>
      </c>
      <c r="DQ107" s="107">
        <f t="shared" si="295"/>
        <v>0</v>
      </c>
      <c r="DR107" s="107">
        <f t="shared" si="296"/>
        <v>0</v>
      </c>
      <c r="DS107" s="107">
        <f t="shared" si="297"/>
        <v>0</v>
      </c>
      <c r="DT107" s="107">
        <f t="shared" si="298"/>
        <v>0</v>
      </c>
      <c r="DV107" s="107">
        <f t="shared" si="299"/>
        <v>0</v>
      </c>
      <c r="DW107" s="107">
        <f t="shared" si="300"/>
        <v>0</v>
      </c>
      <c r="DX107" s="107">
        <f t="shared" si="301"/>
        <v>0</v>
      </c>
      <c r="DY107" s="107">
        <f t="shared" si="302"/>
        <v>0</v>
      </c>
      <c r="DZ107" s="107">
        <f t="shared" si="303"/>
        <v>0</v>
      </c>
      <c r="EA107" s="107">
        <f t="shared" si="304"/>
        <v>0</v>
      </c>
      <c r="EB107" s="107">
        <f t="shared" si="305"/>
        <v>0</v>
      </c>
      <c r="EC107" s="107">
        <f t="shared" si="306"/>
        <v>0</v>
      </c>
      <c r="ED107" s="107">
        <f t="shared" si="307"/>
        <v>0</v>
      </c>
      <c r="EE107" s="107">
        <f t="shared" si="308"/>
        <v>0</v>
      </c>
      <c r="EG107" s="195">
        <f t="shared" si="309"/>
        <v>0</v>
      </c>
      <c r="EH107" s="195">
        <f t="shared" si="310"/>
        <v>0</v>
      </c>
      <c r="EI107" s="195">
        <f t="shared" si="311"/>
        <v>0</v>
      </c>
      <c r="EJ107" s="195">
        <f t="shared" si="312"/>
        <v>0</v>
      </c>
      <c r="EK107" s="195">
        <f t="shared" si="313"/>
        <v>0</v>
      </c>
      <c r="EL107" s="195">
        <f t="shared" si="313"/>
        <v>0</v>
      </c>
      <c r="EM107" s="195">
        <f t="shared" si="313"/>
        <v>0</v>
      </c>
      <c r="EN107" s="195">
        <f t="shared" si="313"/>
        <v>0</v>
      </c>
      <c r="EO107" s="195">
        <f t="shared" si="313"/>
        <v>0</v>
      </c>
      <c r="EP107" s="195">
        <f t="shared" si="313"/>
        <v>0</v>
      </c>
    </row>
    <row r="108" spans="2:146" x14ac:dyDescent="0.2">
      <c r="B108" s="126">
        <f t="shared" si="197"/>
        <v>1</v>
      </c>
      <c r="C108" s="118" t="str">
        <f t="shared" ca="1" si="261"/>
        <v/>
      </c>
      <c r="D108" s="118" t="str">
        <f t="shared" ca="1" si="262"/>
        <v/>
      </c>
      <c r="E108" s="118" t="str">
        <f t="shared" ca="1" si="263"/>
        <v/>
      </c>
      <c r="F108" s="117" t="str">
        <f ca="1">OFFSET(prihlasky!$H$1,$CJ108,0)</f>
        <v/>
      </c>
      <c r="G108" s="117" t="str">
        <f ca="1">IF(OFFSET(prihlasky!$B$1,$CJ108,0)="","",(OFFSET(prihlasky!$B$1,$CJ108,0)))</f>
        <v/>
      </c>
      <c r="H108" s="117">
        <f ca="1">OFFSET(prihlasky!$I$1,$CJ108,0)</f>
        <v>0</v>
      </c>
      <c r="I108" s="117" t="str">
        <f ca="1">UPPER(OFFSET(prihlasky!$A$1,$CJ108,0))</f>
        <v/>
      </c>
      <c r="J108" s="126">
        <f t="shared" si="264"/>
        <v>0</v>
      </c>
      <c r="K108" s="159">
        <f t="shared" si="265"/>
        <v>0</v>
      </c>
      <c r="L108" s="167">
        <f t="shared" ca="1" si="266"/>
        <v>0</v>
      </c>
      <c r="M108" s="117" t="str">
        <f ca="1">IF(OR(CH108=0,ISERROR(MATCH(I108,KKoef!E:E,0))),"",MATCH(I108,KKoef!E:E,0)-1)</f>
        <v/>
      </c>
      <c r="N108" s="117" t="str">
        <f ca="1">IF(M108="","",OFFSET(KKoef!$B$1,M108,0))</f>
        <v/>
      </c>
      <c r="O108" s="128"/>
      <c r="P108" s="128"/>
      <c r="Q108" s="128"/>
      <c r="R108" s="128"/>
      <c r="S108" s="128"/>
      <c r="T108" s="250"/>
      <c r="U108" s="128"/>
      <c r="V108" s="128"/>
      <c r="W108" s="128"/>
      <c r="X108" s="128"/>
      <c r="Y108" s="128"/>
      <c r="Z108" s="250"/>
      <c r="AA108" s="119">
        <f t="shared" ca="1" si="257"/>
        <v>85</v>
      </c>
      <c r="AB108" s="252">
        <f t="shared" si="252"/>
        <v>0</v>
      </c>
      <c r="AC108" s="119">
        <f t="shared" si="253"/>
        <v>0</v>
      </c>
      <c r="AD108" s="252">
        <f t="shared" si="254"/>
        <v>0</v>
      </c>
      <c r="AE108" s="171">
        <f t="shared" ca="1" si="258"/>
        <v>0</v>
      </c>
      <c r="AF108" s="211"/>
      <c r="AG108" s="224"/>
      <c r="AH108" s="194"/>
      <c r="AI108" s="194"/>
      <c r="AJ108" s="194"/>
      <c r="AK108" s="225"/>
      <c r="AL108" s="224"/>
      <c r="AM108" s="194"/>
      <c r="AN108" s="194"/>
      <c r="AO108" s="194"/>
      <c r="AP108" s="225"/>
      <c r="AQ108" s="224"/>
      <c r="AR108" s="194"/>
      <c r="AS108" s="194"/>
      <c r="AT108" s="194"/>
      <c r="AU108" s="225"/>
      <c r="AV108" s="224"/>
      <c r="AW108" s="194"/>
      <c r="AX108" s="194"/>
      <c r="AY108" s="194"/>
      <c r="AZ108" s="225"/>
      <c r="BA108" s="224"/>
      <c r="BB108" s="194"/>
      <c r="BC108" s="194"/>
      <c r="BD108" s="194"/>
      <c r="BE108" s="225"/>
      <c r="BF108" s="224"/>
      <c r="BG108" s="194"/>
      <c r="BH108" s="194"/>
      <c r="BI108" s="194"/>
      <c r="BJ108" s="225"/>
      <c r="BK108" s="212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15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69">
        <f t="shared" si="260"/>
        <v>0</v>
      </c>
      <c r="CH108" s="26">
        <f t="shared" si="259"/>
        <v>0</v>
      </c>
      <c r="CJ108" s="39">
        <v>100</v>
      </c>
      <c r="CK108" s="16">
        <f t="shared" si="267"/>
        <v>0</v>
      </c>
      <c r="CL108" s="51">
        <f t="shared" ca="1" si="255"/>
        <v>0</v>
      </c>
      <c r="CM108" s="51">
        <f t="shared" ca="1" si="255"/>
        <v>0</v>
      </c>
      <c r="CN108" s="51">
        <f t="shared" ca="1" si="255"/>
        <v>0</v>
      </c>
      <c r="CO108" s="51">
        <f t="shared" ca="1" si="268"/>
        <v>0</v>
      </c>
      <c r="CQ108" s="107">
        <f t="shared" si="269"/>
        <v>0</v>
      </c>
      <c r="CR108" s="107">
        <f t="shared" si="270"/>
        <v>0</v>
      </c>
      <c r="CS108" s="107">
        <f t="shared" si="271"/>
        <v>0</v>
      </c>
      <c r="CT108" s="107">
        <f t="shared" si="272"/>
        <v>0</v>
      </c>
      <c r="CU108" s="107">
        <f t="shared" si="273"/>
        <v>0</v>
      </c>
      <c r="CV108" s="107">
        <f t="shared" si="274"/>
        <v>0</v>
      </c>
      <c r="CW108" s="107">
        <f t="shared" si="275"/>
        <v>0</v>
      </c>
      <c r="CX108" s="107">
        <f t="shared" si="276"/>
        <v>0</v>
      </c>
      <c r="CY108" s="107">
        <f t="shared" si="277"/>
        <v>0</v>
      </c>
      <c r="CZ108" s="107">
        <f t="shared" si="278"/>
        <v>0</v>
      </c>
      <c r="DA108" s="107">
        <f t="shared" si="279"/>
        <v>0</v>
      </c>
      <c r="DB108" s="107">
        <f t="shared" si="280"/>
        <v>0</v>
      </c>
      <c r="DC108" s="107">
        <f t="shared" si="281"/>
        <v>0</v>
      </c>
      <c r="DD108" s="107">
        <f t="shared" si="282"/>
        <v>0</v>
      </c>
      <c r="DE108" s="107">
        <f t="shared" si="283"/>
        <v>0</v>
      </c>
      <c r="DF108" s="107">
        <f t="shared" si="284"/>
        <v>0</v>
      </c>
      <c r="DG108" s="107">
        <f t="shared" si="285"/>
        <v>0</v>
      </c>
      <c r="DH108" s="107">
        <f t="shared" si="286"/>
        <v>0</v>
      </c>
      <c r="DI108" s="107">
        <f t="shared" si="287"/>
        <v>0</v>
      </c>
      <c r="DJ108" s="107">
        <f t="shared" si="288"/>
        <v>0</v>
      </c>
      <c r="DK108" s="107">
        <f t="shared" si="289"/>
        <v>0</v>
      </c>
      <c r="DL108" s="107">
        <f t="shared" si="290"/>
        <v>0</v>
      </c>
      <c r="DM108" s="107">
        <f t="shared" si="291"/>
        <v>0</v>
      </c>
      <c r="DN108" s="107">
        <f t="shared" si="292"/>
        <v>0</v>
      </c>
      <c r="DO108" s="107">
        <f t="shared" si="293"/>
        <v>0</v>
      </c>
      <c r="DP108" s="107">
        <f t="shared" si="294"/>
        <v>0</v>
      </c>
      <c r="DQ108" s="107">
        <f t="shared" si="295"/>
        <v>0</v>
      </c>
      <c r="DR108" s="107">
        <f t="shared" si="296"/>
        <v>0</v>
      </c>
      <c r="DS108" s="107">
        <f t="shared" si="297"/>
        <v>0</v>
      </c>
      <c r="DT108" s="107">
        <f t="shared" si="298"/>
        <v>0</v>
      </c>
      <c r="DV108" s="107">
        <f t="shared" si="299"/>
        <v>0</v>
      </c>
      <c r="DW108" s="107">
        <f t="shared" si="300"/>
        <v>0</v>
      </c>
      <c r="DX108" s="107">
        <f t="shared" si="301"/>
        <v>0</v>
      </c>
      <c r="DY108" s="107">
        <f t="shared" si="302"/>
        <v>0</v>
      </c>
      <c r="DZ108" s="107">
        <f t="shared" si="303"/>
        <v>0</v>
      </c>
      <c r="EA108" s="107">
        <f t="shared" si="304"/>
        <v>0</v>
      </c>
      <c r="EB108" s="107">
        <f t="shared" si="305"/>
        <v>0</v>
      </c>
      <c r="EC108" s="107">
        <f t="shared" si="306"/>
        <v>0</v>
      </c>
      <c r="ED108" s="107">
        <f t="shared" si="307"/>
        <v>0</v>
      </c>
      <c r="EE108" s="107">
        <f t="shared" si="308"/>
        <v>0</v>
      </c>
      <c r="EG108" s="195">
        <f t="shared" si="309"/>
        <v>0</v>
      </c>
      <c r="EH108" s="195">
        <f t="shared" si="310"/>
        <v>0</v>
      </c>
      <c r="EI108" s="195">
        <f t="shared" si="311"/>
        <v>0</v>
      </c>
      <c r="EJ108" s="195">
        <f t="shared" si="312"/>
        <v>0</v>
      </c>
      <c r="EK108" s="195">
        <f t="shared" si="313"/>
        <v>0</v>
      </c>
      <c r="EL108" s="195">
        <f t="shared" si="313"/>
        <v>0</v>
      </c>
      <c r="EM108" s="195">
        <f t="shared" si="313"/>
        <v>0</v>
      </c>
      <c r="EN108" s="195">
        <f t="shared" si="313"/>
        <v>0</v>
      </c>
      <c r="EO108" s="195">
        <f t="shared" si="313"/>
        <v>0</v>
      </c>
      <c r="EP108" s="195">
        <f t="shared" si="313"/>
        <v>0</v>
      </c>
    </row>
    <row r="109" spans="2:146" x14ac:dyDescent="0.2">
      <c r="B109" s="126">
        <f t="shared" si="197"/>
        <v>1</v>
      </c>
      <c r="C109" s="118" t="str">
        <f t="shared" ca="1" si="261"/>
        <v/>
      </c>
      <c r="D109" s="118" t="str">
        <f t="shared" ca="1" si="262"/>
        <v/>
      </c>
      <c r="E109" s="118" t="str">
        <f t="shared" ca="1" si="263"/>
        <v/>
      </c>
      <c r="F109" s="117" t="str">
        <f ca="1">OFFSET(prihlasky!$H$1,$CJ109,0)</f>
        <v/>
      </c>
      <c r="G109" s="117" t="str">
        <f ca="1">IF(OFFSET(prihlasky!$B$1,$CJ109,0)="","",(OFFSET(prihlasky!$B$1,$CJ109,0)))</f>
        <v/>
      </c>
      <c r="H109" s="117">
        <f ca="1">OFFSET(prihlasky!$I$1,$CJ109,0)</f>
        <v>0</v>
      </c>
      <c r="I109" s="117" t="str">
        <f ca="1">UPPER(OFFSET(prihlasky!$A$1,$CJ109,0))</f>
        <v/>
      </c>
      <c r="J109" s="126">
        <f t="shared" si="264"/>
        <v>0</v>
      </c>
      <c r="K109" s="159">
        <f t="shared" si="265"/>
        <v>0</v>
      </c>
      <c r="L109" s="167">
        <f t="shared" ca="1" si="266"/>
        <v>0</v>
      </c>
      <c r="M109" s="117" t="str">
        <f ca="1">IF(OR(CH109=0,ISERROR(MATCH(I109,KKoef!E:E,0))),"",MATCH(I109,KKoef!E:E,0)-1)</f>
        <v/>
      </c>
      <c r="N109" s="117" t="str">
        <f ca="1">IF(M109="","",OFFSET(KKoef!$B$1,M109,0))</f>
        <v/>
      </c>
      <c r="O109" s="128"/>
      <c r="P109" s="128"/>
      <c r="Q109" s="128"/>
      <c r="R109" s="128"/>
      <c r="S109" s="128"/>
      <c r="T109" s="250"/>
      <c r="U109" s="128"/>
      <c r="V109" s="128"/>
      <c r="W109" s="128"/>
      <c r="X109" s="128"/>
      <c r="Y109" s="128"/>
      <c r="Z109" s="250"/>
      <c r="AA109" s="119">
        <f t="shared" ca="1" si="257"/>
        <v>85</v>
      </c>
      <c r="AB109" s="252">
        <f t="shared" si="252"/>
        <v>0</v>
      </c>
      <c r="AC109" s="119">
        <f t="shared" si="253"/>
        <v>0</v>
      </c>
      <c r="AD109" s="252">
        <f t="shared" si="254"/>
        <v>0</v>
      </c>
      <c r="AE109" s="171">
        <f t="shared" ca="1" si="258"/>
        <v>0</v>
      </c>
      <c r="AF109" s="211"/>
      <c r="AG109" s="224"/>
      <c r="AH109" s="194"/>
      <c r="AI109" s="194"/>
      <c r="AJ109" s="194"/>
      <c r="AK109" s="225"/>
      <c r="AL109" s="224"/>
      <c r="AM109" s="194"/>
      <c r="AN109" s="194"/>
      <c r="AO109" s="194"/>
      <c r="AP109" s="225"/>
      <c r="AQ109" s="224"/>
      <c r="AR109" s="194"/>
      <c r="AS109" s="194"/>
      <c r="AT109" s="194"/>
      <c r="AU109" s="225"/>
      <c r="AV109" s="224"/>
      <c r="AW109" s="194"/>
      <c r="AX109" s="194"/>
      <c r="AY109" s="194"/>
      <c r="AZ109" s="225"/>
      <c r="BA109" s="224"/>
      <c r="BB109" s="194"/>
      <c r="BC109" s="194"/>
      <c r="BD109" s="194"/>
      <c r="BE109" s="225"/>
      <c r="BF109" s="224"/>
      <c r="BG109" s="194"/>
      <c r="BH109" s="194"/>
      <c r="BI109" s="194"/>
      <c r="BJ109" s="225"/>
      <c r="BK109" s="212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15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69">
        <f t="shared" si="260"/>
        <v>0</v>
      </c>
      <c r="CH109" s="26">
        <f t="shared" si="259"/>
        <v>0</v>
      </c>
      <c r="CJ109" s="39">
        <v>101</v>
      </c>
      <c r="CK109" s="16">
        <f t="shared" si="267"/>
        <v>0</v>
      </c>
      <c r="CL109" s="51">
        <f t="shared" ref="CL109:CN128" ca="1" si="314">IF($H109=CL$8,$CK109,0)</f>
        <v>0</v>
      </c>
      <c r="CM109" s="51">
        <f t="shared" ca="1" si="314"/>
        <v>0</v>
      </c>
      <c r="CN109" s="51">
        <f t="shared" ca="1" si="314"/>
        <v>0</v>
      </c>
      <c r="CO109" s="51">
        <f t="shared" ca="1" si="268"/>
        <v>0</v>
      </c>
      <c r="CQ109" s="107">
        <f t="shared" si="269"/>
        <v>0</v>
      </c>
      <c r="CR109" s="107">
        <f t="shared" si="270"/>
        <v>0</v>
      </c>
      <c r="CS109" s="107">
        <f t="shared" si="271"/>
        <v>0</v>
      </c>
      <c r="CT109" s="107">
        <f t="shared" si="272"/>
        <v>0</v>
      </c>
      <c r="CU109" s="107">
        <f t="shared" si="273"/>
        <v>0</v>
      </c>
      <c r="CV109" s="107">
        <f t="shared" si="274"/>
        <v>0</v>
      </c>
      <c r="CW109" s="107">
        <f t="shared" si="275"/>
        <v>0</v>
      </c>
      <c r="CX109" s="107">
        <f t="shared" si="276"/>
        <v>0</v>
      </c>
      <c r="CY109" s="107">
        <f t="shared" si="277"/>
        <v>0</v>
      </c>
      <c r="CZ109" s="107">
        <f t="shared" si="278"/>
        <v>0</v>
      </c>
      <c r="DA109" s="107">
        <f t="shared" si="279"/>
        <v>0</v>
      </c>
      <c r="DB109" s="107">
        <f t="shared" si="280"/>
        <v>0</v>
      </c>
      <c r="DC109" s="107">
        <f t="shared" si="281"/>
        <v>0</v>
      </c>
      <c r="DD109" s="107">
        <f t="shared" si="282"/>
        <v>0</v>
      </c>
      <c r="DE109" s="107">
        <f t="shared" si="283"/>
        <v>0</v>
      </c>
      <c r="DF109" s="107">
        <f t="shared" si="284"/>
        <v>0</v>
      </c>
      <c r="DG109" s="107">
        <f t="shared" si="285"/>
        <v>0</v>
      </c>
      <c r="DH109" s="107">
        <f t="shared" si="286"/>
        <v>0</v>
      </c>
      <c r="DI109" s="107">
        <f t="shared" si="287"/>
        <v>0</v>
      </c>
      <c r="DJ109" s="107">
        <f t="shared" si="288"/>
        <v>0</v>
      </c>
      <c r="DK109" s="107">
        <f t="shared" si="289"/>
        <v>0</v>
      </c>
      <c r="DL109" s="107">
        <f t="shared" si="290"/>
        <v>0</v>
      </c>
      <c r="DM109" s="107">
        <f t="shared" si="291"/>
        <v>0</v>
      </c>
      <c r="DN109" s="107">
        <f t="shared" si="292"/>
        <v>0</v>
      </c>
      <c r="DO109" s="107">
        <f t="shared" si="293"/>
        <v>0</v>
      </c>
      <c r="DP109" s="107">
        <f t="shared" si="294"/>
        <v>0</v>
      </c>
      <c r="DQ109" s="107">
        <f t="shared" si="295"/>
        <v>0</v>
      </c>
      <c r="DR109" s="107">
        <f t="shared" si="296"/>
        <v>0</v>
      </c>
      <c r="DS109" s="107">
        <f t="shared" si="297"/>
        <v>0</v>
      </c>
      <c r="DT109" s="107">
        <f t="shared" si="298"/>
        <v>0</v>
      </c>
      <c r="DV109" s="107">
        <f t="shared" si="299"/>
        <v>0</v>
      </c>
      <c r="DW109" s="107">
        <f t="shared" si="300"/>
        <v>0</v>
      </c>
      <c r="DX109" s="107">
        <f t="shared" si="301"/>
        <v>0</v>
      </c>
      <c r="DY109" s="107">
        <f t="shared" si="302"/>
        <v>0</v>
      </c>
      <c r="DZ109" s="107">
        <f t="shared" si="303"/>
        <v>0</v>
      </c>
      <c r="EA109" s="107">
        <f t="shared" si="304"/>
        <v>0</v>
      </c>
      <c r="EB109" s="107">
        <f t="shared" si="305"/>
        <v>0</v>
      </c>
      <c r="EC109" s="107">
        <f t="shared" si="306"/>
        <v>0</v>
      </c>
      <c r="ED109" s="107">
        <f t="shared" si="307"/>
        <v>0</v>
      </c>
      <c r="EE109" s="107">
        <f t="shared" si="308"/>
        <v>0</v>
      </c>
      <c r="EG109" s="195">
        <f t="shared" si="309"/>
        <v>0</v>
      </c>
      <c r="EH109" s="195">
        <f t="shared" si="310"/>
        <v>0</v>
      </c>
      <c r="EI109" s="195">
        <f t="shared" si="311"/>
        <v>0</v>
      </c>
      <c r="EJ109" s="195">
        <f t="shared" si="312"/>
        <v>0</v>
      </c>
      <c r="EK109" s="195">
        <f t="shared" si="313"/>
        <v>0</v>
      </c>
      <c r="EL109" s="195">
        <f t="shared" si="313"/>
        <v>0</v>
      </c>
      <c r="EM109" s="195">
        <f t="shared" si="313"/>
        <v>0</v>
      </c>
      <c r="EN109" s="195">
        <f t="shared" si="313"/>
        <v>0</v>
      </c>
      <c r="EO109" s="195">
        <f t="shared" si="313"/>
        <v>0</v>
      </c>
      <c r="EP109" s="195">
        <f t="shared" si="313"/>
        <v>0</v>
      </c>
    </row>
    <row r="110" spans="2:146" x14ac:dyDescent="0.2">
      <c r="B110" s="126">
        <f t="shared" si="197"/>
        <v>1</v>
      </c>
      <c r="C110" s="118" t="str">
        <f t="shared" ca="1" si="261"/>
        <v/>
      </c>
      <c r="D110" s="118" t="str">
        <f t="shared" ca="1" si="262"/>
        <v/>
      </c>
      <c r="E110" s="118" t="str">
        <f t="shared" ca="1" si="263"/>
        <v/>
      </c>
      <c r="F110" s="117" t="str">
        <f ca="1">OFFSET(prihlasky!$H$1,$CJ110,0)</f>
        <v/>
      </c>
      <c r="G110" s="117" t="str">
        <f ca="1">IF(OFFSET(prihlasky!$B$1,$CJ110,0)="","",(OFFSET(prihlasky!$B$1,$CJ110,0)))</f>
        <v/>
      </c>
      <c r="H110" s="117">
        <f ca="1">OFFSET(prihlasky!$I$1,$CJ110,0)</f>
        <v>0</v>
      </c>
      <c r="I110" s="117" t="str">
        <f ca="1">UPPER(OFFSET(prihlasky!$A$1,$CJ110,0))</f>
        <v/>
      </c>
      <c r="J110" s="126">
        <f t="shared" si="264"/>
        <v>0</v>
      </c>
      <c r="K110" s="159">
        <f t="shared" si="265"/>
        <v>0</v>
      </c>
      <c r="L110" s="167">
        <f t="shared" ca="1" si="266"/>
        <v>0</v>
      </c>
      <c r="M110" s="117" t="str">
        <f ca="1">IF(OR(CH110=0,ISERROR(MATCH(I110,KKoef!E:E,0))),"",MATCH(I110,KKoef!E:E,0)-1)</f>
        <v/>
      </c>
      <c r="N110" s="117" t="str">
        <f ca="1">IF(M110="","",OFFSET(KKoef!$B$1,M110,0))</f>
        <v/>
      </c>
      <c r="O110" s="128"/>
      <c r="P110" s="128"/>
      <c r="Q110" s="128"/>
      <c r="R110" s="128"/>
      <c r="S110" s="128"/>
      <c r="T110" s="250"/>
      <c r="U110" s="128"/>
      <c r="V110" s="128"/>
      <c r="W110" s="128"/>
      <c r="X110" s="128"/>
      <c r="Y110" s="128"/>
      <c r="Z110" s="250"/>
      <c r="AA110" s="119">
        <f t="shared" ca="1" si="257"/>
        <v>85</v>
      </c>
      <c r="AB110" s="252">
        <f t="shared" si="252"/>
        <v>0</v>
      </c>
      <c r="AC110" s="119">
        <f t="shared" si="253"/>
        <v>0</v>
      </c>
      <c r="AD110" s="252">
        <f t="shared" si="254"/>
        <v>0</v>
      </c>
      <c r="AE110" s="171">
        <f t="shared" ca="1" si="258"/>
        <v>0</v>
      </c>
      <c r="AF110" s="211"/>
      <c r="AG110" s="224"/>
      <c r="AH110" s="194"/>
      <c r="AI110" s="194"/>
      <c r="AJ110" s="194"/>
      <c r="AK110" s="225"/>
      <c r="AL110" s="224"/>
      <c r="AM110" s="194"/>
      <c r="AN110" s="194"/>
      <c r="AO110" s="194"/>
      <c r="AP110" s="225"/>
      <c r="AQ110" s="224"/>
      <c r="AR110" s="194"/>
      <c r="AS110" s="194"/>
      <c r="AT110" s="194"/>
      <c r="AU110" s="225"/>
      <c r="AV110" s="224"/>
      <c r="AW110" s="194"/>
      <c r="AX110" s="194"/>
      <c r="AY110" s="194"/>
      <c r="AZ110" s="225"/>
      <c r="BA110" s="224"/>
      <c r="BB110" s="194"/>
      <c r="BC110" s="194"/>
      <c r="BD110" s="194"/>
      <c r="BE110" s="225"/>
      <c r="BF110" s="224"/>
      <c r="BG110" s="194"/>
      <c r="BH110" s="194"/>
      <c r="BI110" s="194"/>
      <c r="BJ110" s="225"/>
      <c r="BK110" s="212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215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69">
        <f t="shared" si="260"/>
        <v>0</v>
      </c>
      <c r="CH110" s="26">
        <f t="shared" si="259"/>
        <v>0</v>
      </c>
      <c r="CJ110" s="39">
        <v>102</v>
      </c>
      <c r="CK110" s="16">
        <f t="shared" si="267"/>
        <v>0</v>
      </c>
      <c r="CL110" s="51">
        <f t="shared" ca="1" si="314"/>
        <v>0</v>
      </c>
      <c r="CM110" s="51">
        <f t="shared" ca="1" si="314"/>
        <v>0</v>
      </c>
      <c r="CN110" s="51">
        <f t="shared" ca="1" si="314"/>
        <v>0</v>
      </c>
      <c r="CO110" s="51">
        <f t="shared" ca="1" si="268"/>
        <v>0</v>
      </c>
      <c r="CQ110" s="107">
        <f t="shared" si="269"/>
        <v>0</v>
      </c>
      <c r="CR110" s="107">
        <f t="shared" si="270"/>
        <v>0</v>
      </c>
      <c r="CS110" s="107">
        <f t="shared" si="271"/>
        <v>0</v>
      </c>
      <c r="CT110" s="107">
        <f t="shared" si="272"/>
        <v>0</v>
      </c>
      <c r="CU110" s="107">
        <f t="shared" si="273"/>
        <v>0</v>
      </c>
      <c r="CV110" s="107">
        <f t="shared" si="274"/>
        <v>0</v>
      </c>
      <c r="CW110" s="107">
        <f t="shared" si="275"/>
        <v>0</v>
      </c>
      <c r="CX110" s="107">
        <f t="shared" si="276"/>
        <v>0</v>
      </c>
      <c r="CY110" s="107">
        <f t="shared" si="277"/>
        <v>0</v>
      </c>
      <c r="CZ110" s="107">
        <f t="shared" si="278"/>
        <v>0</v>
      </c>
      <c r="DA110" s="107">
        <f t="shared" si="279"/>
        <v>0</v>
      </c>
      <c r="DB110" s="107">
        <f t="shared" si="280"/>
        <v>0</v>
      </c>
      <c r="DC110" s="107">
        <f t="shared" si="281"/>
        <v>0</v>
      </c>
      <c r="DD110" s="107">
        <f t="shared" si="282"/>
        <v>0</v>
      </c>
      <c r="DE110" s="107">
        <f t="shared" si="283"/>
        <v>0</v>
      </c>
      <c r="DF110" s="107">
        <f t="shared" si="284"/>
        <v>0</v>
      </c>
      <c r="DG110" s="107">
        <f t="shared" si="285"/>
        <v>0</v>
      </c>
      <c r="DH110" s="107">
        <f t="shared" si="286"/>
        <v>0</v>
      </c>
      <c r="DI110" s="107">
        <f t="shared" si="287"/>
        <v>0</v>
      </c>
      <c r="DJ110" s="107">
        <f t="shared" si="288"/>
        <v>0</v>
      </c>
      <c r="DK110" s="107">
        <f t="shared" si="289"/>
        <v>0</v>
      </c>
      <c r="DL110" s="107">
        <f t="shared" si="290"/>
        <v>0</v>
      </c>
      <c r="DM110" s="107">
        <f t="shared" si="291"/>
        <v>0</v>
      </c>
      <c r="DN110" s="107">
        <f t="shared" si="292"/>
        <v>0</v>
      </c>
      <c r="DO110" s="107">
        <f t="shared" si="293"/>
        <v>0</v>
      </c>
      <c r="DP110" s="107">
        <f t="shared" si="294"/>
        <v>0</v>
      </c>
      <c r="DQ110" s="107">
        <f t="shared" si="295"/>
        <v>0</v>
      </c>
      <c r="DR110" s="107">
        <f t="shared" si="296"/>
        <v>0</v>
      </c>
      <c r="DS110" s="107">
        <f t="shared" si="297"/>
        <v>0</v>
      </c>
      <c r="DT110" s="107">
        <f t="shared" si="298"/>
        <v>0</v>
      </c>
      <c r="DV110" s="107">
        <f t="shared" si="299"/>
        <v>0</v>
      </c>
      <c r="DW110" s="107">
        <f t="shared" si="300"/>
        <v>0</v>
      </c>
      <c r="DX110" s="107">
        <f t="shared" si="301"/>
        <v>0</v>
      </c>
      <c r="DY110" s="107">
        <f t="shared" si="302"/>
        <v>0</v>
      </c>
      <c r="DZ110" s="107">
        <f t="shared" si="303"/>
        <v>0</v>
      </c>
      <c r="EA110" s="107">
        <f t="shared" si="304"/>
        <v>0</v>
      </c>
      <c r="EB110" s="107">
        <f t="shared" si="305"/>
        <v>0</v>
      </c>
      <c r="EC110" s="107">
        <f t="shared" si="306"/>
        <v>0</v>
      </c>
      <c r="ED110" s="107">
        <f t="shared" si="307"/>
        <v>0</v>
      </c>
      <c r="EE110" s="107">
        <f t="shared" si="308"/>
        <v>0</v>
      </c>
      <c r="EG110" s="195">
        <f t="shared" si="309"/>
        <v>0</v>
      </c>
      <c r="EH110" s="195">
        <f t="shared" si="310"/>
        <v>0</v>
      </c>
      <c r="EI110" s="195">
        <f t="shared" si="311"/>
        <v>0</v>
      </c>
      <c r="EJ110" s="195">
        <f t="shared" si="312"/>
        <v>0</v>
      </c>
      <c r="EK110" s="195">
        <f t="shared" si="313"/>
        <v>0</v>
      </c>
      <c r="EL110" s="195">
        <f t="shared" si="313"/>
        <v>0</v>
      </c>
      <c r="EM110" s="195">
        <f t="shared" si="313"/>
        <v>0</v>
      </c>
      <c r="EN110" s="195">
        <f t="shared" si="313"/>
        <v>0</v>
      </c>
      <c r="EO110" s="195">
        <f t="shared" si="313"/>
        <v>0</v>
      </c>
      <c r="EP110" s="195">
        <f t="shared" si="313"/>
        <v>0</v>
      </c>
    </row>
    <row r="111" spans="2:146" x14ac:dyDescent="0.2">
      <c r="B111" s="126">
        <f t="shared" si="197"/>
        <v>1</v>
      </c>
      <c r="C111" s="118" t="str">
        <f t="shared" ca="1" si="261"/>
        <v/>
      </c>
      <c r="D111" s="118" t="str">
        <f t="shared" ca="1" si="262"/>
        <v/>
      </c>
      <c r="E111" s="118" t="str">
        <f t="shared" ca="1" si="263"/>
        <v/>
      </c>
      <c r="F111" s="117" t="str">
        <f ca="1">OFFSET(prihlasky!$H$1,$CJ111,0)</f>
        <v/>
      </c>
      <c r="G111" s="117" t="str">
        <f ca="1">IF(OFFSET(prihlasky!$B$1,$CJ111,0)="","",(OFFSET(prihlasky!$B$1,$CJ111,0)))</f>
        <v/>
      </c>
      <c r="H111" s="117">
        <f ca="1">OFFSET(prihlasky!$I$1,$CJ111,0)</f>
        <v>0</v>
      </c>
      <c r="I111" s="117" t="str">
        <f ca="1">UPPER(OFFSET(prihlasky!$A$1,$CJ111,0))</f>
        <v/>
      </c>
      <c r="J111" s="126">
        <f t="shared" si="264"/>
        <v>0</v>
      </c>
      <c r="K111" s="159">
        <f t="shared" si="265"/>
        <v>0</v>
      </c>
      <c r="L111" s="167">
        <f t="shared" ca="1" si="266"/>
        <v>0</v>
      </c>
      <c r="M111" s="117" t="str">
        <f ca="1">IF(OR(CH111=0,ISERROR(MATCH(I111,KKoef!E:E,0))),"",MATCH(I111,KKoef!E:E,0)-1)</f>
        <v/>
      </c>
      <c r="N111" s="117" t="str">
        <f ca="1">IF(M111="","",OFFSET(KKoef!$B$1,M111,0))</f>
        <v/>
      </c>
      <c r="O111" s="128"/>
      <c r="P111" s="128"/>
      <c r="Q111" s="128"/>
      <c r="R111" s="128"/>
      <c r="S111" s="128"/>
      <c r="T111" s="250"/>
      <c r="U111" s="128"/>
      <c r="V111" s="128"/>
      <c r="W111" s="128"/>
      <c r="X111" s="128"/>
      <c r="Y111" s="128"/>
      <c r="Z111" s="250"/>
      <c r="AA111" s="119">
        <f t="shared" ca="1" si="257"/>
        <v>85</v>
      </c>
      <c r="AB111" s="252">
        <f t="shared" si="252"/>
        <v>0</v>
      </c>
      <c r="AC111" s="119">
        <f t="shared" si="253"/>
        <v>0</v>
      </c>
      <c r="AD111" s="252">
        <f t="shared" si="254"/>
        <v>0</v>
      </c>
      <c r="AE111" s="171">
        <f t="shared" ca="1" si="258"/>
        <v>0</v>
      </c>
      <c r="AF111" s="211"/>
      <c r="AG111" s="224"/>
      <c r="AH111" s="194"/>
      <c r="AI111" s="194"/>
      <c r="AJ111" s="194"/>
      <c r="AK111" s="225"/>
      <c r="AL111" s="224"/>
      <c r="AM111" s="194"/>
      <c r="AN111" s="194"/>
      <c r="AO111" s="194"/>
      <c r="AP111" s="225"/>
      <c r="AQ111" s="224"/>
      <c r="AR111" s="194"/>
      <c r="AS111" s="194"/>
      <c r="AT111" s="194"/>
      <c r="AU111" s="225"/>
      <c r="AV111" s="224"/>
      <c r="AW111" s="194"/>
      <c r="AX111" s="194"/>
      <c r="AY111" s="194"/>
      <c r="AZ111" s="225"/>
      <c r="BA111" s="224"/>
      <c r="BB111" s="194"/>
      <c r="BC111" s="194"/>
      <c r="BD111" s="194"/>
      <c r="BE111" s="225"/>
      <c r="BF111" s="224"/>
      <c r="BG111" s="194"/>
      <c r="BH111" s="194"/>
      <c r="BI111" s="194"/>
      <c r="BJ111" s="225"/>
      <c r="BK111" s="212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215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69">
        <f t="shared" si="260"/>
        <v>0</v>
      </c>
      <c r="CH111" s="26">
        <f t="shared" si="259"/>
        <v>0</v>
      </c>
      <c r="CJ111" s="39">
        <v>103</v>
      </c>
      <c r="CK111" s="16">
        <f t="shared" si="267"/>
        <v>0</v>
      </c>
      <c r="CL111" s="51">
        <f t="shared" ca="1" si="314"/>
        <v>0</v>
      </c>
      <c r="CM111" s="51">
        <f t="shared" ca="1" si="314"/>
        <v>0</v>
      </c>
      <c r="CN111" s="51">
        <f t="shared" ca="1" si="314"/>
        <v>0</v>
      </c>
      <c r="CO111" s="51">
        <f t="shared" ca="1" si="268"/>
        <v>0</v>
      </c>
      <c r="CQ111" s="107">
        <f t="shared" si="269"/>
        <v>0</v>
      </c>
      <c r="CR111" s="107">
        <f t="shared" si="270"/>
        <v>0</v>
      </c>
      <c r="CS111" s="107">
        <f t="shared" si="271"/>
        <v>0</v>
      </c>
      <c r="CT111" s="107">
        <f t="shared" si="272"/>
        <v>0</v>
      </c>
      <c r="CU111" s="107">
        <f t="shared" si="273"/>
        <v>0</v>
      </c>
      <c r="CV111" s="107">
        <f t="shared" si="274"/>
        <v>0</v>
      </c>
      <c r="CW111" s="107">
        <f t="shared" si="275"/>
        <v>0</v>
      </c>
      <c r="CX111" s="107">
        <f t="shared" si="276"/>
        <v>0</v>
      </c>
      <c r="CY111" s="107">
        <f t="shared" si="277"/>
        <v>0</v>
      </c>
      <c r="CZ111" s="107">
        <f t="shared" si="278"/>
        <v>0</v>
      </c>
      <c r="DA111" s="107">
        <f t="shared" si="279"/>
        <v>0</v>
      </c>
      <c r="DB111" s="107">
        <f t="shared" si="280"/>
        <v>0</v>
      </c>
      <c r="DC111" s="107">
        <f t="shared" si="281"/>
        <v>0</v>
      </c>
      <c r="DD111" s="107">
        <f t="shared" si="282"/>
        <v>0</v>
      </c>
      <c r="DE111" s="107">
        <f t="shared" si="283"/>
        <v>0</v>
      </c>
      <c r="DF111" s="107">
        <f t="shared" si="284"/>
        <v>0</v>
      </c>
      <c r="DG111" s="107">
        <f t="shared" si="285"/>
        <v>0</v>
      </c>
      <c r="DH111" s="107">
        <f t="shared" si="286"/>
        <v>0</v>
      </c>
      <c r="DI111" s="107">
        <f t="shared" si="287"/>
        <v>0</v>
      </c>
      <c r="DJ111" s="107">
        <f t="shared" si="288"/>
        <v>0</v>
      </c>
      <c r="DK111" s="107">
        <f t="shared" si="289"/>
        <v>0</v>
      </c>
      <c r="DL111" s="107">
        <f t="shared" si="290"/>
        <v>0</v>
      </c>
      <c r="DM111" s="107">
        <f t="shared" si="291"/>
        <v>0</v>
      </c>
      <c r="DN111" s="107">
        <f t="shared" si="292"/>
        <v>0</v>
      </c>
      <c r="DO111" s="107">
        <f t="shared" si="293"/>
        <v>0</v>
      </c>
      <c r="DP111" s="107">
        <f t="shared" si="294"/>
        <v>0</v>
      </c>
      <c r="DQ111" s="107">
        <f t="shared" si="295"/>
        <v>0</v>
      </c>
      <c r="DR111" s="107">
        <f t="shared" si="296"/>
        <v>0</v>
      </c>
      <c r="DS111" s="107">
        <f t="shared" si="297"/>
        <v>0</v>
      </c>
      <c r="DT111" s="107">
        <f t="shared" si="298"/>
        <v>0</v>
      </c>
      <c r="DV111" s="107">
        <f t="shared" si="299"/>
        <v>0</v>
      </c>
      <c r="DW111" s="107">
        <f t="shared" si="300"/>
        <v>0</v>
      </c>
      <c r="DX111" s="107">
        <f t="shared" si="301"/>
        <v>0</v>
      </c>
      <c r="DY111" s="107">
        <f t="shared" si="302"/>
        <v>0</v>
      </c>
      <c r="DZ111" s="107">
        <f t="shared" si="303"/>
        <v>0</v>
      </c>
      <c r="EA111" s="107">
        <f t="shared" si="304"/>
        <v>0</v>
      </c>
      <c r="EB111" s="107">
        <f t="shared" si="305"/>
        <v>0</v>
      </c>
      <c r="EC111" s="107">
        <f t="shared" si="306"/>
        <v>0</v>
      </c>
      <c r="ED111" s="107">
        <f t="shared" si="307"/>
        <v>0</v>
      </c>
      <c r="EE111" s="107">
        <f t="shared" si="308"/>
        <v>0</v>
      </c>
      <c r="EG111" s="195">
        <f t="shared" si="309"/>
        <v>0</v>
      </c>
      <c r="EH111" s="195">
        <f t="shared" si="310"/>
        <v>0</v>
      </c>
      <c r="EI111" s="195">
        <f t="shared" si="311"/>
        <v>0</v>
      </c>
      <c r="EJ111" s="195">
        <f t="shared" si="312"/>
        <v>0</v>
      </c>
      <c r="EK111" s="195">
        <f t="shared" si="313"/>
        <v>0</v>
      </c>
      <c r="EL111" s="195">
        <f t="shared" si="313"/>
        <v>0</v>
      </c>
      <c r="EM111" s="195">
        <f t="shared" si="313"/>
        <v>0</v>
      </c>
      <c r="EN111" s="195">
        <f t="shared" si="313"/>
        <v>0</v>
      </c>
      <c r="EO111" s="195">
        <f t="shared" si="313"/>
        <v>0</v>
      </c>
      <c r="EP111" s="195">
        <f t="shared" si="313"/>
        <v>0</v>
      </c>
    </row>
    <row r="112" spans="2:146" x14ac:dyDescent="0.2">
      <c r="B112" s="126">
        <f t="shared" si="197"/>
        <v>1</v>
      </c>
      <c r="C112" s="118" t="str">
        <f t="shared" ca="1" si="261"/>
        <v/>
      </c>
      <c r="D112" s="118" t="str">
        <f t="shared" ca="1" si="262"/>
        <v/>
      </c>
      <c r="E112" s="118" t="str">
        <f t="shared" ca="1" si="263"/>
        <v/>
      </c>
      <c r="F112" s="117" t="str">
        <f ca="1">OFFSET(prihlasky!$H$1,$CJ112,0)</f>
        <v/>
      </c>
      <c r="G112" s="117" t="str">
        <f ca="1">IF(OFFSET(prihlasky!$B$1,$CJ112,0)="","",(OFFSET(prihlasky!$B$1,$CJ112,0)))</f>
        <v/>
      </c>
      <c r="H112" s="117">
        <f ca="1">OFFSET(prihlasky!$I$1,$CJ112,0)</f>
        <v>0</v>
      </c>
      <c r="I112" s="117" t="str">
        <f ca="1">UPPER(OFFSET(prihlasky!$A$1,$CJ112,0))</f>
        <v/>
      </c>
      <c r="J112" s="126">
        <f t="shared" si="264"/>
        <v>0</v>
      </c>
      <c r="K112" s="159">
        <f t="shared" si="265"/>
        <v>0</v>
      </c>
      <c r="L112" s="167">
        <f t="shared" ca="1" si="266"/>
        <v>0</v>
      </c>
      <c r="M112" s="117" t="str">
        <f ca="1">IF(OR(CH112=0,ISERROR(MATCH(I112,KKoef!E:E,0))),"",MATCH(I112,KKoef!E:E,0)-1)</f>
        <v/>
      </c>
      <c r="N112" s="117" t="str">
        <f ca="1">IF(M112="","",OFFSET(KKoef!$B$1,M112,0))</f>
        <v/>
      </c>
      <c r="O112" s="128"/>
      <c r="P112" s="128"/>
      <c r="Q112" s="128"/>
      <c r="R112" s="128"/>
      <c r="S112" s="128"/>
      <c r="T112" s="250"/>
      <c r="U112" s="128"/>
      <c r="V112" s="128"/>
      <c r="W112" s="128"/>
      <c r="X112" s="128"/>
      <c r="Y112" s="128"/>
      <c r="Z112" s="250"/>
      <c r="AA112" s="119">
        <f t="shared" ca="1" si="257"/>
        <v>85</v>
      </c>
      <c r="AB112" s="252">
        <f t="shared" si="252"/>
        <v>0</v>
      </c>
      <c r="AC112" s="119">
        <f t="shared" si="253"/>
        <v>0</v>
      </c>
      <c r="AD112" s="252">
        <f t="shared" si="254"/>
        <v>0</v>
      </c>
      <c r="AE112" s="171">
        <f t="shared" ca="1" si="258"/>
        <v>0</v>
      </c>
      <c r="AF112" s="211"/>
      <c r="AG112" s="224"/>
      <c r="AH112" s="194"/>
      <c r="AI112" s="194"/>
      <c r="AJ112" s="194"/>
      <c r="AK112" s="225"/>
      <c r="AL112" s="224"/>
      <c r="AM112" s="194"/>
      <c r="AN112" s="194"/>
      <c r="AO112" s="194"/>
      <c r="AP112" s="225"/>
      <c r="AQ112" s="224"/>
      <c r="AR112" s="194"/>
      <c r="AS112" s="194"/>
      <c r="AT112" s="194"/>
      <c r="AU112" s="225"/>
      <c r="AV112" s="224"/>
      <c r="AW112" s="194"/>
      <c r="AX112" s="194"/>
      <c r="AY112" s="194"/>
      <c r="AZ112" s="225"/>
      <c r="BA112" s="224"/>
      <c r="BB112" s="194"/>
      <c r="BC112" s="194"/>
      <c r="BD112" s="194"/>
      <c r="BE112" s="225"/>
      <c r="BF112" s="224"/>
      <c r="BG112" s="194"/>
      <c r="BH112" s="194"/>
      <c r="BI112" s="194"/>
      <c r="BJ112" s="225"/>
      <c r="BK112" s="212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215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69">
        <f t="shared" si="260"/>
        <v>0</v>
      </c>
      <c r="CH112" s="26">
        <f t="shared" si="259"/>
        <v>0</v>
      </c>
      <c r="CJ112" s="39">
        <v>104</v>
      </c>
      <c r="CK112" s="16">
        <f t="shared" si="267"/>
        <v>0</v>
      </c>
      <c r="CL112" s="51">
        <f t="shared" ca="1" si="314"/>
        <v>0</v>
      </c>
      <c r="CM112" s="51">
        <f t="shared" ca="1" si="314"/>
        <v>0</v>
      </c>
      <c r="CN112" s="51">
        <f t="shared" ca="1" si="314"/>
        <v>0</v>
      </c>
      <c r="CO112" s="51">
        <f t="shared" ca="1" si="268"/>
        <v>0</v>
      </c>
      <c r="CQ112" s="107">
        <f t="shared" si="269"/>
        <v>0</v>
      </c>
      <c r="CR112" s="107">
        <f t="shared" si="270"/>
        <v>0</v>
      </c>
      <c r="CS112" s="107">
        <f t="shared" si="271"/>
        <v>0</v>
      </c>
      <c r="CT112" s="107">
        <f t="shared" si="272"/>
        <v>0</v>
      </c>
      <c r="CU112" s="107">
        <f t="shared" si="273"/>
        <v>0</v>
      </c>
      <c r="CV112" s="107">
        <f t="shared" si="274"/>
        <v>0</v>
      </c>
      <c r="CW112" s="107">
        <f t="shared" si="275"/>
        <v>0</v>
      </c>
      <c r="CX112" s="107">
        <f t="shared" si="276"/>
        <v>0</v>
      </c>
      <c r="CY112" s="107">
        <f t="shared" si="277"/>
        <v>0</v>
      </c>
      <c r="CZ112" s="107">
        <f t="shared" si="278"/>
        <v>0</v>
      </c>
      <c r="DA112" s="107">
        <f t="shared" si="279"/>
        <v>0</v>
      </c>
      <c r="DB112" s="107">
        <f t="shared" si="280"/>
        <v>0</v>
      </c>
      <c r="DC112" s="107">
        <f t="shared" si="281"/>
        <v>0</v>
      </c>
      <c r="DD112" s="107">
        <f t="shared" si="282"/>
        <v>0</v>
      </c>
      <c r="DE112" s="107">
        <f t="shared" si="283"/>
        <v>0</v>
      </c>
      <c r="DF112" s="107">
        <f t="shared" si="284"/>
        <v>0</v>
      </c>
      <c r="DG112" s="107">
        <f t="shared" si="285"/>
        <v>0</v>
      </c>
      <c r="DH112" s="107">
        <f t="shared" si="286"/>
        <v>0</v>
      </c>
      <c r="DI112" s="107">
        <f t="shared" si="287"/>
        <v>0</v>
      </c>
      <c r="DJ112" s="107">
        <f t="shared" si="288"/>
        <v>0</v>
      </c>
      <c r="DK112" s="107">
        <f t="shared" si="289"/>
        <v>0</v>
      </c>
      <c r="DL112" s="107">
        <f t="shared" si="290"/>
        <v>0</v>
      </c>
      <c r="DM112" s="107">
        <f t="shared" si="291"/>
        <v>0</v>
      </c>
      <c r="DN112" s="107">
        <f t="shared" si="292"/>
        <v>0</v>
      </c>
      <c r="DO112" s="107">
        <f t="shared" si="293"/>
        <v>0</v>
      </c>
      <c r="DP112" s="107">
        <f t="shared" si="294"/>
        <v>0</v>
      </c>
      <c r="DQ112" s="107">
        <f t="shared" si="295"/>
        <v>0</v>
      </c>
      <c r="DR112" s="107">
        <f t="shared" si="296"/>
        <v>0</v>
      </c>
      <c r="DS112" s="107">
        <f t="shared" si="297"/>
        <v>0</v>
      </c>
      <c r="DT112" s="107">
        <f t="shared" si="298"/>
        <v>0</v>
      </c>
      <c r="DV112" s="107">
        <f t="shared" si="299"/>
        <v>0</v>
      </c>
      <c r="DW112" s="107">
        <f t="shared" si="300"/>
        <v>0</v>
      </c>
      <c r="DX112" s="107">
        <f t="shared" si="301"/>
        <v>0</v>
      </c>
      <c r="DY112" s="107">
        <f t="shared" si="302"/>
        <v>0</v>
      </c>
      <c r="DZ112" s="107">
        <f t="shared" si="303"/>
        <v>0</v>
      </c>
      <c r="EA112" s="107">
        <f t="shared" si="304"/>
        <v>0</v>
      </c>
      <c r="EB112" s="107">
        <f t="shared" si="305"/>
        <v>0</v>
      </c>
      <c r="EC112" s="107">
        <f t="shared" si="306"/>
        <v>0</v>
      </c>
      <c r="ED112" s="107">
        <f t="shared" si="307"/>
        <v>0</v>
      </c>
      <c r="EE112" s="107">
        <f t="shared" si="308"/>
        <v>0</v>
      </c>
      <c r="EG112" s="195">
        <f t="shared" si="309"/>
        <v>0</v>
      </c>
      <c r="EH112" s="195">
        <f t="shared" si="310"/>
        <v>0</v>
      </c>
      <c r="EI112" s="195">
        <f t="shared" si="311"/>
        <v>0</v>
      </c>
      <c r="EJ112" s="195">
        <f t="shared" si="312"/>
        <v>0</v>
      </c>
      <c r="EK112" s="195">
        <f t="shared" si="313"/>
        <v>0</v>
      </c>
      <c r="EL112" s="195">
        <f t="shared" si="313"/>
        <v>0</v>
      </c>
      <c r="EM112" s="195">
        <f t="shared" si="313"/>
        <v>0</v>
      </c>
      <c r="EN112" s="195">
        <f t="shared" si="313"/>
        <v>0</v>
      </c>
      <c r="EO112" s="195">
        <f t="shared" si="313"/>
        <v>0</v>
      </c>
      <c r="EP112" s="195">
        <f t="shared" si="313"/>
        <v>0</v>
      </c>
    </row>
    <row r="113" spans="2:146" x14ac:dyDescent="0.2">
      <c r="B113" s="126">
        <f t="shared" si="197"/>
        <v>1</v>
      </c>
      <c r="C113" s="118" t="str">
        <f t="shared" ca="1" si="261"/>
        <v/>
      </c>
      <c r="D113" s="118" t="str">
        <f t="shared" ca="1" si="262"/>
        <v/>
      </c>
      <c r="E113" s="118" t="str">
        <f t="shared" ca="1" si="263"/>
        <v/>
      </c>
      <c r="F113" s="117" t="str">
        <f ca="1">OFFSET(prihlasky!$H$1,$CJ113,0)</f>
        <v/>
      </c>
      <c r="G113" s="117" t="str">
        <f ca="1">IF(OFFSET(prihlasky!$B$1,$CJ113,0)="","",(OFFSET(prihlasky!$B$1,$CJ113,0)))</f>
        <v/>
      </c>
      <c r="H113" s="117">
        <f ca="1">OFFSET(prihlasky!$I$1,$CJ113,0)</f>
        <v>0</v>
      </c>
      <c r="I113" s="117" t="str">
        <f ca="1">UPPER(OFFSET(prihlasky!$A$1,$CJ113,0))</f>
        <v/>
      </c>
      <c r="J113" s="126">
        <f t="shared" si="264"/>
        <v>0</v>
      </c>
      <c r="K113" s="159">
        <f t="shared" si="265"/>
        <v>0</v>
      </c>
      <c r="L113" s="167">
        <f t="shared" ca="1" si="266"/>
        <v>0</v>
      </c>
      <c r="M113" s="117" t="str">
        <f ca="1">IF(OR(CH113=0,ISERROR(MATCH(I113,KKoef!E:E,0))),"",MATCH(I113,KKoef!E:E,0)-1)</f>
        <v/>
      </c>
      <c r="N113" s="117" t="str">
        <f ca="1">IF(M113="","",OFFSET(KKoef!$B$1,M113,0))</f>
        <v/>
      </c>
      <c r="O113" s="128"/>
      <c r="P113" s="128"/>
      <c r="Q113" s="128"/>
      <c r="R113" s="128"/>
      <c r="S113" s="128"/>
      <c r="T113" s="250"/>
      <c r="U113" s="128"/>
      <c r="V113" s="128"/>
      <c r="W113" s="128"/>
      <c r="X113" s="128"/>
      <c r="Y113" s="128"/>
      <c r="Z113" s="250"/>
      <c r="AA113" s="119">
        <f t="shared" ca="1" si="257"/>
        <v>85</v>
      </c>
      <c r="AB113" s="252">
        <f t="shared" si="252"/>
        <v>0</v>
      </c>
      <c r="AC113" s="119">
        <f t="shared" si="253"/>
        <v>0</v>
      </c>
      <c r="AD113" s="252">
        <f t="shared" si="254"/>
        <v>0</v>
      </c>
      <c r="AE113" s="171">
        <f t="shared" ca="1" si="258"/>
        <v>0</v>
      </c>
      <c r="AF113" s="211"/>
      <c r="AG113" s="224"/>
      <c r="AH113" s="194"/>
      <c r="AI113" s="194"/>
      <c r="AJ113" s="194"/>
      <c r="AK113" s="225"/>
      <c r="AL113" s="224"/>
      <c r="AM113" s="194"/>
      <c r="AN113" s="194"/>
      <c r="AO113" s="194"/>
      <c r="AP113" s="225"/>
      <c r="AQ113" s="224"/>
      <c r="AR113" s="194"/>
      <c r="AS113" s="194"/>
      <c r="AT113" s="194"/>
      <c r="AU113" s="225"/>
      <c r="AV113" s="224"/>
      <c r="AW113" s="194"/>
      <c r="AX113" s="194"/>
      <c r="AY113" s="194"/>
      <c r="AZ113" s="225"/>
      <c r="BA113" s="224"/>
      <c r="BB113" s="194"/>
      <c r="BC113" s="194"/>
      <c r="BD113" s="194"/>
      <c r="BE113" s="225"/>
      <c r="BF113" s="224"/>
      <c r="BG113" s="194"/>
      <c r="BH113" s="194"/>
      <c r="BI113" s="194"/>
      <c r="BJ113" s="225"/>
      <c r="BK113" s="212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215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69">
        <f t="shared" si="260"/>
        <v>0</v>
      </c>
      <c r="CH113" s="26">
        <f t="shared" si="259"/>
        <v>0</v>
      </c>
      <c r="CJ113" s="39">
        <v>105</v>
      </c>
      <c r="CK113" s="16">
        <f t="shared" si="267"/>
        <v>0</v>
      </c>
      <c r="CL113" s="51">
        <f t="shared" ca="1" si="314"/>
        <v>0</v>
      </c>
      <c r="CM113" s="51">
        <f t="shared" ca="1" si="314"/>
        <v>0</v>
      </c>
      <c r="CN113" s="51">
        <f t="shared" ca="1" si="314"/>
        <v>0</v>
      </c>
      <c r="CO113" s="51">
        <f t="shared" ca="1" si="268"/>
        <v>0</v>
      </c>
      <c r="CQ113" s="107">
        <f t="shared" si="269"/>
        <v>0</v>
      </c>
      <c r="CR113" s="107">
        <f t="shared" si="270"/>
        <v>0</v>
      </c>
      <c r="CS113" s="107">
        <f t="shared" si="271"/>
        <v>0</v>
      </c>
      <c r="CT113" s="107">
        <f t="shared" si="272"/>
        <v>0</v>
      </c>
      <c r="CU113" s="107">
        <f t="shared" si="273"/>
        <v>0</v>
      </c>
      <c r="CV113" s="107">
        <f t="shared" si="274"/>
        <v>0</v>
      </c>
      <c r="CW113" s="107">
        <f t="shared" si="275"/>
        <v>0</v>
      </c>
      <c r="CX113" s="107">
        <f t="shared" si="276"/>
        <v>0</v>
      </c>
      <c r="CY113" s="107">
        <f t="shared" si="277"/>
        <v>0</v>
      </c>
      <c r="CZ113" s="107">
        <f t="shared" si="278"/>
        <v>0</v>
      </c>
      <c r="DA113" s="107">
        <f t="shared" si="279"/>
        <v>0</v>
      </c>
      <c r="DB113" s="107">
        <f t="shared" si="280"/>
        <v>0</v>
      </c>
      <c r="DC113" s="107">
        <f t="shared" si="281"/>
        <v>0</v>
      </c>
      <c r="DD113" s="107">
        <f t="shared" si="282"/>
        <v>0</v>
      </c>
      <c r="DE113" s="107">
        <f t="shared" si="283"/>
        <v>0</v>
      </c>
      <c r="DF113" s="107">
        <f t="shared" si="284"/>
        <v>0</v>
      </c>
      <c r="DG113" s="107">
        <f t="shared" si="285"/>
        <v>0</v>
      </c>
      <c r="DH113" s="107">
        <f t="shared" si="286"/>
        <v>0</v>
      </c>
      <c r="DI113" s="107">
        <f t="shared" si="287"/>
        <v>0</v>
      </c>
      <c r="DJ113" s="107">
        <f t="shared" si="288"/>
        <v>0</v>
      </c>
      <c r="DK113" s="107">
        <f t="shared" si="289"/>
        <v>0</v>
      </c>
      <c r="DL113" s="107">
        <f t="shared" si="290"/>
        <v>0</v>
      </c>
      <c r="DM113" s="107">
        <f t="shared" si="291"/>
        <v>0</v>
      </c>
      <c r="DN113" s="107">
        <f t="shared" si="292"/>
        <v>0</v>
      </c>
      <c r="DO113" s="107">
        <f t="shared" si="293"/>
        <v>0</v>
      </c>
      <c r="DP113" s="107">
        <f t="shared" si="294"/>
        <v>0</v>
      </c>
      <c r="DQ113" s="107">
        <f t="shared" si="295"/>
        <v>0</v>
      </c>
      <c r="DR113" s="107">
        <f t="shared" si="296"/>
        <v>0</v>
      </c>
      <c r="DS113" s="107">
        <f t="shared" si="297"/>
        <v>0</v>
      </c>
      <c r="DT113" s="107">
        <f t="shared" si="298"/>
        <v>0</v>
      </c>
      <c r="DV113" s="107">
        <f t="shared" si="299"/>
        <v>0</v>
      </c>
      <c r="DW113" s="107">
        <f t="shared" si="300"/>
        <v>0</v>
      </c>
      <c r="DX113" s="107">
        <f t="shared" si="301"/>
        <v>0</v>
      </c>
      <c r="DY113" s="107">
        <f t="shared" si="302"/>
        <v>0</v>
      </c>
      <c r="DZ113" s="107">
        <f t="shared" si="303"/>
        <v>0</v>
      </c>
      <c r="EA113" s="107">
        <f t="shared" si="304"/>
        <v>0</v>
      </c>
      <c r="EB113" s="107">
        <f t="shared" si="305"/>
        <v>0</v>
      </c>
      <c r="EC113" s="107">
        <f t="shared" si="306"/>
        <v>0</v>
      </c>
      <c r="ED113" s="107">
        <f t="shared" si="307"/>
        <v>0</v>
      </c>
      <c r="EE113" s="107">
        <f t="shared" si="308"/>
        <v>0</v>
      </c>
      <c r="EG113" s="195">
        <f t="shared" si="309"/>
        <v>0</v>
      </c>
      <c r="EH113" s="195">
        <f t="shared" si="310"/>
        <v>0</v>
      </c>
      <c r="EI113" s="195">
        <f t="shared" si="311"/>
        <v>0</v>
      </c>
      <c r="EJ113" s="195">
        <f t="shared" si="312"/>
        <v>0</v>
      </c>
      <c r="EK113" s="195">
        <f t="shared" si="313"/>
        <v>0</v>
      </c>
      <c r="EL113" s="195">
        <f t="shared" si="313"/>
        <v>0</v>
      </c>
      <c r="EM113" s="195">
        <f t="shared" si="313"/>
        <v>0</v>
      </c>
      <c r="EN113" s="195">
        <f t="shared" si="313"/>
        <v>0</v>
      </c>
      <c r="EO113" s="195">
        <f t="shared" si="313"/>
        <v>0</v>
      </c>
      <c r="EP113" s="195">
        <f t="shared" si="313"/>
        <v>0</v>
      </c>
    </row>
    <row r="114" spans="2:146" x14ac:dyDescent="0.2">
      <c r="B114" s="126">
        <f t="shared" si="197"/>
        <v>1</v>
      </c>
      <c r="C114" s="118" t="str">
        <f t="shared" ca="1" si="261"/>
        <v/>
      </c>
      <c r="D114" s="118" t="str">
        <f t="shared" ca="1" si="262"/>
        <v/>
      </c>
      <c r="E114" s="118" t="str">
        <f t="shared" ca="1" si="263"/>
        <v/>
      </c>
      <c r="F114" s="117" t="str">
        <f ca="1">OFFSET(prihlasky!$H$1,$CJ114,0)</f>
        <v/>
      </c>
      <c r="G114" s="117" t="str">
        <f ca="1">IF(OFFSET(prihlasky!$B$1,$CJ114,0)="","",(OFFSET(prihlasky!$B$1,$CJ114,0)))</f>
        <v/>
      </c>
      <c r="H114" s="117">
        <f ca="1">OFFSET(prihlasky!$I$1,$CJ114,0)</f>
        <v>0</v>
      </c>
      <c r="I114" s="117" t="str">
        <f ca="1">UPPER(OFFSET(prihlasky!$A$1,$CJ114,0))</f>
        <v/>
      </c>
      <c r="J114" s="126">
        <f t="shared" si="264"/>
        <v>0</v>
      </c>
      <c r="K114" s="159">
        <f t="shared" si="265"/>
        <v>0</v>
      </c>
      <c r="L114" s="167">
        <f t="shared" ca="1" si="266"/>
        <v>0</v>
      </c>
      <c r="M114" s="117" t="str">
        <f ca="1">IF(OR(CH114=0,ISERROR(MATCH(I114,KKoef!E:E,0))),"",MATCH(I114,KKoef!E:E,0)-1)</f>
        <v/>
      </c>
      <c r="N114" s="117" t="str">
        <f ca="1">IF(M114="","",OFFSET(KKoef!$B$1,M114,0))</f>
        <v/>
      </c>
      <c r="O114" s="128"/>
      <c r="P114" s="128"/>
      <c r="Q114" s="128"/>
      <c r="R114" s="128"/>
      <c r="S114" s="128"/>
      <c r="T114" s="250"/>
      <c r="U114" s="128"/>
      <c r="V114" s="128"/>
      <c r="W114" s="128"/>
      <c r="X114" s="128"/>
      <c r="Y114" s="128"/>
      <c r="Z114" s="250"/>
      <c r="AA114" s="119">
        <f t="shared" ca="1" si="257"/>
        <v>85</v>
      </c>
      <c r="AB114" s="252">
        <f t="shared" si="252"/>
        <v>0</v>
      </c>
      <c r="AC114" s="119">
        <f t="shared" si="253"/>
        <v>0</v>
      </c>
      <c r="AD114" s="252">
        <f t="shared" si="254"/>
        <v>0</v>
      </c>
      <c r="AE114" s="171">
        <f t="shared" ca="1" si="258"/>
        <v>0</v>
      </c>
      <c r="AF114" s="211"/>
      <c r="AG114" s="224"/>
      <c r="AH114" s="194"/>
      <c r="AI114" s="194"/>
      <c r="AJ114" s="194"/>
      <c r="AK114" s="225"/>
      <c r="AL114" s="224"/>
      <c r="AM114" s="194"/>
      <c r="AN114" s="194"/>
      <c r="AO114" s="194"/>
      <c r="AP114" s="225"/>
      <c r="AQ114" s="224"/>
      <c r="AR114" s="194"/>
      <c r="AS114" s="194"/>
      <c r="AT114" s="194"/>
      <c r="AU114" s="225"/>
      <c r="AV114" s="224"/>
      <c r="AW114" s="194"/>
      <c r="AX114" s="194"/>
      <c r="AY114" s="194"/>
      <c r="AZ114" s="225"/>
      <c r="BA114" s="224"/>
      <c r="BB114" s="194"/>
      <c r="BC114" s="194"/>
      <c r="BD114" s="194"/>
      <c r="BE114" s="225"/>
      <c r="BF114" s="224"/>
      <c r="BG114" s="194"/>
      <c r="BH114" s="194"/>
      <c r="BI114" s="194"/>
      <c r="BJ114" s="225"/>
      <c r="BK114" s="212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215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69">
        <f t="shared" si="260"/>
        <v>0</v>
      </c>
      <c r="CH114" s="26">
        <f t="shared" si="259"/>
        <v>0</v>
      </c>
      <c r="CJ114" s="39">
        <v>106</v>
      </c>
      <c r="CK114" s="16">
        <f t="shared" si="267"/>
        <v>0</v>
      </c>
      <c r="CL114" s="51">
        <f t="shared" ca="1" si="314"/>
        <v>0</v>
      </c>
      <c r="CM114" s="51">
        <f t="shared" ca="1" si="314"/>
        <v>0</v>
      </c>
      <c r="CN114" s="51">
        <f t="shared" ca="1" si="314"/>
        <v>0</v>
      </c>
      <c r="CO114" s="51">
        <f t="shared" ca="1" si="268"/>
        <v>0</v>
      </c>
      <c r="CQ114" s="107">
        <f t="shared" si="269"/>
        <v>0</v>
      </c>
      <c r="CR114" s="107">
        <f t="shared" si="270"/>
        <v>0</v>
      </c>
      <c r="CS114" s="107">
        <f t="shared" si="271"/>
        <v>0</v>
      </c>
      <c r="CT114" s="107">
        <f t="shared" si="272"/>
        <v>0</v>
      </c>
      <c r="CU114" s="107">
        <f t="shared" si="273"/>
        <v>0</v>
      </c>
      <c r="CV114" s="107">
        <f t="shared" si="274"/>
        <v>0</v>
      </c>
      <c r="CW114" s="107">
        <f t="shared" si="275"/>
        <v>0</v>
      </c>
      <c r="CX114" s="107">
        <f t="shared" si="276"/>
        <v>0</v>
      </c>
      <c r="CY114" s="107">
        <f t="shared" si="277"/>
        <v>0</v>
      </c>
      <c r="CZ114" s="107">
        <f t="shared" si="278"/>
        <v>0</v>
      </c>
      <c r="DA114" s="107">
        <f t="shared" si="279"/>
        <v>0</v>
      </c>
      <c r="DB114" s="107">
        <f t="shared" si="280"/>
        <v>0</v>
      </c>
      <c r="DC114" s="107">
        <f t="shared" si="281"/>
        <v>0</v>
      </c>
      <c r="DD114" s="107">
        <f t="shared" si="282"/>
        <v>0</v>
      </c>
      <c r="DE114" s="107">
        <f t="shared" si="283"/>
        <v>0</v>
      </c>
      <c r="DF114" s="107">
        <f t="shared" si="284"/>
        <v>0</v>
      </c>
      <c r="DG114" s="107">
        <f t="shared" si="285"/>
        <v>0</v>
      </c>
      <c r="DH114" s="107">
        <f t="shared" si="286"/>
        <v>0</v>
      </c>
      <c r="DI114" s="107">
        <f t="shared" si="287"/>
        <v>0</v>
      </c>
      <c r="DJ114" s="107">
        <f t="shared" si="288"/>
        <v>0</v>
      </c>
      <c r="DK114" s="107">
        <f t="shared" si="289"/>
        <v>0</v>
      </c>
      <c r="DL114" s="107">
        <f t="shared" si="290"/>
        <v>0</v>
      </c>
      <c r="DM114" s="107">
        <f t="shared" si="291"/>
        <v>0</v>
      </c>
      <c r="DN114" s="107">
        <f t="shared" si="292"/>
        <v>0</v>
      </c>
      <c r="DO114" s="107">
        <f t="shared" si="293"/>
        <v>0</v>
      </c>
      <c r="DP114" s="107">
        <f t="shared" si="294"/>
        <v>0</v>
      </c>
      <c r="DQ114" s="107">
        <f t="shared" si="295"/>
        <v>0</v>
      </c>
      <c r="DR114" s="107">
        <f t="shared" si="296"/>
        <v>0</v>
      </c>
      <c r="DS114" s="107">
        <f t="shared" si="297"/>
        <v>0</v>
      </c>
      <c r="DT114" s="107">
        <f t="shared" si="298"/>
        <v>0</v>
      </c>
      <c r="DV114" s="107">
        <f t="shared" si="299"/>
        <v>0</v>
      </c>
      <c r="DW114" s="107">
        <f t="shared" si="300"/>
        <v>0</v>
      </c>
      <c r="DX114" s="107">
        <f t="shared" si="301"/>
        <v>0</v>
      </c>
      <c r="DY114" s="107">
        <f t="shared" si="302"/>
        <v>0</v>
      </c>
      <c r="DZ114" s="107">
        <f t="shared" si="303"/>
        <v>0</v>
      </c>
      <c r="EA114" s="107">
        <f t="shared" si="304"/>
        <v>0</v>
      </c>
      <c r="EB114" s="107">
        <f t="shared" si="305"/>
        <v>0</v>
      </c>
      <c r="EC114" s="107">
        <f t="shared" si="306"/>
        <v>0</v>
      </c>
      <c r="ED114" s="107">
        <f t="shared" si="307"/>
        <v>0</v>
      </c>
      <c r="EE114" s="107">
        <f t="shared" si="308"/>
        <v>0</v>
      </c>
      <c r="EG114" s="195">
        <f t="shared" si="309"/>
        <v>0</v>
      </c>
      <c r="EH114" s="195">
        <f t="shared" si="310"/>
        <v>0</v>
      </c>
      <c r="EI114" s="195">
        <f t="shared" si="311"/>
        <v>0</v>
      </c>
      <c r="EJ114" s="195">
        <f t="shared" si="312"/>
        <v>0</v>
      </c>
      <c r="EK114" s="195">
        <f t="shared" si="313"/>
        <v>0</v>
      </c>
      <c r="EL114" s="195">
        <f t="shared" si="313"/>
        <v>0</v>
      </c>
      <c r="EM114" s="195">
        <f t="shared" si="313"/>
        <v>0</v>
      </c>
      <c r="EN114" s="195">
        <f t="shared" si="313"/>
        <v>0</v>
      </c>
      <c r="EO114" s="195">
        <f t="shared" si="313"/>
        <v>0</v>
      </c>
      <c r="EP114" s="195">
        <f t="shared" si="313"/>
        <v>0</v>
      </c>
    </row>
    <row r="115" spans="2:146" x14ac:dyDescent="0.2">
      <c r="B115" s="126">
        <f t="shared" si="197"/>
        <v>1</v>
      </c>
      <c r="C115" s="118" t="str">
        <f t="shared" ca="1" si="261"/>
        <v/>
      </c>
      <c r="D115" s="118" t="str">
        <f t="shared" ca="1" si="262"/>
        <v/>
      </c>
      <c r="E115" s="118" t="str">
        <f t="shared" ca="1" si="263"/>
        <v/>
      </c>
      <c r="F115" s="117" t="str">
        <f ca="1">OFFSET(prihlasky!$H$1,$CJ115,0)</f>
        <v/>
      </c>
      <c r="G115" s="117" t="str">
        <f ca="1">IF(OFFSET(prihlasky!$B$1,$CJ115,0)="","",(OFFSET(prihlasky!$B$1,$CJ115,0)))</f>
        <v/>
      </c>
      <c r="H115" s="117">
        <f ca="1">OFFSET(prihlasky!$I$1,$CJ115,0)</f>
        <v>0</v>
      </c>
      <c r="I115" s="117" t="str">
        <f ca="1">UPPER(OFFSET(prihlasky!$A$1,$CJ115,0))</f>
        <v/>
      </c>
      <c r="J115" s="126">
        <f t="shared" si="264"/>
        <v>0</v>
      </c>
      <c r="K115" s="159">
        <f t="shared" si="265"/>
        <v>0</v>
      </c>
      <c r="L115" s="167">
        <f t="shared" ca="1" si="266"/>
        <v>0</v>
      </c>
      <c r="M115" s="117" t="str">
        <f ca="1">IF(OR(CH115=0,ISERROR(MATCH(I115,KKoef!E:E,0))),"",MATCH(I115,KKoef!E:E,0)-1)</f>
        <v/>
      </c>
      <c r="N115" s="117" t="str">
        <f ca="1">IF(M115="","",OFFSET(KKoef!$B$1,M115,0))</f>
        <v/>
      </c>
      <c r="O115" s="128"/>
      <c r="P115" s="128"/>
      <c r="Q115" s="128"/>
      <c r="R115" s="128"/>
      <c r="S115" s="128"/>
      <c r="T115" s="250"/>
      <c r="U115" s="128"/>
      <c r="V115" s="128"/>
      <c r="W115" s="128"/>
      <c r="X115" s="128"/>
      <c r="Y115" s="128"/>
      <c r="Z115" s="250"/>
      <c r="AA115" s="119">
        <f t="shared" ca="1" si="257"/>
        <v>85</v>
      </c>
      <c r="AB115" s="252">
        <f t="shared" si="252"/>
        <v>0</v>
      </c>
      <c r="AC115" s="119">
        <f t="shared" si="253"/>
        <v>0</v>
      </c>
      <c r="AD115" s="252">
        <f t="shared" si="254"/>
        <v>0</v>
      </c>
      <c r="AE115" s="171">
        <f t="shared" ca="1" si="258"/>
        <v>0</v>
      </c>
      <c r="AF115" s="211"/>
      <c r="AG115" s="224"/>
      <c r="AH115" s="194"/>
      <c r="AI115" s="194"/>
      <c r="AJ115" s="194"/>
      <c r="AK115" s="225"/>
      <c r="AL115" s="224"/>
      <c r="AM115" s="194"/>
      <c r="AN115" s="194"/>
      <c r="AO115" s="194"/>
      <c r="AP115" s="225"/>
      <c r="AQ115" s="224"/>
      <c r="AR115" s="194"/>
      <c r="AS115" s="194"/>
      <c r="AT115" s="194"/>
      <c r="AU115" s="225"/>
      <c r="AV115" s="224"/>
      <c r="AW115" s="194"/>
      <c r="AX115" s="194"/>
      <c r="AY115" s="194"/>
      <c r="AZ115" s="225"/>
      <c r="BA115" s="224"/>
      <c r="BB115" s="194"/>
      <c r="BC115" s="194"/>
      <c r="BD115" s="194"/>
      <c r="BE115" s="225"/>
      <c r="BF115" s="224"/>
      <c r="BG115" s="194"/>
      <c r="BH115" s="194"/>
      <c r="BI115" s="194"/>
      <c r="BJ115" s="225"/>
      <c r="BK115" s="212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215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69">
        <f t="shared" si="260"/>
        <v>0</v>
      </c>
      <c r="CH115" s="26">
        <f t="shared" si="259"/>
        <v>0</v>
      </c>
      <c r="CJ115" s="39">
        <v>107</v>
      </c>
      <c r="CK115" s="16">
        <f t="shared" si="267"/>
        <v>0</v>
      </c>
      <c r="CL115" s="51">
        <f t="shared" ca="1" si="314"/>
        <v>0</v>
      </c>
      <c r="CM115" s="51">
        <f t="shared" ca="1" si="314"/>
        <v>0</v>
      </c>
      <c r="CN115" s="51">
        <f t="shared" ca="1" si="314"/>
        <v>0</v>
      </c>
      <c r="CO115" s="51">
        <f t="shared" ca="1" si="268"/>
        <v>0</v>
      </c>
      <c r="CQ115" s="107">
        <f t="shared" si="269"/>
        <v>0</v>
      </c>
      <c r="CR115" s="107">
        <f t="shared" si="270"/>
        <v>0</v>
      </c>
      <c r="CS115" s="107">
        <f t="shared" si="271"/>
        <v>0</v>
      </c>
      <c r="CT115" s="107">
        <f t="shared" si="272"/>
        <v>0</v>
      </c>
      <c r="CU115" s="107">
        <f t="shared" si="273"/>
        <v>0</v>
      </c>
      <c r="CV115" s="107">
        <f t="shared" si="274"/>
        <v>0</v>
      </c>
      <c r="CW115" s="107">
        <f t="shared" si="275"/>
        <v>0</v>
      </c>
      <c r="CX115" s="107">
        <f t="shared" si="276"/>
        <v>0</v>
      </c>
      <c r="CY115" s="107">
        <f t="shared" si="277"/>
        <v>0</v>
      </c>
      <c r="CZ115" s="107">
        <f t="shared" si="278"/>
        <v>0</v>
      </c>
      <c r="DA115" s="107">
        <f t="shared" si="279"/>
        <v>0</v>
      </c>
      <c r="DB115" s="107">
        <f t="shared" si="280"/>
        <v>0</v>
      </c>
      <c r="DC115" s="107">
        <f t="shared" si="281"/>
        <v>0</v>
      </c>
      <c r="DD115" s="107">
        <f t="shared" si="282"/>
        <v>0</v>
      </c>
      <c r="DE115" s="107">
        <f t="shared" si="283"/>
        <v>0</v>
      </c>
      <c r="DF115" s="107">
        <f t="shared" si="284"/>
        <v>0</v>
      </c>
      <c r="DG115" s="107">
        <f t="shared" si="285"/>
        <v>0</v>
      </c>
      <c r="DH115" s="107">
        <f t="shared" si="286"/>
        <v>0</v>
      </c>
      <c r="DI115" s="107">
        <f t="shared" si="287"/>
        <v>0</v>
      </c>
      <c r="DJ115" s="107">
        <f t="shared" si="288"/>
        <v>0</v>
      </c>
      <c r="DK115" s="107">
        <f t="shared" si="289"/>
        <v>0</v>
      </c>
      <c r="DL115" s="107">
        <f t="shared" si="290"/>
        <v>0</v>
      </c>
      <c r="DM115" s="107">
        <f t="shared" si="291"/>
        <v>0</v>
      </c>
      <c r="DN115" s="107">
        <f t="shared" si="292"/>
        <v>0</v>
      </c>
      <c r="DO115" s="107">
        <f t="shared" si="293"/>
        <v>0</v>
      </c>
      <c r="DP115" s="107">
        <f t="shared" si="294"/>
        <v>0</v>
      </c>
      <c r="DQ115" s="107">
        <f t="shared" si="295"/>
        <v>0</v>
      </c>
      <c r="DR115" s="107">
        <f t="shared" si="296"/>
        <v>0</v>
      </c>
      <c r="DS115" s="107">
        <f t="shared" si="297"/>
        <v>0</v>
      </c>
      <c r="DT115" s="107">
        <f t="shared" si="298"/>
        <v>0</v>
      </c>
      <c r="DV115" s="107">
        <f t="shared" si="299"/>
        <v>0</v>
      </c>
      <c r="DW115" s="107">
        <f t="shared" si="300"/>
        <v>0</v>
      </c>
      <c r="DX115" s="107">
        <f t="shared" si="301"/>
        <v>0</v>
      </c>
      <c r="DY115" s="107">
        <f t="shared" si="302"/>
        <v>0</v>
      </c>
      <c r="DZ115" s="107">
        <f t="shared" si="303"/>
        <v>0</v>
      </c>
      <c r="EA115" s="107">
        <f t="shared" si="304"/>
        <v>0</v>
      </c>
      <c r="EB115" s="107">
        <f t="shared" si="305"/>
        <v>0</v>
      </c>
      <c r="EC115" s="107">
        <f t="shared" si="306"/>
        <v>0</v>
      </c>
      <c r="ED115" s="107">
        <f t="shared" si="307"/>
        <v>0</v>
      </c>
      <c r="EE115" s="107">
        <f t="shared" si="308"/>
        <v>0</v>
      </c>
      <c r="EG115" s="195">
        <f t="shared" si="309"/>
        <v>0</v>
      </c>
      <c r="EH115" s="195">
        <f t="shared" si="310"/>
        <v>0</v>
      </c>
      <c r="EI115" s="195">
        <f t="shared" si="311"/>
        <v>0</v>
      </c>
      <c r="EJ115" s="195">
        <f t="shared" si="312"/>
        <v>0</v>
      </c>
      <c r="EK115" s="195">
        <f t="shared" si="313"/>
        <v>0</v>
      </c>
      <c r="EL115" s="195">
        <f t="shared" si="313"/>
        <v>0</v>
      </c>
      <c r="EM115" s="195">
        <f t="shared" si="313"/>
        <v>0</v>
      </c>
      <c r="EN115" s="195">
        <f t="shared" si="313"/>
        <v>0</v>
      </c>
      <c r="EO115" s="195">
        <f t="shared" si="313"/>
        <v>0</v>
      </c>
      <c r="EP115" s="195">
        <f t="shared" si="313"/>
        <v>0</v>
      </c>
    </row>
    <row r="116" spans="2:146" x14ac:dyDescent="0.2">
      <c r="B116" s="126">
        <f t="shared" si="197"/>
        <v>1</v>
      </c>
      <c r="C116" s="118" t="str">
        <f t="shared" ca="1" si="261"/>
        <v/>
      </c>
      <c r="D116" s="118" t="str">
        <f t="shared" ca="1" si="262"/>
        <v/>
      </c>
      <c r="E116" s="118" t="str">
        <f t="shared" ca="1" si="263"/>
        <v/>
      </c>
      <c r="F116" s="117" t="str">
        <f ca="1">OFFSET(prihlasky!$H$1,$CJ116,0)</f>
        <v/>
      </c>
      <c r="G116" s="117" t="str">
        <f ca="1">IF(OFFSET(prihlasky!$B$1,$CJ116,0)="","",(OFFSET(prihlasky!$B$1,$CJ116,0)))</f>
        <v/>
      </c>
      <c r="H116" s="117">
        <f ca="1">OFFSET(prihlasky!$I$1,$CJ116,0)</f>
        <v>0</v>
      </c>
      <c r="I116" s="117" t="str">
        <f ca="1">UPPER(OFFSET(prihlasky!$A$1,$CJ116,0))</f>
        <v/>
      </c>
      <c r="J116" s="126">
        <f t="shared" si="264"/>
        <v>0</v>
      </c>
      <c r="K116" s="159">
        <f t="shared" si="265"/>
        <v>0</v>
      </c>
      <c r="L116" s="167">
        <f t="shared" ca="1" si="266"/>
        <v>0</v>
      </c>
      <c r="M116" s="117" t="str">
        <f ca="1">IF(OR(CH116=0,ISERROR(MATCH(I116,KKoef!E:E,0))),"",MATCH(I116,KKoef!E:E,0)-1)</f>
        <v/>
      </c>
      <c r="N116" s="117" t="str">
        <f ca="1">IF(M116="","",OFFSET(KKoef!$B$1,M116,0))</f>
        <v/>
      </c>
      <c r="O116" s="128"/>
      <c r="P116" s="128"/>
      <c r="Q116" s="128"/>
      <c r="R116" s="128"/>
      <c r="S116" s="128"/>
      <c r="T116" s="250"/>
      <c r="U116" s="128"/>
      <c r="V116" s="128"/>
      <c r="W116" s="128"/>
      <c r="X116" s="128"/>
      <c r="Y116" s="128"/>
      <c r="Z116" s="250"/>
      <c r="AA116" s="119">
        <f t="shared" ca="1" si="257"/>
        <v>85</v>
      </c>
      <c r="AB116" s="252">
        <f t="shared" si="252"/>
        <v>0</v>
      </c>
      <c r="AC116" s="119">
        <f t="shared" si="253"/>
        <v>0</v>
      </c>
      <c r="AD116" s="252">
        <f t="shared" si="254"/>
        <v>0</v>
      </c>
      <c r="AE116" s="171">
        <f t="shared" ca="1" si="258"/>
        <v>0</v>
      </c>
      <c r="AF116" s="211"/>
      <c r="AG116" s="224"/>
      <c r="AH116" s="194"/>
      <c r="AI116" s="194"/>
      <c r="AJ116" s="194"/>
      <c r="AK116" s="225"/>
      <c r="AL116" s="224"/>
      <c r="AM116" s="194"/>
      <c r="AN116" s="194"/>
      <c r="AO116" s="194"/>
      <c r="AP116" s="225"/>
      <c r="AQ116" s="224"/>
      <c r="AR116" s="194"/>
      <c r="AS116" s="194"/>
      <c r="AT116" s="194"/>
      <c r="AU116" s="225"/>
      <c r="AV116" s="224"/>
      <c r="AW116" s="194"/>
      <c r="AX116" s="194"/>
      <c r="AY116" s="194"/>
      <c r="AZ116" s="225"/>
      <c r="BA116" s="224"/>
      <c r="BB116" s="194"/>
      <c r="BC116" s="194"/>
      <c r="BD116" s="194"/>
      <c r="BE116" s="225"/>
      <c r="BF116" s="224"/>
      <c r="BG116" s="194"/>
      <c r="BH116" s="194"/>
      <c r="BI116" s="194"/>
      <c r="BJ116" s="225"/>
      <c r="BK116" s="212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215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69">
        <f t="shared" si="260"/>
        <v>0</v>
      </c>
      <c r="CH116" s="26">
        <f t="shared" si="259"/>
        <v>0</v>
      </c>
      <c r="CJ116" s="39">
        <v>108</v>
      </c>
      <c r="CK116" s="16">
        <f t="shared" si="267"/>
        <v>0</v>
      </c>
      <c r="CL116" s="51">
        <f t="shared" ca="1" si="314"/>
        <v>0</v>
      </c>
      <c r="CM116" s="51">
        <f t="shared" ca="1" si="314"/>
        <v>0</v>
      </c>
      <c r="CN116" s="51">
        <f t="shared" ca="1" si="314"/>
        <v>0</v>
      </c>
      <c r="CO116" s="51">
        <f t="shared" ca="1" si="268"/>
        <v>0</v>
      </c>
      <c r="CQ116" s="107">
        <f t="shared" si="269"/>
        <v>0</v>
      </c>
      <c r="CR116" s="107">
        <f t="shared" si="270"/>
        <v>0</v>
      </c>
      <c r="CS116" s="107">
        <f t="shared" si="271"/>
        <v>0</v>
      </c>
      <c r="CT116" s="107">
        <f t="shared" si="272"/>
        <v>0</v>
      </c>
      <c r="CU116" s="107">
        <f t="shared" si="273"/>
        <v>0</v>
      </c>
      <c r="CV116" s="107">
        <f t="shared" si="274"/>
        <v>0</v>
      </c>
      <c r="CW116" s="107">
        <f t="shared" si="275"/>
        <v>0</v>
      </c>
      <c r="CX116" s="107">
        <f t="shared" si="276"/>
        <v>0</v>
      </c>
      <c r="CY116" s="107">
        <f t="shared" si="277"/>
        <v>0</v>
      </c>
      <c r="CZ116" s="107">
        <f t="shared" si="278"/>
        <v>0</v>
      </c>
      <c r="DA116" s="107">
        <f t="shared" si="279"/>
        <v>0</v>
      </c>
      <c r="DB116" s="107">
        <f t="shared" si="280"/>
        <v>0</v>
      </c>
      <c r="DC116" s="107">
        <f t="shared" si="281"/>
        <v>0</v>
      </c>
      <c r="DD116" s="107">
        <f t="shared" si="282"/>
        <v>0</v>
      </c>
      <c r="DE116" s="107">
        <f t="shared" si="283"/>
        <v>0</v>
      </c>
      <c r="DF116" s="107">
        <f t="shared" si="284"/>
        <v>0</v>
      </c>
      <c r="DG116" s="107">
        <f t="shared" si="285"/>
        <v>0</v>
      </c>
      <c r="DH116" s="107">
        <f t="shared" si="286"/>
        <v>0</v>
      </c>
      <c r="DI116" s="107">
        <f t="shared" si="287"/>
        <v>0</v>
      </c>
      <c r="DJ116" s="107">
        <f t="shared" si="288"/>
        <v>0</v>
      </c>
      <c r="DK116" s="107">
        <f t="shared" si="289"/>
        <v>0</v>
      </c>
      <c r="DL116" s="107">
        <f t="shared" si="290"/>
        <v>0</v>
      </c>
      <c r="DM116" s="107">
        <f t="shared" si="291"/>
        <v>0</v>
      </c>
      <c r="DN116" s="107">
        <f t="shared" si="292"/>
        <v>0</v>
      </c>
      <c r="DO116" s="107">
        <f t="shared" si="293"/>
        <v>0</v>
      </c>
      <c r="DP116" s="107">
        <f t="shared" si="294"/>
        <v>0</v>
      </c>
      <c r="DQ116" s="107">
        <f t="shared" si="295"/>
        <v>0</v>
      </c>
      <c r="DR116" s="107">
        <f t="shared" si="296"/>
        <v>0</v>
      </c>
      <c r="DS116" s="107">
        <f t="shared" si="297"/>
        <v>0</v>
      </c>
      <c r="DT116" s="107">
        <f t="shared" si="298"/>
        <v>0</v>
      </c>
      <c r="DV116" s="107">
        <f t="shared" si="299"/>
        <v>0</v>
      </c>
      <c r="DW116" s="107">
        <f t="shared" si="300"/>
        <v>0</v>
      </c>
      <c r="DX116" s="107">
        <f t="shared" si="301"/>
        <v>0</v>
      </c>
      <c r="DY116" s="107">
        <f t="shared" si="302"/>
        <v>0</v>
      </c>
      <c r="DZ116" s="107">
        <f t="shared" si="303"/>
        <v>0</v>
      </c>
      <c r="EA116" s="107">
        <f t="shared" si="304"/>
        <v>0</v>
      </c>
      <c r="EB116" s="107">
        <f t="shared" si="305"/>
        <v>0</v>
      </c>
      <c r="EC116" s="107">
        <f t="shared" si="306"/>
        <v>0</v>
      </c>
      <c r="ED116" s="107">
        <f t="shared" si="307"/>
        <v>0</v>
      </c>
      <c r="EE116" s="107">
        <f t="shared" si="308"/>
        <v>0</v>
      </c>
      <c r="EG116" s="195">
        <f t="shared" si="309"/>
        <v>0</v>
      </c>
      <c r="EH116" s="195">
        <f t="shared" si="310"/>
        <v>0</v>
      </c>
      <c r="EI116" s="195">
        <f t="shared" si="311"/>
        <v>0</v>
      </c>
      <c r="EJ116" s="195">
        <f t="shared" si="312"/>
        <v>0</v>
      </c>
      <c r="EK116" s="195">
        <f t="shared" si="313"/>
        <v>0</v>
      </c>
      <c r="EL116" s="195">
        <f t="shared" si="313"/>
        <v>0</v>
      </c>
      <c r="EM116" s="195">
        <f t="shared" si="313"/>
        <v>0</v>
      </c>
      <c r="EN116" s="195">
        <f t="shared" si="313"/>
        <v>0</v>
      </c>
      <c r="EO116" s="195">
        <f t="shared" si="313"/>
        <v>0</v>
      </c>
      <c r="EP116" s="195">
        <f t="shared" si="313"/>
        <v>0</v>
      </c>
    </row>
    <row r="117" spans="2:146" x14ac:dyDescent="0.2">
      <c r="B117" s="126">
        <f t="shared" si="197"/>
        <v>1</v>
      </c>
      <c r="C117" s="118" t="str">
        <f t="shared" ca="1" si="261"/>
        <v/>
      </c>
      <c r="D117" s="118" t="str">
        <f t="shared" ca="1" si="262"/>
        <v/>
      </c>
      <c r="E117" s="118" t="str">
        <f t="shared" ca="1" si="263"/>
        <v/>
      </c>
      <c r="F117" s="117" t="str">
        <f ca="1">OFFSET(prihlasky!$H$1,$CJ117,0)</f>
        <v/>
      </c>
      <c r="G117" s="117" t="str">
        <f ca="1">IF(OFFSET(prihlasky!$B$1,$CJ117,0)="","",(OFFSET(prihlasky!$B$1,$CJ117,0)))</f>
        <v/>
      </c>
      <c r="H117" s="117">
        <f ca="1">OFFSET(prihlasky!$I$1,$CJ117,0)</f>
        <v>0</v>
      </c>
      <c r="I117" s="117" t="str">
        <f ca="1">UPPER(OFFSET(prihlasky!$A$1,$CJ117,0))</f>
        <v/>
      </c>
      <c r="J117" s="126">
        <f t="shared" si="264"/>
        <v>0</v>
      </c>
      <c r="K117" s="159">
        <f t="shared" si="265"/>
        <v>0</v>
      </c>
      <c r="L117" s="167">
        <f t="shared" ca="1" si="266"/>
        <v>0</v>
      </c>
      <c r="M117" s="117" t="str">
        <f ca="1">IF(OR(CH117=0,ISERROR(MATCH(I117,KKoef!E:E,0))),"",MATCH(I117,KKoef!E:E,0)-1)</f>
        <v/>
      </c>
      <c r="N117" s="117" t="str">
        <f ca="1">IF(M117="","",OFFSET(KKoef!$B$1,M117,0))</f>
        <v/>
      </c>
      <c r="O117" s="128"/>
      <c r="P117" s="128"/>
      <c r="Q117" s="128"/>
      <c r="R117" s="128"/>
      <c r="S117" s="128"/>
      <c r="T117" s="250"/>
      <c r="U117" s="128"/>
      <c r="V117" s="128"/>
      <c r="W117" s="128"/>
      <c r="X117" s="128"/>
      <c r="Y117" s="128"/>
      <c r="Z117" s="250"/>
      <c r="AA117" s="119">
        <f t="shared" ca="1" si="257"/>
        <v>85</v>
      </c>
      <c r="AB117" s="252">
        <f t="shared" si="252"/>
        <v>0</v>
      </c>
      <c r="AC117" s="119">
        <f t="shared" si="253"/>
        <v>0</v>
      </c>
      <c r="AD117" s="252">
        <f t="shared" si="254"/>
        <v>0</v>
      </c>
      <c r="AE117" s="171">
        <f t="shared" ca="1" si="258"/>
        <v>0</v>
      </c>
      <c r="AF117" s="211"/>
      <c r="AG117" s="224"/>
      <c r="AH117" s="194"/>
      <c r="AI117" s="194"/>
      <c r="AJ117" s="194"/>
      <c r="AK117" s="225"/>
      <c r="AL117" s="224"/>
      <c r="AM117" s="194"/>
      <c r="AN117" s="194"/>
      <c r="AO117" s="194"/>
      <c r="AP117" s="225"/>
      <c r="AQ117" s="224"/>
      <c r="AR117" s="194"/>
      <c r="AS117" s="194"/>
      <c r="AT117" s="194"/>
      <c r="AU117" s="225"/>
      <c r="AV117" s="224"/>
      <c r="AW117" s="194"/>
      <c r="AX117" s="194"/>
      <c r="AY117" s="194"/>
      <c r="AZ117" s="225"/>
      <c r="BA117" s="224"/>
      <c r="BB117" s="194"/>
      <c r="BC117" s="194"/>
      <c r="BD117" s="194"/>
      <c r="BE117" s="225"/>
      <c r="BF117" s="224"/>
      <c r="BG117" s="194"/>
      <c r="BH117" s="194"/>
      <c r="BI117" s="194"/>
      <c r="BJ117" s="225"/>
      <c r="BK117" s="212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215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69">
        <f t="shared" si="260"/>
        <v>0</v>
      </c>
      <c r="CH117" s="26">
        <f t="shared" si="259"/>
        <v>0</v>
      </c>
      <c r="CJ117" s="39">
        <v>109</v>
      </c>
      <c r="CK117" s="16">
        <f t="shared" si="267"/>
        <v>0</v>
      </c>
      <c r="CL117" s="51">
        <f t="shared" ca="1" si="314"/>
        <v>0</v>
      </c>
      <c r="CM117" s="51">
        <f t="shared" ca="1" si="314"/>
        <v>0</v>
      </c>
      <c r="CN117" s="51">
        <f t="shared" ca="1" si="314"/>
        <v>0</v>
      </c>
      <c r="CO117" s="51">
        <f t="shared" ca="1" si="268"/>
        <v>0</v>
      </c>
      <c r="CQ117" s="107">
        <f t="shared" si="269"/>
        <v>0</v>
      </c>
      <c r="CR117" s="107">
        <f t="shared" si="270"/>
        <v>0</v>
      </c>
      <c r="CS117" s="107">
        <f t="shared" si="271"/>
        <v>0</v>
      </c>
      <c r="CT117" s="107">
        <f t="shared" si="272"/>
        <v>0</v>
      </c>
      <c r="CU117" s="107">
        <f t="shared" si="273"/>
        <v>0</v>
      </c>
      <c r="CV117" s="107">
        <f t="shared" si="274"/>
        <v>0</v>
      </c>
      <c r="CW117" s="107">
        <f t="shared" si="275"/>
        <v>0</v>
      </c>
      <c r="CX117" s="107">
        <f t="shared" si="276"/>
        <v>0</v>
      </c>
      <c r="CY117" s="107">
        <f t="shared" si="277"/>
        <v>0</v>
      </c>
      <c r="CZ117" s="107">
        <f t="shared" si="278"/>
        <v>0</v>
      </c>
      <c r="DA117" s="107">
        <f t="shared" si="279"/>
        <v>0</v>
      </c>
      <c r="DB117" s="107">
        <f t="shared" si="280"/>
        <v>0</v>
      </c>
      <c r="DC117" s="107">
        <f t="shared" si="281"/>
        <v>0</v>
      </c>
      <c r="DD117" s="107">
        <f t="shared" si="282"/>
        <v>0</v>
      </c>
      <c r="DE117" s="107">
        <f t="shared" si="283"/>
        <v>0</v>
      </c>
      <c r="DF117" s="107">
        <f t="shared" si="284"/>
        <v>0</v>
      </c>
      <c r="DG117" s="107">
        <f t="shared" si="285"/>
        <v>0</v>
      </c>
      <c r="DH117" s="107">
        <f t="shared" si="286"/>
        <v>0</v>
      </c>
      <c r="DI117" s="107">
        <f t="shared" si="287"/>
        <v>0</v>
      </c>
      <c r="DJ117" s="107">
        <f t="shared" si="288"/>
        <v>0</v>
      </c>
      <c r="DK117" s="107">
        <f t="shared" si="289"/>
        <v>0</v>
      </c>
      <c r="DL117" s="107">
        <f t="shared" si="290"/>
        <v>0</v>
      </c>
      <c r="DM117" s="107">
        <f t="shared" si="291"/>
        <v>0</v>
      </c>
      <c r="DN117" s="107">
        <f t="shared" si="292"/>
        <v>0</v>
      </c>
      <c r="DO117" s="107">
        <f t="shared" si="293"/>
        <v>0</v>
      </c>
      <c r="DP117" s="107">
        <f t="shared" si="294"/>
        <v>0</v>
      </c>
      <c r="DQ117" s="107">
        <f t="shared" si="295"/>
        <v>0</v>
      </c>
      <c r="DR117" s="107">
        <f t="shared" si="296"/>
        <v>0</v>
      </c>
      <c r="DS117" s="107">
        <f t="shared" si="297"/>
        <v>0</v>
      </c>
      <c r="DT117" s="107">
        <f t="shared" si="298"/>
        <v>0</v>
      </c>
      <c r="DV117" s="107">
        <f t="shared" si="299"/>
        <v>0</v>
      </c>
      <c r="DW117" s="107">
        <f t="shared" si="300"/>
        <v>0</v>
      </c>
      <c r="DX117" s="107">
        <f t="shared" si="301"/>
        <v>0</v>
      </c>
      <c r="DY117" s="107">
        <f t="shared" si="302"/>
        <v>0</v>
      </c>
      <c r="DZ117" s="107">
        <f t="shared" si="303"/>
        <v>0</v>
      </c>
      <c r="EA117" s="107">
        <f t="shared" si="304"/>
        <v>0</v>
      </c>
      <c r="EB117" s="107">
        <f t="shared" si="305"/>
        <v>0</v>
      </c>
      <c r="EC117" s="107">
        <f t="shared" si="306"/>
        <v>0</v>
      </c>
      <c r="ED117" s="107">
        <f t="shared" si="307"/>
        <v>0</v>
      </c>
      <c r="EE117" s="107">
        <f t="shared" si="308"/>
        <v>0</v>
      </c>
      <c r="EG117" s="195">
        <f t="shared" si="309"/>
        <v>0</v>
      </c>
      <c r="EH117" s="195">
        <f t="shared" si="310"/>
        <v>0</v>
      </c>
      <c r="EI117" s="195">
        <f t="shared" si="311"/>
        <v>0</v>
      </c>
      <c r="EJ117" s="195">
        <f t="shared" si="312"/>
        <v>0</v>
      </c>
      <c r="EK117" s="195">
        <f t="shared" si="313"/>
        <v>0</v>
      </c>
      <c r="EL117" s="195">
        <f t="shared" si="313"/>
        <v>0</v>
      </c>
      <c r="EM117" s="195">
        <f t="shared" si="313"/>
        <v>0</v>
      </c>
      <c r="EN117" s="195">
        <f t="shared" si="313"/>
        <v>0</v>
      </c>
      <c r="EO117" s="195">
        <f t="shared" si="313"/>
        <v>0</v>
      </c>
      <c r="EP117" s="195">
        <f t="shared" si="313"/>
        <v>0</v>
      </c>
    </row>
    <row r="118" spans="2:146" x14ac:dyDescent="0.2">
      <c r="B118" s="126">
        <f t="shared" si="197"/>
        <v>1</v>
      </c>
      <c r="C118" s="118" t="str">
        <f t="shared" ca="1" si="261"/>
        <v/>
      </c>
      <c r="D118" s="118" t="str">
        <f t="shared" ca="1" si="262"/>
        <v/>
      </c>
      <c r="E118" s="118" t="str">
        <f t="shared" ca="1" si="263"/>
        <v/>
      </c>
      <c r="F118" s="117" t="str">
        <f ca="1">OFFSET(prihlasky!$H$1,$CJ118,0)</f>
        <v/>
      </c>
      <c r="G118" s="117" t="str">
        <f ca="1">IF(OFFSET(prihlasky!$B$1,$CJ118,0)="","",(OFFSET(prihlasky!$B$1,$CJ118,0)))</f>
        <v/>
      </c>
      <c r="H118" s="117">
        <f ca="1">OFFSET(prihlasky!$I$1,$CJ118,0)</f>
        <v>0</v>
      </c>
      <c r="I118" s="117" t="str">
        <f ca="1">UPPER(OFFSET(prihlasky!$A$1,$CJ118,0))</f>
        <v/>
      </c>
      <c r="J118" s="126">
        <f t="shared" si="264"/>
        <v>0</v>
      </c>
      <c r="K118" s="159">
        <f t="shared" si="265"/>
        <v>0</v>
      </c>
      <c r="L118" s="167">
        <f t="shared" ca="1" si="266"/>
        <v>0</v>
      </c>
      <c r="M118" s="117" t="str">
        <f ca="1">IF(OR(CH118=0,ISERROR(MATCH(I118,KKoef!E:E,0))),"",MATCH(I118,KKoef!E:E,0)-1)</f>
        <v/>
      </c>
      <c r="N118" s="117" t="str">
        <f ca="1">IF(M118="","",OFFSET(KKoef!$B$1,M118,0))</f>
        <v/>
      </c>
      <c r="O118" s="128"/>
      <c r="P118" s="128"/>
      <c r="Q118" s="128"/>
      <c r="R118" s="128"/>
      <c r="S118" s="128"/>
      <c r="T118" s="250"/>
      <c r="U118" s="128"/>
      <c r="V118" s="128"/>
      <c r="W118" s="128"/>
      <c r="X118" s="128"/>
      <c r="Y118" s="128"/>
      <c r="Z118" s="250"/>
      <c r="AA118" s="119">
        <f t="shared" ca="1" si="257"/>
        <v>85</v>
      </c>
      <c r="AB118" s="252">
        <f t="shared" si="252"/>
        <v>0</v>
      </c>
      <c r="AC118" s="119">
        <f t="shared" si="253"/>
        <v>0</v>
      </c>
      <c r="AD118" s="252">
        <f t="shared" si="254"/>
        <v>0</v>
      </c>
      <c r="AE118" s="171">
        <f t="shared" ca="1" si="258"/>
        <v>0</v>
      </c>
      <c r="AF118" s="211"/>
      <c r="AG118" s="224"/>
      <c r="AH118" s="194"/>
      <c r="AI118" s="194"/>
      <c r="AJ118" s="194"/>
      <c r="AK118" s="225"/>
      <c r="AL118" s="224"/>
      <c r="AM118" s="194"/>
      <c r="AN118" s="194"/>
      <c r="AO118" s="194"/>
      <c r="AP118" s="225"/>
      <c r="AQ118" s="224"/>
      <c r="AR118" s="194"/>
      <c r="AS118" s="194"/>
      <c r="AT118" s="194"/>
      <c r="AU118" s="225"/>
      <c r="AV118" s="224"/>
      <c r="AW118" s="194"/>
      <c r="AX118" s="194"/>
      <c r="AY118" s="194"/>
      <c r="AZ118" s="225"/>
      <c r="BA118" s="224"/>
      <c r="BB118" s="194"/>
      <c r="BC118" s="194"/>
      <c r="BD118" s="194"/>
      <c r="BE118" s="225"/>
      <c r="BF118" s="224"/>
      <c r="BG118" s="194"/>
      <c r="BH118" s="194"/>
      <c r="BI118" s="194"/>
      <c r="BJ118" s="225"/>
      <c r="BK118" s="212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215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69">
        <f t="shared" si="260"/>
        <v>0</v>
      </c>
      <c r="CH118" s="26">
        <f t="shared" si="259"/>
        <v>0</v>
      </c>
      <c r="CJ118" s="39">
        <v>110</v>
      </c>
      <c r="CK118" s="16">
        <f t="shared" si="267"/>
        <v>0</v>
      </c>
      <c r="CL118" s="51">
        <f t="shared" ca="1" si="314"/>
        <v>0</v>
      </c>
      <c r="CM118" s="51">
        <f t="shared" ca="1" si="314"/>
        <v>0</v>
      </c>
      <c r="CN118" s="51">
        <f t="shared" ca="1" si="314"/>
        <v>0</v>
      </c>
      <c r="CO118" s="51">
        <f t="shared" ca="1" si="268"/>
        <v>0</v>
      </c>
      <c r="CQ118" s="107">
        <f t="shared" si="269"/>
        <v>0</v>
      </c>
      <c r="CR118" s="107">
        <f t="shared" si="270"/>
        <v>0</v>
      </c>
      <c r="CS118" s="107">
        <f t="shared" si="271"/>
        <v>0</v>
      </c>
      <c r="CT118" s="107">
        <f t="shared" si="272"/>
        <v>0</v>
      </c>
      <c r="CU118" s="107">
        <f t="shared" si="273"/>
        <v>0</v>
      </c>
      <c r="CV118" s="107">
        <f t="shared" si="274"/>
        <v>0</v>
      </c>
      <c r="CW118" s="107">
        <f t="shared" si="275"/>
        <v>0</v>
      </c>
      <c r="CX118" s="107">
        <f t="shared" si="276"/>
        <v>0</v>
      </c>
      <c r="CY118" s="107">
        <f t="shared" si="277"/>
        <v>0</v>
      </c>
      <c r="CZ118" s="107">
        <f t="shared" si="278"/>
        <v>0</v>
      </c>
      <c r="DA118" s="107">
        <f t="shared" si="279"/>
        <v>0</v>
      </c>
      <c r="DB118" s="107">
        <f t="shared" si="280"/>
        <v>0</v>
      </c>
      <c r="DC118" s="107">
        <f t="shared" si="281"/>
        <v>0</v>
      </c>
      <c r="DD118" s="107">
        <f t="shared" si="282"/>
        <v>0</v>
      </c>
      <c r="DE118" s="107">
        <f t="shared" si="283"/>
        <v>0</v>
      </c>
      <c r="DF118" s="107">
        <f t="shared" si="284"/>
        <v>0</v>
      </c>
      <c r="DG118" s="107">
        <f t="shared" si="285"/>
        <v>0</v>
      </c>
      <c r="DH118" s="107">
        <f t="shared" si="286"/>
        <v>0</v>
      </c>
      <c r="DI118" s="107">
        <f t="shared" si="287"/>
        <v>0</v>
      </c>
      <c r="DJ118" s="107">
        <f t="shared" si="288"/>
        <v>0</v>
      </c>
      <c r="DK118" s="107">
        <f t="shared" si="289"/>
        <v>0</v>
      </c>
      <c r="DL118" s="107">
        <f t="shared" si="290"/>
        <v>0</v>
      </c>
      <c r="DM118" s="107">
        <f t="shared" si="291"/>
        <v>0</v>
      </c>
      <c r="DN118" s="107">
        <f t="shared" si="292"/>
        <v>0</v>
      </c>
      <c r="DO118" s="107">
        <f t="shared" si="293"/>
        <v>0</v>
      </c>
      <c r="DP118" s="107">
        <f t="shared" si="294"/>
        <v>0</v>
      </c>
      <c r="DQ118" s="107">
        <f t="shared" si="295"/>
        <v>0</v>
      </c>
      <c r="DR118" s="107">
        <f t="shared" si="296"/>
        <v>0</v>
      </c>
      <c r="DS118" s="107">
        <f t="shared" si="297"/>
        <v>0</v>
      </c>
      <c r="DT118" s="107">
        <f t="shared" si="298"/>
        <v>0</v>
      </c>
      <c r="DV118" s="107">
        <f t="shared" si="299"/>
        <v>0</v>
      </c>
      <c r="DW118" s="107">
        <f t="shared" si="300"/>
        <v>0</v>
      </c>
      <c r="DX118" s="107">
        <f t="shared" si="301"/>
        <v>0</v>
      </c>
      <c r="DY118" s="107">
        <f t="shared" si="302"/>
        <v>0</v>
      </c>
      <c r="DZ118" s="107">
        <f t="shared" si="303"/>
        <v>0</v>
      </c>
      <c r="EA118" s="107">
        <f t="shared" si="304"/>
        <v>0</v>
      </c>
      <c r="EB118" s="107">
        <f t="shared" si="305"/>
        <v>0</v>
      </c>
      <c r="EC118" s="107">
        <f t="shared" si="306"/>
        <v>0</v>
      </c>
      <c r="ED118" s="107">
        <f t="shared" si="307"/>
        <v>0</v>
      </c>
      <c r="EE118" s="107">
        <f t="shared" si="308"/>
        <v>0</v>
      </c>
      <c r="EG118" s="195">
        <f t="shared" si="309"/>
        <v>0</v>
      </c>
      <c r="EH118" s="195">
        <f t="shared" si="310"/>
        <v>0</v>
      </c>
      <c r="EI118" s="195">
        <f t="shared" si="311"/>
        <v>0</v>
      </c>
      <c r="EJ118" s="195">
        <f t="shared" si="312"/>
        <v>0</v>
      </c>
      <c r="EK118" s="195">
        <f t="shared" si="313"/>
        <v>0</v>
      </c>
      <c r="EL118" s="195">
        <f t="shared" si="313"/>
        <v>0</v>
      </c>
      <c r="EM118" s="195">
        <f t="shared" si="313"/>
        <v>0</v>
      </c>
      <c r="EN118" s="195">
        <f t="shared" si="313"/>
        <v>0</v>
      </c>
      <c r="EO118" s="195">
        <f t="shared" si="313"/>
        <v>0</v>
      </c>
      <c r="EP118" s="195">
        <f t="shared" si="313"/>
        <v>0</v>
      </c>
    </row>
    <row r="119" spans="2:146" x14ac:dyDescent="0.2">
      <c r="B119" s="126">
        <f t="shared" si="197"/>
        <v>1</v>
      </c>
      <c r="C119" s="118" t="str">
        <f t="shared" ca="1" si="261"/>
        <v/>
      </c>
      <c r="D119" s="118" t="str">
        <f t="shared" ca="1" si="262"/>
        <v/>
      </c>
      <c r="E119" s="118" t="str">
        <f t="shared" ca="1" si="263"/>
        <v/>
      </c>
      <c r="F119" s="117" t="str">
        <f ca="1">OFFSET(prihlasky!$H$1,$CJ119,0)</f>
        <v/>
      </c>
      <c r="G119" s="117" t="str">
        <f ca="1">IF(OFFSET(prihlasky!$B$1,$CJ119,0)="","",(OFFSET(prihlasky!$B$1,$CJ119,0)))</f>
        <v/>
      </c>
      <c r="H119" s="117">
        <f ca="1">OFFSET(prihlasky!$I$1,$CJ119,0)</f>
        <v>0</v>
      </c>
      <c r="I119" s="117" t="str">
        <f ca="1">UPPER(OFFSET(prihlasky!$A$1,$CJ119,0))</f>
        <v/>
      </c>
      <c r="J119" s="126">
        <f t="shared" si="264"/>
        <v>0</v>
      </c>
      <c r="K119" s="159">
        <f t="shared" si="265"/>
        <v>0</v>
      </c>
      <c r="L119" s="167">
        <f t="shared" ca="1" si="266"/>
        <v>0</v>
      </c>
      <c r="M119" s="117" t="str">
        <f ca="1">IF(OR(CH119=0,ISERROR(MATCH(I119,KKoef!E:E,0))),"",MATCH(I119,KKoef!E:E,0)-1)</f>
        <v/>
      </c>
      <c r="N119" s="117" t="str">
        <f ca="1">IF(M119="","",OFFSET(KKoef!$B$1,M119,0))</f>
        <v/>
      </c>
      <c r="O119" s="128"/>
      <c r="P119" s="128"/>
      <c r="Q119" s="128"/>
      <c r="R119" s="128"/>
      <c r="S119" s="128"/>
      <c r="T119" s="250"/>
      <c r="U119" s="128"/>
      <c r="V119" s="128"/>
      <c r="W119" s="128"/>
      <c r="X119" s="128"/>
      <c r="Y119" s="128"/>
      <c r="Z119" s="250"/>
      <c r="AA119" s="119">
        <f t="shared" ca="1" si="257"/>
        <v>85</v>
      </c>
      <c r="AB119" s="252">
        <f t="shared" si="252"/>
        <v>0</v>
      </c>
      <c r="AC119" s="119">
        <f t="shared" si="253"/>
        <v>0</v>
      </c>
      <c r="AD119" s="252">
        <f t="shared" si="254"/>
        <v>0</v>
      </c>
      <c r="AE119" s="171">
        <f t="shared" ca="1" si="258"/>
        <v>0</v>
      </c>
      <c r="AF119" s="211"/>
      <c r="AG119" s="224"/>
      <c r="AH119" s="194"/>
      <c r="AI119" s="194"/>
      <c r="AJ119" s="194"/>
      <c r="AK119" s="225"/>
      <c r="AL119" s="224"/>
      <c r="AM119" s="194"/>
      <c r="AN119" s="194"/>
      <c r="AO119" s="194"/>
      <c r="AP119" s="225"/>
      <c r="AQ119" s="224"/>
      <c r="AR119" s="194"/>
      <c r="AS119" s="194"/>
      <c r="AT119" s="194"/>
      <c r="AU119" s="225"/>
      <c r="AV119" s="224"/>
      <c r="AW119" s="194"/>
      <c r="AX119" s="194"/>
      <c r="AY119" s="194"/>
      <c r="AZ119" s="225"/>
      <c r="BA119" s="224"/>
      <c r="BB119" s="194"/>
      <c r="BC119" s="194"/>
      <c r="BD119" s="194"/>
      <c r="BE119" s="225"/>
      <c r="BF119" s="224"/>
      <c r="BG119" s="194"/>
      <c r="BH119" s="194"/>
      <c r="BI119" s="194"/>
      <c r="BJ119" s="225"/>
      <c r="BK119" s="212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215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69">
        <f t="shared" si="260"/>
        <v>0</v>
      </c>
      <c r="CH119" s="26">
        <f t="shared" si="259"/>
        <v>0</v>
      </c>
      <c r="CJ119" s="39">
        <v>111</v>
      </c>
      <c r="CK119" s="16">
        <f t="shared" si="267"/>
        <v>0</v>
      </c>
      <c r="CL119" s="51">
        <f t="shared" ca="1" si="314"/>
        <v>0</v>
      </c>
      <c r="CM119" s="51">
        <f t="shared" ca="1" si="314"/>
        <v>0</v>
      </c>
      <c r="CN119" s="51">
        <f t="shared" ca="1" si="314"/>
        <v>0</v>
      </c>
      <c r="CO119" s="51">
        <f t="shared" ca="1" si="268"/>
        <v>0</v>
      </c>
      <c r="CQ119" s="107">
        <f t="shared" si="269"/>
        <v>0</v>
      </c>
      <c r="CR119" s="107">
        <f t="shared" si="270"/>
        <v>0</v>
      </c>
      <c r="CS119" s="107">
        <f t="shared" si="271"/>
        <v>0</v>
      </c>
      <c r="CT119" s="107">
        <f t="shared" si="272"/>
        <v>0</v>
      </c>
      <c r="CU119" s="107">
        <f t="shared" si="273"/>
        <v>0</v>
      </c>
      <c r="CV119" s="107">
        <f t="shared" si="274"/>
        <v>0</v>
      </c>
      <c r="CW119" s="107">
        <f t="shared" si="275"/>
        <v>0</v>
      </c>
      <c r="CX119" s="107">
        <f t="shared" si="276"/>
        <v>0</v>
      </c>
      <c r="CY119" s="107">
        <f t="shared" si="277"/>
        <v>0</v>
      </c>
      <c r="CZ119" s="107">
        <f t="shared" si="278"/>
        <v>0</v>
      </c>
      <c r="DA119" s="107">
        <f t="shared" si="279"/>
        <v>0</v>
      </c>
      <c r="DB119" s="107">
        <f t="shared" si="280"/>
        <v>0</v>
      </c>
      <c r="DC119" s="107">
        <f t="shared" si="281"/>
        <v>0</v>
      </c>
      <c r="DD119" s="107">
        <f t="shared" si="282"/>
        <v>0</v>
      </c>
      <c r="DE119" s="107">
        <f t="shared" si="283"/>
        <v>0</v>
      </c>
      <c r="DF119" s="107">
        <f t="shared" si="284"/>
        <v>0</v>
      </c>
      <c r="DG119" s="107">
        <f t="shared" si="285"/>
        <v>0</v>
      </c>
      <c r="DH119" s="107">
        <f t="shared" si="286"/>
        <v>0</v>
      </c>
      <c r="DI119" s="107">
        <f t="shared" si="287"/>
        <v>0</v>
      </c>
      <c r="DJ119" s="107">
        <f t="shared" si="288"/>
        <v>0</v>
      </c>
      <c r="DK119" s="107">
        <f t="shared" si="289"/>
        <v>0</v>
      </c>
      <c r="DL119" s="107">
        <f t="shared" si="290"/>
        <v>0</v>
      </c>
      <c r="DM119" s="107">
        <f t="shared" si="291"/>
        <v>0</v>
      </c>
      <c r="DN119" s="107">
        <f t="shared" si="292"/>
        <v>0</v>
      </c>
      <c r="DO119" s="107">
        <f t="shared" si="293"/>
        <v>0</v>
      </c>
      <c r="DP119" s="107">
        <f t="shared" si="294"/>
        <v>0</v>
      </c>
      <c r="DQ119" s="107">
        <f t="shared" si="295"/>
        <v>0</v>
      </c>
      <c r="DR119" s="107">
        <f t="shared" si="296"/>
        <v>0</v>
      </c>
      <c r="DS119" s="107">
        <f t="shared" si="297"/>
        <v>0</v>
      </c>
      <c r="DT119" s="107">
        <f t="shared" si="298"/>
        <v>0</v>
      </c>
      <c r="DV119" s="107">
        <f t="shared" si="299"/>
        <v>0</v>
      </c>
      <c r="DW119" s="107">
        <f t="shared" si="300"/>
        <v>0</v>
      </c>
      <c r="DX119" s="107">
        <f t="shared" si="301"/>
        <v>0</v>
      </c>
      <c r="DY119" s="107">
        <f t="shared" si="302"/>
        <v>0</v>
      </c>
      <c r="DZ119" s="107">
        <f t="shared" si="303"/>
        <v>0</v>
      </c>
      <c r="EA119" s="107">
        <f t="shared" si="304"/>
        <v>0</v>
      </c>
      <c r="EB119" s="107">
        <f t="shared" si="305"/>
        <v>0</v>
      </c>
      <c r="EC119" s="107">
        <f t="shared" si="306"/>
        <v>0</v>
      </c>
      <c r="ED119" s="107">
        <f t="shared" si="307"/>
        <v>0</v>
      </c>
      <c r="EE119" s="107">
        <f t="shared" si="308"/>
        <v>0</v>
      </c>
      <c r="EG119" s="195">
        <f t="shared" si="309"/>
        <v>0</v>
      </c>
      <c r="EH119" s="195">
        <f t="shared" si="310"/>
        <v>0</v>
      </c>
      <c r="EI119" s="195">
        <f t="shared" si="311"/>
        <v>0</v>
      </c>
      <c r="EJ119" s="195">
        <f t="shared" si="312"/>
        <v>0</v>
      </c>
      <c r="EK119" s="195">
        <f t="shared" si="313"/>
        <v>0</v>
      </c>
      <c r="EL119" s="195">
        <f t="shared" si="313"/>
        <v>0</v>
      </c>
      <c r="EM119" s="195">
        <f t="shared" si="313"/>
        <v>0</v>
      </c>
      <c r="EN119" s="195">
        <f t="shared" si="313"/>
        <v>0</v>
      </c>
      <c r="EO119" s="195">
        <f t="shared" si="313"/>
        <v>0</v>
      </c>
      <c r="EP119" s="195">
        <f t="shared" si="313"/>
        <v>0</v>
      </c>
    </row>
    <row r="120" spans="2:146" x14ac:dyDescent="0.2">
      <c r="B120" s="126">
        <f t="shared" si="197"/>
        <v>1</v>
      </c>
      <c r="C120" s="118" t="str">
        <f t="shared" ca="1" si="261"/>
        <v/>
      </c>
      <c r="D120" s="118" t="str">
        <f t="shared" ca="1" si="262"/>
        <v/>
      </c>
      <c r="E120" s="118" t="str">
        <f t="shared" ca="1" si="263"/>
        <v/>
      </c>
      <c r="F120" s="117" t="str">
        <f ca="1">OFFSET(prihlasky!$H$1,$CJ120,0)</f>
        <v/>
      </c>
      <c r="G120" s="117" t="str">
        <f ca="1">IF(OFFSET(prihlasky!$B$1,$CJ120,0)="","",(OFFSET(prihlasky!$B$1,$CJ120,0)))</f>
        <v/>
      </c>
      <c r="H120" s="117">
        <f ca="1">OFFSET(prihlasky!$I$1,$CJ120,0)</f>
        <v>0</v>
      </c>
      <c r="I120" s="117" t="str">
        <f ca="1">UPPER(OFFSET(prihlasky!$A$1,$CJ120,0))</f>
        <v/>
      </c>
      <c r="J120" s="126">
        <f t="shared" si="264"/>
        <v>0</v>
      </c>
      <c r="K120" s="159">
        <f t="shared" si="265"/>
        <v>0</v>
      </c>
      <c r="L120" s="167">
        <f t="shared" ca="1" si="266"/>
        <v>0</v>
      </c>
      <c r="M120" s="117" t="str">
        <f ca="1">IF(OR(CH120=0,ISERROR(MATCH(I120,KKoef!E:E,0))),"",MATCH(I120,KKoef!E:E,0)-1)</f>
        <v/>
      </c>
      <c r="N120" s="117" t="str">
        <f ca="1">IF(M120="","",OFFSET(KKoef!$B$1,M120,0))</f>
        <v/>
      </c>
      <c r="O120" s="128"/>
      <c r="P120" s="128"/>
      <c r="Q120" s="128"/>
      <c r="R120" s="128"/>
      <c r="S120" s="128"/>
      <c r="T120" s="250"/>
      <c r="U120" s="128"/>
      <c r="V120" s="128"/>
      <c r="W120" s="128"/>
      <c r="X120" s="128"/>
      <c r="Y120" s="128"/>
      <c r="Z120" s="250"/>
      <c r="AA120" s="119">
        <f t="shared" ca="1" si="257"/>
        <v>85</v>
      </c>
      <c r="AB120" s="252">
        <f t="shared" si="252"/>
        <v>0</v>
      </c>
      <c r="AC120" s="119">
        <f t="shared" si="253"/>
        <v>0</v>
      </c>
      <c r="AD120" s="252">
        <f t="shared" si="254"/>
        <v>0</v>
      </c>
      <c r="AE120" s="171">
        <f t="shared" ca="1" si="258"/>
        <v>0</v>
      </c>
      <c r="AF120" s="211"/>
      <c r="AG120" s="224"/>
      <c r="AH120" s="194"/>
      <c r="AI120" s="194"/>
      <c r="AJ120" s="194"/>
      <c r="AK120" s="225"/>
      <c r="AL120" s="224"/>
      <c r="AM120" s="194"/>
      <c r="AN120" s="194"/>
      <c r="AO120" s="194"/>
      <c r="AP120" s="225"/>
      <c r="AQ120" s="224"/>
      <c r="AR120" s="194"/>
      <c r="AS120" s="194"/>
      <c r="AT120" s="194"/>
      <c r="AU120" s="225"/>
      <c r="AV120" s="224"/>
      <c r="AW120" s="194"/>
      <c r="AX120" s="194"/>
      <c r="AY120" s="194"/>
      <c r="AZ120" s="225"/>
      <c r="BA120" s="224"/>
      <c r="BB120" s="194"/>
      <c r="BC120" s="194"/>
      <c r="BD120" s="194"/>
      <c r="BE120" s="225"/>
      <c r="BF120" s="224"/>
      <c r="BG120" s="194"/>
      <c r="BH120" s="194"/>
      <c r="BI120" s="194"/>
      <c r="BJ120" s="225"/>
      <c r="BK120" s="212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215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69">
        <f t="shared" si="260"/>
        <v>0</v>
      </c>
      <c r="CH120" s="26">
        <f t="shared" si="259"/>
        <v>0</v>
      </c>
      <c r="CJ120" s="39">
        <v>112</v>
      </c>
      <c r="CK120" s="16">
        <f t="shared" si="267"/>
        <v>0</v>
      </c>
      <c r="CL120" s="51">
        <f t="shared" ca="1" si="314"/>
        <v>0</v>
      </c>
      <c r="CM120" s="51">
        <f t="shared" ca="1" si="314"/>
        <v>0</v>
      </c>
      <c r="CN120" s="51">
        <f t="shared" ca="1" si="314"/>
        <v>0</v>
      </c>
      <c r="CO120" s="51">
        <f t="shared" ca="1" si="268"/>
        <v>0</v>
      </c>
      <c r="CQ120" s="107">
        <f t="shared" si="269"/>
        <v>0</v>
      </c>
      <c r="CR120" s="107">
        <f t="shared" si="270"/>
        <v>0</v>
      </c>
      <c r="CS120" s="107">
        <f t="shared" si="271"/>
        <v>0</v>
      </c>
      <c r="CT120" s="107">
        <f t="shared" si="272"/>
        <v>0</v>
      </c>
      <c r="CU120" s="107">
        <f t="shared" si="273"/>
        <v>0</v>
      </c>
      <c r="CV120" s="107">
        <f t="shared" si="274"/>
        <v>0</v>
      </c>
      <c r="CW120" s="107">
        <f t="shared" si="275"/>
        <v>0</v>
      </c>
      <c r="CX120" s="107">
        <f t="shared" si="276"/>
        <v>0</v>
      </c>
      <c r="CY120" s="107">
        <f t="shared" si="277"/>
        <v>0</v>
      </c>
      <c r="CZ120" s="107">
        <f t="shared" si="278"/>
        <v>0</v>
      </c>
      <c r="DA120" s="107">
        <f t="shared" si="279"/>
        <v>0</v>
      </c>
      <c r="DB120" s="107">
        <f t="shared" si="280"/>
        <v>0</v>
      </c>
      <c r="DC120" s="107">
        <f t="shared" si="281"/>
        <v>0</v>
      </c>
      <c r="DD120" s="107">
        <f t="shared" si="282"/>
        <v>0</v>
      </c>
      <c r="DE120" s="107">
        <f t="shared" si="283"/>
        <v>0</v>
      </c>
      <c r="DF120" s="107">
        <f t="shared" si="284"/>
        <v>0</v>
      </c>
      <c r="DG120" s="107">
        <f t="shared" si="285"/>
        <v>0</v>
      </c>
      <c r="DH120" s="107">
        <f t="shared" si="286"/>
        <v>0</v>
      </c>
      <c r="DI120" s="107">
        <f t="shared" si="287"/>
        <v>0</v>
      </c>
      <c r="DJ120" s="107">
        <f t="shared" si="288"/>
        <v>0</v>
      </c>
      <c r="DK120" s="107">
        <f t="shared" si="289"/>
        <v>0</v>
      </c>
      <c r="DL120" s="107">
        <f t="shared" si="290"/>
        <v>0</v>
      </c>
      <c r="DM120" s="107">
        <f t="shared" si="291"/>
        <v>0</v>
      </c>
      <c r="DN120" s="107">
        <f t="shared" si="292"/>
        <v>0</v>
      </c>
      <c r="DO120" s="107">
        <f t="shared" si="293"/>
        <v>0</v>
      </c>
      <c r="DP120" s="107">
        <f t="shared" si="294"/>
        <v>0</v>
      </c>
      <c r="DQ120" s="107">
        <f t="shared" si="295"/>
        <v>0</v>
      </c>
      <c r="DR120" s="107">
        <f t="shared" si="296"/>
        <v>0</v>
      </c>
      <c r="DS120" s="107">
        <f t="shared" si="297"/>
        <v>0</v>
      </c>
      <c r="DT120" s="107">
        <f t="shared" si="298"/>
        <v>0</v>
      </c>
      <c r="DV120" s="107">
        <f t="shared" si="299"/>
        <v>0</v>
      </c>
      <c r="DW120" s="107">
        <f t="shared" si="300"/>
        <v>0</v>
      </c>
      <c r="DX120" s="107">
        <f t="shared" si="301"/>
        <v>0</v>
      </c>
      <c r="DY120" s="107">
        <f t="shared" si="302"/>
        <v>0</v>
      </c>
      <c r="DZ120" s="107">
        <f t="shared" si="303"/>
        <v>0</v>
      </c>
      <c r="EA120" s="107">
        <f t="shared" si="304"/>
        <v>0</v>
      </c>
      <c r="EB120" s="107">
        <f t="shared" si="305"/>
        <v>0</v>
      </c>
      <c r="EC120" s="107">
        <f t="shared" si="306"/>
        <v>0</v>
      </c>
      <c r="ED120" s="107">
        <f t="shared" si="307"/>
        <v>0</v>
      </c>
      <c r="EE120" s="107">
        <f t="shared" si="308"/>
        <v>0</v>
      </c>
      <c r="EG120" s="195">
        <f t="shared" si="309"/>
        <v>0</v>
      </c>
      <c r="EH120" s="195">
        <f t="shared" si="310"/>
        <v>0</v>
      </c>
      <c r="EI120" s="195">
        <f t="shared" si="311"/>
        <v>0</v>
      </c>
      <c r="EJ120" s="195">
        <f t="shared" si="312"/>
        <v>0</v>
      </c>
      <c r="EK120" s="195">
        <f t="shared" si="313"/>
        <v>0</v>
      </c>
      <c r="EL120" s="195">
        <f t="shared" si="313"/>
        <v>0</v>
      </c>
      <c r="EM120" s="195">
        <f t="shared" si="313"/>
        <v>0</v>
      </c>
      <c r="EN120" s="195">
        <f t="shared" si="313"/>
        <v>0</v>
      </c>
      <c r="EO120" s="195">
        <f t="shared" si="313"/>
        <v>0</v>
      </c>
      <c r="EP120" s="195">
        <f t="shared" si="313"/>
        <v>0</v>
      </c>
    </row>
    <row r="121" spans="2:146" x14ac:dyDescent="0.2">
      <c r="B121" s="126">
        <f t="shared" si="197"/>
        <v>1</v>
      </c>
      <c r="C121" s="118" t="str">
        <f t="shared" ca="1" si="261"/>
        <v/>
      </c>
      <c r="D121" s="118" t="str">
        <f t="shared" ca="1" si="262"/>
        <v/>
      </c>
      <c r="E121" s="118" t="str">
        <f t="shared" ca="1" si="263"/>
        <v/>
      </c>
      <c r="F121" s="117" t="str">
        <f ca="1">OFFSET(prihlasky!$H$1,$CJ121,0)</f>
        <v/>
      </c>
      <c r="G121" s="117" t="str">
        <f ca="1">IF(OFFSET(prihlasky!$B$1,$CJ121,0)="","",(OFFSET(prihlasky!$B$1,$CJ121,0)))</f>
        <v/>
      </c>
      <c r="H121" s="117">
        <f ca="1">OFFSET(prihlasky!$I$1,$CJ121,0)</f>
        <v>0</v>
      </c>
      <c r="I121" s="117" t="str">
        <f ca="1">UPPER(OFFSET(prihlasky!$A$1,$CJ121,0))</f>
        <v/>
      </c>
      <c r="J121" s="126">
        <f t="shared" si="264"/>
        <v>0</v>
      </c>
      <c r="K121" s="159">
        <f t="shared" si="265"/>
        <v>0</v>
      </c>
      <c r="L121" s="167">
        <f t="shared" ca="1" si="266"/>
        <v>0</v>
      </c>
      <c r="M121" s="117" t="str">
        <f ca="1">IF(OR(CH121=0,ISERROR(MATCH(I121,KKoef!E:E,0))),"",MATCH(I121,KKoef!E:E,0)-1)</f>
        <v/>
      </c>
      <c r="N121" s="117" t="str">
        <f ca="1">IF(M121="","",OFFSET(KKoef!$B$1,M121,0))</f>
        <v/>
      </c>
      <c r="O121" s="128"/>
      <c r="P121" s="128"/>
      <c r="Q121" s="128"/>
      <c r="R121" s="128"/>
      <c r="S121" s="128"/>
      <c r="T121" s="250"/>
      <c r="U121" s="128"/>
      <c r="V121" s="128"/>
      <c r="W121" s="128"/>
      <c r="X121" s="128"/>
      <c r="Y121" s="128"/>
      <c r="Z121" s="250"/>
      <c r="AA121" s="119">
        <f t="shared" ca="1" si="257"/>
        <v>85</v>
      </c>
      <c r="AB121" s="252">
        <f t="shared" si="252"/>
        <v>0</v>
      </c>
      <c r="AC121" s="119">
        <f t="shared" si="253"/>
        <v>0</v>
      </c>
      <c r="AD121" s="252">
        <f t="shared" si="254"/>
        <v>0</v>
      </c>
      <c r="AE121" s="171">
        <f t="shared" ca="1" si="258"/>
        <v>0</v>
      </c>
      <c r="AF121" s="211"/>
      <c r="AG121" s="224"/>
      <c r="AH121" s="194"/>
      <c r="AI121" s="194"/>
      <c r="AJ121" s="194"/>
      <c r="AK121" s="225"/>
      <c r="AL121" s="224"/>
      <c r="AM121" s="194"/>
      <c r="AN121" s="194"/>
      <c r="AO121" s="194"/>
      <c r="AP121" s="225"/>
      <c r="AQ121" s="224"/>
      <c r="AR121" s="194"/>
      <c r="AS121" s="194"/>
      <c r="AT121" s="194"/>
      <c r="AU121" s="225"/>
      <c r="AV121" s="224"/>
      <c r="AW121" s="194"/>
      <c r="AX121" s="194"/>
      <c r="AY121" s="194"/>
      <c r="AZ121" s="225"/>
      <c r="BA121" s="224"/>
      <c r="BB121" s="194"/>
      <c r="BC121" s="194"/>
      <c r="BD121" s="194"/>
      <c r="BE121" s="225"/>
      <c r="BF121" s="224"/>
      <c r="BG121" s="194"/>
      <c r="BH121" s="194"/>
      <c r="BI121" s="194"/>
      <c r="BJ121" s="225"/>
      <c r="BK121" s="212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215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69">
        <f t="shared" si="260"/>
        <v>0</v>
      </c>
      <c r="CH121" s="26">
        <f t="shared" si="259"/>
        <v>0</v>
      </c>
      <c r="CJ121" s="39">
        <v>113</v>
      </c>
      <c r="CK121" s="16">
        <f t="shared" si="267"/>
        <v>0</v>
      </c>
      <c r="CL121" s="51">
        <f t="shared" ca="1" si="314"/>
        <v>0</v>
      </c>
      <c r="CM121" s="51">
        <f t="shared" ca="1" si="314"/>
        <v>0</v>
      </c>
      <c r="CN121" s="51">
        <f t="shared" ca="1" si="314"/>
        <v>0</v>
      </c>
      <c r="CO121" s="51">
        <f t="shared" ca="1" si="268"/>
        <v>0</v>
      </c>
      <c r="CQ121" s="107">
        <f t="shared" si="269"/>
        <v>0</v>
      </c>
      <c r="CR121" s="107">
        <f t="shared" si="270"/>
        <v>0</v>
      </c>
      <c r="CS121" s="107">
        <f t="shared" si="271"/>
        <v>0</v>
      </c>
      <c r="CT121" s="107">
        <f t="shared" si="272"/>
        <v>0</v>
      </c>
      <c r="CU121" s="107">
        <f t="shared" si="273"/>
        <v>0</v>
      </c>
      <c r="CV121" s="107">
        <f t="shared" si="274"/>
        <v>0</v>
      </c>
      <c r="CW121" s="107">
        <f t="shared" si="275"/>
        <v>0</v>
      </c>
      <c r="CX121" s="107">
        <f t="shared" si="276"/>
        <v>0</v>
      </c>
      <c r="CY121" s="107">
        <f t="shared" si="277"/>
        <v>0</v>
      </c>
      <c r="CZ121" s="107">
        <f t="shared" si="278"/>
        <v>0</v>
      </c>
      <c r="DA121" s="107">
        <f t="shared" si="279"/>
        <v>0</v>
      </c>
      <c r="DB121" s="107">
        <f t="shared" si="280"/>
        <v>0</v>
      </c>
      <c r="DC121" s="107">
        <f t="shared" si="281"/>
        <v>0</v>
      </c>
      <c r="DD121" s="107">
        <f t="shared" si="282"/>
        <v>0</v>
      </c>
      <c r="DE121" s="107">
        <f t="shared" si="283"/>
        <v>0</v>
      </c>
      <c r="DF121" s="107">
        <f t="shared" si="284"/>
        <v>0</v>
      </c>
      <c r="DG121" s="107">
        <f t="shared" si="285"/>
        <v>0</v>
      </c>
      <c r="DH121" s="107">
        <f t="shared" si="286"/>
        <v>0</v>
      </c>
      <c r="DI121" s="107">
        <f t="shared" si="287"/>
        <v>0</v>
      </c>
      <c r="DJ121" s="107">
        <f t="shared" si="288"/>
        <v>0</v>
      </c>
      <c r="DK121" s="107">
        <f t="shared" si="289"/>
        <v>0</v>
      </c>
      <c r="DL121" s="107">
        <f t="shared" si="290"/>
        <v>0</v>
      </c>
      <c r="DM121" s="107">
        <f t="shared" si="291"/>
        <v>0</v>
      </c>
      <c r="DN121" s="107">
        <f t="shared" si="292"/>
        <v>0</v>
      </c>
      <c r="DO121" s="107">
        <f t="shared" si="293"/>
        <v>0</v>
      </c>
      <c r="DP121" s="107">
        <f t="shared" si="294"/>
        <v>0</v>
      </c>
      <c r="DQ121" s="107">
        <f t="shared" si="295"/>
        <v>0</v>
      </c>
      <c r="DR121" s="107">
        <f t="shared" si="296"/>
        <v>0</v>
      </c>
      <c r="DS121" s="107">
        <f t="shared" si="297"/>
        <v>0</v>
      </c>
      <c r="DT121" s="107">
        <f t="shared" si="298"/>
        <v>0</v>
      </c>
      <c r="DV121" s="107">
        <f t="shared" si="299"/>
        <v>0</v>
      </c>
      <c r="DW121" s="107">
        <f t="shared" si="300"/>
        <v>0</v>
      </c>
      <c r="DX121" s="107">
        <f t="shared" si="301"/>
        <v>0</v>
      </c>
      <c r="DY121" s="107">
        <f t="shared" si="302"/>
        <v>0</v>
      </c>
      <c r="DZ121" s="107">
        <f t="shared" si="303"/>
        <v>0</v>
      </c>
      <c r="EA121" s="107">
        <f t="shared" si="304"/>
        <v>0</v>
      </c>
      <c r="EB121" s="107">
        <f t="shared" si="305"/>
        <v>0</v>
      </c>
      <c r="EC121" s="107">
        <f t="shared" si="306"/>
        <v>0</v>
      </c>
      <c r="ED121" s="107">
        <f t="shared" si="307"/>
        <v>0</v>
      </c>
      <c r="EE121" s="107">
        <f t="shared" si="308"/>
        <v>0</v>
      </c>
      <c r="EG121" s="195">
        <f t="shared" si="309"/>
        <v>0</v>
      </c>
      <c r="EH121" s="195">
        <f t="shared" si="310"/>
        <v>0</v>
      </c>
      <c r="EI121" s="195">
        <f t="shared" si="311"/>
        <v>0</v>
      </c>
      <c r="EJ121" s="195">
        <f t="shared" si="312"/>
        <v>0</v>
      </c>
      <c r="EK121" s="195">
        <f t="shared" ref="EK121:EP128" si="315">IF(CA$7="",0,CA121)</f>
        <v>0</v>
      </c>
      <c r="EL121" s="195">
        <f t="shared" si="315"/>
        <v>0</v>
      </c>
      <c r="EM121" s="195">
        <f t="shared" si="315"/>
        <v>0</v>
      </c>
      <c r="EN121" s="195">
        <f t="shared" si="315"/>
        <v>0</v>
      </c>
      <c r="EO121" s="195">
        <f t="shared" si="315"/>
        <v>0</v>
      </c>
      <c r="EP121" s="195">
        <f t="shared" si="315"/>
        <v>0</v>
      </c>
    </row>
    <row r="122" spans="2:146" x14ac:dyDescent="0.2">
      <c r="B122" s="126">
        <f t="shared" si="197"/>
        <v>1</v>
      </c>
      <c r="C122" s="118" t="str">
        <f t="shared" ca="1" si="261"/>
        <v/>
      </c>
      <c r="D122" s="118" t="str">
        <f t="shared" ca="1" si="262"/>
        <v/>
      </c>
      <c r="E122" s="118" t="str">
        <f t="shared" ca="1" si="263"/>
        <v/>
      </c>
      <c r="F122" s="117" t="str">
        <f ca="1">OFFSET(prihlasky!$H$1,$CJ122,0)</f>
        <v/>
      </c>
      <c r="G122" s="117" t="str">
        <f ca="1">IF(OFFSET(prihlasky!$B$1,$CJ122,0)="","",(OFFSET(prihlasky!$B$1,$CJ122,0)))</f>
        <v/>
      </c>
      <c r="H122" s="117">
        <f ca="1">OFFSET(prihlasky!$I$1,$CJ122,0)</f>
        <v>0</v>
      </c>
      <c r="I122" s="117" t="str">
        <f ca="1">UPPER(OFFSET(prihlasky!$A$1,$CJ122,0))</f>
        <v/>
      </c>
      <c r="J122" s="126">
        <f t="shared" si="264"/>
        <v>0</v>
      </c>
      <c r="K122" s="159">
        <f t="shared" si="265"/>
        <v>0</v>
      </c>
      <c r="L122" s="167">
        <f t="shared" ca="1" si="266"/>
        <v>0</v>
      </c>
      <c r="M122" s="117" t="str">
        <f ca="1">IF(OR(CH122=0,ISERROR(MATCH(I122,KKoef!E:E,0))),"",MATCH(I122,KKoef!E:E,0)-1)</f>
        <v/>
      </c>
      <c r="N122" s="117" t="str">
        <f ca="1">IF(M122="","",OFFSET(KKoef!$B$1,M122,0))</f>
        <v/>
      </c>
      <c r="O122" s="128"/>
      <c r="P122" s="128"/>
      <c r="Q122" s="128"/>
      <c r="R122" s="128"/>
      <c r="S122" s="128"/>
      <c r="T122" s="250"/>
      <c r="U122" s="128"/>
      <c r="V122" s="128"/>
      <c r="W122" s="128"/>
      <c r="X122" s="128"/>
      <c r="Y122" s="128"/>
      <c r="Z122" s="250"/>
      <c r="AA122" s="119">
        <f t="shared" ca="1" si="257"/>
        <v>85</v>
      </c>
      <c r="AB122" s="252">
        <f t="shared" si="252"/>
        <v>0</v>
      </c>
      <c r="AC122" s="119">
        <f t="shared" si="253"/>
        <v>0</v>
      </c>
      <c r="AD122" s="252">
        <f t="shared" si="254"/>
        <v>0</v>
      </c>
      <c r="AE122" s="171">
        <f t="shared" ca="1" si="258"/>
        <v>0</v>
      </c>
      <c r="AF122" s="211"/>
      <c r="AG122" s="224"/>
      <c r="AH122" s="194"/>
      <c r="AI122" s="194"/>
      <c r="AJ122" s="194"/>
      <c r="AK122" s="225"/>
      <c r="AL122" s="224"/>
      <c r="AM122" s="194"/>
      <c r="AN122" s="194"/>
      <c r="AO122" s="194"/>
      <c r="AP122" s="225"/>
      <c r="AQ122" s="224"/>
      <c r="AR122" s="194"/>
      <c r="AS122" s="194"/>
      <c r="AT122" s="194"/>
      <c r="AU122" s="225"/>
      <c r="AV122" s="224"/>
      <c r="AW122" s="194"/>
      <c r="AX122" s="194"/>
      <c r="AY122" s="194"/>
      <c r="AZ122" s="225"/>
      <c r="BA122" s="224"/>
      <c r="BB122" s="194"/>
      <c r="BC122" s="194"/>
      <c r="BD122" s="194"/>
      <c r="BE122" s="225"/>
      <c r="BF122" s="224"/>
      <c r="BG122" s="194"/>
      <c r="BH122" s="194"/>
      <c r="BI122" s="194"/>
      <c r="BJ122" s="225"/>
      <c r="BK122" s="212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215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69">
        <f t="shared" si="260"/>
        <v>0</v>
      </c>
      <c r="CH122" s="26">
        <f t="shared" si="259"/>
        <v>0</v>
      </c>
      <c r="CJ122" s="39">
        <v>114</v>
      </c>
      <c r="CK122" s="16">
        <f t="shared" si="267"/>
        <v>0</v>
      </c>
      <c r="CL122" s="51">
        <f t="shared" ca="1" si="314"/>
        <v>0</v>
      </c>
      <c r="CM122" s="51">
        <f t="shared" ca="1" si="314"/>
        <v>0</v>
      </c>
      <c r="CN122" s="51">
        <f t="shared" ca="1" si="314"/>
        <v>0</v>
      </c>
      <c r="CO122" s="51">
        <f t="shared" ca="1" si="268"/>
        <v>0</v>
      </c>
      <c r="CQ122" s="107">
        <f t="shared" si="269"/>
        <v>0</v>
      </c>
      <c r="CR122" s="107">
        <f t="shared" si="270"/>
        <v>0</v>
      </c>
      <c r="CS122" s="107">
        <f t="shared" si="271"/>
        <v>0</v>
      </c>
      <c r="CT122" s="107">
        <f t="shared" si="272"/>
        <v>0</v>
      </c>
      <c r="CU122" s="107">
        <f t="shared" si="273"/>
        <v>0</v>
      </c>
      <c r="CV122" s="107">
        <f t="shared" si="274"/>
        <v>0</v>
      </c>
      <c r="CW122" s="107">
        <f t="shared" si="275"/>
        <v>0</v>
      </c>
      <c r="CX122" s="107">
        <f t="shared" si="276"/>
        <v>0</v>
      </c>
      <c r="CY122" s="107">
        <f t="shared" si="277"/>
        <v>0</v>
      </c>
      <c r="CZ122" s="107">
        <f t="shared" si="278"/>
        <v>0</v>
      </c>
      <c r="DA122" s="107">
        <f t="shared" si="279"/>
        <v>0</v>
      </c>
      <c r="DB122" s="107">
        <f t="shared" si="280"/>
        <v>0</v>
      </c>
      <c r="DC122" s="107">
        <f t="shared" si="281"/>
        <v>0</v>
      </c>
      <c r="DD122" s="107">
        <f t="shared" si="282"/>
        <v>0</v>
      </c>
      <c r="DE122" s="107">
        <f t="shared" si="283"/>
        <v>0</v>
      </c>
      <c r="DF122" s="107">
        <f t="shared" si="284"/>
        <v>0</v>
      </c>
      <c r="DG122" s="107">
        <f t="shared" si="285"/>
        <v>0</v>
      </c>
      <c r="DH122" s="107">
        <f t="shared" si="286"/>
        <v>0</v>
      </c>
      <c r="DI122" s="107">
        <f t="shared" si="287"/>
        <v>0</v>
      </c>
      <c r="DJ122" s="107">
        <f t="shared" si="288"/>
        <v>0</v>
      </c>
      <c r="DK122" s="107">
        <f t="shared" si="289"/>
        <v>0</v>
      </c>
      <c r="DL122" s="107">
        <f t="shared" si="290"/>
        <v>0</v>
      </c>
      <c r="DM122" s="107">
        <f t="shared" si="291"/>
        <v>0</v>
      </c>
      <c r="DN122" s="107">
        <f t="shared" si="292"/>
        <v>0</v>
      </c>
      <c r="DO122" s="107">
        <f t="shared" si="293"/>
        <v>0</v>
      </c>
      <c r="DP122" s="107">
        <f t="shared" si="294"/>
        <v>0</v>
      </c>
      <c r="DQ122" s="107">
        <f t="shared" si="295"/>
        <v>0</v>
      </c>
      <c r="DR122" s="107">
        <f t="shared" si="296"/>
        <v>0</v>
      </c>
      <c r="DS122" s="107">
        <f t="shared" si="297"/>
        <v>0</v>
      </c>
      <c r="DT122" s="107">
        <f t="shared" si="298"/>
        <v>0</v>
      </c>
      <c r="DV122" s="107">
        <f t="shared" si="299"/>
        <v>0</v>
      </c>
      <c r="DW122" s="107">
        <f t="shared" si="300"/>
        <v>0</v>
      </c>
      <c r="DX122" s="107">
        <f t="shared" si="301"/>
        <v>0</v>
      </c>
      <c r="DY122" s="107">
        <f t="shared" si="302"/>
        <v>0</v>
      </c>
      <c r="DZ122" s="107">
        <f t="shared" si="303"/>
        <v>0</v>
      </c>
      <c r="EA122" s="107">
        <f t="shared" si="304"/>
        <v>0</v>
      </c>
      <c r="EB122" s="107">
        <f t="shared" si="305"/>
        <v>0</v>
      </c>
      <c r="EC122" s="107">
        <f t="shared" si="306"/>
        <v>0</v>
      </c>
      <c r="ED122" s="107">
        <f t="shared" si="307"/>
        <v>0</v>
      </c>
      <c r="EE122" s="107">
        <f t="shared" si="308"/>
        <v>0</v>
      </c>
      <c r="EG122" s="195">
        <f t="shared" si="309"/>
        <v>0</v>
      </c>
      <c r="EH122" s="195">
        <f t="shared" si="310"/>
        <v>0</v>
      </c>
      <c r="EI122" s="195">
        <f t="shared" si="311"/>
        <v>0</v>
      </c>
      <c r="EJ122" s="195">
        <f t="shared" si="312"/>
        <v>0</v>
      </c>
      <c r="EK122" s="195">
        <f t="shared" si="315"/>
        <v>0</v>
      </c>
      <c r="EL122" s="195">
        <f t="shared" si="315"/>
        <v>0</v>
      </c>
      <c r="EM122" s="195">
        <f t="shared" si="315"/>
        <v>0</v>
      </c>
      <c r="EN122" s="195">
        <f t="shared" si="315"/>
        <v>0</v>
      </c>
      <c r="EO122" s="195">
        <f t="shared" si="315"/>
        <v>0</v>
      </c>
      <c r="EP122" s="195">
        <f t="shared" si="315"/>
        <v>0</v>
      </c>
    </row>
    <row r="123" spans="2:146" x14ac:dyDescent="0.2">
      <c r="B123" s="126">
        <f t="shared" si="197"/>
        <v>1</v>
      </c>
      <c r="C123" s="118" t="str">
        <f t="shared" ca="1" si="261"/>
        <v/>
      </c>
      <c r="D123" s="118" t="str">
        <f t="shared" ca="1" si="262"/>
        <v/>
      </c>
      <c r="E123" s="118" t="str">
        <f t="shared" ca="1" si="263"/>
        <v/>
      </c>
      <c r="F123" s="117" t="str">
        <f ca="1">OFFSET(prihlasky!$H$1,$CJ123,0)</f>
        <v/>
      </c>
      <c r="G123" s="117" t="str">
        <f ca="1">IF(OFFSET(prihlasky!$B$1,$CJ123,0)="","",(OFFSET(prihlasky!$B$1,$CJ123,0)))</f>
        <v/>
      </c>
      <c r="H123" s="117">
        <f ca="1">OFFSET(prihlasky!$I$1,$CJ123,0)</f>
        <v>0</v>
      </c>
      <c r="I123" s="117" t="str">
        <f ca="1">UPPER(OFFSET(prihlasky!$A$1,$CJ123,0))</f>
        <v/>
      </c>
      <c r="J123" s="126">
        <f t="shared" si="264"/>
        <v>0</v>
      </c>
      <c r="K123" s="159">
        <f t="shared" si="265"/>
        <v>0</v>
      </c>
      <c r="L123" s="167">
        <f t="shared" ca="1" si="266"/>
        <v>0</v>
      </c>
      <c r="M123" s="117" t="str">
        <f ca="1">IF(OR(CH123=0,ISERROR(MATCH(I123,KKoef!E:E,0))),"",MATCH(I123,KKoef!E:E,0)-1)</f>
        <v/>
      </c>
      <c r="N123" s="117" t="str">
        <f ca="1">IF(M123="","",OFFSET(KKoef!$B$1,M123,0))</f>
        <v/>
      </c>
      <c r="O123" s="128"/>
      <c r="P123" s="128"/>
      <c r="Q123" s="128"/>
      <c r="R123" s="128"/>
      <c r="S123" s="128"/>
      <c r="T123" s="250"/>
      <c r="U123" s="128"/>
      <c r="V123" s="128"/>
      <c r="W123" s="128"/>
      <c r="X123" s="128"/>
      <c r="Y123" s="128"/>
      <c r="Z123" s="250"/>
      <c r="AA123" s="119">
        <f t="shared" ca="1" si="257"/>
        <v>85</v>
      </c>
      <c r="AB123" s="252">
        <f t="shared" si="252"/>
        <v>0</v>
      </c>
      <c r="AC123" s="119">
        <f t="shared" si="253"/>
        <v>0</v>
      </c>
      <c r="AD123" s="252">
        <f t="shared" si="254"/>
        <v>0</v>
      </c>
      <c r="AE123" s="171">
        <f t="shared" ca="1" si="258"/>
        <v>0</v>
      </c>
      <c r="AF123" s="211"/>
      <c r="AG123" s="224"/>
      <c r="AH123" s="194"/>
      <c r="AI123" s="194"/>
      <c r="AJ123" s="194"/>
      <c r="AK123" s="225"/>
      <c r="AL123" s="224"/>
      <c r="AM123" s="194"/>
      <c r="AN123" s="194"/>
      <c r="AO123" s="194"/>
      <c r="AP123" s="225"/>
      <c r="AQ123" s="224"/>
      <c r="AR123" s="194"/>
      <c r="AS123" s="194"/>
      <c r="AT123" s="194"/>
      <c r="AU123" s="225"/>
      <c r="AV123" s="224"/>
      <c r="AW123" s="194"/>
      <c r="AX123" s="194"/>
      <c r="AY123" s="194"/>
      <c r="AZ123" s="225"/>
      <c r="BA123" s="224"/>
      <c r="BB123" s="194"/>
      <c r="BC123" s="194"/>
      <c r="BD123" s="194"/>
      <c r="BE123" s="225"/>
      <c r="BF123" s="224"/>
      <c r="BG123" s="194"/>
      <c r="BH123" s="194"/>
      <c r="BI123" s="194"/>
      <c r="BJ123" s="225"/>
      <c r="BK123" s="212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215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69">
        <f t="shared" si="260"/>
        <v>0</v>
      </c>
      <c r="CH123" s="26">
        <f t="shared" si="259"/>
        <v>0</v>
      </c>
      <c r="CJ123" s="39">
        <v>115</v>
      </c>
      <c r="CK123" s="16">
        <f t="shared" si="267"/>
        <v>0</v>
      </c>
      <c r="CL123" s="51">
        <f t="shared" ca="1" si="314"/>
        <v>0</v>
      </c>
      <c r="CM123" s="51">
        <f t="shared" ca="1" si="314"/>
        <v>0</v>
      </c>
      <c r="CN123" s="51">
        <f t="shared" ca="1" si="314"/>
        <v>0</v>
      </c>
      <c r="CO123" s="51">
        <f t="shared" ca="1" si="268"/>
        <v>0</v>
      </c>
      <c r="CQ123" s="107">
        <f t="shared" si="269"/>
        <v>0</v>
      </c>
      <c r="CR123" s="107">
        <f t="shared" si="270"/>
        <v>0</v>
      </c>
      <c r="CS123" s="107">
        <f t="shared" si="271"/>
        <v>0</v>
      </c>
      <c r="CT123" s="107">
        <f t="shared" si="272"/>
        <v>0</v>
      </c>
      <c r="CU123" s="107">
        <f t="shared" si="273"/>
        <v>0</v>
      </c>
      <c r="CV123" s="107">
        <f t="shared" si="274"/>
        <v>0</v>
      </c>
      <c r="CW123" s="107">
        <f t="shared" si="275"/>
        <v>0</v>
      </c>
      <c r="CX123" s="107">
        <f t="shared" si="276"/>
        <v>0</v>
      </c>
      <c r="CY123" s="107">
        <f t="shared" si="277"/>
        <v>0</v>
      </c>
      <c r="CZ123" s="107">
        <f t="shared" si="278"/>
        <v>0</v>
      </c>
      <c r="DA123" s="107">
        <f t="shared" si="279"/>
        <v>0</v>
      </c>
      <c r="DB123" s="107">
        <f t="shared" si="280"/>
        <v>0</v>
      </c>
      <c r="DC123" s="107">
        <f t="shared" si="281"/>
        <v>0</v>
      </c>
      <c r="DD123" s="107">
        <f t="shared" si="282"/>
        <v>0</v>
      </c>
      <c r="DE123" s="107">
        <f t="shared" si="283"/>
        <v>0</v>
      </c>
      <c r="DF123" s="107">
        <f t="shared" si="284"/>
        <v>0</v>
      </c>
      <c r="DG123" s="107">
        <f t="shared" si="285"/>
        <v>0</v>
      </c>
      <c r="DH123" s="107">
        <f t="shared" si="286"/>
        <v>0</v>
      </c>
      <c r="DI123" s="107">
        <f t="shared" si="287"/>
        <v>0</v>
      </c>
      <c r="DJ123" s="107">
        <f t="shared" si="288"/>
        <v>0</v>
      </c>
      <c r="DK123" s="107">
        <f t="shared" si="289"/>
        <v>0</v>
      </c>
      <c r="DL123" s="107">
        <f t="shared" si="290"/>
        <v>0</v>
      </c>
      <c r="DM123" s="107">
        <f t="shared" si="291"/>
        <v>0</v>
      </c>
      <c r="DN123" s="107">
        <f t="shared" si="292"/>
        <v>0</v>
      </c>
      <c r="DO123" s="107">
        <f t="shared" si="293"/>
        <v>0</v>
      </c>
      <c r="DP123" s="107">
        <f t="shared" si="294"/>
        <v>0</v>
      </c>
      <c r="DQ123" s="107">
        <f t="shared" si="295"/>
        <v>0</v>
      </c>
      <c r="DR123" s="107">
        <f t="shared" si="296"/>
        <v>0</v>
      </c>
      <c r="DS123" s="107">
        <f t="shared" si="297"/>
        <v>0</v>
      </c>
      <c r="DT123" s="107">
        <f t="shared" si="298"/>
        <v>0</v>
      </c>
      <c r="DV123" s="107">
        <f t="shared" si="299"/>
        <v>0</v>
      </c>
      <c r="DW123" s="107">
        <f t="shared" si="300"/>
        <v>0</v>
      </c>
      <c r="DX123" s="107">
        <f t="shared" si="301"/>
        <v>0</v>
      </c>
      <c r="DY123" s="107">
        <f t="shared" si="302"/>
        <v>0</v>
      </c>
      <c r="DZ123" s="107">
        <f t="shared" si="303"/>
        <v>0</v>
      </c>
      <c r="EA123" s="107">
        <f t="shared" si="304"/>
        <v>0</v>
      </c>
      <c r="EB123" s="107">
        <f t="shared" si="305"/>
        <v>0</v>
      </c>
      <c r="EC123" s="107">
        <f t="shared" si="306"/>
        <v>0</v>
      </c>
      <c r="ED123" s="107">
        <f t="shared" si="307"/>
        <v>0</v>
      </c>
      <c r="EE123" s="107">
        <f t="shared" si="308"/>
        <v>0</v>
      </c>
      <c r="EG123" s="195">
        <f t="shared" si="309"/>
        <v>0</v>
      </c>
      <c r="EH123" s="195">
        <f t="shared" si="310"/>
        <v>0</v>
      </c>
      <c r="EI123" s="195">
        <f t="shared" si="311"/>
        <v>0</v>
      </c>
      <c r="EJ123" s="195">
        <f t="shared" si="312"/>
        <v>0</v>
      </c>
      <c r="EK123" s="195">
        <f t="shared" si="315"/>
        <v>0</v>
      </c>
      <c r="EL123" s="195">
        <f t="shared" si="315"/>
        <v>0</v>
      </c>
      <c r="EM123" s="195">
        <f t="shared" si="315"/>
        <v>0</v>
      </c>
      <c r="EN123" s="195">
        <f t="shared" si="315"/>
        <v>0</v>
      </c>
      <c r="EO123" s="195">
        <f t="shared" si="315"/>
        <v>0</v>
      </c>
      <c r="EP123" s="195">
        <f t="shared" si="315"/>
        <v>0</v>
      </c>
    </row>
    <row r="124" spans="2:146" x14ac:dyDescent="0.2">
      <c r="B124" s="126">
        <f t="shared" si="197"/>
        <v>1</v>
      </c>
      <c r="C124" s="118" t="str">
        <f t="shared" ca="1" si="261"/>
        <v/>
      </c>
      <c r="D124" s="118" t="str">
        <f t="shared" ca="1" si="262"/>
        <v/>
      </c>
      <c r="E124" s="118" t="str">
        <f t="shared" ca="1" si="263"/>
        <v/>
      </c>
      <c r="F124" s="117" t="str">
        <f ca="1">OFFSET(prihlasky!$H$1,$CJ124,0)</f>
        <v/>
      </c>
      <c r="G124" s="117" t="str">
        <f ca="1">IF(OFFSET(prihlasky!$B$1,$CJ124,0)="","",(OFFSET(prihlasky!$B$1,$CJ124,0)))</f>
        <v/>
      </c>
      <c r="H124" s="117">
        <f ca="1">OFFSET(prihlasky!$I$1,$CJ124,0)</f>
        <v>0</v>
      </c>
      <c r="I124" s="117" t="str">
        <f ca="1">UPPER(OFFSET(prihlasky!$A$1,$CJ124,0))</f>
        <v/>
      </c>
      <c r="J124" s="126">
        <f t="shared" si="264"/>
        <v>0</v>
      </c>
      <c r="K124" s="159">
        <f t="shared" si="265"/>
        <v>0</v>
      </c>
      <c r="L124" s="167">
        <f t="shared" ca="1" si="266"/>
        <v>0</v>
      </c>
      <c r="M124" s="117" t="str">
        <f ca="1">IF(OR(CH124=0,ISERROR(MATCH(I124,KKoef!E:E,0))),"",MATCH(I124,KKoef!E:E,0)-1)</f>
        <v/>
      </c>
      <c r="N124" s="117" t="str">
        <f ca="1">IF(M124="","",OFFSET(KKoef!$B$1,M124,0))</f>
        <v/>
      </c>
      <c r="O124" s="128"/>
      <c r="P124" s="128"/>
      <c r="Q124" s="128"/>
      <c r="R124" s="128"/>
      <c r="S124" s="128"/>
      <c r="T124" s="250"/>
      <c r="U124" s="128"/>
      <c r="V124" s="128"/>
      <c r="W124" s="128"/>
      <c r="X124" s="128"/>
      <c r="Y124" s="128"/>
      <c r="Z124" s="250"/>
      <c r="AA124" s="119">
        <f t="shared" ca="1" si="257"/>
        <v>85</v>
      </c>
      <c r="AB124" s="252">
        <f t="shared" si="252"/>
        <v>0</v>
      </c>
      <c r="AC124" s="119">
        <f t="shared" si="253"/>
        <v>0</v>
      </c>
      <c r="AD124" s="252">
        <f t="shared" si="254"/>
        <v>0</v>
      </c>
      <c r="AE124" s="171">
        <f t="shared" ca="1" si="258"/>
        <v>0</v>
      </c>
      <c r="AF124" s="211"/>
      <c r="AG124" s="224"/>
      <c r="AH124" s="194"/>
      <c r="AI124" s="194"/>
      <c r="AJ124" s="194"/>
      <c r="AK124" s="225"/>
      <c r="AL124" s="224"/>
      <c r="AM124" s="194"/>
      <c r="AN124" s="194"/>
      <c r="AO124" s="194"/>
      <c r="AP124" s="225"/>
      <c r="AQ124" s="224"/>
      <c r="AR124" s="194"/>
      <c r="AS124" s="194"/>
      <c r="AT124" s="194"/>
      <c r="AU124" s="225"/>
      <c r="AV124" s="224"/>
      <c r="AW124" s="194"/>
      <c r="AX124" s="194"/>
      <c r="AY124" s="194"/>
      <c r="AZ124" s="225"/>
      <c r="BA124" s="224"/>
      <c r="BB124" s="194"/>
      <c r="BC124" s="194"/>
      <c r="BD124" s="194"/>
      <c r="BE124" s="225"/>
      <c r="BF124" s="224"/>
      <c r="BG124" s="194"/>
      <c r="BH124" s="194"/>
      <c r="BI124" s="194"/>
      <c r="BJ124" s="225"/>
      <c r="BK124" s="212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215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69">
        <f t="shared" si="260"/>
        <v>0</v>
      </c>
      <c r="CH124" s="26">
        <f t="shared" si="259"/>
        <v>0</v>
      </c>
      <c r="CJ124" s="39">
        <v>116</v>
      </c>
      <c r="CK124" s="16">
        <f t="shared" si="267"/>
        <v>0</v>
      </c>
      <c r="CL124" s="51">
        <f t="shared" ca="1" si="314"/>
        <v>0</v>
      </c>
      <c r="CM124" s="51">
        <f t="shared" ca="1" si="314"/>
        <v>0</v>
      </c>
      <c r="CN124" s="51">
        <f t="shared" ca="1" si="314"/>
        <v>0</v>
      </c>
      <c r="CO124" s="51">
        <f t="shared" ca="1" si="268"/>
        <v>0</v>
      </c>
      <c r="CQ124" s="107">
        <f t="shared" si="269"/>
        <v>0</v>
      </c>
      <c r="CR124" s="107">
        <f t="shared" si="270"/>
        <v>0</v>
      </c>
      <c r="CS124" s="107">
        <f t="shared" si="271"/>
        <v>0</v>
      </c>
      <c r="CT124" s="107">
        <f t="shared" si="272"/>
        <v>0</v>
      </c>
      <c r="CU124" s="107">
        <f t="shared" si="273"/>
        <v>0</v>
      </c>
      <c r="CV124" s="107">
        <f t="shared" si="274"/>
        <v>0</v>
      </c>
      <c r="CW124" s="107">
        <f t="shared" si="275"/>
        <v>0</v>
      </c>
      <c r="CX124" s="107">
        <f t="shared" si="276"/>
        <v>0</v>
      </c>
      <c r="CY124" s="107">
        <f t="shared" si="277"/>
        <v>0</v>
      </c>
      <c r="CZ124" s="107">
        <f t="shared" si="278"/>
        <v>0</v>
      </c>
      <c r="DA124" s="107">
        <f t="shared" si="279"/>
        <v>0</v>
      </c>
      <c r="DB124" s="107">
        <f t="shared" si="280"/>
        <v>0</v>
      </c>
      <c r="DC124" s="107">
        <f t="shared" si="281"/>
        <v>0</v>
      </c>
      <c r="DD124" s="107">
        <f t="shared" si="282"/>
        <v>0</v>
      </c>
      <c r="DE124" s="107">
        <f t="shared" si="283"/>
        <v>0</v>
      </c>
      <c r="DF124" s="107">
        <f t="shared" si="284"/>
        <v>0</v>
      </c>
      <c r="DG124" s="107">
        <f t="shared" si="285"/>
        <v>0</v>
      </c>
      <c r="DH124" s="107">
        <f t="shared" si="286"/>
        <v>0</v>
      </c>
      <c r="DI124" s="107">
        <f t="shared" si="287"/>
        <v>0</v>
      </c>
      <c r="DJ124" s="107">
        <f t="shared" si="288"/>
        <v>0</v>
      </c>
      <c r="DK124" s="107">
        <f t="shared" si="289"/>
        <v>0</v>
      </c>
      <c r="DL124" s="107">
        <f t="shared" si="290"/>
        <v>0</v>
      </c>
      <c r="DM124" s="107">
        <f t="shared" si="291"/>
        <v>0</v>
      </c>
      <c r="DN124" s="107">
        <f t="shared" si="292"/>
        <v>0</v>
      </c>
      <c r="DO124" s="107">
        <f t="shared" si="293"/>
        <v>0</v>
      </c>
      <c r="DP124" s="107">
        <f t="shared" si="294"/>
        <v>0</v>
      </c>
      <c r="DQ124" s="107">
        <f t="shared" si="295"/>
        <v>0</v>
      </c>
      <c r="DR124" s="107">
        <f t="shared" si="296"/>
        <v>0</v>
      </c>
      <c r="DS124" s="107">
        <f t="shared" si="297"/>
        <v>0</v>
      </c>
      <c r="DT124" s="107">
        <f t="shared" si="298"/>
        <v>0</v>
      </c>
      <c r="DV124" s="107">
        <f t="shared" si="299"/>
        <v>0</v>
      </c>
      <c r="DW124" s="107">
        <f t="shared" si="300"/>
        <v>0</v>
      </c>
      <c r="DX124" s="107">
        <f t="shared" si="301"/>
        <v>0</v>
      </c>
      <c r="DY124" s="107">
        <f t="shared" si="302"/>
        <v>0</v>
      </c>
      <c r="DZ124" s="107">
        <f t="shared" si="303"/>
        <v>0</v>
      </c>
      <c r="EA124" s="107">
        <f t="shared" si="304"/>
        <v>0</v>
      </c>
      <c r="EB124" s="107">
        <f t="shared" si="305"/>
        <v>0</v>
      </c>
      <c r="EC124" s="107">
        <f t="shared" si="306"/>
        <v>0</v>
      </c>
      <c r="ED124" s="107">
        <f t="shared" si="307"/>
        <v>0</v>
      </c>
      <c r="EE124" s="107">
        <f t="shared" si="308"/>
        <v>0</v>
      </c>
      <c r="EG124" s="195">
        <f t="shared" si="309"/>
        <v>0</v>
      </c>
      <c r="EH124" s="195">
        <f t="shared" si="310"/>
        <v>0</v>
      </c>
      <c r="EI124" s="195">
        <f t="shared" si="311"/>
        <v>0</v>
      </c>
      <c r="EJ124" s="195">
        <f t="shared" si="312"/>
        <v>0</v>
      </c>
      <c r="EK124" s="195">
        <f t="shared" si="315"/>
        <v>0</v>
      </c>
      <c r="EL124" s="195">
        <f t="shared" si="315"/>
        <v>0</v>
      </c>
      <c r="EM124" s="195">
        <f t="shared" si="315"/>
        <v>0</v>
      </c>
      <c r="EN124" s="195">
        <f t="shared" si="315"/>
        <v>0</v>
      </c>
      <c r="EO124" s="195">
        <f t="shared" si="315"/>
        <v>0</v>
      </c>
      <c r="EP124" s="195">
        <f t="shared" si="315"/>
        <v>0</v>
      </c>
    </row>
    <row r="125" spans="2:146" x14ac:dyDescent="0.2">
      <c r="B125" s="126">
        <f t="shared" si="197"/>
        <v>1</v>
      </c>
      <c r="C125" s="118" t="str">
        <f t="shared" ca="1" si="261"/>
        <v/>
      </c>
      <c r="D125" s="118" t="str">
        <f t="shared" ca="1" si="262"/>
        <v/>
      </c>
      <c r="E125" s="118" t="str">
        <f t="shared" ca="1" si="263"/>
        <v/>
      </c>
      <c r="F125" s="117" t="str">
        <f ca="1">OFFSET(prihlasky!$H$1,$CJ125,0)</f>
        <v/>
      </c>
      <c r="G125" s="117" t="str">
        <f ca="1">IF(OFFSET(prihlasky!$B$1,$CJ125,0)="","",(OFFSET(prihlasky!$B$1,$CJ125,0)))</f>
        <v/>
      </c>
      <c r="H125" s="117">
        <f ca="1">OFFSET(prihlasky!$I$1,$CJ125,0)</f>
        <v>0</v>
      </c>
      <c r="I125" s="117" t="str">
        <f ca="1">UPPER(OFFSET(prihlasky!$A$1,$CJ125,0))</f>
        <v/>
      </c>
      <c r="J125" s="126">
        <f t="shared" si="264"/>
        <v>0</v>
      </c>
      <c r="K125" s="159">
        <f t="shared" si="265"/>
        <v>0</v>
      </c>
      <c r="L125" s="167">
        <f t="shared" ca="1" si="266"/>
        <v>0</v>
      </c>
      <c r="M125" s="117" t="str">
        <f ca="1">IF(OR(CH125=0,ISERROR(MATCH(I125,KKoef!E:E,0))),"",MATCH(I125,KKoef!E:E,0)-1)</f>
        <v/>
      </c>
      <c r="N125" s="117" t="str">
        <f ca="1">IF(M125="","",OFFSET(KKoef!$B$1,M125,0))</f>
        <v/>
      </c>
      <c r="O125" s="128"/>
      <c r="P125" s="128"/>
      <c r="Q125" s="128"/>
      <c r="R125" s="128"/>
      <c r="S125" s="128"/>
      <c r="T125" s="250"/>
      <c r="U125" s="128"/>
      <c r="V125" s="128"/>
      <c r="W125" s="128"/>
      <c r="X125" s="128"/>
      <c r="Y125" s="128"/>
      <c r="Z125" s="250"/>
      <c r="AA125" s="119">
        <f t="shared" ca="1" si="257"/>
        <v>85</v>
      </c>
      <c r="AB125" s="252">
        <f t="shared" si="252"/>
        <v>0</v>
      </c>
      <c r="AC125" s="119">
        <f t="shared" si="253"/>
        <v>0</v>
      </c>
      <c r="AD125" s="252">
        <f t="shared" si="254"/>
        <v>0</v>
      </c>
      <c r="AE125" s="171">
        <f t="shared" ca="1" si="258"/>
        <v>0</v>
      </c>
      <c r="AF125" s="211"/>
      <c r="AG125" s="224"/>
      <c r="AH125" s="194"/>
      <c r="AI125" s="194"/>
      <c r="AJ125" s="194"/>
      <c r="AK125" s="225"/>
      <c r="AL125" s="224"/>
      <c r="AM125" s="194"/>
      <c r="AN125" s="194"/>
      <c r="AO125" s="194"/>
      <c r="AP125" s="225"/>
      <c r="AQ125" s="224"/>
      <c r="AR125" s="194"/>
      <c r="AS125" s="194"/>
      <c r="AT125" s="194"/>
      <c r="AU125" s="225"/>
      <c r="AV125" s="224"/>
      <c r="AW125" s="194"/>
      <c r="AX125" s="194"/>
      <c r="AY125" s="194"/>
      <c r="AZ125" s="225"/>
      <c r="BA125" s="224"/>
      <c r="BB125" s="194"/>
      <c r="BC125" s="194"/>
      <c r="BD125" s="194"/>
      <c r="BE125" s="225"/>
      <c r="BF125" s="224"/>
      <c r="BG125" s="194"/>
      <c r="BH125" s="194"/>
      <c r="BI125" s="194"/>
      <c r="BJ125" s="225"/>
      <c r="BK125" s="212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215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69">
        <f t="shared" si="260"/>
        <v>0</v>
      </c>
      <c r="CH125" s="26">
        <f t="shared" si="259"/>
        <v>0</v>
      </c>
      <c r="CJ125" s="39">
        <v>117</v>
      </c>
      <c r="CK125" s="16">
        <f t="shared" si="267"/>
        <v>0</v>
      </c>
      <c r="CL125" s="51">
        <f t="shared" ca="1" si="314"/>
        <v>0</v>
      </c>
      <c r="CM125" s="51">
        <f t="shared" ca="1" si="314"/>
        <v>0</v>
      </c>
      <c r="CN125" s="51">
        <f t="shared" ca="1" si="314"/>
        <v>0</v>
      </c>
      <c r="CO125" s="51">
        <f t="shared" ca="1" si="268"/>
        <v>0</v>
      </c>
      <c r="CQ125" s="107">
        <f t="shared" si="269"/>
        <v>0</v>
      </c>
      <c r="CR125" s="107">
        <f t="shared" si="270"/>
        <v>0</v>
      </c>
      <c r="CS125" s="107">
        <f t="shared" si="271"/>
        <v>0</v>
      </c>
      <c r="CT125" s="107">
        <f t="shared" si="272"/>
        <v>0</v>
      </c>
      <c r="CU125" s="107">
        <f t="shared" si="273"/>
        <v>0</v>
      </c>
      <c r="CV125" s="107">
        <f t="shared" si="274"/>
        <v>0</v>
      </c>
      <c r="CW125" s="107">
        <f t="shared" si="275"/>
        <v>0</v>
      </c>
      <c r="CX125" s="107">
        <f t="shared" si="276"/>
        <v>0</v>
      </c>
      <c r="CY125" s="107">
        <f t="shared" si="277"/>
        <v>0</v>
      </c>
      <c r="CZ125" s="107">
        <f t="shared" si="278"/>
        <v>0</v>
      </c>
      <c r="DA125" s="107">
        <f t="shared" si="279"/>
        <v>0</v>
      </c>
      <c r="DB125" s="107">
        <f t="shared" si="280"/>
        <v>0</v>
      </c>
      <c r="DC125" s="107">
        <f t="shared" si="281"/>
        <v>0</v>
      </c>
      <c r="DD125" s="107">
        <f t="shared" si="282"/>
        <v>0</v>
      </c>
      <c r="DE125" s="107">
        <f t="shared" si="283"/>
        <v>0</v>
      </c>
      <c r="DF125" s="107">
        <f t="shared" si="284"/>
        <v>0</v>
      </c>
      <c r="DG125" s="107">
        <f t="shared" si="285"/>
        <v>0</v>
      </c>
      <c r="DH125" s="107">
        <f t="shared" si="286"/>
        <v>0</v>
      </c>
      <c r="DI125" s="107">
        <f t="shared" si="287"/>
        <v>0</v>
      </c>
      <c r="DJ125" s="107">
        <f t="shared" si="288"/>
        <v>0</v>
      </c>
      <c r="DK125" s="107">
        <f t="shared" si="289"/>
        <v>0</v>
      </c>
      <c r="DL125" s="107">
        <f t="shared" si="290"/>
        <v>0</v>
      </c>
      <c r="DM125" s="107">
        <f t="shared" si="291"/>
        <v>0</v>
      </c>
      <c r="DN125" s="107">
        <f t="shared" si="292"/>
        <v>0</v>
      </c>
      <c r="DO125" s="107">
        <f t="shared" si="293"/>
        <v>0</v>
      </c>
      <c r="DP125" s="107">
        <f t="shared" si="294"/>
        <v>0</v>
      </c>
      <c r="DQ125" s="107">
        <f t="shared" si="295"/>
        <v>0</v>
      </c>
      <c r="DR125" s="107">
        <f t="shared" si="296"/>
        <v>0</v>
      </c>
      <c r="DS125" s="107">
        <f t="shared" si="297"/>
        <v>0</v>
      </c>
      <c r="DT125" s="107">
        <f t="shared" si="298"/>
        <v>0</v>
      </c>
      <c r="DV125" s="107">
        <f t="shared" si="299"/>
        <v>0</v>
      </c>
      <c r="DW125" s="107">
        <f t="shared" si="300"/>
        <v>0</v>
      </c>
      <c r="DX125" s="107">
        <f t="shared" si="301"/>
        <v>0</v>
      </c>
      <c r="DY125" s="107">
        <f t="shared" si="302"/>
        <v>0</v>
      </c>
      <c r="DZ125" s="107">
        <f t="shared" si="303"/>
        <v>0</v>
      </c>
      <c r="EA125" s="107">
        <f t="shared" si="304"/>
        <v>0</v>
      </c>
      <c r="EB125" s="107">
        <f t="shared" si="305"/>
        <v>0</v>
      </c>
      <c r="EC125" s="107">
        <f t="shared" si="306"/>
        <v>0</v>
      </c>
      <c r="ED125" s="107">
        <f t="shared" si="307"/>
        <v>0</v>
      </c>
      <c r="EE125" s="107">
        <f t="shared" si="308"/>
        <v>0</v>
      </c>
      <c r="EG125" s="195">
        <f t="shared" si="309"/>
        <v>0</v>
      </c>
      <c r="EH125" s="195">
        <f t="shared" si="310"/>
        <v>0</v>
      </c>
      <c r="EI125" s="195">
        <f t="shared" si="311"/>
        <v>0</v>
      </c>
      <c r="EJ125" s="195">
        <f t="shared" si="312"/>
        <v>0</v>
      </c>
      <c r="EK125" s="195">
        <f t="shared" si="315"/>
        <v>0</v>
      </c>
      <c r="EL125" s="195">
        <f t="shared" si="315"/>
        <v>0</v>
      </c>
      <c r="EM125" s="195">
        <f t="shared" si="315"/>
        <v>0</v>
      </c>
      <c r="EN125" s="195">
        <f t="shared" si="315"/>
        <v>0</v>
      </c>
      <c r="EO125" s="195">
        <f t="shared" si="315"/>
        <v>0</v>
      </c>
      <c r="EP125" s="195">
        <f t="shared" si="315"/>
        <v>0</v>
      </c>
    </row>
    <row r="126" spans="2:146" x14ac:dyDescent="0.2">
      <c r="B126" s="126">
        <f t="shared" si="197"/>
        <v>1</v>
      </c>
      <c r="C126" s="118" t="str">
        <f t="shared" ca="1" si="261"/>
        <v/>
      </c>
      <c r="D126" s="118" t="str">
        <f t="shared" ca="1" si="262"/>
        <v/>
      </c>
      <c r="E126" s="118" t="str">
        <f t="shared" ca="1" si="263"/>
        <v/>
      </c>
      <c r="F126" s="117" t="str">
        <f ca="1">OFFSET(prihlasky!$H$1,$CJ126,0)</f>
        <v/>
      </c>
      <c r="G126" s="117" t="str">
        <f ca="1">IF(OFFSET(prihlasky!$B$1,$CJ126,0)="","",(OFFSET(prihlasky!$B$1,$CJ126,0)))</f>
        <v/>
      </c>
      <c r="H126" s="117">
        <f ca="1">OFFSET(prihlasky!$I$1,$CJ126,0)</f>
        <v>0</v>
      </c>
      <c r="I126" s="117" t="str">
        <f ca="1">UPPER(OFFSET(prihlasky!$A$1,$CJ126,0))</f>
        <v/>
      </c>
      <c r="J126" s="126">
        <f t="shared" si="264"/>
        <v>0</v>
      </c>
      <c r="K126" s="159">
        <f t="shared" si="265"/>
        <v>0</v>
      </c>
      <c r="L126" s="167">
        <f t="shared" ca="1" si="266"/>
        <v>0</v>
      </c>
      <c r="M126" s="117" t="str">
        <f ca="1">IF(OR(CH126=0,ISERROR(MATCH(I126,KKoef!E:E,0))),"",MATCH(I126,KKoef!E:E,0)-1)</f>
        <v/>
      </c>
      <c r="N126" s="117" t="str">
        <f ca="1">IF(M126="","",OFFSET(KKoef!$B$1,M126,0))</f>
        <v/>
      </c>
      <c r="O126" s="128"/>
      <c r="P126" s="128"/>
      <c r="Q126" s="128"/>
      <c r="R126" s="128"/>
      <c r="S126" s="128"/>
      <c r="T126" s="250"/>
      <c r="U126" s="128"/>
      <c r="V126" s="128"/>
      <c r="W126" s="128"/>
      <c r="X126" s="128"/>
      <c r="Y126" s="128"/>
      <c r="Z126" s="250"/>
      <c r="AA126" s="119">
        <f t="shared" ca="1" si="257"/>
        <v>85</v>
      </c>
      <c r="AB126" s="252">
        <f t="shared" si="252"/>
        <v>0</v>
      </c>
      <c r="AC126" s="119">
        <f t="shared" si="253"/>
        <v>0</v>
      </c>
      <c r="AD126" s="252">
        <f t="shared" si="254"/>
        <v>0</v>
      </c>
      <c r="AE126" s="171">
        <f t="shared" ca="1" si="258"/>
        <v>0</v>
      </c>
      <c r="AF126" s="211"/>
      <c r="AG126" s="224"/>
      <c r="AH126" s="194"/>
      <c r="AI126" s="194"/>
      <c r="AJ126" s="194"/>
      <c r="AK126" s="225"/>
      <c r="AL126" s="224"/>
      <c r="AM126" s="194"/>
      <c r="AN126" s="194"/>
      <c r="AO126" s="194"/>
      <c r="AP126" s="225"/>
      <c r="AQ126" s="224"/>
      <c r="AR126" s="194"/>
      <c r="AS126" s="194"/>
      <c r="AT126" s="194"/>
      <c r="AU126" s="225"/>
      <c r="AV126" s="224"/>
      <c r="AW126" s="194"/>
      <c r="AX126" s="194"/>
      <c r="AY126" s="194"/>
      <c r="AZ126" s="225"/>
      <c r="BA126" s="224"/>
      <c r="BB126" s="194"/>
      <c r="BC126" s="194"/>
      <c r="BD126" s="194"/>
      <c r="BE126" s="225"/>
      <c r="BF126" s="224"/>
      <c r="BG126" s="194"/>
      <c r="BH126" s="194"/>
      <c r="BI126" s="194"/>
      <c r="BJ126" s="225"/>
      <c r="BK126" s="212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215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69">
        <f t="shared" si="260"/>
        <v>0</v>
      </c>
      <c r="CH126" s="26">
        <f t="shared" si="259"/>
        <v>0</v>
      </c>
      <c r="CJ126" s="39">
        <v>118</v>
      </c>
      <c r="CK126" s="16">
        <f t="shared" si="267"/>
        <v>0</v>
      </c>
      <c r="CL126" s="51">
        <f t="shared" ca="1" si="314"/>
        <v>0</v>
      </c>
      <c r="CM126" s="51">
        <f t="shared" ca="1" si="314"/>
        <v>0</v>
      </c>
      <c r="CN126" s="51">
        <f t="shared" ca="1" si="314"/>
        <v>0</v>
      </c>
      <c r="CO126" s="51">
        <f t="shared" ca="1" si="268"/>
        <v>0</v>
      </c>
      <c r="CQ126" s="107">
        <f t="shared" si="269"/>
        <v>0</v>
      </c>
      <c r="CR126" s="107">
        <f t="shared" si="270"/>
        <v>0</v>
      </c>
      <c r="CS126" s="107">
        <f t="shared" si="271"/>
        <v>0</v>
      </c>
      <c r="CT126" s="107">
        <f t="shared" si="272"/>
        <v>0</v>
      </c>
      <c r="CU126" s="107">
        <f t="shared" si="273"/>
        <v>0</v>
      </c>
      <c r="CV126" s="107">
        <f t="shared" si="274"/>
        <v>0</v>
      </c>
      <c r="CW126" s="107">
        <f t="shared" si="275"/>
        <v>0</v>
      </c>
      <c r="CX126" s="107">
        <f t="shared" si="276"/>
        <v>0</v>
      </c>
      <c r="CY126" s="107">
        <f t="shared" si="277"/>
        <v>0</v>
      </c>
      <c r="CZ126" s="107">
        <f t="shared" si="278"/>
        <v>0</v>
      </c>
      <c r="DA126" s="107">
        <f t="shared" si="279"/>
        <v>0</v>
      </c>
      <c r="DB126" s="107">
        <f t="shared" si="280"/>
        <v>0</v>
      </c>
      <c r="DC126" s="107">
        <f t="shared" si="281"/>
        <v>0</v>
      </c>
      <c r="DD126" s="107">
        <f t="shared" si="282"/>
        <v>0</v>
      </c>
      <c r="DE126" s="107">
        <f t="shared" si="283"/>
        <v>0</v>
      </c>
      <c r="DF126" s="107">
        <f t="shared" si="284"/>
        <v>0</v>
      </c>
      <c r="DG126" s="107">
        <f t="shared" si="285"/>
        <v>0</v>
      </c>
      <c r="DH126" s="107">
        <f t="shared" si="286"/>
        <v>0</v>
      </c>
      <c r="DI126" s="107">
        <f t="shared" si="287"/>
        <v>0</v>
      </c>
      <c r="DJ126" s="107">
        <f t="shared" si="288"/>
        <v>0</v>
      </c>
      <c r="DK126" s="107">
        <f t="shared" si="289"/>
        <v>0</v>
      </c>
      <c r="DL126" s="107">
        <f t="shared" si="290"/>
        <v>0</v>
      </c>
      <c r="DM126" s="107">
        <f t="shared" si="291"/>
        <v>0</v>
      </c>
      <c r="DN126" s="107">
        <f t="shared" si="292"/>
        <v>0</v>
      </c>
      <c r="DO126" s="107">
        <f t="shared" si="293"/>
        <v>0</v>
      </c>
      <c r="DP126" s="107">
        <f t="shared" si="294"/>
        <v>0</v>
      </c>
      <c r="DQ126" s="107">
        <f t="shared" si="295"/>
        <v>0</v>
      </c>
      <c r="DR126" s="107">
        <f t="shared" si="296"/>
        <v>0</v>
      </c>
      <c r="DS126" s="107">
        <f t="shared" si="297"/>
        <v>0</v>
      </c>
      <c r="DT126" s="107">
        <f t="shared" si="298"/>
        <v>0</v>
      </c>
      <c r="DV126" s="107">
        <f t="shared" si="299"/>
        <v>0</v>
      </c>
      <c r="DW126" s="107">
        <f t="shared" si="300"/>
        <v>0</v>
      </c>
      <c r="DX126" s="107">
        <f t="shared" si="301"/>
        <v>0</v>
      </c>
      <c r="DY126" s="107">
        <f t="shared" si="302"/>
        <v>0</v>
      </c>
      <c r="DZ126" s="107">
        <f t="shared" si="303"/>
        <v>0</v>
      </c>
      <c r="EA126" s="107">
        <f t="shared" si="304"/>
        <v>0</v>
      </c>
      <c r="EB126" s="107">
        <f t="shared" si="305"/>
        <v>0</v>
      </c>
      <c r="EC126" s="107">
        <f t="shared" si="306"/>
        <v>0</v>
      </c>
      <c r="ED126" s="107">
        <f t="shared" si="307"/>
        <v>0</v>
      </c>
      <c r="EE126" s="107">
        <f t="shared" si="308"/>
        <v>0</v>
      </c>
      <c r="EG126" s="195">
        <f t="shared" si="309"/>
        <v>0</v>
      </c>
      <c r="EH126" s="195">
        <f t="shared" si="310"/>
        <v>0</v>
      </c>
      <c r="EI126" s="195">
        <f t="shared" si="311"/>
        <v>0</v>
      </c>
      <c r="EJ126" s="195">
        <f t="shared" si="312"/>
        <v>0</v>
      </c>
      <c r="EK126" s="195">
        <f t="shared" si="315"/>
        <v>0</v>
      </c>
      <c r="EL126" s="195">
        <f t="shared" si="315"/>
        <v>0</v>
      </c>
      <c r="EM126" s="195">
        <f t="shared" si="315"/>
        <v>0</v>
      </c>
      <c r="EN126" s="195">
        <f t="shared" si="315"/>
        <v>0</v>
      </c>
      <c r="EO126" s="195">
        <f t="shared" si="315"/>
        <v>0</v>
      </c>
      <c r="EP126" s="195">
        <f t="shared" si="315"/>
        <v>0</v>
      </c>
    </row>
    <row r="127" spans="2:146" x14ac:dyDescent="0.2">
      <c r="B127" s="126">
        <f t="shared" si="197"/>
        <v>1</v>
      </c>
      <c r="C127" s="118" t="str">
        <f t="shared" ca="1" si="261"/>
        <v/>
      </c>
      <c r="D127" s="118" t="str">
        <f t="shared" ca="1" si="262"/>
        <v/>
      </c>
      <c r="E127" s="118" t="str">
        <f t="shared" ca="1" si="263"/>
        <v/>
      </c>
      <c r="F127" s="117" t="str">
        <f ca="1">OFFSET(prihlasky!$H$1,$CJ127,0)</f>
        <v/>
      </c>
      <c r="G127" s="117" t="str">
        <f ca="1">IF(OFFSET(prihlasky!$B$1,$CJ127,0)="","",(OFFSET(prihlasky!$B$1,$CJ127,0)))</f>
        <v/>
      </c>
      <c r="H127" s="117">
        <f ca="1">OFFSET(prihlasky!$I$1,$CJ127,0)</f>
        <v>0</v>
      </c>
      <c r="I127" s="117" t="str">
        <f ca="1">UPPER(OFFSET(prihlasky!$A$1,$CJ127,0))</f>
        <v/>
      </c>
      <c r="J127" s="126">
        <f t="shared" si="264"/>
        <v>0</v>
      </c>
      <c r="K127" s="159">
        <f t="shared" si="265"/>
        <v>0</v>
      </c>
      <c r="L127" s="167">
        <f t="shared" ca="1" si="266"/>
        <v>0</v>
      </c>
      <c r="M127" s="117" t="str">
        <f ca="1">IF(OR(CH127=0,ISERROR(MATCH(I127,KKoef!E:E,0))),"",MATCH(I127,KKoef!E:E,0)-1)</f>
        <v/>
      </c>
      <c r="N127" s="117" t="str">
        <f ca="1">IF(M127="","",OFFSET(KKoef!$B$1,M127,0))</f>
        <v/>
      </c>
      <c r="O127" s="128"/>
      <c r="P127" s="128"/>
      <c r="Q127" s="128"/>
      <c r="R127" s="128"/>
      <c r="S127" s="128"/>
      <c r="T127" s="250"/>
      <c r="U127" s="128"/>
      <c r="V127" s="128"/>
      <c r="W127" s="128"/>
      <c r="X127" s="128"/>
      <c r="Y127" s="128"/>
      <c r="Z127" s="250"/>
      <c r="AA127" s="119">
        <f t="shared" ca="1" si="257"/>
        <v>85</v>
      </c>
      <c r="AB127" s="252">
        <f t="shared" si="252"/>
        <v>0</v>
      </c>
      <c r="AC127" s="119">
        <f t="shared" si="253"/>
        <v>0</v>
      </c>
      <c r="AD127" s="252">
        <f t="shared" si="254"/>
        <v>0</v>
      </c>
      <c r="AE127" s="171">
        <f t="shared" ca="1" si="258"/>
        <v>0</v>
      </c>
      <c r="AF127" s="211"/>
      <c r="AG127" s="224"/>
      <c r="AH127" s="194"/>
      <c r="AI127" s="194"/>
      <c r="AJ127" s="194"/>
      <c r="AK127" s="225"/>
      <c r="AL127" s="224"/>
      <c r="AM127" s="194"/>
      <c r="AN127" s="194"/>
      <c r="AO127" s="194"/>
      <c r="AP127" s="225"/>
      <c r="AQ127" s="224"/>
      <c r="AR127" s="194"/>
      <c r="AS127" s="194"/>
      <c r="AT127" s="194"/>
      <c r="AU127" s="225"/>
      <c r="AV127" s="224"/>
      <c r="AW127" s="194"/>
      <c r="AX127" s="194"/>
      <c r="AY127" s="194"/>
      <c r="AZ127" s="225"/>
      <c r="BA127" s="224"/>
      <c r="BB127" s="194"/>
      <c r="BC127" s="194"/>
      <c r="BD127" s="194"/>
      <c r="BE127" s="225"/>
      <c r="BF127" s="224"/>
      <c r="BG127" s="194"/>
      <c r="BH127" s="194"/>
      <c r="BI127" s="194"/>
      <c r="BJ127" s="225"/>
      <c r="BK127" s="212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215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69">
        <f t="shared" si="260"/>
        <v>0</v>
      </c>
      <c r="CH127" s="26">
        <f t="shared" si="259"/>
        <v>0</v>
      </c>
      <c r="CJ127" s="39">
        <v>119</v>
      </c>
      <c r="CK127" s="16">
        <f t="shared" si="267"/>
        <v>0</v>
      </c>
      <c r="CL127" s="51">
        <f t="shared" ca="1" si="314"/>
        <v>0</v>
      </c>
      <c r="CM127" s="51">
        <f t="shared" ca="1" si="314"/>
        <v>0</v>
      </c>
      <c r="CN127" s="51">
        <f t="shared" ca="1" si="314"/>
        <v>0</v>
      </c>
      <c r="CO127" s="51">
        <f t="shared" ca="1" si="268"/>
        <v>0</v>
      </c>
      <c r="CQ127" s="107">
        <f t="shared" si="269"/>
        <v>0</v>
      </c>
      <c r="CR127" s="107">
        <f t="shared" si="270"/>
        <v>0</v>
      </c>
      <c r="CS127" s="107">
        <f t="shared" si="271"/>
        <v>0</v>
      </c>
      <c r="CT127" s="107">
        <f t="shared" si="272"/>
        <v>0</v>
      </c>
      <c r="CU127" s="107">
        <f t="shared" si="273"/>
        <v>0</v>
      </c>
      <c r="CV127" s="107">
        <f t="shared" si="274"/>
        <v>0</v>
      </c>
      <c r="CW127" s="107">
        <f t="shared" si="275"/>
        <v>0</v>
      </c>
      <c r="CX127" s="107">
        <f t="shared" si="276"/>
        <v>0</v>
      </c>
      <c r="CY127" s="107">
        <f t="shared" si="277"/>
        <v>0</v>
      </c>
      <c r="CZ127" s="107">
        <f t="shared" si="278"/>
        <v>0</v>
      </c>
      <c r="DA127" s="107">
        <f t="shared" si="279"/>
        <v>0</v>
      </c>
      <c r="DB127" s="107">
        <f t="shared" si="280"/>
        <v>0</v>
      </c>
      <c r="DC127" s="107">
        <f t="shared" si="281"/>
        <v>0</v>
      </c>
      <c r="DD127" s="107">
        <f t="shared" si="282"/>
        <v>0</v>
      </c>
      <c r="DE127" s="107">
        <f t="shared" si="283"/>
        <v>0</v>
      </c>
      <c r="DF127" s="107">
        <f t="shared" si="284"/>
        <v>0</v>
      </c>
      <c r="DG127" s="107">
        <f t="shared" si="285"/>
        <v>0</v>
      </c>
      <c r="DH127" s="107">
        <f t="shared" si="286"/>
        <v>0</v>
      </c>
      <c r="DI127" s="107">
        <f t="shared" si="287"/>
        <v>0</v>
      </c>
      <c r="DJ127" s="107">
        <f t="shared" si="288"/>
        <v>0</v>
      </c>
      <c r="DK127" s="107">
        <f t="shared" si="289"/>
        <v>0</v>
      </c>
      <c r="DL127" s="107">
        <f t="shared" si="290"/>
        <v>0</v>
      </c>
      <c r="DM127" s="107">
        <f t="shared" si="291"/>
        <v>0</v>
      </c>
      <c r="DN127" s="107">
        <f t="shared" si="292"/>
        <v>0</v>
      </c>
      <c r="DO127" s="107">
        <f t="shared" si="293"/>
        <v>0</v>
      </c>
      <c r="DP127" s="107">
        <f t="shared" si="294"/>
        <v>0</v>
      </c>
      <c r="DQ127" s="107">
        <f t="shared" si="295"/>
        <v>0</v>
      </c>
      <c r="DR127" s="107">
        <f t="shared" si="296"/>
        <v>0</v>
      </c>
      <c r="DS127" s="107">
        <f t="shared" si="297"/>
        <v>0</v>
      </c>
      <c r="DT127" s="107">
        <f t="shared" si="298"/>
        <v>0</v>
      </c>
      <c r="DV127" s="107">
        <f t="shared" si="299"/>
        <v>0</v>
      </c>
      <c r="DW127" s="107">
        <f t="shared" si="300"/>
        <v>0</v>
      </c>
      <c r="DX127" s="107">
        <f t="shared" si="301"/>
        <v>0</v>
      </c>
      <c r="DY127" s="107">
        <f t="shared" si="302"/>
        <v>0</v>
      </c>
      <c r="DZ127" s="107">
        <f t="shared" si="303"/>
        <v>0</v>
      </c>
      <c r="EA127" s="107">
        <f t="shared" si="304"/>
        <v>0</v>
      </c>
      <c r="EB127" s="107">
        <f t="shared" si="305"/>
        <v>0</v>
      </c>
      <c r="EC127" s="107">
        <f t="shared" si="306"/>
        <v>0</v>
      </c>
      <c r="ED127" s="107">
        <f t="shared" si="307"/>
        <v>0</v>
      </c>
      <c r="EE127" s="107">
        <f t="shared" si="308"/>
        <v>0</v>
      </c>
      <c r="EG127" s="195">
        <f t="shared" si="309"/>
        <v>0</v>
      </c>
      <c r="EH127" s="195">
        <f t="shared" si="310"/>
        <v>0</v>
      </c>
      <c r="EI127" s="195">
        <f t="shared" si="311"/>
        <v>0</v>
      </c>
      <c r="EJ127" s="195">
        <f t="shared" si="312"/>
        <v>0</v>
      </c>
      <c r="EK127" s="195">
        <f t="shared" si="315"/>
        <v>0</v>
      </c>
      <c r="EL127" s="195">
        <f t="shared" si="315"/>
        <v>0</v>
      </c>
      <c r="EM127" s="195">
        <f t="shared" si="315"/>
        <v>0</v>
      </c>
      <c r="EN127" s="195">
        <f t="shared" si="315"/>
        <v>0</v>
      </c>
      <c r="EO127" s="195">
        <f t="shared" si="315"/>
        <v>0</v>
      </c>
      <c r="EP127" s="195">
        <f t="shared" si="315"/>
        <v>0</v>
      </c>
    </row>
    <row r="128" spans="2:146" x14ac:dyDescent="0.2">
      <c r="B128" s="126">
        <f t="shared" si="197"/>
        <v>1</v>
      </c>
      <c r="C128" s="118" t="str">
        <f t="shared" ca="1" si="261"/>
        <v/>
      </c>
      <c r="D128" s="118" t="str">
        <f t="shared" ca="1" si="262"/>
        <v/>
      </c>
      <c r="E128" s="118" t="str">
        <f t="shared" ca="1" si="263"/>
        <v/>
      </c>
      <c r="F128" s="117" t="str">
        <f ca="1">OFFSET(prihlasky!$H$1,$CJ128,0)</f>
        <v/>
      </c>
      <c r="G128" s="117" t="str">
        <f ca="1">IF(OFFSET(prihlasky!$B$1,$CJ128,0)="","",(OFFSET(prihlasky!$B$1,$CJ128,0)))</f>
        <v/>
      </c>
      <c r="H128" s="117">
        <f ca="1">OFFSET(prihlasky!$I$1,$CJ128,0)</f>
        <v>0</v>
      </c>
      <c r="I128" s="117" t="str">
        <f ca="1">UPPER(OFFSET(prihlasky!$A$1,$CJ128,0))</f>
        <v/>
      </c>
      <c r="J128" s="126">
        <f t="shared" si="264"/>
        <v>0</v>
      </c>
      <c r="K128" s="159">
        <f t="shared" si="265"/>
        <v>0</v>
      </c>
      <c r="L128" s="167">
        <f t="shared" ca="1" si="266"/>
        <v>0</v>
      </c>
      <c r="M128" s="117" t="str">
        <f ca="1">IF(OR(CH128=0,ISERROR(MATCH(I128,KKoef!E:E,0))),"",MATCH(I128,KKoef!E:E,0)-1)</f>
        <v/>
      </c>
      <c r="N128" s="117" t="str">
        <f ca="1">IF(M128="","",OFFSET(KKoef!$B$1,M128,0))</f>
        <v/>
      </c>
      <c r="O128" s="128"/>
      <c r="P128" s="128"/>
      <c r="Q128" s="128"/>
      <c r="R128" s="128"/>
      <c r="S128" s="128"/>
      <c r="T128" s="250"/>
      <c r="U128" s="128"/>
      <c r="V128" s="128"/>
      <c r="W128" s="128"/>
      <c r="X128" s="128"/>
      <c r="Y128" s="128"/>
      <c r="Z128" s="250"/>
      <c r="AA128" s="119">
        <f t="shared" ca="1" si="257"/>
        <v>85</v>
      </c>
      <c r="AB128" s="252">
        <f t="shared" si="252"/>
        <v>0</v>
      </c>
      <c r="AC128" s="119">
        <f t="shared" si="253"/>
        <v>0</v>
      </c>
      <c r="AD128" s="252">
        <f t="shared" si="254"/>
        <v>0</v>
      </c>
      <c r="AE128" s="171">
        <f t="shared" ca="1" si="258"/>
        <v>0</v>
      </c>
      <c r="AF128" s="211"/>
      <c r="AG128" s="224"/>
      <c r="AH128" s="194"/>
      <c r="AI128" s="194"/>
      <c r="AJ128" s="194"/>
      <c r="AK128" s="225"/>
      <c r="AL128" s="224"/>
      <c r="AM128" s="194"/>
      <c r="AN128" s="194"/>
      <c r="AO128" s="194"/>
      <c r="AP128" s="225"/>
      <c r="AQ128" s="224"/>
      <c r="AR128" s="194"/>
      <c r="AS128" s="194"/>
      <c r="AT128" s="194"/>
      <c r="AU128" s="225"/>
      <c r="AV128" s="224"/>
      <c r="AW128" s="194"/>
      <c r="AX128" s="194"/>
      <c r="AY128" s="194"/>
      <c r="AZ128" s="225"/>
      <c r="BA128" s="224"/>
      <c r="BB128" s="194"/>
      <c r="BC128" s="194"/>
      <c r="BD128" s="194"/>
      <c r="BE128" s="225"/>
      <c r="BF128" s="224"/>
      <c r="BG128" s="194"/>
      <c r="BH128" s="194"/>
      <c r="BI128" s="194"/>
      <c r="BJ128" s="225"/>
      <c r="BK128" s="212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215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69">
        <f t="shared" si="260"/>
        <v>0</v>
      </c>
      <c r="CH128" s="26">
        <f t="shared" si="259"/>
        <v>0</v>
      </c>
      <c r="CJ128" s="39">
        <v>120</v>
      </c>
      <c r="CK128" s="16">
        <f t="shared" si="267"/>
        <v>0</v>
      </c>
      <c r="CL128" s="51">
        <f t="shared" ca="1" si="314"/>
        <v>0</v>
      </c>
      <c r="CM128" s="51">
        <f t="shared" ca="1" si="314"/>
        <v>0</v>
      </c>
      <c r="CN128" s="51">
        <f t="shared" ca="1" si="314"/>
        <v>0</v>
      </c>
      <c r="CO128" s="51">
        <f t="shared" ca="1" si="268"/>
        <v>0</v>
      </c>
      <c r="CQ128" s="107">
        <f t="shared" si="269"/>
        <v>0</v>
      </c>
      <c r="CR128" s="107">
        <f t="shared" si="270"/>
        <v>0</v>
      </c>
      <c r="CS128" s="107">
        <f t="shared" si="271"/>
        <v>0</v>
      </c>
      <c r="CT128" s="107">
        <f t="shared" si="272"/>
        <v>0</v>
      </c>
      <c r="CU128" s="107">
        <f t="shared" si="273"/>
        <v>0</v>
      </c>
      <c r="CV128" s="107">
        <f t="shared" si="274"/>
        <v>0</v>
      </c>
      <c r="CW128" s="107">
        <f t="shared" si="275"/>
        <v>0</v>
      </c>
      <c r="CX128" s="107">
        <f t="shared" si="276"/>
        <v>0</v>
      </c>
      <c r="CY128" s="107">
        <f t="shared" si="277"/>
        <v>0</v>
      </c>
      <c r="CZ128" s="107">
        <f t="shared" si="278"/>
        <v>0</v>
      </c>
      <c r="DA128" s="107">
        <f t="shared" si="279"/>
        <v>0</v>
      </c>
      <c r="DB128" s="107">
        <f t="shared" si="280"/>
        <v>0</v>
      </c>
      <c r="DC128" s="107">
        <f t="shared" si="281"/>
        <v>0</v>
      </c>
      <c r="DD128" s="107">
        <f t="shared" si="282"/>
        <v>0</v>
      </c>
      <c r="DE128" s="107">
        <f t="shared" si="283"/>
        <v>0</v>
      </c>
      <c r="DF128" s="107">
        <f t="shared" si="284"/>
        <v>0</v>
      </c>
      <c r="DG128" s="107">
        <f t="shared" si="285"/>
        <v>0</v>
      </c>
      <c r="DH128" s="107">
        <f t="shared" si="286"/>
        <v>0</v>
      </c>
      <c r="DI128" s="107">
        <f t="shared" si="287"/>
        <v>0</v>
      </c>
      <c r="DJ128" s="107">
        <f t="shared" si="288"/>
        <v>0</v>
      </c>
      <c r="DK128" s="107">
        <f t="shared" si="289"/>
        <v>0</v>
      </c>
      <c r="DL128" s="107">
        <f t="shared" si="290"/>
        <v>0</v>
      </c>
      <c r="DM128" s="107">
        <f t="shared" si="291"/>
        <v>0</v>
      </c>
      <c r="DN128" s="107">
        <f t="shared" si="292"/>
        <v>0</v>
      </c>
      <c r="DO128" s="107">
        <f t="shared" si="293"/>
        <v>0</v>
      </c>
      <c r="DP128" s="107">
        <f t="shared" si="294"/>
        <v>0</v>
      </c>
      <c r="DQ128" s="107">
        <f t="shared" si="295"/>
        <v>0</v>
      </c>
      <c r="DR128" s="107">
        <f t="shared" si="296"/>
        <v>0</v>
      </c>
      <c r="DS128" s="107">
        <f t="shared" si="297"/>
        <v>0</v>
      </c>
      <c r="DT128" s="107">
        <f t="shared" si="298"/>
        <v>0</v>
      </c>
      <c r="DV128" s="107">
        <f t="shared" si="299"/>
        <v>0</v>
      </c>
      <c r="DW128" s="107">
        <f t="shared" si="300"/>
        <v>0</v>
      </c>
      <c r="DX128" s="107">
        <f t="shared" si="301"/>
        <v>0</v>
      </c>
      <c r="DY128" s="107">
        <f t="shared" si="302"/>
        <v>0</v>
      </c>
      <c r="DZ128" s="107">
        <f t="shared" si="303"/>
        <v>0</v>
      </c>
      <c r="EA128" s="107">
        <f t="shared" si="304"/>
        <v>0</v>
      </c>
      <c r="EB128" s="107">
        <f t="shared" si="305"/>
        <v>0</v>
      </c>
      <c r="EC128" s="107">
        <f t="shared" si="306"/>
        <v>0</v>
      </c>
      <c r="ED128" s="107">
        <f t="shared" si="307"/>
        <v>0</v>
      </c>
      <c r="EE128" s="107">
        <f t="shared" si="308"/>
        <v>0</v>
      </c>
      <c r="EG128" s="195">
        <f t="shared" si="309"/>
        <v>0</v>
      </c>
      <c r="EH128" s="195">
        <f t="shared" si="310"/>
        <v>0</v>
      </c>
      <c r="EI128" s="195">
        <f t="shared" si="311"/>
        <v>0</v>
      </c>
      <c r="EJ128" s="195">
        <f t="shared" si="312"/>
        <v>0</v>
      </c>
      <c r="EK128" s="195">
        <f t="shared" si="315"/>
        <v>0</v>
      </c>
      <c r="EL128" s="195">
        <f t="shared" si="315"/>
        <v>0</v>
      </c>
      <c r="EM128" s="195">
        <f t="shared" si="315"/>
        <v>0</v>
      </c>
      <c r="EN128" s="195">
        <f t="shared" si="315"/>
        <v>0</v>
      </c>
      <c r="EO128" s="195">
        <f t="shared" si="315"/>
        <v>0</v>
      </c>
      <c r="EP128" s="195">
        <f t="shared" si="315"/>
        <v>0</v>
      </c>
    </row>
    <row r="129" spans="2:92" x14ac:dyDescent="0.2">
      <c r="AA129" s="23"/>
      <c r="AB129" s="23"/>
      <c r="AC129" s="23"/>
      <c r="AD129" s="23"/>
      <c r="AE129" s="124"/>
      <c r="AF129" s="23"/>
      <c r="BK129" s="23"/>
      <c r="CG129" s="2"/>
      <c r="CK129" s="17"/>
      <c r="CL129" s="51"/>
      <c r="CM129" s="51"/>
      <c r="CN129" s="51"/>
    </row>
    <row r="130" spans="2:92" x14ac:dyDescent="0.2">
      <c r="F130" s="8" t="str">
        <f>Texty!$A$19</f>
        <v>Počet správných odpovědí</v>
      </c>
      <c r="G130" s="8"/>
      <c r="H130" s="48"/>
      <c r="I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0"/>
      <c r="AB130" s="10"/>
      <c r="AC130" s="10"/>
      <c r="AD130" s="10"/>
      <c r="AE130" s="10"/>
      <c r="AF130" s="10"/>
      <c r="AG130" s="9">
        <f t="shared" ref="AG130:BE130" si="316">COUNTIF(AG9:AG128,AG7)</f>
        <v>0</v>
      </c>
      <c r="AH130" s="9">
        <f t="shared" si="316"/>
        <v>0</v>
      </c>
      <c r="AI130" s="9">
        <f t="shared" si="316"/>
        <v>0</v>
      </c>
      <c r="AJ130" s="9">
        <f t="shared" si="316"/>
        <v>0</v>
      </c>
      <c r="AK130" s="9">
        <f t="shared" si="316"/>
        <v>0</v>
      </c>
      <c r="AL130" s="9">
        <f t="shared" si="316"/>
        <v>0</v>
      </c>
      <c r="AM130" s="9">
        <f t="shared" si="316"/>
        <v>0</v>
      </c>
      <c r="AN130" s="9">
        <f t="shared" si="316"/>
        <v>0</v>
      </c>
      <c r="AO130" s="9">
        <f t="shared" si="316"/>
        <v>0</v>
      </c>
      <c r="AP130" s="9">
        <f t="shared" si="316"/>
        <v>0</v>
      </c>
      <c r="AQ130" s="9">
        <f t="shared" si="316"/>
        <v>0</v>
      </c>
      <c r="AR130" s="9">
        <f t="shared" si="316"/>
        <v>0</v>
      </c>
      <c r="AS130" s="9">
        <f t="shared" si="316"/>
        <v>0</v>
      </c>
      <c r="AT130" s="9">
        <f t="shared" si="316"/>
        <v>0</v>
      </c>
      <c r="AU130" s="9">
        <f t="shared" si="316"/>
        <v>0</v>
      </c>
      <c r="AV130" s="9">
        <f t="shared" si="316"/>
        <v>0</v>
      </c>
      <c r="AW130" s="9">
        <f t="shared" si="316"/>
        <v>0</v>
      </c>
      <c r="AX130" s="9">
        <f t="shared" si="316"/>
        <v>0</v>
      </c>
      <c r="AY130" s="9">
        <f t="shared" si="316"/>
        <v>0</v>
      </c>
      <c r="AZ130" s="9">
        <f t="shared" si="316"/>
        <v>0</v>
      </c>
      <c r="BA130" s="9">
        <f t="shared" si="316"/>
        <v>0</v>
      </c>
      <c r="BB130" s="29">
        <f t="shared" si="316"/>
        <v>0</v>
      </c>
      <c r="BC130" s="9">
        <f t="shared" si="316"/>
        <v>0</v>
      </c>
      <c r="BD130" s="9">
        <f t="shared" si="316"/>
        <v>0</v>
      </c>
      <c r="BE130" s="29">
        <f t="shared" si="316"/>
        <v>0</v>
      </c>
      <c r="BF130" s="9">
        <f>COUNTIF(BF9:BF128,BF7)</f>
        <v>0</v>
      </c>
      <c r="BG130" s="29">
        <f>COUNTIF(BG9:BG128,BG7)</f>
        <v>0</v>
      </c>
      <c r="BH130" s="9">
        <f>COUNTIF(BH9:BH128,BH7)</f>
        <v>0</v>
      </c>
      <c r="BI130" s="9">
        <f>COUNTIF(BI9:BI128,BI7)</f>
        <v>0</v>
      </c>
      <c r="BJ130" s="29">
        <f>COUNTIF(BJ9:BJ128,BJ7)</f>
        <v>0</v>
      </c>
      <c r="BK130" s="30"/>
      <c r="BL130" s="29">
        <f t="shared" ref="BL130:BO130" si="317">COUNTIF(BL9:BL128,BL7)</f>
        <v>0</v>
      </c>
      <c r="BM130" s="29">
        <f t="shared" si="317"/>
        <v>0</v>
      </c>
      <c r="BN130" s="29">
        <f t="shared" si="317"/>
        <v>0</v>
      </c>
      <c r="BO130" s="29">
        <f t="shared" si="317"/>
        <v>0</v>
      </c>
      <c r="BP130" s="29">
        <f t="shared" ref="BP130:BU130" si="318">COUNTIF(BP9:BP128,BP7)</f>
        <v>0</v>
      </c>
      <c r="BQ130" s="29">
        <f t="shared" si="318"/>
        <v>0</v>
      </c>
      <c r="BR130" s="29">
        <f t="shared" si="318"/>
        <v>0</v>
      </c>
      <c r="BS130" s="29">
        <f t="shared" si="318"/>
        <v>0</v>
      </c>
      <c r="BT130" s="29">
        <f t="shared" si="318"/>
        <v>0</v>
      </c>
      <c r="BU130" s="29">
        <f t="shared" si="318"/>
        <v>0</v>
      </c>
      <c r="BV130" s="11"/>
      <c r="BX130" s="10"/>
      <c r="BY130" s="10"/>
      <c r="CA130" s="10"/>
      <c r="CB130" s="10"/>
      <c r="CC130" s="10"/>
      <c r="CE130" s="10"/>
      <c r="CF130" s="10"/>
      <c r="CG130" s="10"/>
      <c r="CJ130" s="40"/>
      <c r="CL130" s="51"/>
      <c r="CM130" s="51"/>
      <c r="CN130" s="51"/>
    </row>
    <row r="131" spans="2:92" x14ac:dyDescent="0.2">
      <c r="F131" s="8" t="str">
        <f>Texty!$A$20</f>
        <v>Celkový počet odpovědí</v>
      </c>
      <c r="G131" s="8"/>
      <c r="H131" s="48"/>
      <c r="I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10"/>
      <c r="AB131" s="10"/>
      <c r="AC131" s="10"/>
      <c r="AD131" s="10"/>
      <c r="AE131" s="10"/>
      <c r="AF131" s="10"/>
      <c r="AG131" s="11">
        <f t="shared" ref="AG131:BE131" si="319">COUNTA(AG9:AG128)</f>
        <v>0</v>
      </c>
      <c r="AH131" s="11">
        <f t="shared" si="319"/>
        <v>0</v>
      </c>
      <c r="AI131" s="11">
        <f t="shared" si="319"/>
        <v>0</v>
      </c>
      <c r="AJ131" s="11">
        <f t="shared" si="319"/>
        <v>0</v>
      </c>
      <c r="AK131" s="11">
        <f t="shared" si="319"/>
        <v>0</v>
      </c>
      <c r="AL131" s="11">
        <f t="shared" si="319"/>
        <v>0</v>
      </c>
      <c r="AM131" s="11">
        <f t="shared" si="319"/>
        <v>0</v>
      </c>
      <c r="AN131" s="11">
        <f t="shared" si="319"/>
        <v>0</v>
      </c>
      <c r="AO131" s="11">
        <f t="shared" si="319"/>
        <v>0</v>
      </c>
      <c r="AP131" s="11">
        <f t="shared" si="319"/>
        <v>0</v>
      </c>
      <c r="AQ131" s="11">
        <f t="shared" si="319"/>
        <v>0</v>
      </c>
      <c r="AR131" s="11">
        <f t="shared" si="319"/>
        <v>0</v>
      </c>
      <c r="AS131" s="11">
        <f t="shared" si="319"/>
        <v>0</v>
      </c>
      <c r="AT131" s="11">
        <f t="shared" si="319"/>
        <v>0</v>
      </c>
      <c r="AU131" s="11">
        <f t="shared" si="319"/>
        <v>0</v>
      </c>
      <c r="AV131" s="11">
        <f t="shared" si="319"/>
        <v>0</v>
      </c>
      <c r="AW131" s="11">
        <f t="shared" si="319"/>
        <v>0</v>
      </c>
      <c r="AX131" s="11">
        <f t="shared" si="319"/>
        <v>0</v>
      </c>
      <c r="AY131" s="11">
        <f t="shared" si="319"/>
        <v>0</v>
      </c>
      <c r="AZ131" s="11">
        <f t="shared" si="319"/>
        <v>0</v>
      </c>
      <c r="BA131" s="11">
        <f t="shared" si="319"/>
        <v>0</v>
      </c>
      <c r="BB131" s="30">
        <f t="shared" si="319"/>
        <v>0</v>
      </c>
      <c r="BC131" s="11">
        <f t="shared" si="319"/>
        <v>0</v>
      </c>
      <c r="BD131" s="11">
        <f t="shared" si="319"/>
        <v>0</v>
      </c>
      <c r="BE131" s="30">
        <f t="shared" si="319"/>
        <v>0</v>
      </c>
      <c r="BF131" s="11">
        <f>COUNTA(BF9:BF128)</f>
        <v>0</v>
      </c>
      <c r="BG131" s="30">
        <f>COUNTA(BG9:BG128)</f>
        <v>0</v>
      </c>
      <c r="BH131" s="11">
        <f>COUNTA(BH9:BH128)</f>
        <v>0</v>
      </c>
      <c r="BI131" s="11">
        <f>COUNTA(BI9:BI128)</f>
        <v>0</v>
      </c>
      <c r="BJ131" s="30">
        <f>COUNTA(BJ9:BJ128)</f>
        <v>0</v>
      </c>
      <c r="BK131" s="30"/>
      <c r="BL131" s="30">
        <f t="shared" ref="BL131:BO131" si="320">COUNTA(BL9:BL128)</f>
        <v>0</v>
      </c>
      <c r="BM131" s="30">
        <f t="shared" si="320"/>
        <v>0</v>
      </c>
      <c r="BN131" s="30">
        <f t="shared" si="320"/>
        <v>0</v>
      </c>
      <c r="BO131" s="30">
        <f t="shared" si="320"/>
        <v>0</v>
      </c>
      <c r="BP131" s="30">
        <f t="shared" ref="BP131:BU131" si="321">COUNTA(BP9:BP128)</f>
        <v>0</v>
      </c>
      <c r="BQ131" s="30">
        <f t="shared" si="321"/>
        <v>0</v>
      </c>
      <c r="BR131" s="30">
        <f t="shared" si="321"/>
        <v>0</v>
      </c>
      <c r="BS131" s="30">
        <f t="shared" si="321"/>
        <v>0</v>
      </c>
      <c r="BT131" s="30">
        <f t="shared" si="321"/>
        <v>0</v>
      </c>
      <c r="BU131" s="30">
        <f t="shared" si="321"/>
        <v>0</v>
      </c>
      <c r="BV131" s="11"/>
      <c r="BX131" s="10"/>
      <c r="BY131" s="10"/>
      <c r="CA131" s="10"/>
      <c r="CB131" s="10"/>
      <c r="CC131" s="10"/>
      <c r="CE131" s="10"/>
      <c r="CF131" s="10"/>
      <c r="CG131" s="10"/>
      <c r="CJ131" s="40"/>
      <c r="CL131" s="51"/>
      <c r="CM131" s="51"/>
      <c r="CN131" s="51"/>
    </row>
    <row r="132" spans="2:92" x14ac:dyDescent="0.2">
      <c r="F132" s="5" t="str">
        <f>Texty!$A$21</f>
        <v>Procento správných odpovědí</v>
      </c>
      <c r="G132" s="5"/>
      <c r="H132" s="6"/>
      <c r="I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12"/>
      <c r="AB132" s="12"/>
      <c r="AC132" s="12"/>
      <c r="AD132" s="12"/>
      <c r="AE132" s="125"/>
      <c r="AF132" s="12"/>
      <c r="AG132" s="36" t="str">
        <f>IF(AG131=0," ",100*AG130/AG131)</f>
        <v xml:space="preserve"> </v>
      </c>
      <c r="AH132" s="36" t="str">
        <f t="shared" ref="AH132:BO132" si="322">IF(AH131=0," ",100*AH130/AH131)</f>
        <v xml:space="preserve"> </v>
      </c>
      <c r="AI132" s="36" t="str">
        <f t="shared" si="322"/>
        <v xml:space="preserve"> </v>
      </c>
      <c r="AJ132" s="36" t="str">
        <f t="shared" si="322"/>
        <v xml:space="preserve"> </v>
      </c>
      <c r="AK132" s="36" t="str">
        <f t="shared" si="322"/>
        <v xml:space="preserve"> </v>
      </c>
      <c r="AL132" s="36" t="str">
        <f t="shared" si="322"/>
        <v xml:space="preserve"> </v>
      </c>
      <c r="AM132" s="36" t="str">
        <f t="shared" si="322"/>
        <v xml:space="preserve"> </v>
      </c>
      <c r="AN132" s="36" t="str">
        <f t="shared" si="322"/>
        <v xml:space="preserve"> </v>
      </c>
      <c r="AO132" s="36" t="str">
        <f t="shared" si="322"/>
        <v xml:space="preserve"> </v>
      </c>
      <c r="AP132" s="36" t="str">
        <f t="shared" si="322"/>
        <v xml:space="preserve"> </v>
      </c>
      <c r="AQ132" s="36" t="str">
        <f t="shared" si="322"/>
        <v xml:space="preserve"> </v>
      </c>
      <c r="AR132" s="36" t="str">
        <f t="shared" si="322"/>
        <v xml:space="preserve"> </v>
      </c>
      <c r="AS132" s="36" t="str">
        <f t="shared" si="322"/>
        <v xml:space="preserve"> </v>
      </c>
      <c r="AT132" s="36" t="str">
        <f t="shared" si="322"/>
        <v xml:space="preserve"> </v>
      </c>
      <c r="AU132" s="36" t="str">
        <f t="shared" si="322"/>
        <v xml:space="preserve"> </v>
      </c>
      <c r="AV132" s="36" t="str">
        <f t="shared" si="322"/>
        <v xml:space="preserve"> </v>
      </c>
      <c r="AW132" s="36" t="str">
        <f t="shared" si="322"/>
        <v xml:space="preserve"> </v>
      </c>
      <c r="AX132" s="36" t="str">
        <f t="shared" si="322"/>
        <v xml:space="preserve"> </v>
      </c>
      <c r="AY132" s="36" t="str">
        <f t="shared" si="322"/>
        <v xml:space="preserve"> </v>
      </c>
      <c r="AZ132" s="36" t="str">
        <f t="shared" si="322"/>
        <v xml:space="preserve"> </v>
      </c>
      <c r="BA132" s="36" t="str">
        <f t="shared" si="322"/>
        <v xml:space="preserve"> </v>
      </c>
      <c r="BB132" s="36" t="str">
        <f t="shared" si="322"/>
        <v xml:space="preserve"> </v>
      </c>
      <c r="BC132" s="36" t="str">
        <f t="shared" si="322"/>
        <v xml:space="preserve"> </v>
      </c>
      <c r="BD132" s="36" t="str">
        <f t="shared" si="322"/>
        <v xml:space="preserve"> </v>
      </c>
      <c r="BE132" s="36" t="str">
        <f t="shared" si="322"/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>IF(BI131=0," ",100*BI130/BI131)</f>
        <v xml:space="preserve"> </v>
      </c>
      <c r="BJ132" s="36" t="str">
        <f>IF(BJ131=0," ",100*BJ130/BJ131)</f>
        <v xml:space="preserve"> </v>
      </c>
      <c r="BK132" s="37"/>
      <c r="BL132" s="36" t="str">
        <f t="shared" si="322"/>
        <v xml:space="preserve"> </v>
      </c>
      <c r="BM132" s="36" t="str">
        <f t="shared" si="322"/>
        <v xml:space="preserve"> </v>
      </c>
      <c r="BN132" s="36" t="str">
        <f t="shared" si="322"/>
        <v xml:space="preserve"> </v>
      </c>
      <c r="BO132" s="36" t="str">
        <f t="shared" si="322"/>
        <v xml:space="preserve"> </v>
      </c>
      <c r="BP132" s="36" t="str">
        <f t="shared" ref="BP132:BU132" si="323">IF(BP131=0," ",100*BP130/BP131)</f>
        <v xml:space="preserve"> </v>
      </c>
      <c r="BQ132" s="36" t="str">
        <f t="shared" si="323"/>
        <v xml:space="preserve"> </v>
      </c>
      <c r="BR132" s="36" t="str">
        <f t="shared" si="323"/>
        <v xml:space="preserve"> </v>
      </c>
      <c r="BS132" s="36" t="str">
        <f t="shared" si="323"/>
        <v xml:space="preserve"> </v>
      </c>
      <c r="BT132" s="36" t="str">
        <f t="shared" si="323"/>
        <v xml:space="preserve"> </v>
      </c>
      <c r="BU132" s="36" t="str">
        <f t="shared" si="323"/>
        <v xml:space="preserve"> </v>
      </c>
      <c r="BV132" s="33"/>
      <c r="BX132" s="12"/>
      <c r="BY132" s="12"/>
      <c r="CA132" s="12"/>
      <c r="CB132" s="12"/>
      <c r="CC132" s="12"/>
      <c r="CE132" s="12"/>
      <c r="CF132" s="12"/>
      <c r="CG132" s="12"/>
      <c r="CJ132" s="41"/>
      <c r="CL132" s="51"/>
      <c r="CM132" s="51"/>
      <c r="CN132" s="51"/>
    </row>
    <row r="133" spans="2:92" x14ac:dyDescent="0.2">
      <c r="F133" s="5"/>
      <c r="G133" s="5"/>
      <c r="H133" s="6"/>
      <c r="I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12"/>
      <c r="AB133" s="12"/>
      <c r="AC133" s="12"/>
      <c r="AD133" s="12"/>
      <c r="AE133" s="125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X133" s="12"/>
      <c r="BY133" s="12"/>
      <c r="CA133" s="12"/>
      <c r="CB133" s="12"/>
      <c r="CC133" s="12"/>
      <c r="CE133" s="12"/>
      <c r="CF133" s="12"/>
      <c r="CG133" s="12"/>
      <c r="CJ133" s="41"/>
      <c r="CL133" s="51"/>
      <c r="CM133" s="51"/>
      <c r="CN133" s="51"/>
    </row>
    <row r="134" spans="2:92" x14ac:dyDescent="0.2">
      <c r="H134" s="1"/>
      <c r="J134" s="2"/>
      <c r="K134" s="111" t="s">
        <v>25</v>
      </c>
      <c r="M134" s="35"/>
      <c r="N134" s="35"/>
      <c r="AG134" s="46">
        <f t="shared" ref="AG134:AP140" si="324">COUNTIF(AG$9:AG$128,"=" &amp; $K134)</f>
        <v>0</v>
      </c>
      <c r="AH134" s="46">
        <f t="shared" si="324"/>
        <v>0</v>
      </c>
      <c r="AI134" s="46">
        <f t="shared" si="324"/>
        <v>0</v>
      </c>
      <c r="AJ134" s="46">
        <f t="shared" si="324"/>
        <v>0</v>
      </c>
      <c r="AK134" s="46">
        <f t="shared" si="324"/>
        <v>0</v>
      </c>
      <c r="AL134" s="46">
        <f t="shared" si="324"/>
        <v>0</v>
      </c>
      <c r="AM134" s="46">
        <f t="shared" si="324"/>
        <v>0</v>
      </c>
      <c r="AN134" s="46">
        <f t="shared" si="324"/>
        <v>0</v>
      </c>
      <c r="AO134" s="46">
        <f t="shared" si="324"/>
        <v>0</v>
      </c>
      <c r="AP134" s="46">
        <f t="shared" si="324"/>
        <v>0</v>
      </c>
      <c r="AQ134" s="46">
        <f t="shared" ref="AQ134:BF140" si="325">COUNTIF(AQ$9:AQ$128,"=" &amp; $K134)</f>
        <v>0</v>
      </c>
      <c r="AR134" s="46">
        <f t="shared" si="325"/>
        <v>0</v>
      </c>
      <c r="AS134" s="46">
        <f t="shared" si="325"/>
        <v>0</v>
      </c>
      <c r="AT134" s="46">
        <f t="shared" si="325"/>
        <v>0</v>
      </c>
      <c r="AU134" s="46">
        <f t="shared" si="325"/>
        <v>0</v>
      </c>
      <c r="AV134" s="46">
        <f t="shared" si="325"/>
        <v>0</v>
      </c>
      <c r="AW134" s="46">
        <f t="shared" si="325"/>
        <v>0</v>
      </c>
      <c r="AX134" s="46">
        <f t="shared" si="325"/>
        <v>0</v>
      </c>
      <c r="AY134" s="46">
        <f t="shared" si="325"/>
        <v>0</v>
      </c>
      <c r="AZ134" s="46">
        <f t="shared" si="325"/>
        <v>0</v>
      </c>
      <c r="BA134" s="46">
        <f t="shared" si="325"/>
        <v>0</v>
      </c>
      <c r="BB134" s="46">
        <f t="shared" si="325"/>
        <v>0</v>
      </c>
      <c r="BC134" s="46">
        <f t="shared" si="325"/>
        <v>0</v>
      </c>
      <c r="BD134" s="46">
        <f t="shared" si="325"/>
        <v>0</v>
      </c>
      <c r="BE134" s="46">
        <f t="shared" si="325"/>
        <v>0</v>
      </c>
      <c r="BF134" s="46">
        <f t="shared" si="325"/>
        <v>0</v>
      </c>
      <c r="BG134" s="46">
        <f t="shared" ref="BF134:BJ140" si="326">COUNTIF(BG$9:BG$128,"=" &amp; $K134)</f>
        <v>0</v>
      </c>
      <c r="BH134" s="46">
        <f t="shared" si="326"/>
        <v>0</v>
      </c>
      <c r="BI134" s="46">
        <f t="shared" si="326"/>
        <v>0</v>
      </c>
      <c r="BJ134" s="46">
        <f t="shared" si="326"/>
        <v>0</v>
      </c>
      <c r="BK134" s="46"/>
      <c r="BL134" s="46">
        <f t="shared" ref="BL134:BU140" si="327">COUNTIF(BL$9:BL$128,"=" &amp; $K134)</f>
        <v>0</v>
      </c>
      <c r="BM134" s="46">
        <f t="shared" si="327"/>
        <v>0</v>
      </c>
      <c r="BN134" s="46">
        <f t="shared" si="327"/>
        <v>0</v>
      </c>
      <c r="BO134" s="46">
        <f t="shared" si="327"/>
        <v>0</v>
      </c>
      <c r="BP134" s="46">
        <f t="shared" si="327"/>
        <v>0</v>
      </c>
      <c r="BQ134" s="46">
        <f t="shared" si="327"/>
        <v>0</v>
      </c>
      <c r="BR134" s="46">
        <f t="shared" si="327"/>
        <v>0</v>
      </c>
      <c r="BS134" s="46">
        <f t="shared" si="327"/>
        <v>0</v>
      </c>
      <c r="BT134" s="46">
        <f t="shared" si="327"/>
        <v>0</v>
      </c>
      <c r="BU134" s="46">
        <f t="shared" si="327"/>
        <v>0</v>
      </c>
      <c r="CL134" s="51"/>
      <c r="CM134" s="51"/>
      <c r="CN134" s="51"/>
    </row>
    <row r="135" spans="2:92" x14ac:dyDescent="0.2">
      <c r="H135" s="1"/>
      <c r="J135" s="2"/>
      <c r="K135" s="111" t="s">
        <v>27</v>
      </c>
      <c r="M135" s="35"/>
      <c r="N135" s="35"/>
      <c r="AG135" s="46">
        <f t="shared" si="324"/>
        <v>0</v>
      </c>
      <c r="AH135" s="46">
        <f t="shared" si="324"/>
        <v>0</v>
      </c>
      <c r="AI135" s="46">
        <f t="shared" si="324"/>
        <v>0</v>
      </c>
      <c r="AJ135" s="46">
        <f t="shared" si="324"/>
        <v>0</v>
      </c>
      <c r="AK135" s="46">
        <f t="shared" si="324"/>
        <v>0</v>
      </c>
      <c r="AL135" s="46">
        <f t="shared" si="324"/>
        <v>0</v>
      </c>
      <c r="AM135" s="46">
        <f t="shared" si="324"/>
        <v>0</v>
      </c>
      <c r="AN135" s="46">
        <f t="shared" si="324"/>
        <v>0</v>
      </c>
      <c r="AO135" s="46">
        <f t="shared" si="324"/>
        <v>0</v>
      </c>
      <c r="AP135" s="46">
        <f t="shared" si="324"/>
        <v>0</v>
      </c>
      <c r="AQ135" s="46">
        <f t="shared" si="325"/>
        <v>0</v>
      </c>
      <c r="AR135" s="46">
        <f t="shared" si="325"/>
        <v>0</v>
      </c>
      <c r="AS135" s="46">
        <f t="shared" si="325"/>
        <v>0</v>
      </c>
      <c r="AT135" s="46">
        <f t="shared" si="325"/>
        <v>0</v>
      </c>
      <c r="AU135" s="46">
        <f t="shared" si="325"/>
        <v>0</v>
      </c>
      <c r="AV135" s="46">
        <f t="shared" si="325"/>
        <v>0</v>
      </c>
      <c r="AW135" s="46">
        <f t="shared" si="325"/>
        <v>0</v>
      </c>
      <c r="AX135" s="46">
        <f t="shared" si="325"/>
        <v>0</v>
      </c>
      <c r="AY135" s="46">
        <f t="shared" si="325"/>
        <v>0</v>
      </c>
      <c r="AZ135" s="46">
        <f t="shared" si="325"/>
        <v>0</v>
      </c>
      <c r="BA135" s="46">
        <f t="shared" si="325"/>
        <v>0</v>
      </c>
      <c r="BB135" s="46">
        <f t="shared" si="325"/>
        <v>0</v>
      </c>
      <c r="BC135" s="46">
        <f t="shared" si="325"/>
        <v>0</v>
      </c>
      <c r="BD135" s="46">
        <f t="shared" si="325"/>
        <v>0</v>
      </c>
      <c r="BE135" s="46">
        <f t="shared" si="325"/>
        <v>0</v>
      </c>
      <c r="BF135" s="46">
        <f t="shared" si="326"/>
        <v>0</v>
      </c>
      <c r="BG135" s="46">
        <f t="shared" si="326"/>
        <v>0</v>
      </c>
      <c r="BH135" s="46">
        <f t="shared" si="326"/>
        <v>0</v>
      </c>
      <c r="BI135" s="46">
        <f t="shared" si="326"/>
        <v>0</v>
      </c>
      <c r="BJ135" s="46">
        <f t="shared" si="326"/>
        <v>0</v>
      </c>
      <c r="BK135" s="46"/>
      <c r="BL135" s="46">
        <f t="shared" si="327"/>
        <v>0</v>
      </c>
      <c r="BM135" s="46">
        <f t="shared" si="327"/>
        <v>0</v>
      </c>
      <c r="BN135" s="46">
        <f t="shared" si="327"/>
        <v>0</v>
      </c>
      <c r="BO135" s="46">
        <f t="shared" si="327"/>
        <v>0</v>
      </c>
      <c r="BP135" s="46">
        <f t="shared" si="327"/>
        <v>0</v>
      </c>
      <c r="BQ135" s="46">
        <f t="shared" si="327"/>
        <v>0</v>
      </c>
      <c r="BR135" s="46">
        <f t="shared" si="327"/>
        <v>0</v>
      </c>
      <c r="BS135" s="46">
        <f t="shared" si="327"/>
        <v>0</v>
      </c>
      <c r="BT135" s="46">
        <f t="shared" si="327"/>
        <v>0</v>
      </c>
      <c r="BU135" s="46">
        <f t="shared" si="327"/>
        <v>0</v>
      </c>
      <c r="CL135" s="51"/>
      <c r="CM135" s="51"/>
      <c r="CN135" s="51"/>
    </row>
    <row r="136" spans="2:92" x14ac:dyDescent="0.2">
      <c r="H136" s="1"/>
      <c r="J136" s="2"/>
      <c r="K136" s="111" t="s">
        <v>28</v>
      </c>
      <c r="M136" s="35"/>
      <c r="N136" s="35"/>
      <c r="AG136" s="46">
        <f t="shared" si="324"/>
        <v>0</v>
      </c>
      <c r="AH136" s="46">
        <f t="shared" si="324"/>
        <v>0</v>
      </c>
      <c r="AI136" s="46">
        <f t="shared" si="324"/>
        <v>0</v>
      </c>
      <c r="AJ136" s="46">
        <f t="shared" si="324"/>
        <v>0</v>
      </c>
      <c r="AK136" s="46">
        <f t="shared" si="324"/>
        <v>0</v>
      </c>
      <c r="AL136" s="46">
        <f t="shared" si="324"/>
        <v>0</v>
      </c>
      <c r="AM136" s="46">
        <f t="shared" si="324"/>
        <v>0</v>
      </c>
      <c r="AN136" s="46">
        <f t="shared" si="324"/>
        <v>0</v>
      </c>
      <c r="AO136" s="46">
        <f t="shared" si="324"/>
        <v>0</v>
      </c>
      <c r="AP136" s="46">
        <f t="shared" si="324"/>
        <v>0</v>
      </c>
      <c r="AQ136" s="46">
        <f t="shared" si="325"/>
        <v>0</v>
      </c>
      <c r="AR136" s="46">
        <f t="shared" si="325"/>
        <v>0</v>
      </c>
      <c r="AS136" s="46">
        <f t="shared" si="325"/>
        <v>0</v>
      </c>
      <c r="AT136" s="46">
        <f t="shared" si="325"/>
        <v>0</v>
      </c>
      <c r="AU136" s="46">
        <f t="shared" si="325"/>
        <v>0</v>
      </c>
      <c r="AV136" s="46">
        <f t="shared" si="325"/>
        <v>0</v>
      </c>
      <c r="AW136" s="46">
        <f t="shared" si="325"/>
        <v>0</v>
      </c>
      <c r="AX136" s="46">
        <f t="shared" si="325"/>
        <v>0</v>
      </c>
      <c r="AY136" s="46">
        <f t="shared" si="325"/>
        <v>0</v>
      </c>
      <c r="AZ136" s="46">
        <f t="shared" si="325"/>
        <v>0</v>
      </c>
      <c r="BA136" s="46">
        <f t="shared" si="325"/>
        <v>0</v>
      </c>
      <c r="BB136" s="46">
        <f t="shared" si="325"/>
        <v>0</v>
      </c>
      <c r="BC136" s="46">
        <f t="shared" si="325"/>
        <v>0</v>
      </c>
      <c r="BD136" s="46">
        <f t="shared" si="325"/>
        <v>0</v>
      </c>
      <c r="BE136" s="46">
        <f t="shared" si="325"/>
        <v>0</v>
      </c>
      <c r="BF136" s="46">
        <f t="shared" si="326"/>
        <v>0</v>
      </c>
      <c r="BG136" s="46">
        <f t="shared" si="326"/>
        <v>0</v>
      </c>
      <c r="BH136" s="46">
        <f t="shared" si="326"/>
        <v>0</v>
      </c>
      <c r="BI136" s="46">
        <f t="shared" si="326"/>
        <v>0</v>
      </c>
      <c r="BJ136" s="46">
        <f t="shared" si="326"/>
        <v>0</v>
      </c>
      <c r="BK136" s="46"/>
      <c r="BL136" s="46">
        <f t="shared" si="327"/>
        <v>0</v>
      </c>
      <c r="BM136" s="46">
        <f t="shared" si="327"/>
        <v>0</v>
      </c>
      <c r="BN136" s="46">
        <f t="shared" si="327"/>
        <v>0</v>
      </c>
      <c r="BO136" s="46">
        <f t="shared" si="327"/>
        <v>0</v>
      </c>
      <c r="BP136" s="46">
        <f t="shared" si="327"/>
        <v>0</v>
      </c>
      <c r="BQ136" s="46">
        <f t="shared" si="327"/>
        <v>0</v>
      </c>
      <c r="BR136" s="46">
        <f t="shared" si="327"/>
        <v>0</v>
      </c>
      <c r="BS136" s="46">
        <f t="shared" si="327"/>
        <v>0</v>
      </c>
      <c r="BT136" s="46">
        <f t="shared" si="327"/>
        <v>0</v>
      </c>
      <c r="BU136" s="46">
        <f t="shared" si="327"/>
        <v>0</v>
      </c>
      <c r="CL136" s="51"/>
      <c r="CM136" s="51"/>
      <c r="CN136" s="51"/>
    </row>
    <row r="137" spans="2:92" x14ac:dyDescent="0.2">
      <c r="H137" s="1"/>
      <c r="J137" s="2"/>
      <c r="K137" s="111" t="s">
        <v>29</v>
      </c>
      <c r="M137" s="35"/>
      <c r="N137" s="35"/>
      <c r="AG137" s="46">
        <f t="shared" si="324"/>
        <v>0</v>
      </c>
      <c r="AH137" s="46">
        <f t="shared" si="324"/>
        <v>0</v>
      </c>
      <c r="AI137" s="46">
        <f t="shared" si="324"/>
        <v>0</v>
      </c>
      <c r="AJ137" s="46">
        <f t="shared" si="324"/>
        <v>0</v>
      </c>
      <c r="AK137" s="46">
        <f t="shared" si="324"/>
        <v>0</v>
      </c>
      <c r="AL137" s="46">
        <f t="shared" si="324"/>
        <v>0</v>
      </c>
      <c r="AM137" s="46">
        <f t="shared" si="324"/>
        <v>0</v>
      </c>
      <c r="AN137" s="46">
        <f t="shared" si="324"/>
        <v>0</v>
      </c>
      <c r="AO137" s="46">
        <f t="shared" si="324"/>
        <v>0</v>
      </c>
      <c r="AP137" s="46">
        <f t="shared" si="324"/>
        <v>0</v>
      </c>
      <c r="AQ137" s="46">
        <f t="shared" si="325"/>
        <v>0</v>
      </c>
      <c r="AR137" s="46">
        <f t="shared" si="325"/>
        <v>0</v>
      </c>
      <c r="AS137" s="46">
        <f t="shared" si="325"/>
        <v>0</v>
      </c>
      <c r="AT137" s="46">
        <f t="shared" si="325"/>
        <v>0</v>
      </c>
      <c r="AU137" s="46">
        <f t="shared" si="325"/>
        <v>0</v>
      </c>
      <c r="AV137" s="46">
        <f t="shared" si="325"/>
        <v>0</v>
      </c>
      <c r="AW137" s="46">
        <f t="shared" si="325"/>
        <v>0</v>
      </c>
      <c r="AX137" s="46">
        <f t="shared" si="325"/>
        <v>0</v>
      </c>
      <c r="AY137" s="46">
        <f t="shared" si="325"/>
        <v>0</v>
      </c>
      <c r="AZ137" s="46">
        <f t="shared" si="325"/>
        <v>0</v>
      </c>
      <c r="BA137" s="46">
        <f t="shared" si="325"/>
        <v>0</v>
      </c>
      <c r="BB137" s="46">
        <f t="shared" si="325"/>
        <v>0</v>
      </c>
      <c r="BC137" s="46">
        <f t="shared" si="325"/>
        <v>0</v>
      </c>
      <c r="BD137" s="46">
        <f t="shared" si="325"/>
        <v>0</v>
      </c>
      <c r="BE137" s="46">
        <f t="shared" si="325"/>
        <v>0</v>
      </c>
      <c r="BF137" s="46">
        <f t="shared" si="326"/>
        <v>0</v>
      </c>
      <c r="BG137" s="46">
        <f t="shared" si="326"/>
        <v>0</v>
      </c>
      <c r="BH137" s="46">
        <f t="shared" si="326"/>
        <v>0</v>
      </c>
      <c r="BI137" s="46">
        <f t="shared" si="326"/>
        <v>0</v>
      </c>
      <c r="BJ137" s="46">
        <f t="shared" si="326"/>
        <v>0</v>
      </c>
      <c r="BK137" s="46"/>
      <c r="BL137" s="46">
        <f t="shared" si="327"/>
        <v>0</v>
      </c>
      <c r="BM137" s="46">
        <f t="shared" si="327"/>
        <v>0</v>
      </c>
      <c r="BN137" s="46">
        <f t="shared" si="327"/>
        <v>0</v>
      </c>
      <c r="BO137" s="46">
        <f t="shared" si="327"/>
        <v>0</v>
      </c>
      <c r="BP137" s="46">
        <f t="shared" si="327"/>
        <v>0</v>
      </c>
      <c r="BQ137" s="46">
        <f t="shared" si="327"/>
        <v>0</v>
      </c>
      <c r="BR137" s="46">
        <f t="shared" si="327"/>
        <v>0</v>
      </c>
      <c r="BS137" s="46">
        <f t="shared" si="327"/>
        <v>0</v>
      </c>
      <c r="BT137" s="46">
        <f t="shared" si="327"/>
        <v>0</v>
      </c>
      <c r="BU137" s="46">
        <f t="shared" si="327"/>
        <v>0</v>
      </c>
      <c r="CL137" s="51"/>
      <c r="CM137" s="51"/>
      <c r="CN137" s="51"/>
    </row>
    <row r="138" spans="2:92" x14ac:dyDescent="0.2">
      <c r="H138" s="1"/>
      <c r="J138" s="2"/>
      <c r="K138" s="111" t="s">
        <v>30</v>
      </c>
      <c r="M138" s="35"/>
      <c r="N138" s="35"/>
      <c r="AG138" s="46">
        <f t="shared" si="324"/>
        <v>0</v>
      </c>
      <c r="AH138" s="46">
        <f t="shared" si="324"/>
        <v>0</v>
      </c>
      <c r="AI138" s="46">
        <f t="shared" si="324"/>
        <v>0</v>
      </c>
      <c r="AJ138" s="46">
        <f t="shared" si="324"/>
        <v>0</v>
      </c>
      <c r="AK138" s="46">
        <f t="shared" si="324"/>
        <v>0</v>
      </c>
      <c r="AL138" s="46">
        <f t="shared" si="324"/>
        <v>0</v>
      </c>
      <c r="AM138" s="46">
        <f t="shared" si="324"/>
        <v>0</v>
      </c>
      <c r="AN138" s="46">
        <f t="shared" si="324"/>
        <v>0</v>
      </c>
      <c r="AO138" s="46">
        <f t="shared" si="324"/>
        <v>0</v>
      </c>
      <c r="AP138" s="46">
        <f t="shared" si="324"/>
        <v>0</v>
      </c>
      <c r="AQ138" s="46">
        <f t="shared" si="325"/>
        <v>0</v>
      </c>
      <c r="AR138" s="46">
        <f t="shared" si="325"/>
        <v>0</v>
      </c>
      <c r="AS138" s="46">
        <f t="shared" si="325"/>
        <v>0</v>
      </c>
      <c r="AT138" s="46">
        <f t="shared" si="325"/>
        <v>0</v>
      </c>
      <c r="AU138" s="46">
        <f t="shared" si="325"/>
        <v>0</v>
      </c>
      <c r="AV138" s="46">
        <f t="shared" si="325"/>
        <v>0</v>
      </c>
      <c r="AW138" s="46">
        <f t="shared" si="325"/>
        <v>0</v>
      </c>
      <c r="AX138" s="46">
        <f t="shared" si="325"/>
        <v>0</v>
      </c>
      <c r="AY138" s="46">
        <f t="shared" si="325"/>
        <v>0</v>
      </c>
      <c r="AZ138" s="46">
        <f t="shared" si="325"/>
        <v>0</v>
      </c>
      <c r="BA138" s="46">
        <f t="shared" si="325"/>
        <v>0</v>
      </c>
      <c r="BB138" s="46">
        <f t="shared" si="325"/>
        <v>0</v>
      </c>
      <c r="BC138" s="46">
        <f t="shared" si="325"/>
        <v>0</v>
      </c>
      <c r="BD138" s="46">
        <f t="shared" si="325"/>
        <v>0</v>
      </c>
      <c r="BE138" s="46">
        <f t="shared" si="325"/>
        <v>0</v>
      </c>
      <c r="BF138" s="46">
        <f t="shared" si="326"/>
        <v>0</v>
      </c>
      <c r="BG138" s="46">
        <f t="shared" si="326"/>
        <v>0</v>
      </c>
      <c r="BH138" s="46">
        <f t="shared" si="326"/>
        <v>0</v>
      </c>
      <c r="BI138" s="46">
        <f t="shared" si="326"/>
        <v>0</v>
      </c>
      <c r="BJ138" s="46">
        <f t="shared" si="326"/>
        <v>0</v>
      </c>
      <c r="BK138" s="46"/>
      <c r="BL138" s="46">
        <f t="shared" si="327"/>
        <v>0</v>
      </c>
      <c r="BM138" s="46">
        <f t="shared" si="327"/>
        <v>0</v>
      </c>
      <c r="BN138" s="46">
        <f t="shared" si="327"/>
        <v>0</v>
      </c>
      <c r="BO138" s="46">
        <f t="shared" si="327"/>
        <v>0</v>
      </c>
      <c r="BP138" s="46">
        <f t="shared" si="327"/>
        <v>0</v>
      </c>
      <c r="BQ138" s="46">
        <f t="shared" si="327"/>
        <v>0</v>
      </c>
      <c r="BR138" s="46">
        <f t="shared" si="327"/>
        <v>0</v>
      </c>
      <c r="BS138" s="46">
        <f t="shared" si="327"/>
        <v>0</v>
      </c>
      <c r="BT138" s="46">
        <f t="shared" si="327"/>
        <v>0</v>
      </c>
      <c r="BU138" s="46">
        <f t="shared" si="327"/>
        <v>0</v>
      </c>
      <c r="CL138" s="51"/>
      <c r="CM138" s="51"/>
      <c r="CN138" s="51"/>
    </row>
    <row r="139" spans="2:92" x14ac:dyDescent="0.2">
      <c r="H139" s="1"/>
      <c r="J139" s="2"/>
      <c r="K139" s="111" t="s">
        <v>158</v>
      </c>
      <c r="M139" s="35"/>
      <c r="N139" s="35"/>
      <c r="AG139" s="46">
        <f t="shared" si="324"/>
        <v>0</v>
      </c>
      <c r="AH139" s="46">
        <f t="shared" si="324"/>
        <v>0</v>
      </c>
      <c r="AI139" s="46">
        <f t="shared" si="324"/>
        <v>0</v>
      </c>
      <c r="AJ139" s="46">
        <f t="shared" si="324"/>
        <v>0</v>
      </c>
      <c r="AK139" s="46">
        <f t="shared" si="324"/>
        <v>0</v>
      </c>
      <c r="AL139" s="46">
        <f t="shared" si="324"/>
        <v>0</v>
      </c>
      <c r="AM139" s="46">
        <f t="shared" si="324"/>
        <v>0</v>
      </c>
      <c r="AN139" s="46">
        <f t="shared" si="324"/>
        <v>0</v>
      </c>
      <c r="AO139" s="46">
        <f t="shared" si="324"/>
        <v>0</v>
      </c>
      <c r="AP139" s="46">
        <f t="shared" si="324"/>
        <v>0</v>
      </c>
      <c r="AQ139" s="46">
        <f t="shared" si="325"/>
        <v>0</v>
      </c>
      <c r="AR139" s="46">
        <f t="shared" si="325"/>
        <v>0</v>
      </c>
      <c r="AS139" s="46">
        <f t="shared" si="325"/>
        <v>0</v>
      </c>
      <c r="AT139" s="46">
        <f t="shared" si="325"/>
        <v>0</v>
      </c>
      <c r="AU139" s="46">
        <f t="shared" si="325"/>
        <v>0</v>
      </c>
      <c r="AV139" s="46">
        <f t="shared" si="325"/>
        <v>0</v>
      </c>
      <c r="AW139" s="46">
        <f t="shared" si="325"/>
        <v>0</v>
      </c>
      <c r="AX139" s="46">
        <f t="shared" si="325"/>
        <v>0</v>
      </c>
      <c r="AY139" s="46">
        <f t="shared" si="325"/>
        <v>0</v>
      </c>
      <c r="AZ139" s="46">
        <f t="shared" si="325"/>
        <v>0</v>
      </c>
      <c r="BA139" s="46">
        <f t="shared" si="325"/>
        <v>0</v>
      </c>
      <c r="BB139" s="46">
        <f t="shared" si="325"/>
        <v>0</v>
      </c>
      <c r="BC139" s="46">
        <f t="shared" si="325"/>
        <v>0</v>
      </c>
      <c r="BD139" s="46">
        <f t="shared" si="325"/>
        <v>0</v>
      </c>
      <c r="BE139" s="46">
        <f t="shared" si="325"/>
        <v>0</v>
      </c>
      <c r="BF139" s="46">
        <f t="shared" si="326"/>
        <v>0</v>
      </c>
      <c r="BG139" s="46">
        <f t="shared" si="326"/>
        <v>0</v>
      </c>
      <c r="BH139" s="46">
        <f t="shared" si="326"/>
        <v>0</v>
      </c>
      <c r="BI139" s="46">
        <f t="shared" si="326"/>
        <v>0</v>
      </c>
      <c r="BJ139" s="46">
        <f t="shared" si="326"/>
        <v>0</v>
      </c>
      <c r="BK139" s="46"/>
      <c r="BL139" s="46">
        <f t="shared" si="327"/>
        <v>0</v>
      </c>
      <c r="BM139" s="46">
        <f t="shared" si="327"/>
        <v>0</v>
      </c>
      <c r="BN139" s="46">
        <f t="shared" si="327"/>
        <v>0</v>
      </c>
      <c r="BO139" s="46">
        <f t="shared" si="327"/>
        <v>0</v>
      </c>
      <c r="BP139" s="46">
        <f t="shared" si="327"/>
        <v>0</v>
      </c>
      <c r="BQ139" s="46">
        <f t="shared" si="327"/>
        <v>0</v>
      </c>
      <c r="BR139" s="46">
        <f t="shared" si="327"/>
        <v>0</v>
      </c>
      <c r="BS139" s="46">
        <f t="shared" si="327"/>
        <v>0</v>
      </c>
      <c r="BT139" s="46">
        <f t="shared" si="327"/>
        <v>0</v>
      </c>
      <c r="BU139" s="46">
        <f t="shared" si="327"/>
        <v>0</v>
      </c>
      <c r="CL139" s="51"/>
      <c r="CM139" s="51"/>
      <c r="CN139" s="51"/>
    </row>
    <row r="140" spans="2:92" x14ac:dyDescent="0.2">
      <c r="H140" s="1"/>
      <c r="J140" s="2"/>
      <c r="K140" s="111" t="s">
        <v>31</v>
      </c>
      <c r="M140" s="35"/>
      <c r="N140" s="35"/>
      <c r="AG140" s="46">
        <f t="shared" si="324"/>
        <v>0</v>
      </c>
      <c r="AH140" s="46">
        <f t="shared" si="324"/>
        <v>0</v>
      </c>
      <c r="AI140" s="46">
        <f t="shared" si="324"/>
        <v>0</v>
      </c>
      <c r="AJ140" s="46">
        <f t="shared" si="324"/>
        <v>0</v>
      </c>
      <c r="AK140" s="46">
        <f t="shared" si="324"/>
        <v>0</v>
      </c>
      <c r="AL140" s="46">
        <f t="shared" si="324"/>
        <v>0</v>
      </c>
      <c r="AM140" s="46">
        <f t="shared" si="324"/>
        <v>0</v>
      </c>
      <c r="AN140" s="46">
        <f t="shared" si="324"/>
        <v>0</v>
      </c>
      <c r="AO140" s="46">
        <f t="shared" si="324"/>
        <v>0</v>
      </c>
      <c r="AP140" s="46">
        <f t="shared" si="324"/>
        <v>0</v>
      </c>
      <c r="AQ140" s="46">
        <f t="shared" si="325"/>
        <v>0</v>
      </c>
      <c r="AR140" s="46">
        <f t="shared" si="325"/>
        <v>0</v>
      </c>
      <c r="AS140" s="46">
        <f t="shared" si="325"/>
        <v>0</v>
      </c>
      <c r="AT140" s="46">
        <f t="shared" si="325"/>
        <v>0</v>
      </c>
      <c r="AU140" s="46">
        <f t="shared" si="325"/>
        <v>0</v>
      </c>
      <c r="AV140" s="46">
        <f t="shared" si="325"/>
        <v>0</v>
      </c>
      <c r="AW140" s="46">
        <f t="shared" si="325"/>
        <v>0</v>
      </c>
      <c r="AX140" s="46">
        <f t="shared" si="325"/>
        <v>0</v>
      </c>
      <c r="AY140" s="46">
        <f t="shared" si="325"/>
        <v>0</v>
      </c>
      <c r="AZ140" s="46">
        <f t="shared" si="325"/>
        <v>0</v>
      </c>
      <c r="BA140" s="46">
        <f t="shared" si="325"/>
        <v>0</v>
      </c>
      <c r="BB140" s="46">
        <f t="shared" si="325"/>
        <v>0</v>
      </c>
      <c r="BC140" s="46">
        <f t="shared" si="325"/>
        <v>0</v>
      </c>
      <c r="BD140" s="46">
        <f t="shared" si="325"/>
        <v>0</v>
      </c>
      <c r="BE140" s="46">
        <f t="shared" si="325"/>
        <v>0</v>
      </c>
      <c r="BF140" s="46">
        <f t="shared" si="326"/>
        <v>0</v>
      </c>
      <c r="BG140" s="46">
        <f t="shared" si="326"/>
        <v>0</v>
      </c>
      <c r="BH140" s="46">
        <f t="shared" si="326"/>
        <v>0</v>
      </c>
      <c r="BI140" s="46">
        <f t="shared" si="326"/>
        <v>0</v>
      </c>
      <c r="BJ140" s="46">
        <f t="shared" si="326"/>
        <v>0</v>
      </c>
      <c r="BK140" s="46"/>
      <c r="BL140" s="46">
        <f t="shared" si="327"/>
        <v>0</v>
      </c>
      <c r="BM140" s="46">
        <f t="shared" si="327"/>
        <v>0</v>
      </c>
      <c r="BN140" s="46">
        <f t="shared" si="327"/>
        <v>0</v>
      </c>
      <c r="BO140" s="46">
        <f t="shared" si="327"/>
        <v>0</v>
      </c>
      <c r="BP140" s="46">
        <f t="shared" si="327"/>
        <v>0</v>
      </c>
      <c r="BQ140" s="46">
        <f t="shared" si="327"/>
        <v>0</v>
      </c>
      <c r="BR140" s="46">
        <f t="shared" si="327"/>
        <v>0</v>
      </c>
      <c r="BS140" s="46">
        <f t="shared" si="327"/>
        <v>0</v>
      </c>
      <c r="BT140" s="46">
        <f t="shared" si="327"/>
        <v>0</v>
      </c>
      <c r="BU140" s="46">
        <f t="shared" si="327"/>
        <v>0</v>
      </c>
      <c r="CL140" s="51"/>
      <c r="CM140" s="51"/>
      <c r="CN140" s="51"/>
    </row>
    <row r="142" spans="2:92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2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</row>
  </sheetData>
  <sheetProtection sheet="1" objects="1" scenarios="1" formatCells="0" formatColumns="0" formatRows="0" sort="0" autoFilter="0" pivotTables="0"/>
  <sortState ref="A25:EP33">
    <sortCondition ref="CJ33"/>
  </sortState>
  <mergeCells count="2">
    <mergeCell ref="CJ2:CJ7"/>
    <mergeCell ref="CI7:CI8"/>
  </mergeCells>
  <phoneticPr fontId="2" type="noConversion"/>
  <conditionalFormatting sqref="AG39:BJ128 BF33:BJ38">
    <cfRule type="expression" dxfId="195" priority="37">
      <formula>AG33&lt;&gt;AG$7</formula>
    </cfRule>
    <cfRule type="expression" dxfId="194" priority="38">
      <formula>MOD(ROW(AG33)-ROW(AG$7),5) = 1</formula>
    </cfRule>
  </conditionalFormatting>
  <conditionalFormatting sqref="BW39:CA128 O6:P6 U6:V6 CF9:CF128 C9:X128 BX9:CA38 Z9:AE128">
    <cfRule type="expression" dxfId="193" priority="40" stopIfTrue="1">
      <formula>MOD(ROW(C6)-ROW(C$7),5) = 1</formula>
    </cfRule>
    <cfRule type="expression" dxfId="192" priority="41" stopIfTrue="1">
      <formula>MOD(ROW(C6)-ROW(C$7),5) = 2</formula>
    </cfRule>
  </conditionalFormatting>
  <conditionalFormatting sqref="Y6 S6 Y9:Y128">
    <cfRule type="expression" dxfId="191" priority="42" stopIfTrue="1">
      <formula>MOD(ROW(S6)-ROW(R$7),5) = 1</formula>
    </cfRule>
    <cfRule type="expression" dxfId="190" priority="43" stopIfTrue="1">
      <formula>MOD(ROW(S6)-ROW(R$7),5) = 2</formula>
    </cfRule>
  </conditionalFormatting>
  <conditionalFormatting sqref="R6 X6">
    <cfRule type="expression" dxfId="189" priority="44" stopIfTrue="1">
      <formula>MOD(ROW(R6)-ROW(#REF!),5) = 1</formula>
    </cfRule>
    <cfRule type="expression" dxfId="188" priority="45" stopIfTrue="1">
      <formula>MOD(ROW(R6)-ROW(#REF!),5) = 2</formula>
    </cfRule>
  </conditionalFormatting>
  <conditionalFormatting sqref="AG134:BU140">
    <cfRule type="expression" dxfId="187" priority="36" stopIfTrue="1">
      <formula>$K134=AG$7</formula>
    </cfRule>
  </conditionalFormatting>
  <conditionalFormatting sqref="BL39:BU128 BP33:BU38">
    <cfRule type="expression" dxfId="186" priority="30">
      <formula>BL33&lt;&gt;BL$7</formula>
    </cfRule>
    <cfRule type="expression" dxfId="185" priority="31">
      <formula>MOD(ROW(BL33)-ROW(BL$7),5) = 1</formula>
    </cfRule>
    <cfRule type="expression" dxfId="184" priority="32">
      <formula>BL$8 = 1</formula>
    </cfRule>
  </conditionalFormatting>
  <conditionalFormatting sqref="DV4:DZ5 EE4:EE5 BL6:BU6 BL8:BU8">
    <cfRule type="expression" dxfId="183" priority="29" stopIfTrue="1">
      <formula>BL$8=1</formula>
    </cfRule>
  </conditionalFormatting>
  <conditionalFormatting sqref="B9:B128">
    <cfRule type="expression" dxfId="182" priority="25" stopIfTrue="1">
      <formula>MOD(ROW(B9)-ROW(B$7),5) = 1</formula>
    </cfRule>
    <cfRule type="expression" dxfId="181" priority="26" stopIfTrue="1">
      <formula>MOD(ROW(B9)-ROW(B$7),5) = 2</formula>
    </cfRule>
  </conditionalFormatting>
  <conditionalFormatting sqref="EA4:ED5">
    <cfRule type="expression" dxfId="180" priority="19" stopIfTrue="1">
      <formula>EA$8=1</formula>
    </cfRule>
  </conditionalFormatting>
  <conditionalFormatting sqref="CB9:CE128">
    <cfRule type="expression" dxfId="179" priority="17" stopIfTrue="1">
      <formula>MOD(ROW(CB9)-ROW(CB$7),5) = 1</formula>
    </cfRule>
    <cfRule type="expression" dxfId="178" priority="18" stopIfTrue="1">
      <formula>MOD(ROW(CB9)-ROW(CB$7),5) = 2</formula>
    </cfRule>
  </conditionalFormatting>
  <conditionalFormatting sqref="AG33:BE38">
    <cfRule type="expression" dxfId="177" priority="13">
      <formula>AG33&lt;&gt;AG$7</formula>
    </cfRule>
    <cfRule type="expression" dxfId="176" priority="14">
      <formula>MOD(ROW(AG33)-ROW(AG$7),5) = 1</formula>
    </cfRule>
  </conditionalFormatting>
  <conditionalFormatting sqref="BL33:BO38">
    <cfRule type="expression" dxfId="175" priority="10">
      <formula>BL33&lt;&gt;BL$7</formula>
    </cfRule>
    <cfRule type="expression" dxfId="174" priority="11">
      <formula>MOD(ROW(BL33)-ROW(BL$7),5) = 1</formula>
    </cfRule>
    <cfRule type="expression" dxfId="173" priority="12">
      <formula>BL$8 = 1</formula>
    </cfRule>
  </conditionalFormatting>
  <conditionalFormatting sqref="BW33:BW38">
    <cfRule type="expression" dxfId="172" priority="8" stopIfTrue="1">
      <formula>MOD(ROW(BW33)-ROW(BW$7),5) = 1</formula>
    </cfRule>
    <cfRule type="expression" dxfId="171" priority="9" stopIfTrue="1">
      <formula>MOD(ROW(BW33)-ROW(BW$7),5) = 2</formula>
    </cfRule>
  </conditionalFormatting>
  <conditionalFormatting sqref="AG9:BJ32">
    <cfRule type="expression" dxfId="170" priority="4">
      <formula>AG9&lt;&gt;AG$7</formula>
    </cfRule>
    <cfRule type="expression" dxfId="169" priority="5">
      <formula>MOD(ROW(AG9)-ROW(AG$7),5) = 1</formula>
    </cfRule>
  </conditionalFormatting>
  <conditionalFormatting sqref="BW9:BW32">
    <cfRule type="expression" dxfId="168" priority="6" stopIfTrue="1">
      <formula>MOD(ROW(BW9)-ROW(BW$7),5) = 1</formula>
    </cfRule>
    <cfRule type="expression" dxfId="167" priority="7" stopIfTrue="1">
      <formula>MOD(ROW(BW9)-ROW(BW$7),5) = 2</formula>
    </cfRule>
  </conditionalFormatting>
  <conditionalFormatting sqref="BL9:BU32">
    <cfRule type="expression" dxfId="166" priority="1">
      <formula>BL9&lt;&gt;BL$7</formula>
    </cfRule>
    <cfRule type="expression" dxfId="165" priority="2">
      <formula>MOD(ROW(BL9)-ROW(BL$7),5) = 1</formula>
    </cfRule>
    <cfRule type="expression" dxfId="164" priority="3">
      <formula>BL$8 = 1</formula>
    </cfRule>
  </conditionalFormatting>
  <printOptions horizontalCentered="1"/>
  <pageMargins left="0" right="0" top="0" bottom="0" header="0" footer="0"/>
  <pageSetup paperSize="9" scale="66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pageSetUpPr fitToPage="1"/>
  </sheetPr>
  <dimension ref="B1:EP142"/>
  <sheetViews>
    <sheetView zoomScale="80" zoomScaleNormal="80" workbookViewId="0">
      <pane xSplit="14" ySplit="8" topLeftCell="T9" activePane="bottomRight" state="frozen"/>
      <selection activeCell="EG7" sqref="EG7"/>
      <selection pane="topRight" activeCell="EG7" sqref="EG7"/>
      <selection pane="bottomLeft" activeCell="EG7" sqref="EG7"/>
      <selection pane="bottomRight" activeCell="AI6" sqref="AI6"/>
    </sheetView>
  </sheetViews>
  <sheetFormatPr defaultRowHeight="12.75" x14ac:dyDescent="0.2"/>
  <cols>
    <col min="1" max="1" width="3.5703125" style="1" customWidth="1"/>
    <col min="2" max="2" width="5.28515625" style="1" customWidth="1"/>
    <col min="3" max="5" width="4.28515625" style="1" customWidth="1"/>
    <col min="6" max="6" width="23.28515625" style="1" customWidth="1"/>
    <col min="7" max="7" width="8.42578125" style="1" customWidth="1"/>
    <col min="8" max="8" width="5.5703125" style="2" customWidth="1"/>
    <col min="9" max="9" width="10.7109375" style="1" bestFit="1" customWidth="1"/>
    <col min="10" max="10" width="6" style="1" customWidth="1"/>
    <col min="11" max="11" width="7.28515625" style="1" customWidth="1"/>
    <col min="12" max="12" width="9.7109375" style="24" customWidth="1"/>
    <col min="13" max="13" width="5.140625" style="1" bestFit="1" customWidth="1"/>
    <col min="14" max="14" width="9.140625" style="1" bestFit="1"/>
    <col min="15" max="19" width="4.7109375" style="1" customWidth="1"/>
    <col min="20" max="20" width="9.7109375" style="1" customWidth="1"/>
    <col min="21" max="25" width="4.7109375" style="1" customWidth="1"/>
    <col min="26" max="26" width="9.7109375" style="1" customWidth="1"/>
    <col min="27" max="27" width="6.7109375" style="24" customWidth="1"/>
    <col min="28" max="28" width="9.28515625" style="24" customWidth="1"/>
    <col min="29" max="29" width="5.7109375" style="24" customWidth="1"/>
    <col min="30" max="30" width="6.28515625" style="24" customWidth="1"/>
    <col min="31" max="31" width="5.5703125" style="24" bestFit="1" customWidth="1"/>
    <col min="32" max="32" width="3.7109375" style="24" customWidth="1"/>
    <col min="33" max="33" width="3.7109375" style="3" customWidth="1"/>
    <col min="34" max="34" width="3.7109375" style="4" customWidth="1"/>
    <col min="35" max="62" width="3.7109375" style="1" customWidth="1"/>
    <col min="63" max="63" width="3.7109375" style="24" customWidth="1"/>
    <col min="64" max="74" width="3.7109375" style="1" customWidth="1"/>
    <col min="75" max="84" width="5.7109375" style="1" customWidth="1"/>
    <col min="85" max="85" width="8" style="1" bestFit="1" customWidth="1"/>
    <col min="86" max="86" width="6" style="24" bestFit="1" customWidth="1"/>
    <col min="87" max="87" width="3" style="1" customWidth="1"/>
    <col min="88" max="88" width="5.5703125" style="38" customWidth="1"/>
    <col min="89" max="89" width="9.140625" style="15"/>
    <col min="90" max="94" width="9.140625" style="1"/>
    <col min="95" max="124" width="3.7109375" style="105" customWidth="1"/>
    <col min="125" max="125" width="14.85546875" style="1" bestFit="1" customWidth="1"/>
    <col min="126" max="135" width="3.7109375" style="105" customWidth="1"/>
    <col min="136" max="136" width="9.140625" style="1"/>
    <col min="137" max="146" width="6.28515625" style="74" customWidth="1"/>
    <col min="147" max="16384" width="9.140625" style="1"/>
  </cols>
  <sheetData>
    <row r="1" spans="2:146" ht="30" customHeight="1" x14ac:dyDescent="0.2"/>
    <row r="2" spans="2:146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28"/>
      <c r="CJ2" s="268" t="s">
        <v>188</v>
      </c>
      <c r="CK2" s="28"/>
    </row>
    <row r="3" spans="2:146" ht="21.75" customHeight="1" x14ac:dyDescent="0.3">
      <c r="B3" s="114" t="str">
        <f>Trail_2_nazev &amp; "  " &amp; TEXT(Trail_2_datum,"d.m.") &amp; YEAR(Trail_2_datum)</f>
        <v xml:space="preserve"> 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J3" s="269"/>
      <c r="CK3" s="20" t="s">
        <v>325</v>
      </c>
      <c r="CL3" s="20" t="s">
        <v>324</v>
      </c>
      <c r="CM3" s="108" t="s">
        <v>393</v>
      </c>
      <c r="CN3" s="20" t="s">
        <v>525</v>
      </c>
      <c r="CO3" s="202" t="s">
        <v>373</v>
      </c>
      <c r="CQ3" s="106" t="s">
        <v>320</v>
      </c>
      <c r="DV3" s="106"/>
    </row>
    <row r="4" spans="2:146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J4" s="269"/>
      <c r="CK4" s="20">
        <f>COUNTIF(BL7:BU7,"&gt; ''")</f>
        <v>0</v>
      </c>
      <c r="CL4" s="20">
        <f>60+Trail_1_TC</f>
        <v>90</v>
      </c>
      <c r="CM4" s="108">
        <f>CK4*CL4</f>
        <v>0</v>
      </c>
      <c r="CN4" s="1">
        <f>COUNTIF(AG7:BJ7,"&gt; ''")</f>
        <v>0</v>
      </c>
      <c r="CO4" s="55">
        <f ca="1">AVERAGE(LARGE(CO9:CO225,1),LARGE(CO9:CO225,2),LARGE(CO9:CO225,3))</f>
        <v>0</v>
      </c>
      <c r="DU4" s="229" t="s">
        <v>380</v>
      </c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G4" s="206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2:146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J5" s="269"/>
      <c r="CK5" s="20"/>
      <c r="DU5" s="230" t="s">
        <v>379</v>
      </c>
      <c r="DV5" s="198"/>
      <c r="DW5" s="198"/>
      <c r="DX5" s="169"/>
      <c r="DY5" s="169"/>
      <c r="DZ5" s="169"/>
      <c r="EA5" s="198"/>
      <c r="EB5" s="169"/>
      <c r="EC5" s="169"/>
      <c r="ED5" s="169"/>
      <c r="EE5" s="169"/>
      <c r="EG5" s="107">
        <f>IF(EG7&lt;=$DY$6,IF(EG7&lt;=$DW$6,IF(EG7&lt;=$DV$6,1,2),IF(EG7&lt;=$DX$6,3,4)),IF(EG7&lt;=$EE$6,5,6))</f>
        <v>6</v>
      </c>
      <c r="EH5" s="107">
        <f>IF(EH7&lt;=$DY$6,IF(EH7&lt;=$DW$6,IF(EH7&lt;=$DV$6,1,2),IF(EH7&lt;=$DX$6,3,4)),IF(EH7&lt;=$EE$6,5,6))</f>
        <v>6</v>
      </c>
      <c r="EI5" s="107">
        <f>IF(EI7&lt;=$DY$6,IF(EI7&lt;=$DW$6,IF(EI7&lt;=$DV$6,1,2),IF(EI7&lt;=$DX$6,3,4)),IF(EI7&lt;=$EE$6,5,6))</f>
        <v>6</v>
      </c>
      <c r="EJ5" s="107">
        <f>IF(EJ7&lt;=$DY$6,IF(EJ7&lt;=$DW$6,IF(EJ7&lt;=$DV$6,1,2),IF(EJ7&lt;=$DX$6,3,4)),IF(EJ7&lt;=$EE$6,5,6))</f>
        <v>6</v>
      </c>
      <c r="EK5" s="107">
        <f t="shared" ref="EK5:EP5" si="0">IF(EK7&lt;=$DY$6,IF(EK7&lt;=$DW$6,IF(EK7&lt;=$DV$6,1,2),IF(EK7&lt;=$DX$6,3,4)),IF(EK7&lt;=$EE$6,5,6))</f>
        <v>6</v>
      </c>
      <c r="EL5" s="107">
        <f t="shared" si="0"/>
        <v>6</v>
      </c>
      <c r="EM5" s="107">
        <f t="shared" si="0"/>
        <v>6</v>
      </c>
      <c r="EN5" s="107">
        <f t="shared" si="0"/>
        <v>6</v>
      </c>
      <c r="EO5" s="107">
        <f t="shared" si="0"/>
        <v>6</v>
      </c>
      <c r="EP5" s="107">
        <f t="shared" si="0"/>
        <v>6</v>
      </c>
    </row>
    <row r="6" spans="2:146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54"/>
      <c r="M6" s="34"/>
      <c r="N6" s="55" t="e">
        <f ca="1">AVERAGE(LARGE(N9:N225,1),LARGE(N9:N225,2),LARGE(N9:N225,3))</f>
        <v>#NUM!</v>
      </c>
      <c r="O6" s="128"/>
      <c r="P6" s="128"/>
      <c r="Q6" s="34"/>
      <c r="R6" s="128"/>
      <c r="S6" s="128"/>
      <c r="T6" s="237" t="s">
        <v>290</v>
      </c>
      <c r="U6" s="128"/>
      <c r="V6" s="128"/>
      <c r="W6" s="34"/>
      <c r="X6" s="128"/>
      <c r="Y6" s="128"/>
      <c r="Z6" s="78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233">
        <f>EG5</f>
        <v>6</v>
      </c>
      <c r="BM6" s="233">
        <f>EH5</f>
        <v>6</v>
      </c>
      <c r="BN6" s="233">
        <f>EI5</f>
        <v>6</v>
      </c>
      <c r="BO6" s="233">
        <f>EJ5</f>
        <v>6</v>
      </c>
      <c r="BP6" s="233">
        <f t="shared" ref="BP6:BU6" si="1">EK5</f>
        <v>6</v>
      </c>
      <c r="BQ6" s="233">
        <f t="shared" si="1"/>
        <v>6</v>
      </c>
      <c r="BR6" s="233">
        <f t="shared" si="1"/>
        <v>6</v>
      </c>
      <c r="BS6" s="233">
        <f t="shared" si="1"/>
        <v>6</v>
      </c>
      <c r="BT6" s="233">
        <f t="shared" si="1"/>
        <v>6</v>
      </c>
      <c r="BU6" s="233">
        <f t="shared" si="1"/>
        <v>6</v>
      </c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J6" s="269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07">
        <f>SUM($CJ5:DV5)</f>
        <v>0</v>
      </c>
      <c r="DW6" s="107">
        <f>SUM($CJ5:DW5)</f>
        <v>0</v>
      </c>
      <c r="DX6" s="107">
        <f>SUM($CJ5:DX5)</f>
        <v>0</v>
      </c>
      <c r="DY6" s="107">
        <f>SUM($CJ5:DY5)</f>
        <v>0</v>
      </c>
      <c r="DZ6" s="107">
        <f>SUM($CJ5:DZ5)</f>
        <v>0</v>
      </c>
      <c r="EA6" s="107">
        <f>SUM($CJ5:EA5)</f>
        <v>0</v>
      </c>
      <c r="EB6" s="107">
        <f>SUM($CJ5:EB5)</f>
        <v>0</v>
      </c>
      <c r="EC6" s="107">
        <f>SUM($CJ5:EC5)</f>
        <v>0</v>
      </c>
      <c r="ED6" s="107">
        <f>SUM($CJ5:ED5)</f>
        <v>0</v>
      </c>
      <c r="EE6" s="107">
        <f>SUM($CJ5:EE5)</f>
        <v>0</v>
      </c>
      <c r="EF6" s="196"/>
      <c r="EG6" s="107">
        <f t="shared" ref="EG6:EJ6" si="2">IF(EG5=EF5,EF6+1,1)</f>
        <v>1</v>
      </c>
      <c r="EH6" s="107">
        <f t="shared" si="2"/>
        <v>2</v>
      </c>
      <c r="EI6" s="107">
        <f t="shared" si="2"/>
        <v>3</v>
      </c>
      <c r="EJ6" s="107">
        <f t="shared" si="2"/>
        <v>4</v>
      </c>
      <c r="EK6" s="107">
        <f t="shared" ref="EK6" si="3">IF(EK5=EJ5,EJ6+1,1)</f>
        <v>5</v>
      </c>
      <c r="EL6" s="107">
        <f t="shared" ref="EL6" si="4">IF(EL5=EK5,EK6+1,1)</f>
        <v>6</v>
      </c>
      <c r="EM6" s="107">
        <f t="shared" ref="EM6" si="5">IF(EM5=EL5,EL6+1,1)</f>
        <v>7</v>
      </c>
      <c r="EN6" s="107">
        <f t="shared" ref="EN6" si="6">IF(EN5=EM5,EM6+1,1)</f>
        <v>8</v>
      </c>
      <c r="EO6" s="107">
        <f t="shared" ref="EO6" si="7">IF(EO5=EN5,EN6+1,1)</f>
        <v>9</v>
      </c>
      <c r="EP6" s="107">
        <f t="shared" ref="EP6" si="8">IF(EP5=EO5,EO6+1,1)</f>
        <v>10</v>
      </c>
    </row>
    <row r="7" spans="2:146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27" t="s">
        <v>288</v>
      </c>
      <c r="P7" s="27"/>
      <c r="Q7" s="27"/>
      <c r="R7" s="27" t="str">
        <f>Texty!$A$15 &amp; " 1"</f>
        <v>cíl 1</v>
      </c>
      <c r="S7" s="173"/>
      <c r="T7" s="27"/>
      <c r="U7" s="27" t="s">
        <v>289</v>
      </c>
      <c r="V7" s="27"/>
      <c r="W7" s="27"/>
      <c r="X7" s="27" t="str">
        <f>Texty!$A$15 &amp; " 2"</f>
        <v>cíl 2</v>
      </c>
      <c r="Y7" s="173"/>
      <c r="Z7" s="27"/>
      <c r="AA7" s="7" t="s">
        <v>15</v>
      </c>
      <c r="AB7" s="25"/>
      <c r="AC7" s="25" t="str">
        <f>Texty!$A$11</f>
        <v>čas</v>
      </c>
      <c r="AD7" s="25"/>
      <c r="AE7" s="123"/>
      <c r="AF7" s="13"/>
      <c r="AG7" s="218"/>
      <c r="AH7" s="169"/>
      <c r="AI7" s="169"/>
      <c r="AJ7" s="169"/>
      <c r="AK7" s="219"/>
      <c r="AL7" s="218"/>
      <c r="AM7" s="169"/>
      <c r="AN7" s="169"/>
      <c r="AO7" s="169"/>
      <c r="AP7" s="219"/>
      <c r="AQ7" s="218"/>
      <c r="AR7" s="169"/>
      <c r="AS7" s="169"/>
      <c r="AT7" s="169"/>
      <c r="AU7" s="219"/>
      <c r="AV7" s="218"/>
      <c r="AW7" s="169"/>
      <c r="AX7" s="169"/>
      <c r="AY7" s="169"/>
      <c r="AZ7" s="219"/>
      <c r="BA7" s="218"/>
      <c r="BB7" s="169"/>
      <c r="BC7" s="169"/>
      <c r="BD7" s="169"/>
      <c r="BE7" s="219"/>
      <c r="BF7" s="218"/>
      <c r="BG7" s="169"/>
      <c r="BH7" s="169"/>
      <c r="BI7" s="169"/>
      <c r="BJ7" s="220"/>
      <c r="BK7" s="216"/>
      <c r="BL7" s="205"/>
      <c r="BM7" s="59"/>
      <c r="BN7" s="205"/>
      <c r="BO7" s="205"/>
      <c r="BP7" s="205"/>
      <c r="BQ7" s="205"/>
      <c r="BR7" s="205"/>
      <c r="BS7" s="205"/>
      <c r="BT7" s="205"/>
      <c r="BU7" s="205"/>
      <c r="BV7" s="213"/>
      <c r="BW7" s="234" t="str">
        <f>Texty!$A$11</f>
        <v>čas</v>
      </c>
      <c r="BX7" s="234" t="str">
        <f>Texty!$A$11</f>
        <v>čas</v>
      </c>
      <c r="BY7" s="234" t="str">
        <f>Texty!$A$11</f>
        <v>čas</v>
      </c>
      <c r="BZ7" s="234" t="str">
        <f>Texty!$A$11</f>
        <v>čas</v>
      </c>
      <c r="CA7" s="234" t="str">
        <f>Texty!$A$11</f>
        <v>čas</v>
      </c>
      <c r="CB7" s="234" t="str">
        <f>Texty!$A$11</f>
        <v>čas</v>
      </c>
      <c r="CC7" s="234" t="str">
        <f>Texty!$A$11</f>
        <v>čas</v>
      </c>
      <c r="CD7" s="234" t="str">
        <f>Texty!$A$11</f>
        <v>čas</v>
      </c>
      <c r="CE7" s="234" t="str">
        <f>Texty!$A$11</f>
        <v>čas</v>
      </c>
      <c r="CF7" s="234" t="str">
        <f>Texty!$A$11</f>
        <v>čas</v>
      </c>
      <c r="CG7" s="100" t="str">
        <f>Texty!$A$16</f>
        <v>součet</v>
      </c>
      <c r="CH7" s="7"/>
      <c r="CI7" s="270"/>
      <c r="CJ7" s="269"/>
      <c r="CK7" s="20" t="s">
        <v>22</v>
      </c>
      <c r="CL7" s="14" t="s">
        <v>4</v>
      </c>
      <c r="CM7" s="14" t="s">
        <v>4</v>
      </c>
      <c r="CN7" s="14" t="s">
        <v>4</v>
      </c>
      <c r="CQ7" s="107">
        <f t="shared" ref="CQ7:DT7" si="9">COLUMN(AG6)-COLUMN($AG$6)+1</f>
        <v>1</v>
      </c>
      <c r="CR7" s="107">
        <f t="shared" si="9"/>
        <v>2</v>
      </c>
      <c r="CS7" s="107">
        <f t="shared" si="9"/>
        <v>3</v>
      </c>
      <c r="CT7" s="107">
        <f t="shared" si="9"/>
        <v>4</v>
      </c>
      <c r="CU7" s="107">
        <f t="shared" si="9"/>
        <v>5</v>
      </c>
      <c r="CV7" s="107">
        <f t="shared" si="9"/>
        <v>6</v>
      </c>
      <c r="CW7" s="107">
        <f t="shared" si="9"/>
        <v>7</v>
      </c>
      <c r="CX7" s="107">
        <f t="shared" si="9"/>
        <v>8</v>
      </c>
      <c r="CY7" s="107">
        <f t="shared" si="9"/>
        <v>9</v>
      </c>
      <c r="CZ7" s="107">
        <f t="shared" si="9"/>
        <v>10</v>
      </c>
      <c r="DA7" s="107">
        <f t="shared" si="9"/>
        <v>11</v>
      </c>
      <c r="DB7" s="107">
        <f t="shared" si="9"/>
        <v>12</v>
      </c>
      <c r="DC7" s="107">
        <f t="shared" si="9"/>
        <v>13</v>
      </c>
      <c r="DD7" s="107">
        <f t="shared" si="9"/>
        <v>14</v>
      </c>
      <c r="DE7" s="107">
        <f t="shared" si="9"/>
        <v>15</v>
      </c>
      <c r="DF7" s="107">
        <f t="shared" si="9"/>
        <v>16</v>
      </c>
      <c r="DG7" s="107">
        <f t="shared" si="9"/>
        <v>17</v>
      </c>
      <c r="DH7" s="107">
        <f t="shared" si="9"/>
        <v>18</v>
      </c>
      <c r="DI7" s="107">
        <f t="shared" si="9"/>
        <v>19</v>
      </c>
      <c r="DJ7" s="107">
        <f t="shared" si="9"/>
        <v>20</v>
      </c>
      <c r="DK7" s="107">
        <f t="shared" si="9"/>
        <v>21</v>
      </c>
      <c r="DL7" s="107">
        <f t="shared" si="9"/>
        <v>22</v>
      </c>
      <c r="DM7" s="107">
        <f t="shared" si="9"/>
        <v>23</v>
      </c>
      <c r="DN7" s="107">
        <f t="shared" si="9"/>
        <v>24</v>
      </c>
      <c r="DO7" s="107">
        <f t="shared" si="9"/>
        <v>25</v>
      </c>
      <c r="DP7" s="107">
        <f t="shared" si="9"/>
        <v>26</v>
      </c>
      <c r="DQ7" s="107">
        <f t="shared" si="9"/>
        <v>27</v>
      </c>
      <c r="DR7" s="107">
        <f t="shared" si="9"/>
        <v>28</v>
      </c>
      <c r="DS7" s="107">
        <f t="shared" si="9"/>
        <v>29</v>
      </c>
      <c r="DT7" s="107">
        <f t="shared" si="9"/>
        <v>30</v>
      </c>
      <c r="DV7" s="107">
        <f t="shared" ref="DV7:EE7" si="10">COLUMN(BL6)-COLUMN($BL$6)+1</f>
        <v>1</v>
      </c>
      <c r="DW7" s="107">
        <f t="shared" si="10"/>
        <v>2</v>
      </c>
      <c r="DX7" s="107">
        <f t="shared" si="10"/>
        <v>3</v>
      </c>
      <c r="DY7" s="107">
        <f t="shared" si="10"/>
        <v>4</v>
      </c>
      <c r="DZ7" s="107">
        <f t="shared" si="10"/>
        <v>5</v>
      </c>
      <c r="EA7" s="107">
        <f t="shared" si="10"/>
        <v>6</v>
      </c>
      <c r="EB7" s="107">
        <f t="shared" si="10"/>
        <v>7</v>
      </c>
      <c r="EC7" s="107">
        <f t="shared" si="10"/>
        <v>8</v>
      </c>
      <c r="ED7" s="107">
        <f t="shared" si="10"/>
        <v>9</v>
      </c>
      <c r="EE7" s="107">
        <f t="shared" si="10"/>
        <v>10</v>
      </c>
      <c r="EG7" s="231">
        <f>COLUMN(BL6)-COLUMN($BL$6)+1</f>
        <v>1</v>
      </c>
      <c r="EH7" s="231">
        <f t="shared" ref="EH7:EP7" si="11">COLUMN(BM6)-COLUMN($BL$6)+1</f>
        <v>2</v>
      </c>
      <c r="EI7" s="231">
        <f t="shared" si="11"/>
        <v>3</v>
      </c>
      <c r="EJ7" s="231">
        <f t="shared" si="11"/>
        <v>4</v>
      </c>
      <c r="EK7" s="231">
        <f t="shared" si="11"/>
        <v>5</v>
      </c>
      <c r="EL7" s="231">
        <f t="shared" si="11"/>
        <v>6</v>
      </c>
      <c r="EM7" s="231">
        <f t="shared" si="11"/>
        <v>7</v>
      </c>
      <c r="EN7" s="231">
        <f t="shared" si="11"/>
        <v>8</v>
      </c>
      <c r="EO7" s="231">
        <f t="shared" si="11"/>
        <v>9</v>
      </c>
      <c r="EP7" s="231">
        <f t="shared" si="11"/>
        <v>10</v>
      </c>
    </row>
    <row r="8" spans="2:146" s="186" customFormat="1" ht="13.5" customHeight="1" x14ac:dyDescent="0.2">
      <c r="B8" s="235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7" t="s">
        <v>301</v>
      </c>
      <c r="P8" s="177" t="s">
        <v>18</v>
      </c>
      <c r="Q8" s="177" t="s">
        <v>17</v>
      </c>
      <c r="R8" s="177" t="s">
        <v>301</v>
      </c>
      <c r="S8" s="177" t="s">
        <v>18</v>
      </c>
      <c r="T8" s="177" t="s">
        <v>17</v>
      </c>
      <c r="U8" s="177" t="s">
        <v>301</v>
      </c>
      <c r="V8" s="177" t="s">
        <v>18</v>
      </c>
      <c r="W8" s="177" t="s">
        <v>17</v>
      </c>
      <c r="X8" s="177" t="s">
        <v>301</v>
      </c>
      <c r="Y8" s="177" t="s">
        <v>18</v>
      </c>
      <c r="Z8" s="177" t="s">
        <v>17</v>
      </c>
      <c r="AA8" s="179"/>
      <c r="AB8" s="179"/>
      <c r="AC8" s="179" t="s">
        <v>18</v>
      </c>
      <c r="AD8" s="179" t="s">
        <v>17</v>
      </c>
      <c r="AE8" s="180" t="s">
        <v>16</v>
      </c>
      <c r="AF8" s="179"/>
      <c r="AG8" s="214">
        <v>1</v>
      </c>
      <c r="AH8" s="181">
        <v>2</v>
      </c>
      <c r="AI8" s="181">
        <v>3</v>
      </c>
      <c r="AJ8" s="181">
        <v>4</v>
      </c>
      <c r="AK8" s="236">
        <v>5</v>
      </c>
      <c r="AL8" s="214">
        <v>6</v>
      </c>
      <c r="AM8" s="181">
        <v>7</v>
      </c>
      <c r="AN8" s="181">
        <v>8</v>
      </c>
      <c r="AO8" s="181">
        <v>9</v>
      </c>
      <c r="AP8" s="236">
        <v>10</v>
      </c>
      <c r="AQ8" s="214">
        <v>11</v>
      </c>
      <c r="AR8" s="181">
        <v>12</v>
      </c>
      <c r="AS8" s="181">
        <v>13</v>
      </c>
      <c r="AT8" s="181">
        <v>14</v>
      </c>
      <c r="AU8" s="236">
        <v>15</v>
      </c>
      <c r="AV8" s="214">
        <v>16</v>
      </c>
      <c r="AW8" s="181">
        <v>17</v>
      </c>
      <c r="AX8" s="181">
        <v>18</v>
      </c>
      <c r="AY8" s="181">
        <v>19</v>
      </c>
      <c r="AZ8" s="236">
        <v>20</v>
      </c>
      <c r="BA8" s="214">
        <v>21</v>
      </c>
      <c r="BB8" s="181">
        <v>22</v>
      </c>
      <c r="BC8" s="181">
        <v>23</v>
      </c>
      <c r="BD8" s="181">
        <v>24</v>
      </c>
      <c r="BE8" s="236">
        <v>25</v>
      </c>
      <c r="BF8" s="214">
        <v>26</v>
      </c>
      <c r="BG8" s="181">
        <v>27</v>
      </c>
      <c r="BH8" s="181">
        <v>28</v>
      </c>
      <c r="BI8" s="181">
        <v>29</v>
      </c>
      <c r="BJ8" s="236">
        <v>30</v>
      </c>
      <c r="BK8" s="217"/>
      <c r="BL8" s="181">
        <f>EG6</f>
        <v>1</v>
      </c>
      <c r="BM8" s="181">
        <f>EH6</f>
        <v>2</v>
      </c>
      <c r="BN8" s="181">
        <f>EI6</f>
        <v>3</v>
      </c>
      <c r="BO8" s="181">
        <f>EJ6</f>
        <v>4</v>
      </c>
      <c r="BP8" s="181">
        <f t="shared" ref="BP8:BU8" si="12">EK6</f>
        <v>5</v>
      </c>
      <c r="BQ8" s="181">
        <f t="shared" si="12"/>
        <v>6</v>
      </c>
      <c r="BR8" s="181">
        <f t="shared" si="12"/>
        <v>7</v>
      </c>
      <c r="BS8" s="181">
        <f t="shared" si="12"/>
        <v>8</v>
      </c>
      <c r="BT8" s="181">
        <f t="shared" si="12"/>
        <v>9</v>
      </c>
      <c r="BU8" s="181">
        <f t="shared" si="12"/>
        <v>10</v>
      </c>
      <c r="BV8" s="214"/>
      <c r="BW8" s="181" t="s">
        <v>2</v>
      </c>
      <c r="BX8" s="181" t="s">
        <v>3</v>
      </c>
      <c r="BY8" s="181" t="s">
        <v>7</v>
      </c>
      <c r="BZ8" s="181" t="s">
        <v>123</v>
      </c>
      <c r="CA8" s="181" t="s">
        <v>124</v>
      </c>
      <c r="CB8" s="181" t="s">
        <v>125</v>
      </c>
      <c r="CC8" s="181" t="s">
        <v>159</v>
      </c>
      <c r="CD8" s="181" t="s">
        <v>160</v>
      </c>
      <c r="CE8" s="181" t="s">
        <v>198</v>
      </c>
      <c r="CF8" s="181" t="s">
        <v>199</v>
      </c>
      <c r="CG8" s="182" t="str">
        <f>Texty!$A$17</f>
        <v>časů</v>
      </c>
      <c r="CH8" s="179" t="str">
        <f>Texty!$A$10</f>
        <v>body</v>
      </c>
      <c r="CI8" s="270"/>
      <c r="CJ8" s="183"/>
      <c r="CK8" s="184" t="s">
        <v>4</v>
      </c>
      <c r="CL8" s="185" t="s">
        <v>54</v>
      </c>
      <c r="CM8" s="185" t="s">
        <v>62</v>
      </c>
      <c r="CN8" s="185" t="s">
        <v>197</v>
      </c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8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G8" s="191"/>
      <c r="EH8" s="191"/>
      <c r="EI8" s="191"/>
      <c r="EJ8" s="191"/>
      <c r="EK8" s="191"/>
      <c r="EL8" s="191"/>
      <c r="EM8" s="191"/>
      <c r="EN8" s="191"/>
      <c r="EO8" s="191"/>
      <c r="EP8" s="191"/>
    </row>
    <row r="9" spans="2:146" x14ac:dyDescent="0.2">
      <c r="B9" s="126">
        <f t="shared" ref="B9:B72" si="13">RANK(CK9,$CK$9:$CK$133)</f>
        <v>1</v>
      </c>
      <c r="C9" s="126" t="str">
        <f t="shared" ref="C9:C40" ca="1" si="14">IF($H9="O",RANK($CK9,$CL$9:$CL$133),"")</f>
        <v/>
      </c>
      <c r="D9" s="126" t="str">
        <f t="shared" ref="D9:D40" ca="1" si="15">IF($H9="P",RANK($CK9,$CM$9:$CM$133),"")</f>
        <v/>
      </c>
      <c r="E9" s="126" t="str">
        <f t="shared" ref="E9:E40" ca="1" si="16">IF($H9="J",RANK($CK9,$CN$9:$CN$133),"")</f>
        <v/>
      </c>
      <c r="F9" s="127" t="str">
        <f ca="1">OFFSET(prihlasky!$H$1,$CJ9,0)</f>
        <v/>
      </c>
      <c r="G9" s="127" t="str">
        <f ca="1">IF(OFFSET(prihlasky!$B$1,$CJ9,0)="","",(OFFSET(prihlasky!$B$1,$CJ9,0)))</f>
        <v/>
      </c>
      <c r="H9" s="127">
        <f ca="1">OFFSET(prihlasky!$I$1,$CJ9,0)</f>
        <v>0</v>
      </c>
      <c r="I9" s="127">
        <f ca="1">OFFSET(prihlasky!$A$1,$CJ9,0)</f>
        <v>0</v>
      </c>
      <c r="J9" s="126">
        <f t="shared" ref="J9:J40" si="17">IF(COUNTIF(AG9:BJ9,"&gt; ''"),CH9-AE9,0)</f>
        <v>0</v>
      </c>
      <c r="K9" s="159">
        <f t="shared" ref="K9:K40" si="18">CG9+($CK$4-SUM(DV9:EE9))*60</f>
        <v>0</v>
      </c>
      <c r="L9" s="131">
        <f t="shared" ref="L9:L40" ca="1" si="19">IF(ISERROR($N$6),0,CO9*$N$6/$CO$4)</f>
        <v>0</v>
      </c>
      <c r="M9" s="127" t="str">
        <f ca="1">IF(OR(CH9=0,ISERROR(MATCH(I9,KKoef!E:E,0))),"",MATCH(I9,KKoef!E:E,0)-1)</f>
        <v/>
      </c>
      <c r="N9" s="127" t="str">
        <f ca="1">IF(M9="","",OFFSET(KKoef!$B$1,M9,0))</f>
        <v/>
      </c>
      <c r="O9" s="128"/>
      <c r="P9" s="128"/>
      <c r="Q9" s="128"/>
      <c r="R9" s="128"/>
      <c r="S9" s="128"/>
      <c r="T9" s="250"/>
      <c r="U9" s="128"/>
      <c r="V9" s="128"/>
      <c r="W9" s="128"/>
      <c r="X9" s="128"/>
      <c r="Y9" s="128"/>
      <c r="Z9" s="250"/>
      <c r="AA9" s="119">
        <f t="shared" ref="AA9:AA31" ca="1" si="20">IF(H9="P",Trail_2_P,Trail_2_O)</f>
        <v>75</v>
      </c>
      <c r="AB9" s="252">
        <f>(R9-$R$6-O9+$O$6+X9-$X$6-U9+$U$6)*3600+(S9-$S$6-P9+$P$6+Y9-$Y$6-V9+$V$6)*60+(T9-Q9+Z9-W9)</f>
        <v>0</v>
      </c>
      <c r="AC9" s="119">
        <f>(R9-$R$6-O9+$O$6+X9-$X$6-U9+$U$6)*60+S9-$S$6-P9+$P$6+Y9-$Y$6-V9+$V$6+FLOOR((T9+Z9)/60,1)</f>
        <v>0</v>
      </c>
      <c r="AD9" s="252">
        <f>MOD(T9+Z9,60)</f>
        <v>0</v>
      </c>
      <c r="AE9" s="170">
        <f t="shared" ref="AE9:AE31" ca="1" si="21">IF(AC9*60+AD9&gt;AA9*60,INT((AC9*60+AD9-AA9*60+299)/300),0)</f>
        <v>0</v>
      </c>
      <c r="AF9" s="22"/>
      <c r="AG9" s="221"/>
      <c r="AH9" s="222"/>
      <c r="AI9" s="222"/>
      <c r="AJ9" s="222"/>
      <c r="AK9" s="223"/>
      <c r="AL9" s="221"/>
      <c r="AM9" s="222"/>
      <c r="AN9" s="222"/>
      <c r="AO9" s="222"/>
      <c r="AP9" s="223"/>
      <c r="AQ9" s="221"/>
      <c r="AR9" s="222"/>
      <c r="AS9" s="222"/>
      <c r="AT9" s="222"/>
      <c r="AU9" s="223"/>
      <c r="AV9" s="221"/>
      <c r="AW9" s="222"/>
      <c r="AX9" s="222"/>
      <c r="AY9" s="222"/>
      <c r="AZ9" s="223"/>
      <c r="BA9" s="221"/>
      <c r="BB9" s="222"/>
      <c r="BC9" s="222"/>
      <c r="BD9" s="222"/>
      <c r="BE9" s="223"/>
      <c r="BF9" s="221"/>
      <c r="BG9" s="222"/>
      <c r="BH9" s="222"/>
      <c r="BI9" s="222"/>
      <c r="BJ9" s="223"/>
      <c r="BK9" s="212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215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69">
        <f t="shared" ref="CG9:CG72" si="22">SUM(EG9:EP9)</f>
        <v>0</v>
      </c>
      <c r="CH9" s="26">
        <f t="shared" ref="CH9:CH31" si="23">SUM(CQ9:DU9)</f>
        <v>0</v>
      </c>
      <c r="CJ9" s="39">
        <v>1</v>
      </c>
      <c r="CK9" s="16">
        <f t="shared" ref="CK9:CK40" si="24">IF(CG9=0,0,J9+($CK$4*$CL$4-K9)/($CK$4*$CL$4))</f>
        <v>0</v>
      </c>
      <c r="CL9" s="51">
        <f t="shared" ref="CL9:CN28" ca="1" si="25">IF($H9=CL$8,$CK9,0)</f>
        <v>0</v>
      </c>
      <c r="CM9" s="51">
        <f t="shared" ca="1" si="25"/>
        <v>0</v>
      </c>
      <c r="CN9" s="51">
        <f t="shared" ca="1" si="25"/>
        <v>0</v>
      </c>
      <c r="CO9" s="51">
        <f t="shared" ref="CO9:CO40" ca="1" si="26">IF(I9&lt;"A",0,CK9)</f>
        <v>0</v>
      </c>
      <c r="CQ9" s="107">
        <f t="shared" ref="CQ9:CQ40" si="27">IF(AND(AG$7&lt;&gt;"",AG$7=AG9),1,0)</f>
        <v>0</v>
      </c>
      <c r="CR9" s="107">
        <f t="shared" ref="CR9:CR40" si="28">IF(AND(AH$7&lt;&gt;"",AH$7=AH9),1,0)</f>
        <v>0</v>
      </c>
      <c r="CS9" s="107">
        <f t="shared" ref="CS9:CS40" si="29">IF(AND(AI$7&lt;&gt;"",AI$7=AI9),1,0)</f>
        <v>0</v>
      </c>
      <c r="CT9" s="107">
        <f t="shared" ref="CT9:CT40" si="30">IF(AND(AJ$7&lt;&gt;"",AJ$7=AJ9),1,0)</f>
        <v>0</v>
      </c>
      <c r="CU9" s="107">
        <f t="shared" ref="CU9:CU40" si="31">IF(AND(AK$7&lt;&gt;"",AK$7=AK9),1,0)</f>
        <v>0</v>
      </c>
      <c r="CV9" s="107">
        <f t="shared" ref="CV9:CV40" si="32">IF(AND(AL$7&lt;&gt;"",AL$7=AL9),1,0)</f>
        <v>0</v>
      </c>
      <c r="CW9" s="107">
        <f t="shared" ref="CW9:CW40" si="33">IF(AND(AM$7&lt;&gt;"",AM$7=AM9),1,0)</f>
        <v>0</v>
      </c>
      <c r="CX9" s="107">
        <f t="shared" ref="CX9:CX40" si="34">IF(AND(AN$7&lt;&gt;"",AN$7=AN9),1,0)</f>
        <v>0</v>
      </c>
      <c r="CY9" s="107">
        <f t="shared" ref="CY9:CY40" si="35">IF(AND(AO$7&lt;&gt;"",AO$7=AO9),1,0)</f>
        <v>0</v>
      </c>
      <c r="CZ9" s="107">
        <f t="shared" ref="CZ9:CZ40" si="36">IF(AND(AP$7&lt;&gt;"",AP$7=AP9),1,0)</f>
        <v>0</v>
      </c>
      <c r="DA9" s="107">
        <f t="shared" ref="DA9:DA40" si="37">IF(AND(AQ$7&lt;&gt;"",AQ$7=AQ9),1,0)</f>
        <v>0</v>
      </c>
      <c r="DB9" s="107">
        <f t="shared" ref="DB9:DB40" si="38">IF(AND(AR$7&lt;&gt;"",AR$7=AR9),1,0)</f>
        <v>0</v>
      </c>
      <c r="DC9" s="107">
        <f t="shared" ref="DC9:DC40" si="39">IF(AND(AS$7&lt;&gt;"",AS$7=AS9),1,0)</f>
        <v>0</v>
      </c>
      <c r="DD9" s="107">
        <f t="shared" ref="DD9:DD40" si="40">IF(AND(AT$7&lt;&gt;"",AT$7=AT9),1,0)</f>
        <v>0</v>
      </c>
      <c r="DE9" s="107">
        <f t="shared" ref="DE9:DE40" si="41">IF(AND(AU$7&lt;&gt;"",AU$7=AU9),1,0)</f>
        <v>0</v>
      </c>
      <c r="DF9" s="107">
        <f t="shared" ref="DF9:DF40" si="42">IF(AND(AV$7&lt;&gt;"",AV$7=AV9),1,0)</f>
        <v>0</v>
      </c>
      <c r="DG9" s="107">
        <f t="shared" ref="DG9:DG40" si="43">IF(AND(AW$7&lt;&gt;"",AW$7=AW9),1,0)</f>
        <v>0</v>
      </c>
      <c r="DH9" s="107">
        <f t="shared" ref="DH9:DH40" si="44">IF(AND(AX$7&lt;&gt;"",AX$7=AX9),1,0)</f>
        <v>0</v>
      </c>
      <c r="DI9" s="107">
        <f t="shared" ref="DI9:DI40" si="45">IF(AND(AY$7&lt;&gt;"",AY$7=AY9),1,0)</f>
        <v>0</v>
      </c>
      <c r="DJ9" s="107">
        <f t="shared" ref="DJ9:DJ40" si="46">IF(AND(AZ$7&lt;&gt;"",AZ$7=AZ9),1,0)</f>
        <v>0</v>
      </c>
      <c r="DK9" s="107">
        <f t="shared" ref="DK9:DK40" si="47">IF(AND(BA$7&lt;&gt;"",BA$7=BA9),1,0)</f>
        <v>0</v>
      </c>
      <c r="DL9" s="107">
        <f t="shared" ref="DL9:DL40" si="48">IF(AND(BB$7&lt;&gt;"",BB$7=BB9),1,0)</f>
        <v>0</v>
      </c>
      <c r="DM9" s="107">
        <f t="shared" ref="DM9:DM40" si="49">IF(AND(BC$7&lt;&gt;"",BC$7=BC9),1,0)</f>
        <v>0</v>
      </c>
      <c r="DN9" s="107">
        <f t="shared" ref="DN9:DN40" si="50">IF(AND(BD$7&lt;&gt;"",BD$7=BD9),1,0)</f>
        <v>0</v>
      </c>
      <c r="DO9" s="107">
        <f t="shared" ref="DO9:DO40" si="51">IF(AND(BE$7&lt;&gt;"",BE$7=BE9),1,0)</f>
        <v>0</v>
      </c>
      <c r="DP9" s="107">
        <f t="shared" ref="DP9:DP40" si="52">IF(AND(BF$7&lt;&gt;"",BF$7=BF9),1,0)</f>
        <v>0</v>
      </c>
      <c r="DQ9" s="107">
        <f t="shared" ref="DQ9:DQ40" si="53">IF(AND(BG$7&lt;&gt;"",BG$7=BG9),1,0)</f>
        <v>0</v>
      </c>
      <c r="DR9" s="107">
        <f t="shared" ref="DR9:DR40" si="54">IF(AND(BH$7&lt;&gt;"",BH$7=BH9),1,0)</f>
        <v>0</v>
      </c>
      <c r="DS9" s="107">
        <f t="shared" ref="DS9:DS40" si="55">IF(AND(BI$7&lt;&gt;"",BI$7=BI9),1,0)</f>
        <v>0</v>
      </c>
      <c r="DT9" s="107">
        <f t="shared" ref="DT9:DT40" si="56">IF(AND(BJ$7&lt;&gt;"",BJ$7=BJ9),1,0)</f>
        <v>0</v>
      </c>
      <c r="DV9" s="107">
        <f t="shared" ref="DV9:DV40" si="57">IF(AND(BL$7&lt;&gt;"",BL$7=BL9),1,0)</f>
        <v>0</v>
      </c>
      <c r="DW9" s="107">
        <f t="shared" ref="DW9:DW40" si="58">IF(AND(BM$7&lt;&gt;"",BM$7=BM9),1,0)</f>
        <v>0</v>
      </c>
      <c r="DX9" s="107">
        <f t="shared" ref="DX9:DX40" si="59">IF(AND(BN$7&lt;&gt;"",BN$7=BN9),1,0)</f>
        <v>0</v>
      </c>
      <c r="DY9" s="107">
        <f t="shared" ref="DY9:DY40" si="60">IF(AND(BO$7&lt;&gt;"",BO$7=BO9),1,0)</f>
        <v>0</v>
      </c>
      <c r="DZ9" s="107">
        <f t="shared" ref="DZ9:DZ40" si="61">IF(AND(BP$7&lt;&gt;"",BP$7=BP9),1,0)</f>
        <v>0</v>
      </c>
      <c r="EA9" s="107">
        <f t="shared" ref="EA9:EA40" si="62">IF(AND(BQ$7&lt;&gt;"",BQ$7=BQ9),1,0)</f>
        <v>0</v>
      </c>
      <c r="EB9" s="107">
        <f t="shared" ref="EB9:EB40" si="63">IF(AND(BR$7&lt;&gt;"",BR$7=BR9),1,0)</f>
        <v>0</v>
      </c>
      <c r="EC9" s="107">
        <f t="shared" ref="EC9:EC40" si="64">IF(AND(BS$7&lt;&gt;"",BS$7=BS9),1,0)</f>
        <v>0</v>
      </c>
      <c r="ED9" s="107">
        <f t="shared" ref="ED9:ED40" si="65">IF(AND(BT$7&lt;&gt;"",BT$7=BT9),1,0)</f>
        <v>0</v>
      </c>
      <c r="EE9" s="107">
        <f t="shared" ref="EE9:EE40" si="66">IF(AND(BU$7&lt;&gt;"",BU$7=BU9),1,0)</f>
        <v>0</v>
      </c>
      <c r="EG9" s="195">
        <f t="shared" ref="EG9:EG40" si="67">IF(BW$7="",0,BW9)</f>
        <v>0</v>
      </c>
      <c r="EH9" s="195">
        <f t="shared" ref="EH9:EH40" si="68">IF(BX$7="",0,BX9)</f>
        <v>0</v>
      </c>
      <c r="EI9" s="195">
        <f t="shared" ref="EI9:EI40" si="69">IF(BY$7="",0,BY9)</f>
        <v>0</v>
      </c>
      <c r="EJ9" s="195">
        <f t="shared" ref="EJ9:EJ40" si="70">IF(BZ$7="",0,BZ9)</f>
        <v>0</v>
      </c>
      <c r="EK9" s="195">
        <f t="shared" ref="EK9:EP24" si="71">IF(CA$7="",0,CA9)</f>
        <v>0</v>
      </c>
      <c r="EL9" s="195">
        <f t="shared" si="71"/>
        <v>0</v>
      </c>
      <c r="EM9" s="195">
        <f t="shared" si="71"/>
        <v>0</v>
      </c>
      <c r="EN9" s="195">
        <f t="shared" si="71"/>
        <v>0</v>
      </c>
      <c r="EO9" s="195">
        <f t="shared" si="71"/>
        <v>0</v>
      </c>
      <c r="EP9" s="195">
        <f t="shared" si="71"/>
        <v>0</v>
      </c>
    </row>
    <row r="10" spans="2:146" x14ac:dyDescent="0.2">
      <c r="B10" s="126">
        <f t="shared" si="13"/>
        <v>1</v>
      </c>
      <c r="C10" s="126" t="str">
        <f t="shared" ca="1" si="14"/>
        <v/>
      </c>
      <c r="D10" s="126" t="str">
        <f t="shared" ca="1" si="15"/>
        <v/>
      </c>
      <c r="E10" s="126" t="str">
        <f t="shared" ca="1" si="16"/>
        <v/>
      </c>
      <c r="F10" s="127" t="str">
        <f ca="1">OFFSET(prihlasky!$H$1,$CJ10,0)</f>
        <v/>
      </c>
      <c r="G10" s="127" t="str">
        <f ca="1">IF(OFFSET(prihlasky!$B$1,$CJ10,0)="","",(OFFSET(prihlasky!$B$1,$CJ10,0)))</f>
        <v/>
      </c>
      <c r="H10" s="127">
        <f ca="1">OFFSET(prihlasky!$I$1,$CJ10,0)</f>
        <v>0</v>
      </c>
      <c r="I10" s="127">
        <f ca="1">OFFSET(prihlasky!$A$1,$CJ10,0)</f>
        <v>0</v>
      </c>
      <c r="J10" s="126">
        <f t="shared" si="17"/>
        <v>0</v>
      </c>
      <c r="K10" s="159">
        <f t="shared" si="18"/>
        <v>0</v>
      </c>
      <c r="L10" s="131">
        <f t="shared" ca="1" si="19"/>
        <v>0</v>
      </c>
      <c r="M10" s="127" t="str">
        <f ca="1">IF(OR(CH10=0,ISERROR(MATCH(I10,KKoef!E:E,0))),"",MATCH(I10,KKoef!E:E,0)-1)</f>
        <v/>
      </c>
      <c r="N10" s="127" t="str">
        <f ca="1">IF(M10="","",OFFSET(KKoef!$B$1,M10,0))</f>
        <v/>
      </c>
      <c r="O10" s="128"/>
      <c r="P10" s="128"/>
      <c r="Q10" s="128"/>
      <c r="R10" s="128"/>
      <c r="S10" s="128"/>
      <c r="T10" s="250"/>
      <c r="U10" s="128"/>
      <c r="V10" s="128"/>
      <c r="W10" s="128"/>
      <c r="X10" s="128"/>
      <c r="Y10" s="128"/>
      <c r="Z10" s="250"/>
      <c r="AA10" s="119">
        <f t="shared" ca="1" si="20"/>
        <v>75</v>
      </c>
      <c r="AB10" s="252">
        <f t="shared" ref="AB10:AB73" si="72">(R10-$R$6-O10+$O$6+X10-$X$6-U10+$U$6)*3600+(S10-$S$6-P10+$P$6+Y10-$Y$6-V10+$V$6)*60+(T10-Q10+Z10-W10)</f>
        <v>0</v>
      </c>
      <c r="AC10" s="119">
        <f t="shared" ref="AC10:AC73" si="73">(R10-$R$6-O10+$O$6+X10-$X$6-U10+$U$6)*60+S10-$S$6-P10+$P$6+Y10-$Y$6-V10+$V$6+FLOOR((T10+Z10)/60,1)</f>
        <v>0</v>
      </c>
      <c r="AD10" s="252">
        <f t="shared" ref="AD10:AD73" si="74">MOD(T10+Z10,60)</f>
        <v>0</v>
      </c>
      <c r="AE10" s="170">
        <f t="shared" ca="1" si="21"/>
        <v>0</v>
      </c>
      <c r="AF10" s="22"/>
      <c r="AG10" s="224"/>
      <c r="AH10" s="194"/>
      <c r="AI10" s="194"/>
      <c r="AJ10" s="194"/>
      <c r="AK10" s="225"/>
      <c r="AL10" s="224"/>
      <c r="AM10" s="194"/>
      <c r="AN10" s="194"/>
      <c r="AO10" s="194"/>
      <c r="AP10" s="225"/>
      <c r="AQ10" s="224"/>
      <c r="AR10" s="194"/>
      <c r="AS10" s="194"/>
      <c r="AT10" s="194"/>
      <c r="AU10" s="225"/>
      <c r="AV10" s="224"/>
      <c r="AW10" s="194"/>
      <c r="AX10" s="194"/>
      <c r="AY10" s="194"/>
      <c r="AZ10" s="225"/>
      <c r="BA10" s="224"/>
      <c r="BB10" s="194"/>
      <c r="BC10" s="194"/>
      <c r="BD10" s="194"/>
      <c r="BE10" s="225"/>
      <c r="BF10" s="224"/>
      <c r="BG10" s="194"/>
      <c r="BH10" s="194"/>
      <c r="BI10" s="194"/>
      <c r="BJ10" s="225"/>
      <c r="BK10" s="212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215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69">
        <f t="shared" si="22"/>
        <v>0</v>
      </c>
      <c r="CH10" s="26">
        <f t="shared" si="23"/>
        <v>0</v>
      </c>
      <c r="CJ10" s="39">
        <v>2</v>
      </c>
      <c r="CK10" s="16">
        <f t="shared" si="24"/>
        <v>0</v>
      </c>
      <c r="CL10" s="51">
        <f t="shared" ca="1" si="25"/>
        <v>0</v>
      </c>
      <c r="CM10" s="51">
        <f t="shared" ca="1" si="25"/>
        <v>0</v>
      </c>
      <c r="CN10" s="51">
        <f t="shared" ca="1" si="25"/>
        <v>0</v>
      </c>
      <c r="CO10" s="51">
        <f t="shared" ca="1" si="26"/>
        <v>0</v>
      </c>
      <c r="CQ10" s="107">
        <f t="shared" si="27"/>
        <v>0</v>
      </c>
      <c r="CR10" s="107">
        <f t="shared" si="28"/>
        <v>0</v>
      </c>
      <c r="CS10" s="107">
        <f t="shared" si="29"/>
        <v>0</v>
      </c>
      <c r="CT10" s="107">
        <f t="shared" si="30"/>
        <v>0</v>
      </c>
      <c r="CU10" s="107">
        <f t="shared" si="31"/>
        <v>0</v>
      </c>
      <c r="CV10" s="107">
        <f t="shared" si="32"/>
        <v>0</v>
      </c>
      <c r="CW10" s="107">
        <f t="shared" si="33"/>
        <v>0</v>
      </c>
      <c r="CX10" s="107">
        <f t="shared" si="34"/>
        <v>0</v>
      </c>
      <c r="CY10" s="107">
        <f t="shared" si="35"/>
        <v>0</v>
      </c>
      <c r="CZ10" s="107">
        <f t="shared" si="36"/>
        <v>0</v>
      </c>
      <c r="DA10" s="107">
        <f t="shared" si="37"/>
        <v>0</v>
      </c>
      <c r="DB10" s="107">
        <f t="shared" si="38"/>
        <v>0</v>
      </c>
      <c r="DC10" s="107">
        <f t="shared" si="39"/>
        <v>0</v>
      </c>
      <c r="DD10" s="107">
        <f t="shared" si="40"/>
        <v>0</v>
      </c>
      <c r="DE10" s="107">
        <f t="shared" si="41"/>
        <v>0</v>
      </c>
      <c r="DF10" s="107">
        <f t="shared" si="42"/>
        <v>0</v>
      </c>
      <c r="DG10" s="107">
        <f t="shared" si="43"/>
        <v>0</v>
      </c>
      <c r="DH10" s="107">
        <f t="shared" si="44"/>
        <v>0</v>
      </c>
      <c r="DI10" s="107">
        <f t="shared" si="45"/>
        <v>0</v>
      </c>
      <c r="DJ10" s="107">
        <f t="shared" si="46"/>
        <v>0</v>
      </c>
      <c r="DK10" s="107">
        <f t="shared" si="47"/>
        <v>0</v>
      </c>
      <c r="DL10" s="107">
        <f t="shared" si="48"/>
        <v>0</v>
      </c>
      <c r="DM10" s="107">
        <f t="shared" si="49"/>
        <v>0</v>
      </c>
      <c r="DN10" s="107">
        <f t="shared" si="50"/>
        <v>0</v>
      </c>
      <c r="DO10" s="107">
        <f t="shared" si="51"/>
        <v>0</v>
      </c>
      <c r="DP10" s="107">
        <f t="shared" si="52"/>
        <v>0</v>
      </c>
      <c r="DQ10" s="107">
        <f t="shared" si="53"/>
        <v>0</v>
      </c>
      <c r="DR10" s="107">
        <f t="shared" si="54"/>
        <v>0</v>
      </c>
      <c r="DS10" s="107">
        <f t="shared" si="55"/>
        <v>0</v>
      </c>
      <c r="DT10" s="107">
        <f t="shared" si="56"/>
        <v>0</v>
      </c>
      <c r="DV10" s="107">
        <f t="shared" si="57"/>
        <v>0</v>
      </c>
      <c r="DW10" s="107">
        <f t="shared" si="58"/>
        <v>0</v>
      </c>
      <c r="DX10" s="107">
        <f t="shared" si="59"/>
        <v>0</v>
      </c>
      <c r="DY10" s="107">
        <f t="shared" si="60"/>
        <v>0</v>
      </c>
      <c r="DZ10" s="107">
        <f t="shared" si="61"/>
        <v>0</v>
      </c>
      <c r="EA10" s="107">
        <f t="shared" si="62"/>
        <v>0</v>
      </c>
      <c r="EB10" s="107">
        <f t="shared" si="63"/>
        <v>0</v>
      </c>
      <c r="EC10" s="107">
        <f t="shared" si="64"/>
        <v>0</v>
      </c>
      <c r="ED10" s="107">
        <f t="shared" si="65"/>
        <v>0</v>
      </c>
      <c r="EE10" s="107">
        <f t="shared" si="66"/>
        <v>0</v>
      </c>
      <c r="EG10" s="195">
        <f t="shared" si="67"/>
        <v>0</v>
      </c>
      <c r="EH10" s="195">
        <f t="shared" si="68"/>
        <v>0</v>
      </c>
      <c r="EI10" s="195">
        <f t="shared" si="69"/>
        <v>0</v>
      </c>
      <c r="EJ10" s="195">
        <f t="shared" si="70"/>
        <v>0</v>
      </c>
      <c r="EK10" s="195">
        <f t="shared" si="71"/>
        <v>0</v>
      </c>
      <c r="EL10" s="195">
        <f t="shared" si="71"/>
        <v>0</v>
      </c>
      <c r="EM10" s="195">
        <f t="shared" si="71"/>
        <v>0</v>
      </c>
      <c r="EN10" s="195">
        <f t="shared" si="71"/>
        <v>0</v>
      </c>
      <c r="EO10" s="195">
        <f t="shared" si="71"/>
        <v>0</v>
      </c>
      <c r="EP10" s="195">
        <f t="shared" si="71"/>
        <v>0</v>
      </c>
    </row>
    <row r="11" spans="2:146" ht="12" customHeight="1" x14ac:dyDescent="0.2">
      <c r="B11" s="126">
        <f t="shared" si="13"/>
        <v>1</v>
      </c>
      <c r="C11" s="126" t="str">
        <f t="shared" ca="1" si="14"/>
        <v/>
      </c>
      <c r="D11" s="126" t="str">
        <f t="shared" ca="1" si="15"/>
        <v/>
      </c>
      <c r="E11" s="126" t="str">
        <f t="shared" ca="1" si="16"/>
        <v/>
      </c>
      <c r="F11" s="127" t="str">
        <f ca="1">OFFSET(prihlasky!$H$1,$CJ11,0)</f>
        <v/>
      </c>
      <c r="G11" s="127" t="str">
        <f ca="1">IF(OFFSET(prihlasky!$B$1,$CJ11,0)="","",(OFFSET(prihlasky!$B$1,$CJ11,0)))</f>
        <v/>
      </c>
      <c r="H11" s="127">
        <f ca="1">OFFSET(prihlasky!$I$1,$CJ11,0)</f>
        <v>0</v>
      </c>
      <c r="I11" s="127">
        <f ca="1">OFFSET(prihlasky!$A$1,$CJ11,0)</f>
        <v>0</v>
      </c>
      <c r="J11" s="126">
        <f t="shared" si="17"/>
        <v>0</v>
      </c>
      <c r="K11" s="159">
        <f t="shared" si="18"/>
        <v>0</v>
      </c>
      <c r="L11" s="131">
        <f t="shared" ca="1" si="19"/>
        <v>0</v>
      </c>
      <c r="M11" s="127" t="str">
        <f ca="1">IF(OR(CH11=0,ISERROR(MATCH(I11,KKoef!E:E,0))),"",MATCH(I11,KKoef!E:E,0)-1)</f>
        <v/>
      </c>
      <c r="N11" s="127" t="str">
        <f ca="1">IF(M11="","",OFFSET(KKoef!$B$1,M11,0))</f>
        <v/>
      </c>
      <c r="O11" s="128"/>
      <c r="P11" s="128"/>
      <c r="Q11" s="128"/>
      <c r="R11" s="128"/>
      <c r="S11" s="128"/>
      <c r="T11" s="250"/>
      <c r="U11" s="128"/>
      <c r="V11" s="128"/>
      <c r="W11" s="128"/>
      <c r="X11" s="128"/>
      <c r="Y11" s="128"/>
      <c r="Z11" s="250"/>
      <c r="AA11" s="119">
        <f t="shared" ca="1" si="20"/>
        <v>75</v>
      </c>
      <c r="AB11" s="252">
        <f t="shared" si="72"/>
        <v>0</v>
      </c>
      <c r="AC11" s="119">
        <f t="shared" si="73"/>
        <v>0</v>
      </c>
      <c r="AD11" s="252">
        <f t="shared" si="74"/>
        <v>0</v>
      </c>
      <c r="AE11" s="170">
        <f t="shared" ca="1" si="21"/>
        <v>0</v>
      </c>
      <c r="AF11" s="22"/>
      <c r="AG11" s="224"/>
      <c r="AH11" s="194"/>
      <c r="AI11" s="194"/>
      <c r="AJ11" s="194"/>
      <c r="AK11" s="225"/>
      <c r="AL11" s="224"/>
      <c r="AM11" s="194"/>
      <c r="AN11" s="194"/>
      <c r="AO11" s="194"/>
      <c r="AP11" s="225"/>
      <c r="AQ11" s="224"/>
      <c r="AR11" s="194"/>
      <c r="AS11" s="194"/>
      <c r="AT11" s="194"/>
      <c r="AU11" s="225"/>
      <c r="AV11" s="224"/>
      <c r="AW11" s="194"/>
      <c r="AX11" s="194"/>
      <c r="AY11" s="194"/>
      <c r="AZ11" s="225"/>
      <c r="BA11" s="224"/>
      <c r="BB11" s="194"/>
      <c r="BC11" s="194"/>
      <c r="BD11" s="194"/>
      <c r="BE11" s="225"/>
      <c r="BF11" s="224"/>
      <c r="BG11" s="194"/>
      <c r="BH11" s="194"/>
      <c r="BI11" s="194"/>
      <c r="BJ11" s="225"/>
      <c r="BK11" s="212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215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69">
        <f t="shared" si="22"/>
        <v>0</v>
      </c>
      <c r="CH11" s="26">
        <f t="shared" si="23"/>
        <v>0</v>
      </c>
      <c r="CJ11" s="39">
        <v>3</v>
      </c>
      <c r="CK11" s="16">
        <f t="shared" si="24"/>
        <v>0</v>
      </c>
      <c r="CL11" s="51">
        <f t="shared" ca="1" si="25"/>
        <v>0</v>
      </c>
      <c r="CM11" s="51">
        <f t="shared" ca="1" si="25"/>
        <v>0</v>
      </c>
      <c r="CN11" s="51">
        <f t="shared" ca="1" si="25"/>
        <v>0</v>
      </c>
      <c r="CO11" s="51">
        <f t="shared" ca="1" si="26"/>
        <v>0</v>
      </c>
      <c r="CQ11" s="107">
        <f t="shared" si="27"/>
        <v>0</v>
      </c>
      <c r="CR11" s="107">
        <f t="shared" si="28"/>
        <v>0</v>
      </c>
      <c r="CS11" s="107">
        <f t="shared" si="29"/>
        <v>0</v>
      </c>
      <c r="CT11" s="107">
        <f t="shared" si="30"/>
        <v>0</v>
      </c>
      <c r="CU11" s="107">
        <f t="shared" si="31"/>
        <v>0</v>
      </c>
      <c r="CV11" s="107">
        <f t="shared" si="32"/>
        <v>0</v>
      </c>
      <c r="CW11" s="107">
        <f t="shared" si="33"/>
        <v>0</v>
      </c>
      <c r="CX11" s="107">
        <f t="shared" si="34"/>
        <v>0</v>
      </c>
      <c r="CY11" s="107">
        <f t="shared" si="35"/>
        <v>0</v>
      </c>
      <c r="CZ11" s="107">
        <f t="shared" si="36"/>
        <v>0</v>
      </c>
      <c r="DA11" s="107">
        <f t="shared" si="37"/>
        <v>0</v>
      </c>
      <c r="DB11" s="107">
        <f t="shared" si="38"/>
        <v>0</v>
      </c>
      <c r="DC11" s="107">
        <f t="shared" si="39"/>
        <v>0</v>
      </c>
      <c r="DD11" s="107">
        <f t="shared" si="40"/>
        <v>0</v>
      </c>
      <c r="DE11" s="107">
        <f t="shared" si="41"/>
        <v>0</v>
      </c>
      <c r="DF11" s="107">
        <f t="shared" si="42"/>
        <v>0</v>
      </c>
      <c r="DG11" s="107">
        <f t="shared" si="43"/>
        <v>0</v>
      </c>
      <c r="DH11" s="107">
        <f t="shared" si="44"/>
        <v>0</v>
      </c>
      <c r="DI11" s="107">
        <f t="shared" si="45"/>
        <v>0</v>
      </c>
      <c r="DJ11" s="107">
        <f t="shared" si="46"/>
        <v>0</v>
      </c>
      <c r="DK11" s="107">
        <f t="shared" si="47"/>
        <v>0</v>
      </c>
      <c r="DL11" s="107">
        <f t="shared" si="48"/>
        <v>0</v>
      </c>
      <c r="DM11" s="107">
        <f t="shared" si="49"/>
        <v>0</v>
      </c>
      <c r="DN11" s="107">
        <f t="shared" si="50"/>
        <v>0</v>
      </c>
      <c r="DO11" s="107">
        <f t="shared" si="51"/>
        <v>0</v>
      </c>
      <c r="DP11" s="107">
        <f t="shared" si="52"/>
        <v>0</v>
      </c>
      <c r="DQ11" s="107">
        <f t="shared" si="53"/>
        <v>0</v>
      </c>
      <c r="DR11" s="107">
        <f t="shared" si="54"/>
        <v>0</v>
      </c>
      <c r="DS11" s="107">
        <f t="shared" si="55"/>
        <v>0</v>
      </c>
      <c r="DT11" s="107">
        <f t="shared" si="56"/>
        <v>0</v>
      </c>
      <c r="DV11" s="107">
        <f t="shared" si="57"/>
        <v>0</v>
      </c>
      <c r="DW11" s="107">
        <f t="shared" si="58"/>
        <v>0</v>
      </c>
      <c r="DX11" s="107">
        <f t="shared" si="59"/>
        <v>0</v>
      </c>
      <c r="DY11" s="107">
        <f t="shared" si="60"/>
        <v>0</v>
      </c>
      <c r="DZ11" s="107">
        <f t="shared" si="61"/>
        <v>0</v>
      </c>
      <c r="EA11" s="107">
        <f t="shared" si="62"/>
        <v>0</v>
      </c>
      <c r="EB11" s="107">
        <f t="shared" si="63"/>
        <v>0</v>
      </c>
      <c r="EC11" s="107">
        <f t="shared" si="64"/>
        <v>0</v>
      </c>
      <c r="ED11" s="107">
        <f t="shared" si="65"/>
        <v>0</v>
      </c>
      <c r="EE11" s="107">
        <f t="shared" si="66"/>
        <v>0</v>
      </c>
      <c r="EG11" s="195">
        <f t="shared" si="67"/>
        <v>0</v>
      </c>
      <c r="EH11" s="195">
        <f t="shared" si="68"/>
        <v>0</v>
      </c>
      <c r="EI11" s="195">
        <f t="shared" si="69"/>
        <v>0</v>
      </c>
      <c r="EJ11" s="195">
        <f t="shared" si="70"/>
        <v>0</v>
      </c>
      <c r="EK11" s="195">
        <f t="shared" si="71"/>
        <v>0</v>
      </c>
      <c r="EL11" s="195">
        <f t="shared" si="71"/>
        <v>0</v>
      </c>
      <c r="EM11" s="195">
        <f t="shared" si="71"/>
        <v>0</v>
      </c>
      <c r="EN11" s="195">
        <f t="shared" si="71"/>
        <v>0</v>
      </c>
      <c r="EO11" s="195">
        <f t="shared" si="71"/>
        <v>0</v>
      </c>
      <c r="EP11" s="195">
        <f t="shared" si="71"/>
        <v>0</v>
      </c>
    </row>
    <row r="12" spans="2:146" ht="12" customHeight="1" x14ac:dyDescent="0.2">
      <c r="B12" s="126">
        <f t="shared" si="13"/>
        <v>1</v>
      </c>
      <c r="C12" s="126" t="str">
        <f t="shared" ca="1" si="14"/>
        <v/>
      </c>
      <c r="D12" s="126" t="str">
        <f t="shared" ca="1" si="15"/>
        <v/>
      </c>
      <c r="E12" s="126" t="str">
        <f t="shared" ca="1" si="16"/>
        <v/>
      </c>
      <c r="F12" s="127" t="str">
        <f ca="1">OFFSET(prihlasky!$H$1,$CJ12,0)</f>
        <v/>
      </c>
      <c r="G12" s="127" t="str">
        <f ca="1">IF(OFFSET(prihlasky!$B$1,$CJ12,0)="","",(OFFSET(prihlasky!$B$1,$CJ12,0)))</f>
        <v/>
      </c>
      <c r="H12" s="127">
        <f ca="1">OFFSET(prihlasky!$I$1,$CJ12,0)</f>
        <v>0</v>
      </c>
      <c r="I12" s="127">
        <f ca="1">OFFSET(prihlasky!$A$1,$CJ12,0)</f>
        <v>0</v>
      </c>
      <c r="J12" s="126">
        <f t="shared" si="17"/>
        <v>0</v>
      </c>
      <c r="K12" s="159">
        <f t="shared" si="18"/>
        <v>0</v>
      </c>
      <c r="L12" s="131">
        <f t="shared" ca="1" si="19"/>
        <v>0</v>
      </c>
      <c r="M12" s="127" t="str">
        <f ca="1">IF(OR(CH12=0,ISERROR(MATCH(I12,KKoef!E:E,0))),"",MATCH(I12,KKoef!E:E,0)-1)</f>
        <v/>
      </c>
      <c r="N12" s="127" t="str">
        <f ca="1">IF(M12="","",OFFSET(KKoef!$B$1,M12,0))</f>
        <v/>
      </c>
      <c r="O12" s="128"/>
      <c r="P12" s="128"/>
      <c r="Q12" s="128"/>
      <c r="R12" s="128"/>
      <c r="S12" s="128"/>
      <c r="T12" s="250"/>
      <c r="U12" s="128"/>
      <c r="V12" s="128"/>
      <c r="W12" s="128"/>
      <c r="X12" s="128"/>
      <c r="Y12" s="128"/>
      <c r="Z12" s="250"/>
      <c r="AA12" s="119">
        <f t="shared" ca="1" si="20"/>
        <v>75</v>
      </c>
      <c r="AB12" s="252">
        <f t="shared" si="72"/>
        <v>0</v>
      </c>
      <c r="AC12" s="119">
        <f t="shared" si="73"/>
        <v>0</v>
      </c>
      <c r="AD12" s="252">
        <f t="shared" si="74"/>
        <v>0</v>
      </c>
      <c r="AE12" s="170">
        <f t="shared" ca="1" si="21"/>
        <v>0</v>
      </c>
      <c r="AF12" s="22"/>
      <c r="AG12" s="224"/>
      <c r="AH12" s="194"/>
      <c r="AI12" s="194"/>
      <c r="AJ12" s="194"/>
      <c r="AK12" s="225"/>
      <c r="AL12" s="224"/>
      <c r="AM12" s="194"/>
      <c r="AN12" s="194"/>
      <c r="AO12" s="194"/>
      <c r="AP12" s="225"/>
      <c r="AQ12" s="224"/>
      <c r="AR12" s="194"/>
      <c r="AS12" s="194"/>
      <c r="AT12" s="194"/>
      <c r="AU12" s="225"/>
      <c r="AV12" s="224"/>
      <c r="AW12" s="194"/>
      <c r="AX12" s="194"/>
      <c r="AY12" s="194"/>
      <c r="AZ12" s="225"/>
      <c r="BA12" s="224"/>
      <c r="BB12" s="194"/>
      <c r="BC12" s="194"/>
      <c r="BD12" s="194"/>
      <c r="BE12" s="225"/>
      <c r="BF12" s="224"/>
      <c r="BG12" s="194"/>
      <c r="BH12" s="194"/>
      <c r="BI12" s="194"/>
      <c r="BJ12" s="225"/>
      <c r="BK12" s="212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215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69">
        <f t="shared" si="22"/>
        <v>0</v>
      </c>
      <c r="CH12" s="26">
        <f t="shared" si="23"/>
        <v>0</v>
      </c>
      <c r="CJ12" s="39">
        <v>4</v>
      </c>
      <c r="CK12" s="16">
        <f t="shared" si="24"/>
        <v>0</v>
      </c>
      <c r="CL12" s="51">
        <f t="shared" ca="1" si="25"/>
        <v>0</v>
      </c>
      <c r="CM12" s="51">
        <f t="shared" ca="1" si="25"/>
        <v>0</v>
      </c>
      <c r="CN12" s="51">
        <f t="shared" ca="1" si="25"/>
        <v>0</v>
      </c>
      <c r="CO12" s="51">
        <f t="shared" ca="1" si="26"/>
        <v>0</v>
      </c>
      <c r="CQ12" s="107">
        <f t="shared" si="27"/>
        <v>0</v>
      </c>
      <c r="CR12" s="107">
        <f t="shared" si="28"/>
        <v>0</v>
      </c>
      <c r="CS12" s="107">
        <f t="shared" si="29"/>
        <v>0</v>
      </c>
      <c r="CT12" s="107">
        <f t="shared" si="30"/>
        <v>0</v>
      </c>
      <c r="CU12" s="107">
        <f t="shared" si="31"/>
        <v>0</v>
      </c>
      <c r="CV12" s="107">
        <f t="shared" si="32"/>
        <v>0</v>
      </c>
      <c r="CW12" s="107">
        <f t="shared" si="33"/>
        <v>0</v>
      </c>
      <c r="CX12" s="107">
        <f t="shared" si="34"/>
        <v>0</v>
      </c>
      <c r="CY12" s="107">
        <f t="shared" si="35"/>
        <v>0</v>
      </c>
      <c r="CZ12" s="107">
        <f t="shared" si="36"/>
        <v>0</v>
      </c>
      <c r="DA12" s="107">
        <f t="shared" si="37"/>
        <v>0</v>
      </c>
      <c r="DB12" s="107">
        <f t="shared" si="38"/>
        <v>0</v>
      </c>
      <c r="DC12" s="107">
        <f t="shared" si="39"/>
        <v>0</v>
      </c>
      <c r="DD12" s="107">
        <f t="shared" si="40"/>
        <v>0</v>
      </c>
      <c r="DE12" s="107">
        <f t="shared" si="41"/>
        <v>0</v>
      </c>
      <c r="DF12" s="107">
        <f t="shared" si="42"/>
        <v>0</v>
      </c>
      <c r="DG12" s="107">
        <f t="shared" si="43"/>
        <v>0</v>
      </c>
      <c r="DH12" s="107">
        <f t="shared" si="44"/>
        <v>0</v>
      </c>
      <c r="DI12" s="107">
        <f t="shared" si="45"/>
        <v>0</v>
      </c>
      <c r="DJ12" s="107">
        <f t="shared" si="46"/>
        <v>0</v>
      </c>
      <c r="DK12" s="107">
        <f t="shared" si="47"/>
        <v>0</v>
      </c>
      <c r="DL12" s="107">
        <f t="shared" si="48"/>
        <v>0</v>
      </c>
      <c r="DM12" s="107">
        <f t="shared" si="49"/>
        <v>0</v>
      </c>
      <c r="DN12" s="107">
        <f t="shared" si="50"/>
        <v>0</v>
      </c>
      <c r="DO12" s="107">
        <f t="shared" si="51"/>
        <v>0</v>
      </c>
      <c r="DP12" s="107">
        <f t="shared" si="52"/>
        <v>0</v>
      </c>
      <c r="DQ12" s="107">
        <f t="shared" si="53"/>
        <v>0</v>
      </c>
      <c r="DR12" s="107">
        <f t="shared" si="54"/>
        <v>0</v>
      </c>
      <c r="DS12" s="107">
        <f t="shared" si="55"/>
        <v>0</v>
      </c>
      <c r="DT12" s="107">
        <f t="shared" si="56"/>
        <v>0</v>
      </c>
      <c r="DV12" s="107">
        <f t="shared" si="57"/>
        <v>0</v>
      </c>
      <c r="DW12" s="107">
        <f t="shared" si="58"/>
        <v>0</v>
      </c>
      <c r="DX12" s="107">
        <f t="shared" si="59"/>
        <v>0</v>
      </c>
      <c r="DY12" s="107">
        <f t="shared" si="60"/>
        <v>0</v>
      </c>
      <c r="DZ12" s="107">
        <f t="shared" si="61"/>
        <v>0</v>
      </c>
      <c r="EA12" s="107">
        <f t="shared" si="62"/>
        <v>0</v>
      </c>
      <c r="EB12" s="107">
        <f t="shared" si="63"/>
        <v>0</v>
      </c>
      <c r="EC12" s="107">
        <f t="shared" si="64"/>
        <v>0</v>
      </c>
      <c r="ED12" s="107">
        <f t="shared" si="65"/>
        <v>0</v>
      </c>
      <c r="EE12" s="107">
        <f t="shared" si="66"/>
        <v>0</v>
      </c>
      <c r="EG12" s="195">
        <f t="shared" si="67"/>
        <v>0</v>
      </c>
      <c r="EH12" s="195">
        <f t="shared" si="68"/>
        <v>0</v>
      </c>
      <c r="EI12" s="195">
        <f t="shared" si="69"/>
        <v>0</v>
      </c>
      <c r="EJ12" s="195">
        <f t="shared" si="70"/>
        <v>0</v>
      </c>
      <c r="EK12" s="195">
        <f t="shared" si="71"/>
        <v>0</v>
      </c>
      <c r="EL12" s="195">
        <f t="shared" si="71"/>
        <v>0</v>
      </c>
      <c r="EM12" s="195">
        <f t="shared" si="71"/>
        <v>0</v>
      </c>
      <c r="EN12" s="195">
        <f t="shared" si="71"/>
        <v>0</v>
      </c>
      <c r="EO12" s="195">
        <f t="shared" si="71"/>
        <v>0</v>
      </c>
      <c r="EP12" s="195">
        <f t="shared" si="71"/>
        <v>0</v>
      </c>
    </row>
    <row r="13" spans="2:146" ht="12" customHeight="1" x14ac:dyDescent="0.2">
      <c r="B13" s="126">
        <f t="shared" si="13"/>
        <v>1</v>
      </c>
      <c r="C13" s="126" t="str">
        <f t="shared" ca="1" si="14"/>
        <v/>
      </c>
      <c r="D13" s="126" t="str">
        <f t="shared" ca="1" si="15"/>
        <v/>
      </c>
      <c r="E13" s="126" t="str">
        <f t="shared" ca="1" si="16"/>
        <v/>
      </c>
      <c r="F13" s="127" t="str">
        <f ca="1">OFFSET(prihlasky!$H$1,$CJ13,0)</f>
        <v/>
      </c>
      <c r="G13" s="127" t="str">
        <f ca="1">IF(OFFSET(prihlasky!$B$1,$CJ13,0)="","",(OFFSET(prihlasky!$B$1,$CJ13,0)))</f>
        <v/>
      </c>
      <c r="H13" s="127">
        <f ca="1">OFFSET(prihlasky!$I$1,$CJ13,0)</f>
        <v>0</v>
      </c>
      <c r="I13" s="127">
        <f ca="1">OFFSET(prihlasky!$A$1,$CJ13,0)</f>
        <v>0</v>
      </c>
      <c r="J13" s="126">
        <f t="shared" si="17"/>
        <v>0</v>
      </c>
      <c r="K13" s="159">
        <f t="shared" si="18"/>
        <v>0</v>
      </c>
      <c r="L13" s="131">
        <f t="shared" ca="1" si="19"/>
        <v>0</v>
      </c>
      <c r="M13" s="127" t="str">
        <f ca="1">IF(OR(CH13=0,ISERROR(MATCH(I13,KKoef!E:E,0))),"",MATCH(I13,KKoef!E:E,0)-1)</f>
        <v/>
      </c>
      <c r="N13" s="127" t="str">
        <f ca="1">IF(M13="","",OFFSET(KKoef!$B$1,M13,0))</f>
        <v/>
      </c>
      <c r="O13" s="128"/>
      <c r="P13" s="128"/>
      <c r="Q13" s="128"/>
      <c r="R13" s="128"/>
      <c r="S13" s="128"/>
      <c r="T13" s="250"/>
      <c r="U13" s="128"/>
      <c r="V13" s="128"/>
      <c r="W13" s="128"/>
      <c r="X13" s="128"/>
      <c r="Y13" s="128"/>
      <c r="Z13" s="250"/>
      <c r="AA13" s="119">
        <f t="shared" ca="1" si="20"/>
        <v>75</v>
      </c>
      <c r="AB13" s="252">
        <f t="shared" si="72"/>
        <v>0</v>
      </c>
      <c r="AC13" s="119">
        <f t="shared" si="73"/>
        <v>0</v>
      </c>
      <c r="AD13" s="252">
        <f t="shared" si="74"/>
        <v>0</v>
      </c>
      <c r="AE13" s="170">
        <f t="shared" ca="1" si="21"/>
        <v>0</v>
      </c>
      <c r="AF13" s="22"/>
      <c r="AG13" s="224"/>
      <c r="AH13" s="194"/>
      <c r="AI13" s="194"/>
      <c r="AJ13" s="194"/>
      <c r="AK13" s="225"/>
      <c r="AL13" s="224"/>
      <c r="AM13" s="194"/>
      <c r="AN13" s="194"/>
      <c r="AO13" s="194"/>
      <c r="AP13" s="225"/>
      <c r="AQ13" s="224"/>
      <c r="AR13" s="194"/>
      <c r="AS13" s="194"/>
      <c r="AT13" s="194"/>
      <c r="AU13" s="225"/>
      <c r="AV13" s="224"/>
      <c r="AW13" s="194"/>
      <c r="AX13" s="194"/>
      <c r="AY13" s="194"/>
      <c r="AZ13" s="225"/>
      <c r="BA13" s="224"/>
      <c r="BB13" s="194"/>
      <c r="BC13" s="194"/>
      <c r="BD13" s="194"/>
      <c r="BE13" s="225"/>
      <c r="BF13" s="224"/>
      <c r="BG13" s="194"/>
      <c r="BH13" s="194"/>
      <c r="BI13" s="194"/>
      <c r="BJ13" s="225"/>
      <c r="BK13" s="212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215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69">
        <f t="shared" si="22"/>
        <v>0</v>
      </c>
      <c r="CH13" s="26">
        <f t="shared" si="23"/>
        <v>0</v>
      </c>
      <c r="CJ13" s="39">
        <v>5</v>
      </c>
      <c r="CK13" s="16">
        <f t="shared" si="24"/>
        <v>0</v>
      </c>
      <c r="CL13" s="51">
        <f t="shared" ca="1" si="25"/>
        <v>0</v>
      </c>
      <c r="CM13" s="51">
        <f t="shared" ca="1" si="25"/>
        <v>0</v>
      </c>
      <c r="CN13" s="51">
        <f t="shared" ca="1" si="25"/>
        <v>0</v>
      </c>
      <c r="CO13" s="51">
        <f t="shared" ca="1" si="26"/>
        <v>0</v>
      </c>
      <c r="CQ13" s="107">
        <f t="shared" si="27"/>
        <v>0</v>
      </c>
      <c r="CR13" s="107">
        <f t="shared" si="28"/>
        <v>0</v>
      </c>
      <c r="CS13" s="107">
        <f t="shared" si="29"/>
        <v>0</v>
      </c>
      <c r="CT13" s="107">
        <f t="shared" si="30"/>
        <v>0</v>
      </c>
      <c r="CU13" s="107">
        <f t="shared" si="31"/>
        <v>0</v>
      </c>
      <c r="CV13" s="107">
        <f t="shared" si="32"/>
        <v>0</v>
      </c>
      <c r="CW13" s="107">
        <f t="shared" si="33"/>
        <v>0</v>
      </c>
      <c r="CX13" s="107">
        <f t="shared" si="34"/>
        <v>0</v>
      </c>
      <c r="CY13" s="107">
        <f t="shared" si="35"/>
        <v>0</v>
      </c>
      <c r="CZ13" s="107">
        <f t="shared" si="36"/>
        <v>0</v>
      </c>
      <c r="DA13" s="107">
        <f t="shared" si="37"/>
        <v>0</v>
      </c>
      <c r="DB13" s="107">
        <f t="shared" si="38"/>
        <v>0</v>
      </c>
      <c r="DC13" s="107">
        <f t="shared" si="39"/>
        <v>0</v>
      </c>
      <c r="DD13" s="107">
        <f t="shared" si="40"/>
        <v>0</v>
      </c>
      <c r="DE13" s="107">
        <f t="shared" si="41"/>
        <v>0</v>
      </c>
      <c r="DF13" s="107">
        <f t="shared" si="42"/>
        <v>0</v>
      </c>
      <c r="DG13" s="107">
        <f t="shared" si="43"/>
        <v>0</v>
      </c>
      <c r="DH13" s="107">
        <f t="shared" si="44"/>
        <v>0</v>
      </c>
      <c r="DI13" s="107">
        <f t="shared" si="45"/>
        <v>0</v>
      </c>
      <c r="DJ13" s="107">
        <f t="shared" si="46"/>
        <v>0</v>
      </c>
      <c r="DK13" s="107">
        <f t="shared" si="47"/>
        <v>0</v>
      </c>
      <c r="DL13" s="107">
        <f t="shared" si="48"/>
        <v>0</v>
      </c>
      <c r="DM13" s="107">
        <f t="shared" si="49"/>
        <v>0</v>
      </c>
      <c r="DN13" s="107">
        <f t="shared" si="50"/>
        <v>0</v>
      </c>
      <c r="DO13" s="107">
        <f t="shared" si="51"/>
        <v>0</v>
      </c>
      <c r="DP13" s="107">
        <f t="shared" si="52"/>
        <v>0</v>
      </c>
      <c r="DQ13" s="107">
        <f t="shared" si="53"/>
        <v>0</v>
      </c>
      <c r="DR13" s="107">
        <f t="shared" si="54"/>
        <v>0</v>
      </c>
      <c r="DS13" s="107">
        <f t="shared" si="55"/>
        <v>0</v>
      </c>
      <c r="DT13" s="107">
        <f t="shared" si="56"/>
        <v>0</v>
      </c>
      <c r="DV13" s="107">
        <f t="shared" si="57"/>
        <v>0</v>
      </c>
      <c r="DW13" s="107">
        <f t="shared" si="58"/>
        <v>0</v>
      </c>
      <c r="DX13" s="107">
        <f t="shared" si="59"/>
        <v>0</v>
      </c>
      <c r="DY13" s="107">
        <f t="shared" si="60"/>
        <v>0</v>
      </c>
      <c r="DZ13" s="107">
        <f t="shared" si="61"/>
        <v>0</v>
      </c>
      <c r="EA13" s="107">
        <f t="shared" si="62"/>
        <v>0</v>
      </c>
      <c r="EB13" s="107">
        <f t="shared" si="63"/>
        <v>0</v>
      </c>
      <c r="EC13" s="107">
        <f t="shared" si="64"/>
        <v>0</v>
      </c>
      <c r="ED13" s="107">
        <f t="shared" si="65"/>
        <v>0</v>
      </c>
      <c r="EE13" s="107">
        <f t="shared" si="66"/>
        <v>0</v>
      </c>
      <c r="EG13" s="195">
        <f t="shared" si="67"/>
        <v>0</v>
      </c>
      <c r="EH13" s="195">
        <f t="shared" si="68"/>
        <v>0</v>
      </c>
      <c r="EI13" s="195">
        <f t="shared" si="69"/>
        <v>0</v>
      </c>
      <c r="EJ13" s="195">
        <f t="shared" si="70"/>
        <v>0</v>
      </c>
      <c r="EK13" s="195">
        <f t="shared" si="71"/>
        <v>0</v>
      </c>
      <c r="EL13" s="195">
        <f t="shared" si="71"/>
        <v>0</v>
      </c>
      <c r="EM13" s="195">
        <f t="shared" si="71"/>
        <v>0</v>
      </c>
      <c r="EN13" s="195">
        <f t="shared" si="71"/>
        <v>0</v>
      </c>
      <c r="EO13" s="195">
        <f t="shared" si="71"/>
        <v>0</v>
      </c>
      <c r="EP13" s="195">
        <f t="shared" si="71"/>
        <v>0</v>
      </c>
    </row>
    <row r="14" spans="2:146" ht="12" customHeight="1" x14ac:dyDescent="0.2">
      <c r="B14" s="126">
        <f t="shared" si="13"/>
        <v>1</v>
      </c>
      <c r="C14" s="126" t="str">
        <f t="shared" ca="1" si="14"/>
        <v/>
      </c>
      <c r="D14" s="126" t="str">
        <f t="shared" ca="1" si="15"/>
        <v/>
      </c>
      <c r="E14" s="126" t="str">
        <f t="shared" ca="1" si="16"/>
        <v/>
      </c>
      <c r="F14" s="127" t="str">
        <f ca="1">OFFSET(prihlasky!$H$1,$CJ14,0)</f>
        <v/>
      </c>
      <c r="G14" s="127" t="str">
        <f ca="1">IF(OFFSET(prihlasky!$B$1,$CJ14,0)="","",(OFFSET(prihlasky!$B$1,$CJ14,0)))</f>
        <v/>
      </c>
      <c r="H14" s="127">
        <f ca="1">OFFSET(prihlasky!$I$1,$CJ14,0)</f>
        <v>0</v>
      </c>
      <c r="I14" s="127">
        <f ca="1">OFFSET(prihlasky!$A$1,$CJ14,0)</f>
        <v>0</v>
      </c>
      <c r="J14" s="126">
        <f t="shared" si="17"/>
        <v>0</v>
      </c>
      <c r="K14" s="159">
        <f t="shared" si="18"/>
        <v>0</v>
      </c>
      <c r="L14" s="131">
        <f t="shared" ca="1" si="19"/>
        <v>0</v>
      </c>
      <c r="M14" s="127" t="str">
        <f ca="1">IF(OR(CH14=0,ISERROR(MATCH(I14,KKoef!E:E,0))),"",MATCH(I14,KKoef!E:E,0)-1)</f>
        <v/>
      </c>
      <c r="N14" s="127" t="str">
        <f ca="1">IF(M14="","",OFFSET(KKoef!$B$1,M14,0))</f>
        <v/>
      </c>
      <c r="O14" s="128"/>
      <c r="P14" s="128"/>
      <c r="Q14" s="128"/>
      <c r="R14" s="128"/>
      <c r="S14" s="128"/>
      <c r="T14" s="250"/>
      <c r="U14" s="128"/>
      <c r="V14" s="128"/>
      <c r="W14" s="128"/>
      <c r="X14" s="128"/>
      <c r="Y14" s="128"/>
      <c r="Z14" s="250"/>
      <c r="AA14" s="119">
        <f t="shared" ca="1" si="20"/>
        <v>75</v>
      </c>
      <c r="AB14" s="252">
        <f t="shared" si="72"/>
        <v>0</v>
      </c>
      <c r="AC14" s="119">
        <f t="shared" si="73"/>
        <v>0</v>
      </c>
      <c r="AD14" s="252">
        <f t="shared" si="74"/>
        <v>0</v>
      </c>
      <c r="AE14" s="170">
        <f t="shared" ca="1" si="21"/>
        <v>0</v>
      </c>
      <c r="AF14" s="22"/>
      <c r="AG14" s="224"/>
      <c r="AH14" s="194"/>
      <c r="AI14" s="194"/>
      <c r="AJ14" s="194"/>
      <c r="AK14" s="225"/>
      <c r="AL14" s="224"/>
      <c r="AM14" s="194"/>
      <c r="AN14" s="194"/>
      <c r="AO14" s="194"/>
      <c r="AP14" s="225"/>
      <c r="AQ14" s="224"/>
      <c r="AR14" s="194"/>
      <c r="AS14" s="194"/>
      <c r="AT14" s="194"/>
      <c r="AU14" s="225"/>
      <c r="AV14" s="224"/>
      <c r="AW14" s="194"/>
      <c r="AX14" s="194"/>
      <c r="AY14" s="194"/>
      <c r="AZ14" s="225"/>
      <c r="BA14" s="224"/>
      <c r="BB14" s="194"/>
      <c r="BC14" s="194"/>
      <c r="BD14" s="194"/>
      <c r="BE14" s="225"/>
      <c r="BF14" s="224"/>
      <c r="BG14" s="194"/>
      <c r="BH14" s="194"/>
      <c r="BI14" s="194"/>
      <c r="BJ14" s="225"/>
      <c r="BK14" s="212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215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69">
        <f t="shared" si="22"/>
        <v>0</v>
      </c>
      <c r="CH14" s="26">
        <f t="shared" si="23"/>
        <v>0</v>
      </c>
      <c r="CJ14" s="39">
        <v>6</v>
      </c>
      <c r="CK14" s="16">
        <f t="shared" si="24"/>
        <v>0</v>
      </c>
      <c r="CL14" s="51">
        <f t="shared" ca="1" si="25"/>
        <v>0</v>
      </c>
      <c r="CM14" s="51">
        <f t="shared" ca="1" si="25"/>
        <v>0</v>
      </c>
      <c r="CN14" s="51">
        <f t="shared" ca="1" si="25"/>
        <v>0</v>
      </c>
      <c r="CO14" s="51">
        <f t="shared" ca="1" si="26"/>
        <v>0</v>
      </c>
      <c r="CQ14" s="107">
        <f t="shared" si="27"/>
        <v>0</v>
      </c>
      <c r="CR14" s="107">
        <f t="shared" si="28"/>
        <v>0</v>
      </c>
      <c r="CS14" s="107">
        <f t="shared" si="29"/>
        <v>0</v>
      </c>
      <c r="CT14" s="107">
        <f t="shared" si="30"/>
        <v>0</v>
      </c>
      <c r="CU14" s="107">
        <f t="shared" si="31"/>
        <v>0</v>
      </c>
      <c r="CV14" s="107">
        <f t="shared" si="32"/>
        <v>0</v>
      </c>
      <c r="CW14" s="107">
        <f t="shared" si="33"/>
        <v>0</v>
      </c>
      <c r="CX14" s="107">
        <f t="shared" si="34"/>
        <v>0</v>
      </c>
      <c r="CY14" s="107">
        <f t="shared" si="35"/>
        <v>0</v>
      </c>
      <c r="CZ14" s="107">
        <f t="shared" si="36"/>
        <v>0</v>
      </c>
      <c r="DA14" s="107">
        <f t="shared" si="37"/>
        <v>0</v>
      </c>
      <c r="DB14" s="107">
        <f t="shared" si="38"/>
        <v>0</v>
      </c>
      <c r="DC14" s="107">
        <f t="shared" si="39"/>
        <v>0</v>
      </c>
      <c r="DD14" s="107">
        <f t="shared" si="40"/>
        <v>0</v>
      </c>
      <c r="DE14" s="107">
        <f t="shared" si="41"/>
        <v>0</v>
      </c>
      <c r="DF14" s="107">
        <f t="shared" si="42"/>
        <v>0</v>
      </c>
      <c r="DG14" s="107">
        <f t="shared" si="43"/>
        <v>0</v>
      </c>
      <c r="DH14" s="107">
        <f t="shared" si="44"/>
        <v>0</v>
      </c>
      <c r="DI14" s="107">
        <f t="shared" si="45"/>
        <v>0</v>
      </c>
      <c r="DJ14" s="107">
        <f t="shared" si="46"/>
        <v>0</v>
      </c>
      <c r="DK14" s="107">
        <f t="shared" si="47"/>
        <v>0</v>
      </c>
      <c r="DL14" s="107">
        <f t="shared" si="48"/>
        <v>0</v>
      </c>
      <c r="DM14" s="107">
        <f t="shared" si="49"/>
        <v>0</v>
      </c>
      <c r="DN14" s="107">
        <f t="shared" si="50"/>
        <v>0</v>
      </c>
      <c r="DO14" s="107">
        <f t="shared" si="51"/>
        <v>0</v>
      </c>
      <c r="DP14" s="107">
        <f t="shared" si="52"/>
        <v>0</v>
      </c>
      <c r="DQ14" s="107">
        <f t="shared" si="53"/>
        <v>0</v>
      </c>
      <c r="DR14" s="107">
        <f t="shared" si="54"/>
        <v>0</v>
      </c>
      <c r="DS14" s="107">
        <f t="shared" si="55"/>
        <v>0</v>
      </c>
      <c r="DT14" s="107">
        <f t="shared" si="56"/>
        <v>0</v>
      </c>
      <c r="DV14" s="107">
        <f t="shared" si="57"/>
        <v>0</v>
      </c>
      <c r="DW14" s="107">
        <f t="shared" si="58"/>
        <v>0</v>
      </c>
      <c r="DX14" s="107">
        <f t="shared" si="59"/>
        <v>0</v>
      </c>
      <c r="DY14" s="107">
        <f t="shared" si="60"/>
        <v>0</v>
      </c>
      <c r="DZ14" s="107">
        <f t="shared" si="61"/>
        <v>0</v>
      </c>
      <c r="EA14" s="107">
        <f t="shared" si="62"/>
        <v>0</v>
      </c>
      <c r="EB14" s="107">
        <f t="shared" si="63"/>
        <v>0</v>
      </c>
      <c r="EC14" s="107">
        <f t="shared" si="64"/>
        <v>0</v>
      </c>
      <c r="ED14" s="107">
        <f t="shared" si="65"/>
        <v>0</v>
      </c>
      <c r="EE14" s="107">
        <f t="shared" si="66"/>
        <v>0</v>
      </c>
      <c r="EG14" s="195">
        <f t="shared" si="67"/>
        <v>0</v>
      </c>
      <c r="EH14" s="195">
        <f t="shared" si="68"/>
        <v>0</v>
      </c>
      <c r="EI14" s="195">
        <f t="shared" si="69"/>
        <v>0</v>
      </c>
      <c r="EJ14" s="195">
        <f t="shared" si="70"/>
        <v>0</v>
      </c>
      <c r="EK14" s="195">
        <f t="shared" si="71"/>
        <v>0</v>
      </c>
      <c r="EL14" s="195">
        <f t="shared" si="71"/>
        <v>0</v>
      </c>
      <c r="EM14" s="195">
        <f t="shared" si="71"/>
        <v>0</v>
      </c>
      <c r="EN14" s="195">
        <f t="shared" si="71"/>
        <v>0</v>
      </c>
      <c r="EO14" s="195">
        <f t="shared" si="71"/>
        <v>0</v>
      </c>
      <c r="EP14" s="195">
        <f t="shared" si="71"/>
        <v>0</v>
      </c>
    </row>
    <row r="15" spans="2:146" ht="12" customHeight="1" x14ac:dyDescent="0.2">
      <c r="B15" s="126">
        <f t="shared" si="13"/>
        <v>1</v>
      </c>
      <c r="C15" s="126" t="str">
        <f t="shared" ca="1" si="14"/>
        <v/>
      </c>
      <c r="D15" s="126" t="str">
        <f t="shared" ca="1" si="15"/>
        <v/>
      </c>
      <c r="E15" s="126" t="str">
        <f t="shared" ca="1" si="16"/>
        <v/>
      </c>
      <c r="F15" s="127" t="str">
        <f ca="1">OFFSET(prihlasky!$H$1,$CJ15,0)</f>
        <v/>
      </c>
      <c r="G15" s="127" t="str">
        <f ca="1">IF(OFFSET(prihlasky!$B$1,$CJ15,0)="","",(OFFSET(prihlasky!$B$1,$CJ15,0)))</f>
        <v/>
      </c>
      <c r="H15" s="127">
        <f ca="1">OFFSET(prihlasky!$I$1,$CJ15,0)</f>
        <v>0</v>
      </c>
      <c r="I15" s="127">
        <f ca="1">OFFSET(prihlasky!$A$1,$CJ15,0)</f>
        <v>0</v>
      </c>
      <c r="J15" s="126">
        <f t="shared" si="17"/>
        <v>0</v>
      </c>
      <c r="K15" s="159">
        <f t="shared" si="18"/>
        <v>0</v>
      </c>
      <c r="L15" s="131">
        <f t="shared" ca="1" si="19"/>
        <v>0</v>
      </c>
      <c r="M15" s="127" t="str">
        <f ca="1">IF(OR(CH15=0,ISERROR(MATCH(I15,KKoef!E:E,0))),"",MATCH(I15,KKoef!E:E,0)-1)</f>
        <v/>
      </c>
      <c r="N15" s="127" t="str">
        <f ca="1">IF(M15="","",OFFSET(KKoef!$B$1,M15,0))</f>
        <v/>
      </c>
      <c r="O15" s="128"/>
      <c r="P15" s="128"/>
      <c r="Q15" s="128"/>
      <c r="R15" s="128"/>
      <c r="S15" s="128"/>
      <c r="T15" s="250"/>
      <c r="U15" s="128"/>
      <c r="V15" s="128"/>
      <c r="W15" s="128"/>
      <c r="X15" s="128"/>
      <c r="Y15" s="128"/>
      <c r="Z15" s="250"/>
      <c r="AA15" s="119">
        <f t="shared" ca="1" si="20"/>
        <v>75</v>
      </c>
      <c r="AB15" s="252">
        <f t="shared" si="72"/>
        <v>0</v>
      </c>
      <c r="AC15" s="119">
        <f t="shared" si="73"/>
        <v>0</v>
      </c>
      <c r="AD15" s="252">
        <f t="shared" si="74"/>
        <v>0</v>
      </c>
      <c r="AE15" s="170">
        <f t="shared" ca="1" si="21"/>
        <v>0</v>
      </c>
      <c r="AF15" s="22"/>
      <c r="AG15" s="224"/>
      <c r="AH15" s="194"/>
      <c r="AI15" s="194"/>
      <c r="AJ15" s="194"/>
      <c r="AK15" s="225"/>
      <c r="AL15" s="224"/>
      <c r="AM15" s="194"/>
      <c r="AN15" s="194"/>
      <c r="AO15" s="194"/>
      <c r="AP15" s="225"/>
      <c r="AQ15" s="224"/>
      <c r="AR15" s="194"/>
      <c r="AS15" s="194"/>
      <c r="AT15" s="194"/>
      <c r="AU15" s="225"/>
      <c r="AV15" s="224"/>
      <c r="AW15" s="194"/>
      <c r="AX15" s="194"/>
      <c r="AY15" s="194"/>
      <c r="AZ15" s="225"/>
      <c r="BA15" s="224"/>
      <c r="BB15" s="194"/>
      <c r="BC15" s="194"/>
      <c r="BD15" s="194"/>
      <c r="BE15" s="225"/>
      <c r="BF15" s="224"/>
      <c r="BG15" s="194"/>
      <c r="BH15" s="194"/>
      <c r="BI15" s="194"/>
      <c r="BJ15" s="225"/>
      <c r="BK15" s="212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215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69">
        <f t="shared" si="22"/>
        <v>0</v>
      </c>
      <c r="CH15" s="26">
        <f t="shared" si="23"/>
        <v>0</v>
      </c>
      <c r="CJ15" s="39">
        <v>7</v>
      </c>
      <c r="CK15" s="16">
        <f t="shared" si="24"/>
        <v>0</v>
      </c>
      <c r="CL15" s="51">
        <f t="shared" ca="1" si="25"/>
        <v>0</v>
      </c>
      <c r="CM15" s="51">
        <f t="shared" ca="1" si="25"/>
        <v>0</v>
      </c>
      <c r="CN15" s="51">
        <f t="shared" ca="1" si="25"/>
        <v>0</v>
      </c>
      <c r="CO15" s="51">
        <f t="shared" ca="1" si="26"/>
        <v>0</v>
      </c>
      <c r="CQ15" s="107">
        <f t="shared" si="27"/>
        <v>0</v>
      </c>
      <c r="CR15" s="107">
        <f t="shared" si="28"/>
        <v>0</v>
      </c>
      <c r="CS15" s="107">
        <f t="shared" si="29"/>
        <v>0</v>
      </c>
      <c r="CT15" s="107">
        <f t="shared" si="30"/>
        <v>0</v>
      </c>
      <c r="CU15" s="107">
        <f t="shared" si="31"/>
        <v>0</v>
      </c>
      <c r="CV15" s="107">
        <f t="shared" si="32"/>
        <v>0</v>
      </c>
      <c r="CW15" s="107">
        <f t="shared" si="33"/>
        <v>0</v>
      </c>
      <c r="CX15" s="107">
        <f t="shared" si="34"/>
        <v>0</v>
      </c>
      <c r="CY15" s="107">
        <f t="shared" si="35"/>
        <v>0</v>
      </c>
      <c r="CZ15" s="107">
        <f t="shared" si="36"/>
        <v>0</v>
      </c>
      <c r="DA15" s="107">
        <f t="shared" si="37"/>
        <v>0</v>
      </c>
      <c r="DB15" s="107">
        <f t="shared" si="38"/>
        <v>0</v>
      </c>
      <c r="DC15" s="107">
        <f t="shared" si="39"/>
        <v>0</v>
      </c>
      <c r="DD15" s="107">
        <f t="shared" si="40"/>
        <v>0</v>
      </c>
      <c r="DE15" s="107">
        <f t="shared" si="41"/>
        <v>0</v>
      </c>
      <c r="DF15" s="107">
        <f t="shared" si="42"/>
        <v>0</v>
      </c>
      <c r="DG15" s="107">
        <f t="shared" si="43"/>
        <v>0</v>
      </c>
      <c r="DH15" s="107">
        <f t="shared" si="44"/>
        <v>0</v>
      </c>
      <c r="DI15" s="107">
        <f t="shared" si="45"/>
        <v>0</v>
      </c>
      <c r="DJ15" s="107">
        <f t="shared" si="46"/>
        <v>0</v>
      </c>
      <c r="DK15" s="107">
        <f t="shared" si="47"/>
        <v>0</v>
      </c>
      <c r="DL15" s="107">
        <f t="shared" si="48"/>
        <v>0</v>
      </c>
      <c r="DM15" s="107">
        <f t="shared" si="49"/>
        <v>0</v>
      </c>
      <c r="DN15" s="107">
        <f t="shared" si="50"/>
        <v>0</v>
      </c>
      <c r="DO15" s="107">
        <f t="shared" si="51"/>
        <v>0</v>
      </c>
      <c r="DP15" s="107">
        <f t="shared" si="52"/>
        <v>0</v>
      </c>
      <c r="DQ15" s="107">
        <f t="shared" si="53"/>
        <v>0</v>
      </c>
      <c r="DR15" s="107">
        <f t="shared" si="54"/>
        <v>0</v>
      </c>
      <c r="DS15" s="107">
        <f t="shared" si="55"/>
        <v>0</v>
      </c>
      <c r="DT15" s="107">
        <f t="shared" si="56"/>
        <v>0</v>
      </c>
      <c r="DV15" s="107">
        <f t="shared" si="57"/>
        <v>0</v>
      </c>
      <c r="DW15" s="107">
        <f t="shared" si="58"/>
        <v>0</v>
      </c>
      <c r="DX15" s="107">
        <f t="shared" si="59"/>
        <v>0</v>
      </c>
      <c r="DY15" s="107">
        <f t="shared" si="60"/>
        <v>0</v>
      </c>
      <c r="DZ15" s="107">
        <f t="shared" si="61"/>
        <v>0</v>
      </c>
      <c r="EA15" s="107">
        <f t="shared" si="62"/>
        <v>0</v>
      </c>
      <c r="EB15" s="107">
        <f t="shared" si="63"/>
        <v>0</v>
      </c>
      <c r="EC15" s="107">
        <f t="shared" si="64"/>
        <v>0</v>
      </c>
      <c r="ED15" s="107">
        <f t="shared" si="65"/>
        <v>0</v>
      </c>
      <c r="EE15" s="107">
        <f t="shared" si="66"/>
        <v>0</v>
      </c>
      <c r="EG15" s="195">
        <f t="shared" si="67"/>
        <v>0</v>
      </c>
      <c r="EH15" s="195">
        <f t="shared" si="68"/>
        <v>0</v>
      </c>
      <c r="EI15" s="195">
        <f t="shared" si="69"/>
        <v>0</v>
      </c>
      <c r="EJ15" s="195">
        <f t="shared" si="70"/>
        <v>0</v>
      </c>
      <c r="EK15" s="195">
        <f t="shared" si="71"/>
        <v>0</v>
      </c>
      <c r="EL15" s="195">
        <f t="shared" si="71"/>
        <v>0</v>
      </c>
      <c r="EM15" s="195">
        <f t="shared" si="71"/>
        <v>0</v>
      </c>
      <c r="EN15" s="195">
        <f t="shared" si="71"/>
        <v>0</v>
      </c>
      <c r="EO15" s="195">
        <f t="shared" si="71"/>
        <v>0</v>
      </c>
      <c r="EP15" s="195">
        <f t="shared" si="71"/>
        <v>0</v>
      </c>
    </row>
    <row r="16" spans="2:146" ht="12" customHeight="1" x14ac:dyDescent="0.2">
      <c r="B16" s="126">
        <f t="shared" si="13"/>
        <v>1</v>
      </c>
      <c r="C16" s="126" t="str">
        <f t="shared" ca="1" si="14"/>
        <v/>
      </c>
      <c r="D16" s="126" t="str">
        <f t="shared" ca="1" si="15"/>
        <v/>
      </c>
      <c r="E16" s="126" t="str">
        <f t="shared" ca="1" si="16"/>
        <v/>
      </c>
      <c r="F16" s="127" t="str">
        <f ca="1">OFFSET(prihlasky!$H$1,$CJ16,0)</f>
        <v/>
      </c>
      <c r="G16" s="127" t="str">
        <f ca="1">IF(OFFSET(prihlasky!$B$1,$CJ16,0)="","",(OFFSET(prihlasky!$B$1,$CJ16,0)))</f>
        <v/>
      </c>
      <c r="H16" s="127">
        <f ca="1">OFFSET(prihlasky!$I$1,$CJ16,0)</f>
        <v>0</v>
      </c>
      <c r="I16" s="127">
        <f ca="1">OFFSET(prihlasky!$A$1,$CJ16,0)</f>
        <v>0</v>
      </c>
      <c r="J16" s="126">
        <f t="shared" si="17"/>
        <v>0</v>
      </c>
      <c r="K16" s="159">
        <f t="shared" si="18"/>
        <v>0</v>
      </c>
      <c r="L16" s="131">
        <f t="shared" ca="1" si="19"/>
        <v>0</v>
      </c>
      <c r="M16" s="127" t="str">
        <f ca="1">IF(OR(CH16=0,ISERROR(MATCH(I16,KKoef!E:E,0))),"",MATCH(I16,KKoef!E:E,0)-1)</f>
        <v/>
      </c>
      <c r="N16" s="127" t="str">
        <f ca="1">IF(M16="","",OFFSET(KKoef!$B$1,M16,0))</f>
        <v/>
      </c>
      <c r="O16" s="128"/>
      <c r="P16" s="128"/>
      <c r="Q16" s="128"/>
      <c r="R16" s="128"/>
      <c r="S16" s="128"/>
      <c r="T16" s="250"/>
      <c r="U16" s="128"/>
      <c r="V16" s="128"/>
      <c r="W16" s="128"/>
      <c r="X16" s="128"/>
      <c r="Y16" s="128"/>
      <c r="Z16" s="250"/>
      <c r="AA16" s="119">
        <f t="shared" ca="1" si="20"/>
        <v>75</v>
      </c>
      <c r="AB16" s="252">
        <f t="shared" si="72"/>
        <v>0</v>
      </c>
      <c r="AC16" s="119">
        <f t="shared" si="73"/>
        <v>0</v>
      </c>
      <c r="AD16" s="252">
        <f t="shared" si="74"/>
        <v>0</v>
      </c>
      <c r="AE16" s="170">
        <f t="shared" ca="1" si="21"/>
        <v>0</v>
      </c>
      <c r="AF16" s="22"/>
      <c r="AG16" s="224"/>
      <c r="AH16" s="194"/>
      <c r="AI16" s="194"/>
      <c r="AJ16" s="194"/>
      <c r="AK16" s="225"/>
      <c r="AL16" s="224"/>
      <c r="AM16" s="194"/>
      <c r="AN16" s="194"/>
      <c r="AO16" s="194"/>
      <c r="AP16" s="225"/>
      <c r="AQ16" s="224"/>
      <c r="AR16" s="194"/>
      <c r="AS16" s="194"/>
      <c r="AT16" s="194"/>
      <c r="AU16" s="225"/>
      <c r="AV16" s="224"/>
      <c r="AW16" s="194"/>
      <c r="AX16" s="194"/>
      <c r="AY16" s="194"/>
      <c r="AZ16" s="225"/>
      <c r="BA16" s="224"/>
      <c r="BB16" s="194"/>
      <c r="BC16" s="194"/>
      <c r="BD16" s="194"/>
      <c r="BE16" s="225"/>
      <c r="BF16" s="224"/>
      <c r="BG16" s="194"/>
      <c r="BH16" s="194"/>
      <c r="BI16" s="194"/>
      <c r="BJ16" s="225"/>
      <c r="BK16" s="212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215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69">
        <f t="shared" si="22"/>
        <v>0</v>
      </c>
      <c r="CH16" s="26">
        <f t="shared" si="23"/>
        <v>0</v>
      </c>
      <c r="CJ16" s="39">
        <v>8</v>
      </c>
      <c r="CK16" s="16">
        <f t="shared" si="24"/>
        <v>0</v>
      </c>
      <c r="CL16" s="51">
        <f t="shared" ca="1" si="25"/>
        <v>0</v>
      </c>
      <c r="CM16" s="51">
        <f t="shared" ca="1" si="25"/>
        <v>0</v>
      </c>
      <c r="CN16" s="51">
        <f t="shared" ca="1" si="25"/>
        <v>0</v>
      </c>
      <c r="CO16" s="51">
        <f t="shared" ca="1" si="26"/>
        <v>0</v>
      </c>
      <c r="CQ16" s="107">
        <f t="shared" si="27"/>
        <v>0</v>
      </c>
      <c r="CR16" s="107">
        <f t="shared" si="28"/>
        <v>0</v>
      </c>
      <c r="CS16" s="107">
        <f t="shared" si="29"/>
        <v>0</v>
      </c>
      <c r="CT16" s="107">
        <f t="shared" si="30"/>
        <v>0</v>
      </c>
      <c r="CU16" s="107">
        <f t="shared" si="31"/>
        <v>0</v>
      </c>
      <c r="CV16" s="107">
        <f t="shared" si="32"/>
        <v>0</v>
      </c>
      <c r="CW16" s="107">
        <f t="shared" si="33"/>
        <v>0</v>
      </c>
      <c r="CX16" s="107">
        <f t="shared" si="34"/>
        <v>0</v>
      </c>
      <c r="CY16" s="107">
        <f t="shared" si="35"/>
        <v>0</v>
      </c>
      <c r="CZ16" s="107">
        <f t="shared" si="36"/>
        <v>0</v>
      </c>
      <c r="DA16" s="107">
        <f t="shared" si="37"/>
        <v>0</v>
      </c>
      <c r="DB16" s="107">
        <f t="shared" si="38"/>
        <v>0</v>
      </c>
      <c r="DC16" s="107">
        <f t="shared" si="39"/>
        <v>0</v>
      </c>
      <c r="DD16" s="107">
        <f t="shared" si="40"/>
        <v>0</v>
      </c>
      <c r="DE16" s="107">
        <f t="shared" si="41"/>
        <v>0</v>
      </c>
      <c r="DF16" s="107">
        <f t="shared" si="42"/>
        <v>0</v>
      </c>
      <c r="DG16" s="107">
        <f t="shared" si="43"/>
        <v>0</v>
      </c>
      <c r="DH16" s="107">
        <f t="shared" si="44"/>
        <v>0</v>
      </c>
      <c r="DI16" s="107">
        <f t="shared" si="45"/>
        <v>0</v>
      </c>
      <c r="DJ16" s="107">
        <f t="shared" si="46"/>
        <v>0</v>
      </c>
      <c r="DK16" s="107">
        <f t="shared" si="47"/>
        <v>0</v>
      </c>
      <c r="DL16" s="107">
        <f t="shared" si="48"/>
        <v>0</v>
      </c>
      <c r="DM16" s="107">
        <f t="shared" si="49"/>
        <v>0</v>
      </c>
      <c r="DN16" s="107">
        <f t="shared" si="50"/>
        <v>0</v>
      </c>
      <c r="DO16" s="107">
        <f t="shared" si="51"/>
        <v>0</v>
      </c>
      <c r="DP16" s="107">
        <f t="shared" si="52"/>
        <v>0</v>
      </c>
      <c r="DQ16" s="107">
        <f t="shared" si="53"/>
        <v>0</v>
      </c>
      <c r="DR16" s="107">
        <f t="shared" si="54"/>
        <v>0</v>
      </c>
      <c r="DS16" s="107">
        <f t="shared" si="55"/>
        <v>0</v>
      </c>
      <c r="DT16" s="107">
        <f t="shared" si="56"/>
        <v>0</v>
      </c>
      <c r="DV16" s="107">
        <f t="shared" si="57"/>
        <v>0</v>
      </c>
      <c r="DW16" s="107">
        <f t="shared" si="58"/>
        <v>0</v>
      </c>
      <c r="DX16" s="107">
        <f t="shared" si="59"/>
        <v>0</v>
      </c>
      <c r="DY16" s="107">
        <f t="shared" si="60"/>
        <v>0</v>
      </c>
      <c r="DZ16" s="107">
        <f t="shared" si="61"/>
        <v>0</v>
      </c>
      <c r="EA16" s="107">
        <f t="shared" si="62"/>
        <v>0</v>
      </c>
      <c r="EB16" s="107">
        <f t="shared" si="63"/>
        <v>0</v>
      </c>
      <c r="EC16" s="107">
        <f t="shared" si="64"/>
        <v>0</v>
      </c>
      <c r="ED16" s="107">
        <f t="shared" si="65"/>
        <v>0</v>
      </c>
      <c r="EE16" s="107">
        <f t="shared" si="66"/>
        <v>0</v>
      </c>
      <c r="EG16" s="195">
        <f t="shared" si="67"/>
        <v>0</v>
      </c>
      <c r="EH16" s="195">
        <f t="shared" si="68"/>
        <v>0</v>
      </c>
      <c r="EI16" s="195">
        <f t="shared" si="69"/>
        <v>0</v>
      </c>
      <c r="EJ16" s="195">
        <f t="shared" si="70"/>
        <v>0</v>
      </c>
      <c r="EK16" s="195">
        <f t="shared" si="71"/>
        <v>0</v>
      </c>
      <c r="EL16" s="195">
        <f t="shared" si="71"/>
        <v>0</v>
      </c>
      <c r="EM16" s="195">
        <f t="shared" si="71"/>
        <v>0</v>
      </c>
      <c r="EN16" s="195">
        <f t="shared" si="71"/>
        <v>0</v>
      </c>
      <c r="EO16" s="195">
        <f t="shared" si="71"/>
        <v>0</v>
      </c>
      <c r="EP16" s="195">
        <f t="shared" si="71"/>
        <v>0</v>
      </c>
    </row>
    <row r="17" spans="2:146" ht="12" customHeight="1" x14ac:dyDescent="0.2">
      <c r="B17" s="126">
        <f t="shared" si="13"/>
        <v>1</v>
      </c>
      <c r="C17" s="126" t="str">
        <f t="shared" ca="1" si="14"/>
        <v/>
      </c>
      <c r="D17" s="126" t="str">
        <f t="shared" ca="1" si="15"/>
        <v/>
      </c>
      <c r="E17" s="126" t="str">
        <f t="shared" ca="1" si="16"/>
        <v/>
      </c>
      <c r="F17" s="127" t="str">
        <f ca="1">OFFSET(prihlasky!$H$1,$CJ17,0)</f>
        <v/>
      </c>
      <c r="G17" s="127" t="str">
        <f ca="1">IF(OFFSET(prihlasky!$B$1,$CJ17,0)="","",(OFFSET(prihlasky!$B$1,$CJ17,0)))</f>
        <v/>
      </c>
      <c r="H17" s="127">
        <f ca="1">OFFSET(prihlasky!$I$1,$CJ17,0)</f>
        <v>0</v>
      </c>
      <c r="I17" s="127">
        <f ca="1">OFFSET(prihlasky!$A$1,$CJ17,0)</f>
        <v>0</v>
      </c>
      <c r="J17" s="126">
        <f t="shared" si="17"/>
        <v>0</v>
      </c>
      <c r="K17" s="159">
        <f t="shared" si="18"/>
        <v>0</v>
      </c>
      <c r="L17" s="131">
        <f t="shared" ca="1" si="19"/>
        <v>0</v>
      </c>
      <c r="M17" s="127" t="str">
        <f ca="1">IF(OR(CH17=0,ISERROR(MATCH(I17,KKoef!E:E,0))),"",MATCH(I17,KKoef!E:E,0)-1)</f>
        <v/>
      </c>
      <c r="N17" s="127" t="str">
        <f ca="1">IF(M17="","",OFFSET(KKoef!$B$1,M17,0))</f>
        <v/>
      </c>
      <c r="O17" s="128"/>
      <c r="P17" s="128"/>
      <c r="Q17" s="128"/>
      <c r="R17" s="128"/>
      <c r="S17" s="128"/>
      <c r="T17" s="250"/>
      <c r="U17" s="128"/>
      <c r="V17" s="128"/>
      <c r="W17" s="128"/>
      <c r="X17" s="128"/>
      <c r="Y17" s="128"/>
      <c r="Z17" s="250"/>
      <c r="AA17" s="119">
        <f t="shared" ca="1" si="20"/>
        <v>75</v>
      </c>
      <c r="AB17" s="252">
        <f t="shared" si="72"/>
        <v>0</v>
      </c>
      <c r="AC17" s="119">
        <f t="shared" si="73"/>
        <v>0</v>
      </c>
      <c r="AD17" s="252">
        <f t="shared" si="74"/>
        <v>0</v>
      </c>
      <c r="AE17" s="170">
        <f t="shared" ca="1" si="21"/>
        <v>0</v>
      </c>
      <c r="AF17" s="22"/>
      <c r="AG17" s="224"/>
      <c r="AH17" s="194"/>
      <c r="AI17" s="194"/>
      <c r="AJ17" s="194"/>
      <c r="AK17" s="225"/>
      <c r="AL17" s="224"/>
      <c r="AM17" s="194"/>
      <c r="AN17" s="194"/>
      <c r="AO17" s="194"/>
      <c r="AP17" s="225"/>
      <c r="AQ17" s="224"/>
      <c r="AR17" s="194"/>
      <c r="AS17" s="194"/>
      <c r="AT17" s="194"/>
      <c r="AU17" s="225"/>
      <c r="AV17" s="224"/>
      <c r="AW17" s="194"/>
      <c r="AX17" s="194"/>
      <c r="AY17" s="194"/>
      <c r="AZ17" s="225"/>
      <c r="BA17" s="224"/>
      <c r="BB17" s="194"/>
      <c r="BC17" s="194"/>
      <c r="BD17" s="194"/>
      <c r="BE17" s="225"/>
      <c r="BF17" s="224"/>
      <c r="BG17" s="194"/>
      <c r="BH17" s="194"/>
      <c r="BI17" s="194"/>
      <c r="BJ17" s="225"/>
      <c r="BK17" s="212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215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69">
        <f t="shared" si="22"/>
        <v>0</v>
      </c>
      <c r="CH17" s="26">
        <f t="shared" si="23"/>
        <v>0</v>
      </c>
      <c r="CJ17" s="39">
        <v>9</v>
      </c>
      <c r="CK17" s="16">
        <f t="shared" si="24"/>
        <v>0</v>
      </c>
      <c r="CL17" s="51">
        <f t="shared" ca="1" si="25"/>
        <v>0</v>
      </c>
      <c r="CM17" s="51">
        <f t="shared" ca="1" si="25"/>
        <v>0</v>
      </c>
      <c r="CN17" s="51">
        <f t="shared" ca="1" si="25"/>
        <v>0</v>
      </c>
      <c r="CO17" s="51">
        <f t="shared" ca="1" si="26"/>
        <v>0</v>
      </c>
      <c r="CQ17" s="107">
        <f t="shared" si="27"/>
        <v>0</v>
      </c>
      <c r="CR17" s="107">
        <f t="shared" si="28"/>
        <v>0</v>
      </c>
      <c r="CS17" s="107">
        <f t="shared" si="29"/>
        <v>0</v>
      </c>
      <c r="CT17" s="107">
        <f t="shared" si="30"/>
        <v>0</v>
      </c>
      <c r="CU17" s="107">
        <f t="shared" si="31"/>
        <v>0</v>
      </c>
      <c r="CV17" s="107">
        <f t="shared" si="32"/>
        <v>0</v>
      </c>
      <c r="CW17" s="107">
        <f t="shared" si="33"/>
        <v>0</v>
      </c>
      <c r="CX17" s="107">
        <f t="shared" si="34"/>
        <v>0</v>
      </c>
      <c r="CY17" s="107">
        <f t="shared" si="35"/>
        <v>0</v>
      </c>
      <c r="CZ17" s="107">
        <f t="shared" si="36"/>
        <v>0</v>
      </c>
      <c r="DA17" s="107">
        <f t="shared" si="37"/>
        <v>0</v>
      </c>
      <c r="DB17" s="107">
        <f t="shared" si="38"/>
        <v>0</v>
      </c>
      <c r="DC17" s="107">
        <f t="shared" si="39"/>
        <v>0</v>
      </c>
      <c r="DD17" s="107">
        <f t="shared" si="40"/>
        <v>0</v>
      </c>
      <c r="DE17" s="107">
        <f t="shared" si="41"/>
        <v>0</v>
      </c>
      <c r="DF17" s="107">
        <f t="shared" si="42"/>
        <v>0</v>
      </c>
      <c r="DG17" s="107">
        <f t="shared" si="43"/>
        <v>0</v>
      </c>
      <c r="DH17" s="107">
        <f t="shared" si="44"/>
        <v>0</v>
      </c>
      <c r="DI17" s="107">
        <f t="shared" si="45"/>
        <v>0</v>
      </c>
      <c r="DJ17" s="107">
        <f t="shared" si="46"/>
        <v>0</v>
      </c>
      <c r="DK17" s="107">
        <f t="shared" si="47"/>
        <v>0</v>
      </c>
      <c r="DL17" s="107">
        <f t="shared" si="48"/>
        <v>0</v>
      </c>
      <c r="DM17" s="107">
        <f t="shared" si="49"/>
        <v>0</v>
      </c>
      <c r="DN17" s="107">
        <f t="shared" si="50"/>
        <v>0</v>
      </c>
      <c r="DO17" s="107">
        <f t="shared" si="51"/>
        <v>0</v>
      </c>
      <c r="DP17" s="107">
        <f t="shared" si="52"/>
        <v>0</v>
      </c>
      <c r="DQ17" s="107">
        <f t="shared" si="53"/>
        <v>0</v>
      </c>
      <c r="DR17" s="107">
        <f t="shared" si="54"/>
        <v>0</v>
      </c>
      <c r="DS17" s="107">
        <f t="shared" si="55"/>
        <v>0</v>
      </c>
      <c r="DT17" s="107">
        <f t="shared" si="56"/>
        <v>0</v>
      </c>
      <c r="DV17" s="107">
        <f t="shared" si="57"/>
        <v>0</v>
      </c>
      <c r="DW17" s="107">
        <f t="shared" si="58"/>
        <v>0</v>
      </c>
      <c r="DX17" s="107">
        <f t="shared" si="59"/>
        <v>0</v>
      </c>
      <c r="DY17" s="107">
        <f t="shared" si="60"/>
        <v>0</v>
      </c>
      <c r="DZ17" s="107">
        <f t="shared" si="61"/>
        <v>0</v>
      </c>
      <c r="EA17" s="107">
        <f t="shared" si="62"/>
        <v>0</v>
      </c>
      <c r="EB17" s="107">
        <f t="shared" si="63"/>
        <v>0</v>
      </c>
      <c r="EC17" s="107">
        <f t="shared" si="64"/>
        <v>0</v>
      </c>
      <c r="ED17" s="107">
        <f t="shared" si="65"/>
        <v>0</v>
      </c>
      <c r="EE17" s="107">
        <f t="shared" si="66"/>
        <v>0</v>
      </c>
      <c r="EG17" s="195">
        <f t="shared" si="67"/>
        <v>0</v>
      </c>
      <c r="EH17" s="195">
        <f t="shared" si="68"/>
        <v>0</v>
      </c>
      <c r="EI17" s="195">
        <f t="shared" si="69"/>
        <v>0</v>
      </c>
      <c r="EJ17" s="195">
        <f t="shared" si="70"/>
        <v>0</v>
      </c>
      <c r="EK17" s="195">
        <f t="shared" si="71"/>
        <v>0</v>
      </c>
      <c r="EL17" s="195">
        <f t="shared" si="71"/>
        <v>0</v>
      </c>
      <c r="EM17" s="195">
        <f t="shared" si="71"/>
        <v>0</v>
      </c>
      <c r="EN17" s="195">
        <f t="shared" si="71"/>
        <v>0</v>
      </c>
      <c r="EO17" s="195">
        <f t="shared" si="71"/>
        <v>0</v>
      </c>
      <c r="EP17" s="195">
        <f t="shared" si="71"/>
        <v>0</v>
      </c>
    </row>
    <row r="18" spans="2:146" x14ac:dyDescent="0.2">
      <c r="B18" s="126">
        <f t="shared" si="13"/>
        <v>1</v>
      </c>
      <c r="C18" s="126" t="str">
        <f t="shared" ca="1" si="14"/>
        <v/>
      </c>
      <c r="D18" s="126" t="str">
        <f t="shared" ca="1" si="15"/>
        <v/>
      </c>
      <c r="E18" s="126" t="str">
        <f t="shared" ca="1" si="16"/>
        <v/>
      </c>
      <c r="F18" s="127" t="str">
        <f ca="1">OFFSET(prihlasky!$H$1,$CJ18,0)</f>
        <v/>
      </c>
      <c r="G18" s="127" t="str">
        <f ca="1">IF(OFFSET(prihlasky!$B$1,$CJ18,0)="","",(OFFSET(prihlasky!$B$1,$CJ18,0)))</f>
        <v/>
      </c>
      <c r="H18" s="127">
        <f ca="1">OFFSET(prihlasky!$I$1,$CJ18,0)</f>
        <v>0</v>
      </c>
      <c r="I18" s="127">
        <f ca="1">OFFSET(prihlasky!$A$1,$CJ18,0)</f>
        <v>0</v>
      </c>
      <c r="J18" s="126">
        <f t="shared" si="17"/>
        <v>0</v>
      </c>
      <c r="K18" s="159">
        <f t="shared" si="18"/>
        <v>0</v>
      </c>
      <c r="L18" s="131">
        <f t="shared" ca="1" si="19"/>
        <v>0</v>
      </c>
      <c r="M18" s="127" t="str">
        <f ca="1">IF(OR(CH18=0,ISERROR(MATCH(I18,KKoef!E:E,0))),"",MATCH(I18,KKoef!E:E,0)-1)</f>
        <v/>
      </c>
      <c r="N18" s="127" t="str">
        <f ca="1">IF(M18="","",OFFSET(KKoef!$B$1,M18,0))</f>
        <v/>
      </c>
      <c r="O18" s="128"/>
      <c r="P18" s="128"/>
      <c r="Q18" s="128"/>
      <c r="R18" s="128"/>
      <c r="S18" s="128"/>
      <c r="T18" s="250"/>
      <c r="U18" s="128"/>
      <c r="V18" s="128"/>
      <c r="W18" s="128"/>
      <c r="X18" s="128"/>
      <c r="Y18" s="128"/>
      <c r="Z18" s="250"/>
      <c r="AA18" s="119">
        <f t="shared" ca="1" si="20"/>
        <v>75</v>
      </c>
      <c r="AB18" s="252">
        <f t="shared" si="72"/>
        <v>0</v>
      </c>
      <c r="AC18" s="119">
        <f t="shared" si="73"/>
        <v>0</v>
      </c>
      <c r="AD18" s="252">
        <f t="shared" si="74"/>
        <v>0</v>
      </c>
      <c r="AE18" s="170">
        <f t="shared" ca="1" si="21"/>
        <v>0</v>
      </c>
      <c r="AF18" s="22"/>
      <c r="AG18" s="224"/>
      <c r="AH18" s="194"/>
      <c r="AI18" s="194"/>
      <c r="AJ18" s="194"/>
      <c r="AK18" s="225"/>
      <c r="AL18" s="224"/>
      <c r="AM18" s="194"/>
      <c r="AN18" s="194"/>
      <c r="AO18" s="194"/>
      <c r="AP18" s="225"/>
      <c r="AQ18" s="224"/>
      <c r="AR18" s="194"/>
      <c r="AS18" s="194"/>
      <c r="AT18" s="194"/>
      <c r="AU18" s="225"/>
      <c r="AV18" s="224"/>
      <c r="AW18" s="194"/>
      <c r="AX18" s="194"/>
      <c r="AY18" s="194"/>
      <c r="AZ18" s="225"/>
      <c r="BA18" s="224"/>
      <c r="BB18" s="194"/>
      <c r="BC18" s="194"/>
      <c r="BD18" s="194"/>
      <c r="BE18" s="225"/>
      <c r="BF18" s="224"/>
      <c r="BG18" s="194"/>
      <c r="BH18" s="194"/>
      <c r="BI18" s="194"/>
      <c r="BJ18" s="225"/>
      <c r="BK18" s="212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215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69">
        <f t="shared" si="22"/>
        <v>0</v>
      </c>
      <c r="CH18" s="26">
        <f t="shared" si="23"/>
        <v>0</v>
      </c>
      <c r="CJ18" s="39">
        <v>10</v>
      </c>
      <c r="CK18" s="16">
        <f t="shared" si="24"/>
        <v>0</v>
      </c>
      <c r="CL18" s="51">
        <f t="shared" ca="1" si="25"/>
        <v>0</v>
      </c>
      <c r="CM18" s="51">
        <f t="shared" ca="1" si="25"/>
        <v>0</v>
      </c>
      <c r="CN18" s="51">
        <f t="shared" ca="1" si="25"/>
        <v>0</v>
      </c>
      <c r="CO18" s="51">
        <f t="shared" ca="1" si="26"/>
        <v>0</v>
      </c>
      <c r="CQ18" s="107">
        <f t="shared" si="27"/>
        <v>0</v>
      </c>
      <c r="CR18" s="107">
        <f t="shared" si="28"/>
        <v>0</v>
      </c>
      <c r="CS18" s="107">
        <f t="shared" si="29"/>
        <v>0</v>
      </c>
      <c r="CT18" s="107">
        <f t="shared" si="30"/>
        <v>0</v>
      </c>
      <c r="CU18" s="107">
        <f t="shared" si="31"/>
        <v>0</v>
      </c>
      <c r="CV18" s="107">
        <f t="shared" si="32"/>
        <v>0</v>
      </c>
      <c r="CW18" s="107">
        <f t="shared" si="33"/>
        <v>0</v>
      </c>
      <c r="CX18" s="107">
        <f t="shared" si="34"/>
        <v>0</v>
      </c>
      <c r="CY18" s="107">
        <f t="shared" si="35"/>
        <v>0</v>
      </c>
      <c r="CZ18" s="107">
        <f t="shared" si="36"/>
        <v>0</v>
      </c>
      <c r="DA18" s="107">
        <f t="shared" si="37"/>
        <v>0</v>
      </c>
      <c r="DB18" s="107">
        <f t="shared" si="38"/>
        <v>0</v>
      </c>
      <c r="DC18" s="107">
        <f t="shared" si="39"/>
        <v>0</v>
      </c>
      <c r="DD18" s="107">
        <f t="shared" si="40"/>
        <v>0</v>
      </c>
      <c r="DE18" s="107">
        <f t="shared" si="41"/>
        <v>0</v>
      </c>
      <c r="DF18" s="107">
        <f t="shared" si="42"/>
        <v>0</v>
      </c>
      <c r="DG18" s="107">
        <f t="shared" si="43"/>
        <v>0</v>
      </c>
      <c r="DH18" s="107">
        <f t="shared" si="44"/>
        <v>0</v>
      </c>
      <c r="DI18" s="107">
        <f t="shared" si="45"/>
        <v>0</v>
      </c>
      <c r="DJ18" s="107">
        <f t="shared" si="46"/>
        <v>0</v>
      </c>
      <c r="DK18" s="107">
        <f t="shared" si="47"/>
        <v>0</v>
      </c>
      <c r="DL18" s="107">
        <f t="shared" si="48"/>
        <v>0</v>
      </c>
      <c r="DM18" s="107">
        <f t="shared" si="49"/>
        <v>0</v>
      </c>
      <c r="DN18" s="107">
        <f t="shared" si="50"/>
        <v>0</v>
      </c>
      <c r="DO18" s="107">
        <f t="shared" si="51"/>
        <v>0</v>
      </c>
      <c r="DP18" s="107">
        <f t="shared" si="52"/>
        <v>0</v>
      </c>
      <c r="DQ18" s="107">
        <f t="shared" si="53"/>
        <v>0</v>
      </c>
      <c r="DR18" s="107">
        <f t="shared" si="54"/>
        <v>0</v>
      </c>
      <c r="DS18" s="107">
        <f t="shared" si="55"/>
        <v>0</v>
      </c>
      <c r="DT18" s="107">
        <f t="shared" si="56"/>
        <v>0</v>
      </c>
      <c r="DV18" s="107">
        <f t="shared" si="57"/>
        <v>0</v>
      </c>
      <c r="DW18" s="107">
        <f t="shared" si="58"/>
        <v>0</v>
      </c>
      <c r="DX18" s="107">
        <f t="shared" si="59"/>
        <v>0</v>
      </c>
      <c r="DY18" s="107">
        <f t="shared" si="60"/>
        <v>0</v>
      </c>
      <c r="DZ18" s="107">
        <f t="shared" si="61"/>
        <v>0</v>
      </c>
      <c r="EA18" s="107">
        <f t="shared" si="62"/>
        <v>0</v>
      </c>
      <c r="EB18" s="107">
        <f t="shared" si="63"/>
        <v>0</v>
      </c>
      <c r="EC18" s="107">
        <f t="shared" si="64"/>
        <v>0</v>
      </c>
      <c r="ED18" s="107">
        <f t="shared" si="65"/>
        <v>0</v>
      </c>
      <c r="EE18" s="107">
        <f t="shared" si="66"/>
        <v>0</v>
      </c>
      <c r="EG18" s="195">
        <f t="shared" si="67"/>
        <v>0</v>
      </c>
      <c r="EH18" s="195">
        <f t="shared" si="68"/>
        <v>0</v>
      </c>
      <c r="EI18" s="195">
        <f t="shared" si="69"/>
        <v>0</v>
      </c>
      <c r="EJ18" s="195">
        <f t="shared" si="70"/>
        <v>0</v>
      </c>
      <c r="EK18" s="195">
        <f t="shared" si="71"/>
        <v>0</v>
      </c>
      <c r="EL18" s="195">
        <f t="shared" si="71"/>
        <v>0</v>
      </c>
      <c r="EM18" s="195">
        <f t="shared" si="71"/>
        <v>0</v>
      </c>
      <c r="EN18" s="195">
        <f t="shared" si="71"/>
        <v>0</v>
      </c>
      <c r="EO18" s="195">
        <f t="shared" si="71"/>
        <v>0</v>
      </c>
      <c r="EP18" s="195">
        <f t="shared" si="71"/>
        <v>0</v>
      </c>
    </row>
    <row r="19" spans="2:146" x14ac:dyDescent="0.2">
      <c r="B19" s="126">
        <f t="shared" si="13"/>
        <v>1</v>
      </c>
      <c r="C19" s="126" t="str">
        <f t="shared" ca="1" si="14"/>
        <v/>
      </c>
      <c r="D19" s="126" t="str">
        <f t="shared" ca="1" si="15"/>
        <v/>
      </c>
      <c r="E19" s="126" t="str">
        <f t="shared" ca="1" si="16"/>
        <v/>
      </c>
      <c r="F19" s="127" t="str">
        <f ca="1">OFFSET(prihlasky!$H$1,$CJ19,0)</f>
        <v/>
      </c>
      <c r="G19" s="127" t="str">
        <f ca="1">IF(OFFSET(prihlasky!$B$1,$CJ19,0)="","",(OFFSET(prihlasky!$B$1,$CJ19,0)))</f>
        <v/>
      </c>
      <c r="H19" s="127">
        <f ca="1">OFFSET(prihlasky!$I$1,$CJ19,0)</f>
        <v>0</v>
      </c>
      <c r="I19" s="127">
        <f ca="1">OFFSET(prihlasky!$A$1,$CJ19,0)</f>
        <v>0</v>
      </c>
      <c r="J19" s="126">
        <f t="shared" si="17"/>
        <v>0</v>
      </c>
      <c r="K19" s="159">
        <f t="shared" si="18"/>
        <v>0</v>
      </c>
      <c r="L19" s="131">
        <f t="shared" ca="1" si="19"/>
        <v>0</v>
      </c>
      <c r="M19" s="127" t="str">
        <f ca="1">IF(OR(CH19=0,ISERROR(MATCH(I19,KKoef!E:E,0))),"",MATCH(I19,KKoef!E:E,0)-1)</f>
        <v/>
      </c>
      <c r="N19" s="127" t="str">
        <f ca="1">IF(M19="","",OFFSET(KKoef!$B$1,M19,0))</f>
        <v/>
      </c>
      <c r="O19" s="128"/>
      <c r="P19" s="128"/>
      <c r="Q19" s="128"/>
      <c r="R19" s="128"/>
      <c r="S19" s="128"/>
      <c r="T19" s="250"/>
      <c r="U19" s="128"/>
      <c r="V19" s="128"/>
      <c r="W19" s="128"/>
      <c r="X19" s="128"/>
      <c r="Y19" s="128"/>
      <c r="Z19" s="250"/>
      <c r="AA19" s="119">
        <f t="shared" ca="1" si="20"/>
        <v>75</v>
      </c>
      <c r="AB19" s="252">
        <f t="shared" si="72"/>
        <v>0</v>
      </c>
      <c r="AC19" s="119">
        <f t="shared" si="73"/>
        <v>0</v>
      </c>
      <c r="AD19" s="252">
        <f t="shared" si="74"/>
        <v>0</v>
      </c>
      <c r="AE19" s="170">
        <f t="shared" ca="1" si="21"/>
        <v>0</v>
      </c>
      <c r="AF19" s="22"/>
      <c r="AG19" s="224"/>
      <c r="AH19" s="194"/>
      <c r="AI19" s="194"/>
      <c r="AJ19" s="194"/>
      <c r="AK19" s="225"/>
      <c r="AL19" s="224"/>
      <c r="AM19" s="194"/>
      <c r="AN19" s="194"/>
      <c r="AO19" s="194"/>
      <c r="AP19" s="225"/>
      <c r="AQ19" s="224"/>
      <c r="AR19" s="194"/>
      <c r="AS19" s="194"/>
      <c r="AT19" s="194"/>
      <c r="AU19" s="225"/>
      <c r="AV19" s="224"/>
      <c r="AW19" s="194"/>
      <c r="AX19" s="194"/>
      <c r="AY19" s="194"/>
      <c r="AZ19" s="225"/>
      <c r="BA19" s="224"/>
      <c r="BB19" s="194"/>
      <c r="BC19" s="194"/>
      <c r="BD19" s="194"/>
      <c r="BE19" s="225"/>
      <c r="BF19" s="224"/>
      <c r="BG19" s="194"/>
      <c r="BH19" s="194"/>
      <c r="BI19" s="194"/>
      <c r="BJ19" s="225"/>
      <c r="BK19" s="212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215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69">
        <f t="shared" si="22"/>
        <v>0</v>
      </c>
      <c r="CH19" s="26">
        <f t="shared" si="23"/>
        <v>0</v>
      </c>
      <c r="CJ19" s="39">
        <v>11</v>
      </c>
      <c r="CK19" s="16">
        <f t="shared" si="24"/>
        <v>0</v>
      </c>
      <c r="CL19" s="51">
        <f t="shared" ca="1" si="25"/>
        <v>0</v>
      </c>
      <c r="CM19" s="51">
        <f t="shared" ca="1" si="25"/>
        <v>0</v>
      </c>
      <c r="CN19" s="51">
        <f t="shared" ca="1" si="25"/>
        <v>0</v>
      </c>
      <c r="CO19" s="51">
        <f t="shared" ca="1" si="26"/>
        <v>0</v>
      </c>
      <c r="CQ19" s="107">
        <f t="shared" si="27"/>
        <v>0</v>
      </c>
      <c r="CR19" s="107">
        <f t="shared" si="28"/>
        <v>0</v>
      </c>
      <c r="CS19" s="107">
        <f t="shared" si="29"/>
        <v>0</v>
      </c>
      <c r="CT19" s="107">
        <f t="shared" si="30"/>
        <v>0</v>
      </c>
      <c r="CU19" s="107">
        <f t="shared" si="31"/>
        <v>0</v>
      </c>
      <c r="CV19" s="107">
        <f t="shared" si="32"/>
        <v>0</v>
      </c>
      <c r="CW19" s="107">
        <f t="shared" si="33"/>
        <v>0</v>
      </c>
      <c r="CX19" s="107">
        <f t="shared" si="34"/>
        <v>0</v>
      </c>
      <c r="CY19" s="107">
        <f t="shared" si="35"/>
        <v>0</v>
      </c>
      <c r="CZ19" s="107">
        <f t="shared" si="36"/>
        <v>0</v>
      </c>
      <c r="DA19" s="107">
        <f t="shared" si="37"/>
        <v>0</v>
      </c>
      <c r="DB19" s="107">
        <f t="shared" si="38"/>
        <v>0</v>
      </c>
      <c r="DC19" s="107">
        <f t="shared" si="39"/>
        <v>0</v>
      </c>
      <c r="DD19" s="107">
        <f t="shared" si="40"/>
        <v>0</v>
      </c>
      <c r="DE19" s="107">
        <f t="shared" si="41"/>
        <v>0</v>
      </c>
      <c r="DF19" s="107">
        <f t="shared" si="42"/>
        <v>0</v>
      </c>
      <c r="DG19" s="107">
        <f t="shared" si="43"/>
        <v>0</v>
      </c>
      <c r="DH19" s="107">
        <f t="shared" si="44"/>
        <v>0</v>
      </c>
      <c r="DI19" s="107">
        <f t="shared" si="45"/>
        <v>0</v>
      </c>
      <c r="DJ19" s="107">
        <f t="shared" si="46"/>
        <v>0</v>
      </c>
      <c r="DK19" s="107">
        <f t="shared" si="47"/>
        <v>0</v>
      </c>
      <c r="DL19" s="107">
        <f t="shared" si="48"/>
        <v>0</v>
      </c>
      <c r="DM19" s="107">
        <f t="shared" si="49"/>
        <v>0</v>
      </c>
      <c r="DN19" s="107">
        <f t="shared" si="50"/>
        <v>0</v>
      </c>
      <c r="DO19" s="107">
        <f t="shared" si="51"/>
        <v>0</v>
      </c>
      <c r="DP19" s="107">
        <f t="shared" si="52"/>
        <v>0</v>
      </c>
      <c r="DQ19" s="107">
        <f t="shared" si="53"/>
        <v>0</v>
      </c>
      <c r="DR19" s="107">
        <f t="shared" si="54"/>
        <v>0</v>
      </c>
      <c r="DS19" s="107">
        <f t="shared" si="55"/>
        <v>0</v>
      </c>
      <c r="DT19" s="107">
        <f t="shared" si="56"/>
        <v>0</v>
      </c>
      <c r="DV19" s="107">
        <f t="shared" si="57"/>
        <v>0</v>
      </c>
      <c r="DW19" s="107">
        <f t="shared" si="58"/>
        <v>0</v>
      </c>
      <c r="DX19" s="107">
        <f t="shared" si="59"/>
        <v>0</v>
      </c>
      <c r="DY19" s="107">
        <f t="shared" si="60"/>
        <v>0</v>
      </c>
      <c r="DZ19" s="107">
        <f t="shared" si="61"/>
        <v>0</v>
      </c>
      <c r="EA19" s="107">
        <f t="shared" si="62"/>
        <v>0</v>
      </c>
      <c r="EB19" s="107">
        <f t="shared" si="63"/>
        <v>0</v>
      </c>
      <c r="EC19" s="107">
        <f t="shared" si="64"/>
        <v>0</v>
      </c>
      <c r="ED19" s="107">
        <f t="shared" si="65"/>
        <v>0</v>
      </c>
      <c r="EE19" s="107">
        <f t="shared" si="66"/>
        <v>0</v>
      </c>
      <c r="EG19" s="195">
        <f t="shared" si="67"/>
        <v>0</v>
      </c>
      <c r="EH19" s="195">
        <f t="shared" si="68"/>
        <v>0</v>
      </c>
      <c r="EI19" s="195">
        <f t="shared" si="69"/>
        <v>0</v>
      </c>
      <c r="EJ19" s="195">
        <f t="shared" si="70"/>
        <v>0</v>
      </c>
      <c r="EK19" s="195">
        <f t="shared" si="71"/>
        <v>0</v>
      </c>
      <c r="EL19" s="195">
        <f t="shared" si="71"/>
        <v>0</v>
      </c>
      <c r="EM19" s="195">
        <f t="shared" si="71"/>
        <v>0</v>
      </c>
      <c r="EN19" s="195">
        <f t="shared" si="71"/>
        <v>0</v>
      </c>
      <c r="EO19" s="195">
        <f t="shared" si="71"/>
        <v>0</v>
      </c>
      <c r="EP19" s="195">
        <f t="shared" si="71"/>
        <v>0</v>
      </c>
    </row>
    <row r="20" spans="2:146" x14ac:dyDescent="0.2">
      <c r="B20" s="126">
        <f t="shared" si="13"/>
        <v>1</v>
      </c>
      <c r="C20" s="126" t="str">
        <f t="shared" ca="1" si="14"/>
        <v/>
      </c>
      <c r="D20" s="126" t="str">
        <f t="shared" ca="1" si="15"/>
        <v/>
      </c>
      <c r="E20" s="126" t="str">
        <f t="shared" ca="1" si="16"/>
        <v/>
      </c>
      <c r="F20" s="127" t="str">
        <f ca="1">OFFSET(prihlasky!$H$1,$CJ20,0)</f>
        <v/>
      </c>
      <c r="G20" s="127" t="str">
        <f ca="1">IF(OFFSET(prihlasky!$B$1,$CJ20,0)="","",(OFFSET(prihlasky!$B$1,$CJ20,0)))</f>
        <v/>
      </c>
      <c r="H20" s="127">
        <f ca="1">OFFSET(prihlasky!$I$1,$CJ20,0)</f>
        <v>0</v>
      </c>
      <c r="I20" s="127">
        <f ca="1">OFFSET(prihlasky!$A$1,$CJ20,0)</f>
        <v>0</v>
      </c>
      <c r="J20" s="126">
        <f t="shared" si="17"/>
        <v>0</v>
      </c>
      <c r="K20" s="159">
        <f t="shared" si="18"/>
        <v>0</v>
      </c>
      <c r="L20" s="131">
        <f t="shared" ca="1" si="19"/>
        <v>0</v>
      </c>
      <c r="M20" s="127" t="str">
        <f ca="1">IF(OR(CH20=0,ISERROR(MATCH(I20,KKoef!E:E,0))),"",MATCH(I20,KKoef!E:E,0)-1)</f>
        <v/>
      </c>
      <c r="N20" s="127" t="str">
        <f ca="1">IF(M20="","",OFFSET(KKoef!$B$1,M20,0))</f>
        <v/>
      </c>
      <c r="O20" s="128"/>
      <c r="P20" s="128"/>
      <c r="Q20" s="128"/>
      <c r="R20" s="128"/>
      <c r="S20" s="128"/>
      <c r="T20" s="250"/>
      <c r="U20" s="128"/>
      <c r="V20" s="128"/>
      <c r="W20" s="128"/>
      <c r="X20" s="128"/>
      <c r="Y20" s="128"/>
      <c r="Z20" s="250"/>
      <c r="AA20" s="119">
        <f t="shared" ca="1" si="20"/>
        <v>75</v>
      </c>
      <c r="AB20" s="252">
        <f t="shared" si="72"/>
        <v>0</v>
      </c>
      <c r="AC20" s="119">
        <f t="shared" si="73"/>
        <v>0</v>
      </c>
      <c r="AD20" s="252">
        <f t="shared" si="74"/>
        <v>0</v>
      </c>
      <c r="AE20" s="170">
        <f t="shared" ca="1" si="21"/>
        <v>0</v>
      </c>
      <c r="AF20" s="22"/>
      <c r="AG20" s="224"/>
      <c r="AH20" s="194"/>
      <c r="AI20" s="194"/>
      <c r="AJ20" s="194"/>
      <c r="AK20" s="225"/>
      <c r="AL20" s="224"/>
      <c r="AM20" s="194"/>
      <c r="AN20" s="194"/>
      <c r="AO20" s="194"/>
      <c r="AP20" s="225"/>
      <c r="AQ20" s="224"/>
      <c r="AR20" s="194"/>
      <c r="AS20" s="194"/>
      <c r="AT20" s="194"/>
      <c r="AU20" s="225"/>
      <c r="AV20" s="224"/>
      <c r="AW20" s="194"/>
      <c r="AX20" s="194"/>
      <c r="AY20" s="194"/>
      <c r="AZ20" s="225"/>
      <c r="BA20" s="224"/>
      <c r="BB20" s="194"/>
      <c r="BC20" s="194"/>
      <c r="BD20" s="194"/>
      <c r="BE20" s="225"/>
      <c r="BF20" s="224"/>
      <c r="BG20" s="194"/>
      <c r="BH20" s="194"/>
      <c r="BI20" s="194"/>
      <c r="BJ20" s="225"/>
      <c r="BK20" s="212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215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69">
        <f t="shared" si="22"/>
        <v>0</v>
      </c>
      <c r="CH20" s="26">
        <f t="shared" si="23"/>
        <v>0</v>
      </c>
      <c r="CJ20" s="39">
        <v>12</v>
      </c>
      <c r="CK20" s="16">
        <f t="shared" si="24"/>
        <v>0</v>
      </c>
      <c r="CL20" s="51">
        <f t="shared" ca="1" si="25"/>
        <v>0</v>
      </c>
      <c r="CM20" s="51">
        <f t="shared" ca="1" si="25"/>
        <v>0</v>
      </c>
      <c r="CN20" s="51">
        <f t="shared" ca="1" si="25"/>
        <v>0</v>
      </c>
      <c r="CO20" s="51">
        <f t="shared" ca="1" si="26"/>
        <v>0</v>
      </c>
      <c r="CQ20" s="107">
        <f t="shared" si="27"/>
        <v>0</v>
      </c>
      <c r="CR20" s="107">
        <f t="shared" si="28"/>
        <v>0</v>
      </c>
      <c r="CS20" s="107">
        <f t="shared" si="29"/>
        <v>0</v>
      </c>
      <c r="CT20" s="107">
        <f t="shared" si="30"/>
        <v>0</v>
      </c>
      <c r="CU20" s="107">
        <f t="shared" si="31"/>
        <v>0</v>
      </c>
      <c r="CV20" s="107">
        <f t="shared" si="32"/>
        <v>0</v>
      </c>
      <c r="CW20" s="107">
        <f t="shared" si="33"/>
        <v>0</v>
      </c>
      <c r="CX20" s="107">
        <f t="shared" si="34"/>
        <v>0</v>
      </c>
      <c r="CY20" s="107">
        <f t="shared" si="35"/>
        <v>0</v>
      </c>
      <c r="CZ20" s="107">
        <f t="shared" si="36"/>
        <v>0</v>
      </c>
      <c r="DA20" s="107">
        <f t="shared" si="37"/>
        <v>0</v>
      </c>
      <c r="DB20" s="107">
        <f t="shared" si="38"/>
        <v>0</v>
      </c>
      <c r="DC20" s="107">
        <f t="shared" si="39"/>
        <v>0</v>
      </c>
      <c r="DD20" s="107">
        <f t="shared" si="40"/>
        <v>0</v>
      </c>
      <c r="DE20" s="107">
        <f t="shared" si="41"/>
        <v>0</v>
      </c>
      <c r="DF20" s="107">
        <f t="shared" si="42"/>
        <v>0</v>
      </c>
      <c r="DG20" s="107">
        <f t="shared" si="43"/>
        <v>0</v>
      </c>
      <c r="DH20" s="107">
        <f t="shared" si="44"/>
        <v>0</v>
      </c>
      <c r="DI20" s="107">
        <f t="shared" si="45"/>
        <v>0</v>
      </c>
      <c r="DJ20" s="107">
        <f t="shared" si="46"/>
        <v>0</v>
      </c>
      <c r="DK20" s="107">
        <f t="shared" si="47"/>
        <v>0</v>
      </c>
      <c r="DL20" s="107">
        <f t="shared" si="48"/>
        <v>0</v>
      </c>
      <c r="DM20" s="107">
        <f t="shared" si="49"/>
        <v>0</v>
      </c>
      <c r="DN20" s="107">
        <f t="shared" si="50"/>
        <v>0</v>
      </c>
      <c r="DO20" s="107">
        <f t="shared" si="51"/>
        <v>0</v>
      </c>
      <c r="DP20" s="107">
        <f t="shared" si="52"/>
        <v>0</v>
      </c>
      <c r="DQ20" s="107">
        <f t="shared" si="53"/>
        <v>0</v>
      </c>
      <c r="DR20" s="107">
        <f t="shared" si="54"/>
        <v>0</v>
      </c>
      <c r="DS20" s="107">
        <f t="shared" si="55"/>
        <v>0</v>
      </c>
      <c r="DT20" s="107">
        <f t="shared" si="56"/>
        <v>0</v>
      </c>
      <c r="DV20" s="107">
        <f t="shared" si="57"/>
        <v>0</v>
      </c>
      <c r="DW20" s="107">
        <f t="shared" si="58"/>
        <v>0</v>
      </c>
      <c r="DX20" s="107">
        <f t="shared" si="59"/>
        <v>0</v>
      </c>
      <c r="DY20" s="107">
        <f t="shared" si="60"/>
        <v>0</v>
      </c>
      <c r="DZ20" s="107">
        <f t="shared" si="61"/>
        <v>0</v>
      </c>
      <c r="EA20" s="107">
        <f t="shared" si="62"/>
        <v>0</v>
      </c>
      <c r="EB20" s="107">
        <f t="shared" si="63"/>
        <v>0</v>
      </c>
      <c r="EC20" s="107">
        <f t="shared" si="64"/>
        <v>0</v>
      </c>
      <c r="ED20" s="107">
        <f t="shared" si="65"/>
        <v>0</v>
      </c>
      <c r="EE20" s="107">
        <f t="shared" si="66"/>
        <v>0</v>
      </c>
      <c r="EG20" s="195">
        <f t="shared" si="67"/>
        <v>0</v>
      </c>
      <c r="EH20" s="195">
        <f t="shared" si="68"/>
        <v>0</v>
      </c>
      <c r="EI20" s="195">
        <f t="shared" si="69"/>
        <v>0</v>
      </c>
      <c r="EJ20" s="195">
        <f t="shared" si="70"/>
        <v>0</v>
      </c>
      <c r="EK20" s="195">
        <f t="shared" si="71"/>
        <v>0</v>
      </c>
      <c r="EL20" s="195">
        <f t="shared" si="71"/>
        <v>0</v>
      </c>
      <c r="EM20" s="195">
        <f t="shared" si="71"/>
        <v>0</v>
      </c>
      <c r="EN20" s="195">
        <f t="shared" si="71"/>
        <v>0</v>
      </c>
      <c r="EO20" s="195">
        <f t="shared" si="71"/>
        <v>0</v>
      </c>
      <c r="EP20" s="195">
        <f t="shared" si="71"/>
        <v>0</v>
      </c>
    </row>
    <row r="21" spans="2:146" x14ac:dyDescent="0.2">
      <c r="B21" s="126">
        <f t="shared" si="13"/>
        <v>1</v>
      </c>
      <c r="C21" s="126" t="str">
        <f t="shared" ca="1" si="14"/>
        <v/>
      </c>
      <c r="D21" s="126" t="str">
        <f t="shared" ca="1" si="15"/>
        <v/>
      </c>
      <c r="E21" s="126" t="str">
        <f t="shared" ca="1" si="16"/>
        <v/>
      </c>
      <c r="F21" s="127" t="str">
        <f ca="1">OFFSET(prihlasky!$H$1,$CJ21,0)</f>
        <v/>
      </c>
      <c r="G21" s="127" t="str">
        <f ca="1">IF(OFFSET(prihlasky!$B$1,$CJ21,0)="","",(OFFSET(prihlasky!$B$1,$CJ21,0)))</f>
        <v/>
      </c>
      <c r="H21" s="127">
        <f ca="1">OFFSET(prihlasky!$I$1,$CJ21,0)</f>
        <v>0</v>
      </c>
      <c r="I21" s="127">
        <f ca="1">OFFSET(prihlasky!$A$1,$CJ21,0)</f>
        <v>0</v>
      </c>
      <c r="J21" s="126">
        <f t="shared" si="17"/>
        <v>0</v>
      </c>
      <c r="K21" s="159">
        <f t="shared" si="18"/>
        <v>0</v>
      </c>
      <c r="L21" s="131">
        <f t="shared" ca="1" si="19"/>
        <v>0</v>
      </c>
      <c r="M21" s="127" t="str">
        <f ca="1">IF(OR(CH21=0,ISERROR(MATCH(I21,KKoef!E:E,0))),"",MATCH(I21,KKoef!E:E,0)-1)</f>
        <v/>
      </c>
      <c r="N21" s="127" t="str">
        <f ca="1">IF(M21="","",OFFSET(KKoef!$B$1,M21,0))</f>
        <v/>
      </c>
      <c r="O21" s="128"/>
      <c r="P21" s="128"/>
      <c r="Q21" s="128"/>
      <c r="R21" s="128"/>
      <c r="S21" s="128"/>
      <c r="T21" s="250"/>
      <c r="U21" s="128"/>
      <c r="V21" s="128"/>
      <c r="W21" s="128"/>
      <c r="X21" s="128"/>
      <c r="Y21" s="128"/>
      <c r="Z21" s="250"/>
      <c r="AA21" s="119">
        <f t="shared" ca="1" si="20"/>
        <v>75</v>
      </c>
      <c r="AB21" s="252">
        <f t="shared" si="72"/>
        <v>0</v>
      </c>
      <c r="AC21" s="119">
        <f t="shared" si="73"/>
        <v>0</v>
      </c>
      <c r="AD21" s="252">
        <f t="shared" si="74"/>
        <v>0</v>
      </c>
      <c r="AE21" s="170">
        <f t="shared" ca="1" si="21"/>
        <v>0</v>
      </c>
      <c r="AF21" s="22"/>
      <c r="AG21" s="224"/>
      <c r="AH21" s="194"/>
      <c r="AI21" s="194"/>
      <c r="AJ21" s="194"/>
      <c r="AK21" s="225"/>
      <c r="AL21" s="224"/>
      <c r="AM21" s="194"/>
      <c r="AN21" s="194"/>
      <c r="AO21" s="194"/>
      <c r="AP21" s="225"/>
      <c r="AQ21" s="224"/>
      <c r="AR21" s="194"/>
      <c r="AS21" s="194"/>
      <c r="AT21" s="194"/>
      <c r="AU21" s="225"/>
      <c r="AV21" s="224"/>
      <c r="AW21" s="194"/>
      <c r="AX21" s="194"/>
      <c r="AY21" s="194"/>
      <c r="AZ21" s="225"/>
      <c r="BA21" s="224"/>
      <c r="BB21" s="194"/>
      <c r="BC21" s="194"/>
      <c r="BD21" s="194"/>
      <c r="BE21" s="225"/>
      <c r="BF21" s="224"/>
      <c r="BG21" s="194"/>
      <c r="BH21" s="194"/>
      <c r="BI21" s="194"/>
      <c r="BJ21" s="225"/>
      <c r="BK21" s="212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215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69">
        <f t="shared" si="22"/>
        <v>0</v>
      </c>
      <c r="CH21" s="26">
        <f t="shared" si="23"/>
        <v>0</v>
      </c>
      <c r="CJ21" s="39">
        <v>13</v>
      </c>
      <c r="CK21" s="16">
        <f t="shared" si="24"/>
        <v>0</v>
      </c>
      <c r="CL21" s="51">
        <f t="shared" ca="1" si="25"/>
        <v>0</v>
      </c>
      <c r="CM21" s="51">
        <f t="shared" ca="1" si="25"/>
        <v>0</v>
      </c>
      <c r="CN21" s="51">
        <f t="shared" ca="1" si="25"/>
        <v>0</v>
      </c>
      <c r="CO21" s="51">
        <f t="shared" ca="1" si="26"/>
        <v>0</v>
      </c>
      <c r="CQ21" s="107">
        <f t="shared" si="27"/>
        <v>0</v>
      </c>
      <c r="CR21" s="107">
        <f t="shared" si="28"/>
        <v>0</v>
      </c>
      <c r="CS21" s="107">
        <f t="shared" si="29"/>
        <v>0</v>
      </c>
      <c r="CT21" s="107">
        <f t="shared" si="30"/>
        <v>0</v>
      </c>
      <c r="CU21" s="107">
        <f t="shared" si="31"/>
        <v>0</v>
      </c>
      <c r="CV21" s="107">
        <f t="shared" si="32"/>
        <v>0</v>
      </c>
      <c r="CW21" s="107">
        <f t="shared" si="33"/>
        <v>0</v>
      </c>
      <c r="CX21" s="107">
        <f t="shared" si="34"/>
        <v>0</v>
      </c>
      <c r="CY21" s="107">
        <f t="shared" si="35"/>
        <v>0</v>
      </c>
      <c r="CZ21" s="107">
        <f t="shared" si="36"/>
        <v>0</v>
      </c>
      <c r="DA21" s="107">
        <f t="shared" si="37"/>
        <v>0</v>
      </c>
      <c r="DB21" s="107">
        <f t="shared" si="38"/>
        <v>0</v>
      </c>
      <c r="DC21" s="107">
        <f t="shared" si="39"/>
        <v>0</v>
      </c>
      <c r="DD21" s="107">
        <f t="shared" si="40"/>
        <v>0</v>
      </c>
      <c r="DE21" s="107">
        <f t="shared" si="41"/>
        <v>0</v>
      </c>
      <c r="DF21" s="107">
        <f t="shared" si="42"/>
        <v>0</v>
      </c>
      <c r="DG21" s="107">
        <f t="shared" si="43"/>
        <v>0</v>
      </c>
      <c r="DH21" s="107">
        <f t="shared" si="44"/>
        <v>0</v>
      </c>
      <c r="DI21" s="107">
        <f t="shared" si="45"/>
        <v>0</v>
      </c>
      <c r="DJ21" s="107">
        <f t="shared" si="46"/>
        <v>0</v>
      </c>
      <c r="DK21" s="107">
        <f t="shared" si="47"/>
        <v>0</v>
      </c>
      <c r="DL21" s="107">
        <f t="shared" si="48"/>
        <v>0</v>
      </c>
      <c r="DM21" s="107">
        <f t="shared" si="49"/>
        <v>0</v>
      </c>
      <c r="DN21" s="107">
        <f t="shared" si="50"/>
        <v>0</v>
      </c>
      <c r="DO21" s="107">
        <f t="shared" si="51"/>
        <v>0</v>
      </c>
      <c r="DP21" s="107">
        <f t="shared" si="52"/>
        <v>0</v>
      </c>
      <c r="DQ21" s="107">
        <f t="shared" si="53"/>
        <v>0</v>
      </c>
      <c r="DR21" s="107">
        <f t="shared" si="54"/>
        <v>0</v>
      </c>
      <c r="DS21" s="107">
        <f t="shared" si="55"/>
        <v>0</v>
      </c>
      <c r="DT21" s="107">
        <f t="shared" si="56"/>
        <v>0</v>
      </c>
      <c r="DV21" s="107">
        <f t="shared" si="57"/>
        <v>0</v>
      </c>
      <c r="DW21" s="107">
        <f t="shared" si="58"/>
        <v>0</v>
      </c>
      <c r="DX21" s="107">
        <f t="shared" si="59"/>
        <v>0</v>
      </c>
      <c r="DY21" s="107">
        <f t="shared" si="60"/>
        <v>0</v>
      </c>
      <c r="DZ21" s="107">
        <f t="shared" si="61"/>
        <v>0</v>
      </c>
      <c r="EA21" s="107">
        <f t="shared" si="62"/>
        <v>0</v>
      </c>
      <c r="EB21" s="107">
        <f t="shared" si="63"/>
        <v>0</v>
      </c>
      <c r="EC21" s="107">
        <f t="shared" si="64"/>
        <v>0</v>
      </c>
      <c r="ED21" s="107">
        <f t="shared" si="65"/>
        <v>0</v>
      </c>
      <c r="EE21" s="107">
        <f t="shared" si="66"/>
        <v>0</v>
      </c>
      <c r="EG21" s="195">
        <f t="shared" si="67"/>
        <v>0</v>
      </c>
      <c r="EH21" s="195">
        <f t="shared" si="68"/>
        <v>0</v>
      </c>
      <c r="EI21" s="195">
        <f t="shared" si="69"/>
        <v>0</v>
      </c>
      <c r="EJ21" s="195">
        <f t="shared" si="70"/>
        <v>0</v>
      </c>
      <c r="EK21" s="195">
        <f t="shared" si="71"/>
        <v>0</v>
      </c>
      <c r="EL21" s="195">
        <f t="shared" si="71"/>
        <v>0</v>
      </c>
      <c r="EM21" s="195">
        <f t="shared" si="71"/>
        <v>0</v>
      </c>
      <c r="EN21" s="195">
        <f t="shared" si="71"/>
        <v>0</v>
      </c>
      <c r="EO21" s="195">
        <f t="shared" si="71"/>
        <v>0</v>
      </c>
      <c r="EP21" s="195">
        <f t="shared" si="71"/>
        <v>0</v>
      </c>
    </row>
    <row r="22" spans="2:146" x14ac:dyDescent="0.2">
      <c r="B22" s="126">
        <f t="shared" si="13"/>
        <v>1</v>
      </c>
      <c r="C22" s="126" t="str">
        <f t="shared" ca="1" si="14"/>
        <v/>
      </c>
      <c r="D22" s="126" t="str">
        <f t="shared" ca="1" si="15"/>
        <v/>
      </c>
      <c r="E22" s="126" t="str">
        <f t="shared" ca="1" si="16"/>
        <v/>
      </c>
      <c r="F22" s="127" t="str">
        <f ca="1">OFFSET(prihlasky!$H$1,$CJ22,0)</f>
        <v/>
      </c>
      <c r="G22" s="127" t="str">
        <f ca="1">IF(OFFSET(prihlasky!$B$1,$CJ22,0)="","",(OFFSET(prihlasky!$B$1,$CJ22,0)))</f>
        <v/>
      </c>
      <c r="H22" s="127">
        <f ca="1">OFFSET(prihlasky!$I$1,$CJ22,0)</f>
        <v>0</v>
      </c>
      <c r="I22" s="127">
        <f ca="1">OFFSET(prihlasky!$A$1,$CJ22,0)</f>
        <v>0</v>
      </c>
      <c r="J22" s="126">
        <f t="shared" si="17"/>
        <v>0</v>
      </c>
      <c r="K22" s="159">
        <f t="shared" si="18"/>
        <v>0</v>
      </c>
      <c r="L22" s="131">
        <f t="shared" ca="1" si="19"/>
        <v>0</v>
      </c>
      <c r="M22" s="127" t="str">
        <f ca="1">IF(OR(CH22=0,ISERROR(MATCH(I22,KKoef!E:E,0))),"",MATCH(I22,KKoef!E:E,0)-1)</f>
        <v/>
      </c>
      <c r="N22" s="127" t="str">
        <f ca="1">IF(M22="","",OFFSET(KKoef!$B$1,M22,0))</f>
        <v/>
      </c>
      <c r="O22" s="128"/>
      <c r="P22" s="128"/>
      <c r="Q22" s="128"/>
      <c r="R22" s="128"/>
      <c r="S22" s="128"/>
      <c r="T22" s="250"/>
      <c r="U22" s="128"/>
      <c r="V22" s="128"/>
      <c r="W22" s="128"/>
      <c r="X22" s="128"/>
      <c r="Y22" s="128"/>
      <c r="Z22" s="250"/>
      <c r="AA22" s="119">
        <f t="shared" ca="1" si="20"/>
        <v>75</v>
      </c>
      <c r="AB22" s="252">
        <f t="shared" si="72"/>
        <v>0</v>
      </c>
      <c r="AC22" s="119">
        <f t="shared" si="73"/>
        <v>0</v>
      </c>
      <c r="AD22" s="252">
        <f t="shared" si="74"/>
        <v>0</v>
      </c>
      <c r="AE22" s="170">
        <f t="shared" ca="1" si="21"/>
        <v>0</v>
      </c>
      <c r="AF22" s="22"/>
      <c r="AG22" s="224"/>
      <c r="AH22" s="194"/>
      <c r="AI22" s="194"/>
      <c r="AJ22" s="194"/>
      <c r="AK22" s="225"/>
      <c r="AL22" s="224"/>
      <c r="AM22" s="194"/>
      <c r="AN22" s="194"/>
      <c r="AO22" s="194"/>
      <c r="AP22" s="225"/>
      <c r="AQ22" s="224"/>
      <c r="AR22" s="194"/>
      <c r="AS22" s="194"/>
      <c r="AT22" s="194"/>
      <c r="AU22" s="225"/>
      <c r="AV22" s="224"/>
      <c r="AW22" s="194"/>
      <c r="AX22" s="194"/>
      <c r="AY22" s="194"/>
      <c r="AZ22" s="225"/>
      <c r="BA22" s="224"/>
      <c r="BB22" s="194"/>
      <c r="BC22" s="194"/>
      <c r="BD22" s="194"/>
      <c r="BE22" s="225"/>
      <c r="BF22" s="224"/>
      <c r="BG22" s="194"/>
      <c r="BH22" s="194"/>
      <c r="BI22" s="194"/>
      <c r="BJ22" s="225"/>
      <c r="BK22" s="212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215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69">
        <f t="shared" si="22"/>
        <v>0</v>
      </c>
      <c r="CH22" s="26">
        <f t="shared" si="23"/>
        <v>0</v>
      </c>
      <c r="CJ22" s="39">
        <v>14</v>
      </c>
      <c r="CK22" s="16">
        <f t="shared" si="24"/>
        <v>0</v>
      </c>
      <c r="CL22" s="51">
        <f t="shared" ca="1" si="25"/>
        <v>0</v>
      </c>
      <c r="CM22" s="51">
        <f t="shared" ca="1" si="25"/>
        <v>0</v>
      </c>
      <c r="CN22" s="51">
        <f t="shared" ca="1" si="25"/>
        <v>0</v>
      </c>
      <c r="CO22" s="51">
        <f t="shared" ca="1" si="26"/>
        <v>0</v>
      </c>
      <c r="CQ22" s="107">
        <f t="shared" si="27"/>
        <v>0</v>
      </c>
      <c r="CR22" s="107">
        <f t="shared" si="28"/>
        <v>0</v>
      </c>
      <c r="CS22" s="107">
        <f t="shared" si="29"/>
        <v>0</v>
      </c>
      <c r="CT22" s="107">
        <f t="shared" si="30"/>
        <v>0</v>
      </c>
      <c r="CU22" s="107">
        <f t="shared" si="31"/>
        <v>0</v>
      </c>
      <c r="CV22" s="107">
        <f t="shared" si="32"/>
        <v>0</v>
      </c>
      <c r="CW22" s="107">
        <f t="shared" si="33"/>
        <v>0</v>
      </c>
      <c r="CX22" s="107">
        <f t="shared" si="34"/>
        <v>0</v>
      </c>
      <c r="CY22" s="107">
        <f t="shared" si="35"/>
        <v>0</v>
      </c>
      <c r="CZ22" s="107">
        <f t="shared" si="36"/>
        <v>0</v>
      </c>
      <c r="DA22" s="107">
        <f t="shared" si="37"/>
        <v>0</v>
      </c>
      <c r="DB22" s="107">
        <f t="shared" si="38"/>
        <v>0</v>
      </c>
      <c r="DC22" s="107">
        <f t="shared" si="39"/>
        <v>0</v>
      </c>
      <c r="DD22" s="107">
        <f t="shared" si="40"/>
        <v>0</v>
      </c>
      <c r="DE22" s="107">
        <f t="shared" si="41"/>
        <v>0</v>
      </c>
      <c r="DF22" s="107">
        <f t="shared" si="42"/>
        <v>0</v>
      </c>
      <c r="DG22" s="107">
        <f t="shared" si="43"/>
        <v>0</v>
      </c>
      <c r="DH22" s="107">
        <f t="shared" si="44"/>
        <v>0</v>
      </c>
      <c r="DI22" s="107">
        <f t="shared" si="45"/>
        <v>0</v>
      </c>
      <c r="DJ22" s="107">
        <f t="shared" si="46"/>
        <v>0</v>
      </c>
      <c r="DK22" s="107">
        <f t="shared" si="47"/>
        <v>0</v>
      </c>
      <c r="DL22" s="107">
        <f t="shared" si="48"/>
        <v>0</v>
      </c>
      <c r="DM22" s="107">
        <f t="shared" si="49"/>
        <v>0</v>
      </c>
      <c r="DN22" s="107">
        <f t="shared" si="50"/>
        <v>0</v>
      </c>
      <c r="DO22" s="107">
        <f t="shared" si="51"/>
        <v>0</v>
      </c>
      <c r="DP22" s="107">
        <f t="shared" si="52"/>
        <v>0</v>
      </c>
      <c r="DQ22" s="107">
        <f t="shared" si="53"/>
        <v>0</v>
      </c>
      <c r="DR22" s="107">
        <f t="shared" si="54"/>
        <v>0</v>
      </c>
      <c r="DS22" s="107">
        <f t="shared" si="55"/>
        <v>0</v>
      </c>
      <c r="DT22" s="107">
        <f t="shared" si="56"/>
        <v>0</v>
      </c>
      <c r="DV22" s="107">
        <f t="shared" si="57"/>
        <v>0</v>
      </c>
      <c r="DW22" s="107">
        <f t="shared" si="58"/>
        <v>0</v>
      </c>
      <c r="DX22" s="107">
        <f t="shared" si="59"/>
        <v>0</v>
      </c>
      <c r="DY22" s="107">
        <f t="shared" si="60"/>
        <v>0</v>
      </c>
      <c r="DZ22" s="107">
        <f t="shared" si="61"/>
        <v>0</v>
      </c>
      <c r="EA22" s="107">
        <f t="shared" si="62"/>
        <v>0</v>
      </c>
      <c r="EB22" s="107">
        <f t="shared" si="63"/>
        <v>0</v>
      </c>
      <c r="EC22" s="107">
        <f t="shared" si="64"/>
        <v>0</v>
      </c>
      <c r="ED22" s="107">
        <f t="shared" si="65"/>
        <v>0</v>
      </c>
      <c r="EE22" s="107">
        <f t="shared" si="66"/>
        <v>0</v>
      </c>
      <c r="EG22" s="195">
        <f t="shared" si="67"/>
        <v>0</v>
      </c>
      <c r="EH22" s="195">
        <f t="shared" si="68"/>
        <v>0</v>
      </c>
      <c r="EI22" s="195">
        <f t="shared" si="69"/>
        <v>0</v>
      </c>
      <c r="EJ22" s="195">
        <f t="shared" si="70"/>
        <v>0</v>
      </c>
      <c r="EK22" s="195">
        <f t="shared" si="71"/>
        <v>0</v>
      </c>
      <c r="EL22" s="195">
        <f t="shared" si="71"/>
        <v>0</v>
      </c>
      <c r="EM22" s="195">
        <f t="shared" si="71"/>
        <v>0</v>
      </c>
      <c r="EN22" s="195">
        <f t="shared" si="71"/>
        <v>0</v>
      </c>
      <c r="EO22" s="195">
        <f t="shared" si="71"/>
        <v>0</v>
      </c>
      <c r="EP22" s="195">
        <f t="shared" si="71"/>
        <v>0</v>
      </c>
    </row>
    <row r="23" spans="2:146" x14ac:dyDescent="0.2">
      <c r="B23" s="126">
        <f t="shared" si="13"/>
        <v>1</v>
      </c>
      <c r="C23" s="126" t="str">
        <f t="shared" ca="1" si="14"/>
        <v/>
      </c>
      <c r="D23" s="126" t="str">
        <f t="shared" ca="1" si="15"/>
        <v/>
      </c>
      <c r="E23" s="126" t="str">
        <f t="shared" ca="1" si="16"/>
        <v/>
      </c>
      <c r="F23" s="127" t="str">
        <f ca="1">OFFSET(prihlasky!$H$1,$CJ23,0)</f>
        <v/>
      </c>
      <c r="G23" s="127" t="str">
        <f ca="1">IF(OFFSET(prihlasky!$B$1,$CJ23,0)="","",(OFFSET(prihlasky!$B$1,$CJ23,0)))</f>
        <v/>
      </c>
      <c r="H23" s="127">
        <f ca="1">OFFSET(prihlasky!$I$1,$CJ23,0)</f>
        <v>0</v>
      </c>
      <c r="I23" s="127">
        <f ca="1">OFFSET(prihlasky!$A$1,$CJ23,0)</f>
        <v>0</v>
      </c>
      <c r="J23" s="126">
        <f t="shared" si="17"/>
        <v>0</v>
      </c>
      <c r="K23" s="159">
        <f t="shared" si="18"/>
        <v>0</v>
      </c>
      <c r="L23" s="131">
        <f t="shared" ca="1" si="19"/>
        <v>0</v>
      </c>
      <c r="M23" s="127" t="str">
        <f ca="1">IF(OR(CH23=0,ISERROR(MATCH(I23,KKoef!E:E,0))),"",MATCH(I23,KKoef!E:E,0)-1)</f>
        <v/>
      </c>
      <c r="N23" s="127" t="str">
        <f ca="1">IF(M23="","",OFFSET(KKoef!$B$1,M23,0))</f>
        <v/>
      </c>
      <c r="O23" s="128"/>
      <c r="P23" s="128"/>
      <c r="Q23" s="128"/>
      <c r="R23" s="128"/>
      <c r="S23" s="128"/>
      <c r="T23" s="250"/>
      <c r="U23" s="128"/>
      <c r="V23" s="128"/>
      <c r="W23" s="128"/>
      <c r="X23" s="128"/>
      <c r="Y23" s="128"/>
      <c r="Z23" s="250"/>
      <c r="AA23" s="119">
        <f t="shared" ca="1" si="20"/>
        <v>75</v>
      </c>
      <c r="AB23" s="252">
        <f t="shared" si="72"/>
        <v>0</v>
      </c>
      <c r="AC23" s="119">
        <f t="shared" si="73"/>
        <v>0</v>
      </c>
      <c r="AD23" s="252">
        <f t="shared" si="74"/>
        <v>0</v>
      </c>
      <c r="AE23" s="170">
        <f t="shared" ca="1" si="21"/>
        <v>0</v>
      </c>
      <c r="AF23" s="22"/>
      <c r="AG23" s="224"/>
      <c r="AH23" s="194"/>
      <c r="AI23" s="194"/>
      <c r="AJ23" s="194"/>
      <c r="AK23" s="225"/>
      <c r="AL23" s="224"/>
      <c r="AM23" s="194"/>
      <c r="AN23" s="194"/>
      <c r="AO23" s="194"/>
      <c r="AP23" s="225"/>
      <c r="AQ23" s="224"/>
      <c r="AR23" s="194"/>
      <c r="AS23" s="194"/>
      <c r="AT23" s="194"/>
      <c r="AU23" s="225"/>
      <c r="AV23" s="224"/>
      <c r="AW23" s="194"/>
      <c r="AX23" s="194"/>
      <c r="AY23" s="194"/>
      <c r="AZ23" s="225"/>
      <c r="BA23" s="224"/>
      <c r="BB23" s="194"/>
      <c r="BC23" s="194"/>
      <c r="BD23" s="194"/>
      <c r="BE23" s="225"/>
      <c r="BF23" s="224"/>
      <c r="BG23" s="194"/>
      <c r="BH23" s="194"/>
      <c r="BI23" s="194"/>
      <c r="BJ23" s="225"/>
      <c r="BK23" s="212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215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69">
        <f t="shared" si="22"/>
        <v>0</v>
      </c>
      <c r="CH23" s="26">
        <f t="shared" si="23"/>
        <v>0</v>
      </c>
      <c r="CJ23" s="39">
        <v>15</v>
      </c>
      <c r="CK23" s="16">
        <f t="shared" si="24"/>
        <v>0</v>
      </c>
      <c r="CL23" s="51">
        <f t="shared" ca="1" si="25"/>
        <v>0</v>
      </c>
      <c r="CM23" s="51">
        <f t="shared" ca="1" si="25"/>
        <v>0</v>
      </c>
      <c r="CN23" s="51">
        <f t="shared" ca="1" si="25"/>
        <v>0</v>
      </c>
      <c r="CO23" s="51">
        <f t="shared" ca="1" si="26"/>
        <v>0</v>
      </c>
      <c r="CQ23" s="107">
        <f t="shared" si="27"/>
        <v>0</v>
      </c>
      <c r="CR23" s="107">
        <f t="shared" si="28"/>
        <v>0</v>
      </c>
      <c r="CS23" s="107">
        <f t="shared" si="29"/>
        <v>0</v>
      </c>
      <c r="CT23" s="107">
        <f t="shared" si="30"/>
        <v>0</v>
      </c>
      <c r="CU23" s="107">
        <f t="shared" si="31"/>
        <v>0</v>
      </c>
      <c r="CV23" s="107">
        <f t="shared" si="32"/>
        <v>0</v>
      </c>
      <c r="CW23" s="107">
        <f t="shared" si="33"/>
        <v>0</v>
      </c>
      <c r="CX23" s="107">
        <f t="shared" si="34"/>
        <v>0</v>
      </c>
      <c r="CY23" s="107">
        <f t="shared" si="35"/>
        <v>0</v>
      </c>
      <c r="CZ23" s="107">
        <f t="shared" si="36"/>
        <v>0</v>
      </c>
      <c r="DA23" s="107">
        <f t="shared" si="37"/>
        <v>0</v>
      </c>
      <c r="DB23" s="107">
        <f t="shared" si="38"/>
        <v>0</v>
      </c>
      <c r="DC23" s="107">
        <f t="shared" si="39"/>
        <v>0</v>
      </c>
      <c r="DD23" s="107">
        <f t="shared" si="40"/>
        <v>0</v>
      </c>
      <c r="DE23" s="107">
        <f t="shared" si="41"/>
        <v>0</v>
      </c>
      <c r="DF23" s="107">
        <f t="shared" si="42"/>
        <v>0</v>
      </c>
      <c r="DG23" s="107">
        <f t="shared" si="43"/>
        <v>0</v>
      </c>
      <c r="DH23" s="107">
        <f t="shared" si="44"/>
        <v>0</v>
      </c>
      <c r="DI23" s="107">
        <f t="shared" si="45"/>
        <v>0</v>
      </c>
      <c r="DJ23" s="107">
        <f t="shared" si="46"/>
        <v>0</v>
      </c>
      <c r="DK23" s="107">
        <f t="shared" si="47"/>
        <v>0</v>
      </c>
      <c r="DL23" s="107">
        <f t="shared" si="48"/>
        <v>0</v>
      </c>
      <c r="DM23" s="107">
        <f t="shared" si="49"/>
        <v>0</v>
      </c>
      <c r="DN23" s="107">
        <f t="shared" si="50"/>
        <v>0</v>
      </c>
      <c r="DO23" s="107">
        <f t="shared" si="51"/>
        <v>0</v>
      </c>
      <c r="DP23" s="107">
        <f t="shared" si="52"/>
        <v>0</v>
      </c>
      <c r="DQ23" s="107">
        <f t="shared" si="53"/>
        <v>0</v>
      </c>
      <c r="DR23" s="107">
        <f t="shared" si="54"/>
        <v>0</v>
      </c>
      <c r="DS23" s="107">
        <f t="shared" si="55"/>
        <v>0</v>
      </c>
      <c r="DT23" s="107">
        <f t="shared" si="56"/>
        <v>0</v>
      </c>
      <c r="DV23" s="107">
        <f t="shared" si="57"/>
        <v>0</v>
      </c>
      <c r="DW23" s="107">
        <f t="shared" si="58"/>
        <v>0</v>
      </c>
      <c r="DX23" s="107">
        <f t="shared" si="59"/>
        <v>0</v>
      </c>
      <c r="DY23" s="107">
        <f t="shared" si="60"/>
        <v>0</v>
      </c>
      <c r="DZ23" s="107">
        <f t="shared" si="61"/>
        <v>0</v>
      </c>
      <c r="EA23" s="107">
        <f t="shared" si="62"/>
        <v>0</v>
      </c>
      <c r="EB23" s="107">
        <f t="shared" si="63"/>
        <v>0</v>
      </c>
      <c r="EC23" s="107">
        <f t="shared" si="64"/>
        <v>0</v>
      </c>
      <c r="ED23" s="107">
        <f t="shared" si="65"/>
        <v>0</v>
      </c>
      <c r="EE23" s="107">
        <f t="shared" si="66"/>
        <v>0</v>
      </c>
      <c r="EG23" s="195">
        <f t="shared" si="67"/>
        <v>0</v>
      </c>
      <c r="EH23" s="195">
        <f t="shared" si="68"/>
        <v>0</v>
      </c>
      <c r="EI23" s="195">
        <f t="shared" si="69"/>
        <v>0</v>
      </c>
      <c r="EJ23" s="195">
        <f t="shared" si="70"/>
        <v>0</v>
      </c>
      <c r="EK23" s="195">
        <f t="shared" si="71"/>
        <v>0</v>
      </c>
      <c r="EL23" s="195">
        <f t="shared" si="71"/>
        <v>0</v>
      </c>
      <c r="EM23" s="195">
        <f t="shared" si="71"/>
        <v>0</v>
      </c>
      <c r="EN23" s="195">
        <f t="shared" si="71"/>
        <v>0</v>
      </c>
      <c r="EO23" s="195">
        <f t="shared" si="71"/>
        <v>0</v>
      </c>
      <c r="EP23" s="195">
        <f t="shared" si="71"/>
        <v>0</v>
      </c>
    </row>
    <row r="24" spans="2:146" x14ac:dyDescent="0.2">
      <c r="B24" s="126">
        <f t="shared" si="13"/>
        <v>1</v>
      </c>
      <c r="C24" s="126" t="str">
        <f t="shared" ca="1" si="14"/>
        <v/>
      </c>
      <c r="D24" s="126" t="str">
        <f t="shared" ca="1" si="15"/>
        <v/>
      </c>
      <c r="E24" s="126" t="str">
        <f t="shared" ca="1" si="16"/>
        <v/>
      </c>
      <c r="F24" s="127" t="str">
        <f ca="1">OFFSET(prihlasky!$H$1,$CJ24,0)</f>
        <v/>
      </c>
      <c r="G24" s="127" t="str">
        <f ca="1">IF(OFFSET(prihlasky!$B$1,$CJ24,0)="","",(OFFSET(prihlasky!$B$1,$CJ24,0)))</f>
        <v/>
      </c>
      <c r="H24" s="127">
        <f ca="1">OFFSET(prihlasky!$I$1,$CJ24,0)</f>
        <v>0</v>
      </c>
      <c r="I24" s="127">
        <f ca="1">OFFSET(prihlasky!$A$1,$CJ24,0)</f>
        <v>0</v>
      </c>
      <c r="J24" s="126">
        <f t="shared" si="17"/>
        <v>0</v>
      </c>
      <c r="K24" s="159">
        <f t="shared" si="18"/>
        <v>0</v>
      </c>
      <c r="L24" s="131">
        <f t="shared" ca="1" si="19"/>
        <v>0</v>
      </c>
      <c r="M24" s="127" t="str">
        <f ca="1">IF(OR(CH24=0,ISERROR(MATCH(I24,KKoef!E:E,0))),"",MATCH(I24,KKoef!E:E,0)-1)</f>
        <v/>
      </c>
      <c r="N24" s="127" t="str">
        <f ca="1">IF(M24="","",OFFSET(KKoef!$B$1,M24,0))</f>
        <v/>
      </c>
      <c r="O24" s="128"/>
      <c r="P24" s="128"/>
      <c r="Q24" s="128"/>
      <c r="R24" s="128"/>
      <c r="S24" s="128"/>
      <c r="T24" s="250"/>
      <c r="U24" s="128"/>
      <c r="V24" s="128"/>
      <c r="W24" s="128"/>
      <c r="X24" s="128"/>
      <c r="Y24" s="128"/>
      <c r="Z24" s="250"/>
      <c r="AA24" s="119">
        <f t="shared" ca="1" si="20"/>
        <v>75</v>
      </c>
      <c r="AB24" s="252">
        <f t="shared" si="72"/>
        <v>0</v>
      </c>
      <c r="AC24" s="119">
        <f t="shared" si="73"/>
        <v>0</v>
      </c>
      <c r="AD24" s="252">
        <f t="shared" si="74"/>
        <v>0</v>
      </c>
      <c r="AE24" s="170">
        <f t="shared" ca="1" si="21"/>
        <v>0</v>
      </c>
      <c r="AF24" s="22"/>
      <c r="AG24" s="224"/>
      <c r="AH24" s="194"/>
      <c r="AI24" s="194"/>
      <c r="AJ24" s="194"/>
      <c r="AK24" s="225"/>
      <c r="AL24" s="224"/>
      <c r="AM24" s="194"/>
      <c r="AN24" s="194"/>
      <c r="AO24" s="194"/>
      <c r="AP24" s="225"/>
      <c r="AQ24" s="224"/>
      <c r="AR24" s="194"/>
      <c r="AS24" s="194"/>
      <c r="AT24" s="194"/>
      <c r="AU24" s="225"/>
      <c r="AV24" s="224"/>
      <c r="AW24" s="194"/>
      <c r="AX24" s="194"/>
      <c r="AY24" s="194"/>
      <c r="AZ24" s="225"/>
      <c r="BA24" s="224"/>
      <c r="BB24" s="194"/>
      <c r="BC24" s="194"/>
      <c r="BD24" s="194"/>
      <c r="BE24" s="225"/>
      <c r="BF24" s="224"/>
      <c r="BG24" s="194"/>
      <c r="BH24" s="194"/>
      <c r="BI24" s="194"/>
      <c r="BJ24" s="225"/>
      <c r="BK24" s="212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215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69">
        <f t="shared" si="22"/>
        <v>0</v>
      </c>
      <c r="CH24" s="26">
        <f t="shared" si="23"/>
        <v>0</v>
      </c>
      <c r="CJ24" s="39">
        <v>16</v>
      </c>
      <c r="CK24" s="16">
        <f t="shared" si="24"/>
        <v>0</v>
      </c>
      <c r="CL24" s="51">
        <f t="shared" ca="1" si="25"/>
        <v>0</v>
      </c>
      <c r="CM24" s="51">
        <f t="shared" ca="1" si="25"/>
        <v>0</v>
      </c>
      <c r="CN24" s="51">
        <f t="shared" ca="1" si="25"/>
        <v>0</v>
      </c>
      <c r="CO24" s="51">
        <f t="shared" ca="1" si="26"/>
        <v>0</v>
      </c>
      <c r="CQ24" s="107">
        <f t="shared" si="27"/>
        <v>0</v>
      </c>
      <c r="CR24" s="107">
        <f t="shared" si="28"/>
        <v>0</v>
      </c>
      <c r="CS24" s="107">
        <f t="shared" si="29"/>
        <v>0</v>
      </c>
      <c r="CT24" s="107">
        <f t="shared" si="30"/>
        <v>0</v>
      </c>
      <c r="CU24" s="107">
        <f t="shared" si="31"/>
        <v>0</v>
      </c>
      <c r="CV24" s="107">
        <f t="shared" si="32"/>
        <v>0</v>
      </c>
      <c r="CW24" s="107">
        <f t="shared" si="33"/>
        <v>0</v>
      </c>
      <c r="CX24" s="107">
        <f t="shared" si="34"/>
        <v>0</v>
      </c>
      <c r="CY24" s="107">
        <f t="shared" si="35"/>
        <v>0</v>
      </c>
      <c r="CZ24" s="107">
        <f t="shared" si="36"/>
        <v>0</v>
      </c>
      <c r="DA24" s="107">
        <f t="shared" si="37"/>
        <v>0</v>
      </c>
      <c r="DB24" s="107">
        <f t="shared" si="38"/>
        <v>0</v>
      </c>
      <c r="DC24" s="107">
        <f t="shared" si="39"/>
        <v>0</v>
      </c>
      <c r="DD24" s="107">
        <f t="shared" si="40"/>
        <v>0</v>
      </c>
      <c r="DE24" s="107">
        <f t="shared" si="41"/>
        <v>0</v>
      </c>
      <c r="DF24" s="107">
        <f t="shared" si="42"/>
        <v>0</v>
      </c>
      <c r="DG24" s="107">
        <f t="shared" si="43"/>
        <v>0</v>
      </c>
      <c r="DH24" s="107">
        <f t="shared" si="44"/>
        <v>0</v>
      </c>
      <c r="DI24" s="107">
        <f t="shared" si="45"/>
        <v>0</v>
      </c>
      <c r="DJ24" s="107">
        <f t="shared" si="46"/>
        <v>0</v>
      </c>
      <c r="DK24" s="107">
        <f t="shared" si="47"/>
        <v>0</v>
      </c>
      <c r="DL24" s="107">
        <f t="shared" si="48"/>
        <v>0</v>
      </c>
      <c r="DM24" s="107">
        <f t="shared" si="49"/>
        <v>0</v>
      </c>
      <c r="DN24" s="107">
        <f t="shared" si="50"/>
        <v>0</v>
      </c>
      <c r="DO24" s="107">
        <f t="shared" si="51"/>
        <v>0</v>
      </c>
      <c r="DP24" s="107">
        <f t="shared" si="52"/>
        <v>0</v>
      </c>
      <c r="DQ24" s="107">
        <f t="shared" si="53"/>
        <v>0</v>
      </c>
      <c r="DR24" s="107">
        <f t="shared" si="54"/>
        <v>0</v>
      </c>
      <c r="DS24" s="107">
        <f t="shared" si="55"/>
        <v>0</v>
      </c>
      <c r="DT24" s="107">
        <f t="shared" si="56"/>
        <v>0</v>
      </c>
      <c r="DV24" s="107">
        <f t="shared" si="57"/>
        <v>0</v>
      </c>
      <c r="DW24" s="107">
        <f t="shared" si="58"/>
        <v>0</v>
      </c>
      <c r="DX24" s="107">
        <f t="shared" si="59"/>
        <v>0</v>
      </c>
      <c r="DY24" s="107">
        <f t="shared" si="60"/>
        <v>0</v>
      </c>
      <c r="DZ24" s="107">
        <f t="shared" si="61"/>
        <v>0</v>
      </c>
      <c r="EA24" s="107">
        <f t="shared" si="62"/>
        <v>0</v>
      </c>
      <c r="EB24" s="107">
        <f t="shared" si="63"/>
        <v>0</v>
      </c>
      <c r="EC24" s="107">
        <f t="shared" si="64"/>
        <v>0</v>
      </c>
      <c r="ED24" s="107">
        <f t="shared" si="65"/>
        <v>0</v>
      </c>
      <c r="EE24" s="107">
        <f t="shared" si="66"/>
        <v>0</v>
      </c>
      <c r="EG24" s="195">
        <f t="shared" si="67"/>
        <v>0</v>
      </c>
      <c r="EH24" s="195">
        <f t="shared" si="68"/>
        <v>0</v>
      </c>
      <c r="EI24" s="195">
        <f t="shared" si="69"/>
        <v>0</v>
      </c>
      <c r="EJ24" s="195">
        <f t="shared" si="70"/>
        <v>0</v>
      </c>
      <c r="EK24" s="195">
        <f t="shared" si="71"/>
        <v>0</v>
      </c>
      <c r="EL24" s="195">
        <f t="shared" si="71"/>
        <v>0</v>
      </c>
      <c r="EM24" s="195">
        <f t="shared" si="71"/>
        <v>0</v>
      </c>
      <c r="EN24" s="195">
        <f t="shared" si="71"/>
        <v>0</v>
      </c>
      <c r="EO24" s="195">
        <f t="shared" si="71"/>
        <v>0</v>
      </c>
      <c r="EP24" s="195">
        <f t="shared" si="71"/>
        <v>0</v>
      </c>
    </row>
    <row r="25" spans="2:146" x14ac:dyDescent="0.2">
      <c r="B25" s="126">
        <f t="shared" si="13"/>
        <v>1</v>
      </c>
      <c r="C25" s="126" t="str">
        <f t="shared" ca="1" si="14"/>
        <v/>
      </c>
      <c r="D25" s="126" t="str">
        <f t="shared" ca="1" si="15"/>
        <v/>
      </c>
      <c r="E25" s="126" t="str">
        <f t="shared" ca="1" si="16"/>
        <v/>
      </c>
      <c r="F25" s="127" t="str">
        <f ca="1">OFFSET(prihlasky!$H$1,$CJ25,0)</f>
        <v/>
      </c>
      <c r="G25" s="127" t="str">
        <f ca="1">IF(OFFSET(prihlasky!$B$1,$CJ25,0)="","",(OFFSET(prihlasky!$B$1,$CJ25,0)))</f>
        <v/>
      </c>
      <c r="H25" s="127">
        <f ca="1">OFFSET(prihlasky!$I$1,$CJ25,0)</f>
        <v>0</v>
      </c>
      <c r="I25" s="127">
        <f ca="1">OFFSET(prihlasky!$A$1,$CJ25,0)</f>
        <v>0</v>
      </c>
      <c r="J25" s="126">
        <f t="shared" si="17"/>
        <v>0</v>
      </c>
      <c r="K25" s="159">
        <f t="shared" si="18"/>
        <v>0</v>
      </c>
      <c r="L25" s="131">
        <f t="shared" ca="1" si="19"/>
        <v>0</v>
      </c>
      <c r="M25" s="127" t="str">
        <f ca="1">IF(OR(CH25=0,ISERROR(MATCH(I25,KKoef!E:E,0))),"",MATCH(I25,KKoef!E:E,0)-1)</f>
        <v/>
      </c>
      <c r="N25" s="127" t="str">
        <f ca="1">IF(M25="","",OFFSET(KKoef!$B$1,M25,0))</f>
        <v/>
      </c>
      <c r="O25" s="128"/>
      <c r="P25" s="128"/>
      <c r="Q25" s="128"/>
      <c r="R25" s="128"/>
      <c r="S25" s="128"/>
      <c r="T25" s="250"/>
      <c r="U25" s="128"/>
      <c r="V25" s="128"/>
      <c r="W25" s="128"/>
      <c r="X25" s="128"/>
      <c r="Y25" s="128"/>
      <c r="Z25" s="250"/>
      <c r="AA25" s="119">
        <f t="shared" ca="1" si="20"/>
        <v>75</v>
      </c>
      <c r="AB25" s="252">
        <f t="shared" si="72"/>
        <v>0</v>
      </c>
      <c r="AC25" s="119">
        <f t="shared" si="73"/>
        <v>0</v>
      </c>
      <c r="AD25" s="252">
        <f t="shared" si="74"/>
        <v>0</v>
      </c>
      <c r="AE25" s="170">
        <f t="shared" ca="1" si="21"/>
        <v>0</v>
      </c>
      <c r="AF25" s="22"/>
      <c r="AG25" s="224"/>
      <c r="AH25" s="194"/>
      <c r="AI25" s="194"/>
      <c r="AJ25" s="194"/>
      <c r="AK25" s="225"/>
      <c r="AL25" s="224"/>
      <c r="AM25" s="194"/>
      <c r="AN25" s="194"/>
      <c r="AO25" s="194"/>
      <c r="AP25" s="225"/>
      <c r="AQ25" s="224"/>
      <c r="AR25" s="194"/>
      <c r="AS25" s="194"/>
      <c r="AT25" s="194"/>
      <c r="AU25" s="225"/>
      <c r="AV25" s="224"/>
      <c r="AW25" s="194"/>
      <c r="AX25" s="194"/>
      <c r="AY25" s="194"/>
      <c r="AZ25" s="225"/>
      <c r="BA25" s="224"/>
      <c r="BB25" s="194"/>
      <c r="BC25" s="194"/>
      <c r="BD25" s="194"/>
      <c r="BE25" s="225"/>
      <c r="BF25" s="224"/>
      <c r="BG25" s="194"/>
      <c r="BH25" s="194"/>
      <c r="BI25" s="194"/>
      <c r="BJ25" s="225"/>
      <c r="BK25" s="212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215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69">
        <f t="shared" si="22"/>
        <v>0</v>
      </c>
      <c r="CH25" s="26">
        <f t="shared" si="23"/>
        <v>0</v>
      </c>
      <c r="CJ25" s="39">
        <v>17</v>
      </c>
      <c r="CK25" s="16">
        <f t="shared" si="24"/>
        <v>0</v>
      </c>
      <c r="CL25" s="51">
        <f t="shared" ca="1" si="25"/>
        <v>0</v>
      </c>
      <c r="CM25" s="51">
        <f t="shared" ca="1" si="25"/>
        <v>0</v>
      </c>
      <c r="CN25" s="51">
        <f t="shared" ca="1" si="25"/>
        <v>0</v>
      </c>
      <c r="CO25" s="51">
        <f t="shared" ca="1" si="26"/>
        <v>0</v>
      </c>
      <c r="CQ25" s="107">
        <f t="shared" si="27"/>
        <v>0</v>
      </c>
      <c r="CR25" s="107">
        <f t="shared" si="28"/>
        <v>0</v>
      </c>
      <c r="CS25" s="107">
        <f t="shared" si="29"/>
        <v>0</v>
      </c>
      <c r="CT25" s="107">
        <f t="shared" si="30"/>
        <v>0</v>
      </c>
      <c r="CU25" s="107">
        <f t="shared" si="31"/>
        <v>0</v>
      </c>
      <c r="CV25" s="107">
        <f t="shared" si="32"/>
        <v>0</v>
      </c>
      <c r="CW25" s="107">
        <f t="shared" si="33"/>
        <v>0</v>
      </c>
      <c r="CX25" s="107">
        <f t="shared" si="34"/>
        <v>0</v>
      </c>
      <c r="CY25" s="107">
        <f t="shared" si="35"/>
        <v>0</v>
      </c>
      <c r="CZ25" s="107">
        <f t="shared" si="36"/>
        <v>0</v>
      </c>
      <c r="DA25" s="107">
        <f t="shared" si="37"/>
        <v>0</v>
      </c>
      <c r="DB25" s="107">
        <f t="shared" si="38"/>
        <v>0</v>
      </c>
      <c r="DC25" s="107">
        <f t="shared" si="39"/>
        <v>0</v>
      </c>
      <c r="DD25" s="107">
        <f t="shared" si="40"/>
        <v>0</v>
      </c>
      <c r="DE25" s="107">
        <f t="shared" si="41"/>
        <v>0</v>
      </c>
      <c r="DF25" s="107">
        <f t="shared" si="42"/>
        <v>0</v>
      </c>
      <c r="DG25" s="107">
        <f t="shared" si="43"/>
        <v>0</v>
      </c>
      <c r="DH25" s="107">
        <f t="shared" si="44"/>
        <v>0</v>
      </c>
      <c r="DI25" s="107">
        <f t="shared" si="45"/>
        <v>0</v>
      </c>
      <c r="DJ25" s="107">
        <f t="shared" si="46"/>
        <v>0</v>
      </c>
      <c r="DK25" s="107">
        <f t="shared" si="47"/>
        <v>0</v>
      </c>
      <c r="DL25" s="107">
        <f t="shared" si="48"/>
        <v>0</v>
      </c>
      <c r="DM25" s="107">
        <f t="shared" si="49"/>
        <v>0</v>
      </c>
      <c r="DN25" s="107">
        <f t="shared" si="50"/>
        <v>0</v>
      </c>
      <c r="DO25" s="107">
        <f t="shared" si="51"/>
        <v>0</v>
      </c>
      <c r="DP25" s="107">
        <f t="shared" si="52"/>
        <v>0</v>
      </c>
      <c r="DQ25" s="107">
        <f t="shared" si="53"/>
        <v>0</v>
      </c>
      <c r="DR25" s="107">
        <f t="shared" si="54"/>
        <v>0</v>
      </c>
      <c r="DS25" s="107">
        <f t="shared" si="55"/>
        <v>0</v>
      </c>
      <c r="DT25" s="107">
        <f t="shared" si="56"/>
        <v>0</v>
      </c>
      <c r="DV25" s="107">
        <f t="shared" si="57"/>
        <v>0</v>
      </c>
      <c r="DW25" s="107">
        <f t="shared" si="58"/>
        <v>0</v>
      </c>
      <c r="DX25" s="107">
        <f t="shared" si="59"/>
        <v>0</v>
      </c>
      <c r="DY25" s="107">
        <f t="shared" si="60"/>
        <v>0</v>
      </c>
      <c r="DZ25" s="107">
        <f t="shared" si="61"/>
        <v>0</v>
      </c>
      <c r="EA25" s="107">
        <f t="shared" si="62"/>
        <v>0</v>
      </c>
      <c r="EB25" s="107">
        <f t="shared" si="63"/>
        <v>0</v>
      </c>
      <c r="EC25" s="107">
        <f t="shared" si="64"/>
        <v>0</v>
      </c>
      <c r="ED25" s="107">
        <f t="shared" si="65"/>
        <v>0</v>
      </c>
      <c r="EE25" s="107">
        <f t="shared" si="66"/>
        <v>0</v>
      </c>
      <c r="EG25" s="195">
        <f t="shared" si="67"/>
        <v>0</v>
      </c>
      <c r="EH25" s="195">
        <f t="shared" si="68"/>
        <v>0</v>
      </c>
      <c r="EI25" s="195">
        <f t="shared" si="69"/>
        <v>0</v>
      </c>
      <c r="EJ25" s="195">
        <f t="shared" si="70"/>
        <v>0</v>
      </c>
      <c r="EK25" s="195">
        <f t="shared" ref="EK25:EP40" si="75">IF(CA$7="",0,CA25)</f>
        <v>0</v>
      </c>
      <c r="EL25" s="195">
        <f t="shared" si="75"/>
        <v>0</v>
      </c>
      <c r="EM25" s="195">
        <f t="shared" si="75"/>
        <v>0</v>
      </c>
      <c r="EN25" s="195">
        <f t="shared" si="75"/>
        <v>0</v>
      </c>
      <c r="EO25" s="195">
        <f t="shared" si="75"/>
        <v>0</v>
      </c>
      <c r="EP25" s="195">
        <f t="shared" si="75"/>
        <v>0</v>
      </c>
    </row>
    <row r="26" spans="2:146" x14ac:dyDescent="0.2">
      <c r="B26" s="126">
        <f t="shared" si="13"/>
        <v>1</v>
      </c>
      <c r="C26" s="126" t="str">
        <f t="shared" ca="1" si="14"/>
        <v/>
      </c>
      <c r="D26" s="126" t="str">
        <f t="shared" ca="1" si="15"/>
        <v/>
      </c>
      <c r="E26" s="126" t="str">
        <f t="shared" ca="1" si="16"/>
        <v/>
      </c>
      <c r="F26" s="127" t="str">
        <f ca="1">OFFSET(prihlasky!$H$1,$CJ26,0)</f>
        <v/>
      </c>
      <c r="G26" s="127" t="str">
        <f ca="1">IF(OFFSET(prihlasky!$B$1,$CJ26,0)="","",(OFFSET(prihlasky!$B$1,$CJ26,0)))</f>
        <v/>
      </c>
      <c r="H26" s="127">
        <f ca="1">OFFSET(prihlasky!$I$1,$CJ26,0)</f>
        <v>0</v>
      </c>
      <c r="I26" s="127">
        <f ca="1">OFFSET(prihlasky!$A$1,$CJ26,0)</f>
        <v>0</v>
      </c>
      <c r="J26" s="126">
        <f t="shared" si="17"/>
        <v>0</v>
      </c>
      <c r="K26" s="159">
        <f t="shared" si="18"/>
        <v>0</v>
      </c>
      <c r="L26" s="131">
        <f t="shared" ca="1" si="19"/>
        <v>0</v>
      </c>
      <c r="M26" s="127" t="str">
        <f ca="1">IF(OR(CH26=0,ISERROR(MATCH(I26,KKoef!E:E,0))),"",MATCH(I26,KKoef!E:E,0)-1)</f>
        <v/>
      </c>
      <c r="N26" s="127" t="str">
        <f ca="1">IF(M26="","",OFFSET(KKoef!$B$1,M26,0))</f>
        <v/>
      </c>
      <c r="O26" s="128"/>
      <c r="P26" s="128"/>
      <c r="Q26" s="128"/>
      <c r="R26" s="128"/>
      <c r="S26" s="128"/>
      <c r="T26" s="250"/>
      <c r="U26" s="128"/>
      <c r="V26" s="128"/>
      <c r="W26" s="128"/>
      <c r="X26" s="128"/>
      <c r="Y26" s="128"/>
      <c r="Z26" s="250"/>
      <c r="AA26" s="119">
        <f t="shared" ca="1" si="20"/>
        <v>75</v>
      </c>
      <c r="AB26" s="252">
        <f t="shared" si="72"/>
        <v>0</v>
      </c>
      <c r="AC26" s="119">
        <f t="shared" si="73"/>
        <v>0</v>
      </c>
      <c r="AD26" s="252">
        <f t="shared" si="74"/>
        <v>0</v>
      </c>
      <c r="AE26" s="170">
        <f t="shared" ca="1" si="21"/>
        <v>0</v>
      </c>
      <c r="AF26" s="22"/>
      <c r="AG26" s="224"/>
      <c r="AH26" s="194"/>
      <c r="AI26" s="194"/>
      <c r="AJ26" s="194"/>
      <c r="AK26" s="225"/>
      <c r="AL26" s="224"/>
      <c r="AM26" s="194"/>
      <c r="AN26" s="194"/>
      <c r="AO26" s="194"/>
      <c r="AP26" s="225"/>
      <c r="AQ26" s="224"/>
      <c r="AR26" s="194"/>
      <c r="AS26" s="194"/>
      <c r="AT26" s="194"/>
      <c r="AU26" s="225"/>
      <c r="AV26" s="224"/>
      <c r="AW26" s="194"/>
      <c r="AX26" s="194"/>
      <c r="AY26" s="194"/>
      <c r="AZ26" s="225"/>
      <c r="BA26" s="224"/>
      <c r="BB26" s="194"/>
      <c r="BC26" s="194"/>
      <c r="BD26" s="194"/>
      <c r="BE26" s="225"/>
      <c r="BF26" s="224"/>
      <c r="BG26" s="194"/>
      <c r="BH26" s="194"/>
      <c r="BI26" s="194"/>
      <c r="BJ26" s="225"/>
      <c r="BK26" s="212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215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69">
        <f t="shared" si="22"/>
        <v>0</v>
      </c>
      <c r="CH26" s="26">
        <f t="shared" si="23"/>
        <v>0</v>
      </c>
      <c r="CJ26" s="39">
        <v>18</v>
      </c>
      <c r="CK26" s="16">
        <f t="shared" si="24"/>
        <v>0</v>
      </c>
      <c r="CL26" s="51">
        <f t="shared" ca="1" si="25"/>
        <v>0</v>
      </c>
      <c r="CM26" s="51">
        <f t="shared" ca="1" si="25"/>
        <v>0</v>
      </c>
      <c r="CN26" s="51">
        <f t="shared" ca="1" si="25"/>
        <v>0</v>
      </c>
      <c r="CO26" s="51">
        <f t="shared" ca="1" si="26"/>
        <v>0</v>
      </c>
      <c r="CQ26" s="107">
        <f t="shared" si="27"/>
        <v>0</v>
      </c>
      <c r="CR26" s="107">
        <f t="shared" si="28"/>
        <v>0</v>
      </c>
      <c r="CS26" s="107">
        <f t="shared" si="29"/>
        <v>0</v>
      </c>
      <c r="CT26" s="107">
        <f t="shared" si="30"/>
        <v>0</v>
      </c>
      <c r="CU26" s="107">
        <f t="shared" si="31"/>
        <v>0</v>
      </c>
      <c r="CV26" s="107">
        <f t="shared" si="32"/>
        <v>0</v>
      </c>
      <c r="CW26" s="107">
        <f t="shared" si="33"/>
        <v>0</v>
      </c>
      <c r="CX26" s="107">
        <f t="shared" si="34"/>
        <v>0</v>
      </c>
      <c r="CY26" s="107">
        <f t="shared" si="35"/>
        <v>0</v>
      </c>
      <c r="CZ26" s="107">
        <f t="shared" si="36"/>
        <v>0</v>
      </c>
      <c r="DA26" s="107">
        <f t="shared" si="37"/>
        <v>0</v>
      </c>
      <c r="DB26" s="107">
        <f t="shared" si="38"/>
        <v>0</v>
      </c>
      <c r="DC26" s="107">
        <f t="shared" si="39"/>
        <v>0</v>
      </c>
      <c r="DD26" s="107">
        <f t="shared" si="40"/>
        <v>0</v>
      </c>
      <c r="DE26" s="107">
        <f t="shared" si="41"/>
        <v>0</v>
      </c>
      <c r="DF26" s="107">
        <f t="shared" si="42"/>
        <v>0</v>
      </c>
      <c r="DG26" s="107">
        <f t="shared" si="43"/>
        <v>0</v>
      </c>
      <c r="DH26" s="107">
        <f t="shared" si="44"/>
        <v>0</v>
      </c>
      <c r="DI26" s="107">
        <f t="shared" si="45"/>
        <v>0</v>
      </c>
      <c r="DJ26" s="107">
        <f t="shared" si="46"/>
        <v>0</v>
      </c>
      <c r="DK26" s="107">
        <f t="shared" si="47"/>
        <v>0</v>
      </c>
      <c r="DL26" s="107">
        <f t="shared" si="48"/>
        <v>0</v>
      </c>
      <c r="DM26" s="107">
        <f t="shared" si="49"/>
        <v>0</v>
      </c>
      <c r="DN26" s="107">
        <f t="shared" si="50"/>
        <v>0</v>
      </c>
      <c r="DO26" s="107">
        <f t="shared" si="51"/>
        <v>0</v>
      </c>
      <c r="DP26" s="107">
        <f t="shared" si="52"/>
        <v>0</v>
      </c>
      <c r="DQ26" s="107">
        <f t="shared" si="53"/>
        <v>0</v>
      </c>
      <c r="DR26" s="107">
        <f t="shared" si="54"/>
        <v>0</v>
      </c>
      <c r="DS26" s="107">
        <f t="shared" si="55"/>
        <v>0</v>
      </c>
      <c r="DT26" s="107">
        <f t="shared" si="56"/>
        <v>0</v>
      </c>
      <c r="DV26" s="107">
        <f t="shared" si="57"/>
        <v>0</v>
      </c>
      <c r="DW26" s="107">
        <f t="shared" si="58"/>
        <v>0</v>
      </c>
      <c r="DX26" s="107">
        <f t="shared" si="59"/>
        <v>0</v>
      </c>
      <c r="DY26" s="107">
        <f t="shared" si="60"/>
        <v>0</v>
      </c>
      <c r="DZ26" s="107">
        <f t="shared" si="61"/>
        <v>0</v>
      </c>
      <c r="EA26" s="107">
        <f t="shared" si="62"/>
        <v>0</v>
      </c>
      <c r="EB26" s="107">
        <f t="shared" si="63"/>
        <v>0</v>
      </c>
      <c r="EC26" s="107">
        <f t="shared" si="64"/>
        <v>0</v>
      </c>
      <c r="ED26" s="107">
        <f t="shared" si="65"/>
        <v>0</v>
      </c>
      <c r="EE26" s="107">
        <f t="shared" si="66"/>
        <v>0</v>
      </c>
      <c r="EG26" s="195">
        <f t="shared" si="67"/>
        <v>0</v>
      </c>
      <c r="EH26" s="195">
        <f t="shared" si="68"/>
        <v>0</v>
      </c>
      <c r="EI26" s="195">
        <f t="shared" si="69"/>
        <v>0</v>
      </c>
      <c r="EJ26" s="195">
        <f t="shared" si="70"/>
        <v>0</v>
      </c>
      <c r="EK26" s="195">
        <f t="shared" si="75"/>
        <v>0</v>
      </c>
      <c r="EL26" s="195">
        <f t="shared" si="75"/>
        <v>0</v>
      </c>
      <c r="EM26" s="195">
        <f t="shared" si="75"/>
        <v>0</v>
      </c>
      <c r="EN26" s="195">
        <f t="shared" si="75"/>
        <v>0</v>
      </c>
      <c r="EO26" s="195">
        <f t="shared" si="75"/>
        <v>0</v>
      </c>
      <c r="EP26" s="195">
        <f t="shared" si="75"/>
        <v>0</v>
      </c>
    </row>
    <row r="27" spans="2:146" x14ac:dyDescent="0.2">
      <c r="B27" s="126">
        <f t="shared" si="13"/>
        <v>1</v>
      </c>
      <c r="C27" s="126" t="str">
        <f t="shared" ca="1" si="14"/>
        <v/>
      </c>
      <c r="D27" s="126" t="str">
        <f t="shared" ca="1" si="15"/>
        <v/>
      </c>
      <c r="E27" s="126" t="str">
        <f t="shared" ca="1" si="16"/>
        <v/>
      </c>
      <c r="F27" s="127" t="str">
        <f ca="1">OFFSET(prihlasky!$H$1,$CJ27,0)</f>
        <v/>
      </c>
      <c r="G27" s="127" t="str">
        <f ca="1">IF(OFFSET(prihlasky!$B$1,$CJ27,0)="","",(OFFSET(prihlasky!$B$1,$CJ27,0)))</f>
        <v/>
      </c>
      <c r="H27" s="127">
        <f ca="1">OFFSET(prihlasky!$I$1,$CJ27,0)</f>
        <v>0</v>
      </c>
      <c r="I27" s="127">
        <f ca="1">OFFSET(prihlasky!$A$1,$CJ27,0)</f>
        <v>0</v>
      </c>
      <c r="J27" s="126">
        <f t="shared" si="17"/>
        <v>0</v>
      </c>
      <c r="K27" s="159">
        <f t="shared" si="18"/>
        <v>0</v>
      </c>
      <c r="L27" s="131">
        <f t="shared" ca="1" si="19"/>
        <v>0</v>
      </c>
      <c r="M27" s="127" t="str">
        <f ca="1">IF(OR(CH27=0,ISERROR(MATCH(I27,KKoef!E:E,0))),"",MATCH(I27,KKoef!E:E,0)-1)</f>
        <v/>
      </c>
      <c r="N27" s="127" t="str">
        <f ca="1">IF(M27="","",OFFSET(KKoef!$B$1,M27,0))</f>
        <v/>
      </c>
      <c r="O27" s="128"/>
      <c r="P27" s="128"/>
      <c r="Q27" s="128"/>
      <c r="R27" s="128"/>
      <c r="S27" s="128"/>
      <c r="T27" s="250"/>
      <c r="U27" s="128"/>
      <c r="V27" s="128"/>
      <c r="W27" s="128"/>
      <c r="X27" s="128"/>
      <c r="Y27" s="128"/>
      <c r="Z27" s="250"/>
      <c r="AA27" s="119">
        <f t="shared" ca="1" si="20"/>
        <v>75</v>
      </c>
      <c r="AB27" s="252">
        <f t="shared" si="72"/>
        <v>0</v>
      </c>
      <c r="AC27" s="119">
        <f t="shared" si="73"/>
        <v>0</v>
      </c>
      <c r="AD27" s="252">
        <f t="shared" si="74"/>
        <v>0</v>
      </c>
      <c r="AE27" s="170">
        <f t="shared" ca="1" si="21"/>
        <v>0</v>
      </c>
      <c r="AF27" s="22"/>
      <c r="AG27" s="224"/>
      <c r="AH27" s="194"/>
      <c r="AI27" s="194"/>
      <c r="AJ27" s="194"/>
      <c r="AK27" s="225"/>
      <c r="AL27" s="224"/>
      <c r="AM27" s="194"/>
      <c r="AN27" s="194"/>
      <c r="AO27" s="194"/>
      <c r="AP27" s="225"/>
      <c r="AQ27" s="224"/>
      <c r="AR27" s="194"/>
      <c r="AS27" s="194"/>
      <c r="AT27" s="194"/>
      <c r="AU27" s="225"/>
      <c r="AV27" s="224"/>
      <c r="AW27" s="194"/>
      <c r="AX27" s="194"/>
      <c r="AY27" s="194"/>
      <c r="AZ27" s="225"/>
      <c r="BA27" s="224"/>
      <c r="BB27" s="194"/>
      <c r="BC27" s="194"/>
      <c r="BD27" s="194"/>
      <c r="BE27" s="225"/>
      <c r="BF27" s="224"/>
      <c r="BG27" s="194"/>
      <c r="BH27" s="194"/>
      <c r="BI27" s="194"/>
      <c r="BJ27" s="225"/>
      <c r="BK27" s="212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215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69">
        <f t="shared" si="22"/>
        <v>0</v>
      </c>
      <c r="CH27" s="26">
        <f t="shared" si="23"/>
        <v>0</v>
      </c>
      <c r="CJ27" s="39">
        <v>19</v>
      </c>
      <c r="CK27" s="16">
        <f t="shared" si="24"/>
        <v>0</v>
      </c>
      <c r="CL27" s="51">
        <f t="shared" ca="1" si="25"/>
        <v>0</v>
      </c>
      <c r="CM27" s="51">
        <f t="shared" ca="1" si="25"/>
        <v>0</v>
      </c>
      <c r="CN27" s="51">
        <f t="shared" ca="1" si="25"/>
        <v>0</v>
      </c>
      <c r="CO27" s="51">
        <f t="shared" ca="1" si="26"/>
        <v>0</v>
      </c>
      <c r="CQ27" s="107">
        <f t="shared" si="27"/>
        <v>0</v>
      </c>
      <c r="CR27" s="107">
        <f t="shared" si="28"/>
        <v>0</v>
      </c>
      <c r="CS27" s="107">
        <f t="shared" si="29"/>
        <v>0</v>
      </c>
      <c r="CT27" s="107">
        <f t="shared" si="30"/>
        <v>0</v>
      </c>
      <c r="CU27" s="107">
        <f t="shared" si="31"/>
        <v>0</v>
      </c>
      <c r="CV27" s="107">
        <f t="shared" si="32"/>
        <v>0</v>
      </c>
      <c r="CW27" s="107">
        <f t="shared" si="33"/>
        <v>0</v>
      </c>
      <c r="CX27" s="107">
        <f t="shared" si="34"/>
        <v>0</v>
      </c>
      <c r="CY27" s="107">
        <f t="shared" si="35"/>
        <v>0</v>
      </c>
      <c r="CZ27" s="107">
        <f t="shared" si="36"/>
        <v>0</v>
      </c>
      <c r="DA27" s="107">
        <f t="shared" si="37"/>
        <v>0</v>
      </c>
      <c r="DB27" s="107">
        <f t="shared" si="38"/>
        <v>0</v>
      </c>
      <c r="DC27" s="107">
        <f t="shared" si="39"/>
        <v>0</v>
      </c>
      <c r="DD27" s="107">
        <f t="shared" si="40"/>
        <v>0</v>
      </c>
      <c r="DE27" s="107">
        <f t="shared" si="41"/>
        <v>0</v>
      </c>
      <c r="DF27" s="107">
        <f t="shared" si="42"/>
        <v>0</v>
      </c>
      <c r="DG27" s="107">
        <f t="shared" si="43"/>
        <v>0</v>
      </c>
      <c r="DH27" s="107">
        <f t="shared" si="44"/>
        <v>0</v>
      </c>
      <c r="DI27" s="107">
        <f t="shared" si="45"/>
        <v>0</v>
      </c>
      <c r="DJ27" s="107">
        <f t="shared" si="46"/>
        <v>0</v>
      </c>
      <c r="DK27" s="107">
        <f t="shared" si="47"/>
        <v>0</v>
      </c>
      <c r="DL27" s="107">
        <f t="shared" si="48"/>
        <v>0</v>
      </c>
      <c r="DM27" s="107">
        <f t="shared" si="49"/>
        <v>0</v>
      </c>
      <c r="DN27" s="107">
        <f t="shared" si="50"/>
        <v>0</v>
      </c>
      <c r="DO27" s="107">
        <f t="shared" si="51"/>
        <v>0</v>
      </c>
      <c r="DP27" s="107">
        <f t="shared" si="52"/>
        <v>0</v>
      </c>
      <c r="DQ27" s="107">
        <f t="shared" si="53"/>
        <v>0</v>
      </c>
      <c r="DR27" s="107">
        <f t="shared" si="54"/>
        <v>0</v>
      </c>
      <c r="DS27" s="107">
        <f t="shared" si="55"/>
        <v>0</v>
      </c>
      <c r="DT27" s="107">
        <f t="shared" si="56"/>
        <v>0</v>
      </c>
      <c r="DV27" s="107">
        <f t="shared" si="57"/>
        <v>0</v>
      </c>
      <c r="DW27" s="107">
        <f t="shared" si="58"/>
        <v>0</v>
      </c>
      <c r="DX27" s="107">
        <f t="shared" si="59"/>
        <v>0</v>
      </c>
      <c r="DY27" s="107">
        <f t="shared" si="60"/>
        <v>0</v>
      </c>
      <c r="DZ27" s="107">
        <f t="shared" si="61"/>
        <v>0</v>
      </c>
      <c r="EA27" s="107">
        <f t="shared" si="62"/>
        <v>0</v>
      </c>
      <c r="EB27" s="107">
        <f t="shared" si="63"/>
        <v>0</v>
      </c>
      <c r="EC27" s="107">
        <f t="shared" si="64"/>
        <v>0</v>
      </c>
      <c r="ED27" s="107">
        <f t="shared" si="65"/>
        <v>0</v>
      </c>
      <c r="EE27" s="107">
        <f t="shared" si="66"/>
        <v>0</v>
      </c>
      <c r="EG27" s="195">
        <f t="shared" si="67"/>
        <v>0</v>
      </c>
      <c r="EH27" s="195">
        <f t="shared" si="68"/>
        <v>0</v>
      </c>
      <c r="EI27" s="195">
        <f t="shared" si="69"/>
        <v>0</v>
      </c>
      <c r="EJ27" s="195">
        <f t="shared" si="70"/>
        <v>0</v>
      </c>
      <c r="EK27" s="195">
        <f t="shared" si="75"/>
        <v>0</v>
      </c>
      <c r="EL27" s="195">
        <f t="shared" si="75"/>
        <v>0</v>
      </c>
      <c r="EM27" s="195">
        <f t="shared" si="75"/>
        <v>0</v>
      </c>
      <c r="EN27" s="195">
        <f t="shared" si="75"/>
        <v>0</v>
      </c>
      <c r="EO27" s="195">
        <f t="shared" si="75"/>
        <v>0</v>
      </c>
      <c r="EP27" s="195">
        <f t="shared" si="75"/>
        <v>0</v>
      </c>
    </row>
    <row r="28" spans="2:146" x14ac:dyDescent="0.2">
      <c r="B28" s="126">
        <f t="shared" si="13"/>
        <v>1</v>
      </c>
      <c r="C28" s="126" t="str">
        <f t="shared" ca="1" si="14"/>
        <v/>
      </c>
      <c r="D28" s="126" t="str">
        <f t="shared" ca="1" si="15"/>
        <v/>
      </c>
      <c r="E28" s="126" t="str">
        <f t="shared" ca="1" si="16"/>
        <v/>
      </c>
      <c r="F28" s="127" t="str">
        <f ca="1">OFFSET(prihlasky!$H$1,$CJ28,0)</f>
        <v/>
      </c>
      <c r="G28" s="127" t="str">
        <f ca="1">IF(OFFSET(prihlasky!$B$1,$CJ28,0)="","",(OFFSET(prihlasky!$B$1,$CJ28,0)))</f>
        <v/>
      </c>
      <c r="H28" s="127">
        <f ca="1">OFFSET(prihlasky!$I$1,$CJ28,0)</f>
        <v>0</v>
      </c>
      <c r="I28" s="127">
        <f ca="1">OFFSET(prihlasky!$A$1,$CJ28,0)</f>
        <v>0</v>
      </c>
      <c r="J28" s="126">
        <f t="shared" si="17"/>
        <v>0</v>
      </c>
      <c r="K28" s="159">
        <f t="shared" si="18"/>
        <v>0</v>
      </c>
      <c r="L28" s="131">
        <f t="shared" ca="1" si="19"/>
        <v>0</v>
      </c>
      <c r="M28" s="127" t="str">
        <f ca="1">IF(OR(CH28=0,ISERROR(MATCH(I28,KKoef!E:E,0))),"",MATCH(I28,KKoef!E:E,0)-1)</f>
        <v/>
      </c>
      <c r="N28" s="127" t="str">
        <f ca="1">IF(M28="","",OFFSET(KKoef!$B$1,M28,0))</f>
        <v/>
      </c>
      <c r="O28" s="128"/>
      <c r="P28" s="128"/>
      <c r="Q28" s="128"/>
      <c r="R28" s="128"/>
      <c r="S28" s="128"/>
      <c r="T28" s="250"/>
      <c r="U28" s="128"/>
      <c r="V28" s="128"/>
      <c r="W28" s="128"/>
      <c r="X28" s="128"/>
      <c r="Y28" s="128"/>
      <c r="Z28" s="250"/>
      <c r="AA28" s="119">
        <f t="shared" ca="1" si="20"/>
        <v>75</v>
      </c>
      <c r="AB28" s="252">
        <f t="shared" si="72"/>
        <v>0</v>
      </c>
      <c r="AC28" s="119">
        <f t="shared" si="73"/>
        <v>0</v>
      </c>
      <c r="AD28" s="252">
        <f t="shared" si="74"/>
        <v>0</v>
      </c>
      <c r="AE28" s="170">
        <f t="shared" ca="1" si="21"/>
        <v>0</v>
      </c>
      <c r="AF28" s="22"/>
      <c r="AG28" s="224"/>
      <c r="AH28" s="194"/>
      <c r="AI28" s="194"/>
      <c r="AJ28" s="194"/>
      <c r="AK28" s="225"/>
      <c r="AL28" s="224"/>
      <c r="AM28" s="194"/>
      <c r="AN28" s="194"/>
      <c r="AO28" s="194"/>
      <c r="AP28" s="225"/>
      <c r="AQ28" s="224"/>
      <c r="AR28" s="194"/>
      <c r="AS28" s="194"/>
      <c r="AT28" s="194"/>
      <c r="AU28" s="225"/>
      <c r="AV28" s="224"/>
      <c r="AW28" s="194"/>
      <c r="AX28" s="194"/>
      <c r="AY28" s="194"/>
      <c r="AZ28" s="225"/>
      <c r="BA28" s="224"/>
      <c r="BB28" s="194"/>
      <c r="BC28" s="194"/>
      <c r="BD28" s="194"/>
      <c r="BE28" s="225"/>
      <c r="BF28" s="224"/>
      <c r="BG28" s="194"/>
      <c r="BH28" s="194"/>
      <c r="BI28" s="194"/>
      <c r="BJ28" s="225"/>
      <c r="BK28" s="212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215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69">
        <f t="shared" si="22"/>
        <v>0</v>
      </c>
      <c r="CH28" s="26">
        <f t="shared" si="23"/>
        <v>0</v>
      </c>
      <c r="CJ28" s="39">
        <v>20</v>
      </c>
      <c r="CK28" s="16">
        <f t="shared" si="24"/>
        <v>0</v>
      </c>
      <c r="CL28" s="51">
        <f t="shared" ca="1" si="25"/>
        <v>0</v>
      </c>
      <c r="CM28" s="51">
        <f t="shared" ca="1" si="25"/>
        <v>0</v>
      </c>
      <c r="CN28" s="51">
        <f t="shared" ca="1" si="25"/>
        <v>0</v>
      </c>
      <c r="CO28" s="51">
        <f t="shared" ca="1" si="26"/>
        <v>0</v>
      </c>
      <c r="CQ28" s="107">
        <f t="shared" si="27"/>
        <v>0</v>
      </c>
      <c r="CR28" s="107">
        <f t="shared" si="28"/>
        <v>0</v>
      </c>
      <c r="CS28" s="107">
        <f t="shared" si="29"/>
        <v>0</v>
      </c>
      <c r="CT28" s="107">
        <f t="shared" si="30"/>
        <v>0</v>
      </c>
      <c r="CU28" s="107">
        <f t="shared" si="31"/>
        <v>0</v>
      </c>
      <c r="CV28" s="107">
        <f t="shared" si="32"/>
        <v>0</v>
      </c>
      <c r="CW28" s="107">
        <f t="shared" si="33"/>
        <v>0</v>
      </c>
      <c r="CX28" s="107">
        <f t="shared" si="34"/>
        <v>0</v>
      </c>
      <c r="CY28" s="107">
        <f t="shared" si="35"/>
        <v>0</v>
      </c>
      <c r="CZ28" s="107">
        <f t="shared" si="36"/>
        <v>0</v>
      </c>
      <c r="DA28" s="107">
        <f t="shared" si="37"/>
        <v>0</v>
      </c>
      <c r="DB28" s="107">
        <f t="shared" si="38"/>
        <v>0</v>
      </c>
      <c r="DC28" s="107">
        <f t="shared" si="39"/>
        <v>0</v>
      </c>
      <c r="DD28" s="107">
        <f t="shared" si="40"/>
        <v>0</v>
      </c>
      <c r="DE28" s="107">
        <f t="shared" si="41"/>
        <v>0</v>
      </c>
      <c r="DF28" s="107">
        <f t="shared" si="42"/>
        <v>0</v>
      </c>
      <c r="DG28" s="107">
        <f t="shared" si="43"/>
        <v>0</v>
      </c>
      <c r="DH28" s="107">
        <f t="shared" si="44"/>
        <v>0</v>
      </c>
      <c r="DI28" s="107">
        <f t="shared" si="45"/>
        <v>0</v>
      </c>
      <c r="DJ28" s="107">
        <f t="shared" si="46"/>
        <v>0</v>
      </c>
      <c r="DK28" s="107">
        <f t="shared" si="47"/>
        <v>0</v>
      </c>
      <c r="DL28" s="107">
        <f t="shared" si="48"/>
        <v>0</v>
      </c>
      <c r="DM28" s="107">
        <f t="shared" si="49"/>
        <v>0</v>
      </c>
      <c r="DN28" s="107">
        <f t="shared" si="50"/>
        <v>0</v>
      </c>
      <c r="DO28" s="107">
        <f t="shared" si="51"/>
        <v>0</v>
      </c>
      <c r="DP28" s="107">
        <f t="shared" si="52"/>
        <v>0</v>
      </c>
      <c r="DQ28" s="107">
        <f t="shared" si="53"/>
        <v>0</v>
      </c>
      <c r="DR28" s="107">
        <f t="shared" si="54"/>
        <v>0</v>
      </c>
      <c r="DS28" s="107">
        <f t="shared" si="55"/>
        <v>0</v>
      </c>
      <c r="DT28" s="107">
        <f t="shared" si="56"/>
        <v>0</v>
      </c>
      <c r="DV28" s="107">
        <f t="shared" si="57"/>
        <v>0</v>
      </c>
      <c r="DW28" s="107">
        <f t="shared" si="58"/>
        <v>0</v>
      </c>
      <c r="DX28" s="107">
        <f t="shared" si="59"/>
        <v>0</v>
      </c>
      <c r="DY28" s="107">
        <f t="shared" si="60"/>
        <v>0</v>
      </c>
      <c r="DZ28" s="107">
        <f t="shared" si="61"/>
        <v>0</v>
      </c>
      <c r="EA28" s="107">
        <f t="shared" si="62"/>
        <v>0</v>
      </c>
      <c r="EB28" s="107">
        <f t="shared" si="63"/>
        <v>0</v>
      </c>
      <c r="EC28" s="107">
        <f t="shared" si="64"/>
        <v>0</v>
      </c>
      <c r="ED28" s="107">
        <f t="shared" si="65"/>
        <v>0</v>
      </c>
      <c r="EE28" s="107">
        <f t="shared" si="66"/>
        <v>0</v>
      </c>
      <c r="EG28" s="195">
        <f t="shared" si="67"/>
        <v>0</v>
      </c>
      <c r="EH28" s="195">
        <f t="shared" si="68"/>
        <v>0</v>
      </c>
      <c r="EI28" s="195">
        <f t="shared" si="69"/>
        <v>0</v>
      </c>
      <c r="EJ28" s="195">
        <f t="shared" si="70"/>
        <v>0</v>
      </c>
      <c r="EK28" s="195">
        <f t="shared" si="75"/>
        <v>0</v>
      </c>
      <c r="EL28" s="195">
        <f t="shared" si="75"/>
        <v>0</v>
      </c>
      <c r="EM28" s="195">
        <f t="shared" si="75"/>
        <v>0</v>
      </c>
      <c r="EN28" s="195">
        <f t="shared" si="75"/>
        <v>0</v>
      </c>
      <c r="EO28" s="195">
        <f t="shared" si="75"/>
        <v>0</v>
      </c>
      <c r="EP28" s="195">
        <f t="shared" si="75"/>
        <v>0</v>
      </c>
    </row>
    <row r="29" spans="2:146" x14ac:dyDescent="0.2">
      <c r="B29" s="126">
        <f t="shared" si="13"/>
        <v>1</v>
      </c>
      <c r="C29" s="126" t="str">
        <f t="shared" ca="1" si="14"/>
        <v/>
      </c>
      <c r="D29" s="126" t="str">
        <f t="shared" ca="1" si="15"/>
        <v/>
      </c>
      <c r="E29" s="126" t="str">
        <f t="shared" ca="1" si="16"/>
        <v/>
      </c>
      <c r="F29" s="127" t="str">
        <f ca="1">OFFSET(prihlasky!$H$1,$CJ29,0)</f>
        <v/>
      </c>
      <c r="G29" s="127" t="str">
        <f ca="1">IF(OFFSET(prihlasky!$B$1,$CJ29,0)="","",(OFFSET(prihlasky!$B$1,$CJ29,0)))</f>
        <v/>
      </c>
      <c r="H29" s="127">
        <f ca="1">OFFSET(prihlasky!$I$1,$CJ29,0)</f>
        <v>0</v>
      </c>
      <c r="I29" s="127">
        <f ca="1">OFFSET(prihlasky!$A$1,$CJ29,0)</f>
        <v>0</v>
      </c>
      <c r="J29" s="126">
        <f t="shared" si="17"/>
        <v>0</v>
      </c>
      <c r="K29" s="159">
        <f t="shared" si="18"/>
        <v>0</v>
      </c>
      <c r="L29" s="131">
        <f t="shared" ca="1" si="19"/>
        <v>0</v>
      </c>
      <c r="M29" s="127" t="str">
        <f ca="1">IF(OR(CH29=0,ISERROR(MATCH(I29,KKoef!E:E,0))),"",MATCH(I29,KKoef!E:E,0)-1)</f>
        <v/>
      </c>
      <c r="N29" s="127" t="str">
        <f ca="1">IF(M29="","",OFFSET(KKoef!$B$1,M29,0))</f>
        <v/>
      </c>
      <c r="O29" s="128"/>
      <c r="P29" s="128"/>
      <c r="Q29" s="128"/>
      <c r="R29" s="128"/>
      <c r="S29" s="128"/>
      <c r="T29" s="250"/>
      <c r="U29" s="128"/>
      <c r="V29" s="128"/>
      <c r="W29" s="128"/>
      <c r="X29" s="128"/>
      <c r="Y29" s="128"/>
      <c r="Z29" s="250"/>
      <c r="AA29" s="119">
        <f t="shared" ca="1" si="20"/>
        <v>75</v>
      </c>
      <c r="AB29" s="252">
        <f t="shared" si="72"/>
        <v>0</v>
      </c>
      <c r="AC29" s="119">
        <f t="shared" si="73"/>
        <v>0</v>
      </c>
      <c r="AD29" s="252">
        <f t="shared" si="74"/>
        <v>0</v>
      </c>
      <c r="AE29" s="170">
        <f t="shared" ca="1" si="21"/>
        <v>0</v>
      </c>
      <c r="AF29" s="22"/>
      <c r="AG29" s="224"/>
      <c r="AH29" s="194"/>
      <c r="AI29" s="194"/>
      <c r="AJ29" s="194"/>
      <c r="AK29" s="225"/>
      <c r="AL29" s="224"/>
      <c r="AM29" s="194"/>
      <c r="AN29" s="194"/>
      <c r="AO29" s="194"/>
      <c r="AP29" s="225"/>
      <c r="AQ29" s="224"/>
      <c r="AR29" s="194"/>
      <c r="AS29" s="194"/>
      <c r="AT29" s="194"/>
      <c r="AU29" s="225"/>
      <c r="AV29" s="224"/>
      <c r="AW29" s="194"/>
      <c r="AX29" s="194"/>
      <c r="AY29" s="194"/>
      <c r="AZ29" s="225"/>
      <c r="BA29" s="224"/>
      <c r="BB29" s="194"/>
      <c r="BC29" s="194"/>
      <c r="BD29" s="194"/>
      <c r="BE29" s="225"/>
      <c r="BF29" s="224"/>
      <c r="BG29" s="194"/>
      <c r="BH29" s="194"/>
      <c r="BI29" s="194"/>
      <c r="BJ29" s="225"/>
      <c r="BK29" s="212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215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69">
        <f t="shared" si="22"/>
        <v>0</v>
      </c>
      <c r="CH29" s="26">
        <f t="shared" si="23"/>
        <v>0</v>
      </c>
      <c r="CJ29" s="39">
        <v>21</v>
      </c>
      <c r="CK29" s="16">
        <f t="shared" si="24"/>
        <v>0</v>
      </c>
      <c r="CL29" s="51">
        <f t="shared" ref="CL29:CN48" ca="1" si="76">IF($H29=CL$8,$CK29,0)</f>
        <v>0</v>
      </c>
      <c r="CM29" s="51">
        <f t="shared" ca="1" si="76"/>
        <v>0</v>
      </c>
      <c r="CN29" s="51">
        <f t="shared" ca="1" si="76"/>
        <v>0</v>
      </c>
      <c r="CO29" s="51">
        <f t="shared" ca="1" si="26"/>
        <v>0</v>
      </c>
      <c r="CQ29" s="107">
        <f t="shared" si="27"/>
        <v>0</v>
      </c>
      <c r="CR29" s="107">
        <f t="shared" si="28"/>
        <v>0</v>
      </c>
      <c r="CS29" s="107">
        <f t="shared" si="29"/>
        <v>0</v>
      </c>
      <c r="CT29" s="107">
        <f t="shared" si="30"/>
        <v>0</v>
      </c>
      <c r="CU29" s="107">
        <f t="shared" si="31"/>
        <v>0</v>
      </c>
      <c r="CV29" s="107">
        <f t="shared" si="32"/>
        <v>0</v>
      </c>
      <c r="CW29" s="107">
        <f t="shared" si="33"/>
        <v>0</v>
      </c>
      <c r="CX29" s="107">
        <f t="shared" si="34"/>
        <v>0</v>
      </c>
      <c r="CY29" s="107">
        <f t="shared" si="35"/>
        <v>0</v>
      </c>
      <c r="CZ29" s="107">
        <f t="shared" si="36"/>
        <v>0</v>
      </c>
      <c r="DA29" s="107">
        <f t="shared" si="37"/>
        <v>0</v>
      </c>
      <c r="DB29" s="107">
        <f t="shared" si="38"/>
        <v>0</v>
      </c>
      <c r="DC29" s="107">
        <f t="shared" si="39"/>
        <v>0</v>
      </c>
      <c r="DD29" s="107">
        <f t="shared" si="40"/>
        <v>0</v>
      </c>
      <c r="DE29" s="107">
        <f t="shared" si="41"/>
        <v>0</v>
      </c>
      <c r="DF29" s="107">
        <f t="shared" si="42"/>
        <v>0</v>
      </c>
      <c r="DG29" s="107">
        <f t="shared" si="43"/>
        <v>0</v>
      </c>
      <c r="DH29" s="107">
        <f t="shared" si="44"/>
        <v>0</v>
      </c>
      <c r="DI29" s="107">
        <f t="shared" si="45"/>
        <v>0</v>
      </c>
      <c r="DJ29" s="107">
        <f t="shared" si="46"/>
        <v>0</v>
      </c>
      <c r="DK29" s="107">
        <f t="shared" si="47"/>
        <v>0</v>
      </c>
      <c r="DL29" s="107">
        <f t="shared" si="48"/>
        <v>0</v>
      </c>
      <c r="DM29" s="107">
        <f t="shared" si="49"/>
        <v>0</v>
      </c>
      <c r="DN29" s="107">
        <f t="shared" si="50"/>
        <v>0</v>
      </c>
      <c r="DO29" s="107">
        <f t="shared" si="51"/>
        <v>0</v>
      </c>
      <c r="DP29" s="107">
        <f t="shared" si="52"/>
        <v>0</v>
      </c>
      <c r="DQ29" s="107">
        <f t="shared" si="53"/>
        <v>0</v>
      </c>
      <c r="DR29" s="107">
        <f t="shared" si="54"/>
        <v>0</v>
      </c>
      <c r="DS29" s="107">
        <f t="shared" si="55"/>
        <v>0</v>
      </c>
      <c r="DT29" s="107">
        <f t="shared" si="56"/>
        <v>0</v>
      </c>
      <c r="DV29" s="107">
        <f t="shared" si="57"/>
        <v>0</v>
      </c>
      <c r="DW29" s="107">
        <f t="shared" si="58"/>
        <v>0</v>
      </c>
      <c r="DX29" s="107">
        <f t="shared" si="59"/>
        <v>0</v>
      </c>
      <c r="DY29" s="107">
        <f t="shared" si="60"/>
        <v>0</v>
      </c>
      <c r="DZ29" s="107">
        <f t="shared" si="61"/>
        <v>0</v>
      </c>
      <c r="EA29" s="107">
        <f t="shared" si="62"/>
        <v>0</v>
      </c>
      <c r="EB29" s="107">
        <f t="shared" si="63"/>
        <v>0</v>
      </c>
      <c r="EC29" s="107">
        <f t="shared" si="64"/>
        <v>0</v>
      </c>
      <c r="ED29" s="107">
        <f t="shared" si="65"/>
        <v>0</v>
      </c>
      <c r="EE29" s="107">
        <f t="shared" si="66"/>
        <v>0</v>
      </c>
      <c r="EG29" s="195">
        <f t="shared" si="67"/>
        <v>0</v>
      </c>
      <c r="EH29" s="195">
        <f t="shared" si="68"/>
        <v>0</v>
      </c>
      <c r="EI29" s="195">
        <f t="shared" si="69"/>
        <v>0</v>
      </c>
      <c r="EJ29" s="195">
        <f t="shared" si="70"/>
        <v>0</v>
      </c>
      <c r="EK29" s="195">
        <f t="shared" si="75"/>
        <v>0</v>
      </c>
      <c r="EL29" s="195">
        <f t="shared" si="75"/>
        <v>0</v>
      </c>
      <c r="EM29" s="195">
        <f t="shared" si="75"/>
        <v>0</v>
      </c>
      <c r="EN29" s="195">
        <f t="shared" si="75"/>
        <v>0</v>
      </c>
      <c r="EO29" s="195">
        <f t="shared" si="75"/>
        <v>0</v>
      </c>
      <c r="EP29" s="195">
        <f t="shared" si="75"/>
        <v>0</v>
      </c>
    </row>
    <row r="30" spans="2:146" x14ac:dyDescent="0.2">
      <c r="B30" s="126">
        <f t="shared" si="13"/>
        <v>1</v>
      </c>
      <c r="C30" s="126" t="str">
        <f t="shared" ca="1" si="14"/>
        <v/>
      </c>
      <c r="D30" s="126" t="str">
        <f t="shared" ca="1" si="15"/>
        <v/>
      </c>
      <c r="E30" s="126" t="str">
        <f t="shared" ca="1" si="16"/>
        <v/>
      </c>
      <c r="F30" s="127" t="str">
        <f ca="1">OFFSET(prihlasky!$H$1,$CJ30,0)</f>
        <v/>
      </c>
      <c r="G30" s="127" t="str">
        <f ca="1">IF(OFFSET(prihlasky!$B$1,$CJ30,0)="","",(OFFSET(prihlasky!$B$1,$CJ30,0)))</f>
        <v/>
      </c>
      <c r="H30" s="127">
        <f ca="1">OFFSET(prihlasky!$I$1,$CJ30,0)</f>
        <v>0</v>
      </c>
      <c r="I30" s="127">
        <f ca="1">OFFSET(prihlasky!$A$1,$CJ30,0)</f>
        <v>0</v>
      </c>
      <c r="J30" s="126">
        <f t="shared" si="17"/>
        <v>0</v>
      </c>
      <c r="K30" s="159">
        <f t="shared" si="18"/>
        <v>0</v>
      </c>
      <c r="L30" s="131">
        <f t="shared" ca="1" si="19"/>
        <v>0</v>
      </c>
      <c r="M30" s="127" t="str">
        <f ca="1">IF(OR(CH30=0,ISERROR(MATCH(I30,KKoef!E:E,0))),"",MATCH(I30,KKoef!E:E,0)-1)</f>
        <v/>
      </c>
      <c r="N30" s="127" t="str">
        <f ca="1">IF(M30="","",OFFSET(KKoef!$B$1,M30,0))</f>
        <v/>
      </c>
      <c r="O30" s="128"/>
      <c r="P30" s="128"/>
      <c r="Q30" s="128"/>
      <c r="R30" s="128"/>
      <c r="S30" s="128"/>
      <c r="T30" s="250"/>
      <c r="U30" s="128"/>
      <c r="V30" s="128"/>
      <c r="W30" s="128"/>
      <c r="X30" s="128"/>
      <c r="Y30" s="128"/>
      <c r="Z30" s="250"/>
      <c r="AA30" s="119">
        <f t="shared" ca="1" si="20"/>
        <v>75</v>
      </c>
      <c r="AB30" s="252">
        <f t="shared" si="72"/>
        <v>0</v>
      </c>
      <c r="AC30" s="119">
        <f t="shared" si="73"/>
        <v>0</v>
      </c>
      <c r="AD30" s="252">
        <f t="shared" si="74"/>
        <v>0</v>
      </c>
      <c r="AE30" s="170">
        <f t="shared" ca="1" si="21"/>
        <v>0</v>
      </c>
      <c r="AF30" s="22"/>
      <c r="AG30" s="224"/>
      <c r="AH30" s="194"/>
      <c r="AI30" s="194"/>
      <c r="AJ30" s="194"/>
      <c r="AK30" s="225"/>
      <c r="AL30" s="224"/>
      <c r="AM30" s="194"/>
      <c r="AN30" s="194"/>
      <c r="AO30" s="194"/>
      <c r="AP30" s="225"/>
      <c r="AQ30" s="224"/>
      <c r="AR30" s="194"/>
      <c r="AS30" s="194"/>
      <c r="AT30" s="194"/>
      <c r="AU30" s="225"/>
      <c r="AV30" s="224"/>
      <c r="AW30" s="194"/>
      <c r="AX30" s="194"/>
      <c r="AY30" s="194"/>
      <c r="AZ30" s="225"/>
      <c r="BA30" s="224"/>
      <c r="BB30" s="194"/>
      <c r="BC30" s="194"/>
      <c r="BD30" s="194"/>
      <c r="BE30" s="225"/>
      <c r="BF30" s="224"/>
      <c r="BG30" s="194"/>
      <c r="BH30" s="194"/>
      <c r="BI30" s="194"/>
      <c r="BJ30" s="225"/>
      <c r="BK30" s="212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215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69">
        <f t="shared" si="22"/>
        <v>0</v>
      </c>
      <c r="CH30" s="26">
        <f t="shared" si="23"/>
        <v>0</v>
      </c>
      <c r="CJ30" s="39">
        <v>22</v>
      </c>
      <c r="CK30" s="16">
        <f t="shared" si="24"/>
        <v>0</v>
      </c>
      <c r="CL30" s="51">
        <f t="shared" ca="1" si="76"/>
        <v>0</v>
      </c>
      <c r="CM30" s="51">
        <f t="shared" ca="1" si="76"/>
        <v>0</v>
      </c>
      <c r="CN30" s="51">
        <f t="shared" ca="1" si="76"/>
        <v>0</v>
      </c>
      <c r="CO30" s="51">
        <f t="shared" ca="1" si="26"/>
        <v>0</v>
      </c>
      <c r="CQ30" s="107">
        <f t="shared" si="27"/>
        <v>0</v>
      </c>
      <c r="CR30" s="107">
        <f t="shared" si="28"/>
        <v>0</v>
      </c>
      <c r="CS30" s="107">
        <f t="shared" si="29"/>
        <v>0</v>
      </c>
      <c r="CT30" s="107">
        <f t="shared" si="30"/>
        <v>0</v>
      </c>
      <c r="CU30" s="107">
        <f t="shared" si="31"/>
        <v>0</v>
      </c>
      <c r="CV30" s="107">
        <f t="shared" si="32"/>
        <v>0</v>
      </c>
      <c r="CW30" s="107">
        <f t="shared" si="33"/>
        <v>0</v>
      </c>
      <c r="CX30" s="107">
        <f t="shared" si="34"/>
        <v>0</v>
      </c>
      <c r="CY30" s="107">
        <f t="shared" si="35"/>
        <v>0</v>
      </c>
      <c r="CZ30" s="107">
        <f t="shared" si="36"/>
        <v>0</v>
      </c>
      <c r="DA30" s="107">
        <f t="shared" si="37"/>
        <v>0</v>
      </c>
      <c r="DB30" s="107">
        <f t="shared" si="38"/>
        <v>0</v>
      </c>
      <c r="DC30" s="107">
        <f t="shared" si="39"/>
        <v>0</v>
      </c>
      <c r="DD30" s="107">
        <f t="shared" si="40"/>
        <v>0</v>
      </c>
      <c r="DE30" s="107">
        <f t="shared" si="41"/>
        <v>0</v>
      </c>
      <c r="DF30" s="107">
        <f t="shared" si="42"/>
        <v>0</v>
      </c>
      <c r="DG30" s="107">
        <f t="shared" si="43"/>
        <v>0</v>
      </c>
      <c r="DH30" s="107">
        <f t="shared" si="44"/>
        <v>0</v>
      </c>
      <c r="DI30" s="107">
        <f t="shared" si="45"/>
        <v>0</v>
      </c>
      <c r="DJ30" s="107">
        <f t="shared" si="46"/>
        <v>0</v>
      </c>
      <c r="DK30" s="107">
        <f t="shared" si="47"/>
        <v>0</v>
      </c>
      <c r="DL30" s="107">
        <f t="shared" si="48"/>
        <v>0</v>
      </c>
      <c r="DM30" s="107">
        <f t="shared" si="49"/>
        <v>0</v>
      </c>
      <c r="DN30" s="107">
        <f t="shared" si="50"/>
        <v>0</v>
      </c>
      <c r="DO30" s="107">
        <f t="shared" si="51"/>
        <v>0</v>
      </c>
      <c r="DP30" s="107">
        <f t="shared" si="52"/>
        <v>0</v>
      </c>
      <c r="DQ30" s="107">
        <f t="shared" si="53"/>
        <v>0</v>
      </c>
      <c r="DR30" s="107">
        <f t="shared" si="54"/>
        <v>0</v>
      </c>
      <c r="DS30" s="107">
        <f t="shared" si="55"/>
        <v>0</v>
      </c>
      <c r="DT30" s="107">
        <f t="shared" si="56"/>
        <v>0</v>
      </c>
      <c r="DV30" s="107">
        <f t="shared" si="57"/>
        <v>0</v>
      </c>
      <c r="DW30" s="107">
        <f t="shared" si="58"/>
        <v>0</v>
      </c>
      <c r="DX30" s="107">
        <f t="shared" si="59"/>
        <v>0</v>
      </c>
      <c r="DY30" s="107">
        <f t="shared" si="60"/>
        <v>0</v>
      </c>
      <c r="DZ30" s="107">
        <f t="shared" si="61"/>
        <v>0</v>
      </c>
      <c r="EA30" s="107">
        <f t="shared" si="62"/>
        <v>0</v>
      </c>
      <c r="EB30" s="107">
        <f t="shared" si="63"/>
        <v>0</v>
      </c>
      <c r="EC30" s="107">
        <f t="shared" si="64"/>
        <v>0</v>
      </c>
      <c r="ED30" s="107">
        <f t="shared" si="65"/>
        <v>0</v>
      </c>
      <c r="EE30" s="107">
        <f t="shared" si="66"/>
        <v>0</v>
      </c>
      <c r="EG30" s="195">
        <f t="shared" si="67"/>
        <v>0</v>
      </c>
      <c r="EH30" s="195">
        <f t="shared" si="68"/>
        <v>0</v>
      </c>
      <c r="EI30" s="195">
        <f t="shared" si="69"/>
        <v>0</v>
      </c>
      <c r="EJ30" s="195">
        <f t="shared" si="70"/>
        <v>0</v>
      </c>
      <c r="EK30" s="195">
        <f t="shared" si="75"/>
        <v>0</v>
      </c>
      <c r="EL30" s="195">
        <f t="shared" si="75"/>
        <v>0</v>
      </c>
      <c r="EM30" s="195">
        <f t="shared" si="75"/>
        <v>0</v>
      </c>
      <c r="EN30" s="195">
        <f t="shared" si="75"/>
        <v>0</v>
      </c>
      <c r="EO30" s="195">
        <f t="shared" si="75"/>
        <v>0</v>
      </c>
      <c r="EP30" s="195">
        <f t="shared" si="75"/>
        <v>0</v>
      </c>
    </row>
    <row r="31" spans="2:146" x14ac:dyDescent="0.2">
      <c r="B31" s="126">
        <f t="shared" si="13"/>
        <v>1</v>
      </c>
      <c r="C31" s="126" t="str">
        <f t="shared" ca="1" si="14"/>
        <v/>
      </c>
      <c r="D31" s="126" t="str">
        <f t="shared" ca="1" si="15"/>
        <v/>
      </c>
      <c r="E31" s="126" t="str">
        <f t="shared" ca="1" si="16"/>
        <v/>
      </c>
      <c r="F31" s="127" t="str">
        <f ca="1">OFFSET(prihlasky!$H$1,$CJ31,0)</f>
        <v/>
      </c>
      <c r="G31" s="127" t="str">
        <f ca="1">IF(OFFSET(prihlasky!$B$1,$CJ31,0)="","",(OFFSET(prihlasky!$B$1,$CJ31,0)))</f>
        <v/>
      </c>
      <c r="H31" s="127">
        <f ca="1">OFFSET(prihlasky!$I$1,$CJ31,0)</f>
        <v>0</v>
      </c>
      <c r="I31" s="127">
        <f ca="1">OFFSET(prihlasky!$A$1,$CJ31,0)</f>
        <v>0</v>
      </c>
      <c r="J31" s="126">
        <f t="shared" si="17"/>
        <v>0</v>
      </c>
      <c r="K31" s="159">
        <f t="shared" si="18"/>
        <v>0</v>
      </c>
      <c r="L31" s="131">
        <f t="shared" ca="1" si="19"/>
        <v>0</v>
      </c>
      <c r="M31" s="127" t="str">
        <f ca="1">IF(OR(CH31=0,ISERROR(MATCH(I31,KKoef!E:E,0))),"",MATCH(I31,KKoef!E:E,0)-1)</f>
        <v/>
      </c>
      <c r="N31" s="127" t="str">
        <f ca="1">IF(M31="","",OFFSET(KKoef!$B$1,M31,0))</f>
        <v/>
      </c>
      <c r="O31" s="128"/>
      <c r="P31" s="128"/>
      <c r="Q31" s="128"/>
      <c r="R31" s="128"/>
      <c r="S31" s="128"/>
      <c r="T31" s="250"/>
      <c r="U31" s="128"/>
      <c r="V31" s="128"/>
      <c r="W31" s="128"/>
      <c r="X31" s="128"/>
      <c r="Y31" s="128"/>
      <c r="Z31" s="250"/>
      <c r="AA31" s="119">
        <f t="shared" ca="1" si="20"/>
        <v>75</v>
      </c>
      <c r="AB31" s="252">
        <f t="shared" si="72"/>
        <v>0</v>
      </c>
      <c r="AC31" s="119">
        <f t="shared" si="73"/>
        <v>0</v>
      </c>
      <c r="AD31" s="252">
        <f t="shared" si="74"/>
        <v>0</v>
      </c>
      <c r="AE31" s="170">
        <f t="shared" ca="1" si="21"/>
        <v>0</v>
      </c>
      <c r="AF31" s="22"/>
      <c r="AG31" s="224"/>
      <c r="AH31" s="194"/>
      <c r="AI31" s="194"/>
      <c r="AJ31" s="194"/>
      <c r="AK31" s="225"/>
      <c r="AL31" s="224"/>
      <c r="AM31" s="194"/>
      <c r="AN31" s="194"/>
      <c r="AO31" s="194"/>
      <c r="AP31" s="225"/>
      <c r="AQ31" s="224"/>
      <c r="AR31" s="194"/>
      <c r="AS31" s="194"/>
      <c r="AT31" s="194"/>
      <c r="AU31" s="225"/>
      <c r="AV31" s="224"/>
      <c r="AW31" s="194"/>
      <c r="AX31" s="194"/>
      <c r="AY31" s="194"/>
      <c r="AZ31" s="225"/>
      <c r="BA31" s="224"/>
      <c r="BB31" s="194"/>
      <c r="BC31" s="194"/>
      <c r="BD31" s="194"/>
      <c r="BE31" s="225"/>
      <c r="BF31" s="224"/>
      <c r="BG31" s="194"/>
      <c r="BH31" s="194"/>
      <c r="BI31" s="194"/>
      <c r="BJ31" s="225"/>
      <c r="BK31" s="212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215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69">
        <f t="shared" si="22"/>
        <v>0</v>
      </c>
      <c r="CH31" s="26">
        <f t="shared" si="23"/>
        <v>0</v>
      </c>
      <c r="CJ31" s="39">
        <v>23</v>
      </c>
      <c r="CK31" s="16">
        <f t="shared" si="24"/>
        <v>0</v>
      </c>
      <c r="CL31" s="51">
        <f t="shared" ca="1" si="76"/>
        <v>0</v>
      </c>
      <c r="CM31" s="51">
        <f t="shared" ca="1" si="76"/>
        <v>0</v>
      </c>
      <c r="CN31" s="51">
        <f t="shared" ca="1" si="76"/>
        <v>0</v>
      </c>
      <c r="CO31" s="51">
        <f t="shared" ca="1" si="26"/>
        <v>0</v>
      </c>
      <c r="CQ31" s="107">
        <f t="shared" si="27"/>
        <v>0</v>
      </c>
      <c r="CR31" s="107">
        <f t="shared" si="28"/>
        <v>0</v>
      </c>
      <c r="CS31" s="107">
        <f t="shared" si="29"/>
        <v>0</v>
      </c>
      <c r="CT31" s="107">
        <f t="shared" si="30"/>
        <v>0</v>
      </c>
      <c r="CU31" s="107">
        <f t="shared" si="31"/>
        <v>0</v>
      </c>
      <c r="CV31" s="107">
        <f t="shared" si="32"/>
        <v>0</v>
      </c>
      <c r="CW31" s="107">
        <f t="shared" si="33"/>
        <v>0</v>
      </c>
      <c r="CX31" s="107">
        <f t="shared" si="34"/>
        <v>0</v>
      </c>
      <c r="CY31" s="107">
        <f t="shared" si="35"/>
        <v>0</v>
      </c>
      <c r="CZ31" s="107">
        <f t="shared" si="36"/>
        <v>0</v>
      </c>
      <c r="DA31" s="107">
        <f t="shared" si="37"/>
        <v>0</v>
      </c>
      <c r="DB31" s="107">
        <f t="shared" si="38"/>
        <v>0</v>
      </c>
      <c r="DC31" s="107">
        <f t="shared" si="39"/>
        <v>0</v>
      </c>
      <c r="DD31" s="107">
        <f t="shared" si="40"/>
        <v>0</v>
      </c>
      <c r="DE31" s="107">
        <f t="shared" si="41"/>
        <v>0</v>
      </c>
      <c r="DF31" s="107">
        <f t="shared" si="42"/>
        <v>0</v>
      </c>
      <c r="DG31" s="107">
        <f t="shared" si="43"/>
        <v>0</v>
      </c>
      <c r="DH31" s="107">
        <f t="shared" si="44"/>
        <v>0</v>
      </c>
      <c r="DI31" s="107">
        <f t="shared" si="45"/>
        <v>0</v>
      </c>
      <c r="DJ31" s="107">
        <f t="shared" si="46"/>
        <v>0</v>
      </c>
      <c r="DK31" s="107">
        <f t="shared" si="47"/>
        <v>0</v>
      </c>
      <c r="DL31" s="107">
        <f t="shared" si="48"/>
        <v>0</v>
      </c>
      <c r="DM31" s="107">
        <f t="shared" si="49"/>
        <v>0</v>
      </c>
      <c r="DN31" s="107">
        <f t="shared" si="50"/>
        <v>0</v>
      </c>
      <c r="DO31" s="107">
        <f t="shared" si="51"/>
        <v>0</v>
      </c>
      <c r="DP31" s="107">
        <f t="shared" si="52"/>
        <v>0</v>
      </c>
      <c r="DQ31" s="107">
        <f t="shared" si="53"/>
        <v>0</v>
      </c>
      <c r="DR31" s="107">
        <f t="shared" si="54"/>
        <v>0</v>
      </c>
      <c r="DS31" s="107">
        <f t="shared" si="55"/>
        <v>0</v>
      </c>
      <c r="DT31" s="107">
        <f t="shared" si="56"/>
        <v>0</v>
      </c>
      <c r="DV31" s="107">
        <f t="shared" si="57"/>
        <v>0</v>
      </c>
      <c r="DW31" s="107">
        <f t="shared" si="58"/>
        <v>0</v>
      </c>
      <c r="DX31" s="107">
        <f t="shared" si="59"/>
        <v>0</v>
      </c>
      <c r="DY31" s="107">
        <f t="shared" si="60"/>
        <v>0</v>
      </c>
      <c r="DZ31" s="107">
        <f t="shared" si="61"/>
        <v>0</v>
      </c>
      <c r="EA31" s="107">
        <f t="shared" si="62"/>
        <v>0</v>
      </c>
      <c r="EB31" s="107">
        <f t="shared" si="63"/>
        <v>0</v>
      </c>
      <c r="EC31" s="107">
        <f t="shared" si="64"/>
        <v>0</v>
      </c>
      <c r="ED31" s="107">
        <f t="shared" si="65"/>
        <v>0</v>
      </c>
      <c r="EE31" s="107">
        <f t="shared" si="66"/>
        <v>0</v>
      </c>
      <c r="EG31" s="195">
        <f t="shared" si="67"/>
        <v>0</v>
      </c>
      <c r="EH31" s="195">
        <f t="shared" si="68"/>
        <v>0</v>
      </c>
      <c r="EI31" s="195">
        <f t="shared" si="69"/>
        <v>0</v>
      </c>
      <c r="EJ31" s="195">
        <f t="shared" si="70"/>
        <v>0</v>
      </c>
      <c r="EK31" s="195">
        <f t="shared" si="75"/>
        <v>0</v>
      </c>
      <c r="EL31" s="195">
        <f t="shared" si="75"/>
        <v>0</v>
      </c>
      <c r="EM31" s="195">
        <f t="shared" si="75"/>
        <v>0</v>
      </c>
      <c r="EN31" s="195">
        <f t="shared" si="75"/>
        <v>0</v>
      </c>
      <c r="EO31" s="195">
        <f t="shared" si="75"/>
        <v>0</v>
      </c>
      <c r="EP31" s="195">
        <f t="shared" si="75"/>
        <v>0</v>
      </c>
    </row>
    <row r="32" spans="2:146" x14ac:dyDescent="0.2">
      <c r="B32" s="126">
        <f t="shared" si="13"/>
        <v>1</v>
      </c>
      <c r="C32" s="126" t="str">
        <f t="shared" ca="1" si="14"/>
        <v/>
      </c>
      <c r="D32" s="126" t="str">
        <f t="shared" ca="1" si="15"/>
        <v/>
      </c>
      <c r="E32" s="126" t="str">
        <f t="shared" ca="1" si="16"/>
        <v/>
      </c>
      <c r="F32" s="127" t="str">
        <f ca="1">OFFSET(prihlasky!$H$1,$CJ32,0)</f>
        <v/>
      </c>
      <c r="G32" s="127" t="str">
        <f ca="1">IF(OFFSET(prihlasky!$B$1,$CJ32,0)="","",(OFFSET(prihlasky!$B$1,$CJ32,0)))</f>
        <v/>
      </c>
      <c r="H32" s="127">
        <f ca="1">OFFSET(prihlasky!$I$1,$CJ32,0)</f>
        <v>0</v>
      </c>
      <c r="I32" s="127">
        <f ca="1">OFFSET(prihlasky!$A$1,$CJ32,0)</f>
        <v>0</v>
      </c>
      <c r="J32" s="126">
        <f t="shared" si="17"/>
        <v>0</v>
      </c>
      <c r="K32" s="159">
        <f t="shared" si="18"/>
        <v>0</v>
      </c>
      <c r="L32" s="131">
        <f t="shared" ca="1" si="19"/>
        <v>0</v>
      </c>
      <c r="M32" s="127" t="str">
        <f ca="1">IF(OR(CH32=0,ISERROR(MATCH(I32,KKoef!E:E,0))),"",MATCH(I32,KKoef!E:E,0)-1)</f>
        <v/>
      </c>
      <c r="N32" s="127" t="str">
        <f ca="1">IF(M32="","",OFFSET(KKoef!$B$1,M32,0))</f>
        <v/>
      </c>
      <c r="O32" s="128"/>
      <c r="P32" s="128"/>
      <c r="Q32" s="128"/>
      <c r="R32" s="128"/>
      <c r="S32" s="128"/>
      <c r="T32" s="250"/>
      <c r="U32" s="128"/>
      <c r="V32" s="128"/>
      <c r="W32" s="128"/>
      <c r="X32" s="128"/>
      <c r="Y32" s="128"/>
      <c r="Z32" s="250"/>
      <c r="AA32" s="119">
        <f t="shared" ref="AA32:AA95" ca="1" si="77">IF(H32="P",Trail_2_P,Trail_2_O)</f>
        <v>75</v>
      </c>
      <c r="AB32" s="252">
        <f t="shared" si="72"/>
        <v>0</v>
      </c>
      <c r="AC32" s="119">
        <f t="shared" si="73"/>
        <v>0</v>
      </c>
      <c r="AD32" s="252">
        <f t="shared" si="74"/>
        <v>0</v>
      </c>
      <c r="AE32" s="170">
        <f t="shared" ref="AE32:AE95" ca="1" si="78">IF(AC32*60+AD32&gt;AA32*60,INT((AC32*60+AD32-AA32*60+299)/300),0)</f>
        <v>0</v>
      </c>
      <c r="AF32" s="22"/>
      <c r="AG32" s="224"/>
      <c r="AH32" s="194"/>
      <c r="AI32" s="194"/>
      <c r="AJ32" s="194"/>
      <c r="AK32" s="225"/>
      <c r="AL32" s="224"/>
      <c r="AM32" s="194"/>
      <c r="AN32" s="194"/>
      <c r="AO32" s="194"/>
      <c r="AP32" s="225"/>
      <c r="AQ32" s="224"/>
      <c r="AR32" s="194"/>
      <c r="AS32" s="194"/>
      <c r="AT32" s="194"/>
      <c r="AU32" s="225"/>
      <c r="AV32" s="224"/>
      <c r="AW32" s="194"/>
      <c r="AX32" s="194"/>
      <c r="AY32" s="194"/>
      <c r="AZ32" s="225"/>
      <c r="BA32" s="224"/>
      <c r="BB32" s="194"/>
      <c r="BC32" s="194"/>
      <c r="BD32" s="194"/>
      <c r="BE32" s="225"/>
      <c r="BF32" s="224"/>
      <c r="BG32" s="194"/>
      <c r="BH32" s="194"/>
      <c r="BI32" s="194"/>
      <c r="BJ32" s="225"/>
      <c r="BK32" s="212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215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69">
        <f t="shared" si="22"/>
        <v>0</v>
      </c>
      <c r="CH32" s="26">
        <f t="shared" ref="CH32:CH95" si="79">SUM(CQ32:DU32)</f>
        <v>0</v>
      </c>
      <c r="CJ32" s="39">
        <v>24</v>
      </c>
      <c r="CK32" s="16">
        <f t="shared" si="24"/>
        <v>0</v>
      </c>
      <c r="CL32" s="51">
        <f t="shared" ca="1" si="76"/>
        <v>0</v>
      </c>
      <c r="CM32" s="51">
        <f t="shared" ca="1" si="76"/>
        <v>0</v>
      </c>
      <c r="CN32" s="51">
        <f t="shared" ca="1" si="76"/>
        <v>0</v>
      </c>
      <c r="CO32" s="51">
        <f t="shared" ca="1" si="26"/>
        <v>0</v>
      </c>
      <c r="CQ32" s="107">
        <f t="shared" si="27"/>
        <v>0</v>
      </c>
      <c r="CR32" s="107">
        <f t="shared" si="28"/>
        <v>0</v>
      </c>
      <c r="CS32" s="107">
        <f t="shared" si="29"/>
        <v>0</v>
      </c>
      <c r="CT32" s="107">
        <f t="shared" si="30"/>
        <v>0</v>
      </c>
      <c r="CU32" s="107">
        <f t="shared" si="31"/>
        <v>0</v>
      </c>
      <c r="CV32" s="107">
        <f t="shared" si="32"/>
        <v>0</v>
      </c>
      <c r="CW32" s="107">
        <f t="shared" si="33"/>
        <v>0</v>
      </c>
      <c r="CX32" s="107">
        <f t="shared" si="34"/>
        <v>0</v>
      </c>
      <c r="CY32" s="107">
        <f t="shared" si="35"/>
        <v>0</v>
      </c>
      <c r="CZ32" s="107">
        <f t="shared" si="36"/>
        <v>0</v>
      </c>
      <c r="DA32" s="107">
        <f t="shared" si="37"/>
        <v>0</v>
      </c>
      <c r="DB32" s="107">
        <f t="shared" si="38"/>
        <v>0</v>
      </c>
      <c r="DC32" s="107">
        <f t="shared" si="39"/>
        <v>0</v>
      </c>
      <c r="DD32" s="107">
        <f t="shared" si="40"/>
        <v>0</v>
      </c>
      <c r="DE32" s="107">
        <f t="shared" si="41"/>
        <v>0</v>
      </c>
      <c r="DF32" s="107">
        <f t="shared" si="42"/>
        <v>0</v>
      </c>
      <c r="DG32" s="107">
        <f t="shared" si="43"/>
        <v>0</v>
      </c>
      <c r="DH32" s="107">
        <f t="shared" si="44"/>
        <v>0</v>
      </c>
      <c r="DI32" s="107">
        <f t="shared" si="45"/>
        <v>0</v>
      </c>
      <c r="DJ32" s="107">
        <f t="shared" si="46"/>
        <v>0</v>
      </c>
      <c r="DK32" s="107">
        <f t="shared" si="47"/>
        <v>0</v>
      </c>
      <c r="DL32" s="107">
        <f t="shared" si="48"/>
        <v>0</v>
      </c>
      <c r="DM32" s="107">
        <f t="shared" si="49"/>
        <v>0</v>
      </c>
      <c r="DN32" s="107">
        <f t="shared" si="50"/>
        <v>0</v>
      </c>
      <c r="DO32" s="107">
        <f t="shared" si="51"/>
        <v>0</v>
      </c>
      <c r="DP32" s="107">
        <f t="shared" si="52"/>
        <v>0</v>
      </c>
      <c r="DQ32" s="107">
        <f t="shared" si="53"/>
        <v>0</v>
      </c>
      <c r="DR32" s="107">
        <f t="shared" si="54"/>
        <v>0</v>
      </c>
      <c r="DS32" s="107">
        <f t="shared" si="55"/>
        <v>0</v>
      </c>
      <c r="DT32" s="107">
        <f t="shared" si="56"/>
        <v>0</v>
      </c>
      <c r="DV32" s="107">
        <f t="shared" si="57"/>
        <v>0</v>
      </c>
      <c r="DW32" s="107">
        <f t="shared" si="58"/>
        <v>0</v>
      </c>
      <c r="DX32" s="107">
        <f t="shared" si="59"/>
        <v>0</v>
      </c>
      <c r="DY32" s="107">
        <f t="shared" si="60"/>
        <v>0</v>
      </c>
      <c r="DZ32" s="107">
        <f t="shared" si="61"/>
        <v>0</v>
      </c>
      <c r="EA32" s="107">
        <f t="shared" si="62"/>
        <v>0</v>
      </c>
      <c r="EB32" s="107">
        <f t="shared" si="63"/>
        <v>0</v>
      </c>
      <c r="EC32" s="107">
        <f t="shared" si="64"/>
        <v>0</v>
      </c>
      <c r="ED32" s="107">
        <f t="shared" si="65"/>
        <v>0</v>
      </c>
      <c r="EE32" s="107">
        <f t="shared" si="66"/>
        <v>0</v>
      </c>
      <c r="EG32" s="195">
        <f t="shared" si="67"/>
        <v>0</v>
      </c>
      <c r="EH32" s="195">
        <f t="shared" si="68"/>
        <v>0</v>
      </c>
      <c r="EI32" s="195">
        <f t="shared" si="69"/>
        <v>0</v>
      </c>
      <c r="EJ32" s="195">
        <f t="shared" si="70"/>
        <v>0</v>
      </c>
      <c r="EK32" s="195">
        <f t="shared" si="75"/>
        <v>0</v>
      </c>
      <c r="EL32" s="195">
        <f t="shared" si="75"/>
        <v>0</v>
      </c>
      <c r="EM32" s="195">
        <f t="shared" si="75"/>
        <v>0</v>
      </c>
      <c r="EN32" s="195">
        <f t="shared" si="75"/>
        <v>0</v>
      </c>
      <c r="EO32" s="195">
        <f t="shared" si="75"/>
        <v>0</v>
      </c>
      <c r="EP32" s="195">
        <f t="shared" si="75"/>
        <v>0</v>
      </c>
    </row>
    <row r="33" spans="2:146" x14ac:dyDescent="0.2">
      <c r="B33" s="126">
        <f t="shared" si="13"/>
        <v>1</v>
      </c>
      <c r="C33" s="126" t="str">
        <f t="shared" ca="1" si="14"/>
        <v/>
      </c>
      <c r="D33" s="126" t="str">
        <f t="shared" ca="1" si="15"/>
        <v/>
      </c>
      <c r="E33" s="126" t="str">
        <f t="shared" ca="1" si="16"/>
        <v/>
      </c>
      <c r="F33" s="127" t="str">
        <f ca="1">OFFSET(prihlasky!$H$1,$CJ33,0)</f>
        <v/>
      </c>
      <c r="G33" s="127" t="str">
        <f ca="1">IF(OFFSET(prihlasky!$B$1,$CJ33,0)="","",(OFFSET(prihlasky!$B$1,$CJ33,0)))</f>
        <v/>
      </c>
      <c r="H33" s="127">
        <f ca="1">OFFSET(prihlasky!$I$1,$CJ33,0)</f>
        <v>0</v>
      </c>
      <c r="I33" s="127">
        <f ca="1">OFFSET(prihlasky!$A$1,$CJ33,0)</f>
        <v>0</v>
      </c>
      <c r="J33" s="126">
        <f t="shared" si="17"/>
        <v>0</v>
      </c>
      <c r="K33" s="159">
        <f t="shared" si="18"/>
        <v>0</v>
      </c>
      <c r="L33" s="131">
        <f t="shared" ca="1" si="19"/>
        <v>0</v>
      </c>
      <c r="M33" s="127" t="str">
        <f ca="1">IF(OR(CH33=0,ISERROR(MATCH(I33,KKoef!E:E,0))),"",MATCH(I33,KKoef!E:E,0)-1)</f>
        <v/>
      </c>
      <c r="N33" s="127" t="str">
        <f ca="1">IF(M33="","",OFFSET(KKoef!$B$1,M33,0))</f>
        <v/>
      </c>
      <c r="O33" s="128"/>
      <c r="P33" s="128"/>
      <c r="Q33" s="128"/>
      <c r="R33" s="128"/>
      <c r="S33" s="128"/>
      <c r="T33" s="250"/>
      <c r="U33" s="128"/>
      <c r="V33" s="128"/>
      <c r="W33" s="128"/>
      <c r="X33" s="128"/>
      <c r="Y33" s="128"/>
      <c r="Z33" s="250"/>
      <c r="AA33" s="119">
        <f t="shared" ca="1" si="77"/>
        <v>75</v>
      </c>
      <c r="AB33" s="252">
        <f t="shared" si="72"/>
        <v>0</v>
      </c>
      <c r="AC33" s="119">
        <f t="shared" si="73"/>
        <v>0</v>
      </c>
      <c r="AD33" s="252">
        <f t="shared" si="74"/>
        <v>0</v>
      </c>
      <c r="AE33" s="170">
        <f t="shared" ca="1" si="78"/>
        <v>0</v>
      </c>
      <c r="AF33" s="22"/>
      <c r="AG33" s="224"/>
      <c r="AH33" s="194"/>
      <c r="AI33" s="194"/>
      <c r="AJ33" s="194"/>
      <c r="AK33" s="225"/>
      <c r="AL33" s="224"/>
      <c r="AM33" s="194"/>
      <c r="AN33" s="194"/>
      <c r="AO33" s="194"/>
      <c r="AP33" s="225"/>
      <c r="AQ33" s="224"/>
      <c r="AR33" s="194"/>
      <c r="AS33" s="194"/>
      <c r="AT33" s="194"/>
      <c r="AU33" s="225"/>
      <c r="AV33" s="224"/>
      <c r="AW33" s="194"/>
      <c r="AX33" s="194"/>
      <c r="AY33" s="194"/>
      <c r="AZ33" s="225"/>
      <c r="BA33" s="224"/>
      <c r="BB33" s="194"/>
      <c r="BC33" s="194"/>
      <c r="BD33" s="194"/>
      <c r="BE33" s="225"/>
      <c r="BF33" s="224"/>
      <c r="BG33" s="194"/>
      <c r="BH33" s="194"/>
      <c r="BI33" s="194"/>
      <c r="BJ33" s="225"/>
      <c r="BK33" s="212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215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69">
        <f t="shared" si="22"/>
        <v>0</v>
      </c>
      <c r="CH33" s="26">
        <f t="shared" si="79"/>
        <v>0</v>
      </c>
      <c r="CJ33" s="39">
        <v>25</v>
      </c>
      <c r="CK33" s="16">
        <f t="shared" si="24"/>
        <v>0</v>
      </c>
      <c r="CL33" s="51">
        <f t="shared" ca="1" si="76"/>
        <v>0</v>
      </c>
      <c r="CM33" s="51">
        <f t="shared" ca="1" si="76"/>
        <v>0</v>
      </c>
      <c r="CN33" s="51">
        <f t="shared" ca="1" si="76"/>
        <v>0</v>
      </c>
      <c r="CO33" s="51">
        <f t="shared" ca="1" si="26"/>
        <v>0</v>
      </c>
      <c r="CQ33" s="107">
        <f t="shared" si="27"/>
        <v>0</v>
      </c>
      <c r="CR33" s="107">
        <f t="shared" si="28"/>
        <v>0</v>
      </c>
      <c r="CS33" s="107">
        <f t="shared" si="29"/>
        <v>0</v>
      </c>
      <c r="CT33" s="107">
        <f t="shared" si="30"/>
        <v>0</v>
      </c>
      <c r="CU33" s="107">
        <f t="shared" si="31"/>
        <v>0</v>
      </c>
      <c r="CV33" s="107">
        <f t="shared" si="32"/>
        <v>0</v>
      </c>
      <c r="CW33" s="107">
        <f t="shared" si="33"/>
        <v>0</v>
      </c>
      <c r="CX33" s="107">
        <f t="shared" si="34"/>
        <v>0</v>
      </c>
      <c r="CY33" s="107">
        <f t="shared" si="35"/>
        <v>0</v>
      </c>
      <c r="CZ33" s="107">
        <f t="shared" si="36"/>
        <v>0</v>
      </c>
      <c r="DA33" s="107">
        <f t="shared" si="37"/>
        <v>0</v>
      </c>
      <c r="DB33" s="107">
        <f t="shared" si="38"/>
        <v>0</v>
      </c>
      <c r="DC33" s="107">
        <f t="shared" si="39"/>
        <v>0</v>
      </c>
      <c r="DD33" s="107">
        <f t="shared" si="40"/>
        <v>0</v>
      </c>
      <c r="DE33" s="107">
        <f t="shared" si="41"/>
        <v>0</v>
      </c>
      <c r="DF33" s="107">
        <f t="shared" si="42"/>
        <v>0</v>
      </c>
      <c r="DG33" s="107">
        <f t="shared" si="43"/>
        <v>0</v>
      </c>
      <c r="DH33" s="107">
        <f t="shared" si="44"/>
        <v>0</v>
      </c>
      <c r="DI33" s="107">
        <f t="shared" si="45"/>
        <v>0</v>
      </c>
      <c r="DJ33" s="107">
        <f t="shared" si="46"/>
        <v>0</v>
      </c>
      <c r="DK33" s="107">
        <f t="shared" si="47"/>
        <v>0</v>
      </c>
      <c r="DL33" s="107">
        <f t="shared" si="48"/>
        <v>0</v>
      </c>
      <c r="DM33" s="107">
        <f t="shared" si="49"/>
        <v>0</v>
      </c>
      <c r="DN33" s="107">
        <f t="shared" si="50"/>
        <v>0</v>
      </c>
      <c r="DO33" s="107">
        <f t="shared" si="51"/>
        <v>0</v>
      </c>
      <c r="DP33" s="107">
        <f t="shared" si="52"/>
        <v>0</v>
      </c>
      <c r="DQ33" s="107">
        <f t="shared" si="53"/>
        <v>0</v>
      </c>
      <c r="DR33" s="107">
        <f t="shared" si="54"/>
        <v>0</v>
      </c>
      <c r="DS33" s="107">
        <f t="shared" si="55"/>
        <v>0</v>
      </c>
      <c r="DT33" s="107">
        <f t="shared" si="56"/>
        <v>0</v>
      </c>
      <c r="DV33" s="107">
        <f t="shared" si="57"/>
        <v>0</v>
      </c>
      <c r="DW33" s="107">
        <f t="shared" si="58"/>
        <v>0</v>
      </c>
      <c r="DX33" s="107">
        <f t="shared" si="59"/>
        <v>0</v>
      </c>
      <c r="DY33" s="107">
        <f t="shared" si="60"/>
        <v>0</v>
      </c>
      <c r="DZ33" s="107">
        <f t="shared" si="61"/>
        <v>0</v>
      </c>
      <c r="EA33" s="107">
        <f t="shared" si="62"/>
        <v>0</v>
      </c>
      <c r="EB33" s="107">
        <f t="shared" si="63"/>
        <v>0</v>
      </c>
      <c r="EC33" s="107">
        <f t="shared" si="64"/>
        <v>0</v>
      </c>
      <c r="ED33" s="107">
        <f t="shared" si="65"/>
        <v>0</v>
      </c>
      <c r="EE33" s="107">
        <f t="shared" si="66"/>
        <v>0</v>
      </c>
      <c r="EG33" s="195">
        <f t="shared" si="67"/>
        <v>0</v>
      </c>
      <c r="EH33" s="195">
        <f t="shared" si="68"/>
        <v>0</v>
      </c>
      <c r="EI33" s="195">
        <f t="shared" si="69"/>
        <v>0</v>
      </c>
      <c r="EJ33" s="195">
        <f t="shared" si="70"/>
        <v>0</v>
      </c>
      <c r="EK33" s="195">
        <f t="shared" si="75"/>
        <v>0</v>
      </c>
      <c r="EL33" s="195">
        <f t="shared" si="75"/>
        <v>0</v>
      </c>
      <c r="EM33" s="195">
        <f t="shared" si="75"/>
        <v>0</v>
      </c>
      <c r="EN33" s="195">
        <f t="shared" si="75"/>
        <v>0</v>
      </c>
      <c r="EO33" s="195">
        <f t="shared" si="75"/>
        <v>0</v>
      </c>
      <c r="EP33" s="195">
        <f t="shared" si="75"/>
        <v>0</v>
      </c>
    </row>
    <row r="34" spans="2:146" x14ac:dyDescent="0.2">
      <c r="B34" s="126">
        <f t="shared" si="13"/>
        <v>1</v>
      </c>
      <c r="C34" s="126" t="str">
        <f t="shared" ca="1" si="14"/>
        <v/>
      </c>
      <c r="D34" s="126" t="str">
        <f t="shared" ca="1" si="15"/>
        <v/>
      </c>
      <c r="E34" s="126" t="str">
        <f t="shared" ca="1" si="16"/>
        <v/>
      </c>
      <c r="F34" s="127" t="str">
        <f ca="1">OFFSET(prihlasky!$H$1,$CJ34,0)</f>
        <v/>
      </c>
      <c r="G34" s="127" t="str">
        <f ca="1">IF(OFFSET(prihlasky!$B$1,$CJ34,0)="","",(OFFSET(prihlasky!$B$1,$CJ34,0)))</f>
        <v/>
      </c>
      <c r="H34" s="127">
        <f ca="1">OFFSET(prihlasky!$I$1,$CJ34,0)</f>
        <v>0</v>
      </c>
      <c r="I34" s="127">
        <f ca="1">OFFSET(prihlasky!$A$1,$CJ34,0)</f>
        <v>0</v>
      </c>
      <c r="J34" s="126">
        <f t="shared" si="17"/>
        <v>0</v>
      </c>
      <c r="K34" s="159">
        <f t="shared" si="18"/>
        <v>0</v>
      </c>
      <c r="L34" s="131">
        <f t="shared" ca="1" si="19"/>
        <v>0</v>
      </c>
      <c r="M34" s="127" t="str">
        <f ca="1">IF(OR(CH34=0,ISERROR(MATCH(I34,KKoef!E:E,0))),"",MATCH(I34,KKoef!E:E,0)-1)</f>
        <v/>
      </c>
      <c r="N34" s="127" t="str">
        <f ca="1">IF(M34="","",OFFSET(KKoef!$B$1,M34,0))</f>
        <v/>
      </c>
      <c r="O34" s="128"/>
      <c r="P34" s="128"/>
      <c r="Q34" s="128"/>
      <c r="R34" s="128"/>
      <c r="S34" s="128"/>
      <c r="T34" s="250"/>
      <c r="U34" s="128"/>
      <c r="V34" s="128"/>
      <c r="W34" s="128"/>
      <c r="X34" s="128"/>
      <c r="Y34" s="128"/>
      <c r="Z34" s="250"/>
      <c r="AA34" s="119">
        <f t="shared" ca="1" si="77"/>
        <v>75</v>
      </c>
      <c r="AB34" s="252">
        <f t="shared" si="72"/>
        <v>0</v>
      </c>
      <c r="AC34" s="119">
        <f t="shared" si="73"/>
        <v>0</v>
      </c>
      <c r="AD34" s="252">
        <f t="shared" si="74"/>
        <v>0</v>
      </c>
      <c r="AE34" s="170">
        <f t="shared" ca="1" si="78"/>
        <v>0</v>
      </c>
      <c r="AF34" s="22"/>
      <c r="AG34" s="224"/>
      <c r="AH34" s="194"/>
      <c r="AI34" s="194"/>
      <c r="AJ34" s="194"/>
      <c r="AK34" s="225"/>
      <c r="AL34" s="224"/>
      <c r="AM34" s="194"/>
      <c r="AN34" s="194"/>
      <c r="AO34" s="194"/>
      <c r="AP34" s="225"/>
      <c r="AQ34" s="224"/>
      <c r="AR34" s="194"/>
      <c r="AS34" s="194"/>
      <c r="AT34" s="194"/>
      <c r="AU34" s="225"/>
      <c r="AV34" s="224"/>
      <c r="AW34" s="194"/>
      <c r="AX34" s="194"/>
      <c r="AY34" s="194"/>
      <c r="AZ34" s="225"/>
      <c r="BA34" s="224"/>
      <c r="BB34" s="194"/>
      <c r="BC34" s="194"/>
      <c r="BD34" s="194"/>
      <c r="BE34" s="225"/>
      <c r="BF34" s="224"/>
      <c r="BG34" s="194"/>
      <c r="BH34" s="194"/>
      <c r="BI34" s="194"/>
      <c r="BJ34" s="225"/>
      <c r="BK34" s="212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215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69">
        <f t="shared" si="22"/>
        <v>0</v>
      </c>
      <c r="CH34" s="26">
        <f t="shared" si="79"/>
        <v>0</v>
      </c>
      <c r="CJ34" s="39">
        <v>26</v>
      </c>
      <c r="CK34" s="16">
        <f t="shared" si="24"/>
        <v>0</v>
      </c>
      <c r="CL34" s="51">
        <f t="shared" ca="1" si="76"/>
        <v>0</v>
      </c>
      <c r="CM34" s="51">
        <f t="shared" ca="1" si="76"/>
        <v>0</v>
      </c>
      <c r="CN34" s="51">
        <f t="shared" ca="1" si="76"/>
        <v>0</v>
      </c>
      <c r="CO34" s="51">
        <f t="shared" ca="1" si="26"/>
        <v>0</v>
      </c>
      <c r="CQ34" s="107">
        <f t="shared" si="27"/>
        <v>0</v>
      </c>
      <c r="CR34" s="107">
        <f t="shared" si="28"/>
        <v>0</v>
      </c>
      <c r="CS34" s="107">
        <f t="shared" si="29"/>
        <v>0</v>
      </c>
      <c r="CT34" s="107">
        <f t="shared" si="30"/>
        <v>0</v>
      </c>
      <c r="CU34" s="107">
        <f t="shared" si="31"/>
        <v>0</v>
      </c>
      <c r="CV34" s="107">
        <f t="shared" si="32"/>
        <v>0</v>
      </c>
      <c r="CW34" s="107">
        <f t="shared" si="33"/>
        <v>0</v>
      </c>
      <c r="CX34" s="107">
        <f t="shared" si="34"/>
        <v>0</v>
      </c>
      <c r="CY34" s="107">
        <f t="shared" si="35"/>
        <v>0</v>
      </c>
      <c r="CZ34" s="107">
        <f t="shared" si="36"/>
        <v>0</v>
      </c>
      <c r="DA34" s="107">
        <f t="shared" si="37"/>
        <v>0</v>
      </c>
      <c r="DB34" s="107">
        <f t="shared" si="38"/>
        <v>0</v>
      </c>
      <c r="DC34" s="107">
        <f t="shared" si="39"/>
        <v>0</v>
      </c>
      <c r="DD34" s="107">
        <f t="shared" si="40"/>
        <v>0</v>
      </c>
      <c r="DE34" s="107">
        <f t="shared" si="41"/>
        <v>0</v>
      </c>
      <c r="DF34" s="107">
        <f t="shared" si="42"/>
        <v>0</v>
      </c>
      <c r="DG34" s="107">
        <f t="shared" si="43"/>
        <v>0</v>
      </c>
      <c r="DH34" s="107">
        <f t="shared" si="44"/>
        <v>0</v>
      </c>
      <c r="DI34" s="107">
        <f t="shared" si="45"/>
        <v>0</v>
      </c>
      <c r="DJ34" s="107">
        <f t="shared" si="46"/>
        <v>0</v>
      </c>
      <c r="DK34" s="107">
        <f t="shared" si="47"/>
        <v>0</v>
      </c>
      <c r="DL34" s="107">
        <f t="shared" si="48"/>
        <v>0</v>
      </c>
      <c r="DM34" s="107">
        <f t="shared" si="49"/>
        <v>0</v>
      </c>
      <c r="DN34" s="107">
        <f t="shared" si="50"/>
        <v>0</v>
      </c>
      <c r="DO34" s="107">
        <f t="shared" si="51"/>
        <v>0</v>
      </c>
      <c r="DP34" s="107">
        <f t="shared" si="52"/>
        <v>0</v>
      </c>
      <c r="DQ34" s="107">
        <f t="shared" si="53"/>
        <v>0</v>
      </c>
      <c r="DR34" s="107">
        <f t="shared" si="54"/>
        <v>0</v>
      </c>
      <c r="DS34" s="107">
        <f t="shared" si="55"/>
        <v>0</v>
      </c>
      <c r="DT34" s="107">
        <f t="shared" si="56"/>
        <v>0</v>
      </c>
      <c r="DV34" s="107">
        <f t="shared" si="57"/>
        <v>0</v>
      </c>
      <c r="DW34" s="107">
        <f t="shared" si="58"/>
        <v>0</v>
      </c>
      <c r="DX34" s="107">
        <f t="shared" si="59"/>
        <v>0</v>
      </c>
      <c r="DY34" s="107">
        <f t="shared" si="60"/>
        <v>0</v>
      </c>
      <c r="DZ34" s="107">
        <f t="shared" si="61"/>
        <v>0</v>
      </c>
      <c r="EA34" s="107">
        <f t="shared" si="62"/>
        <v>0</v>
      </c>
      <c r="EB34" s="107">
        <f t="shared" si="63"/>
        <v>0</v>
      </c>
      <c r="EC34" s="107">
        <f t="shared" si="64"/>
        <v>0</v>
      </c>
      <c r="ED34" s="107">
        <f t="shared" si="65"/>
        <v>0</v>
      </c>
      <c r="EE34" s="107">
        <f t="shared" si="66"/>
        <v>0</v>
      </c>
      <c r="EG34" s="195">
        <f t="shared" si="67"/>
        <v>0</v>
      </c>
      <c r="EH34" s="195">
        <f t="shared" si="68"/>
        <v>0</v>
      </c>
      <c r="EI34" s="195">
        <f t="shared" si="69"/>
        <v>0</v>
      </c>
      <c r="EJ34" s="195">
        <f t="shared" si="70"/>
        <v>0</v>
      </c>
      <c r="EK34" s="195">
        <f t="shared" si="75"/>
        <v>0</v>
      </c>
      <c r="EL34" s="195">
        <f t="shared" si="75"/>
        <v>0</v>
      </c>
      <c r="EM34" s="195">
        <f t="shared" si="75"/>
        <v>0</v>
      </c>
      <c r="EN34" s="195">
        <f t="shared" si="75"/>
        <v>0</v>
      </c>
      <c r="EO34" s="195">
        <f t="shared" si="75"/>
        <v>0</v>
      </c>
      <c r="EP34" s="195">
        <f t="shared" si="75"/>
        <v>0</v>
      </c>
    </row>
    <row r="35" spans="2:146" x14ac:dyDescent="0.2">
      <c r="B35" s="126">
        <f t="shared" si="13"/>
        <v>1</v>
      </c>
      <c r="C35" s="126" t="str">
        <f t="shared" ca="1" si="14"/>
        <v/>
      </c>
      <c r="D35" s="126" t="str">
        <f t="shared" ca="1" si="15"/>
        <v/>
      </c>
      <c r="E35" s="126" t="str">
        <f t="shared" ca="1" si="16"/>
        <v/>
      </c>
      <c r="F35" s="127" t="str">
        <f ca="1">OFFSET(prihlasky!$H$1,$CJ35,0)</f>
        <v/>
      </c>
      <c r="G35" s="127" t="str">
        <f ca="1">IF(OFFSET(prihlasky!$B$1,$CJ35,0)="","",(OFFSET(prihlasky!$B$1,$CJ35,0)))</f>
        <v/>
      </c>
      <c r="H35" s="127">
        <f ca="1">OFFSET(prihlasky!$I$1,$CJ35,0)</f>
        <v>0</v>
      </c>
      <c r="I35" s="127">
        <f ca="1">OFFSET(prihlasky!$A$1,$CJ35,0)</f>
        <v>0</v>
      </c>
      <c r="J35" s="126">
        <f t="shared" si="17"/>
        <v>0</v>
      </c>
      <c r="K35" s="159">
        <f t="shared" si="18"/>
        <v>0</v>
      </c>
      <c r="L35" s="131">
        <f t="shared" ca="1" si="19"/>
        <v>0</v>
      </c>
      <c r="M35" s="127" t="str">
        <f ca="1">IF(OR(CH35=0,ISERROR(MATCH(I35,KKoef!E:E,0))),"",MATCH(I35,KKoef!E:E,0)-1)</f>
        <v/>
      </c>
      <c r="N35" s="127" t="str">
        <f ca="1">IF(M35="","",OFFSET(KKoef!$B$1,M35,0))</f>
        <v/>
      </c>
      <c r="O35" s="128"/>
      <c r="P35" s="128"/>
      <c r="Q35" s="128"/>
      <c r="R35" s="128"/>
      <c r="S35" s="128"/>
      <c r="T35" s="250"/>
      <c r="U35" s="128"/>
      <c r="V35" s="128"/>
      <c r="W35" s="128"/>
      <c r="X35" s="128"/>
      <c r="Y35" s="128"/>
      <c r="Z35" s="250"/>
      <c r="AA35" s="119">
        <f t="shared" ca="1" si="77"/>
        <v>75</v>
      </c>
      <c r="AB35" s="252">
        <f t="shared" si="72"/>
        <v>0</v>
      </c>
      <c r="AC35" s="119">
        <f t="shared" si="73"/>
        <v>0</v>
      </c>
      <c r="AD35" s="252">
        <f t="shared" si="74"/>
        <v>0</v>
      </c>
      <c r="AE35" s="170">
        <f t="shared" ca="1" si="78"/>
        <v>0</v>
      </c>
      <c r="AF35" s="22"/>
      <c r="AG35" s="224"/>
      <c r="AH35" s="194"/>
      <c r="AI35" s="194"/>
      <c r="AJ35" s="194"/>
      <c r="AK35" s="225"/>
      <c r="AL35" s="224"/>
      <c r="AM35" s="194"/>
      <c r="AN35" s="194"/>
      <c r="AO35" s="194"/>
      <c r="AP35" s="225"/>
      <c r="AQ35" s="224"/>
      <c r="AR35" s="194"/>
      <c r="AS35" s="194"/>
      <c r="AT35" s="194"/>
      <c r="AU35" s="225"/>
      <c r="AV35" s="224"/>
      <c r="AW35" s="194"/>
      <c r="AX35" s="194"/>
      <c r="AY35" s="194"/>
      <c r="AZ35" s="225"/>
      <c r="BA35" s="224"/>
      <c r="BB35" s="194"/>
      <c r="BC35" s="194"/>
      <c r="BD35" s="194"/>
      <c r="BE35" s="225"/>
      <c r="BF35" s="224"/>
      <c r="BG35" s="194"/>
      <c r="BH35" s="194"/>
      <c r="BI35" s="194"/>
      <c r="BJ35" s="225"/>
      <c r="BK35" s="212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215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69">
        <f t="shared" si="22"/>
        <v>0</v>
      </c>
      <c r="CH35" s="26">
        <f t="shared" si="79"/>
        <v>0</v>
      </c>
      <c r="CJ35" s="39">
        <v>27</v>
      </c>
      <c r="CK35" s="16">
        <f t="shared" si="24"/>
        <v>0</v>
      </c>
      <c r="CL35" s="51">
        <f t="shared" ca="1" si="76"/>
        <v>0</v>
      </c>
      <c r="CM35" s="51">
        <f t="shared" ca="1" si="76"/>
        <v>0</v>
      </c>
      <c r="CN35" s="51">
        <f t="shared" ca="1" si="76"/>
        <v>0</v>
      </c>
      <c r="CO35" s="51">
        <f t="shared" ca="1" si="26"/>
        <v>0</v>
      </c>
      <c r="CQ35" s="107">
        <f t="shared" si="27"/>
        <v>0</v>
      </c>
      <c r="CR35" s="107">
        <f t="shared" si="28"/>
        <v>0</v>
      </c>
      <c r="CS35" s="107">
        <f t="shared" si="29"/>
        <v>0</v>
      </c>
      <c r="CT35" s="107">
        <f t="shared" si="30"/>
        <v>0</v>
      </c>
      <c r="CU35" s="107">
        <f t="shared" si="31"/>
        <v>0</v>
      </c>
      <c r="CV35" s="107">
        <f t="shared" si="32"/>
        <v>0</v>
      </c>
      <c r="CW35" s="107">
        <f t="shared" si="33"/>
        <v>0</v>
      </c>
      <c r="CX35" s="107">
        <f t="shared" si="34"/>
        <v>0</v>
      </c>
      <c r="CY35" s="107">
        <f t="shared" si="35"/>
        <v>0</v>
      </c>
      <c r="CZ35" s="107">
        <f t="shared" si="36"/>
        <v>0</v>
      </c>
      <c r="DA35" s="107">
        <f t="shared" si="37"/>
        <v>0</v>
      </c>
      <c r="DB35" s="107">
        <f t="shared" si="38"/>
        <v>0</v>
      </c>
      <c r="DC35" s="107">
        <f t="shared" si="39"/>
        <v>0</v>
      </c>
      <c r="DD35" s="107">
        <f t="shared" si="40"/>
        <v>0</v>
      </c>
      <c r="DE35" s="107">
        <f t="shared" si="41"/>
        <v>0</v>
      </c>
      <c r="DF35" s="107">
        <f t="shared" si="42"/>
        <v>0</v>
      </c>
      <c r="DG35" s="107">
        <f t="shared" si="43"/>
        <v>0</v>
      </c>
      <c r="DH35" s="107">
        <f t="shared" si="44"/>
        <v>0</v>
      </c>
      <c r="DI35" s="107">
        <f t="shared" si="45"/>
        <v>0</v>
      </c>
      <c r="DJ35" s="107">
        <f t="shared" si="46"/>
        <v>0</v>
      </c>
      <c r="DK35" s="107">
        <f t="shared" si="47"/>
        <v>0</v>
      </c>
      <c r="DL35" s="107">
        <f t="shared" si="48"/>
        <v>0</v>
      </c>
      <c r="DM35" s="107">
        <f t="shared" si="49"/>
        <v>0</v>
      </c>
      <c r="DN35" s="107">
        <f t="shared" si="50"/>
        <v>0</v>
      </c>
      <c r="DO35" s="107">
        <f t="shared" si="51"/>
        <v>0</v>
      </c>
      <c r="DP35" s="107">
        <f t="shared" si="52"/>
        <v>0</v>
      </c>
      <c r="DQ35" s="107">
        <f t="shared" si="53"/>
        <v>0</v>
      </c>
      <c r="DR35" s="107">
        <f t="shared" si="54"/>
        <v>0</v>
      </c>
      <c r="DS35" s="107">
        <f t="shared" si="55"/>
        <v>0</v>
      </c>
      <c r="DT35" s="107">
        <f t="shared" si="56"/>
        <v>0</v>
      </c>
      <c r="DV35" s="107">
        <f t="shared" si="57"/>
        <v>0</v>
      </c>
      <c r="DW35" s="107">
        <f t="shared" si="58"/>
        <v>0</v>
      </c>
      <c r="DX35" s="107">
        <f t="shared" si="59"/>
        <v>0</v>
      </c>
      <c r="DY35" s="107">
        <f t="shared" si="60"/>
        <v>0</v>
      </c>
      <c r="DZ35" s="107">
        <f t="shared" si="61"/>
        <v>0</v>
      </c>
      <c r="EA35" s="107">
        <f t="shared" si="62"/>
        <v>0</v>
      </c>
      <c r="EB35" s="107">
        <f t="shared" si="63"/>
        <v>0</v>
      </c>
      <c r="EC35" s="107">
        <f t="shared" si="64"/>
        <v>0</v>
      </c>
      <c r="ED35" s="107">
        <f t="shared" si="65"/>
        <v>0</v>
      </c>
      <c r="EE35" s="107">
        <f t="shared" si="66"/>
        <v>0</v>
      </c>
      <c r="EG35" s="195">
        <f t="shared" si="67"/>
        <v>0</v>
      </c>
      <c r="EH35" s="195">
        <f t="shared" si="68"/>
        <v>0</v>
      </c>
      <c r="EI35" s="195">
        <f t="shared" si="69"/>
        <v>0</v>
      </c>
      <c r="EJ35" s="195">
        <f t="shared" si="70"/>
        <v>0</v>
      </c>
      <c r="EK35" s="195">
        <f t="shared" si="75"/>
        <v>0</v>
      </c>
      <c r="EL35" s="195">
        <f t="shared" si="75"/>
        <v>0</v>
      </c>
      <c r="EM35" s="195">
        <f t="shared" si="75"/>
        <v>0</v>
      </c>
      <c r="EN35" s="195">
        <f t="shared" si="75"/>
        <v>0</v>
      </c>
      <c r="EO35" s="195">
        <f t="shared" si="75"/>
        <v>0</v>
      </c>
      <c r="EP35" s="195">
        <f t="shared" si="75"/>
        <v>0</v>
      </c>
    </row>
    <row r="36" spans="2:146" x14ac:dyDescent="0.2">
      <c r="B36" s="126">
        <f t="shared" si="13"/>
        <v>1</v>
      </c>
      <c r="C36" s="126" t="str">
        <f t="shared" ca="1" si="14"/>
        <v/>
      </c>
      <c r="D36" s="126" t="str">
        <f t="shared" ca="1" si="15"/>
        <v/>
      </c>
      <c r="E36" s="126" t="str">
        <f t="shared" ca="1" si="16"/>
        <v/>
      </c>
      <c r="F36" s="127" t="str">
        <f ca="1">OFFSET(prihlasky!$H$1,$CJ36,0)</f>
        <v/>
      </c>
      <c r="G36" s="127" t="str">
        <f ca="1">IF(OFFSET(prihlasky!$B$1,$CJ36,0)="","",(OFFSET(prihlasky!$B$1,$CJ36,0)))</f>
        <v/>
      </c>
      <c r="H36" s="127">
        <f ca="1">OFFSET(prihlasky!$I$1,$CJ36,0)</f>
        <v>0</v>
      </c>
      <c r="I36" s="127">
        <f ca="1">OFFSET(prihlasky!$A$1,$CJ36,0)</f>
        <v>0</v>
      </c>
      <c r="J36" s="126">
        <f t="shared" si="17"/>
        <v>0</v>
      </c>
      <c r="K36" s="159">
        <f t="shared" si="18"/>
        <v>0</v>
      </c>
      <c r="L36" s="131">
        <f t="shared" ca="1" si="19"/>
        <v>0</v>
      </c>
      <c r="M36" s="127" t="str">
        <f ca="1">IF(OR(CH36=0,ISERROR(MATCH(I36,KKoef!E:E,0))),"",MATCH(I36,KKoef!E:E,0)-1)</f>
        <v/>
      </c>
      <c r="N36" s="127" t="str">
        <f ca="1">IF(M36="","",OFFSET(KKoef!$B$1,M36,0))</f>
        <v/>
      </c>
      <c r="O36" s="128"/>
      <c r="P36" s="128"/>
      <c r="Q36" s="128"/>
      <c r="R36" s="128"/>
      <c r="S36" s="128"/>
      <c r="T36" s="250"/>
      <c r="U36" s="128"/>
      <c r="V36" s="128"/>
      <c r="W36" s="128"/>
      <c r="X36" s="128"/>
      <c r="Y36" s="128"/>
      <c r="Z36" s="250"/>
      <c r="AA36" s="119">
        <f t="shared" ca="1" si="77"/>
        <v>75</v>
      </c>
      <c r="AB36" s="252">
        <f t="shared" si="72"/>
        <v>0</v>
      </c>
      <c r="AC36" s="119">
        <f t="shared" si="73"/>
        <v>0</v>
      </c>
      <c r="AD36" s="252">
        <f t="shared" si="74"/>
        <v>0</v>
      </c>
      <c r="AE36" s="170">
        <f t="shared" ca="1" si="78"/>
        <v>0</v>
      </c>
      <c r="AF36" s="22"/>
      <c r="AG36" s="224"/>
      <c r="AH36" s="194"/>
      <c r="AI36" s="194"/>
      <c r="AJ36" s="194"/>
      <c r="AK36" s="225"/>
      <c r="AL36" s="224"/>
      <c r="AM36" s="194"/>
      <c r="AN36" s="194"/>
      <c r="AO36" s="194"/>
      <c r="AP36" s="225"/>
      <c r="AQ36" s="224"/>
      <c r="AR36" s="194"/>
      <c r="AS36" s="194"/>
      <c r="AT36" s="194"/>
      <c r="AU36" s="225"/>
      <c r="AV36" s="224"/>
      <c r="AW36" s="194"/>
      <c r="AX36" s="194"/>
      <c r="AY36" s="194"/>
      <c r="AZ36" s="225"/>
      <c r="BA36" s="224"/>
      <c r="BB36" s="194"/>
      <c r="BC36" s="194"/>
      <c r="BD36" s="194"/>
      <c r="BE36" s="225"/>
      <c r="BF36" s="224"/>
      <c r="BG36" s="194"/>
      <c r="BH36" s="194"/>
      <c r="BI36" s="194"/>
      <c r="BJ36" s="225"/>
      <c r="BK36" s="212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215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69">
        <f t="shared" si="22"/>
        <v>0</v>
      </c>
      <c r="CH36" s="26">
        <f t="shared" si="79"/>
        <v>0</v>
      </c>
      <c r="CJ36" s="39">
        <v>28</v>
      </c>
      <c r="CK36" s="16">
        <f t="shared" si="24"/>
        <v>0</v>
      </c>
      <c r="CL36" s="51">
        <f t="shared" ca="1" si="76"/>
        <v>0</v>
      </c>
      <c r="CM36" s="51">
        <f t="shared" ca="1" si="76"/>
        <v>0</v>
      </c>
      <c r="CN36" s="51">
        <f t="shared" ca="1" si="76"/>
        <v>0</v>
      </c>
      <c r="CO36" s="51">
        <f t="shared" ca="1" si="26"/>
        <v>0</v>
      </c>
      <c r="CQ36" s="107">
        <f t="shared" si="27"/>
        <v>0</v>
      </c>
      <c r="CR36" s="107">
        <f t="shared" si="28"/>
        <v>0</v>
      </c>
      <c r="CS36" s="107">
        <f t="shared" si="29"/>
        <v>0</v>
      </c>
      <c r="CT36" s="107">
        <f t="shared" si="30"/>
        <v>0</v>
      </c>
      <c r="CU36" s="107">
        <f t="shared" si="31"/>
        <v>0</v>
      </c>
      <c r="CV36" s="107">
        <f t="shared" si="32"/>
        <v>0</v>
      </c>
      <c r="CW36" s="107">
        <f t="shared" si="33"/>
        <v>0</v>
      </c>
      <c r="CX36" s="107">
        <f t="shared" si="34"/>
        <v>0</v>
      </c>
      <c r="CY36" s="107">
        <f t="shared" si="35"/>
        <v>0</v>
      </c>
      <c r="CZ36" s="107">
        <f t="shared" si="36"/>
        <v>0</v>
      </c>
      <c r="DA36" s="107">
        <f t="shared" si="37"/>
        <v>0</v>
      </c>
      <c r="DB36" s="107">
        <f t="shared" si="38"/>
        <v>0</v>
      </c>
      <c r="DC36" s="107">
        <f t="shared" si="39"/>
        <v>0</v>
      </c>
      <c r="DD36" s="107">
        <f t="shared" si="40"/>
        <v>0</v>
      </c>
      <c r="DE36" s="107">
        <f t="shared" si="41"/>
        <v>0</v>
      </c>
      <c r="DF36" s="107">
        <f t="shared" si="42"/>
        <v>0</v>
      </c>
      <c r="DG36" s="107">
        <f t="shared" si="43"/>
        <v>0</v>
      </c>
      <c r="DH36" s="107">
        <f t="shared" si="44"/>
        <v>0</v>
      </c>
      <c r="DI36" s="107">
        <f t="shared" si="45"/>
        <v>0</v>
      </c>
      <c r="DJ36" s="107">
        <f t="shared" si="46"/>
        <v>0</v>
      </c>
      <c r="DK36" s="107">
        <f t="shared" si="47"/>
        <v>0</v>
      </c>
      <c r="DL36" s="107">
        <f t="shared" si="48"/>
        <v>0</v>
      </c>
      <c r="DM36" s="107">
        <f t="shared" si="49"/>
        <v>0</v>
      </c>
      <c r="DN36" s="107">
        <f t="shared" si="50"/>
        <v>0</v>
      </c>
      <c r="DO36" s="107">
        <f t="shared" si="51"/>
        <v>0</v>
      </c>
      <c r="DP36" s="107">
        <f t="shared" si="52"/>
        <v>0</v>
      </c>
      <c r="DQ36" s="107">
        <f t="shared" si="53"/>
        <v>0</v>
      </c>
      <c r="DR36" s="107">
        <f t="shared" si="54"/>
        <v>0</v>
      </c>
      <c r="DS36" s="107">
        <f t="shared" si="55"/>
        <v>0</v>
      </c>
      <c r="DT36" s="107">
        <f t="shared" si="56"/>
        <v>0</v>
      </c>
      <c r="DV36" s="107">
        <f t="shared" si="57"/>
        <v>0</v>
      </c>
      <c r="DW36" s="107">
        <f t="shared" si="58"/>
        <v>0</v>
      </c>
      <c r="DX36" s="107">
        <f t="shared" si="59"/>
        <v>0</v>
      </c>
      <c r="DY36" s="107">
        <f t="shared" si="60"/>
        <v>0</v>
      </c>
      <c r="DZ36" s="107">
        <f t="shared" si="61"/>
        <v>0</v>
      </c>
      <c r="EA36" s="107">
        <f t="shared" si="62"/>
        <v>0</v>
      </c>
      <c r="EB36" s="107">
        <f t="shared" si="63"/>
        <v>0</v>
      </c>
      <c r="EC36" s="107">
        <f t="shared" si="64"/>
        <v>0</v>
      </c>
      <c r="ED36" s="107">
        <f t="shared" si="65"/>
        <v>0</v>
      </c>
      <c r="EE36" s="107">
        <f t="shared" si="66"/>
        <v>0</v>
      </c>
      <c r="EG36" s="195">
        <f t="shared" si="67"/>
        <v>0</v>
      </c>
      <c r="EH36" s="195">
        <f t="shared" si="68"/>
        <v>0</v>
      </c>
      <c r="EI36" s="195">
        <f t="shared" si="69"/>
        <v>0</v>
      </c>
      <c r="EJ36" s="195">
        <f t="shared" si="70"/>
        <v>0</v>
      </c>
      <c r="EK36" s="195">
        <f t="shared" si="75"/>
        <v>0</v>
      </c>
      <c r="EL36" s="195">
        <f t="shared" si="75"/>
        <v>0</v>
      </c>
      <c r="EM36" s="195">
        <f t="shared" si="75"/>
        <v>0</v>
      </c>
      <c r="EN36" s="195">
        <f t="shared" si="75"/>
        <v>0</v>
      </c>
      <c r="EO36" s="195">
        <f t="shared" si="75"/>
        <v>0</v>
      </c>
      <c r="EP36" s="195">
        <f t="shared" si="75"/>
        <v>0</v>
      </c>
    </row>
    <row r="37" spans="2:146" x14ac:dyDescent="0.2">
      <c r="B37" s="126">
        <f t="shared" si="13"/>
        <v>1</v>
      </c>
      <c r="C37" s="126" t="str">
        <f t="shared" ca="1" si="14"/>
        <v/>
      </c>
      <c r="D37" s="126" t="str">
        <f t="shared" ca="1" si="15"/>
        <v/>
      </c>
      <c r="E37" s="126" t="str">
        <f t="shared" ca="1" si="16"/>
        <v/>
      </c>
      <c r="F37" s="127" t="str">
        <f ca="1">OFFSET(prihlasky!$H$1,$CJ37,0)</f>
        <v/>
      </c>
      <c r="G37" s="127" t="str">
        <f ca="1">IF(OFFSET(prihlasky!$B$1,$CJ37,0)="","",(OFFSET(prihlasky!$B$1,$CJ37,0)))</f>
        <v/>
      </c>
      <c r="H37" s="127">
        <f ca="1">OFFSET(prihlasky!$I$1,$CJ37,0)</f>
        <v>0</v>
      </c>
      <c r="I37" s="127">
        <f ca="1">OFFSET(prihlasky!$A$1,$CJ37,0)</f>
        <v>0</v>
      </c>
      <c r="J37" s="126">
        <f t="shared" si="17"/>
        <v>0</v>
      </c>
      <c r="K37" s="159">
        <f t="shared" si="18"/>
        <v>0</v>
      </c>
      <c r="L37" s="131">
        <f t="shared" ca="1" si="19"/>
        <v>0</v>
      </c>
      <c r="M37" s="127" t="str">
        <f ca="1">IF(OR(CH37=0,ISERROR(MATCH(I37,KKoef!E:E,0))),"",MATCH(I37,KKoef!E:E,0)-1)</f>
        <v/>
      </c>
      <c r="N37" s="127" t="str">
        <f ca="1">IF(M37="","",OFFSET(KKoef!$B$1,M37,0))</f>
        <v/>
      </c>
      <c r="O37" s="128"/>
      <c r="P37" s="128"/>
      <c r="Q37" s="128"/>
      <c r="R37" s="128"/>
      <c r="S37" s="128"/>
      <c r="T37" s="250"/>
      <c r="U37" s="128"/>
      <c r="V37" s="128"/>
      <c r="W37" s="128"/>
      <c r="X37" s="128"/>
      <c r="Y37" s="128"/>
      <c r="Z37" s="250"/>
      <c r="AA37" s="119">
        <f t="shared" ca="1" si="77"/>
        <v>75</v>
      </c>
      <c r="AB37" s="252">
        <f t="shared" si="72"/>
        <v>0</v>
      </c>
      <c r="AC37" s="119">
        <f t="shared" si="73"/>
        <v>0</v>
      </c>
      <c r="AD37" s="252">
        <f t="shared" si="74"/>
        <v>0</v>
      </c>
      <c r="AE37" s="170">
        <f t="shared" ca="1" si="78"/>
        <v>0</v>
      </c>
      <c r="AF37" s="22"/>
      <c r="AG37" s="224"/>
      <c r="AH37" s="194"/>
      <c r="AI37" s="194"/>
      <c r="AJ37" s="194"/>
      <c r="AK37" s="225"/>
      <c r="AL37" s="224"/>
      <c r="AM37" s="194"/>
      <c r="AN37" s="194"/>
      <c r="AO37" s="194"/>
      <c r="AP37" s="225"/>
      <c r="AQ37" s="224"/>
      <c r="AR37" s="194"/>
      <c r="AS37" s="194"/>
      <c r="AT37" s="194"/>
      <c r="AU37" s="225"/>
      <c r="AV37" s="224"/>
      <c r="AW37" s="194"/>
      <c r="AX37" s="194"/>
      <c r="AY37" s="194"/>
      <c r="AZ37" s="225"/>
      <c r="BA37" s="224"/>
      <c r="BB37" s="194"/>
      <c r="BC37" s="194"/>
      <c r="BD37" s="194"/>
      <c r="BE37" s="225"/>
      <c r="BF37" s="224"/>
      <c r="BG37" s="194"/>
      <c r="BH37" s="194"/>
      <c r="BI37" s="194"/>
      <c r="BJ37" s="225"/>
      <c r="BK37" s="212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215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69">
        <f t="shared" si="22"/>
        <v>0</v>
      </c>
      <c r="CH37" s="26">
        <f t="shared" si="79"/>
        <v>0</v>
      </c>
      <c r="CJ37" s="39">
        <v>29</v>
      </c>
      <c r="CK37" s="16">
        <f t="shared" si="24"/>
        <v>0</v>
      </c>
      <c r="CL37" s="51">
        <f t="shared" ca="1" si="76"/>
        <v>0</v>
      </c>
      <c r="CM37" s="51">
        <f t="shared" ca="1" si="76"/>
        <v>0</v>
      </c>
      <c r="CN37" s="51">
        <f t="shared" ca="1" si="76"/>
        <v>0</v>
      </c>
      <c r="CO37" s="51">
        <f t="shared" ca="1" si="26"/>
        <v>0</v>
      </c>
      <c r="CQ37" s="107">
        <f t="shared" si="27"/>
        <v>0</v>
      </c>
      <c r="CR37" s="107">
        <f t="shared" si="28"/>
        <v>0</v>
      </c>
      <c r="CS37" s="107">
        <f t="shared" si="29"/>
        <v>0</v>
      </c>
      <c r="CT37" s="107">
        <f t="shared" si="30"/>
        <v>0</v>
      </c>
      <c r="CU37" s="107">
        <f t="shared" si="31"/>
        <v>0</v>
      </c>
      <c r="CV37" s="107">
        <f t="shared" si="32"/>
        <v>0</v>
      </c>
      <c r="CW37" s="107">
        <f t="shared" si="33"/>
        <v>0</v>
      </c>
      <c r="CX37" s="107">
        <f t="shared" si="34"/>
        <v>0</v>
      </c>
      <c r="CY37" s="107">
        <f t="shared" si="35"/>
        <v>0</v>
      </c>
      <c r="CZ37" s="107">
        <f t="shared" si="36"/>
        <v>0</v>
      </c>
      <c r="DA37" s="107">
        <f t="shared" si="37"/>
        <v>0</v>
      </c>
      <c r="DB37" s="107">
        <f t="shared" si="38"/>
        <v>0</v>
      </c>
      <c r="DC37" s="107">
        <f t="shared" si="39"/>
        <v>0</v>
      </c>
      <c r="DD37" s="107">
        <f t="shared" si="40"/>
        <v>0</v>
      </c>
      <c r="DE37" s="107">
        <f t="shared" si="41"/>
        <v>0</v>
      </c>
      <c r="DF37" s="107">
        <f t="shared" si="42"/>
        <v>0</v>
      </c>
      <c r="DG37" s="107">
        <f t="shared" si="43"/>
        <v>0</v>
      </c>
      <c r="DH37" s="107">
        <f t="shared" si="44"/>
        <v>0</v>
      </c>
      <c r="DI37" s="107">
        <f t="shared" si="45"/>
        <v>0</v>
      </c>
      <c r="DJ37" s="107">
        <f t="shared" si="46"/>
        <v>0</v>
      </c>
      <c r="DK37" s="107">
        <f t="shared" si="47"/>
        <v>0</v>
      </c>
      <c r="DL37" s="107">
        <f t="shared" si="48"/>
        <v>0</v>
      </c>
      <c r="DM37" s="107">
        <f t="shared" si="49"/>
        <v>0</v>
      </c>
      <c r="DN37" s="107">
        <f t="shared" si="50"/>
        <v>0</v>
      </c>
      <c r="DO37" s="107">
        <f t="shared" si="51"/>
        <v>0</v>
      </c>
      <c r="DP37" s="107">
        <f t="shared" si="52"/>
        <v>0</v>
      </c>
      <c r="DQ37" s="107">
        <f t="shared" si="53"/>
        <v>0</v>
      </c>
      <c r="DR37" s="107">
        <f t="shared" si="54"/>
        <v>0</v>
      </c>
      <c r="DS37" s="107">
        <f t="shared" si="55"/>
        <v>0</v>
      </c>
      <c r="DT37" s="107">
        <f t="shared" si="56"/>
        <v>0</v>
      </c>
      <c r="DV37" s="107">
        <f t="shared" si="57"/>
        <v>0</v>
      </c>
      <c r="DW37" s="107">
        <f t="shared" si="58"/>
        <v>0</v>
      </c>
      <c r="DX37" s="107">
        <f t="shared" si="59"/>
        <v>0</v>
      </c>
      <c r="DY37" s="107">
        <f t="shared" si="60"/>
        <v>0</v>
      </c>
      <c r="DZ37" s="107">
        <f t="shared" si="61"/>
        <v>0</v>
      </c>
      <c r="EA37" s="107">
        <f t="shared" si="62"/>
        <v>0</v>
      </c>
      <c r="EB37" s="107">
        <f t="shared" si="63"/>
        <v>0</v>
      </c>
      <c r="EC37" s="107">
        <f t="shared" si="64"/>
        <v>0</v>
      </c>
      <c r="ED37" s="107">
        <f t="shared" si="65"/>
        <v>0</v>
      </c>
      <c r="EE37" s="107">
        <f t="shared" si="66"/>
        <v>0</v>
      </c>
      <c r="EG37" s="195">
        <f t="shared" si="67"/>
        <v>0</v>
      </c>
      <c r="EH37" s="195">
        <f t="shared" si="68"/>
        <v>0</v>
      </c>
      <c r="EI37" s="195">
        <f t="shared" si="69"/>
        <v>0</v>
      </c>
      <c r="EJ37" s="195">
        <f t="shared" si="70"/>
        <v>0</v>
      </c>
      <c r="EK37" s="195">
        <f t="shared" si="75"/>
        <v>0</v>
      </c>
      <c r="EL37" s="195">
        <f t="shared" si="75"/>
        <v>0</v>
      </c>
      <c r="EM37" s="195">
        <f t="shared" si="75"/>
        <v>0</v>
      </c>
      <c r="EN37" s="195">
        <f t="shared" si="75"/>
        <v>0</v>
      </c>
      <c r="EO37" s="195">
        <f t="shared" si="75"/>
        <v>0</v>
      </c>
      <c r="EP37" s="195">
        <f t="shared" si="75"/>
        <v>0</v>
      </c>
    </row>
    <row r="38" spans="2:146" x14ac:dyDescent="0.2">
      <c r="B38" s="126">
        <f t="shared" si="13"/>
        <v>1</v>
      </c>
      <c r="C38" s="126" t="str">
        <f t="shared" ca="1" si="14"/>
        <v/>
      </c>
      <c r="D38" s="126" t="str">
        <f t="shared" ca="1" si="15"/>
        <v/>
      </c>
      <c r="E38" s="126" t="str">
        <f t="shared" ca="1" si="16"/>
        <v/>
      </c>
      <c r="F38" s="127" t="str">
        <f ca="1">OFFSET(prihlasky!$H$1,$CJ38,0)</f>
        <v/>
      </c>
      <c r="G38" s="127" t="str">
        <f ca="1">IF(OFFSET(prihlasky!$B$1,$CJ38,0)="","",(OFFSET(prihlasky!$B$1,$CJ38,0)))</f>
        <v/>
      </c>
      <c r="H38" s="127">
        <f ca="1">OFFSET(prihlasky!$I$1,$CJ38,0)</f>
        <v>0</v>
      </c>
      <c r="I38" s="127">
        <f ca="1">OFFSET(prihlasky!$A$1,$CJ38,0)</f>
        <v>0</v>
      </c>
      <c r="J38" s="126">
        <f t="shared" si="17"/>
        <v>0</v>
      </c>
      <c r="K38" s="159">
        <f t="shared" si="18"/>
        <v>0</v>
      </c>
      <c r="L38" s="131">
        <f t="shared" ca="1" si="19"/>
        <v>0</v>
      </c>
      <c r="M38" s="127" t="str">
        <f ca="1">IF(OR(CH38=0,ISERROR(MATCH(I38,KKoef!E:E,0))),"",MATCH(I38,KKoef!E:E,0)-1)</f>
        <v/>
      </c>
      <c r="N38" s="127" t="str">
        <f ca="1">IF(M38="","",OFFSET(KKoef!$B$1,M38,0))</f>
        <v/>
      </c>
      <c r="O38" s="128"/>
      <c r="P38" s="128"/>
      <c r="Q38" s="128"/>
      <c r="R38" s="128"/>
      <c r="S38" s="128"/>
      <c r="T38" s="250"/>
      <c r="U38" s="128"/>
      <c r="V38" s="128"/>
      <c r="W38" s="128"/>
      <c r="X38" s="128"/>
      <c r="Y38" s="128"/>
      <c r="Z38" s="250"/>
      <c r="AA38" s="119">
        <f t="shared" ca="1" si="77"/>
        <v>75</v>
      </c>
      <c r="AB38" s="252">
        <f t="shared" si="72"/>
        <v>0</v>
      </c>
      <c r="AC38" s="119">
        <f t="shared" si="73"/>
        <v>0</v>
      </c>
      <c r="AD38" s="252">
        <f t="shared" si="74"/>
        <v>0</v>
      </c>
      <c r="AE38" s="170">
        <f t="shared" ca="1" si="78"/>
        <v>0</v>
      </c>
      <c r="AF38" s="22"/>
      <c r="AG38" s="224"/>
      <c r="AH38" s="194"/>
      <c r="AI38" s="194"/>
      <c r="AJ38" s="194"/>
      <c r="AK38" s="225"/>
      <c r="AL38" s="224"/>
      <c r="AM38" s="194"/>
      <c r="AN38" s="194"/>
      <c r="AO38" s="194"/>
      <c r="AP38" s="225"/>
      <c r="AQ38" s="224"/>
      <c r="AR38" s="194"/>
      <c r="AS38" s="194"/>
      <c r="AT38" s="194"/>
      <c r="AU38" s="225"/>
      <c r="AV38" s="224"/>
      <c r="AW38" s="194"/>
      <c r="AX38" s="194"/>
      <c r="AY38" s="194"/>
      <c r="AZ38" s="225"/>
      <c r="BA38" s="224"/>
      <c r="BB38" s="194"/>
      <c r="BC38" s="194"/>
      <c r="BD38" s="194"/>
      <c r="BE38" s="225"/>
      <c r="BF38" s="224"/>
      <c r="BG38" s="194"/>
      <c r="BH38" s="194"/>
      <c r="BI38" s="194"/>
      <c r="BJ38" s="225"/>
      <c r="BK38" s="212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215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69">
        <f t="shared" si="22"/>
        <v>0</v>
      </c>
      <c r="CH38" s="26">
        <f t="shared" si="79"/>
        <v>0</v>
      </c>
      <c r="CJ38" s="39">
        <v>30</v>
      </c>
      <c r="CK38" s="16">
        <f t="shared" si="24"/>
        <v>0</v>
      </c>
      <c r="CL38" s="51">
        <f t="shared" ca="1" si="76"/>
        <v>0</v>
      </c>
      <c r="CM38" s="51">
        <f t="shared" ca="1" si="76"/>
        <v>0</v>
      </c>
      <c r="CN38" s="51">
        <f t="shared" ca="1" si="76"/>
        <v>0</v>
      </c>
      <c r="CO38" s="51">
        <f t="shared" ca="1" si="26"/>
        <v>0</v>
      </c>
      <c r="CQ38" s="107">
        <f t="shared" si="27"/>
        <v>0</v>
      </c>
      <c r="CR38" s="107">
        <f t="shared" si="28"/>
        <v>0</v>
      </c>
      <c r="CS38" s="107">
        <f t="shared" si="29"/>
        <v>0</v>
      </c>
      <c r="CT38" s="107">
        <f t="shared" si="30"/>
        <v>0</v>
      </c>
      <c r="CU38" s="107">
        <f t="shared" si="31"/>
        <v>0</v>
      </c>
      <c r="CV38" s="107">
        <f t="shared" si="32"/>
        <v>0</v>
      </c>
      <c r="CW38" s="107">
        <f t="shared" si="33"/>
        <v>0</v>
      </c>
      <c r="CX38" s="107">
        <f t="shared" si="34"/>
        <v>0</v>
      </c>
      <c r="CY38" s="107">
        <f t="shared" si="35"/>
        <v>0</v>
      </c>
      <c r="CZ38" s="107">
        <f t="shared" si="36"/>
        <v>0</v>
      </c>
      <c r="DA38" s="107">
        <f t="shared" si="37"/>
        <v>0</v>
      </c>
      <c r="DB38" s="107">
        <f t="shared" si="38"/>
        <v>0</v>
      </c>
      <c r="DC38" s="107">
        <f t="shared" si="39"/>
        <v>0</v>
      </c>
      <c r="DD38" s="107">
        <f t="shared" si="40"/>
        <v>0</v>
      </c>
      <c r="DE38" s="107">
        <f t="shared" si="41"/>
        <v>0</v>
      </c>
      <c r="DF38" s="107">
        <f t="shared" si="42"/>
        <v>0</v>
      </c>
      <c r="DG38" s="107">
        <f t="shared" si="43"/>
        <v>0</v>
      </c>
      <c r="DH38" s="107">
        <f t="shared" si="44"/>
        <v>0</v>
      </c>
      <c r="DI38" s="107">
        <f t="shared" si="45"/>
        <v>0</v>
      </c>
      <c r="DJ38" s="107">
        <f t="shared" si="46"/>
        <v>0</v>
      </c>
      <c r="DK38" s="107">
        <f t="shared" si="47"/>
        <v>0</v>
      </c>
      <c r="DL38" s="107">
        <f t="shared" si="48"/>
        <v>0</v>
      </c>
      <c r="DM38" s="107">
        <f t="shared" si="49"/>
        <v>0</v>
      </c>
      <c r="DN38" s="107">
        <f t="shared" si="50"/>
        <v>0</v>
      </c>
      <c r="DO38" s="107">
        <f t="shared" si="51"/>
        <v>0</v>
      </c>
      <c r="DP38" s="107">
        <f t="shared" si="52"/>
        <v>0</v>
      </c>
      <c r="DQ38" s="107">
        <f t="shared" si="53"/>
        <v>0</v>
      </c>
      <c r="DR38" s="107">
        <f t="shared" si="54"/>
        <v>0</v>
      </c>
      <c r="DS38" s="107">
        <f t="shared" si="55"/>
        <v>0</v>
      </c>
      <c r="DT38" s="107">
        <f t="shared" si="56"/>
        <v>0</v>
      </c>
      <c r="DV38" s="107">
        <f t="shared" si="57"/>
        <v>0</v>
      </c>
      <c r="DW38" s="107">
        <f t="shared" si="58"/>
        <v>0</v>
      </c>
      <c r="DX38" s="107">
        <f t="shared" si="59"/>
        <v>0</v>
      </c>
      <c r="DY38" s="107">
        <f t="shared" si="60"/>
        <v>0</v>
      </c>
      <c r="DZ38" s="107">
        <f t="shared" si="61"/>
        <v>0</v>
      </c>
      <c r="EA38" s="107">
        <f t="shared" si="62"/>
        <v>0</v>
      </c>
      <c r="EB38" s="107">
        <f t="shared" si="63"/>
        <v>0</v>
      </c>
      <c r="EC38" s="107">
        <f t="shared" si="64"/>
        <v>0</v>
      </c>
      <c r="ED38" s="107">
        <f t="shared" si="65"/>
        <v>0</v>
      </c>
      <c r="EE38" s="107">
        <f t="shared" si="66"/>
        <v>0</v>
      </c>
      <c r="EG38" s="195">
        <f t="shared" si="67"/>
        <v>0</v>
      </c>
      <c r="EH38" s="195">
        <f t="shared" si="68"/>
        <v>0</v>
      </c>
      <c r="EI38" s="195">
        <f t="shared" si="69"/>
        <v>0</v>
      </c>
      <c r="EJ38" s="195">
        <f t="shared" si="70"/>
        <v>0</v>
      </c>
      <c r="EK38" s="195">
        <f t="shared" si="75"/>
        <v>0</v>
      </c>
      <c r="EL38" s="195">
        <f t="shared" si="75"/>
        <v>0</v>
      </c>
      <c r="EM38" s="195">
        <f t="shared" si="75"/>
        <v>0</v>
      </c>
      <c r="EN38" s="195">
        <f t="shared" si="75"/>
        <v>0</v>
      </c>
      <c r="EO38" s="195">
        <f t="shared" si="75"/>
        <v>0</v>
      </c>
      <c r="EP38" s="195">
        <f t="shared" si="75"/>
        <v>0</v>
      </c>
    </row>
    <row r="39" spans="2:146" x14ac:dyDescent="0.2">
      <c r="B39" s="126">
        <f t="shared" si="13"/>
        <v>1</v>
      </c>
      <c r="C39" s="126" t="str">
        <f t="shared" ca="1" si="14"/>
        <v/>
      </c>
      <c r="D39" s="126" t="str">
        <f t="shared" ca="1" si="15"/>
        <v/>
      </c>
      <c r="E39" s="126" t="str">
        <f t="shared" ca="1" si="16"/>
        <v/>
      </c>
      <c r="F39" s="127" t="str">
        <f ca="1">OFFSET(prihlasky!$H$1,$CJ39,0)</f>
        <v/>
      </c>
      <c r="G39" s="127" t="str">
        <f ca="1">IF(OFFSET(prihlasky!$B$1,$CJ39,0)="","",(OFFSET(prihlasky!$B$1,$CJ39,0)))</f>
        <v/>
      </c>
      <c r="H39" s="127">
        <f ca="1">OFFSET(prihlasky!$I$1,$CJ39,0)</f>
        <v>0</v>
      </c>
      <c r="I39" s="127">
        <f ca="1">OFFSET(prihlasky!$A$1,$CJ39,0)</f>
        <v>0</v>
      </c>
      <c r="J39" s="126">
        <f t="shared" si="17"/>
        <v>0</v>
      </c>
      <c r="K39" s="159">
        <f t="shared" si="18"/>
        <v>0</v>
      </c>
      <c r="L39" s="131">
        <f t="shared" ca="1" si="19"/>
        <v>0</v>
      </c>
      <c r="M39" s="127" t="str">
        <f ca="1">IF(OR(CH39=0,ISERROR(MATCH(I39,KKoef!E:E,0))),"",MATCH(I39,KKoef!E:E,0)-1)</f>
        <v/>
      </c>
      <c r="N39" s="127" t="str">
        <f ca="1">IF(M39="","",OFFSET(KKoef!$B$1,M39,0))</f>
        <v/>
      </c>
      <c r="O39" s="128"/>
      <c r="P39" s="128"/>
      <c r="Q39" s="128"/>
      <c r="R39" s="128"/>
      <c r="S39" s="128"/>
      <c r="T39" s="250"/>
      <c r="U39" s="128"/>
      <c r="V39" s="128"/>
      <c r="W39" s="128"/>
      <c r="X39" s="128"/>
      <c r="Y39" s="128"/>
      <c r="Z39" s="250"/>
      <c r="AA39" s="119">
        <f t="shared" ca="1" si="77"/>
        <v>75</v>
      </c>
      <c r="AB39" s="252">
        <f t="shared" si="72"/>
        <v>0</v>
      </c>
      <c r="AC39" s="119">
        <f t="shared" si="73"/>
        <v>0</v>
      </c>
      <c r="AD39" s="252">
        <f t="shared" si="74"/>
        <v>0</v>
      </c>
      <c r="AE39" s="170">
        <f t="shared" ca="1" si="78"/>
        <v>0</v>
      </c>
      <c r="AF39" s="22"/>
      <c r="AG39" s="224"/>
      <c r="AH39" s="194"/>
      <c r="AI39" s="194"/>
      <c r="AJ39" s="194"/>
      <c r="AK39" s="225"/>
      <c r="AL39" s="224"/>
      <c r="AM39" s="194"/>
      <c r="AN39" s="194"/>
      <c r="AO39" s="194"/>
      <c r="AP39" s="225"/>
      <c r="AQ39" s="224"/>
      <c r="AR39" s="194"/>
      <c r="AS39" s="194"/>
      <c r="AT39" s="194"/>
      <c r="AU39" s="225"/>
      <c r="AV39" s="224"/>
      <c r="AW39" s="194"/>
      <c r="AX39" s="194"/>
      <c r="AY39" s="194"/>
      <c r="AZ39" s="225"/>
      <c r="BA39" s="224"/>
      <c r="BB39" s="194"/>
      <c r="BC39" s="194"/>
      <c r="BD39" s="194"/>
      <c r="BE39" s="225"/>
      <c r="BF39" s="224"/>
      <c r="BG39" s="194"/>
      <c r="BH39" s="194"/>
      <c r="BI39" s="194"/>
      <c r="BJ39" s="225"/>
      <c r="BK39" s="212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215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69">
        <f t="shared" si="22"/>
        <v>0</v>
      </c>
      <c r="CH39" s="26">
        <f t="shared" si="79"/>
        <v>0</v>
      </c>
      <c r="CJ39" s="39">
        <v>31</v>
      </c>
      <c r="CK39" s="16">
        <f t="shared" si="24"/>
        <v>0</v>
      </c>
      <c r="CL39" s="51">
        <f t="shared" ca="1" si="76"/>
        <v>0</v>
      </c>
      <c r="CM39" s="51">
        <f t="shared" ca="1" si="76"/>
        <v>0</v>
      </c>
      <c r="CN39" s="51">
        <f t="shared" ca="1" si="76"/>
        <v>0</v>
      </c>
      <c r="CO39" s="51">
        <f t="shared" ca="1" si="26"/>
        <v>0</v>
      </c>
      <c r="CQ39" s="107">
        <f t="shared" si="27"/>
        <v>0</v>
      </c>
      <c r="CR39" s="107">
        <f t="shared" si="28"/>
        <v>0</v>
      </c>
      <c r="CS39" s="107">
        <f t="shared" si="29"/>
        <v>0</v>
      </c>
      <c r="CT39" s="107">
        <f t="shared" si="30"/>
        <v>0</v>
      </c>
      <c r="CU39" s="107">
        <f t="shared" si="31"/>
        <v>0</v>
      </c>
      <c r="CV39" s="107">
        <f t="shared" si="32"/>
        <v>0</v>
      </c>
      <c r="CW39" s="107">
        <f t="shared" si="33"/>
        <v>0</v>
      </c>
      <c r="CX39" s="107">
        <f t="shared" si="34"/>
        <v>0</v>
      </c>
      <c r="CY39" s="107">
        <f t="shared" si="35"/>
        <v>0</v>
      </c>
      <c r="CZ39" s="107">
        <f t="shared" si="36"/>
        <v>0</v>
      </c>
      <c r="DA39" s="107">
        <f t="shared" si="37"/>
        <v>0</v>
      </c>
      <c r="DB39" s="107">
        <f t="shared" si="38"/>
        <v>0</v>
      </c>
      <c r="DC39" s="107">
        <f t="shared" si="39"/>
        <v>0</v>
      </c>
      <c r="DD39" s="107">
        <f t="shared" si="40"/>
        <v>0</v>
      </c>
      <c r="DE39" s="107">
        <f t="shared" si="41"/>
        <v>0</v>
      </c>
      <c r="DF39" s="107">
        <f t="shared" si="42"/>
        <v>0</v>
      </c>
      <c r="DG39" s="107">
        <f t="shared" si="43"/>
        <v>0</v>
      </c>
      <c r="DH39" s="107">
        <f t="shared" si="44"/>
        <v>0</v>
      </c>
      <c r="DI39" s="107">
        <f t="shared" si="45"/>
        <v>0</v>
      </c>
      <c r="DJ39" s="107">
        <f t="shared" si="46"/>
        <v>0</v>
      </c>
      <c r="DK39" s="107">
        <f t="shared" si="47"/>
        <v>0</v>
      </c>
      <c r="DL39" s="107">
        <f t="shared" si="48"/>
        <v>0</v>
      </c>
      <c r="DM39" s="107">
        <f t="shared" si="49"/>
        <v>0</v>
      </c>
      <c r="DN39" s="107">
        <f t="shared" si="50"/>
        <v>0</v>
      </c>
      <c r="DO39" s="107">
        <f t="shared" si="51"/>
        <v>0</v>
      </c>
      <c r="DP39" s="107">
        <f t="shared" si="52"/>
        <v>0</v>
      </c>
      <c r="DQ39" s="107">
        <f t="shared" si="53"/>
        <v>0</v>
      </c>
      <c r="DR39" s="107">
        <f t="shared" si="54"/>
        <v>0</v>
      </c>
      <c r="DS39" s="107">
        <f t="shared" si="55"/>
        <v>0</v>
      </c>
      <c r="DT39" s="107">
        <f t="shared" si="56"/>
        <v>0</v>
      </c>
      <c r="DV39" s="107">
        <f t="shared" si="57"/>
        <v>0</v>
      </c>
      <c r="DW39" s="107">
        <f t="shared" si="58"/>
        <v>0</v>
      </c>
      <c r="DX39" s="107">
        <f t="shared" si="59"/>
        <v>0</v>
      </c>
      <c r="DY39" s="107">
        <f t="shared" si="60"/>
        <v>0</v>
      </c>
      <c r="DZ39" s="107">
        <f t="shared" si="61"/>
        <v>0</v>
      </c>
      <c r="EA39" s="107">
        <f t="shared" si="62"/>
        <v>0</v>
      </c>
      <c r="EB39" s="107">
        <f t="shared" si="63"/>
        <v>0</v>
      </c>
      <c r="EC39" s="107">
        <f t="shared" si="64"/>
        <v>0</v>
      </c>
      <c r="ED39" s="107">
        <f t="shared" si="65"/>
        <v>0</v>
      </c>
      <c r="EE39" s="107">
        <f t="shared" si="66"/>
        <v>0</v>
      </c>
      <c r="EG39" s="195">
        <f t="shared" si="67"/>
        <v>0</v>
      </c>
      <c r="EH39" s="195">
        <f t="shared" si="68"/>
        <v>0</v>
      </c>
      <c r="EI39" s="195">
        <f t="shared" si="69"/>
        <v>0</v>
      </c>
      <c r="EJ39" s="195">
        <f t="shared" si="70"/>
        <v>0</v>
      </c>
      <c r="EK39" s="195">
        <f t="shared" si="75"/>
        <v>0</v>
      </c>
      <c r="EL39" s="195">
        <f t="shared" si="75"/>
        <v>0</v>
      </c>
      <c r="EM39" s="195">
        <f t="shared" si="75"/>
        <v>0</v>
      </c>
      <c r="EN39" s="195">
        <f t="shared" si="75"/>
        <v>0</v>
      </c>
      <c r="EO39" s="195">
        <f t="shared" si="75"/>
        <v>0</v>
      </c>
      <c r="EP39" s="195">
        <f t="shared" si="75"/>
        <v>0</v>
      </c>
    </row>
    <row r="40" spans="2:146" x14ac:dyDescent="0.2">
      <c r="B40" s="126">
        <f t="shared" si="13"/>
        <v>1</v>
      </c>
      <c r="C40" s="126" t="str">
        <f t="shared" ca="1" si="14"/>
        <v/>
      </c>
      <c r="D40" s="126" t="str">
        <f t="shared" ca="1" si="15"/>
        <v/>
      </c>
      <c r="E40" s="126" t="str">
        <f t="shared" ca="1" si="16"/>
        <v/>
      </c>
      <c r="F40" s="127" t="str">
        <f ca="1">OFFSET(prihlasky!$H$1,$CJ40,0)</f>
        <v/>
      </c>
      <c r="G40" s="127" t="str">
        <f ca="1">IF(OFFSET(prihlasky!$B$1,$CJ40,0)="","",(OFFSET(prihlasky!$B$1,$CJ40,0)))</f>
        <v/>
      </c>
      <c r="H40" s="127">
        <f ca="1">OFFSET(prihlasky!$I$1,$CJ40,0)</f>
        <v>0</v>
      </c>
      <c r="I40" s="127">
        <f ca="1">OFFSET(prihlasky!$A$1,$CJ40,0)</f>
        <v>0</v>
      </c>
      <c r="J40" s="126">
        <f t="shared" si="17"/>
        <v>0</v>
      </c>
      <c r="K40" s="159">
        <f t="shared" si="18"/>
        <v>0</v>
      </c>
      <c r="L40" s="131">
        <f t="shared" ca="1" si="19"/>
        <v>0</v>
      </c>
      <c r="M40" s="127" t="str">
        <f ca="1">IF(OR(CH40=0,ISERROR(MATCH(I40,KKoef!E:E,0))),"",MATCH(I40,KKoef!E:E,0)-1)</f>
        <v/>
      </c>
      <c r="N40" s="127" t="str">
        <f ca="1">IF(M40="","",OFFSET(KKoef!$B$1,M40,0))</f>
        <v/>
      </c>
      <c r="O40" s="128"/>
      <c r="P40" s="128"/>
      <c r="Q40" s="128"/>
      <c r="R40" s="128"/>
      <c r="S40" s="128"/>
      <c r="T40" s="250"/>
      <c r="U40" s="128"/>
      <c r="V40" s="128"/>
      <c r="W40" s="128"/>
      <c r="X40" s="128"/>
      <c r="Y40" s="128"/>
      <c r="Z40" s="250"/>
      <c r="AA40" s="119">
        <f t="shared" ca="1" si="77"/>
        <v>75</v>
      </c>
      <c r="AB40" s="252">
        <f t="shared" si="72"/>
        <v>0</v>
      </c>
      <c r="AC40" s="119">
        <f t="shared" si="73"/>
        <v>0</v>
      </c>
      <c r="AD40" s="252">
        <f t="shared" si="74"/>
        <v>0</v>
      </c>
      <c r="AE40" s="170">
        <f t="shared" ca="1" si="78"/>
        <v>0</v>
      </c>
      <c r="AF40" s="22"/>
      <c r="AG40" s="224"/>
      <c r="AH40" s="194"/>
      <c r="AI40" s="194"/>
      <c r="AJ40" s="194"/>
      <c r="AK40" s="225"/>
      <c r="AL40" s="224"/>
      <c r="AM40" s="194"/>
      <c r="AN40" s="194"/>
      <c r="AO40" s="194"/>
      <c r="AP40" s="225"/>
      <c r="AQ40" s="224"/>
      <c r="AR40" s="194"/>
      <c r="AS40" s="194"/>
      <c r="AT40" s="194"/>
      <c r="AU40" s="225"/>
      <c r="AV40" s="224"/>
      <c r="AW40" s="194"/>
      <c r="AX40" s="194"/>
      <c r="AY40" s="194"/>
      <c r="AZ40" s="225"/>
      <c r="BA40" s="224"/>
      <c r="BB40" s="194"/>
      <c r="BC40" s="194"/>
      <c r="BD40" s="194"/>
      <c r="BE40" s="225"/>
      <c r="BF40" s="224"/>
      <c r="BG40" s="194"/>
      <c r="BH40" s="194"/>
      <c r="BI40" s="194"/>
      <c r="BJ40" s="225"/>
      <c r="BK40" s="212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215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69">
        <f t="shared" si="22"/>
        <v>0</v>
      </c>
      <c r="CH40" s="26">
        <f t="shared" si="79"/>
        <v>0</v>
      </c>
      <c r="CJ40" s="39">
        <v>32</v>
      </c>
      <c r="CK40" s="16">
        <f t="shared" si="24"/>
        <v>0</v>
      </c>
      <c r="CL40" s="51">
        <f t="shared" ca="1" si="76"/>
        <v>0</v>
      </c>
      <c r="CM40" s="51">
        <f t="shared" ca="1" si="76"/>
        <v>0</v>
      </c>
      <c r="CN40" s="51">
        <f t="shared" ca="1" si="76"/>
        <v>0</v>
      </c>
      <c r="CO40" s="51">
        <f t="shared" ca="1" si="26"/>
        <v>0</v>
      </c>
      <c r="CQ40" s="107">
        <f t="shared" si="27"/>
        <v>0</v>
      </c>
      <c r="CR40" s="107">
        <f t="shared" si="28"/>
        <v>0</v>
      </c>
      <c r="CS40" s="107">
        <f t="shared" si="29"/>
        <v>0</v>
      </c>
      <c r="CT40" s="107">
        <f t="shared" si="30"/>
        <v>0</v>
      </c>
      <c r="CU40" s="107">
        <f t="shared" si="31"/>
        <v>0</v>
      </c>
      <c r="CV40" s="107">
        <f t="shared" si="32"/>
        <v>0</v>
      </c>
      <c r="CW40" s="107">
        <f t="shared" si="33"/>
        <v>0</v>
      </c>
      <c r="CX40" s="107">
        <f t="shared" si="34"/>
        <v>0</v>
      </c>
      <c r="CY40" s="107">
        <f t="shared" si="35"/>
        <v>0</v>
      </c>
      <c r="CZ40" s="107">
        <f t="shared" si="36"/>
        <v>0</v>
      </c>
      <c r="DA40" s="107">
        <f t="shared" si="37"/>
        <v>0</v>
      </c>
      <c r="DB40" s="107">
        <f t="shared" si="38"/>
        <v>0</v>
      </c>
      <c r="DC40" s="107">
        <f t="shared" si="39"/>
        <v>0</v>
      </c>
      <c r="DD40" s="107">
        <f t="shared" si="40"/>
        <v>0</v>
      </c>
      <c r="DE40" s="107">
        <f t="shared" si="41"/>
        <v>0</v>
      </c>
      <c r="DF40" s="107">
        <f t="shared" si="42"/>
        <v>0</v>
      </c>
      <c r="DG40" s="107">
        <f t="shared" si="43"/>
        <v>0</v>
      </c>
      <c r="DH40" s="107">
        <f t="shared" si="44"/>
        <v>0</v>
      </c>
      <c r="DI40" s="107">
        <f t="shared" si="45"/>
        <v>0</v>
      </c>
      <c r="DJ40" s="107">
        <f t="shared" si="46"/>
        <v>0</v>
      </c>
      <c r="DK40" s="107">
        <f t="shared" si="47"/>
        <v>0</v>
      </c>
      <c r="DL40" s="107">
        <f t="shared" si="48"/>
        <v>0</v>
      </c>
      <c r="DM40" s="107">
        <f t="shared" si="49"/>
        <v>0</v>
      </c>
      <c r="DN40" s="107">
        <f t="shared" si="50"/>
        <v>0</v>
      </c>
      <c r="DO40" s="107">
        <f t="shared" si="51"/>
        <v>0</v>
      </c>
      <c r="DP40" s="107">
        <f t="shared" si="52"/>
        <v>0</v>
      </c>
      <c r="DQ40" s="107">
        <f t="shared" si="53"/>
        <v>0</v>
      </c>
      <c r="DR40" s="107">
        <f t="shared" si="54"/>
        <v>0</v>
      </c>
      <c r="DS40" s="107">
        <f t="shared" si="55"/>
        <v>0</v>
      </c>
      <c r="DT40" s="107">
        <f t="shared" si="56"/>
        <v>0</v>
      </c>
      <c r="DV40" s="107">
        <f t="shared" si="57"/>
        <v>0</v>
      </c>
      <c r="DW40" s="107">
        <f t="shared" si="58"/>
        <v>0</v>
      </c>
      <c r="DX40" s="107">
        <f t="shared" si="59"/>
        <v>0</v>
      </c>
      <c r="DY40" s="107">
        <f t="shared" si="60"/>
        <v>0</v>
      </c>
      <c r="DZ40" s="107">
        <f t="shared" si="61"/>
        <v>0</v>
      </c>
      <c r="EA40" s="107">
        <f t="shared" si="62"/>
        <v>0</v>
      </c>
      <c r="EB40" s="107">
        <f t="shared" si="63"/>
        <v>0</v>
      </c>
      <c r="EC40" s="107">
        <f t="shared" si="64"/>
        <v>0</v>
      </c>
      <c r="ED40" s="107">
        <f t="shared" si="65"/>
        <v>0</v>
      </c>
      <c r="EE40" s="107">
        <f t="shared" si="66"/>
        <v>0</v>
      </c>
      <c r="EG40" s="195">
        <f t="shared" si="67"/>
        <v>0</v>
      </c>
      <c r="EH40" s="195">
        <f t="shared" si="68"/>
        <v>0</v>
      </c>
      <c r="EI40" s="195">
        <f t="shared" si="69"/>
        <v>0</v>
      </c>
      <c r="EJ40" s="195">
        <f t="shared" si="70"/>
        <v>0</v>
      </c>
      <c r="EK40" s="195">
        <f t="shared" si="75"/>
        <v>0</v>
      </c>
      <c r="EL40" s="195">
        <f t="shared" si="75"/>
        <v>0</v>
      </c>
      <c r="EM40" s="195">
        <f t="shared" si="75"/>
        <v>0</v>
      </c>
      <c r="EN40" s="195">
        <f t="shared" si="75"/>
        <v>0</v>
      </c>
      <c r="EO40" s="195">
        <f t="shared" si="75"/>
        <v>0</v>
      </c>
      <c r="EP40" s="195">
        <f t="shared" si="75"/>
        <v>0</v>
      </c>
    </row>
    <row r="41" spans="2:146" x14ac:dyDescent="0.2">
      <c r="B41" s="126">
        <f t="shared" si="13"/>
        <v>1</v>
      </c>
      <c r="C41" s="126" t="str">
        <f t="shared" ref="C41:C72" ca="1" si="80">IF($H41="O",RANK($CK41,$CL$9:$CL$133),"")</f>
        <v/>
      </c>
      <c r="D41" s="126" t="str">
        <f t="shared" ref="D41:D72" ca="1" si="81">IF($H41="P",RANK($CK41,$CM$9:$CM$133),"")</f>
        <v/>
      </c>
      <c r="E41" s="126" t="str">
        <f t="shared" ref="E41:E72" ca="1" si="82">IF($H41="J",RANK($CK41,$CN$9:$CN$133),"")</f>
        <v/>
      </c>
      <c r="F41" s="127" t="str">
        <f ca="1">OFFSET(prihlasky!$H$1,$CJ41,0)</f>
        <v/>
      </c>
      <c r="G41" s="127" t="str">
        <f ca="1">IF(OFFSET(prihlasky!$B$1,$CJ41,0)="","",(OFFSET(prihlasky!$B$1,$CJ41,0)))</f>
        <v/>
      </c>
      <c r="H41" s="127">
        <f ca="1">OFFSET(prihlasky!$I$1,$CJ41,0)</f>
        <v>0</v>
      </c>
      <c r="I41" s="127">
        <f ca="1">OFFSET(prihlasky!$A$1,$CJ41,0)</f>
        <v>0</v>
      </c>
      <c r="J41" s="126">
        <f t="shared" ref="J41:J72" si="83">IF(COUNTIF(AG41:BJ41,"&gt; ''"),CH41-AE41,0)</f>
        <v>0</v>
      </c>
      <c r="K41" s="159">
        <f t="shared" ref="K41:K72" si="84">CG41+($CK$4-SUM(DV41:EE41))*60</f>
        <v>0</v>
      </c>
      <c r="L41" s="131">
        <f t="shared" ref="L41:L72" ca="1" si="85">IF(ISERROR($N$6),0,CO41*$N$6/$CO$4)</f>
        <v>0</v>
      </c>
      <c r="M41" s="127" t="str">
        <f ca="1">IF(OR(CH41=0,ISERROR(MATCH(I41,KKoef!E:E,0))),"",MATCH(I41,KKoef!E:E,0)-1)</f>
        <v/>
      </c>
      <c r="N41" s="127" t="str">
        <f ca="1">IF(M41="","",OFFSET(KKoef!$B$1,M41,0))</f>
        <v/>
      </c>
      <c r="O41" s="128"/>
      <c r="P41" s="128"/>
      <c r="Q41" s="128"/>
      <c r="R41" s="128"/>
      <c r="S41" s="128"/>
      <c r="T41" s="250"/>
      <c r="U41" s="128"/>
      <c r="V41" s="128"/>
      <c r="W41" s="128"/>
      <c r="X41" s="128"/>
      <c r="Y41" s="128"/>
      <c r="Z41" s="250"/>
      <c r="AA41" s="119">
        <f t="shared" ca="1" si="77"/>
        <v>75</v>
      </c>
      <c r="AB41" s="252">
        <f t="shared" si="72"/>
        <v>0</v>
      </c>
      <c r="AC41" s="119">
        <f t="shared" si="73"/>
        <v>0</v>
      </c>
      <c r="AD41" s="252">
        <f t="shared" si="74"/>
        <v>0</v>
      </c>
      <c r="AE41" s="170">
        <f t="shared" ca="1" si="78"/>
        <v>0</v>
      </c>
      <c r="AF41" s="22"/>
      <c r="AG41" s="224"/>
      <c r="AH41" s="194"/>
      <c r="AI41" s="194"/>
      <c r="AJ41" s="194"/>
      <c r="AK41" s="225"/>
      <c r="AL41" s="224"/>
      <c r="AM41" s="194"/>
      <c r="AN41" s="194"/>
      <c r="AO41" s="194"/>
      <c r="AP41" s="225"/>
      <c r="AQ41" s="224"/>
      <c r="AR41" s="194"/>
      <c r="AS41" s="194"/>
      <c r="AT41" s="194"/>
      <c r="AU41" s="225"/>
      <c r="AV41" s="224"/>
      <c r="AW41" s="194"/>
      <c r="AX41" s="194"/>
      <c r="AY41" s="194"/>
      <c r="AZ41" s="225"/>
      <c r="BA41" s="224"/>
      <c r="BB41" s="194"/>
      <c r="BC41" s="194"/>
      <c r="BD41" s="194"/>
      <c r="BE41" s="225"/>
      <c r="BF41" s="224"/>
      <c r="BG41" s="194"/>
      <c r="BH41" s="194"/>
      <c r="BI41" s="194"/>
      <c r="BJ41" s="225"/>
      <c r="BK41" s="212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215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69">
        <f t="shared" si="22"/>
        <v>0</v>
      </c>
      <c r="CH41" s="26">
        <f t="shared" si="79"/>
        <v>0</v>
      </c>
      <c r="CJ41" s="39">
        <v>33</v>
      </c>
      <c r="CK41" s="16">
        <f t="shared" ref="CK41:CK72" si="86">IF(CG41=0,0,J41+($CK$4*$CL$4-K41)/($CK$4*$CL$4))</f>
        <v>0</v>
      </c>
      <c r="CL41" s="51">
        <f t="shared" ca="1" si="76"/>
        <v>0</v>
      </c>
      <c r="CM41" s="51">
        <f t="shared" ca="1" si="76"/>
        <v>0</v>
      </c>
      <c r="CN41" s="51">
        <f t="shared" ca="1" si="76"/>
        <v>0</v>
      </c>
      <c r="CO41" s="51">
        <f t="shared" ref="CO41:CO72" ca="1" si="87">IF(I41&lt;"A",0,CK41)</f>
        <v>0</v>
      </c>
      <c r="CQ41" s="107">
        <f t="shared" ref="CQ41:CQ72" si="88">IF(AND(AG$7&lt;&gt;"",AG$7=AG41),1,0)</f>
        <v>0</v>
      </c>
      <c r="CR41" s="107">
        <f t="shared" ref="CR41:CR72" si="89">IF(AND(AH$7&lt;&gt;"",AH$7=AH41),1,0)</f>
        <v>0</v>
      </c>
      <c r="CS41" s="107">
        <f t="shared" ref="CS41:CS72" si="90">IF(AND(AI$7&lt;&gt;"",AI$7=AI41),1,0)</f>
        <v>0</v>
      </c>
      <c r="CT41" s="107">
        <f t="shared" ref="CT41:CT72" si="91">IF(AND(AJ$7&lt;&gt;"",AJ$7=AJ41),1,0)</f>
        <v>0</v>
      </c>
      <c r="CU41" s="107">
        <f t="shared" ref="CU41:CU72" si="92">IF(AND(AK$7&lt;&gt;"",AK$7=AK41),1,0)</f>
        <v>0</v>
      </c>
      <c r="CV41" s="107">
        <f t="shared" ref="CV41:CV72" si="93">IF(AND(AL$7&lt;&gt;"",AL$7=AL41),1,0)</f>
        <v>0</v>
      </c>
      <c r="CW41" s="107">
        <f t="shared" ref="CW41:CW72" si="94">IF(AND(AM$7&lt;&gt;"",AM$7=AM41),1,0)</f>
        <v>0</v>
      </c>
      <c r="CX41" s="107">
        <f t="shared" ref="CX41:CX72" si="95">IF(AND(AN$7&lt;&gt;"",AN$7=AN41),1,0)</f>
        <v>0</v>
      </c>
      <c r="CY41" s="107">
        <f t="shared" ref="CY41:CY72" si="96">IF(AND(AO$7&lt;&gt;"",AO$7=AO41),1,0)</f>
        <v>0</v>
      </c>
      <c r="CZ41" s="107">
        <f t="shared" ref="CZ41:CZ72" si="97">IF(AND(AP$7&lt;&gt;"",AP$7=AP41),1,0)</f>
        <v>0</v>
      </c>
      <c r="DA41" s="107">
        <f t="shared" ref="DA41:DA72" si="98">IF(AND(AQ$7&lt;&gt;"",AQ$7=AQ41),1,0)</f>
        <v>0</v>
      </c>
      <c r="DB41" s="107">
        <f t="shared" ref="DB41:DB72" si="99">IF(AND(AR$7&lt;&gt;"",AR$7=AR41),1,0)</f>
        <v>0</v>
      </c>
      <c r="DC41" s="107">
        <f t="shared" ref="DC41:DC72" si="100">IF(AND(AS$7&lt;&gt;"",AS$7=AS41),1,0)</f>
        <v>0</v>
      </c>
      <c r="DD41" s="107">
        <f t="shared" ref="DD41:DD72" si="101">IF(AND(AT$7&lt;&gt;"",AT$7=AT41),1,0)</f>
        <v>0</v>
      </c>
      <c r="DE41" s="107">
        <f t="shared" ref="DE41:DE72" si="102">IF(AND(AU$7&lt;&gt;"",AU$7=AU41),1,0)</f>
        <v>0</v>
      </c>
      <c r="DF41" s="107">
        <f t="shared" ref="DF41:DF72" si="103">IF(AND(AV$7&lt;&gt;"",AV$7=AV41),1,0)</f>
        <v>0</v>
      </c>
      <c r="DG41" s="107">
        <f t="shared" ref="DG41:DG72" si="104">IF(AND(AW$7&lt;&gt;"",AW$7=AW41),1,0)</f>
        <v>0</v>
      </c>
      <c r="DH41" s="107">
        <f t="shared" ref="DH41:DH72" si="105">IF(AND(AX$7&lt;&gt;"",AX$7=AX41),1,0)</f>
        <v>0</v>
      </c>
      <c r="DI41" s="107">
        <f t="shared" ref="DI41:DI72" si="106">IF(AND(AY$7&lt;&gt;"",AY$7=AY41),1,0)</f>
        <v>0</v>
      </c>
      <c r="DJ41" s="107">
        <f t="shared" ref="DJ41:DJ72" si="107">IF(AND(AZ$7&lt;&gt;"",AZ$7=AZ41),1,0)</f>
        <v>0</v>
      </c>
      <c r="DK41" s="107">
        <f t="shared" ref="DK41:DK72" si="108">IF(AND(BA$7&lt;&gt;"",BA$7=BA41),1,0)</f>
        <v>0</v>
      </c>
      <c r="DL41" s="107">
        <f t="shared" ref="DL41:DL72" si="109">IF(AND(BB$7&lt;&gt;"",BB$7=BB41),1,0)</f>
        <v>0</v>
      </c>
      <c r="DM41" s="107">
        <f t="shared" ref="DM41:DM72" si="110">IF(AND(BC$7&lt;&gt;"",BC$7=BC41),1,0)</f>
        <v>0</v>
      </c>
      <c r="DN41" s="107">
        <f t="shared" ref="DN41:DN72" si="111">IF(AND(BD$7&lt;&gt;"",BD$7=BD41),1,0)</f>
        <v>0</v>
      </c>
      <c r="DO41" s="107">
        <f t="shared" ref="DO41:DO72" si="112">IF(AND(BE$7&lt;&gt;"",BE$7=BE41),1,0)</f>
        <v>0</v>
      </c>
      <c r="DP41" s="107">
        <f t="shared" ref="DP41:DP72" si="113">IF(AND(BF$7&lt;&gt;"",BF$7=BF41),1,0)</f>
        <v>0</v>
      </c>
      <c r="DQ41" s="107">
        <f t="shared" ref="DQ41:DQ72" si="114">IF(AND(BG$7&lt;&gt;"",BG$7=BG41),1,0)</f>
        <v>0</v>
      </c>
      <c r="DR41" s="107">
        <f t="shared" ref="DR41:DR72" si="115">IF(AND(BH$7&lt;&gt;"",BH$7=BH41),1,0)</f>
        <v>0</v>
      </c>
      <c r="DS41" s="107">
        <f t="shared" ref="DS41:DS72" si="116">IF(AND(BI$7&lt;&gt;"",BI$7=BI41),1,0)</f>
        <v>0</v>
      </c>
      <c r="DT41" s="107">
        <f t="shared" ref="DT41:DT72" si="117">IF(AND(BJ$7&lt;&gt;"",BJ$7=BJ41),1,0)</f>
        <v>0</v>
      </c>
      <c r="DV41" s="107">
        <f t="shared" ref="DV41:DV72" si="118">IF(AND(BL$7&lt;&gt;"",BL$7=BL41),1,0)</f>
        <v>0</v>
      </c>
      <c r="DW41" s="107">
        <f t="shared" ref="DW41:DW72" si="119">IF(AND(BM$7&lt;&gt;"",BM$7=BM41),1,0)</f>
        <v>0</v>
      </c>
      <c r="DX41" s="107">
        <f t="shared" ref="DX41:DX72" si="120">IF(AND(BN$7&lt;&gt;"",BN$7=BN41),1,0)</f>
        <v>0</v>
      </c>
      <c r="DY41" s="107">
        <f t="shared" ref="DY41:DY72" si="121">IF(AND(BO$7&lt;&gt;"",BO$7=BO41),1,0)</f>
        <v>0</v>
      </c>
      <c r="DZ41" s="107">
        <f t="shared" ref="DZ41:DZ72" si="122">IF(AND(BP$7&lt;&gt;"",BP$7=BP41),1,0)</f>
        <v>0</v>
      </c>
      <c r="EA41" s="107">
        <f t="shared" ref="EA41:EA72" si="123">IF(AND(BQ$7&lt;&gt;"",BQ$7=BQ41),1,0)</f>
        <v>0</v>
      </c>
      <c r="EB41" s="107">
        <f t="shared" ref="EB41:EB72" si="124">IF(AND(BR$7&lt;&gt;"",BR$7=BR41),1,0)</f>
        <v>0</v>
      </c>
      <c r="EC41" s="107">
        <f t="shared" ref="EC41:EC72" si="125">IF(AND(BS$7&lt;&gt;"",BS$7=BS41),1,0)</f>
        <v>0</v>
      </c>
      <c r="ED41" s="107">
        <f t="shared" ref="ED41:ED72" si="126">IF(AND(BT$7&lt;&gt;"",BT$7=BT41),1,0)</f>
        <v>0</v>
      </c>
      <c r="EE41" s="107">
        <f t="shared" ref="EE41:EE72" si="127">IF(AND(BU$7&lt;&gt;"",BU$7=BU41),1,0)</f>
        <v>0</v>
      </c>
      <c r="EG41" s="195">
        <f t="shared" ref="EG41:EG72" si="128">IF(BW$7="",0,BW41)</f>
        <v>0</v>
      </c>
      <c r="EH41" s="195">
        <f t="shared" ref="EH41:EH72" si="129">IF(BX$7="",0,BX41)</f>
        <v>0</v>
      </c>
      <c r="EI41" s="195">
        <f t="shared" ref="EI41:EI72" si="130">IF(BY$7="",0,BY41)</f>
        <v>0</v>
      </c>
      <c r="EJ41" s="195">
        <f t="shared" ref="EJ41:EJ72" si="131">IF(BZ$7="",0,BZ41)</f>
        <v>0</v>
      </c>
      <c r="EK41" s="195">
        <f t="shared" ref="EK41:EP56" si="132">IF(CA$7="",0,CA41)</f>
        <v>0</v>
      </c>
      <c r="EL41" s="195">
        <f t="shared" si="132"/>
        <v>0</v>
      </c>
      <c r="EM41" s="195">
        <f t="shared" si="132"/>
        <v>0</v>
      </c>
      <c r="EN41" s="195">
        <f t="shared" si="132"/>
        <v>0</v>
      </c>
      <c r="EO41" s="195">
        <f t="shared" si="132"/>
        <v>0</v>
      </c>
      <c r="EP41" s="195">
        <f t="shared" si="132"/>
        <v>0</v>
      </c>
    </row>
    <row r="42" spans="2:146" x14ac:dyDescent="0.2">
      <c r="B42" s="126">
        <f t="shared" si="13"/>
        <v>1</v>
      </c>
      <c r="C42" s="126" t="str">
        <f t="shared" ca="1" si="80"/>
        <v/>
      </c>
      <c r="D42" s="126" t="str">
        <f t="shared" ca="1" si="81"/>
        <v/>
      </c>
      <c r="E42" s="126" t="str">
        <f t="shared" ca="1" si="82"/>
        <v/>
      </c>
      <c r="F42" s="127" t="str">
        <f ca="1">OFFSET(prihlasky!$H$1,$CJ42,0)</f>
        <v/>
      </c>
      <c r="G42" s="127" t="str">
        <f ca="1">IF(OFFSET(prihlasky!$B$1,$CJ42,0)="","",(OFFSET(prihlasky!$B$1,$CJ42,0)))</f>
        <v/>
      </c>
      <c r="H42" s="127">
        <f ca="1">OFFSET(prihlasky!$I$1,$CJ42,0)</f>
        <v>0</v>
      </c>
      <c r="I42" s="127">
        <f ca="1">OFFSET(prihlasky!$A$1,$CJ42,0)</f>
        <v>0</v>
      </c>
      <c r="J42" s="126">
        <f t="shared" si="83"/>
        <v>0</v>
      </c>
      <c r="K42" s="159">
        <f t="shared" si="84"/>
        <v>0</v>
      </c>
      <c r="L42" s="131">
        <f t="shared" ca="1" si="85"/>
        <v>0</v>
      </c>
      <c r="M42" s="127" t="str">
        <f ca="1">IF(OR(CH42=0,ISERROR(MATCH(I42,KKoef!E:E,0))),"",MATCH(I42,KKoef!E:E,0)-1)</f>
        <v/>
      </c>
      <c r="N42" s="127" t="str">
        <f ca="1">IF(M42="","",OFFSET(KKoef!$B$1,M42,0))</f>
        <v/>
      </c>
      <c r="O42" s="128"/>
      <c r="P42" s="128"/>
      <c r="Q42" s="128"/>
      <c r="R42" s="128"/>
      <c r="S42" s="128"/>
      <c r="T42" s="250"/>
      <c r="U42" s="128"/>
      <c r="V42" s="128"/>
      <c r="W42" s="128"/>
      <c r="X42" s="128"/>
      <c r="Y42" s="128"/>
      <c r="Z42" s="250"/>
      <c r="AA42" s="119">
        <f t="shared" ca="1" si="77"/>
        <v>75</v>
      </c>
      <c r="AB42" s="252">
        <f t="shared" si="72"/>
        <v>0</v>
      </c>
      <c r="AC42" s="119">
        <f t="shared" si="73"/>
        <v>0</v>
      </c>
      <c r="AD42" s="252">
        <f t="shared" si="74"/>
        <v>0</v>
      </c>
      <c r="AE42" s="170">
        <f t="shared" ca="1" si="78"/>
        <v>0</v>
      </c>
      <c r="AF42" s="22"/>
      <c r="AG42" s="224"/>
      <c r="AH42" s="194"/>
      <c r="AI42" s="194"/>
      <c r="AJ42" s="194"/>
      <c r="AK42" s="225"/>
      <c r="AL42" s="224"/>
      <c r="AM42" s="194"/>
      <c r="AN42" s="194"/>
      <c r="AO42" s="194"/>
      <c r="AP42" s="225"/>
      <c r="AQ42" s="224"/>
      <c r="AR42" s="194"/>
      <c r="AS42" s="194"/>
      <c r="AT42" s="194"/>
      <c r="AU42" s="225"/>
      <c r="AV42" s="224"/>
      <c r="AW42" s="194"/>
      <c r="AX42" s="194"/>
      <c r="AY42" s="194"/>
      <c r="AZ42" s="225"/>
      <c r="BA42" s="224"/>
      <c r="BB42" s="194"/>
      <c r="BC42" s="194"/>
      <c r="BD42" s="194"/>
      <c r="BE42" s="225"/>
      <c r="BF42" s="224"/>
      <c r="BG42" s="194"/>
      <c r="BH42" s="194"/>
      <c r="BI42" s="194"/>
      <c r="BJ42" s="225"/>
      <c r="BK42" s="212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215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69">
        <f t="shared" si="22"/>
        <v>0</v>
      </c>
      <c r="CH42" s="26">
        <f t="shared" si="79"/>
        <v>0</v>
      </c>
      <c r="CJ42" s="39">
        <v>34</v>
      </c>
      <c r="CK42" s="16">
        <f t="shared" si="86"/>
        <v>0</v>
      </c>
      <c r="CL42" s="51">
        <f t="shared" ca="1" si="76"/>
        <v>0</v>
      </c>
      <c r="CM42" s="51">
        <f t="shared" ca="1" si="76"/>
        <v>0</v>
      </c>
      <c r="CN42" s="51">
        <f t="shared" ca="1" si="76"/>
        <v>0</v>
      </c>
      <c r="CO42" s="51">
        <f t="shared" ca="1" si="87"/>
        <v>0</v>
      </c>
      <c r="CQ42" s="107">
        <f t="shared" si="88"/>
        <v>0</v>
      </c>
      <c r="CR42" s="107">
        <f t="shared" si="89"/>
        <v>0</v>
      </c>
      <c r="CS42" s="107">
        <f t="shared" si="90"/>
        <v>0</v>
      </c>
      <c r="CT42" s="107">
        <f t="shared" si="91"/>
        <v>0</v>
      </c>
      <c r="CU42" s="107">
        <f t="shared" si="92"/>
        <v>0</v>
      </c>
      <c r="CV42" s="107">
        <f t="shared" si="93"/>
        <v>0</v>
      </c>
      <c r="CW42" s="107">
        <f t="shared" si="94"/>
        <v>0</v>
      </c>
      <c r="CX42" s="107">
        <f t="shared" si="95"/>
        <v>0</v>
      </c>
      <c r="CY42" s="107">
        <f t="shared" si="96"/>
        <v>0</v>
      </c>
      <c r="CZ42" s="107">
        <f t="shared" si="97"/>
        <v>0</v>
      </c>
      <c r="DA42" s="107">
        <f t="shared" si="98"/>
        <v>0</v>
      </c>
      <c r="DB42" s="107">
        <f t="shared" si="99"/>
        <v>0</v>
      </c>
      <c r="DC42" s="107">
        <f t="shared" si="100"/>
        <v>0</v>
      </c>
      <c r="DD42" s="107">
        <f t="shared" si="101"/>
        <v>0</v>
      </c>
      <c r="DE42" s="107">
        <f t="shared" si="102"/>
        <v>0</v>
      </c>
      <c r="DF42" s="107">
        <f t="shared" si="103"/>
        <v>0</v>
      </c>
      <c r="DG42" s="107">
        <f t="shared" si="104"/>
        <v>0</v>
      </c>
      <c r="DH42" s="107">
        <f t="shared" si="105"/>
        <v>0</v>
      </c>
      <c r="DI42" s="107">
        <f t="shared" si="106"/>
        <v>0</v>
      </c>
      <c r="DJ42" s="107">
        <f t="shared" si="107"/>
        <v>0</v>
      </c>
      <c r="DK42" s="107">
        <f t="shared" si="108"/>
        <v>0</v>
      </c>
      <c r="DL42" s="107">
        <f t="shared" si="109"/>
        <v>0</v>
      </c>
      <c r="DM42" s="107">
        <f t="shared" si="110"/>
        <v>0</v>
      </c>
      <c r="DN42" s="107">
        <f t="shared" si="111"/>
        <v>0</v>
      </c>
      <c r="DO42" s="107">
        <f t="shared" si="112"/>
        <v>0</v>
      </c>
      <c r="DP42" s="107">
        <f t="shared" si="113"/>
        <v>0</v>
      </c>
      <c r="DQ42" s="107">
        <f t="shared" si="114"/>
        <v>0</v>
      </c>
      <c r="DR42" s="107">
        <f t="shared" si="115"/>
        <v>0</v>
      </c>
      <c r="DS42" s="107">
        <f t="shared" si="116"/>
        <v>0</v>
      </c>
      <c r="DT42" s="107">
        <f t="shared" si="117"/>
        <v>0</v>
      </c>
      <c r="DV42" s="107">
        <f t="shared" si="118"/>
        <v>0</v>
      </c>
      <c r="DW42" s="107">
        <f t="shared" si="119"/>
        <v>0</v>
      </c>
      <c r="DX42" s="107">
        <f t="shared" si="120"/>
        <v>0</v>
      </c>
      <c r="DY42" s="107">
        <f t="shared" si="121"/>
        <v>0</v>
      </c>
      <c r="DZ42" s="107">
        <f t="shared" si="122"/>
        <v>0</v>
      </c>
      <c r="EA42" s="107">
        <f t="shared" si="123"/>
        <v>0</v>
      </c>
      <c r="EB42" s="107">
        <f t="shared" si="124"/>
        <v>0</v>
      </c>
      <c r="EC42" s="107">
        <f t="shared" si="125"/>
        <v>0</v>
      </c>
      <c r="ED42" s="107">
        <f t="shared" si="126"/>
        <v>0</v>
      </c>
      <c r="EE42" s="107">
        <f t="shared" si="127"/>
        <v>0</v>
      </c>
      <c r="EG42" s="195">
        <f t="shared" si="128"/>
        <v>0</v>
      </c>
      <c r="EH42" s="195">
        <f t="shared" si="129"/>
        <v>0</v>
      </c>
      <c r="EI42" s="195">
        <f t="shared" si="130"/>
        <v>0</v>
      </c>
      <c r="EJ42" s="195">
        <f t="shared" si="131"/>
        <v>0</v>
      </c>
      <c r="EK42" s="195">
        <f t="shared" si="132"/>
        <v>0</v>
      </c>
      <c r="EL42" s="195">
        <f t="shared" si="132"/>
        <v>0</v>
      </c>
      <c r="EM42" s="195">
        <f t="shared" si="132"/>
        <v>0</v>
      </c>
      <c r="EN42" s="195">
        <f t="shared" si="132"/>
        <v>0</v>
      </c>
      <c r="EO42" s="195">
        <f t="shared" si="132"/>
        <v>0</v>
      </c>
      <c r="EP42" s="195">
        <f t="shared" si="132"/>
        <v>0</v>
      </c>
    </row>
    <row r="43" spans="2:146" x14ac:dyDescent="0.2">
      <c r="B43" s="126">
        <f t="shared" si="13"/>
        <v>1</v>
      </c>
      <c r="C43" s="126" t="str">
        <f t="shared" ca="1" si="80"/>
        <v/>
      </c>
      <c r="D43" s="126" t="str">
        <f t="shared" ca="1" si="81"/>
        <v/>
      </c>
      <c r="E43" s="126" t="str">
        <f t="shared" ca="1" si="82"/>
        <v/>
      </c>
      <c r="F43" s="127" t="str">
        <f ca="1">OFFSET(prihlasky!$H$1,$CJ43,0)</f>
        <v/>
      </c>
      <c r="G43" s="127" t="str">
        <f ca="1">IF(OFFSET(prihlasky!$B$1,$CJ43,0)="","",(OFFSET(prihlasky!$B$1,$CJ43,0)))</f>
        <v/>
      </c>
      <c r="H43" s="127">
        <f ca="1">OFFSET(prihlasky!$I$1,$CJ43,0)</f>
        <v>0</v>
      </c>
      <c r="I43" s="127">
        <f ca="1">OFFSET(prihlasky!$A$1,$CJ43,0)</f>
        <v>0</v>
      </c>
      <c r="J43" s="126">
        <f t="shared" si="83"/>
        <v>0</v>
      </c>
      <c r="K43" s="159">
        <f t="shared" si="84"/>
        <v>0</v>
      </c>
      <c r="L43" s="131">
        <f t="shared" ca="1" si="85"/>
        <v>0</v>
      </c>
      <c r="M43" s="127" t="str">
        <f ca="1">IF(OR(CH43=0,ISERROR(MATCH(I43,KKoef!E:E,0))),"",MATCH(I43,KKoef!E:E,0)-1)</f>
        <v/>
      </c>
      <c r="N43" s="127" t="str">
        <f ca="1">IF(M43="","",OFFSET(KKoef!$B$1,M43,0))</f>
        <v/>
      </c>
      <c r="O43" s="128"/>
      <c r="P43" s="128"/>
      <c r="Q43" s="128"/>
      <c r="R43" s="128"/>
      <c r="S43" s="128"/>
      <c r="T43" s="250"/>
      <c r="U43" s="128"/>
      <c r="V43" s="128"/>
      <c r="W43" s="128"/>
      <c r="X43" s="128"/>
      <c r="Y43" s="128"/>
      <c r="Z43" s="250"/>
      <c r="AA43" s="119">
        <f t="shared" ca="1" si="77"/>
        <v>75</v>
      </c>
      <c r="AB43" s="252">
        <f t="shared" si="72"/>
        <v>0</v>
      </c>
      <c r="AC43" s="119">
        <f t="shared" si="73"/>
        <v>0</v>
      </c>
      <c r="AD43" s="252">
        <f t="shared" si="74"/>
        <v>0</v>
      </c>
      <c r="AE43" s="170">
        <f t="shared" ca="1" si="78"/>
        <v>0</v>
      </c>
      <c r="AF43" s="22"/>
      <c r="AG43" s="224"/>
      <c r="AH43" s="194"/>
      <c r="AI43" s="194"/>
      <c r="AJ43" s="194"/>
      <c r="AK43" s="225"/>
      <c r="AL43" s="224"/>
      <c r="AM43" s="194"/>
      <c r="AN43" s="194"/>
      <c r="AO43" s="194"/>
      <c r="AP43" s="225"/>
      <c r="AQ43" s="224"/>
      <c r="AR43" s="194"/>
      <c r="AS43" s="194"/>
      <c r="AT43" s="194"/>
      <c r="AU43" s="225"/>
      <c r="AV43" s="224"/>
      <c r="AW43" s="194"/>
      <c r="AX43" s="194"/>
      <c r="AY43" s="194"/>
      <c r="AZ43" s="225"/>
      <c r="BA43" s="224"/>
      <c r="BB43" s="194"/>
      <c r="BC43" s="194"/>
      <c r="BD43" s="194"/>
      <c r="BE43" s="225"/>
      <c r="BF43" s="224"/>
      <c r="BG43" s="194"/>
      <c r="BH43" s="194"/>
      <c r="BI43" s="194"/>
      <c r="BJ43" s="225"/>
      <c r="BK43" s="212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215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69">
        <f t="shared" si="22"/>
        <v>0</v>
      </c>
      <c r="CH43" s="26">
        <f t="shared" si="79"/>
        <v>0</v>
      </c>
      <c r="CJ43" s="39">
        <v>35</v>
      </c>
      <c r="CK43" s="16">
        <f t="shared" si="86"/>
        <v>0</v>
      </c>
      <c r="CL43" s="51">
        <f t="shared" ca="1" si="76"/>
        <v>0</v>
      </c>
      <c r="CM43" s="51">
        <f t="shared" ca="1" si="76"/>
        <v>0</v>
      </c>
      <c r="CN43" s="51">
        <f t="shared" ca="1" si="76"/>
        <v>0</v>
      </c>
      <c r="CO43" s="51">
        <f t="shared" ca="1" si="87"/>
        <v>0</v>
      </c>
      <c r="CQ43" s="107">
        <f t="shared" si="88"/>
        <v>0</v>
      </c>
      <c r="CR43" s="107">
        <f t="shared" si="89"/>
        <v>0</v>
      </c>
      <c r="CS43" s="107">
        <f t="shared" si="90"/>
        <v>0</v>
      </c>
      <c r="CT43" s="107">
        <f t="shared" si="91"/>
        <v>0</v>
      </c>
      <c r="CU43" s="107">
        <f t="shared" si="92"/>
        <v>0</v>
      </c>
      <c r="CV43" s="107">
        <f t="shared" si="93"/>
        <v>0</v>
      </c>
      <c r="CW43" s="107">
        <f t="shared" si="94"/>
        <v>0</v>
      </c>
      <c r="CX43" s="107">
        <f t="shared" si="95"/>
        <v>0</v>
      </c>
      <c r="CY43" s="107">
        <f t="shared" si="96"/>
        <v>0</v>
      </c>
      <c r="CZ43" s="107">
        <f t="shared" si="97"/>
        <v>0</v>
      </c>
      <c r="DA43" s="107">
        <f t="shared" si="98"/>
        <v>0</v>
      </c>
      <c r="DB43" s="107">
        <f t="shared" si="99"/>
        <v>0</v>
      </c>
      <c r="DC43" s="107">
        <f t="shared" si="100"/>
        <v>0</v>
      </c>
      <c r="DD43" s="107">
        <f t="shared" si="101"/>
        <v>0</v>
      </c>
      <c r="DE43" s="107">
        <f t="shared" si="102"/>
        <v>0</v>
      </c>
      <c r="DF43" s="107">
        <f t="shared" si="103"/>
        <v>0</v>
      </c>
      <c r="DG43" s="107">
        <f t="shared" si="104"/>
        <v>0</v>
      </c>
      <c r="DH43" s="107">
        <f t="shared" si="105"/>
        <v>0</v>
      </c>
      <c r="DI43" s="107">
        <f t="shared" si="106"/>
        <v>0</v>
      </c>
      <c r="DJ43" s="107">
        <f t="shared" si="107"/>
        <v>0</v>
      </c>
      <c r="DK43" s="107">
        <f t="shared" si="108"/>
        <v>0</v>
      </c>
      <c r="DL43" s="107">
        <f t="shared" si="109"/>
        <v>0</v>
      </c>
      <c r="DM43" s="107">
        <f t="shared" si="110"/>
        <v>0</v>
      </c>
      <c r="DN43" s="107">
        <f t="shared" si="111"/>
        <v>0</v>
      </c>
      <c r="DO43" s="107">
        <f t="shared" si="112"/>
        <v>0</v>
      </c>
      <c r="DP43" s="107">
        <f t="shared" si="113"/>
        <v>0</v>
      </c>
      <c r="DQ43" s="107">
        <f t="shared" si="114"/>
        <v>0</v>
      </c>
      <c r="DR43" s="107">
        <f t="shared" si="115"/>
        <v>0</v>
      </c>
      <c r="DS43" s="107">
        <f t="shared" si="116"/>
        <v>0</v>
      </c>
      <c r="DT43" s="107">
        <f t="shared" si="117"/>
        <v>0</v>
      </c>
      <c r="DV43" s="107">
        <f t="shared" si="118"/>
        <v>0</v>
      </c>
      <c r="DW43" s="107">
        <f t="shared" si="119"/>
        <v>0</v>
      </c>
      <c r="DX43" s="107">
        <f t="shared" si="120"/>
        <v>0</v>
      </c>
      <c r="DY43" s="107">
        <f t="shared" si="121"/>
        <v>0</v>
      </c>
      <c r="DZ43" s="107">
        <f t="shared" si="122"/>
        <v>0</v>
      </c>
      <c r="EA43" s="107">
        <f t="shared" si="123"/>
        <v>0</v>
      </c>
      <c r="EB43" s="107">
        <f t="shared" si="124"/>
        <v>0</v>
      </c>
      <c r="EC43" s="107">
        <f t="shared" si="125"/>
        <v>0</v>
      </c>
      <c r="ED43" s="107">
        <f t="shared" si="126"/>
        <v>0</v>
      </c>
      <c r="EE43" s="107">
        <f t="shared" si="127"/>
        <v>0</v>
      </c>
      <c r="EG43" s="195">
        <f t="shared" si="128"/>
        <v>0</v>
      </c>
      <c r="EH43" s="195">
        <f t="shared" si="129"/>
        <v>0</v>
      </c>
      <c r="EI43" s="195">
        <f t="shared" si="130"/>
        <v>0</v>
      </c>
      <c r="EJ43" s="195">
        <f t="shared" si="131"/>
        <v>0</v>
      </c>
      <c r="EK43" s="195">
        <f t="shared" si="132"/>
        <v>0</v>
      </c>
      <c r="EL43" s="195">
        <f t="shared" si="132"/>
        <v>0</v>
      </c>
      <c r="EM43" s="195">
        <f t="shared" si="132"/>
        <v>0</v>
      </c>
      <c r="EN43" s="195">
        <f t="shared" si="132"/>
        <v>0</v>
      </c>
      <c r="EO43" s="195">
        <f t="shared" si="132"/>
        <v>0</v>
      </c>
      <c r="EP43" s="195">
        <f t="shared" si="132"/>
        <v>0</v>
      </c>
    </row>
    <row r="44" spans="2:146" x14ac:dyDescent="0.2">
      <c r="B44" s="126">
        <f t="shared" si="13"/>
        <v>1</v>
      </c>
      <c r="C44" s="126" t="str">
        <f t="shared" ca="1" si="80"/>
        <v/>
      </c>
      <c r="D44" s="126" t="str">
        <f t="shared" ca="1" si="81"/>
        <v/>
      </c>
      <c r="E44" s="126" t="str">
        <f t="shared" ca="1" si="82"/>
        <v/>
      </c>
      <c r="F44" s="127" t="str">
        <f ca="1">OFFSET(prihlasky!$H$1,$CJ44,0)</f>
        <v/>
      </c>
      <c r="G44" s="127" t="str">
        <f ca="1">IF(OFFSET(prihlasky!$B$1,$CJ44,0)="","",(OFFSET(prihlasky!$B$1,$CJ44,0)))</f>
        <v/>
      </c>
      <c r="H44" s="127">
        <f ca="1">OFFSET(prihlasky!$I$1,$CJ44,0)</f>
        <v>0</v>
      </c>
      <c r="I44" s="127">
        <f ca="1">OFFSET(prihlasky!$A$1,$CJ44,0)</f>
        <v>0</v>
      </c>
      <c r="J44" s="126">
        <f t="shared" si="83"/>
        <v>0</v>
      </c>
      <c r="K44" s="159">
        <f t="shared" si="84"/>
        <v>0</v>
      </c>
      <c r="L44" s="131">
        <f t="shared" ca="1" si="85"/>
        <v>0</v>
      </c>
      <c r="M44" s="127" t="str">
        <f ca="1">IF(OR(CH44=0,ISERROR(MATCH(I44,KKoef!E:E,0))),"",MATCH(I44,KKoef!E:E,0)-1)</f>
        <v/>
      </c>
      <c r="N44" s="127" t="str">
        <f ca="1">IF(M44="","",OFFSET(KKoef!$B$1,M44,0))</f>
        <v/>
      </c>
      <c r="O44" s="128"/>
      <c r="P44" s="128"/>
      <c r="Q44" s="128"/>
      <c r="R44" s="128"/>
      <c r="S44" s="128"/>
      <c r="T44" s="250"/>
      <c r="U44" s="128"/>
      <c r="V44" s="128"/>
      <c r="W44" s="128"/>
      <c r="X44" s="128"/>
      <c r="Y44" s="128"/>
      <c r="Z44" s="250"/>
      <c r="AA44" s="119">
        <f t="shared" ca="1" si="77"/>
        <v>75</v>
      </c>
      <c r="AB44" s="252">
        <f t="shared" si="72"/>
        <v>0</v>
      </c>
      <c r="AC44" s="119">
        <f t="shared" si="73"/>
        <v>0</v>
      </c>
      <c r="AD44" s="252">
        <f t="shared" si="74"/>
        <v>0</v>
      </c>
      <c r="AE44" s="170">
        <f t="shared" ca="1" si="78"/>
        <v>0</v>
      </c>
      <c r="AF44" s="22"/>
      <c r="AG44" s="224"/>
      <c r="AH44" s="194"/>
      <c r="AI44" s="194"/>
      <c r="AJ44" s="194"/>
      <c r="AK44" s="225"/>
      <c r="AL44" s="224"/>
      <c r="AM44" s="194"/>
      <c r="AN44" s="194"/>
      <c r="AO44" s="194"/>
      <c r="AP44" s="225"/>
      <c r="AQ44" s="224"/>
      <c r="AR44" s="194"/>
      <c r="AS44" s="194"/>
      <c r="AT44" s="194"/>
      <c r="AU44" s="225"/>
      <c r="AV44" s="224"/>
      <c r="AW44" s="194"/>
      <c r="AX44" s="194"/>
      <c r="AY44" s="194"/>
      <c r="AZ44" s="225"/>
      <c r="BA44" s="224"/>
      <c r="BB44" s="194"/>
      <c r="BC44" s="194"/>
      <c r="BD44" s="194"/>
      <c r="BE44" s="225"/>
      <c r="BF44" s="224"/>
      <c r="BG44" s="194"/>
      <c r="BH44" s="194"/>
      <c r="BI44" s="194"/>
      <c r="BJ44" s="225"/>
      <c r="BK44" s="212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215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69">
        <f t="shared" si="22"/>
        <v>0</v>
      </c>
      <c r="CH44" s="26">
        <f t="shared" si="79"/>
        <v>0</v>
      </c>
      <c r="CJ44" s="39">
        <v>36</v>
      </c>
      <c r="CK44" s="16">
        <f t="shared" si="86"/>
        <v>0</v>
      </c>
      <c r="CL44" s="51">
        <f t="shared" ca="1" si="76"/>
        <v>0</v>
      </c>
      <c r="CM44" s="51">
        <f t="shared" ca="1" si="76"/>
        <v>0</v>
      </c>
      <c r="CN44" s="51">
        <f t="shared" ca="1" si="76"/>
        <v>0</v>
      </c>
      <c r="CO44" s="51">
        <f t="shared" ca="1" si="87"/>
        <v>0</v>
      </c>
      <c r="CQ44" s="107">
        <f t="shared" si="88"/>
        <v>0</v>
      </c>
      <c r="CR44" s="107">
        <f t="shared" si="89"/>
        <v>0</v>
      </c>
      <c r="CS44" s="107">
        <f t="shared" si="90"/>
        <v>0</v>
      </c>
      <c r="CT44" s="107">
        <f t="shared" si="91"/>
        <v>0</v>
      </c>
      <c r="CU44" s="107">
        <f t="shared" si="92"/>
        <v>0</v>
      </c>
      <c r="CV44" s="107">
        <f t="shared" si="93"/>
        <v>0</v>
      </c>
      <c r="CW44" s="107">
        <f t="shared" si="94"/>
        <v>0</v>
      </c>
      <c r="CX44" s="107">
        <f t="shared" si="95"/>
        <v>0</v>
      </c>
      <c r="CY44" s="107">
        <f t="shared" si="96"/>
        <v>0</v>
      </c>
      <c r="CZ44" s="107">
        <f t="shared" si="97"/>
        <v>0</v>
      </c>
      <c r="DA44" s="107">
        <f t="shared" si="98"/>
        <v>0</v>
      </c>
      <c r="DB44" s="107">
        <f t="shared" si="99"/>
        <v>0</v>
      </c>
      <c r="DC44" s="107">
        <f t="shared" si="100"/>
        <v>0</v>
      </c>
      <c r="DD44" s="107">
        <f t="shared" si="101"/>
        <v>0</v>
      </c>
      <c r="DE44" s="107">
        <f t="shared" si="102"/>
        <v>0</v>
      </c>
      <c r="DF44" s="107">
        <f t="shared" si="103"/>
        <v>0</v>
      </c>
      <c r="DG44" s="107">
        <f t="shared" si="104"/>
        <v>0</v>
      </c>
      <c r="DH44" s="107">
        <f t="shared" si="105"/>
        <v>0</v>
      </c>
      <c r="DI44" s="107">
        <f t="shared" si="106"/>
        <v>0</v>
      </c>
      <c r="DJ44" s="107">
        <f t="shared" si="107"/>
        <v>0</v>
      </c>
      <c r="DK44" s="107">
        <f t="shared" si="108"/>
        <v>0</v>
      </c>
      <c r="DL44" s="107">
        <f t="shared" si="109"/>
        <v>0</v>
      </c>
      <c r="DM44" s="107">
        <f t="shared" si="110"/>
        <v>0</v>
      </c>
      <c r="DN44" s="107">
        <f t="shared" si="111"/>
        <v>0</v>
      </c>
      <c r="DO44" s="107">
        <f t="shared" si="112"/>
        <v>0</v>
      </c>
      <c r="DP44" s="107">
        <f t="shared" si="113"/>
        <v>0</v>
      </c>
      <c r="DQ44" s="107">
        <f t="shared" si="114"/>
        <v>0</v>
      </c>
      <c r="DR44" s="107">
        <f t="shared" si="115"/>
        <v>0</v>
      </c>
      <c r="DS44" s="107">
        <f t="shared" si="116"/>
        <v>0</v>
      </c>
      <c r="DT44" s="107">
        <f t="shared" si="117"/>
        <v>0</v>
      </c>
      <c r="DV44" s="107">
        <f t="shared" si="118"/>
        <v>0</v>
      </c>
      <c r="DW44" s="107">
        <f t="shared" si="119"/>
        <v>0</v>
      </c>
      <c r="DX44" s="107">
        <f t="shared" si="120"/>
        <v>0</v>
      </c>
      <c r="DY44" s="107">
        <f t="shared" si="121"/>
        <v>0</v>
      </c>
      <c r="DZ44" s="107">
        <f t="shared" si="122"/>
        <v>0</v>
      </c>
      <c r="EA44" s="107">
        <f t="shared" si="123"/>
        <v>0</v>
      </c>
      <c r="EB44" s="107">
        <f t="shared" si="124"/>
        <v>0</v>
      </c>
      <c r="EC44" s="107">
        <f t="shared" si="125"/>
        <v>0</v>
      </c>
      <c r="ED44" s="107">
        <f t="shared" si="126"/>
        <v>0</v>
      </c>
      <c r="EE44" s="107">
        <f t="shared" si="127"/>
        <v>0</v>
      </c>
      <c r="EG44" s="195">
        <f t="shared" si="128"/>
        <v>0</v>
      </c>
      <c r="EH44" s="195">
        <f t="shared" si="129"/>
        <v>0</v>
      </c>
      <c r="EI44" s="195">
        <f t="shared" si="130"/>
        <v>0</v>
      </c>
      <c r="EJ44" s="195">
        <f t="shared" si="131"/>
        <v>0</v>
      </c>
      <c r="EK44" s="195">
        <f t="shared" si="132"/>
        <v>0</v>
      </c>
      <c r="EL44" s="195">
        <f t="shared" si="132"/>
        <v>0</v>
      </c>
      <c r="EM44" s="195">
        <f t="shared" si="132"/>
        <v>0</v>
      </c>
      <c r="EN44" s="195">
        <f t="shared" si="132"/>
        <v>0</v>
      </c>
      <c r="EO44" s="195">
        <f t="shared" si="132"/>
        <v>0</v>
      </c>
      <c r="EP44" s="195">
        <f t="shared" si="132"/>
        <v>0</v>
      </c>
    </row>
    <row r="45" spans="2:146" x14ac:dyDescent="0.2">
      <c r="B45" s="126">
        <f t="shared" si="13"/>
        <v>1</v>
      </c>
      <c r="C45" s="126" t="str">
        <f t="shared" ca="1" si="80"/>
        <v/>
      </c>
      <c r="D45" s="126" t="str">
        <f t="shared" ca="1" si="81"/>
        <v/>
      </c>
      <c r="E45" s="126" t="str">
        <f t="shared" ca="1" si="82"/>
        <v/>
      </c>
      <c r="F45" s="127" t="str">
        <f ca="1">OFFSET(prihlasky!$H$1,$CJ45,0)</f>
        <v/>
      </c>
      <c r="G45" s="127" t="str">
        <f ca="1">IF(OFFSET(prihlasky!$B$1,$CJ45,0)="","",(OFFSET(prihlasky!$B$1,$CJ45,0)))</f>
        <v/>
      </c>
      <c r="H45" s="127">
        <f ca="1">OFFSET(prihlasky!$I$1,$CJ45,0)</f>
        <v>0</v>
      </c>
      <c r="I45" s="127">
        <f ca="1">OFFSET(prihlasky!$A$1,$CJ45,0)</f>
        <v>0</v>
      </c>
      <c r="J45" s="126">
        <f t="shared" si="83"/>
        <v>0</v>
      </c>
      <c r="K45" s="159">
        <f t="shared" si="84"/>
        <v>0</v>
      </c>
      <c r="L45" s="131">
        <f t="shared" ca="1" si="85"/>
        <v>0</v>
      </c>
      <c r="M45" s="127" t="str">
        <f ca="1">IF(OR(CH45=0,ISERROR(MATCH(I45,KKoef!E:E,0))),"",MATCH(I45,KKoef!E:E,0)-1)</f>
        <v/>
      </c>
      <c r="N45" s="127" t="str">
        <f ca="1">IF(M45="","",OFFSET(KKoef!$B$1,M45,0))</f>
        <v/>
      </c>
      <c r="O45" s="128"/>
      <c r="P45" s="128"/>
      <c r="Q45" s="128"/>
      <c r="R45" s="128"/>
      <c r="S45" s="128"/>
      <c r="T45" s="250"/>
      <c r="U45" s="128"/>
      <c r="V45" s="128"/>
      <c r="W45" s="128"/>
      <c r="X45" s="128"/>
      <c r="Y45" s="128"/>
      <c r="Z45" s="250"/>
      <c r="AA45" s="119">
        <f t="shared" ca="1" si="77"/>
        <v>75</v>
      </c>
      <c r="AB45" s="252">
        <f t="shared" si="72"/>
        <v>0</v>
      </c>
      <c r="AC45" s="119">
        <f t="shared" si="73"/>
        <v>0</v>
      </c>
      <c r="AD45" s="252">
        <f t="shared" si="74"/>
        <v>0</v>
      </c>
      <c r="AE45" s="170">
        <f t="shared" ca="1" si="78"/>
        <v>0</v>
      </c>
      <c r="AF45" s="22"/>
      <c r="AG45" s="224"/>
      <c r="AH45" s="194"/>
      <c r="AI45" s="194"/>
      <c r="AJ45" s="194"/>
      <c r="AK45" s="225"/>
      <c r="AL45" s="224"/>
      <c r="AM45" s="194"/>
      <c r="AN45" s="194"/>
      <c r="AO45" s="194"/>
      <c r="AP45" s="225"/>
      <c r="AQ45" s="224"/>
      <c r="AR45" s="194"/>
      <c r="AS45" s="194"/>
      <c r="AT45" s="194"/>
      <c r="AU45" s="225"/>
      <c r="AV45" s="224"/>
      <c r="AW45" s="194"/>
      <c r="AX45" s="194"/>
      <c r="AY45" s="194"/>
      <c r="AZ45" s="225"/>
      <c r="BA45" s="224"/>
      <c r="BB45" s="194"/>
      <c r="BC45" s="194"/>
      <c r="BD45" s="194"/>
      <c r="BE45" s="225"/>
      <c r="BF45" s="224"/>
      <c r="BG45" s="194"/>
      <c r="BH45" s="194"/>
      <c r="BI45" s="194"/>
      <c r="BJ45" s="225"/>
      <c r="BK45" s="212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215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69">
        <f t="shared" si="22"/>
        <v>0</v>
      </c>
      <c r="CH45" s="26">
        <f t="shared" si="79"/>
        <v>0</v>
      </c>
      <c r="CJ45" s="39">
        <v>37</v>
      </c>
      <c r="CK45" s="16">
        <f t="shared" si="86"/>
        <v>0</v>
      </c>
      <c r="CL45" s="51">
        <f t="shared" ca="1" si="76"/>
        <v>0</v>
      </c>
      <c r="CM45" s="51">
        <f t="shared" ca="1" si="76"/>
        <v>0</v>
      </c>
      <c r="CN45" s="51">
        <f t="shared" ca="1" si="76"/>
        <v>0</v>
      </c>
      <c r="CO45" s="51">
        <f t="shared" ca="1" si="87"/>
        <v>0</v>
      </c>
      <c r="CQ45" s="107">
        <f t="shared" si="88"/>
        <v>0</v>
      </c>
      <c r="CR45" s="107">
        <f t="shared" si="89"/>
        <v>0</v>
      </c>
      <c r="CS45" s="107">
        <f t="shared" si="90"/>
        <v>0</v>
      </c>
      <c r="CT45" s="107">
        <f t="shared" si="91"/>
        <v>0</v>
      </c>
      <c r="CU45" s="107">
        <f t="shared" si="92"/>
        <v>0</v>
      </c>
      <c r="CV45" s="107">
        <f t="shared" si="93"/>
        <v>0</v>
      </c>
      <c r="CW45" s="107">
        <f t="shared" si="94"/>
        <v>0</v>
      </c>
      <c r="CX45" s="107">
        <f t="shared" si="95"/>
        <v>0</v>
      </c>
      <c r="CY45" s="107">
        <f t="shared" si="96"/>
        <v>0</v>
      </c>
      <c r="CZ45" s="107">
        <f t="shared" si="97"/>
        <v>0</v>
      </c>
      <c r="DA45" s="107">
        <f t="shared" si="98"/>
        <v>0</v>
      </c>
      <c r="DB45" s="107">
        <f t="shared" si="99"/>
        <v>0</v>
      </c>
      <c r="DC45" s="107">
        <f t="shared" si="100"/>
        <v>0</v>
      </c>
      <c r="DD45" s="107">
        <f t="shared" si="101"/>
        <v>0</v>
      </c>
      <c r="DE45" s="107">
        <f t="shared" si="102"/>
        <v>0</v>
      </c>
      <c r="DF45" s="107">
        <f t="shared" si="103"/>
        <v>0</v>
      </c>
      <c r="DG45" s="107">
        <f t="shared" si="104"/>
        <v>0</v>
      </c>
      <c r="DH45" s="107">
        <f t="shared" si="105"/>
        <v>0</v>
      </c>
      <c r="DI45" s="107">
        <f t="shared" si="106"/>
        <v>0</v>
      </c>
      <c r="DJ45" s="107">
        <f t="shared" si="107"/>
        <v>0</v>
      </c>
      <c r="DK45" s="107">
        <f t="shared" si="108"/>
        <v>0</v>
      </c>
      <c r="DL45" s="107">
        <f t="shared" si="109"/>
        <v>0</v>
      </c>
      <c r="DM45" s="107">
        <f t="shared" si="110"/>
        <v>0</v>
      </c>
      <c r="DN45" s="107">
        <f t="shared" si="111"/>
        <v>0</v>
      </c>
      <c r="DO45" s="107">
        <f t="shared" si="112"/>
        <v>0</v>
      </c>
      <c r="DP45" s="107">
        <f t="shared" si="113"/>
        <v>0</v>
      </c>
      <c r="DQ45" s="107">
        <f t="shared" si="114"/>
        <v>0</v>
      </c>
      <c r="DR45" s="107">
        <f t="shared" si="115"/>
        <v>0</v>
      </c>
      <c r="DS45" s="107">
        <f t="shared" si="116"/>
        <v>0</v>
      </c>
      <c r="DT45" s="107">
        <f t="shared" si="117"/>
        <v>0</v>
      </c>
      <c r="DV45" s="107">
        <f t="shared" si="118"/>
        <v>0</v>
      </c>
      <c r="DW45" s="107">
        <f t="shared" si="119"/>
        <v>0</v>
      </c>
      <c r="DX45" s="107">
        <f t="shared" si="120"/>
        <v>0</v>
      </c>
      <c r="DY45" s="107">
        <f t="shared" si="121"/>
        <v>0</v>
      </c>
      <c r="DZ45" s="107">
        <f t="shared" si="122"/>
        <v>0</v>
      </c>
      <c r="EA45" s="107">
        <f t="shared" si="123"/>
        <v>0</v>
      </c>
      <c r="EB45" s="107">
        <f t="shared" si="124"/>
        <v>0</v>
      </c>
      <c r="EC45" s="107">
        <f t="shared" si="125"/>
        <v>0</v>
      </c>
      <c r="ED45" s="107">
        <f t="shared" si="126"/>
        <v>0</v>
      </c>
      <c r="EE45" s="107">
        <f t="shared" si="127"/>
        <v>0</v>
      </c>
      <c r="EG45" s="195">
        <f t="shared" si="128"/>
        <v>0</v>
      </c>
      <c r="EH45" s="195">
        <f t="shared" si="129"/>
        <v>0</v>
      </c>
      <c r="EI45" s="195">
        <f t="shared" si="130"/>
        <v>0</v>
      </c>
      <c r="EJ45" s="195">
        <f t="shared" si="131"/>
        <v>0</v>
      </c>
      <c r="EK45" s="195">
        <f t="shared" si="132"/>
        <v>0</v>
      </c>
      <c r="EL45" s="195">
        <f t="shared" si="132"/>
        <v>0</v>
      </c>
      <c r="EM45" s="195">
        <f t="shared" si="132"/>
        <v>0</v>
      </c>
      <c r="EN45" s="195">
        <f t="shared" si="132"/>
        <v>0</v>
      </c>
      <c r="EO45" s="195">
        <f t="shared" si="132"/>
        <v>0</v>
      </c>
      <c r="EP45" s="195">
        <f t="shared" si="132"/>
        <v>0</v>
      </c>
    </row>
    <row r="46" spans="2:146" x14ac:dyDescent="0.2">
      <c r="B46" s="126">
        <f t="shared" si="13"/>
        <v>1</v>
      </c>
      <c r="C46" s="126" t="str">
        <f t="shared" ca="1" si="80"/>
        <v/>
      </c>
      <c r="D46" s="126" t="str">
        <f t="shared" ca="1" si="81"/>
        <v/>
      </c>
      <c r="E46" s="126" t="str">
        <f t="shared" ca="1" si="82"/>
        <v/>
      </c>
      <c r="F46" s="127" t="str">
        <f ca="1">OFFSET(prihlasky!$H$1,$CJ46,0)</f>
        <v/>
      </c>
      <c r="G46" s="127" t="str">
        <f ca="1">IF(OFFSET(prihlasky!$B$1,$CJ46,0)="","",(OFFSET(prihlasky!$B$1,$CJ46,0)))</f>
        <v/>
      </c>
      <c r="H46" s="127">
        <f ca="1">OFFSET(prihlasky!$I$1,$CJ46,0)</f>
        <v>0</v>
      </c>
      <c r="I46" s="127">
        <f ca="1">OFFSET(prihlasky!$A$1,$CJ46,0)</f>
        <v>0</v>
      </c>
      <c r="J46" s="126">
        <f t="shared" si="83"/>
        <v>0</v>
      </c>
      <c r="K46" s="159">
        <f t="shared" si="84"/>
        <v>0</v>
      </c>
      <c r="L46" s="131">
        <f t="shared" ca="1" si="85"/>
        <v>0</v>
      </c>
      <c r="M46" s="127" t="str">
        <f ca="1">IF(OR(CH46=0,ISERROR(MATCH(I46,KKoef!E:E,0))),"",MATCH(I46,KKoef!E:E,0)-1)</f>
        <v/>
      </c>
      <c r="N46" s="127" t="str">
        <f ca="1">IF(M46="","",OFFSET(KKoef!$B$1,M46,0))</f>
        <v/>
      </c>
      <c r="O46" s="128"/>
      <c r="P46" s="128"/>
      <c r="Q46" s="128"/>
      <c r="R46" s="128"/>
      <c r="S46" s="128"/>
      <c r="T46" s="250"/>
      <c r="U46" s="128"/>
      <c r="V46" s="128"/>
      <c r="W46" s="128"/>
      <c r="X46" s="128"/>
      <c r="Y46" s="128"/>
      <c r="Z46" s="250"/>
      <c r="AA46" s="119">
        <f t="shared" ca="1" si="77"/>
        <v>75</v>
      </c>
      <c r="AB46" s="252">
        <f t="shared" si="72"/>
        <v>0</v>
      </c>
      <c r="AC46" s="119">
        <f t="shared" si="73"/>
        <v>0</v>
      </c>
      <c r="AD46" s="252">
        <f t="shared" si="74"/>
        <v>0</v>
      </c>
      <c r="AE46" s="170">
        <f t="shared" ca="1" si="78"/>
        <v>0</v>
      </c>
      <c r="AF46" s="22"/>
      <c r="AG46" s="224"/>
      <c r="AH46" s="194"/>
      <c r="AI46" s="194"/>
      <c r="AJ46" s="194"/>
      <c r="AK46" s="225"/>
      <c r="AL46" s="224"/>
      <c r="AM46" s="194"/>
      <c r="AN46" s="194"/>
      <c r="AO46" s="194"/>
      <c r="AP46" s="225"/>
      <c r="AQ46" s="224"/>
      <c r="AR46" s="194"/>
      <c r="AS46" s="194"/>
      <c r="AT46" s="194"/>
      <c r="AU46" s="225"/>
      <c r="AV46" s="224"/>
      <c r="AW46" s="194"/>
      <c r="AX46" s="194"/>
      <c r="AY46" s="194"/>
      <c r="AZ46" s="225"/>
      <c r="BA46" s="224"/>
      <c r="BB46" s="194"/>
      <c r="BC46" s="194"/>
      <c r="BD46" s="194"/>
      <c r="BE46" s="225"/>
      <c r="BF46" s="224"/>
      <c r="BG46" s="194"/>
      <c r="BH46" s="194"/>
      <c r="BI46" s="194"/>
      <c r="BJ46" s="225"/>
      <c r="BK46" s="212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215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69">
        <f t="shared" si="22"/>
        <v>0</v>
      </c>
      <c r="CH46" s="26">
        <f t="shared" si="79"/>
        <v>0</v>
      </c>
      <c r="CJ46" s="39">
        <v>38</v>
      </c>
      <c r="CK46" s="16">
        <f t="shared" si="86"/>
        <v>0</v>
      </c>
      <c r="CL46" s="51">
        <f t="shared" ca="1" si="76"/>
        <v>0</v>
      </c>
      <c r="CM46" s="51">
        <f t="shared" ca="1" si="76"/>
        <v>0</v>
      </c>
      <c r="CN46" s="51">
        <f t="shared" ca="1" si="76"/>
        <v>0</v>
      </c>
      <c r="CO46" s="51">
        <f t="shared" ca="1" si="87"/>
        <v>0</v>
      </c>
      <c r="CQ46" s="107">
        <f t="shared" si="88"/>
        <v>0</v>
      </c>
      <c r="CR46" s="107">
        <f t="shared" si="89"/>
        <v>0</v>
      </c>
      <c r="CS46" s="107">
        <f t="shared" si="90"/>
        <v>0</v>
      </c>
      <c r="CT46" s="107">
        <f t="shared" si="91"/>
        <v>0</v>
      </c>
      <c r="CU46" s="107">
        <f t="shared" si="92"/>
        <v>0</v>
      </c>
      <c r="CV46" s="107">
        <f t="shared" si="93"/>
        <v>0</v>
      </c>
      <c r="CW46" s="107">
        <f t="shared" si="94"/>
        <v>0</v>
      </c>
      <c r="CX46" s="107">
        <f t="shared" si="95"/>
        <v>0</v>
      </c>
      <c r="CY46" s="107">
        <f t="shared" si="96"/>
        <v>0</v>
      </c>
      <c r="CZ46" s="107">
        <f t="shared" si="97"/>
        <v>0</v>
      </c>
      <c r="DA46" s="107">
        <f t="shared" si="98"/>
        <v>0</v>
      </c>
      <c r="DB46" s="107">
        <f t="shared" si="99"/>
        <v>0</v>
      </c>
      <c r="DC46" s="107">
        <f t="shared" si="100"/>
        <v>0</v>
      </c>
      <c r="DD46" s="107">
        <f t="shared" si="101"/>
        <v>0</v>
      </c>
      <c r="DE46" s="107">
        <f t="shared" si="102"/>
        <v>0</v>
      </c>
      <c r="DF46" s="107">
        <f t="shared" si="103"/>
        <v>0</v>
      </c>
      <c r="DG46" s="107">
        <f t="shared" si="104"/>
        <v>0</v>
      </c>
      <c r="DH46" s="107">
        <f t="shared" si="105"/>
        <v>0</v>
      </c>
      <c r="DI46" s="107">
        <f t="shared" si="106"/>
        <v>0</v>
      </c>
      <c r="DJ46" s="107">
        <f t="shared" si="107"/>
        <v>0</v>
      </c>
      <c r="DK46" s="107">
        <f t="shared" si="108"/>
        <v>0</v>
      </c>
      <c r="DL46" s="107">
        <f t="shared" si="109"/>
        <v>0</v>
      </c>
      <c r="DM46" s="107">
        <f t="shared" si="110"/>
        <v>0</v>
      </c>
      <c r="DN46" s="107">
        <f t="shared" si="111"/>
        <v>0</v>
      </c>
      <c r="DO46" s="107">
        <f t="shared" si="112"/>
        <v>0</v>
      </c>
      <c r="DP46" s="107">
        <f t="shared" si="113"/>
        <v>0</v>
      </c>
      <c r="DQ46" s="107">
        <f t="shared" si="114"/>
        <v>0</v>
      </c>
      <c r="DR46" s="107">
        <f t="shared" si="115"/>
        <v>0</v>
      </c>
      <c r="DS46" s="107">
        <f t="shared" si="116"/>
        <v>0</v>
      </c>
      <c r="DT46" s="107">
        <f t="shared" si="117"/>
        <v>0</v>
      </c>
      <c r="DV46" s="107">
        <f t="shared" si="118"/>
        <v>0</v>
      </c>
      <c r="DW46" s="107">
        <f t="shared" si="119"/>
        <v>0</v>
      </c>
      <c r="DX46" s="107">
        <f t="shared" si="120"/>
        <v>0</v>
      </c>
      <c r="DY46" s="107">
        <f t="shared" si="121"/>
        <v>0</v>
      </c>
      <c r="DZ46" s="107">
        <f t="shared" si="122"/>
        <v>0</v>
      </c>
      <c r="EA46" s="107">
        <f t="shared" si="123"/>
        <v>0</v>
      </c>
      <c r="EB46" s="107">
        <f t="shared" si="124"/>
        <v>0</v>
      </c>
      <c r="EC46" s="107">
        <f t="shared" si="125"/>
        <v>0</v>
      </c>
      <c r="ED46" s="107">
        <f t="shared" si="126"/>
        <v>0</v>
      </c>
      <c r="EE46" s="107">
        <f t="shared" si="127"/>
        <v>0</v>
      </c>
      <c r="EG46" s="195">
        <f t="shared" si="128"/>
        <v>0</v>
      </c>
      <c r="EH46" s="195">
        <f t="shared" si="129"/>
        <v>0</v>
      </c>
      <c r="EI46" s="195">
        <f t="shared" si="130"/>
        <v>0</v>
      </c>
      <c r="EJ46" s="195">
        <f t="shared" si="131"/>
        <v>0</v>
      </c>
      <c r="EK46" s="195">
        <f t="shared" si="132"/>
        <v>0</v>
      </c>
      <c r="EL46" s="195">
        <f t="shared" si="132"/>
        <v>0</v>
      </c>
      <c r="EM46" s="195">
        <f t="shared" si="132"/>
        <v>0</v>
      </c>
      <c r="EN46" s="195">
        <f t="shared" si="132"/>
        <v>0</v>
      </c>
      <c r="EO46" s="195">
        <f t="shared" si="132"/>
        <v>0</v>
      </c>
      <c r="EP46" s="195">
        <f t="shared" si="132"/>
        <v>0</v>
      </c>
    </row>
    <row r="47" spans="2:146" x14ac:dyDescent="0.2">
      <c r="B47" s="126">
        <f t="shared" si="13"/>
        <v>1</v>
      </c>
      <c r="C47" s="126" t="str">
        <f t="shared" ca="1" si="80"/>
        <v/>
      </c>
      <c r="D47" s="126" t="str">
        <f t="shared" ca="1" si="81"/>
        <v/>
      </c>
      <c r="E47" s="126" t="str">
        <f t="shared" ca="1" si="82"/>
        <v/>
      </c>
      <c r="F47" s="127" t="str">
        <f ca="1">OFFSET(prihlasky!$H$1,$CJ47,0)</f>
        <v/>
      </c>
      <c r="G47" s="127" t="str">
        <f ca="1">IF(OFFSET(prihlasky!$B$1,$CJ47,0)="","",(OFFSET(prihlasky!$B$1,$CJ47,0)))</f>
        <v/>
      </c>
      <c r="H47" s="127">
        <f ca="1">OFFSET(prihlasky!$I$1,$CJ47,0)</f>
        <v>0</v>
      </c>
      <c r="I47" s="127">
        <f ca="1">OFFSET(prihlasky!$A$1,$CJ47,0)</f>
        <v>0</v>
      </c>
      <c r="J47" s="126">
        <f t="shared" si="83"/>
        <v>0</v>
      </c>
      <c r="K47" s="159">
        <f t="shared" si="84"/>
        <v>0</v>
      </c>
      <c r="L47" s="131">
        <f t="shared" ca="1" si="85"/>
        <v>0</v>
      </c>
      <c r="M47" s="127" t="str">
        <f ca="1">IF(OR(CH47=0,ISERROR(MATCH(I47,KKoef!E:E,0))),"",MATCH(I47,KKoef!E:E,0)-1)</f>
        <v/>
      </c>
      <c r="N47" s="127" t="str">
        <f ca="1">IF(M47="","",OFFSET(KKoef!$B$1,M47,0))</f>
        <v/>
      </c>
      <c r="O47" s="128"/>
      <c r="P47" s="128"/>
      <c r="Q47" s="128"/>
      <c r="R47" s="128"/>
      <c r="S47" s="128"/>
      <c r="T47" s="250"/>
      <c r="U47" s="128"/>
      <c r="V47" s="128"/>
      <c r="W47" s="128"/>
      <c r="X47" s="128"/>
      <c r="Y47" s="128"/>
      <c r="Z47" s="250"/>
      <c r="AA47" s="119">
        <f t="shared" ca="1" si="77"/>
        <v>75</v>
      </c>
      <c r="AB47" s="252">
        <f t="shared" si="72"/>
        <v>0</v>
      </c>
      <c r="AC47" s="119">
        <f t="shared" si="73"/>
        <v>0</v>
      </c>
      <c r="AD47" s="252">
        <f t="shared" si="74"/>
        <v>0</v>
      </c>
      <c r="AE47" s="170">
        <f t="shared" ca="1" si="78"/>
        <v>0</v>
      </c>
      <c r="AF47" s="22"/>
      <c r="AG47" s="224"/>
      <c r="AH47" s="194"/>
      <c r="AI47" s="194"/>
      <c r="AJ47" s="194"/>
      <c r="AK47" s="225"/>
      <c r="AL47" s="224"/>
      <c r="AM47" s="194"/>
      <c r="AN47" s="194"/>
      <c r="AO47" s="194"/>
      <c r="AP47" s="225"/>
      <c r="AQ47" s="224"/>
      <c r="AR47" s="194"/>
      <c r="AS47" s="194"/>
      <c r="AT47" s="194"/>
      <c r="AU47" s="225"/>
      <c r="AV47" s="224"/>
      <c r="AW47" s="194"/>
      <c r="AX47" s="194"/>
      <c r="AY47" s="194"/>
      <c r="AZ47" s="225"/>
      <c r="BA47" s="224"/>
      <c r="BB47" s="194"/>
      <c r="BC47" s="194"/>
      <c r="BD47" s="194"/>
      <c r="BE47" s="225"/>
      <c r="BF47" s="224"/>
      <c r="BG47" s="194"/>
      <c r="BH47" s="194"/>
      <c r="BI47" s="194"/>
      <c r="BJ47" s="225"/>
      <c r="BK47" s="212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215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69">
        <f t="shared" si="22"/>
        <v>0</v>
      </c>
      <c r="CH47" s="26">
        <f t="shared" si="79"/>
        <v>0</v>
      </c>
      <c r="CJ47" s="39">
        <v>39</v>
      </c>
      <c r="CK47" s="16">
        <f t="shared" si="86"/>
        <v>0</v>
      </c>
      <c r="CL47" s="51">
        <f t="shared" ca="1" si="76"/>
        <v>0</v>
      </c>
      <c r="CM47" s="51">
        <f t="shared" ca="1" si="76"/>
        <v>0</v>
      </c>
      <c r="CN47" s="51">
        <f t="shared" ca="1" si="76"/>
        <v>0</v>
      </c>
      <c r="CO47" s="51">
        <f t="shared" ca="1" si="87"/>
        <v>0</v>
      </c>
      <c r="CQ47" s="107">
        <f t="shared" si="88"/>
        <v>0</v>
      </c>
      <c r="CR47" s="107">
        <f t="shared" si="89"/>
        <v>0</v>
      </c>
      <c r="CS47" s="107">
        <f t="shared" si="90"/>
        <v>0</v>
      </c>
      <c r="CT47" s="107">
        <f t="shared" si="91"/>
        <v>0</v>
      </c>
      <c r="CU47" s="107">
        <f t="shared" si="92"/>
        <v>0</v>
      </c>
      <c r="CV47" s="107">
        <f t="shared" si="93"/>
        <v>0</v>
      </c>
      <c r="CW47" s="107">
        <f t="shared" si="94"/>
        <v>0</v>
      </c>
      <c r="CX47" s="107">
        <f t="shared" si="95"/>
        <v>0</v>
      </c>
      <c r="CY47" s="107">
        <f t="shared" si="96"/>
        <v>0</v>
      </c>
      <c r="CZ47" s="107">
        <f t="shared" si="97"/>
        <v>0</v>
      </c>
      <c r="DA47" s="107">
        <f t="shared" si="98"/>
        <v>0</v>
      </c>
      <c r="DB47" s="107">
        <f t="shared" si="99"/>
        <v>0</v>
      </c>
      <c r="DC47" s="107">
        <f t="shared" si="100"/>
        <v>0</v>
      </c>
      <c r="DD47" s="107">
        <f t="shared" si="101"/>
        <v>0</v>
      </c>
      <c r="DE47" s="107">
        <f t="shared" si="102"/>
        <v>0</v>
      </c>
      <c r="DF47" s="107">
        <f t="shared" si="103"/>
        <v>0</v>
      </c>
      <c r="DG47" s="107">
        <f t="shared" si="104"/>
        <v>0</v>
      </c>
      <c r="DH47" s="107">
        <f t="shared" si="105"/>
        <v>0</v>
      </c>
      <c r="DI47" s="107">
        <f t="shared" si="106"/>
        <v>0</v>
      </c>
      <c r="DJ47" s="107">
        <f t="shared" si="107"/>
        <v>0</v>
      </c>
      <c r="DK47" s="107">
        <f t="shared" si="108"/>
        <v>0</v>
      </c>
      <c r="DL47" s="107">
        <f t="shared" si="109"/>
        <v>0</v>
      </c>
      <c r="DM47" s="107">
        <f t="shared" si="110"/>
        <v>0</v>
      </c>
      <c r="DN47" s="107">
        <f t="shared" si="111"/>
        <v>0</v>
      </c>
      <c r="DO47" s="107">
        <f t="shared" si="112"/>
        <v>0</v>
      </c>
      <c r="DP47" s="107">
        <f t="shared" si="113"/>
        <v>0</v>
      </c>
      <c r="DQ47" s="107">
        <f t="shared" si="114"/>
        <v>0</v>
      </c>
      <c r="DR47" s="107">
        <f t="shared" si="115"/>
        <v>0</v>
      </c>
      <c r="DS47" s="107">
        <f t="shared" si="116"/>
        <v>0</v>
      </c>
      <c r="DT47" s="107">
        <f t="shared" si="117"/>
        <v>0</v>
      </c>
      <c r="DV47" s="107">
        <f t="shared" si="118"/>
        <v>0</v>
      </c>
      <c r="DW47" s="107">
        <f t="shared" si="119"/>
        <v>0</v>
      </c>
      <c r="DX47" s="107">
        <f t="shared" si="120"/>
        <v>0</v>
      </c>
      <c r="DY47" s="107">
        <f t="shared" si="121"/>
        <v>0</v>
      </c>
      <c r="DZ47" s="107">
        <f t="shared" si="122"/>
        <v>0</v>
      </c>
      <c r="EA47" s="107">
        <f t="shared" si="123"/>
        <v>0</v>
      </c>
      <c r="EB47" s="107">
        <f t="shared" si="124"/>
        <v>0</v>
      </c>
      <c r="EC47" s="107">
        <f t="shared" si="125"/>
        <v>0</v>
      </c>
      <c r="ED47" s="107">
        <f t="shared" si="126"/>
        <v>0</v>
      </c>
      <c r="EE47" s="107">
        <f t="shared" si="127"/>
        <v>0</v>
      </c>
      <c r="EG47" s="195">
        <f t="shared" si="128"/>
        <v>0</v>
      </c>
      <c r="EH47" s="195">
        <f t="shared" si="129"/>
        <v>0</v>
      </c>
      <c r="EI47" s="195">
        <f t="shared" si="130"/>
        <v>0</v>
      </c>
      <c r="EJ47" s="195">
        <f t="shared" si="131"/>
        <v>0</v>
      </c>
      <c r="EK47" s="195">
        <f t="shared" si="132"/>
        <v>0</v>
      </c>
      <c r="EL47" s="195">
        <f t="shared" si="132"/>
        <v>0</v>
      </c>
      <c r="EM47" s="195">
        <f t="shared" si="132"/>
        <v>0</v>
      </c>
      <c r="EN47" s="195">
        <f t="shared" si="132"/>
        <v>0</v>
      </c>
      <c r="EO47" s="195">
        <f t="shared" si="132"/>
        <v>0</v>
      </c>
      <c r="EP47" s="195">
        <f t="shared" si="132"/>
        <v>0</v>
      </c>
    </row>
    <row r="48" spans="2:146" x14ac:dyDescent="0.2">
      <c r="B48" s="126">
        <f t="shared" si="13"/>
        <v>1</v>
      </c>
      <c r="C48" s="126" t="str">
        <f t="shared" ca="1" si="80"/>
        <v/>
      </c>
      <c r="D48" s="126" t="str">
        <f t="shared" ca="1" si="81"/>
        <v/>
      </c>
      <c r="E48" s="126" t="str">
        <f t="shared" ca="1" si="82"/>
        <v/>
      </c>
      <c r="F48" s="127" t="str">
        <f ca="1">OFFSET(prihlasky!$H$1,$CJ48,0)</f>
        <v/>
      </c>
      <c r="G48" s="127" t="str">
        <f ca="1">IF(OFFSET(prihlasky!$B$1,$CJ48,0)="","",(OFFSET(prihlasky!$B$1,$CJ48,0)))</f>
        <v/>
      </c>
      <c r="H48" s="127">
        <f ca="1">OFFSET(prihlasky!$I$1,$CJ48,0)</f>
        <v>0</v>
      </c>
      <c r="I48" s="127">
        <f ca="1">OFFSET(prihlasky!$A$1,$CJ48,0)</f>
        <v>0</v>
      </c>
      <c r="J48" s="126">
        <f t="shared" si="83"/>
        <v>0</v>
      </c>
      <c r="K48" s="159">
        <f t="shared" si="84"/>
        <v>0</v>
      </c>
      <c r="L48" s="131">
        <f t="shared" ca="1" si="85"/>
        <v>0</v>
      </c>
      <c r="M48" s="127" t="str">
        <f ca="1">IF(OR(CH48=0,ISERROR(MATCH(I48,KKoef!E:E,0))),"",MATCH(I48,KKoef!E:E,0)-1)</f>
        <v/>
      </c>
      <c r="N48" s="127" t="str">
        <f ca="1">IF(M48="","",OFFSET(KKoef!$B$1,M48,0))</f>
        <v/>
      </c>
      <c r="O48" s="128"/>
      <c r="P48" s="128"/>
      <c r="Q48" s="128"/>
      <c r="R48" s="128"/>
      <c r="S48" s="128"/>
      <c r="T48" s="250"/>
      <c r="U48" s="128"/>
      <c r="V48" s="128"/>
      <c r="W48" s="128"/>
      <c r="X48" s="128"/>
      <c r="Y48" s="128"/>
      <c r="Z48" s="250"/>
      <c r="AA48" s="119">
        <f t="shared" ca="1" si="77"/>
        <v>75</v>
      </c>
      <c r="AB48" s="252">
        <f t="shared" si="72"/>
        <v>0</v>
      </c>
      <c r="AC48" s="119">
        <f t="shared" si="73"/>
        <v>0</v>
      </c>
      <c r="AD48" s="252">
        <f t="shared" si="74"/>
        <v>0</v>
      </c>
      <c r="AE48" s="170">
        <f t="shared" ca="1" si="78"/>
        <v>0</v>
      </c>
      <c r="AF48" s="22"/>
      <c r="AG48" s="224"/>
      <c r="AH48" s="194"/>
      <c r="AI48" s="194"/>
      <c r="AJ48" s="194"/>
      <c r="AK48" s="225"/>
      <c r="AL48" s="224"/>
      <c r="AM48" s="194"/>
      <c r="AN48" s="194"/>
      <c r="AO48" s="194"/>
      <c r="AP48" s="225"/>
      <c r="AQ48" s="224"/>
      <c r="AR48" s="194"/>
      <c r="AS48" s="194"/>
      <c r="AT48" s="194"/>
      <c r="AU48" s="225"/>
      <c r="AV48" s="224"/>
      <c r="AW48" s="194"/>
      <c r="AX48" s="194"/>
      <c r="AY48" s="194"/>
      <c r="AZ48" s="225"/>
      <c r="BA48" s="224"/>
      <c r="BB48" s="194"/>
      <c r="BC48" s="194"/>
      <c r="BD48" s="194"/>
      <c r="BE48" s="225"/>
      <c r="BF48" s="224"/>
      <c r="BG48" s="194"/>
      <c r="BH48" s="194"/>
      <c r="BI48" s="194"/>
      <c r="BJ48" s="225"/>
      <c r="BK48" s="212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215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69">
        <f t="shared" si="22"/>
        <v>0</v>
      </c>
      <c r="CH48" s="26">
        <f t="shared" si="79"/>
        <v>0</v>
      </c>
      <c r="CJ48" s="39">
        <v>40</v>
      </c>
      <c r="CK48" s="16">
        <f t="shared" si="86"/>
        <v>0</v>
      </c>
      <c r="CL48" s="51">
        <f t="shared" ca="1" si="76"/>
        <v>0</v>
      </c>
      <c r="CM48" s="51">
        <f t="shared" ca="1" si="76"/>
        <v>0</v>
      </c>
      <c r="CN48" s="51">
        <f t="shared" ca="1" si="76"/>
        <v>0</v>
      </c>
      <c r="CO48" s="51">
        <f t="shared" ca="1" si="87"/>
        <v>0</v>
      </c>
      <c r="CQ48" s="107">
        <f t="shared" si="88"/>
        <v>0</v>
      </c>
      <c r="CR48" s="107">
        <f t="shared" si="89"/>
        <v>0</v>
      </c>
      <c r="CS48" s="107">
        <f t="shared" si="90"/>
        <v>0</v>
      </c>
      <c r="CT48" s="107">
        <f t="shared" si="91"/>
        <v>0</v>
      </c>
      <c r="CU48" s="107">
        <f t="shared" si="92"/>
        <v>0</v>
      </c>
      <c r="CV48" s="107">
        <f t="shared" si="93"/>
        <v>0</v>
      </c>
      <c r="CW48" s="107">
        <f t="shared" si="94"/>
        <v>0</v>
      </c>
      <c r="CX48" s="107">
        <f t="shared" si="95"/>
        <v>0</v>
      </c>
      <c r="CY48" s="107">
        <f t="shared" si="96"/>
        <v>0</v>
      </c>
      <c r="CZ48" s="107">
        <f t="shared" si="97"/>
        <v>0</v>
      </c>
      <c r="DA48" s="107">
        <f t="shared" si="98"/>
        <v>0</v>
      </c>
      <c r="DB48" s="107">
        <f t="shared" si="99"/>
        <v>0</v>
      </c>
      <c r="DC48" s="107">
        <f t="shared" si="100"/>
        <v>0</v>
      </c>
      <c r="DD48" s="107">
        <f t="shared" si="101"/>
        <v>0</v>
      </c>
      <c r="DE48" s="107">
        <f t="shared" si="102"/>
        <v>0</v>
      </c>
      <c r="DF48" s="107">
        <f t="shared" si="103"/>
        <v>0</v>
      </c>
      <c r="DG48" s="107">
        <f t="shared" si="104"/>
        <v>0</v>
      </c>
      <c r="DH48" s="107">
        <f t="shared" si="105"/>
        <v>0</v>
      </c>
      <c r="DI48" s="107">
        <f t="shared" si="106"/>
        <v>0</v>
      </c>
      <c r="DJ48" s="107">
        <f t="shared" si="107"/>
        <v>0</v>
      </c>
      <c r="DK48" s="107">
        <f t="shared" si="108"/>
        <v>0</v>
      </c>
      <c r="DL48" s="107">
        <f t="shared" si="109"/>
        <v>0</v>
      </c>
      <c r="DM48" s="107">
        <f t="shared" si="110"/>
        <v>0</v>
      </c>
      <c r="DN48" s="107">
        <f t="shared" si="111"/>
        <v>0</v>
      </c>
      <c r="DO48" s="107">
        <f t="shared" si="112"/>
        <v>0</v>
      </c>
      <c r="DP48" s="107">
        <f t="shared" si="113"/>
        <v>0</v>
      </c>
      <c r="DQ48" s="107">
        <f t="shared" si="114"/>
        <v>0</v>
      </c>
      <c r="DR48" s="107">
        <f t="shared" si="115"/>
        <v>0</v>
      </c>
      <c r="DS48" s="107">
        <f t="shared" si="116"/>
        <v>0</v>
      </c>
      <c r="DT48" s="107">
        <f t="shared" si="117"/>
        <v>0</v>
      </c>
      <c r="DV48" s="107">
        <f t="shared" si="118"/>
        <v>0</v>
      </c>
      <c r="DW48" s="107">
        <f t="shared" si="119"/>
        <v>0</v>
      </c>
      <c r="DX48" s="107">
        <f t="shared" si="120"/>
        <v>0</v>
      </c>
      <c r="DY48" s="107">
        <f t="shared" si="121"/>
        <v>0</v>
      </c>
      <c r="DZ48" s="107">
        <f t="shared" si="122"/>
        <v>0</v>
      </c>
      <c r="EA48" s="107">
        <f t="shared" si="123"/>
        <v>0</v>
      </c>
      <c r="EB48" s="107">
        <f t="shared" si="124"/>
        <v>0</v>
      </c>
      <c r="EC48" s="107">
        <f t="shared" si="125"/>
        <v>0</v>
      </c>
      <c r="ED48" s="107">
        <f t="shared" si="126"/>
        <v>0</v>
      </c>
      <c r="EE48" s="107">
        <f t="shared" si="127"/>
        <v>0</v>
      </c>
      <c r="EG48" s="195">
        <f t="shared" si="128"/>
        <v>0</v>
      </c>
      <c r="EH48" s="195">
        <f t="shared" si="129"/>
        <v>0</v>
      </c>
      <c r="EI48" s="195">
        <f t="shared" si="130"/>
        <v>0</v>
      </c>
      <c r="EJ48" s="195">
        <f t="shared" si="131"/>
        <v>0</v>
      </c>
      <c r="EK48" s="195">
        <f t="shared" si="132"/>
        <v>0</v>
      </c>
      <c r="EL48" s="195">
        <f t="shared" si="132"/>
        <v>0</v>
      </c>
      <c r="EM48" s="195">
        <f t="shared" si="132"/>
        <v>0</v>
      </c>
      <c r="EN48" s="195">
        <f t="shared" si="132"/>
        <v>0</v>
      </c>
      <c r="EO48" s="195">
        <f t="shared" si="132"/>
        <v>0</v>
      </c>
      <c r="EP48" s="195">
        <f t="shared" si="132"/>
        <v>0</v>
      </c>
    </row>
    <row r="49" spans="2:146" x14ac:dyDescent="0.2">
      <c r="B49" s="126">
        <f t="shared" si="13"/>
        <v>1</v>
      </c>
      <c r="C49" s="126" t="str">
        <f t="shared" ca="1" si="80"/>
        <v/>
      </c>
      <c r="D49" s="126" t="str">
        <f t="shared" ca="1" si="81"/>
        <v/>
      </c>
      <c r="E49" s="126" t="str">
        <f t="shared" ca="1" si="82"/>
        <v/>
      </c>
      <c r="F49" s="127" t="str">
        <f ca="1">OFFSET(prihlasky!$H$1,$CJ49,0)</f>
        <v/>
      </c>
      <c r="G49" s="127" t="str">
        <f ca="1">IF(OFFSET(prihlasky!$B$1,$CJ49,0)="","",(OFFSET(prihlasky!$B$1,$CJ49,0)))</f>
        <v/>
      </c>
      <c r="H49" s="127">
        <f ca="1">OFFSET(prihlasky!$I$1,$CJ49,0)</f>
        <v>0</v>
      </c>
      <c r="I49" s="127">
        <f ca="1">OFFSET(prihlasky!$A$1,$CJ49,0)</f>
        <v>0</v>
      </c>
      <c r="J49" s="126">
        <f t="shared" si="83"/>
        <v>0</v>
      </c>
      <c r="K49" s="159">
        <f t="shared" si="84"/>
        <v>0</v>
      </c>
      <c r="L49" s="131">
        <f t="shared" ca="1" si="85"/>
        <v>0</v>
      </c>
      <c r="M49" s="127" t="str">
        <f ca="1">IF(OR(CH49=0,ISERROR(MATCH(I49,KKoef!E:E,0))),"",MATCH(I49,KKoef!E:E,0)-1)</f>
        <v/>
      </c>
      <c r="N49" s="127" t="str">
        <f ca="1">IF(M49="","",OFFSET(KKoef!$B$1,M49,0))</f>
        <v/>
      </c>
      <c r="O49" s="128"/>
      <c r="P49" s="128"/>
      <c r="Q49" s="128"/>
      <c r="R49" s="128"/>
      <c r="S49" s="128"/>
      <c r="T49" s="250"/>
      <c r="U49" s="128"/>
      <c r="V49" s="128"/>
      <c r="W49" s="128"/>
      <c r="X49" s="128"/>
      <c r="Y49" s="128"/>
      <c r="Z49" s="250"/>
      <c r="AA49" s="119">
        <f t="shared" ca="1" si="77"/>
        <v>75</v>
      </c>
      <c r="AB49" s="252">
        <f t="shared" si="72"/>
        <v>0</v>
      </c>
      <c r="AC49" s="119">
        <f t="shared" si="73"/>
        <v>0</v>
      </c>
      <c r="AD49" s="252">
        <f t="shared" si="74"/>
        <v>0</v>
      </c>
      <c r="AE49" s="170">
        <f t="shared" ca="1" si="78"/>
        <v>0</v>
      </c>
      <c r="AF49" s="22"/>
      <c r="AG49" s="224"/>
      <c r="AH49" s="194"/>
      <c r="AI49" s="194"/>
      <c r="AJ49" s="194"/>
      <c r="AK49" s="225"/>
      <c r="AL49" s="224"/>
      <c r="AM49" s="194"/>
      <c r="AN49" s="194"/>
      <c r="AO49" s="194"/>
      <c r="AP49" s="225"/>
      <c r="AQ49" s="224"/>
      <c r="AR49" s="194"/>
      <c r="AS49" s="194"/>
      <c r="AT49" s="194"/>
      <c r="AU49" s="225"/>
      <c r="AV49" s="224"/>
      <c r="AW49" s="194"/>
      <c r="AX49" s="194"/>
      <c r="AY49" s="194"/>
      <c r="AZ49" s="225"/>
      <c r="BA49" s="224"/>
      <c r="BB49" s="194"/>
      <c r="BC49" s="194"/>
      <c r="BD49" s="194"/>
      <c r="BE49" s="225"/>
      <c r="BF49" s="224"/>
      <c r="BG49" s="194"/>
      <c r="BH49" s="194"/>
      <c r="BI49" s="194"/>
      <c r="BJ49" s="225"/>
      <c r="BK49" s="212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215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69">
        <f t="shared" si="22"/>
        <v>0</v>
      </c>
      <c r="CH49" s="26">
        <f t="shared" si="79"/>
        <v>0</v>
      </c>
      <c r="CJ49" s="39">
        <v>41</v>
      </c>
      <c r="CK49" s="16">
        <f t="shared" si="86"/>
        <v>0</v>
      </c>
      <c r="CL49" s="51">
        <f t="shared" ref="CL49:CN68" ca="1" si="133">IF($H49=CL$8,$CK49,0)</f>
        <v>0</v>
      </c>
      <c r="CM49" s="51">
        <f t="shared" ca="1" si="133"/>
        <v>0</v>
      </c>
      <c r="CN49" s="51">
        <f t="shared" ca="1" si="133"/>
        <v>0</v>
      </c>
      <c r="CO49" s="51">
        <f t="shared" ca="1" si="87"/>
        <v>0</v>
      </c>
      <c r="CQ49" s="107">
        <f t="shared" si="88"/>
        <v>0</v>
      </c>
      <c r="CR49" s="107">
        <f t="shared" si="89"/>
        <v>0</v>
      </c>
      <c r="CS49" s="107">
        <f t="shared" si="90"/>
        <v>0</v>
      </c>
      <c r="CT49" s="107">
        <f t="shared" si="91"/>
        <v>0</v>
      </c>
      <c r="CU49" s="107">
        <f t="shared" si="92"/>
        <v>0</v>
      </c>
      <c r="CV49" s="107">
        <f t="shared" si="93"/>
        <v>0</v>
      </c>
      <c r="CW49" s="107">
        <f t="shared" si="94"/>
        <v>0</v>
      </c>
      <c r="CX49" s="107">
        <f t="shared" si="95"/>
        <v>0</v>
      </c>
      <c r="CY49" s="107">
        <f t="shared" si="96"/>
        <v>0</v>
      </c>
      <c r="CZ49" s="107">
        <f t="shared" si="97"/>
        <v>0</v>
      </c>
      <c r="DA49" s="107">
        <f t="shared" si="98"/>
        <v>0</v>
      </c>
      <c r="DB49" s="107">
        <f t="shared" si="99"/>
        <v>0</v>
      </c>
      <c r="DC49" s="107">
        <f t="shared" si="100"/>
        <v>0</v>
      </c>
      <c r="DD49" s="107">
        <f t="shared" si="101"/>
        <v>0</v>
      </c>
      <c r="DE49" s="107">
        <f t="shared" si="102"/>
        <v>0</v>
      </c>
      <c r="DF49" s="107">
        <f t="shared" si="103"/>
        <v>0</v>
      </c>
      <c r="DG49" s="107">
        <f t="shared" si="104"/>
        <v>0</v>
      </c>
      <c r="DH49" s="107">
        <f t="shared" si="105"/>
        <v>0</v>
      </c>
      <c r="DI49" s="107">
        <f t="shared" si="106"/>
        <v>0</v>
      </c>
      <c r="DJ49" s="107">
        <f t="shared" si="107"/>
        <v>0</v>
      </c>
      <c r="DK49" s="107">
        <f t="shared" si="108"/>
        <v>0</v>
      </c>
      <c r="DL49" s="107">
        <f t="shared" si="109"/>
        <v>0</v>
      </c>
      <c r="DM49" s="107">
        <f t="shared" si="110"/>
        <v>0</v>
      </c>
      <c r="DN49" s="107">
        <f t="shared" si="111"/>
        <v>0</v>
      </c>
      <c r="DO49" s="107">
        <f t="shared" si="112"/>
        <v>0</v>
      </c>
      <c r="DP49" s="107">
        <f t="shared" si="113"/>
        <v>0</v>
      </c>
      <c r="DQ49" s="107">
        <f t="shared" si="114"/>
        <v>0</v>
      </c>
      <c r="DR49" s="107">
        <f t="shared" si="115"/>
        <v>0</v>
      </c>
      <c r="DS49" s="107">
        <f t="shared" si="116"/>
        <v>0</v>
      </c>
      <c r="DT49" s="107">
        <f t="shared" si="117"/>
        <v>0</v>
      </c>
      <c r="DV49" s="107">
        <f t="shared" si="118"/>
        <v>0</v>
      </c>
      <c r="DW49" s="107">
        <f t="shared" si="119"/>
        <v>0</v>
      </c>
      <c r="DX49" s="107">
        <f t="shared" si="120"/>
        <v>0</v>
      </c>
      <c r="DY49" s="107">
        <f t="shared" si="121"/>
        <v>0</v>
      </c>
      <c r="DZ49" s="107">
        <f t="shared" si="122"/>
        <v>0</v>
      </c>
      <c r="EA49" s="107">
        <f t="shared" si="123"/>
        <v>0</v>
      </c>
      <c r="EB49" s="107">
        <f t="shared" si="124"/>
        <v>0</v>
      </c>
      <c r="EC49" s="107">
        <f t="shared" si="125"/>
        <v>0</v>
      </c>
      <c r="ED49" s="107">
        <f t="shared" si="126"/>
        <v>0</v>
      </c>
      <c r="EE49" s="107">
        <f t="shared" si="127"/>
        <v>0</v>
      </c>
      <c r="EG49" s="195">
        <f t="shared" si="128"/>
        <v>0</v>
      </c>
      <c r="EH49" s="195">
        <f t="shared" si="129"/>
        <v>0</v>
      </c>
      <c r="EI49" s="195">
        <f t="shared" si="130"/>
        <v>0</v>
      </c>
      <c r="EJ49" s="195">
        <f t="shared" si="131"/>
        <v>0</v>
      </c>
      <c r="EK49" s="195">
        <f t="shared" si="132"/>
        <v>0</v>
      </c>
      <c r="EL49" s="195">
        <f t="shared" si="132"/>
        <v>0</v>
      </c>
      <c r="EM49" s="195">
        <f t="shared" si="132"/>
        <v>0</v>
      </c>
      <c r="EN49" s="195">
        <f t="shared" si="132"/>
        <v>0</v>
      </c>
      <c r="EO49" s="195">
        <f t="shared" si="132"/>
        <v>0</v>
      </c>
      <c r="EP49" s="195">
        <f t="shared" si="132"/>
        <v>0</v>
      </c>
    </row>
    <row r="50" spans="2:146" x14ac:dyDescent="0.2">
      <c r="B50" s="126">
        <f t="shared" si="13"/>
        <v>1</v>
      </c>
      <c r="C50" s="126" t="str">
        <f t="shared" ca="1" si="80"/>
        <v/>
      </c>
      <c r="D50" s="126" t="str">
        <f t="shared" ca="1" si="81"/>
        <v/>
      </c>
      <c r="E50" s="126" t="str">
        <f t="shared" ca="1" si="82"/>
        <v/>
      </c>
      <c r="F50" s="127" t="str">
        <f ca="1">OFFSET(prihlasky!$H$1,$CJ50,0)</f>
        <v/>
      </c>
      <c r="G50" s="127" t="str">
        <f ca="1">IF(OFFSET(prihlasky!$B$1,$CJ50,0)="","",(OFFSET(prihlasky!$B$1,$CJ50,0)))</f>
        <v/>
      </c>
      <c r="H50" s="127">
        <f ca="1">OFFSET(prihlasky!$I$1,$CJ50,0)</f>
        <v>0</v>
      </c>
      <c r="I50" s="127">
        <f ca="1">OFFSET(prihlasky!$A$1,$CJ50,0)</f>
        <v>0</v>
      </c>
      <c r="J50" s="126">
        <f t="shared" si="83"/>
        <v>0</v>
      </c>
      <c r="K50" s="159">
        <f t="shared" si="84"/>
        <v>0</v>
      </c>
      <c r="L50" s="131">
        <f t="shared" ca="1" si="85"/>
        <v>0</v>
      </c>
      <c r="M50" s="127" t="str">
        <f ca="1">IF(OR(CH50=0,ISERROR(MATCH(I50,KKoef!E:E,0))),"",MATCH(I50,KKoef!E:E,0)-1)</f>
        <v/>
      </c>
      <c r="N50" s="127" t="str">
        <f ca="1">IF(M50="","",OFFSET(KKoef!$B$1,M50,0))</f>
        <v/>
      </c>
      <c r="O50" s="128"/>
      <c r="P50" s="128"/>
      <c r="Q50" s="128"/>
      <c r="R50" s="128"/>
      <c r="S50" s="128"/>
      <c r="T50" s="250"/>
      <c r="U50" s="128"/>
      <c r="V50" s="128"/>
      <c r="W50" s="128"/>
      <c r="X50" s="128"/>
      <c r="Y50" s="128"/>
      <c r="Z50" s="250"/>
      <c r="AA50" s="119">
        <f t="shared" ca="1" si="77"/>
        <v>75</v>
      </c>
      <c r="AB50" s="252">
        <f t="shared" si="72"/>
        <v>0</v>
      </c>
      <c r="AC50" s="119">
        <f t="shared" si="73"/>
        <v>0</v>
      </c>
      <c r="AD50" s="252">
        <f t="shared" si="74"/>
        <v>0</v>
      </c>
      <c r="AE50" s="170">
        <f t="shared" ca="1" si="78"/>
        <v>0</v>
      </c>
      <c r="AF50" s="22"/>
      <c r="AG50" s="224"/>
      <c r="AH50" s="194"/>
      <c r="AI50" s="194"/>
      <c r="AJ50" s="194"/>
      <c r="AK50" s="225"/>
      <c r="AL50" s="224"/>
      <c r="AM50" s="194"/>
      <c r="AN50" s="194"/>
      <c r="AO50" s="194"/>
      <c r="AP50" s="225"/>
      <c r="AQ50" s="224"/>
      <c r="AR50" s="194"/>
      <c r="AS50" s="194"/>
      <c r="AT50" s="194"/>
      <c r="AU50" s="225"/>
      <c r="AV50" s="224"/>
      <c r="AW50" s="194"/>
      <c r="AX50" s="194"/>
      <c r="AY50" s="194"/>
      <c r="AZ50" s="225"/>
      <c r="BA50" s="224"/>
      <c r="BB50" s="194"/>
      <c r="BC50" s="194"/>
      <c r="BD50" s="194"/>
      <c r="BE50" s="225"/>
      <c r="BF50" s="224"/>
      <c r="BG50" s="194"/>
      <c r="BH50" s="194"/>
      <c r="BI50" s="194"/>
      <c r="BJ50" s="225"/>
      <c r="BK50" s="212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215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69">
        <f t="shared" si="22"/>
        <v>0</v>
      </c>
      <c r="CH50" s="26">
        <f t="shared" si="79"/>
        <v>0</v>
      </c>
      <c r="CJ50" s="39">
        <v>42</v>
      </c>
      <c r="CK50" s="16">
        <f t="shared" si="86"/>
        <v>0</v>
      </c>
      <c r="CL50" s="51">
        <f t="shared" ca="1" si="133"/>
        <v>0</v>
      </c>
      <c r="CM50" s="51">
        <f t="shared" ca="1" si="133"/>
        <v>0</v>
      </c>
      <c r="CN50" s="51">
        <f t="shared" ca="1" si="133"/>
        <v>0</v>
      </c>
      <c r="CO50" s="51">
        <f t="shared" ca="1" si="87"/>
        <v>0</v>
      </c>
      <c r="CQ50" s="107">
        <f t="shared" si="88"/>
        <v>0</v>
      </c>
      <c r="CR50" s="107">
        <f t="shared" si="89"/>
        <v>0</v>
      </c>
      <c r="CS50" s="107">
        <f t="shared" si="90"/>
        <v>0</v>
      </c>
      <c r="CT50" s="107">
        <f t="shared" si="91"/>
        <v>0</v>
      </c>
      <c r="CU50" s="107">
        <f t="shared" si="92"/>
        <v>0</v>
      </c>
      <c r="CV50" s="107">
        <f t="shared" si="93"/>
        <v>0</v>
      </c>
      <c r="CW50" s="107">
        <f t="shared" si="94"/>
        <v>0</v>
      </c>
      <c r="CX50" s="107">
        <f t="shared" si="95"/>
        <v>0</v>
      </c>
      <c r="CY50" s="107">
        <f t="shared" si="96"/>
        <v>0</v>
      </c>
      <c r="CZ50" s="107">
        <f t="shared" si="97"/>
        <v>0</v>
      </c>
      <c r="DA50" s="107">
        <f t="shared" si="98"/>
        <v>0</v>
      </c>
      <c r="DB50" s="107">
        <f t="shared" si="99"/>
        <v>0</v>
      </c>
      <c r="DC50" s="107">
        <f t="shared" si="100"/>
        <v>0</v>
      </c>
      <c r="DD50" s="107">
        <f t="shared" si="101"/>
        <v>0</v>
      </c>
      <c r="DE50" s="107">
        <f t="shared" si="102"/>
        <v>0</v>
      </c>
      <c r="DF50" s="107">
        <f t="shared" si="103"/>
        <v>0</v>
      </c>
      <c r="DG50" s="107">
        <f t="shared" si="104"/>
        <v>0</v>
      </c>
      <c r="DH50" s="107">
        <f t="shared" si="105"/>
        <v>0</v>
      </c>
      <c r="DI50" s="107">
        <f t="shared" si="106"/>
        <v>0</v>
      </c>
      <c r="DJ50" s="107">
        <f t="shared" si="107"/>
        <v>0</v>
      </c>
      <c r="DK50" s="107">
        <f t="shared" si="108"/>
        <v>0</v>
      </c>
      <c r="DL50" s="107">
        <f t="shared" si="109"/>
        <v>0</v>
      </c>
      <c r="DM50" s="107">
        <f t="shared" si="110"/>
        <v>0</v>
      </c>
      <c r="DN50" s="107">
        <f t="shared" si="111"/>
        <v>0</v>
      </c>
      <c r="DO50" s="107">
        <f t="shared" si="112"/>
        <v>0</v>
      </c>
      <c r="DP50" s="107">
        <f t="shared" si="113"/>
        <v>0</v>
      </c>
      <c r="DQ50" s="107">
        <f t="shared" si="114"/>
        <v>0</v>
      </c>
      <c r="DR50" s="107">
        <f t="shared" si="115"/>
        <v>0</v>
      </c>
      <c r="DS50" s="107">
        <f t="shared" si="116"/>
        <v>0</v>
      </c>
      <c r="DT50" s="107">
        <f t="shared" si="117"/>
        <v>0</v>
      </c>
      <c r="DV50" s="107">
        <f t="shared" si="118"/>
        <v>0</v>
      </c>
      <c r="DW50" s="107">
        <f t="shared" si="119"/>
        <v>0</v>
      </c>
      <c r="DX50" s="107">
        <f t="shared" si="120"/>
        <v>0</v>
      </c>
      <c r="DY50" s="107">
        <f t="shared" si="121"/>
        <v>0</v>
      </c>
      <c r="DZ50" s="107">
        <f t="shared" si="122"/>
        <v>0</v>
      </c>
      <c r="EA50" s="107">
        <f t="shared" si="123"/>
        <v>0</v>
      </c>
      <c r="EB50" s="107">
        <f t="shared" si="124"/>
        <v>0</v>
      </c>
      <c r="EC50" s="107">
        <f t="shared" si="125"/>
        <v>0</v>
      </c>
      <c r="ED50" s="107">
        <f t="shared" si="126"/>
        <v>0</v>
      </c>
      <c r="EE50" s="107">
        <f t="shared" si="127"/>
        <v>0</v>
      </c>
      <c r="EG50" s="195">
        <f t="shared" si="128"/>
        <v>0</v>
      </c>
      <c r="EH50" s="195">
        <f t="shared" si="129"/>
        <v>0</v>
      </c>
      <c r="EI50" s="195">
        <f t="shared" si="130"/>
        <v>0</v>
      </c>
      <c r="EJ50" s="195">
        <f t="shared" si="131"/>
        <v>0</v>
      </c>
      <c r="EK50" s="195">
        <f t="shared" si="132"/>
        <v>0</v>
      </c>
      <c r="EL50" s="195">
        <f t="shared" si="132"/>
        <v>0</v>
      </c>
      <c r="EM50" s="195">
        <f t="shared" si="132"/>
        <v>0</v>
      </c>
      <c r="EN50" s="195">
        <f t="shared" si="132"/>
        <v>0</v>
      </c>
      <c r="EO50" s="195">
        <f t="shared" si="132"/>
        <v>0</v>
      </c>
      <c r="EP50" s="195">
        <f t="shared" si="132"/>
        <v>0</v>
      </c>
    </row>
    <row r="51" spans="2:146" x14ac:dyDescent="0.2">
      <c r="B51" s="126">
        <f t="shared" si="13"/>
        <v>1</v>
      </c>
      <c r="C51" s="126" t="str">
        <f t="shared" ca="1" si="80"/>
        <v/>
      </c>
      <c r="D51" s="126" t="str">
        <f t="shared" ca="1" si="81"/>
        <v/>
      </c>
      <c r="E51" s="126" t="str">
        <f t="shared" ca="1" si="82"/>
        <v/>
      </c>
      <c r="F51" s="127" t="str">
        <f ca="1">OFFSET(prihlasky!$H$1,$CJ51,0)</f>
        <v/>
      </c>
      <c r="G51" s="127" t="str">
        <f ca="1">IF(OFFSET(prihlasky!$B$1,$CJ51,0)="","",(OFFSET(prihlasky!$B$1,$CJ51,0)))</f>
        <v/>
      </c>
      <c r="H51" s="127">
        <f ca="1">OFFSET(prihlasky!$I$1,$CJ51,0)</f>
        <v>0</v>
      </c>
      <c r="I51" s="127">
        <f ca="1">OFFSET(prihlasky!$A$1,$CJ51,0)</f>
        <v>0</v>
      </c>
      <c r="J51" s="126">
        <f t="shared" si="83"/>
        <v>0</v>
      </c>
      <c r="K51" s="159">
        <f t="shared" si="84"/>
        <v>0</v>
      </c>
      <c r="L51" s="131">
        <f t="shared" ca="1" si="85"/>
        <v>0</v>
      </c>
      <c r="M51" s="127" t="str">
        <f ca="1">IF(OR(CH51=0,ISERROR(MATCH(I51,KKoef!E:E,0))),"",MATCH(I51,KKoef!E:E,0)-1)</f>
        <v/>
      </c>
      <c r="N51" s="127" t="str">
        <f ca="1">IF(M51="","",OFFSET(KKoef!$B$1,M51,0))</f>
        <v/>
      </c>
      <c r="O51" s="128"/>
      <c r="P51" s="128"/>
      <c r="Q51" s="128"/>
      <c r="R51" s="128"/>
      <c r="S51" s="128"/>
      <c r="T51" s="250"/>
      <c r="U51" s="128"/>
      <c r="V51" s="128"/>
      <c r="W51" s="128"/>
      <c r="X51" s="128"/>
      <c r="Y51" s="128"/>
      <c r="Z51" s="250"/>
      <c r="AA51" s="119">
        <f t="shared" ca="1" si="77"/>
        <v>75</v>
      </c>
      <c r="AB51" s="252">
        <f t="shared" si="72"/>
        <v>0</v>
      </c>
      <c r="AC51" s="119">
        <f t="shared" si="73"/>
        <v>0</v>
      </c>
      <c r="AD51" s="252">
        <f t="shared" si="74"/>
        <v>0</v>
      </c>
      <c r="AE51" s="170">
        <f t="shared" ca="1" si="78"/>
        <v>0</v>
      </c>
      <c r="AF51" s="22"/>
      <c r="AG51" s="224"/>
      <c r="AH51" s="194"/>
      <c r="AI51" s="194"/>
      <c r="AJ51" s="194"/>
      <c r="AK51" s="225"/>
      <c r="AL51" s="224"/>
      <c r="AM51" s="194"/>
      <c r="AN51" s="194"/>
      <c r="AO51" s="194"/>
      <c r="AP51" s="225"/>
      <c r="AQ51" s="224"/>
      <c r="AR51" s="194"/>
      <c r="AS51" s="194"/>
      <c r="AT51" s="194"/>
      <c r="AU51" s="225"/>
      <c r="AV51" s="224"/>
      <c r="AW51" s="194"/>
      <c r="AX51" s="194"/>
      <c r="AY51" s="194"/>
      <c r="AZ51" s="225"/>
      <c r="BA51" s="224"/>
      <c r="BB51" s="194"/>
      <c r="BC51" s="194"/>
      <c r="BD51" s="194"/>
      <c r="BE51" s="225"/>
      <c r="BF51" s="224"/>
      <c r="BG51" s="194"/>
      <c r="BH51" s="194"/>
      <c r="BI51" s="194"/>
      <c r="BJ51" s="225"/>
      <c r="BK51" s="212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215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69">
        <f t="shared" si="22"/>
        <v>0</v>
      </c>
      <c r="CH51" s="26">
        <f t="shared" si="79"/>
        <v>0</v>
      </c>
      <c r="CJ51" s="39">
        <v>43</v>
      </c>
      <c r="CK51" s="16">
        <f t="shared" si="86"/>
        <v>0</v>
      </c>
      <c r="CL51" s="51">
        <f t="shared" ca="1" si="133"/>
        <v>0</v>
      </c>
      <c r="CM51" s="51">
        <f t="shared" ca="1" si="133"/>
        <v>0</v>
      </c>
      <c r="CN51" s="51">
        <f t="shared" ca="1" si="133"/>
        <v>0</v>
      </c>
      <c r="CO51" s="51">
        <f t="shared" ca="1" si="87"/>
        <v>0</v>
      </c>
      <c r="CQ51" s="107">
        <f t="shared" si="88"/>
        <v>0</v>
      </c>
      <c r="CR51" s="107">
        <f t="shared" si="89"/>
        <v>0</v>
      </c>
      <c r="CS51" s="107">
        <f t="shared" si="90"/>
        <v>0</v>
      </c>
      <c r="CT51" s="107">
        <f t="shared" si="91"/>
        <v>0</v>
      </c>
      <c r="CU51" s="107">
        <f t="shared" si="92"/>
        <v>0</v>
      </c>
      <c r="CV51" s="107">
        <f t="shared" si="93"/>
        <v>0</v>
      </c>
      <c r="CW51" s="107">
        <f t="shared" si="94"/>
        <v>0</v>
      </c>
      <c r="CX51" s="107">
        <f t="shared" si="95"/>
        <v>0</v>
      </c>
      <c r="CY51" s="107">
        <f t="shared" si="96"/>
        <v>0</v>
      </c>
      <c r="CZ51" s="107">
        <f t="shared" si="97"/>
        <v>0</v>
      </c>
      <c r="DA51" s="107">
        <f t="shared" si="98"/>
        <v>0</v>
      </c>
      <c r="DB51" s="107">
        <f t="shared" si="99"/>
        <v>0</v>
      </c>
      <c r="DC51" s="107">
        <f t="shared" si="100"/>
        <v>0</v>
      </c>
      <c r="DD51" s="107">
        <f t="shared" si="101"/>
        <v>0</v>
      </c>
      <c r="DE51" s="107">
        <f t="shared" si="102"/>
        <v>0</v>
      </c>
      <c r="DF51" s="107">
        <f t="shared" si="103"/>
        <v>0</v>
      </c>
      <c r="DG51" s="107">
        <f t="shared" si="104"/>
        <v>0</v>
      </c>
      <c r="DH51" s="107">
        <f t="shared" si="105"/>
        <v>0</v>
      </c>
      <c r="DI51" s="107">
        <f t="shared" si="106"/>
        <v>0</v>
      </c>
      <c r="DJ51" s="107">
        <f t="shared" si="107"/>
        <v>0</v>
      </c>
      <c r="DK51" s="107">
        <f t="shared" si="108"/>
        <v>0</v>
      </c>
      <c r="DL51" s="107">
        <f t="shared" si="109"/>
        <v>0</v>
      </c>
      <c r="DM51" s="107">
        <f t="shared" si="110"/>
        <v>0</v>
      </c>
      <c r="DN51" s="107">
        <f t="shared" si="111"/>
        <v>0</v>
      </c>
      <c r="DO51" s="107">
        <f t="shared" si="112"/>
        <v>0</v>
      </c>
      <c r="DP51" s="107">
        <f t="shared" si="113"/>
        <v>0</v>
      </c>
      <c r="DQ51" s="107">
        <f t="shared" si="114"/>
        <v>0</v>
      </c>
      <c r="DR51" s="107">
        <f t="shared" si="115"/>
        <v>0</v>
      </c>
      <c r="DS51" s="107">
        <f t="shared" si="116"/>
        <v>0</v>
      </c>
      <c r="DT51" s="107">
        <f t="shared" si="117"/>
        <v>0</v>
      </c>
      <c r="DV51" s="107">
        <f t="shared" si="118"/>
        <v>0</v>
      </c>
      <c r="DW51" s="107">
        <f t="shared" si="119"/>
        <v>0</v>
      </c>
      <c r="DX51" s="107">
        <f t="shared" si="120"/>
        <v>0</v>
      </c>
      <c r="DY51" s="107">
        <f t="shared" si="121"/>
        <v>0</v>
      </c>
      <c r="DZ51" s="107">
        <f t="shared" si="122"/>
        <v>0</v>
      </c>
      <c r="EA51" s="107">
        <f t="shared" si="123"/>
        <v>0</v>
      </c>
      <c r="EB51" s="107">
        <f t="shared" si="124"/>
        <v>0</v>
      </c>
      <c r="EC51" s="107">
        <f t="shared" si="125"/>
        <v>0</v>
      </c>
      <c r="ED51" s="107">
        <f t="shared" si="126"/>
        <v>0</v>
      </c>
      <c r="EE51" s="107">
        <f t="shared" si="127"/>
        <v>0</v>
      </c>
      <c r="EG51" s="195">
        <f t="shared" si="128"/>
        <v>0</v>
      </c>
      <c r="EH51" s="195">
        <f t="shared" si="129"/>
        <v>0</v>
      </c>
      <c r="EI51" s="195">
        <f t="shared" si="130"/>
        <v>0</v>
      </c>
      <c r="EJ51" s="195">
        <f t="shared" si="131"/>
        <v>0</v>
      </c>
      <c r="EK51" s="195">
        <f t="shared" si="132"/>
        <v>0</v>
      </c>
      <c r="EL51" s="195">
        <f t="shared" si="132"/>
        <v>0</v>
      </c>
      <c r="EM51" s="195">
        <f t="shared" si="132"/>
        <v>0</v>
      </c>
      <c r="EN51" s="195">
        <f t="shared" si="132"/>
        <v>0</v>
      </c>
      <c r="EO51" s="195">
        <f t="shared" si="132"/>
        <v>0</v>
      </c>
      <c r="EP51" s="195">
        <f t="shared" si="132"/>
        <v>0</v>
      </c>
    </row>
    <row r="52" spans="2:146" x14ac:dyDescent="0.2">
      <c r="B52" s="126">
        <f t="shared" si="13"/>
        <v>1</v>
      </c>
      <c r="C52" s="126" t="str">
        <f t="shared" ca="1" si="80"/>
        <v/>
      </c>
      <c r="D52" s="126" t="str">
        <f t="shared" ca="1" si="81"/>
        <v/>
      </c>
      <c r="E52" s="126" t="str">
        <f t="shared" ca="1" si="82"/>
        <v/>
      </c>
      <c r="F52" s="127" t="str">
        <f ca="1">OFFSET(prihlasky!$H$1,$CJ52,0)</f>
        <v/>
      </c>
      <c r="G52" s="127" t="str">
        <f ca="1">IF(OFFSET(prihlasky!$B$1,$CJ52,0)="","",(OFFSET(prihlasky!$B$1,$CJ52,0)))</f>
        <v/>
      </c>
      <c r="H52" s="127">
        <f ca="1">OFFSET(prihlasky!$I$1,$CJ52,0)</f>
        <v>0</v>
      </c>
      <c r="I52" s="127">
        <f ca="1">OFFSET(prihlasky!$A$1,$CJ52,0)</f>
        <v>0</v>
      </c>
      <c r="J52" s="126">
        <f t="shared" si="83"/>
        <v>0</v>
      </c>
      <c r="K52" s="159">
        <f t="shared" si="84"/>
        <v>0</v>
      </c>
      <c r="L52" s="131">
        <f t="shared" ca="1" si="85"/>
        <v>0</v>
      </c>
      <c r="M52" s="127" t="str">
        <f ca="1">IF(OR(CH52=0,ISERROR(MATCH(I52,KKoef!E:E,0))),"",MATCH(I52,KKoef!E:E,0)-1)</f>
        <v/>
      </c>
      <c r="N52" s="127" t="str">
        <f ca="1">IF(M52="","",OFFSET(KKoef!$B$1,M52,0))</f>
        <v/>
      </c>
      <c r="O52" s="128"/>
      <c r="P52" s="128"/>
      <c r="Q52" s="128"/>
      <c r="R52" s="128"/>
      <c r="S52" s="128"/>
      <c r="T52" s="250"/>
      <c r="U52" s="128"/>
      <c r="V52" s="128"/>
      <c r="W52" s="128"/>
      <c r="X52" s="128"/>
      <c r="Y52" s="128"/>
      <c r="Z52" s="250"/>
      <c r="AA52" s="119">
        <f t="shared" ca="1" si="77"/>
        <v>75</v>
      </c>
      <c r="AB52" s="252">
        <f t="shared" si="72"/>
        <v>0</v>
      </c>
      <c r="AC52" s="119">
        <f t="shared" si="73"/>
        <v>0</v>
      </c>
      <c r="AD52" s="252">
        <f t="shared" si="74"/>
        <v>0</v>
      </c>
      <c r="AE52" s="170">
        <f t="shared" ca="1" si="78"/>
        <v>0</v>
      </c>
      <c r="AF52" s="22"/>
      <c r="AG52" s="224"/>
      <c r="AH52" s="194"/>
      <c r="AI52" s="194"/>
      <c r="AJ52" s="194"/>
      <c r="AK52" s="225"/>
      <c r="AL52" s="224"/>
      <c r="AM52" s="194"/>
      <c r="AN52" s="194"/>
      <c r="AO52" s="194"/>
      <c r="AP52" s="225"/>
      <c r="AQ52" s="224"/>
      <c r="AR52" s="194"/>
      <c r="AS52" s="194"/>
      <c r="AT52" s="194"/>
      <c r="AU52" s="225"/>
      <c r="AV52" s="224"/>
      <c r="AW52" s="194"/>
      <c r="AX52" s="194"/>
      <c r="AY52" s="194"/>
      <c r="AZ52" s="225"/>
      <c r="BA52" s="224"/>
      <c r="BB52" s="194"/>
      <c r="BC52" s="194"/>
      <c r="BD52" s="194"/>
      <c r="BE52" s="225"/>
      <c r="BF52" s="224"/>
      <c r="BG52" s="194"/>
      <c r="BH52" s="194"/>
      <c r="BI52" s="194"/>
      <c r="BJ52" s="225"/>
      <c r="BK52" s="212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215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69">
        <f t="shared" si="22"/>
        <v>0</v>
      </c>
      <c r="CH52" s="26">
        <f t="shared" si="79"/>
        <v>0</v>
      </c>
      <c r="CJ52" s="39">
        <v>44</v>
      </c>
      <c r="CK52" s="16">
        <f t="shared" si="86"/>
        <v>0</v>
      </c>
      <c r="CL52" s="51">
        <f t="shared" ca="1" si="133"/>
        <v>0</v>
      </c>
      <c r="CM52" s="51">
        <f t="shared" ca="1" si="133"/>
        <v>0</v>
      </c>
      <c r="CN52" s="51">
        <f t="shared" ca="1" si="133"/>
        <v>0</v>
      </c>
      <c r="CO52" s="51">
        <f t="shared" ca="1" si="87"/>
        <v>0</v>
      </c>
      <c r="CQ52" s="107">
        <f t="shared" si="88"/>
        <v>0</v>
      </c>
      <c r="CR52" s="107">
        <f t="shared" si="89"/>
        <v>0</v>
      </c>
      <c r="CS52" s="107">
        <f t="shared" si="90"/>
        <v>0</v>
      </c>
      <c r="CT52" s="107">
        <f t="shared" si="91"/>
        <v>0</v>
      </c>
      <c r="CU52" s="107">
        <f t="shared" si="92"/>
        <v>0</v>
      </c>
      <c r="CV52" s="107">
        <f t="shared" si="93"/>
        <v>0</v>
      </c>
      <c r="CW52" s="107">
        <f t="shared" si="94"/>
        <v>0</v>
      </c>
      <c r="CX52" s="107">
        <f t="shared" si="95"/>
        <v>0</v>
      </c>
      <c r="CY52" s="107">
        <f t="shared" si="96"/>
        <v>0</v>
      </c>
      <c r="CZ52" s="107">
        <f t="shared" si="97"/>
        <v>0</v>
      </c>
      <c r="DA52" s="107">
        <f t="shared" si="98"/>
        <v>0</v>
      </c>
      <c r="DB52" s="107">
        <f t="shared" si="99"/>
        <v>0</v>
      </c>
      <c r="DC52" s="107">
        <f t="shared" si="100"/>
        <v>0</v>
      </c>
      <c r="DD52" s="107">
        <f t="shared" si="101"/>
        <v>0</v>
      </c>
      <c r="DE52" s="107">
        <f t="shared" si="102"/>
        <v>0</v>
      </c>
      <c r="DF52" s="107">
        <f t="shared" si="103"/>
        <v>0</v>
      </c>
      <c r="DG52" s="107">
        <f t="shared" si="104"/>
        <v>0</v>
      </c>
      <c r="DH52" s="107">
        <f t="shared" si="105"/>
        <v>0</v>
      </c>
      <c r="DI52" s="107">
        <f t="shared" si="106"/>
        <v>0</v>
      </c>
      <c r="DJ52" s="107">
        <f t="shared" si="107"/>
        <v>0</v>
      </c>
      <c r="DK52" s="107">
        <f t="shared" si="108"/>
        <v>0</v>
      </c>
      <c r="DL52" s="107">
        <f t="shared" si="109"/>
        <v>0</v>
      </c>
      <c r="DM52" s="107">
        <f t="shared" si="110"/>
        <v>0</v>
      </c>
      <c r="DN52" s="107">
        <f t="shared" si="111"/>
        <v>0</v>
      </c>
      <c r="DO52" s="107">
        <f t="shared" si="112"/>
        <v>0</v>
      </c>
      <c r="DP52" s="107">
        <f t="shared" si="113"/>
        <v>0</v>
      </c>
      <c r="DQ52" s="107">
        <f t="shared" si="114"/>
        <v>0</v>
      </c>
      <c r="DR52" s="107">
        <f t="shared" si="115"/>
        <v>0</v>
      </c>
      <c r="DS52" s="107">
        <f t="shared" si="116"/>
        <v>0</v>
      </c>
      <c r="DT52" s="107">
        <f t="shared" si="117"/>
        <v>0</v>
      </c>
      <c r="DV52" s="107">
        <f t="shared" si="118"/>
        <v>0</v>
      </c>
      <c r="DW52" s="107">
        <f t="shared" si="119"/>
        <v>0</v>
      </c>
      <c r="DX52" s="107">
        <f t="shared" si="120"/>
        <v>0</v>
      </c>
      <c r="DY52" s="107">
        <f t="shared" si="121"/>
        <v>0</v>
      </c>
      <c r="DZ52" s="107">
        <f t="shared" si="122"/>
        <v>0</v>
      </c>
      <c r="EA52" s="107">
        <f t="shared" si="123"/>
        <v>0</v>
      </c>
      <c r="EB52" s="107">
        <f t="shared" si="124"/>
        <v>0</v>
      </c>
      <c r="EC52" s="107">
        <f t="shared" si="125"/>
        <v>0</v>
      </c>
      <c r="ED52" s="107">
        <f t="shared" si="126"/>
        <v>0</v>
      </c>
      <c r="EE52" s="107">
        <f t="shared" si="127"/>
        <v>0</v>
      </c>
      <c r="EG52" s="195">
        <f t="shared" si="128"/>
        <v>0</v>
      </c>
      <c r="EH52" s="195">
        <f t="shared" si="129"/>
        <v>0</v>
      </c>
      <c r="EI52" s="195">
        <f t="shared" si="130"/>
        <v>0</v>
      </c>
      <c r="EJ52" s="195">
        <f t="shared" si="131"/>
        <v>0</v>
      </c>
      <c r="EK52" s="195">
        <f t="shared" si="132"/>
        <v>0</v>
      </c>
      <c r="EL52" s="195">
        <f t="shared" si="132"/>
        <v>0</v>
      </c>
      <c r="EM52" s="195">
        <f t="shared" si="132"/>
        <v>0</v>
      </c>
      <c r="EN52" s="195">
        <f t="shared" si="132"/>
        <v>0</v>
      </c>
      <c r="EO52" s="195">
        <f t="shared" si="132"/>
        <v>0</v>
      </c>
      <c r="EP52" s="195">
        <f t="shared" si="132"/>
        <v>0</v>
      </c>
    </row>
    <row r="53" spans="2:146" x14ac:dyDescent="0.2">
      <c r="B53" s="126">
        <f t="shared" si="13"/>
        <v>1</v>
      </c>
      <c r="C53" s="126" t="str">
        <f t="shared" ca="1" si="80"/>
        <v/>
      </c>
      <c r="D53" s="126" t="str">
        <f t="shared" ca="1" si="81"/>
        <v/>
      </c>
      <c r="E53" s="126" t="str">
        <f t="shared" ca="1" si="82"/>
        <v/>
      </c>
      <c r="F53" s="127" t="str">
        <f ca="1">OFFSET(prihlasky!$H$1,$CJ53,0)</f>
        <v/>
      </c>
      <c r="G53" s="127" t="str">
        <f ca="1">IF(OFFSET(prihlasky!$B$1,$CJ53,0)="","",(OFFSET(prihlasky!$B$1,$CJ53,0)))</f>
        <v/>
      </c>
      <c r="H53" s="127">
        <f ca="1">OFFSET(prihlasky!$I$1,$CJ53,0)</f>
        <v>0</v>
      </c>
      <c r="I53" s="127">
        <f ca="1">OFFSET(prihlasky!$A$1,$CJ53,0)</f>
        <v>0</v>
      </c>
      <c r="J53" s="126">
        <f t="shared" si="83"/>
        <v>0</v>
      </c>
      <c r="K53" s="159">
        <f t="shared" si="84"/>
        <v>0</v>
      </c>
      <c r="L53" s="131">
        <f t="shared" ca="1" si="85"/>
        <v>0</v>
      </c>
      <c r="M53" s="127" t="str">
        <f ca="1">IF(OR(CH53=0,ISERROR(MATCH(I53,KKoef!E:E,0))),"",MATCH(I53,KKoef!E:E,0)-1)</f>
        <v/>
      </c>
      <c r="N53" s="127" t="str">
        <f ca="1">IF(M53="","",OFFSET(KKoef!$B$1,M53,0))</f>
        <v/>
      </c>
      <c r="O53" s="128"/>
      <c r="P53" s="128"/>
      <c r="Q53" s="128"/>
      <c r="R53" s="128"/>
      <c r="S53" s="128"/>
      <c r="T53" s="250"/>
      <c r="U53" s="128"/>
      <c r="V53" s="128"/>
      <c r="W53" s="128"/>
      <c r="X53" s="128"/>
      <c r="Y53" s="128"/>
      <c r="Z53" s="250"/>
      <c r="AA53" s="119">
        <f t="shared" ca="1" si="77"/>
        <v>75</v>
      </c>
      <c r="AB53" s="252">
        <f t="shared" si="72"/>
        <v>0</v>
      </c>
      <c r="AC53" s="119">
        <f t="shared" si="73"/>
        <v>0</v>
      </c>
      <c r="AD53" s="252">
        <f t="shared" si="74"/>
        <v>0</v>
      </c>
      <c r="AE53" s="170">
        <f t="shared" ca="1" si="78"/>
        <v>0</v>
      </c>
      <c r="AF53" s="22"/>
      <c r="AG53" s="224"/>
      <c r="AH53" s="194"/>
      <c r="AI53" s="194"/>
      <c r="AJ53" s="194"/>
      <c r="AK53" s="225"/>
      <c r="AL53" s="224"/>
      <c r="AM53" s="194"/>
      <c r="AN53" s="194"/>
      <c r="AO53" s="194"/>
      <c r="AP53" s="225"/>
      <c r="AQ53" s="224"/>
      <c r="AR53" s="194"/>
      <c r="AS53" s="194"/>
      <c r="AT53" s="194"/>
      <c r="AU53" s="225"/>
      <c r="AV53" s="224"/>
      <c r="AW53" s="194"/>
      <c r="AX53" s="194"/>
      <c r="AY53" s="194"/>
      <c r="AZ53" s="225"/>
      <c r="BA53" s="224"/>
      <c r="BB53" s="194"/>
      <c r="BC53" s="194"/>
      <c r="BD53" s="194"/>
      <c r="BE53" s="225"/>
      <c r="BF53" s="224"/>
      <c r="BG53" s="194"/>
      <c r="BH53" s="194"/>
      <c r="BI53" s="194"/>
      <c r="BJ53" s="225"/>
      <c r="BK53" s="212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215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69">
        <f t="shared" si="22"/>
        <v>0</v>
      </c>
      <c r="CH53" s="26">
        <f t="shared" si="79"/>
        <v>0</v>
      </c>
      <c r="CJ53" s="39">
        <v>45</v>
      </c>
      <c r="CK53" s="16">
        <f t="shared" si="86"/>
        <v>0</v>
      </c>
      <c r="CL53" s="51">
        <f t="shared" ca="1" si="133"/>
        <v>0</v>
      </c>
      <c r="CM53" s="51">
        <f t="shared" ca="1" si="133"/>
        <v>0</v>
      </c>
      <c r="CN53" s="51">
        <f t="shared" ca="1" si="133"/>
        <v>0</v>
      </c>
      <c r="CO53" s="51">
        <f t="shared" ca="1" si="87"/>
        <v>0</v>
      </c>
      <c r="CQ53" s="107">
        <f t="shared" si="88"/>
        <v>0</v>
      </c>
      <c r="CR53" s="107">
        <f t="shared" si="89"/>
        <v>0</v>
      </c>
      <c r="CS53" s="107">
        <f t="shared" si="90"/>
        <v>0</v>
      </c>
      <c r="CT53" s="107">
        <f t="shared" si="91"/>
        <v>0</v>
      </c>
      <c r="CU53" s="107">
        <f t="shared" si="92"/>
        <v>0</v>
      </c>
      <c r="CV53" s="107">
        <f t="shared" si="93"/>
        <v>0</v>
      </c>
      <c r="CW53" s="107">
        <f t="shared" si="94"/>
        <v>0</v>
      </c>
      <c r="CX53" s="107">
        <f t="shared" si="95"/>
        <v>0</v>
      </c>
      <c r="CY53" s="107">
        <f t="shared" si="96"/>
        <v>0</v>
      </c>
      <c r="CZ53" s="107">
        <f t="shared" si="97"/>
        <v>0</v>
      </c>
      <c r="DA53" s="107">
        <f t="shared" si="98"/>
        <v>0</v>
      </c>
      <c r="DB53" s="107">
        <f t="shared" si="99"/>
        <v>0</v>
      </c>
      <c r="DC53" s="107">
        <f t="shared" si="100"/>
        <v>0</v>
      </c>
      <c r="DD53" s="107">
        <f t="shared" si="101"/>
        <v>0</v>
      </c>
      <c r="DE53" s="107">
        <f t="shared" si="102"/>
        <v>0</v>
      </c>
      <c r="DF53" s="107">
        <f t="shared" si="103"/>
        <v>0</v>
      </c>
      <c r="DG53" s="107">
        <f t="shared" si="104"/>
        <v>0</v>
      </c>
      <c r="DH53" s="107">
        <f t="shared" si="105"/>
        <v>0</v>
      </c>
      <c r="DI53" s="107">
        <f t="shared" si="106"/>
        <v>0</v>
      </c>
      <c r="DJ53" s="107">
        <f t="shared" si="107"/>
        <v>0</v>
      </c>
      <c r="DK53" s="107">
        <f t="shared" si="108"/>
        <v>0</v>
      </c>
      <c r="DL53" s="107">
        <f t="shared" si="109"/>
        <v>0</v>
      </c>
      <c r="DM53" s="107">
        <f t="shared" si="110"/>
        <v>0</v>
      </c>
      <c r="DN53" s="107">
        <f t="shared" si="111"/>
        <v>0</v>
      </c>
      <c r="DO53" s="107">
        <f t="shared" si="112"/>
        <v>0</v>
      </c>
      <c r="DP53" s="107">
        <f t="shared" si="113"/>
        <v>0</v>
      </c>
      <c r="DQ53" s="107">
        <f t="shared" si="114"/>
        <v>0</v>
      </c>
      <c r="DR53" s="107">
        <f t="shared" si="115"/>
        <v>0</v>
      </c>
      <c r="DS53" s="107">
        <f t="shared" si="116"/>
        <v>0</v>
      </c>
      <c r="DT53" s="107">
        <f t="shared" si="117"/>
        <v>0</v>
      </c>
      <c r="DV53" s="107">
        <f t="shared" si="118"/>
        <v>0</v>
      </c>
      <c r="DW53" s="107">
        <f t="shared" si="119"/>
        <v>0</v>
      </c>
      <c r="DX53" s="107">
        <f t="shared" si="120"/>
        <v>0</v>
      </c>
      <c r="DY53" s="107">
        <f t="shared" si="121"/>
        <v>0</v>
      </c>
      <c r="DZ53" s="107">
        <f t="shared" si="122"/>
        <v>0</v>
      </c>
      <c r="EA53" s="107">
        <f t="shared" si="123"/>
        <v>0</v>
      </c>
      <c r="EB53" s="107">
        <f t="shared" si="124"/>
        <v>0</v>
      </c>
      <c r="EC53" s="107">
        <f t="shared" si="125"/>
        <v>0</v>
      </c>
      <c r="ED53" s="107">
        <f t="shared" si="126"/>
        <v>0</v>
      </c>
      <c r="EE53" s="107">
        <f t="shared" si="127"/>
        <v>0</v>
      </c>
      <c r="EG53" s="195">
        <f t="shared" si="128"/>
        <v>0</v>
      </c>
      <c r="EH53" s="195">
        <f t="shared" si="129"/>
        <v>0</v>
      </c>
      <c r="EI53" s="195">
        <f t="shared" si="130"/>
        <v>0</v>
      </c>
      <c r="EJ53" s="195">
        <f t="shared" si="131"/>
        <v>0</v>
      </c>
      <c r="EK53" s="195">
        <f t="shared" si="132"/>
        <v>0</v>
      </c>
      <c r="EL53" s="195">
        <f t="shared" si="132"/>
        <v>0</v>
      </c>
      <c r="EM53" s="195">
        <f t="shared" si="132"/>
        <v>0</v>
      </c>
      <c r="EN53" s="195">
        <f t="shared" si="132"/>
        <v>0</v>
      </c>
      <c r="EO53" s="195">
        <f t="shared" si="132"/>
        <v>0</v>
      </c>
      <c r="EP53" s="195">
        <f t="shared" si="132"/>
        <v>0</v>
      </c>
    </row>
    <row r="54" spans="2:146" x14ac:dyDescent="0.2">
      <c r="B54" s="126">
        <f t="shared" si="13"/>
        <v>1</v>
      </c>
      <c r="C54" s="126" t="str">
        <f t="shared" ca="1" si="80"/>
        <v/>
      </c>
      <c r="D54" s="126" t="str">
        <f t="shared" ca="1" si="81"/>
        <v/>
      </c>
      <c r="E54" s="126" t="str">
        <f t="shared" ca="1" si="82"/>
        <v/>
      </c>
      <c r="F54" s="127" t="str">
        <f ca="1">OFFSET(prihlasky!$H$1,$CJ54,0)</f>
        <v/>
      </c>
      <c r="G54" s="127" t="str">
        <f ca="1">IF(OFFSET(prihlasky!$B$1,$CJ54,0)="","",(OFFSET(prihlasky!$B$1,$CJ54,0)))</f>
        <v/>
      </c>
      <c r="H54" s="127">
        <f ca="1">OFFSET(prihlasky!$I$1,$CJ54,0)</f>
        <v>0</v>
      </c>
      <c r="I54" s="127">
        <f ca="1">OFFSET(prihlasky!$A$1,$CJ54,0)</f>
        <v>0</v>
      </c>
      <c r="J54" s="126">
        <f t="shared" si="83"/>
        <v>0</v>
      </c>
      <c r="K54" s="159">
        <f t="shared" si="84"/>
        <v>0</v>
      </c>
      <c r="L54" s="131">
        <f t="shared" ca="1" si="85"/>
        <v>0</v>
      </c>
      <c r="M54" s="127" t="str">
        <f ca="1">IF(OR(CH54=0,ISERROR(MATCH(I54,KKoef!E:E,0))),"",MATCH(I54,KKoef!E:E,0)-1)</f>
        <v/>
      </c>
      <c r="N54" s="127" t="str">
        <f ca="1">IF(M54="","",OFFSET(KKoef!$B$1,M54,0))</f>
        <v/>
      </c>
      <c r="O54" s="128"/>
      <c r="P54" s="128"/>
      <c r="Q54" s="128"/>
      <c r="R54" s="128"/>
      <c r="S54" s="128"/>
      <c r="T54" s="250"/>
      <c r="U54" s="128"/>
      <c r="V54" s="128"/>
      <c r="W54" s="128"/>
      <c r="X54" s="128"/>
      <c r="Y54" s="128"/>
      <c r="Z54" s="250"/>
      <c r="AA54" s="119">
        <f t="shared" ca="1" si="77"/>
        <v>75</v>
      </c>
      <c r="AB54" s="252">
        <f t="shared" si="72"/>
        <v>0</v>
      </c>
      <c r="AC54" s="119">
        <f t="shared" si="73"/>
        <v>0</v>
      </c>
      <c r="AD54" s="252">
        <f t="shared" si="74"/>
        <v>0</v>
      </c>
      <c r="AE54" s="170">
        <f t="shared" ca="1" si="78"/>
        <v>0</v>
      </c>
      <c r="AF54" s="22"/>
      <c r="AG54" s="224"/>
      <c r="AH54" s="194"/>
      <c r="AI54" s="194"/>
      <c r="AJ54" s="194"/>
      <c r="AK54" s="225"/>
      <c r="AL54" s="224"/>
      <c r="AM54" s="194"/>
      <c r="AN54" s="194"/>
      <c r="AO54" s="194"/>
      <c r="AP54" s="225"/>
      <c r="AQ54" s="224"/>
      <c r="AR54" s="194"/>
      <c r="AS54" s="194"/>
      <c r="AT54" s="194"/>
      <c r="AU54" s="225"/>
      <c r="AV54" s="224"/>
      <c r="AW54" s="194"/>
      <c r="AX54" s="194"/>
      <c r="AY54" s="194"/>
      <c r="AZ54" s="225"/>
      <c r="BA54" s="224"/>
      <c r="BB54" s="194"/>
      <c r="BC54" s="194"/>
      <c r="BD54" s="194"/>
      <c r="BE54" s="225"/>
      <c r="BF54" s="224"/>
      <c r="BG54" s="194"/>
      <c r="BH54" s="194"/>
      <c r="BI54" s="194"/>
      <c r="BJ54" s="225"/>
      <c r="BK54" s="212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215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69">
        <f t="shared" si="22"/>
        <v>0</v>
      </c>
      <c r="CH54" s="26">
        <f t="shared" si="79"/>
        <v>0</v>
      </c>
      <c r="CJ54" s="39">
        <v>46</v>
      </c>
      <c r="CK54" s="16">
        <f t="shared" si="86"/>
        <v>0</v>
      </c>
      <c r="CL54" s="51">
        <f t="shared" ca="1" si="133"/>
        <v>0</v>
      </c>
      <c r="CM54" s="51">
        <f t="shared" ca="1" si="133"/>
        <v>0</v>
      </c>
      <c r="CN54" s="51">
        <f t="shared" ca="1" si="133"/>
        <v>0</v>
      </c>
      <c r="CO54" s="51">
        <f t="shared" ca="1" si="87"/>
        <v>0</v>
      </c>
      <c r="CQ54" s="107">
        <f t="shared" si="88"/>
        <v>0</v>
      </c>
      <c r="CR54" s="107">
        <f t="shared" si="89"/>
        <v>0</v>
      </c>
      <c r="CS54" s="107">
        <f t="shared" si="90"/>
        <v>0</v>
      </c>
      <c r="CT54" s="107">
        <f t="shared" si="91"/>
        <v>0</v>
      </c>
      <c r="CU54" s="107">
        <f t="shared" si="92"/>
        <v>0</v>
      </c>
      <c r="CV54" s="107">
        <f t="shared" si="93"/>
        <v>0</v>
      </c>
      <c r="CW54" s="107">
        <f t="shared" si="94"/>
        <v>0</v>
      </c>
      <c r="CX54" s="107">
        <f t="shared" si="95"/>
        <v>0</v>
      </c>
      <c r="CY54" s="107">
        <f t="shared" si="96"/>
        <v>0</v>
      </c>
      <c r="CZ54" s="107">
        <f t="shared" si="97"/>
        <v>0</v>
      </c>
      <c r="DA54" s="107">
        <f t="shared" si="98"/>
        <v>0</v>
      </c>
      <c r="DB54" s="107">
        <f t="shared" si="99"/>
        <v>0</v>
      </c>
      <c r="DC54" s="107">
        <f t="shared" si="100"/>
        <v>0</v>
      </c>
      <c r="DD54" s="107">
        <f t="shared" si="101"/>
        <v>0</v>
      </c>
      <c r="DE54" s="107">
        <f t="shared" si="102"/>
        <v>0</v>
      </c>
      <c r="DF54" s="107">
        <f t="shared" si="103"/>
        <v>0</v>
      </c>
      <c r="DG54" s="107">
        <f t="shared" si="104"/>
        <v>0</v>
      </c>
      <c r="DH54" s="107">
        <f t="shared" si="105"/>
        <v>0</v>
      </c>
      <c r="DI54" s="107">
        <f t="shared" si="106"/>
        <v>0</v>
      </c>
      <c r="DJ54" s="107">
        <f t="shared" si="107"/>
        <v>0</v>
      </c>
      <c r="DK54" s="107">
        <f t="shared" si="108"/>
        <v>0</v>
      </c>
      <c r="DL54" s="107">
        <f t="shared" si="109"/>
        <v>0</v>
      </c>
      <c r="DM54" s="107">
        <f t="shared" si="110"/>
        <v>0</v>
      </c>
      <c r="DN54" s="107">
        <f t="shared" si="111"/>
        <v>0</v>
      </c>
      <c r="DO54" s="107">
        <f t="shared" si="112"/>
        <v>0</v>
      </c>
      <c r="DP54" s="107">
        <f t="shared" si="113"/>
        <v>0</v>
      </c>
      <c r="DQ54" s="107">
        <f t="shared" si="114"/>
        <v>0</v>
      </c>
      <c r="DR54" s="107">
        <f t="shared" si="115"/>
        <v>0</v>
      </c>
      <c r="DS54" s="107">
        <f t="shared" si="116"/>
        <v>0</v>
      </c>
      <c r="DT54" s="107">
        <f t="shared" si="117"/>
        <v>0</v>
      </c>
      <c r="DV54" s="107">
        <f t="shared" si="118"/>
        <v>0</v>
      </c>
      <c r="DW54" s="107">
        <f t="shared" si="119"/>
        <v>0</v>
      </c>
      <c r="DX54" s="107">
        <f t="shared" si="120"/>
        <v>0</v>
      </c>
      <c r="DY54" s="107">
        <f t="shared" si="121"/>
        <v>0</v>
      </c>
      <c r="DZ54" s="107">
        <f t="shared" si="122"/>
        <v>0</v>
      </c>
      <c r="EA54" s="107">
        <f t="shared" si="123"/>
        <v>0</v>
      </c>
      <c r="EB54" s="107">
        <f t="shared" si="124"/>
        <v>0</v>
      </c>
      <c r="EC54" s="107">
        <f t="shared" si="125"/>
        <v>0</v>
      </c>
      <c r="ED54" s="107">
        <f t="shared" si="126"/>
        <v>0</v>
      </c>
      <c r="EE54" s="107">
        <f t="shared" si="127"/>
        <v>0</v>
      </c>
      <c r="EG54" s="195">
        <f t="shared" si="128"/>
        <v>0</v>
      </c>
      <c r="EH54" s="195">
        <f t="shared" si="129"/>
        <v>0</v>
      </c>
      <c r="EI54" s="195">
        <f t="shared" si="130"/>
        <v>0</v>
      </c>
      <c r="EJ54" s="195">
        <f t="shared" si="131"/>
        <v>0</v>
      </c>
      <c r="EK54" s="195">
        <f t="shared" si="132"/>
        <v>0</v>
      </c>
      <c r="EL54" s="195">
        <f t="shared" si="132"/>
        <v>0</v>
      </c>
      <c r="EM54" s="195">
        <f t="shared" si="132"/>
        <v>0</v>
      </c>
      <c r="EN54" s="195">
        <f t="shared" si="132"/>
        <v>0</v>
      </c>
      <c r="EO54" s="195">
        <f t="shared" si="132"/>
        <v>0</v>
      </c>
      <c r="EP54" s="195">
        <f t="shared" si="132"/>
        <v>0</v>
      </c>
    </row>
    <row r="55" spans="2:146" x14ac:dyDescent="0.2">
      <c r="B55" s="126">
        <f t="shared" si="13"/>
        <v>1</v>
      </c>
      <c r="C55" s="126" t="str">
        <f t="shared" ca="1" si="80"/>
        <v/>
      </c>
      <c r="D55" s="126" t="str">
        <f t="shared" ca="1" si="81"/>
        <v/>
      </c>
      <c r="E55" s="126" t="str">
        <f t="shared" ca="1" si="82"/>
        <v/>
      </c>
      <c r="F55" s="127" t="str">
        <f ca="1">OFFSET(prihlasky!$H$1,$CJ55,0)</f>
        <v/>
      </c>
      <c r="G55" s="127" t="str">
        <f ca="1">IF(OFFSET(prihlasky!$B$1,$CJ55,0)="","",(OFFSET(prihlasky!$B$1,$CJ55,0)))</f>
        <v/>
      </c>
      <c r="H55" s="127">
        <f ca="1">OFFSET(prihlasky!$I$1,$CJ55,0)</f>
        <v>0</v>
      </c>
      <c r="I55" s="127">
        <f ca="1">OFFSET(prihlasky!$A$1,$CJ55,0)</f>
        <v>0</v>
      </c>
      <c r="J55" s="126">
        <f t="shared" si="83"/>
        <v>0</v>
      </c>
      <c r="K55" s="159">
        <f t="shared" si="84"/>
        <v>0</v>
      </c>
      <c r="L55" s="131">
        <f t="shared" ca="1" si="85"/>
        <v>0</v>
      </c>
      <c r="M55" s="127" t="str">
        <f ca="1">IF(OR(CH55=0,ISERROR(MATCH(I55,KKoef!E:E,0))),"",MATCH(I55,KKoef!E:E,0)-1)</f>
        <v/>
      </c>
      <c r="N55" s="127" t="str">
        <f ca="1">IF(M55="","",OFFSET(KKoef!$B$1,M55,0))</f>
        <v/>
      </c>
      <c r="O55" s="128"/>
      <c r="P55" s="128"/>
      <c r="Q55" s="128"/>
      <c r="R55" s="128"/>
      <c r="S55" s="128"/>
      <c r="T55" s="250"/>
      <c r="U55" s="128"/>
      <c r="V55" s="128"/>
      <c r="W55" s="128"/>
      <c r="X55" s="128"/>
      <c r="Y55" s="128"/>
      <c r="Z55" s="250"/>
      <c r="AA55" s="119">
        <f t="shared" ca="1" si="77"/>
        <v>75</v>
      </c>
      <c r="AB55" s="252">
        <f t="shared" si="72"/>
        <v>0</v>
      </c>
      <c r="AC55" s="119">
        <f t="shared" si="73"/>
        <v>0</v>
      </c>
      <c r="AD55" s="252">
        <f t="shared" si="74"/>
        <v>0</v>
      </c>
      <c r="AE55" s="170">
        <f t="shared" ca="1" si="78"/>
        <v>0</v>
      </c>
      <c r="AF55" s="22"/>
      <c r="AG55" s="224"/>
      <c r="AH55" s="194"/>
      <c r="AI55" s="194"/>
      <c r="AJ55" s="194"/>
      <c r="AK55" s="225"/>
      <c r="AL55" s="224"/>
      <c r="AM55" s="194"/>
      <c r="AN55" s="194"/>
      <c r="AO55" s="194"/>
      <c r="AP55" s="225"/>
      <c r="AQ55" s="224"/>
      <c r="AR55" s="194"/>
      <c r="AS55" s="194"/>
      <c r="AT55" s="194"/>
      <c r="AU55" s="225"/>
      <c r="AV55" s="224"/>
      <c r="AW55" s="194"/>
      <c r="AX55" s="194"/>
      <c r="AY55" s="194"/>
      <c r="AZ55" s="225"/>
      <c r="BA55" s="224"/>
      <c r="BB55" s="194"/>
      <c r="BC55" s="194"/>
      <c r="BD55" s="194"/>
      <c r="BE55" s="225"/>
      <c r="BF55" s="224"/>
      <c r="BG55" s="194"/>
      <c r="BH55" s="194"/>
      <c r="BI55" s="194"/>
      <c r="BJ55" s="225"/>
      <c r="BK55" s="212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215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69">
        <f t="shared" si="22"/>
        <v>0</v>
      </c>
      <c r="CH55" s="26">
        <f t="shared" si="79"/>
        <v>0</v>
      </c>
      <c r="CJ55" s="39">
        <v>47</v>
      </c>
      <c r="CK55" s="16">
        <f t="shared" si="86"/>
        <v>0</v>
      </c>
      <c r="CL55" s="51">
        <f t="shared" ca="1" si="133"/>
        <v>0</v>
      </c>
      <c r="CM55" s="51">
        <f t="shared" ca="1" si="133"/>
        <v>0</v>
      </c>
      <c r="CN55" s="51">
        <f t="shared" ca="1" si="133"/>
        <v>0</v>
      </c>
      <c r="CO55" s="51">
        <f t="shared" ca="1" si="87"/>
        <v>0</v>
      </c>
      <c r="CQ55" s="107">
        <f t="shared" si="88"/>
        <v>0</v>
      </c>
      <c r="CR55" s="107">
        <f t="shared" si="89"/>
        <v>0</v>
      </c>
      <c r="CS55" s="107">
        <f t="shared" si="90"/>
        <v>0</v>
      </c>
      <c r="CT55" s="107">
        <f t="shared" si="91"/>
        <v>0</v>
      </c>
      <c r="CU55" s="107">
        <f t="shared" si="92"/>
        <v>0</v>
      </c>
      <c r="CV55" s="107">
        <f t="shared" si="93"/>
        <v>0</v>
      </c>
      <c r="CW55" s="107">
        <f t="shared" si="94"/>
        <v>0</v>
      </c>
      <c r="CX55" s="107">
        <f t="shared" si="95"/>
        <v>0</v>
      </c>
      <c r="CY55" s="107">
        <f t="shared" si="96"/>
        <v>0</v>
      </c>
      <c r="CZ55" s="107">
        <f t="shared" si="97"/>
        <v>0</v>
      </c>
      <c r="DA55" s="107">
        <f t="shared" si="98"/>
        <v>0</v>
      </c>
      <c r="DB55" s="107">
        <f t="shared" si="99"/>
        <v>0</v>
      </c>
      <c r="DC55" s="107">
        <f t="shared" si="100"/>
        <v>0</v>
      </c>
      <c r="DD55" s="107">
        <f t="shared" si="101"/>
        <v>0</v>
      </c>
      <c r="DE55" s="107">
        <f t="shared" si="102"/>
        <v>0</v>
      </c>
      <c r="DF55" s="107">
        <f t="shared" si="103"/>
        <v>0</v>
      </c>
      <c r="DG55" s="107">
        <f t="shared" si="104"/>
        <v>0</v>
      </c>
      <c r="DH55" s="107">
        <f t="shared" si="105"/>
        <v>0</v>
      </c>
      <c r="DI55" s="107">
        <f t="shared" si="106"/>
        <v>0</v>
      </c>
      <c r="DJ55" s="107">
        <f t="shared" si="107"/>
        <v>0</v>
      </c>
      <c r="DK55" s="107">
        <f t="shared" si="108"/>
        <v>0</v>
      </c>
      <c r="DL55" s="107">
        <f t="shared" si="109"/>
        <v>0</v>
      </c>
      <c r="DM55" s="107">
        <f t="shared" si="110"/>
        <v>0</v>
      </c>
      <c r="DN55" s="107">
        <f t="shared" si="111"/>
        <v>0</v>
      </c>
      <c r="DO55" s="107">
        <f t="shared" si="112"/>
        <v>0</v>
      </c>
      <c r="DP55" s="107">
        <f t="shared" si="113"/>
        <v>0</v>
      </c>
      <c r="DQ55" s="107">
        <f t="shared" si="114"/>
        <v>0</v>
      </c>
      <c r="DR55" s="107">
        <f t="shared" si="115"/>
        <v>0</v>
      </c>
      <c r="DS55" s="107">
        <f t="shared" si="116"/>
        <v>0</v>
      </c>
      <c r="DT55" s="107">
        <f t="shared" si="117"/>
        <v>0</v>
      </c>
      <c r="DV55" s="107">
        <f t="shared" si="118"/>
        <v>0</v>
      </c>
      <c r="DW55" s="107">
        <f t="shared" si="119"/>
        <v>0</v>
      </c>
      <c r="DX55" s="107">
        <f t="shared" si="120"/>
        <v>0</v>
      </c>
      <c r="DY55" s="107">
        <f t="shared" si="121"/>
        <v>0</v>
      </c>
      <c r="DZ55" s="107">
        <f t="shared" si="122"/>
        <v>0</v>
      </c>
      <c r="EA55" s="107">
        <f t="shared" si="123"/>
        <v>0</v>
      </c>
      <c r="EB55" s="107">
        <f t="shared" si="124"/>
        <v>0</v>
      </c>
      <c r="EC55" s="107">
        <f t="shared" si="125"/>
        <v>0</v>
      </c>
      <c r="ED55" s="107">
        <f t="shared" si="126"/>
        <v>0</v>
      </c>
      <c r="EE55" s="107">
        <f t="shared" si="127"/>
        <v>0</v>
      </c>
      <c r="EG55" s="195">
        <f t="shared" si="128"/>
        <v>0</v>
      </c>
      <c r="EH55" s="195">
        <f t="shared" si="129"/>
        <v>0</v>
      </c>
      <c r="EI55" s="195">
        <f t="shared" si="130"/>
        <v>0</v>
      </c>
      <c r="EJ55" s="195">
        <f t="shared" si="131"/>
        <v>0</v>
      </c>
      <c r="EK55" s="195">
        <f t="shared" si="132"/>
        <v>0</v>
      </c>
      <c r="EL55" s="195">
        <f t="shared" si="132"/>
        <v>0</v>
      </c>
      <c r="EM55" s="195">
        <f t="shared" si="132"/>
        <v>0</v>
      </c>
      <c r="EN55" s="195">
        <f t="shared" si="132"/>
        <v>0</v>
      </c>
      <c r="EO55" s="195">
        <f t="shared" si="132"/>
        <v>0</v>
      </c>
      <c r="EP55" s="195">
        <f t="shared" si="132"/>
        <v>0</v>
      </c>
    </row>
    <row r="56" spans="2:146" x14ac:dyDescent="0.2">
      <c r="B56" s="126">
        <f t="shared" si="13"/>
        <v>1</v>
      </c>
      <c r="C56" s="126" t="str">
        <f t="shared" ca="1" si="80"/>
        <v/>
      </c>
      <c r="D56" s="126" t="str">
        <f t="shared" ca="1" si="81"/>
        <v/>
      </c>
      <c r="E56" s="126" t="str">
        <f t="shared" ca="1" si="82"/>
        <v/>
      </c>
      <c r="F56" s="127" t="str">
        <f ca="1">OFFSET(prihlasky!$H$1,$CJ56,0)</f>
        <v/>
      </c>
      <c r="G56" s="127" t="str">
        <f ca="1">IF(OFFSET(prihlasky!$B$1,$CJ56,0)="","",(OFFSET(prihlasky!$B$1,$CJ56,0)))</f>
        <v/>
      </c>
      <c r="H56" s="127">
        <f ca="1">OFFSET(prihlasky!$I$1,$CJ56,0)</f>
        <v>0</v>
      </c>
      <c r="I56" s="127">
        <f ca="1">OFFSET(prihlasky!$A$1,$CJ56,0)</f>
        <v>0</v>
      </c>
      <c r="J56" s="126">
        <f t="shared" si="83"/>
        <v>0</v>
      </c>
      <c r="K56" s="159">
        <f t="shared" si="84"/>
        <v>0</v>
      </c>
      <c r="L56" s="131">
        <f t="shared" ca="1" si="85"/>
        <v>0</v>
      </c>
      <c r="M56" s="127" t="str">
        <f ca="1">IF(OR(CH56=0,ISERROR(MATCH(I56,KKoef!E:E,0))),"",MATCH(I56,KKoef!E:E,0)-1)</f>
        <v/>
      </c>
      <c r="N56" s="127" t="str">
        <f ca="1">IF(M56="","",OFFSET(KKoef!$B$1,M56,0))</f>
        <v/>
      </c>
      <c r="O56" s="128"/>
      <c r="P56" s="128"/>
      <c r="Q56" s="128"/>
      <c r="R56" s="128"/>
      <c r="S56" s="128"/>
      <c r="T56" s="250"/>
      <c r="U56" s="128"/>
      <c r="V56" s="128"/>
      <c r="W56" s="128"/>
      <c r="X56" s="128"/>
      <c r="Y56" s="128"/>
      <c r="Z56" s="250"/>
      <c r="AA56" s="119">
        <f t="shared" ca="1" si="77"/>
        <v>75</v>
      </c>
      <c r="AB56" s="252">
        <f t="shared" si="72"/>
        <v>0</v>
      </c>
      <c r="AC56" s="119">
        <f t="shared" si="73"/>
        <v>0</v>
      </c>
      <c r="AD56" s="252">
        <f t="shared" si="74"/>
        <v>0</v>
      </c>
      <c r="AE56" s="170">
        <f t="shared" ca="1" si="78"/>
        <v>0</v>
      </c>
      <c r="AF56" s="22"/>
      <c r="AG56" s="224"/>
      <c r="AH56" s="194"/>
      <c r="AI56" s="194"/>
      <c r="AJ56" s="194"/>
      <c r="AK56" s="225"/>
      <c r="AL56" s="224"/>
      <c r="AM56" s="194"/>
      <c r="AN56" s="194"/>
      <c r="AO56" s="194"/>
      <c r="AP56" s="225"/>
      <c r="AQ56" s="224"/>
      <c r="AR56" s="194"/>
      <c r="AS56" s="194"/>
      <c r="AT56" s="194"/>
      <c r="AU56" s="225"/>
      <c r="AV56" s="224"/>
      <c r="AW56" s="194"/>
      <c r="AX56" s="194"/>
      <c r="AY56" s="194"/>
      <c r="AZ56" s="225"/>
      <c r="BA56" s="224"/>
      <c r="BB56" s="194"/>
      <c r="BC56" s="194"/>
      <c r="BD56" s="194"/>
      <c r="BE56" s="225"/>
      <c r="BF56" s="224"/>
      <c r="BG56" s="194"/>
      <c r="BH56" s="194"/>
      <c r="BI56" s="194"/>
      <c r="BJ56" s="225"/>
      <c r="BK56" s="212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215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69">
        <f t="shared" si="22"/>
        <v>0</v>
      </c>
      <c r="CH56" s="26">
        <f t="shared" si="79"/>
        <v>0</v>
      </c>
      <c r="CJ56" s="39">
        <v>48</v>
      </c>
      <c r="CK56" s="16">
        <f t="shared" si="86"/>
        <v>0</v>
      </c>
      <c r="CL56" s="51">
        <f t="shared" ca="1" si="133"/>
        <v>0</v>
      </c>
      <c r="CM56" s="51">
        <f t="shared" ca="1" si="133"/>
        <v>0</v>
      </c>
      <c r="CN56" s="51">
        <f t="shared" ca="1" si="133"/>
        <v>0</v>
      </c>
      <c r="CO56" s="51">
        <f t="shared" ca="1" si="87"/>
        <v>0</v>
      </c>
      <c r="CQ56" s="107">
        <f t="shared" si="88"/>
        <v>0</v>
      </c>
      <c r="CR56" s="107">
        <f t="shared" si="89"/>
        <v>0</v>
      </c>
      <c r="CS56" s="107">
        <f t="shared" si="90"/>
        <v>0</v>
      </c>
      <c r="CT56" s="107">
        <f t="shared" si="91"/>
        <v>0</v>
      </c>
      <c r="CU56" s="107">
        <f t="shared" si="92"/>
        <v>0</v>
      </c>
      <c r="CV56" s="107">
        <f t="shared" si="93"/>
        <v>0</v>
      </c>
      <c r="CW56" s="107">
        <f t="shared" si="94"/>
        <v>0</v>
      </c>
      <c r="CX56" s="107">
        <f t="shared" si="95"/>
        <v>0</v>
      </c>
      <c r="CY56" s="107">
        <f t="shared" si="96"/>
        <v>0</v>
      </c>
      <c r="CZ56" s="107">
        <f t="shared" si="97"/>
        <v>0</v>
      </c>
      <c r="DA56" s="107">
        <f t="shared" si="98"/>
        <v>0</v>
      </c>
      <c r="DB56" s="107">
        <f t="shared" si="99"/>
        <v>0</v>
      </c>
      <c r="DC56" s="107">
        <f t="shared" si="100"/>
        <v>0</v>
      </c>
      <c r="DD56" s="107">
        <f t="shared" si="101"/>
        <v>0</v>
      </c>
      <c r="DE56" s="107">
        <f t="shared" si="102"/>
        <v>0</v>
      </c>
      <c r="DF56" s="107">
        <f t="shared" si="103"/>
        <v>0</v>
      </c>
      <c r="DG56" s="107">
        <f t="shared" si="104"/>
        <v>0</v>
      </c>
      <c r="DH56" s="107">
        <f t="shared" si="105"/>
        <v>0</v>
      </c>
      <c r="DI56" s="107">
        <f t="shared" si="106"/>
        <v>0</v>
      </c>
      <c r="DJ56" s="107">
        <f t="shared" si="107"/>
        <v>0</v>
      </c>
      <c r="DK56" s="107">
        <f t="shared" si="108"/>
        <v>0</v>
      </c>
      <c r="DL56" s="107">
        <f t="shared" si="109"/>
        <v>0</v>
      </c>
      <c r="DM56" s="107">
        <f t="shared" si="110"/>
        <v>0</v>
      </c>
      <c r="DN56" s="107">
        <f t="shared" si="111"/>
        <v>0</v>
      </c>
      <c r="DO56" s="107">
        <f t="shared" si="112"/>
        <v>0</v>
      </c>
      <c r="DP56" s="107">
        <f t="shared" si="113"/>
        <v>0</v>
      </c>
      <c r="DQ56" s="107">
        <f t="shared" si="114"/>
        <v>0</v>
      </c>
      <c r="DR56" s="107">
        <f t="shared" si="115"/>
        <v>0</v>
      </c>
      <c r="DS56" s="107">
        <f t="shared" si="116"/>
        <v>0</v>
      </c>
      <c r="DT56" s="107">
        <f t="shared" si="117"/>
        <v>0</v>
      </c>
      <c r="DV56" s="107">
        <f t="shared" si="118"/>
        <v>0</v>
      </c>
      <c r="DW56" s="107">
        <f t="shared" si="119"/>
        <v>0</v>
      </c>
      <c r="DX56" s="107">
        <f t="shared" si="120"/>
        <v>0</v>
      </c>
      <c r="DY56" s="107">
        <f t="shared" si="121"/>
        <v>0</v>
      </c>
      <c r="DZ56" s="107">
        <f t="shared" si="122"/>
        <v>0</v>
      </c>
      <c r="EA56" s="107">
        <f t="shared" si="123"/>
        <v>0</v>
      </c>
      <c r="EB56" s="107">
        <f t="shared" si="124"/>
        <v>0</v>
      </c>
      <c r="EC56" s="107">
        <f t="shared" si="125"/>
        <v>0</v>
      </c>
      <c r="ED56" s="107">
        <f t="shared" si="126"/>
        <v>0</v>
      </c>
      <c r="EE56" s="107">
        <f t="shared" si="127"/>
        <v>0</v>
      </c>
      <c r="EG56" s="195">
        <f t="shared" si="128"/>
        <v>0</v>
      </c>
      <c r="EH56" s="195">
        <f t="shared" si="129"/>
        <v>0</v>
      </c>
      <c r="EI56" s="195">
        <f t="shared" si="130"/>
        <v>0</v>
      </c>
      <c r="EJ56" s="195">
        <f t="shared" si="131"/>
        <v>0</v>
      </c>
      <c r="EK56" s="195">
        <f t="shared" si="132"/>
        <v>0</v>
      </c>
      <c r="EL56" s="195">
        <f t="shared" si="132"/>
        <v>0</v>
      </c>
      <c r="EM56" s="195">
        <f t="shared" si="132"/>
        <v>0</v>
      </c>
      <c r="EN56" s="195">
        <f t="shared" si="132"/>
        <v>0</v>
      </c>
      <c r="EO56" s="195">
        <f t="shared" si="132"/>
        <v>0</v>
      </c>
      <c r="EP56" s="195">
        <f t="shared" si="132"/>
        <v>0</v>
      </c>
    </row>
    <row r="57" spans="2:146" x14ac:dyDescent="0.2">
      <c r="B57" s="126">
        <f t="shared" si="13"/>
        <v>1</v>
      </c>
      <c r="C57" s="126" t="str">
        <f t="shared" ca="1" si="80"/>
        <v/>
      </c>
      <c r="D57" s="126" t="str">
        <f t="shared" ca="1" si="81"/>
        <v/>
      </c>
      <c r="E57" s="126" t="str">
        <f t="shared" ca="1" si="82"/>
        <v/>
      </c>
      <c r="F57" s="127" t="str">
        <f ca="1">OFFSET(prihlasky!$H$1,$CJ57,0)</f>
        <v/>
      </c>
      <c r="G57" s="127" t="str">
        <f ca="1">IF(OFFSET(prihlasky!$B$1,$CJ57,0)="","",(OFFSET(prihlasky!$B$1,$CJ57,0)))</f>
        <v/>
      </c>
      <c r="H57" s="127">
        <f ca="1">OFFSET(prihlasky!$I$1,$CJ57,0)</f>
        <v>0</v>
      </c>
      <c r="I57" s="127">
        <f ca="1">OFFSET(prihlasky!$A$1,$CJ57,0)</f>
        <v>0</v>
      </c>
      <c r="J57" s="126">
        <f t="shared" si="83"/>
        <v>0</v>
      </c>
      <c r="K57" s="159">
        <f t="shared" si="84"/>
        <v>0</v>
      </c>
      <c r="L57" s="131">
        <f t="shared" ca="1" si="85"/>
        <v>0</v>
      </c>
      <c r="M57" s="127" t="str">
        <f ca="1">IF(OR(CH57=0,ISERROR(MATCH(I57,KKoef!E:E,0))),"",MATCH(I57,KKoef!E:E,0)-1)</f>
        <v/>
      </c>
      <c r="N57" s="127" t="str">
        <f ca="1">IF(M57="","",OFFSET(KKoef!$B$1,M57,0))</f>
        <v/>
      </c>
      <c r="O57" s="128"/>
      <c r="P57" s="128"/>
      <c r="Q57" s="128"/>
      <c r="R57" s="128"/>
      <c r="S57" s="128"/>
      <c r="T57" s="250"/>
      <c r="U57" s="128"/>
      <c r="V57" s="128"/>
      <c r="W57" s="128"/>
      <c r="X57" s="128"/>
      <c r="Y57" s="128"/>
      <c r="Z57" s="250"/>
      <c r="AA57" s="119">
        <f t="shared" ca="1" si="77"/>
        <v>75</v>
      </c>
      <c r="AB57" s="252">
        <f t="shared" si="72"/>
        <v>0</v>
      </c>
      <c r="AC57" s="119">
        <f t="shared" si="73"/>
        <v>0</v>
      </c>
      <c r="AD57" s="252">
        <f t="shared" si="74"/>
        <v>0</v>
      </c>
      <c r="AE57" s="170">
        <f t="shared" ca="1" si="78"/>
        <v>0</v>
      </c>
      <c r="AF57" s="22"/>
      <c r="AG57" s="224"/>
      <c r="AH57" s="194"/>
      <c r="AI57" s="194"/>
      <c r="AJ57" s="194"/>
      <c r="AK57" s="225"/>
      <c r="AL57" s="224"/>
      <c r="AM57" s="194"/>
      <c r="AN57" s="194"/>
      <c r="AO57" s="194"/>
      <c r="AP57" s="225"/>
      <c r="AQ57" s="224"/>
      <c r="AR57" s="194"/>
      <c r="AS57" s="194"/>
      <c r="AT57" s="194"/>
      <c r="AU57" s="225"/>
      <c r="AV57" s="224"/>
      <c r="AW57" s="194"/>
      <c r="AX57" s="194"/>
      <c r="AY57" s="194"/>
      <c r="AZ57" s="225"/>
      <c r="BA57" s="224"/>
      <c r="BB57" s="194"/>
      <c r="BC57" s="194"/>
      <c r="BD57" s="194"/>
      <c r="BE57" s="225"/>
      <c r="BF57" s="224"/>
      <c r="BG57" s="194"/>
      <c r="BH57" s="194"/>
      <c r="BI57" s="194"/>
      <c r="BJ57" s="225"/>
      <c r="BK57" s="212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215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69">
        <f t="shared" si="22"/>
        <v>0</v>
      </c>
      <c r="CH57" s="26">
        <f t="shared" si="79"/>
        <v>0</v>
      </c>
      <c r="CJ57" s="39">
        <v>49</v>
      </c>
      <c r="CK57" s="16">
        <f t="shared" si="86"/>
        <v>0</v>
      </c>
      <c r="CL57" s="51">
        <f t="shared" ca="1" si="133"/>
        <v>0</v>
      </c>
      <c r="CM57" s="51">
        <f t="shared" ca="1" si="133"/>
        <v>0</v>
      </c>
      <c r="CN57" s="51">
        <f t="shared" ca="1" si="133"/>
        <v>0</v>
      </c>
      <c r="CO57" s="51">
        <f t="shared" ca="1" si="87"/>
        <v>0</v>
      </c>
      <c r="CQ57" s="107">
        <f t="shared" si="88"/>
        <v>0</v>
      </c>
      <c r="CR57" s="107">
        <f t="shared" si="89"/>
        <v>0</v>
      </c>
      <c r="CS57" s="107">
        <f t="shared" si="90"/>
        <v>0</v>
      </c>
      <c r="CT57" s="107">
        <f t="shared" si="91"/>
        <v>0</v>
      </c>
      <c r="CU57" s="107">
        <f t="shared" si="92"/>
        <v>0</v>
      </c>
      <c r="CV57" s="107">
        <f t="shared" si="93"/>
        <v>0</v>
      </c>
      <c r="CW57" s="107">
        <f t="shared" si="94"/>
        <v>0</v>
      </c>
      <c r="CX57" s="107">
        <f t="shared" si="95"/>
        <v>0</v>
      </c>
      <c r="CY57" s="107">
        <f t="shared" si="96"/>
        <v>0</v>
      </c>
      <c r="CZ57" s="107">
        <f t="shared" si="97"/>
        <v>0</v>
      </c>
      <c r="DA57" s="107">
        <f t="shared" si="98"/>
        <v>0</v>
      </c>
      <c r="DB57" s="107">
        <f t="shared" si="99"/>
        <v>0</v>
      </c>
      <c r="DC57" s="107">
        <f t="shared" si="100"/>
        <v>0</v>
      </c>
      <c r="DD57" s="107">
        <f t="shared" si="101"/>
        <v>0</v>
      </c>
      <c r="DE57" s="107">
        <f t="shared" si="102"/>
        <v>0</v>
      </c>
      <c r="DF57" s="107">
        <f t="shared" si="103"/>
        <v>0</v>
      </c>
      <c r="DG57" s="107">
        <f t="shared" si="104"/>
        <v>0</v>
      </c>
      <c r="DH57" s="107">
        <f t="shared" si="105"/>
        <v>0</v>
      </c>
      <c r="DI57" s="107">
        <f t="shared" si="106"/>
        <v>0</v>
      </c>
      <c r="DJ57" s="107">
        <f t="shared" si="107"/>
        <v>0</v>
      </c>
      <c r="DK57" s="107">
        <f t="shared" si="108"/>
        <v>0</v>
      </c>
      <c r="DL57" s="107">
        <f t="shared" si="109"/>
        <v>0</v>
      </c>
      <c r="DM57" s="107">
        <f t="shared" si="110"/>
        <v>0</v>
      </c>
      <c r="DN57" s="107">
        <f t="shared" si="111"/>
        <v>0</v>
      </c>
      <c r="DO57" s="107">
        <f t="shared" si="112"/>
        <v>0</v>
      </c>
      <c r="DP57" s="107">
        <f t="shared" si="113"/>
        <v>0</v>
      </c>
      <c r="DQ57" s="107">
        <f t="shared" si="114"/>
        <v>0</v>
      </c>
      <c r="DR57" s="107">
        <f t="shared" si="115"/>
        <v>0</v>
      </c>
      <c r="DS57" s="107">
        <f t="shared" si="116"/>
        <v>0</v>
      </c>
      <c r="DT57" s="107">
        <f t="shared" si="117"/>
        <v>0</v>
      </c>
      <c r="DV57" s="107">
        <f t="shared" si="118"/>
        <v>0</v>
      </c>
      <c r="DW57" s="107">
        <f t="shared" si="119"/>
        <v>0</v>
      </c>
      <c r="DX57" s="107">
        <f t="shared" si="120"/>
        <v>0</v>
      </c>
      <c r="DY57" s="107">
        <f t="shared" si="121"/>
        <v>0</v>
      </c>
      <c r="DZ57" s="107">
        <f t="shared" si="122"/>
        <v>0</v>
      </c>
      <c r="EA57" s="107">
        <f t="shared" si="123"/>
        <v>0</v>
      </c>
      <c r="EB57" s="107">
        <f t="shared" si="124"/>
        <v>0</v>
      </c>
      <c r="EC57" s="107">
        <f t="shared" si="125"/>
        <v>0</v>
      </c>
      <c r="ED57" s="107">
        <f t="shared" si="126"/>
        <v>0</v>
      </c>
      <c r="EE57" s="107">
        <f t="shared" si="127"/>
        <v>0</v>
      </c>
      <c r="EG57" s="195">
        <f t="shared" si="128"/>
        <v>0</v>
      </c>
      <c r="EH57" s="195">
        <f t="shared" si="129"/>
        <v>0</v>
      </c>
      <c r="EI57" s="195">
        <f t="shared" si="130"/>
        <v>0</v>
      </c>
      <c r="EJ57" s="195">
        <f t="shared" si="131"/>
        <v>0</v>
      </c>
      <c r="EK57" s="195">
        <f t="shared" ref="EK57:EP72" si="134">IF(CA$7="",0,CA57)</f>
        <v>0</v>
      </c>
      <c r="EL57" s="195">
        <f t="shared" si="134"/>
        <v>0</v>
      </c>
      <c r="EM57" s="195">
        <f t="shared" si="134"/>
        <v>0</v>
      </c>
      <c r="EN57" s="195">
        <f t="shared" si="134"/>
        <v>0</v>
      </c>
      <c r="EO57" s="195">
        <f t="shared" si="134"/>
        <v>0</v>
      </c>
      <c r="EP57" s="195">
        <f t="shared" si="134"/>
        <v>0</v>
      </c>
    </row>
    <row r="58" spans="2:146" x14ac:dyDescent="0.2">
      <c r="B58" s="126">
        <f t="shared" si="13"/>
        <v>1</v>
      </c>
      <c r="C58" s="126" t="str">
        <f t="shared" ca="1" si="80"/>
        <v/>
      </c>
      <c r="D58" s="126" t="str">
        <f t="shared" ca="1" si="81"/>
        <v/>
      </c>
      <c r="E58" s="126" t="str">
        <f t="shared" ca="1" si="82"/>
        <v/>
      </c>
      <c r="F58" s="127" t="str">
        <f ca="1">OFFSET(prihlasky!$H$1,$CJ58,0)</f>
        <v/>
      </c>
      <c r="G58" s="127" t="str">
        <f ca="1">IF(OFFSET(prihlasky!$B$1,$CJ58,0)="","",(OFFSET(prihlasky!$B$1,$CJ58,0)))</f>
        <v/>
      </c>
      <c r="H58" s="127">
        <f ca="1">OFFSET(prihlasky!$I$1,$CJ58,0)</f>
        <v>0</v>
      </c>
      <c r="I58" s="127">
        <f ca="1">OFFSET(prihlasky!$A$1,$CJ58,0)</f>
        <v>0</v>
      </c>
      <c r="J58" s="126">
        <f t="shared" si="83"/>
        <v>0</v>
      </c>
      <c r="K58" s="159">
        <f t="shared" si="84"/>
        <v>0</v>
      </c>
      <c r="L58" s="131">
        <f t="shared" ca="1" si="85"/>
        <v>0</v>
      </c>
      <c r="M58" s="127" t="str">
        <f ca="1">IF(OR(CH58=0,ISERROR(MATCH(I58,KKoef!E:E,0))),"",MATCH(I58,KKoef!E:E,0)-1)</f>
        <v/>
      </c>
      <c r="N58" s="127" t="str">
        <f ca="1">IF(M58="","",OFFSET(KKoef!$B$1,M58,0))</f>
        <v/>
      </c>
      <c r="O58" s="128"/>
      <c r="P58" s="128"/>
      <c r="Q58" s="128"/>
      <c r="R58" s="128"/>
      <c r="S58" s="128"/>
      <c r="T58" s="250"/>
      <c r="U58" s="128"/>
      <c r="V58" s="128"/>
      <c r="W58" s="128"/>
      <c r="X58" s="128"/>
      <c r="Y58" s="128"/>
      <c r="Z58" s="250"/>
      <c r="AA58" s="119">
        <f t="shared" ca="1" si="77"/>
        <v>75</v>
      </c>
      <c r="AB58" s="252">
        <f t="shared" si="72"/>
        <v>0</v>
      </c>
      <c r="AC58" s="119">
        <f t="shared" si="73"/>
        <v>0</v>
      </c>
      <c r="AD58" s="252">
        <f t="shared" si="74"/>
        <v>0</v>
      </c>
      <c r="AE58" s="170">
        <f t="shared" ca="1" si="78"/>
        <v>0</v>
      </c>
      <c r="AF58" s="22"/>
      <c r="AG58" s="224"/>
      <c r="AH58" s="194"/>
      <c r="AI58" s="194"/>
      <c r="AJ58" s="194"/>
      <c r="AK58" s="225"/>
      <c r="AL58" s="224"/>
      <c r="AM58" s="194"/>
      <c r="AN58" s="194"/>
      <c r="AO58" s="194"/>
      <c r="AP58" s="225"/>
      <c r="AQ58" s="224"/>
      <c r="AR58" s="194"/>
      <c r="AS58" s="194"/>
      <c r="AT58" s="194"/>
      <c r="AU58" s="225"/>
      <c r="AV58" s="224"/>
      <c r="AW58" s="194"/>
      <c r="AX58" s="194"/>
      <c r="AY58" s="194"/>
      <c r="AZ58" s="225"/>
      <c r="BA58" s="224"/>
      <c r="BB58" s="194"/>
      <c r="BC58" s="194"/>
      <c r="BD58" s="194"/>
      <c r="BE58" s="225"/>
      <c r="BF58" s="224"/>
      <c r="BG58" s="194"/>
      <c r="BH58" s="194"/>
      <c r="BI58" s="194"/>
      <c r="BJ58" s="225"/>
      <c r="BK58" s="212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215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69">
        <f t="shared" si="22"/>
        <v>0</v>
      </c>
      <c r="CH58" s="26">
        <f t="shared" si="79"/>
        <v>0</v>
      </c>
      <c r="CJ58" s="39">
        <v>50</v>
      </c>
      <c r="CK58" s="16">
        <f t="shared" si="86"/>
        <v>0</v>
      </c>
      <c r="CL58" s="51">
        <f t="shared" ca="1" si="133"/>
        <v>0</v>
      </c>
      <c r="CM58" s="51">
        <f t="shared" ca="1" si="133"/>
        <v>0</v>
      </c>
      <c r="CN58" s="51">
        <f t="shared" ca="1" si="133"/>
        <v>0</v>
      </c>
      <c r="CO58" s="51">
        <f t="shared" ca="1" si="87"/>
        <v>0</v>
      </c>
      <c r="CQ58" s="107">
        <f t="shared" si="88"/>
        <v>0</v>
      </c>
      <c r="CR58" s="107">
        <f t="shared" si="89"/>
        <v>0</v>
      </c>
      <c r="CS58" s="107">
        <f t="shared" si="90"/>
        <v>0</v>
      </c>
      <c r="CT58" s="107">
        <f t="shared" si="91"/>
        <v>0</v>
      </c>
      <c r="CU58" s="107">
        <f t="shared" si="92"/>
        <v>0</v>
      </c>
      <c r="CV58" s="107">
        <f t="shared" si="93"/>
        <v>0</v>
      </c>
      <c r="CW58" s="107">
        <f t="shared" si="94"/>
        <v>0</v>
      </c>
      <c r="CX58" s="107">
        <f t="shared" si="95"/>
        <v>0</v>
      </c>
      <c r="CY58" s="107">
        <f t="shared" si="96"/>
        <v>0</v>
      </c>
      <c r="CZ58" s="107">
        <f t="shared" si="97"/>
        <v>0</v>
      </c>
      <c r="DA58" s="107">
        <f t="shared" si="98"/>
        <v>0</v>
      </c>
      <c r="DB58" s="107">
        <f t="shared" si="99"/>
        <v>0</v>
      </c>
      <c r="DC58" s="107">
        <f t="shared" si="100"/>
        <v>0</v>
      </c>
      <c r="DD58" s="107">
        <f t="shared" si="101"/>
        <v>0</v>
      </c>
      <c r="DE58" s="107">
        <f t="shared" si="102"/>
        <v>0</v>
      </c>
      <c r="DF58" s="107">
        <f t="shared" si="103"/>
        <v>0</v>
      </c>
      <c r="DG58" s="107">
        <f t="shared" si="104"/>
        <v>0</v>
      </c>
      <c r="DH58" s="107">
        <f t="shared" si="105"/>
        <v>0</v>
      </c>
      <c r="DI58" s="107">
        <f t="shared" si="106"/>
        <v>0</v>
      </c>
      <c r="DJ58" s="107">
        <f t="shared" si="107"/>
        <v>0</v>
      </c>
      <c r="DK58" s="107">
        <f t="shared" si="108"/>
        <v>0</v>
      </c>
      <c r="DL58" s="107">
        <f t="shared" si="109"/>
        <v>0</v>
      </c>
      <c r="DM58" s="107">
        <f t="shared" si="110"/>
        <v>0</v>
      </c>
      <c r="DN58" s="107">
        <f t="shared" si="111"/>
        <v>0</v>
      </c>
      <c r="DO58" s="107">
        <f t="shared" si="112"/>
        <v>0</v>
      </c>
      <c r="DP58" s="107">
        <f t="shared" si="113"/>
        <v>0</v>
      </c>
      <c r="DQ58" s="107">
        <f t="shared" si="114"/>
        <v>0</v>
      </c>
      <c r="DR58" s="107">
        <f t="shared" si="115"/>
        <v>0</v>
      </c>
      <c r="DS58" s="107">
        <f t="shared" si="116"/>
        <v>0</v>
      </c>
      <c r="DT58" s="107">
        <f t="shared" si="117"/>
        <v>0</v>
      </c>
      <c r="DV58" s="107">
        <f t="shared" si="118"/>
        <v>0</v>
      </c>
      <c r="DW58" s="107">
        <f t="shared" si="119"/>
        <v>0</v>
      </c>
      <c r="DX58" s="107">
        <f t="shared" si="120"/>
        <v>0</v>
      </c>
      <c r="DY58" s="107">
        <f t="shared" si="121"/>
        <v>0</v>
      </c>
      <c r="DZ58" s="107">
        <f t="shared" si="122"/>
        <v>0</v>
      </c>
      <c r="EA58" s="107">
        <f t="shared" si="123"/>
        <v>0</v>
      </c>
      <c r="EB58" s="107">
        <f t="shared" si="124"/>
        <v>0</v>
      </c>
      <c r="EC58" s="107">
        <f t="shared" si="125"/>
        <v>0</v>
      </c>
      <c r="ED58" s="107">
        <f t="shared" si="126"/>
        <v>0</v>
      </c>
      <c r="EE58" s="107">
        <f t="shared" si="127"/>
        <v>0</v>
      </c>
      <c r="EG58" s="195">
        <f t="shared" si="128"/>
        <v>0</v>
      </c>
      <c r="EH58" s="195">
        <f t="shared" si="129"/>
        <v>0</v>
      </c>
      <c r="EI58" s="195">
        <f t="shared" si="130"/>
        <v>0</v>
      </c>
      <c r="EJ58" s="195">
        <f t="shared" si="131"/>
        <v>0</v>
      </c>
      <c r="EK58" s="195">
        <f t="shared" si="134"/>
        <v>0</v>
      </c>
      <c r="EL58" s="195">
        <f t="shared" si="134"/>
        <v>0</v>
      </c>
      <c r="EM58" s="195">
        <f t="shared" si="134"/>
        <v>0</v>
      </c>
      <c r="EN58" s="195">
        <f t="shared" si="134"/>
        <v>0</v>
      </c>
      <c r="EO58" s="195">
        <f t="shared" si="134"/>
        <v>0</v>
      </c>
      <c r="EP58" s="195">
        <f t="shared" si="134"/>
        <v>0</v>
      </c>
    </row>
    <row r="59" spans="2:146" x14ac:dyDescent="0.2">
      <c r="B59" s="126">
        <f t="shared" si="13"/>
        <v>1</v>
      </c>
      <c r="C59" s="126" t="str">
        <f t="shared" ca="1" si="80"/>
        <v/>
      </c>
      <c r="D59" s="126" t="str">
        <f t="shared" ca="1" si="81"/>
        <v/>
      </c>
      <c r="E59" s="126" t="str">
        <f t="shared" ca="1" si="82"/>
        <v/>
      </c>
      <c r="F59" s="127" t="str">
        <f ca="1">OFFSET(prihlasky!$H$1,$CJ59,0)</f>
        <v/>
      </c>
      <c r="G59" s="127" t="str">
        <f ca="1">IF(OFFSET(prihlasky!$B$1,$CJ59,0)="","",(OFFSET(prihlasky!$B$1,$CJ59,0)))</f>
        <v/>
      </c>
      <c r="H59" s="127">
        <f ca="1">OFFSET(prihlasky!$I$1,$CJ59,0)</f>
        <v>0</v>
      </c>
      <c r="I59" s="127">
        <f ca="1">OFFSET(prihlasky!$A$1,$CJ59,0)</f>
        <v>0</v>
      </c>
      <c r="J59" s="126">
        <f t="shared" si="83"/>
        <v>0</v>
      </c>
      <c r="K59" s="159">
        <f t="shared" si="84"/>
        <v>0</v>
      </c>
      <c r="L59" s="131">
        <f t="shared" ca="1" si="85"/>
        <v>0</v>
      </c>
      <c r="M59" s="127" t="str">
        <f ca="1">IF(OR(CH59=0,ISERROR(MATCH(I59,KKoef!E:E,0))),"",MATCH(I59,KKoef!E:E,0)-1)</f>
        <v/>
      </c>
      <c r="N59" s="127" t="str">
        <f ca="1">IF(M59="","",OFFSET(KKoef!$B$1,M59,0))</f>
        <v/>
      </c>
      <c r="O59" s="128"/>
      <c r="P59" s="128"/>
      <c r="Q59" s="128"/>
      <c r="R59" s="128"/>
      <c r="S59" s="128"/>
      <c r="T59" s="250"/>
      <c r="U59" s="128"/>
      <c r="V59" s="128"/>
      <c r="W59" s="128"/>
      <c r="X59" s="128"/>
      <c r="Y59" s="128"/>
      <c r="Z59" s="250"/>
      <c r="AA59" s="119">
        <f t="shared" ca="1" si="77"/>
        <v>75</v>
      </c>
      <c r="AB59" s="252">
        <f t="shared" si="72"/>
        <v>0</v>
      </c>
      <c r="AC59" s="119">
        <f t="shared" si="73"/>
        <v>0</v>
      </c>
      <c r="AD59" s="252">
        <f t="shared" si="74"/>
        <v>0</v>
      </c>
      <c r="AE59" s="170">
        <f t="shared" ca="1" si="78"/>
        <v>0</v>
      </c>
      <c r="AF59" s="22"/>
      <c r="AG59" s="224"/>
      <c r="AH59" s="194"/>
      <c r="AI59" s="194"/>
      <c r="AJ59" s="194"/>
      <c r="AK59" s="225"/>
      <c r="AL59" s="224"/>
      <c r="AM59" s="194"/>
      <c r="AN59" s="194"/>
      <c r="AO59" s="194"/>
      <c r="AP59" s="225"/>
      <c r="AQ59" s="224"/>
      <c r="AR59" s="194"/>
      <c r="AS59" s="194"/>
      <c r="AT59" s="194"/>
      <c r="AU59" s="225"/>
      <c r="AV59" s="224"/>
      <c r="AW59" s="194"/>
      <c r="AX59" s="194"/>
      <c r="AY59" s="194"/>
      <c r="AZ59" s="225"/>
      <c r="BA59" s="224"/>
      <c r="BB59" s="194"/>
      <c r="BC59" s="194"/>
      <c r="BD59" s="194"/>
      <c r="BE59" s="225"/>
      <c r="BF59" s="224"/>
      <c r="BG59" s="194"/>
      <c r="BH59" s="194"/>
      <c r="BI59" s="194"/>
      <c r="BJ59" s="225"/>
      <c r="BK59" s="212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215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69">
        <f t="shared" si="22"/>
        <v>0</v>
      </c>
      <c r="CH59" s="26">
        <f t="shared" si="79"/>
        <v>0</v>
      </c>
      <c r="CJ59" s="39">
        <v>51</v>
      </c>
      <c r="CK59" s="16">
        <f t="shared" si="86"/>
        <v>0</v>
      </c>
      <c r="CL59" s="51">
        <f t="shared" ca="1" si="133"/>
        <v>0</v>
      </c>
      <c r="CM59" s="51">
        <f t="shared" ca="1" si="133"/>
        <v>0</v>
      </c>
      <c r="CN59" s="51">
        <f t="shared" ca="1" si="133"/>
        <v>0</v>
      </c>
      <c r="CO59" s="51">
        <f t="shared" ca="1" si="87"/>
        <v>0</v>
      </c>
      <c r="CQ59" s="107">
        <f t="shared" si="88"/>
        <v>0</v>
      </c>
      <c r="CR59" s="107">
        <f t="shared" si="89"/>
        <v>0</v>
      </c>
      <c r="CS59" s="107">
        <f t="shared" si="90"/>
        <v>0</v>
      </c>
      <c r="CT59" s="107">
        <f t="shared" si="91"/>
        <v>0</v>
      </c>
      <c r="CU59" s="107">
        <f t="shared" si="92"/>
        <v>0</v>
      </c>
      <c r="CV59" s="107">
        <f t="shared" si="93"/>
        <v>0</v>
      </c>
      <c r="CW59" s="107">
        <f t="shared" si="94"/>
        <v>0</v>
      </c>
      <c r="CX59" s="107">
        <f t="shared" si="95"/>
        <v>0</v>
      </c>
      <c r="CY59" s="107">
        <f t="shared" si="96"/>
        <v>0</v>
      </c>
      <c r="CZ59" s="107">
        <f t="shared" si="97"/>
        <v>0</v>
      </c>
      <c r="DA59" s="107">
        <f t="shared" si="98"/>
        <v>0</v>
      </c>
      <c r="DB59" s="107">
        <f t="shared" si="99"/>
        <v>0</v>
      </c>
      <c r="DC59" s="107">
        <f t="shared" si="100"/>
        <v>0</v>
      </c>
      <c r="DD59" s="107">
        <f t="shared" si="101"/>
        <v>0</v>
      </c>
      <c r="DE59" s="107">
        <f t="shared" si="102"/>
        <v>0</v>
      </c>
      <c r="DF59" s="107">
        <f t="shared" si="103"/>
        <v>0</v>
      </c>
      <c r="DG59" s="107">
        <f t="shared" si="104"/>
        <v>0</v>
      </c>
      <c r="DH59" s="107">
        <f t="shared" si="105"/>
        <v>0</v>
      </c>
      <c r="DI59" s="107">
        <f t="shared" si="106"/>
        <v>0</v>
      </c>
      <c r="DJ59" s="107">
        <f t="shared" si="107"/>
        <v>0</v>
      </c>
      <c r="DK59" s="107">
        <f t="shared" si="108"/>
        <v>0</v>
      </c>
      <c r="DL59" s="107">
        <f t="shared" si="109"/>
        <v>0</v>
      </c>
      <c r="DM59" s="107">
        <f t="shared" si="110"/>
        <v>0</v>
      </c>
      <c r="DN59" s="107">
        <f t="shared" si="111"/>
        <v>0</v>
      </c>
      <c r="DO59" s="107">
        <f t="shared" si="112"/>
        <v>0</v>
      </c>
      <c r="DP59" s="107">
        <f t="shared" si="113"/>
        <v>0</v>
      </c>
      <c r="DQ59" s="107">
        <f t="shared" si="114"/>
        <v>0</v>
      </c>
      <c r="DR59" s="107">
        <f t="shared" si="115"/>
        <v>0</v>
      </c>
      <c r="DS59" s="107">
        <f t="shared" si="116"/>
        <v>0</v>
      </c>
      <c r="DT59" s="107">
        <f t="shared" si="117"/>
        <v>0</v>
      </c>
      <c r="DV59" s="107">
        <f t="shared" si="118"/>
        <v>0</v>
      </c>
      <c r="DW59" s="107">
        <f t="shared" si="119"/>
        <v>0</v>
      </c>
      <c r="DX59" s="107">
        <f t="shared" si="120"/>
        <v>0</v>
      </c>
      <c r="DY59" s="107">
        <f t="shared" si="121"/>
        <v>0</v>
      </c>
      <c r="DZ59" s="107">
        <f t="shared" si="122"/>
        <v>0</v>
      </c>
      <c r="EA59" s="107">
        <f t="shared" si="123"/>
        <v>0</v>
      </c>
      <c r="EB59" s="107">
        <f t="shared" si="124"/>
        <v>0</v>
      </c>
      <c r="EC59" s="107">
        <f t="shared" si="125"/>
        <v>0</v>
      </c>
      <c r="ED59" s="107">
        <f t="shared" si="126"/>
        <v>0</v>
      </c>
      <c r="EE59" s="107">
        <f t="shared" si="127"/>
        <v>0</v>
      </c>
      <c r="EG59" s="195">
        <f t="shared" si="128"/>
        <v>0</v>
      </c>
      <c r="EH59" s="195">
        <f t="shared" si="129"/>
        <v>0</v>
      </c>
      <c r="EI59" s="195">
        <f t="shared" si="130"/>
        <v>0</v>
      </c>
      <c r="EJ59" s="195">
        <f t="shared" si="131"/>
        <v>0</v>
      </c>
      <c r="EK59" s="195">
        <f t="shared" si="134"/>
        <v>0</v>
      </c>
      <c r="EL59" s="195">
        <f t="shared" si="134"/>
        <v>0</v>
      </c>
      <c r="EM59" s="195">
        <f t="shared" si="134"/>
        <v>0</v>
      </c>
      <c r="EN59" s="195">
        <f t="shared" si="134"/>
        <v>0</v>
      </c>
      <c r="EO59" s="195">
        <f t="shared" si="134"/>
        <v>0</v>
      </c>
      <c r="EP59" s="195">
        <f t="shared" si="134"/>
        <v>0</v>
      </c>
    </row>
    <row r="60" spans="2:146" x14ac:dyDescent="0.2">
      <c r="B60" s="126">
        <f t="shared" si="13"/>
        <v>1</v>
      </c>
      <c r="C60" s="126" t="str">
        <f t="shared" ca="1" si="80"/>
        <v/>
      </c>
      <c r="D60" s="126" t="str">
        <f t="shared" ca="1" si="81"/>
        <v/>
      </c>
      <c r="E60" s="126" t="str">
        <f t="shared" ca="1" si="82"/>
        <v/>
      </c>
      <c r="F60" s="127" t="str">
        <f ca="1">OFFSET(prihlasky!$H$1,$CJ60,0)</f>
        <v/>
      </c>
      <c r="G60" s="127" t="str">
        <f ca="1">IF(OFFSET(prihlasky!$B$1,$CJ60,0)="","",(OFFSET(prihlasky!$B$1,$CJ60,0)))</f>
        <v/>
      </c>
      <c r="H60" s="127">
        <f ca="1">OFFSET(prihlasky!$I$1,$CJ60,0)</f>
        <v>0</v>
      </c>
      <c r="I60" s="127">
        <f ca="1">OFFSET(prihlasky!$A$1,$CJ60,0)</f>
        <v>0</v>
      </c>
      <c r="J60" s="126">
        <f t="shared" si="83"/>
        <v>0</v>
      </c>
      <c r="K60" s="159">
        <f t="shared" si="84"/>
        <v>0</v>
      </c>
      <c r="L60" s="131">
        <f t="shared" ca="1" si="85"/>
        <v>0</v>
      </c>
      <c r="M60" s="127" t="str">
        <f ca="1">IF(OR(CH60=0,ISERROR(MATCH(I60,KKoef!E:E,0))),"",MATCH(I60,KKoef!E:E,0)-1)</f>
        <v/>
      </c>
      <c r="N60" s="127" t="str">
        <f ca="1">IF(M60="","",OFFSET(KKoef!$B$1,M60,0))</f>
        <v/>
      </c>
      <c r="O60" s="128"/>
      <c r="P60" s="128"/>
      <c r="Q60" s="128"/>
      <c r="R60" s="128"/>
      <c r="S60" s="128"/>
      <c r="T60" s="250"/>
      <c r="U60" s="128"/>
      <c r="V60" s="128"/>
      <c r="W60" s="128"/>
      <c r="X60" s="128"/>
      <c r="Y60" s="128"/>
      <c r="Z60" s="250"/>
      <c r="AA60" s="119">
        <f t="shared" ca="1" si="77"/>
        <v>75</v>
      </c>
      <c r="AB60" s="252">
        <f t="shared" si="72"/>
        <v>0</v>
      </c>
      <c r="AC60" s="119">
        <f t="shared" si="73"/>
        <v>0</v>
      </c>
      <c r="AD60" s="252">
        <f t="shared" si="74"/>
        <v>0</v>
      </c>
      <c r="AE60" s="170">
        <f t="shared" ca="1" si="78"/>
        <v>0</v>
      </c>
      <c r="AF60" s="22"/>
      <c r="AG60" s="224"/>
      <c r="AH60" s="194"/>
      <c r="AI60" s="194"/>
      <c r="AJ60" s="194"/>
      <c r="AK60" s="225"/>
      <c r="AL60" s="224"/>
      <c r="AM60" s="194"/>
      <c r="AN60" s="194"/>
      <c r="AO60" s="194"/>
      <c r="AP60" s="225"/>
      <c r="AQ60" s="224"/>
      <c r="AR60" s="194"/>
      <c r="AS60" s="194"/>
      <c r="AT60" s="194"/>
      <c r="AU60" s="225"/>
      <c r="AV60" s="224"/>
      <c r="AW60" s="194"/>
      <c r="AX60" s="194"/>
      <c r="AY60" s="194"/>
      <c r="AZ60" s="225"/>
      <c r="BA60" s="224"/>
      <c r="BB60" s="194"/>
      <c r="BC60" s="194"/>
      <c r="BD60" s="194"/>
      <c r="BE60" s="225"/>
      <c r="BF60" s="224"/>
      <c r="BG60" s="194"/>
      <c r="BH60" s="194"/>
      <c r="BI60" s="194"/>
      <c r="BJ60" s="225"/>
      <c r="BK60" s="212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215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69">
        <f t="shared" si="22"/>
        <v>0</v>
      </c>
      <c r="CH60" s="26">
        <f t="shared" si="79"/>
        <v>0</v>
      </c>
      <c r="CJ60" s="39">
        <v>52</v>
      </c>
      <c r="CK60" s="16">
        <f t="shared" si="86"/>
        <v>0</v>
      </c>
      <c r="CL60" s="51">
        <f t="shared" ca="1" si="133"/>
        <v>0</v>
      </c>
      <c r="CM60" s="51">
        <f t="shared" ca="1" si="133"/>
        <v>0</v>
      </c>
      <c r="CN60" s="51">
        <f t="shared" ca="1" si="133"/>
        <v>0</v>
      </c>
      <c r="CO60" s="51">
        <f t="shared" ca="1" si="87"/>
        <v>0</v>
      </c>
      <c r="CQ60" s="107">
        <f t="shared" si="88"/>
        <v>0</v>
      </c>
      <c r="CR60" s="107">
        <f t="shared" si="89"/>
        <v>0</v>
      </c>
      <c r="CS60" s="107">
        <f t="shared" si="90"/>
        <v>0</v>
      </c>
      <c r="CT60" s="107">
        <f t="shared" si="91"/>
        <v>0</v>
      </c>
      <c r="CU60" s="107">
        <f t="shared" si="92"/>
        <v>0</v>
      </c>
      <c r="CV60" s="107">
        <f t="shared" si="93"/>
        <v>0</v>
      </c>
      <c r="CW60" s="107">
        <f t="shared" si="94"/>
        <v>0</v>
      </c>
      <c r="CX60" s="107">
        <f t="shared" si="95"/>
        <v>0</v>
      </c>
      <c r="CY60" s="107">
        <f t="shared" si="96"/>
        <v>0</v>
      </c>
      <c r="CZ60" s="107">
        <f t="shared" si="97"/>
        <v>0</v>
      </c>
      <c r="DA60" s="107">
        <f t="shared" si="98"/>
        <v>0</v>
      </c>
      <c r="DB60" s="107">
        <f t="shared" si="99"/>
        <v>0</v>
      </c>
      <c r="DC60" s="107">
        <f t="shared" si="100"/>
        <v>0</v>
      </c>
      <c r="DD60" s="107">
        <f t="shared" si="101"/>
        <v>0</v>
      </c>
      <c r="DE60" s="107">
        <f t="shared" si="102"/>
        <v>0</v>
      </c>
      <c r="DF60" s="107">
        <f t="shared" si="103"/>
        <v>0</v>
      </c>
      <c r="DG60" s="107">
        <f t="shared" si="104"/>
        <v>0</v>
      </c>
      <c r="DH60" s="107">
        <f t="shared" si="105"/>
        <v>0</v>
      </c>
      <c r="DI60" s="107">
        <f t="shared" si="106"/>
        <v>0</v>
      </c>
      <c r="DJ60" s="107">
        <f t="shared" si="107"/>
        <v>0</v>
      </c>
      <c r="DK60" s="107">
        <f t="shared" si="108"/>
        <v>0</v>
      </c>
      <c r="DL60" s="107">
        <f t="shared" si="109"/>
        <v>0</v>
      </c>
      <c r="DM60" s="107">
        <f t="shared" si="110"/>
        <v>0</v>
      </c>
      <c r="DN60" s="107">
        <f t="shared" si="111"/>
        <v>0</v>
      </c>
      <c r="DO60" s="107">
        <f t="shared" si="112"/>
        <v>0</v>
      </c>
      <c r="DP60" s="107">
        <f t="shared" si="113"/>
        <v>0</v>
      </c>
      <c r="DQ60" s="107">
        <f t="shared" si="114"/>
        <v>0</v>
      </c>
      <c r="DR60" s="107">
        <f t="shared" si="115"/>
        <v>0</v>
      </c>
      <c r="DS60" s="107">
        <f t="shared" si="116"/>
        <v>0</v>
      </c>
      <c r="DT60" s="107">
        <f t="shared" si="117"/>
        <v>0</v>
      </c>
      <c r="DV60" s="107">
        <f t="shared" si="118"/>
        <v>0</v>
      </c>
      <c r="DW60" s="107">
        <f t="shared" si="119"/>
        <v>0</v>
      </c>
      <c r="DX60" s="107">
        <f t="shared" si="120"/>
        <v>0</v>
      </c>
      <c r="DY60" s="107">
        <f t="shared" si="121"/>
        <v>0</v>
      </c>
      <c r="DZ60" s="107">
        <f t="shared" si="122"/>
        <v>0</v>
      </c>
      <c r="EA60" s="107">
        <f t="shared" si="123"/>
        <v>0</v>
      </c>
      <c r="EB60" s="107">
        <f t="shared" si="124"/>
        <v>0</v>
      </c>
      <c r="EC60" s="107">
        <f t="shared" si="125"/>
        <v>0</v>
      </c>
      <c r="ED60" s="107">
        <f t="shared" si="126"/>
        <v>0</v>
      </c>
      <c r="EE60" s="107">
        <f t="shared" si="127"/>
        <v>0</v>
      </c>
      <c r="EG60" s="195">
        <f t="shared" si="128"/>
        <v>0</v>
      </c>
      <c r="EH60" s="195">
        <f t="shared" si="129"/>
        <v>0</v>
      </c>
      <c r="EI60" s="195">
        <f t="shared" si="130"/>
        <v>0</v>
      </c>
      <c r="EJ60" s="195">
        <f t="shared" si="131"/>
        <v>0</v>
      </c>
      <c r="EK60" s="195">
        <f t="shared" si="134"/>
        <v>0</v>
      </c>
      <c r="EL60" s="195">
        <f t="shared" si="134"/>
        <v>0</v>
      </c>
      <c r="EM60" s="195">
        <f t="shared" si="134"/>
        <v>0</v>
      </c>
      <c r="EN60" s="195">
        <f t="shared" si="134"/>
        <v>0</v>
      </c>
      <c r="EO60" s="195">
        <f t="shared" si="134"/>
        <v>0</v>
      </c>
      <c r="EP60" s="195">
        <f t="shared" si="134"/>
        <v>0</v>
      </c>
    </row>
    <row r="61" spans="2:146" x14ac:dyDescent="0.2">
      <c r="B61" s="126">
        <f t="shared" si="13"/>
        <v>1</v>
      </c>
      <c r="C61" s="126" t="str">
        <f t="shared" ca="1" si="80"/>
        <v/>
      </c>
      <c r="D61" s="126" t="str">
        <f t="shared" ca="1" si="81"/>
        <v/>
      </c>
      <c r="E61" s="126" t="str">
        <f t="shared" ca="1" si="82"/>
        <v/>
      </c>
      <c r="F61" s="127" t="str">
        <f ca="1">OFFSET(prihlasky!$H$1,$CJ61,0)</f>
        <v/>
      </c>
      <c r="G61" s="127" t="str">
        <f ca="1">IF(OFFSET(prihlasky!$B$1,$CJ61,0)="","",(OFFSET(prihlasky!$B$1,$CJ61,0)))</f>
        <v/>
      </c>
      <c r="H61" s="127">
        <f ca="1">OFFSET(prihlasky!$I$1,$CJ61,0)</f>
        <v>0</v>
      </c>
      <c r="I61" s="127">
        <f ca="1">OFFSET(prihlasky!$A$1,$CJ61,0)</f>
        <v>0</v>
      </c>
      <c r="J61" s="126">
        <f t="shared" si="83"/>
        <v>0</v>
      </c>
      <c r="K61" s="159">
        <f t="shared" si="84"/>
        <v>0</v>
      </c>
      <c r="L61" s="131">
        <f t="shared" ca="1" si="85"/>
        <v>0</v>
      </c>
      <c r="M61" s="127" t="str">
        <f ca="1">IF(OR(CH61=0,ISERROR(MATCH(I61,KKoef!E:E,0))),"",MATCH(I61,KKoef!E:E,0)-1)</f>
        <v/>
      </c>
      <c r="N61" s="127" t="str">
        <f ca="1">IF(M61="","",OFFSET(KKoef!$B$1,M61,0))</f>
        <v/>
      </c>
      <c r="O61" s="128"/>
      <c r="P61" s="128"/>
      <c r="Q61" s="128"/>
      <c r="R61" s="128"/>
      <c r="S61" s="128"/>
      <c r="T61" s="250"/>
      <c r="U61" s="128"/>
      <c r="V61" s="128"/>
      <c r="W61" s="128"/>
      <c r="X61" s="128"/>
      <c r="Y61" s="128"/>
      <c r="Z61" s="250"/>
      <c r="AA61" s="119">
        <f t="shared" ca="1" si="77"/>
        <v>75</v>
      </c>
      <c r="AB61" s="252">
        <f t="shared" si="72"/>
        <v>0</v>
      </c>
      <c r="AC61" s="119">
        <f t="shared" si="73"/>
        <v>0</v>
      </c>
      <c r="AD61" s="252">
        <f t="shared" si="74"/>
        <v>0</v>
      </c>
      <c r="AE61" s="170">
        <f t="shared" ca="1" si="78"/>
        <v>0</v>
      </c>
      <c r="AF61" s="22"/>
      <c r="AG61" s="224"/>
      <c r="AH61" s="194"/>
      <c r="AI61" s="194"/>
      <c r="AJ61" s="194"/>
      <c r="AK61" s="225"/>
      <c r="AL61" s="224"/>
      <c r="AM61" s="194"/>
      <c r="AN61" s="194"/>
      <c r="AO61" s="194"/>
      <c r="AP61" s="225"/>
      <c r="AQ61" s="224"/>
      <c r="AR61" s="194"/>
      <c r="AS61" s="194"/>
      <c r="AT61" s="194"/>
      <c r="AU61" s="225"/>
      <c r="AV61" s="224"/>
      <c r="AW61" s="194"/>
      <c r="AX61" s="194"/>
      <c r="AY61" s="194"/>
      <c r="AZ61" s="225"/>
      <c r="BA61" s="224"/>
      <c r="BB61" s="194"/>
      <c r="BC61" s="194"/>
      <c r="BD61" s="194"/>
      <c r="BE61" s="225"/>
      <c r="BF61" s="224"/>
      <c r="BG61" s="194"/>
      <c r="BH61" s="194"/>
      <c r="BI61" s="194"/>
      <c r="BJ61" s="225"/>
      <c r="BK61" s="212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215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69">
        <f t="shared" si="22"/>
        <v>0</v>
      </c>
      <c r="CH61" s="26">
        <f t="shared" si="79"/>
        <v>0</v>
      </c>
      <c r="CJ61" s="39">
        <v>53</v>
      </c>
      <c r="CK61" s="16">
        <f t="shared" si="86"/>
        <v>0</v>
      </c>
      <c r="CL61" s="51">
        <f t="shared" ca="1" si="133"/>
        <v>0</v>
      </c>
      <c r="CM61" s="51">
        <f t="shared" ca="1" si="133"/>
        <v>0</v>
      </c>
      <c r="CN61" s="51">
        <f t="shared" ca="1" si="133"/>
        <v>0</v>
      </c>
      <c r="CO61" s="51">
        <f t="shared" ca="1" si="87"/>
        <v>0</v>
      </c>
      <c r="CQ61" s="107">
        <f t="shared" si="88"/>
        <v>0</v>
      </c>
      <c r="CR61" s="107">
        <f t="shared" si="89"/>
        <v>0</v>
      </c>
      <c r="CS61" s="107">
        <f t="shared" si="90"/>
        <v>0</v>
      </c>
      <c r="CT61" s="107">
        <f t="shared" si="91"/>
        <v>0</v>
      </c>
      <c r="CU61" s="107">
        <f t="shared" si="92"/>
        <v>0</v>
      </c>
      <c r="CV61" s="107">
        <f t="shared" si="93"/>
        <v>0</v>
      </c>
      <c r="CW61" s="107">
        <f t="shared" si="94"/>
        <v>0</v>
      </c>
      <c r="CX61" s="107">
        <f t="shared" si="95"/>
        <v>0</v>
      </c>
      <c r="CY61" s="107">
        <f t="shared" si="96"/>
        <v>0</v>
      </c>
      <c r="CZ61" s="107">
        <f t="shared" si="97"/>
        <v>0</v>
      </c>
      <c r="DA61" s="107">
        <f t="shared" si="98"/>
        <v>0</v>
      </c>
      <c r="DB61" s="107">
        <f t="shared" si="99"/>
        <v>0</v>
      </c>
      <c r="DC61" s="107">
        <f t="shared" si="100"/>
        <v>0</v>
      </c>
      <c r="DD61" s="107">
        <f t="shared" si="101"/>
        <v>0</v>
      </c>
      <c r="DE61" s="107">
        <f t="shared" si="102"/>
        <v>0</v>
      </c>
      <c r="DF61" s="107">
        <f t="shared" si="103"/>
        <v>0</v>
      </c>
      <c r="DG61" s="107">
        <f t="shared" si="104"/>
        <v>0</v>
      </c>
      <c r="DH61" s="107">
        <f t="shared" si="105"/>
        <v>0</v>
      </c>
      <c r="DI61" s="107">
        <f t="shared" si="106"/>
        <v>0</v>
      </c>
      <c r="DJ61" s="107">
        <f t="shared" si="107"/>
        <v>0</v>
      </c>
      <c r="DK61" s="107">
        <f t="shared" si="108"/>
        <v>0</v>
      </c>
      <c r="DL61" s="107">
        <f t="shared" si="109"/>
        <v>0</v>
      </c>
      <c r="DM61" s="107">
        <f t="shared" si="110"/>
        <v>0</v>
      </c>
      <c r="DN61" s="107">
        <f t="shared" si="111"/>
        <v>0</v>
      </c>
      <c r="DO61" s="107">
        <f t="shared" si="112"/>
        <v>0</v>
      </c>
      <c r="DP61" s="107">
        <f t="shared" si="113"/>
        <v>0</v>
      </c>
      <c r="DQ61" s="107">
        <f t="shared" si="114"/>
        <v>0</v>
      </c>
      <c r="DR61" s="107">
        <f t="shared" si="115"/>
        <v>0</v>
      </c>
      <c r="DS61" s="107">
        <f t="shared" si="116"/>
        <v>0</v>
      </c>
      <c r="DT61" s="107">
        <f t="shared" si="117"/>
        <v>0</v>
      </c>
      <c r="DV61" s="107">
        <f t="shared" si="118"/>
        <v>0</v>
      </c>
      <c r="DW61" s="107">
        <f t="shared" si="119"/>
        <v>0</v>
      </c>
      <c r="DX61" s="107">
        <f t="shared" si="120"/>
        <v>0</v>
      </c>
      <c r="DY61" s="107">
        <f t="shared" si="121"/>
        <v>0</v>
      </c>
      <c r="DZ61" s="107">
        <f t="shared" si="122"/>
        <v>0</v>
      </c>
      <c r="EA61" s="107">
        <f t="shared" si="123"/>
        <v>0</v>
      </c>
      <c r="EB61" s="107">
        <f t="shared" si="124"/>
        <v>0</v>
      </c>
      <c r="EC61" s="107">
        <f t="shared" si="125"/>
        <v>0</v>
      </c>
      <c r="ED61" s="107">
        <f t="shared" si="126"/>
        <v>0</v>
      </c>
      <c r="EE61" s="107">
        <f t="shared" si="127"/>
        <v>0</v>
      </c>
      <c r="EG61" s="195">
        <f t="shared" si="128"/>
        <v>0</v>
      </c>
      <c r="EH61" s="195">
        <f t="shared" si="129"/>
        <v>0</v>
      </c>
      <c r="EI61" s="195">
        <f t="shared" si="130"/>
        <v>0</v>
      </c>
      <c r="EJ61" s="195">
        <f t="shared" si="131"/>
        <v>0</v>
      </c>
      <c r="EK61" s="195">
        <f t="shared" si="134"/>
        <v>0</v>
      </c>
      <c r="EL61" s="195">
        <f t="shared" si="134"/>
        <v>0</v>
      </c>
      <c r="EM61" s="195">
        <f t="shared" si="134"/>
        <v>0</v>
      </c>
      <c r="EN61" s="195">
        <f t="shared" si="134"/>
        <v>0</v>
      </c>
      <c r="EO61" s="195">
        <f t="shared" si="134"/>
        <v>0</v>
      </c>
      <c r="EP61" s="195">
        <f t="shared" si="134"/>
        <v>0</v>
      </c>
    </row>
    <row r="62" spans="2:146" x14ac:dyDescent="0.2">
      <c r="B62" s="126">
        <f t="shared" si="13"/>
        <v>1</v>
      </c>
      <c r="C62" s="126" t="str">
        <f t="shared" ca="1" si="80"/>
        <v/>
      </c>
      <c r="D62" s="126" t="str">
        <f t="shared" ca="1" si="81"/>
        <v/>
      </c>
      <c r="E62" s="126" t="str">
        <f t="shared" ca="1" si="82"/>
        <v/>
      </c>
      <c r="F62" s="127" t="str">
        <f ca="1">OFFSET(prihlasky!$H$1,$CJ62,0)</f>
        <v/>
      </c>
      <c r="G62" s="127" t="str">
        <f ca="1">IF(OFFSET(prihlasky!$B$1,$CJ62,0)="","",(OFFSET(prihlasky!$B$1,$CJ62,0)))</f>
        <v/>
      </c>
      <c r="H62" s="127">
        <f ca="1">OFFSET(prihlasky!$I$1,$CJ62,0)</f>
        <v>0</v>
      </c>
      <c r="I62" s="127">
        <f ca="1">OFFSET(prihlasky!$A$1,$CJ62,0)</f>
        <v>0</v>
      </c>
      <c r="J62" s="126">
        <f t="shared" si="83"/>
        <v>0</v>
      </c>
      <c r="K62" s="159">
        <f t="shared" si="84"/>
        <v>0</v>
      </c>
      <c r="L62" s="131">
        <f t="shared" ca="1" si="85"/>
        <v>0</v>
      </c>
      <c r="M62" s="127" t="str">
        <f ca="1">IF(OR(CH62=0,ISERROR(MATCH(I62,KKoef!E:E,0))),"",MATCH(I62,KKoef!E:E,0)-1)</f>
        <v/>
      </c>
      <c r="N62" s="127" t="str">
        <f ca="1">IF(M62="","",OFFSET(KKoef!$B$1,M62,0))</f>
        <v/>
      </c>
      <c r="O62" s="128"/>
      <c r="P62" s="128"/>
      <c r="Q62" s="128"/>
      <c r="R62" s="128"/>
      <c r="S62" s="128"/>
      <c r="T62" s="250"/>
      <c r="U62" s="128"/>
      <c r="V62" s="128"/>
      <c r="W62" s="128"/>
      <c r="X62" s="128"/>
      <c r="Y62" s="128"/>
      <c r="Z62" s="250"/>
      <c r="AA62" s="119">
        <f t="shared" ca="1" si="77"/>
        <v>75</v>
      </c>
      <c r="AB62" s="252">
        <f t="shared" si="72"/>
        <v>0</v>
      </c>
      <c r="AC62" s="119">
        <f t="shared" si="73"/>
        <v>0</v>
      </c>
      <c r="AD62" s="252">
        <f t="shared" si="74"/>
        <v>0</v>
      </c>
      <c r="AE62" s="170">
        <f t="shared" ca="1" si="78"/>
        <v>0</v>
      </c>
      <c r="AF62" s="22"/>
      <c r="AG62" s="224"/>
      <c r="AH62" s="194"/>
      <c r="AI62" s="194"/>
      <c r="AJ62" s="194"/>
      <c r="AK62" s="225"/>
      <c r="AL62" s="224"/>
      <c r="AM62" s="194"/>
      <c r="AN62" s="194"/>
      <c r="AO62" s="194"/>
      <c r="AP62" s="225"/>
      <c r="AQ62" s="224"/>
      <c r="AR62" s="194"/>
      <c r="AS62" s="194"/>
      <c r="AT62" s="194"/>
      <c r="AU62" s="225"/>
      <c r="AV62" s="224"/>
      <c r="AW62" s="194"/>
      <c r="AX62" s="194"/>
      <c r="AY62" s="194"/>
      <c r="AZ62" s="225"/>
      <c r="BA62" s="224"/>
      <c r="BB62" s="194"/>
      <c r="BC62" s="194"/>
      <c r="BD62" s="194"/>
      <c r="BE62" s="225"/>
      <c r="BF62" s="224"/>
      <c r="BG62" s="194"/>
      <c r="BH62" s="194"/>
      <c r="BI62" s="194"/>
      <c r="BJ62" s="225"/>
      <c r="BK62" s="212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215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69">
        <f t="shared" si="22"/>
        <v>0</v>
      </c>
      <c r="CH62" s="26">
        <f t="shared" si="79"/>
        <v>0</v>
      </c>
      <c r="CJ62" s="39">
        <v>54</v>
      </c>
      <c r="CK62" s="16">
        <f t="shared" si="86"/>
        <v>0</v>
      </c>
      <c r="CL62" s="51">
        <f t="shared" ca="1" si="133"/>
        <v>0</v>
      </c>
      <c r="CM62" s="51">
        <f t="shared" ca="1" si="133"/>
        <v>0</v>
      </c>
      <c r="CN62" s="51">
        <f t="shared" ca="1" si="133"/>
        <v>0</v>
      </c>
      <c r="CO62" s="51">
        <f t="shared" ca="1" si="87"/>
        <v>0</v>
      </c>
      <c r="CQ62" s="107">
        <f t="shared" si="88"/>
        <v>0</v>
      </c>
      <c r="CR62" s="107">
        <f t="shared" si="89"/>
        <v>0</v>
      </c>
      <c r="CS62" s="107">
        <f t="shared" si="90"/>
        <v>0</v>
      </c>
      <c r="CT62" s="107">
        <f t="shared" si="91"/>
        <v>0</v>
      </c>
      <c r="CU62" s="107">
        <f t="shared" si="92"/>
        <v>0</v>
      </c>
      <c r="CV62" s="107">
        <f t="shared" si="93"/>
        <v>0</v>
      </c>
      <c r="CW62" s="107">
        <f t="shared" si="94"/>
        <v>0</v>
      </c>
      <c r="CX62" s="107">
        <f t="shared" si="95"/>
        <v>0</v>
      </c>
      <c r="CY62" s="107">
        <f t="shared" si="96"/>
        <v>0</v>
      </c>
      <c r="CZ62" s="107">
        <f t="shared" si="97"/>
        <v>0</v>
      </c>
      <c r="DA62" s="107">
        <f t="shared" si="98"/>
        <v>0</v>
      </c>
      <c r="DB62" s="107">
        <f t="shared" si="99"/>
        <v>0</v>
      </c>
      <c r="DC62" s="107">
        <f t="shared" si="100"/>
        <v>0</v>
      </c>
      <c r="DD62" s="107">
        <f t="shared" si="101"/>
        <v>0</v>
      </c>
      <c r="DE62" s="107">
        <f t="shared" si="102"/>
        <v>0</v>
      </c>
      <c r="DF62" s="107">
        <f t="shared" si="103"/>
        <v>0</v>
      </c>
      <c r="DG62" s="107">
        <f t="shared" si="104"/>
        <v>0</v>
      </c>
      <c r="DH62" s="107">
        <f t="shared" si="105"/>
        <v>0</v>
      </c>
      <c r="DI62" s="107">
        <f t="shared" si="106"/>
        <v>0</v>
      </c>
      <c r="DJ62" s="107">
        <f t="shared" si="107"/>
        <v>0</v>
      </c>
      <c r="DK62" s="107">
        <f t="shared" si="108"/>
        <v>0</v>
      </c>
      <c r="DL62" s="107">
        <f t="shared" si="109"/>
        <v>0</v>
      </c>
      <c r="DM62" s="107">
        <f t="shared" si="110"/>
        <v>0</v>
      </c>
      <c r="DN62" s="107">
        <f t="shared" si="111"/>
        <v>0</v>
      </c>
      <c r="DO62" s="107">
        <f t="shared" si="112"/>
        <v>0</v>
      </c>
      <c r="DP62" s="107">
        <f t="shared" si="113"/>
        <v>0</v>
      </c>
      <c r="DQ62" s="107">
        <f t="shared" si="114"/>
        <v>0</v>
      </c>
      <c r="DR62" s="107">
        <f t="shared" si="115"/>
        <v>0</v>
      </c>
      <c r="DS62" s="107">
        <f t="shared" si="116"/>
        <v>0</v>
      </c>
      <c r="DT62" s="107">
        <f t="shared" si="117"/>
        <v>0</v>
      </c>
      <c r="DV62" s="107">
        <f t="shared" si="118"/>
        <v>0</v>
      </c>
      <c r="DW62" s="107">
        <f t="shared" si="119"/>
        <v>0</v>
      </c>
      <c r="DX62" s="107">
        <f t="shared" si="120"/>
        <v>0</v>
      </c>
      <c r="DY62" s="107">
        <f t="shared" si="121"/>
        <v>0</v>
      </c>
      <c r="DZ62" s="107">
        <f t="shared" si="122"/>
        <v>0</v>
      </c>
      <c r="EA62" s="107">
        <f t="shared" si="123"/>
        <v>0</v>
      </c>
      <c r="EB62" s="107">
        <f t="shared" si="124"/>
        <v>0</v>
      </c>
      <c r="EC62" s="107">
        <f t="shared" si="125"/>
        <v>0</v>
      </c>
      <c r="ED62" s="107">
        <f t="shared" si="126"/>
        <v>0</v>
      </c>
      <c r="EE62" s="107">
        <f t="shared" si="127"/>
        <v>0</v>
      </c>
      <c r="EG62" s="195">
        <f t="shared" si="128"/>
        <v>0</v>
      </c>
      <c r="EH62" s="195">
        <f t="shared" si="129"/>
        <v>0</v>
      </c>
      <c r="EI62" s="195">
        <f t="shared" si="130"/>
        <v>0</v>
      </c>
      <c r="EJ62" s="195">
        <f t="shared" si="131"/>
        <v>0</v>
      </c>
      <c r="EK62" s="195">
        <f t="shared" si="134"/>
        <v>0</v>
      </c>
      <c r="EL62" s="195">
        <f t="shared" si="134"/>
        <v>0</v>
      </c>
      <c r="EM62" s="195">
        <f t="shared" si="134"/>
        <v>0</v>
      </c>
      <c r="EN62" s="195">
        <f t="shared" si="134"/>
        <v>0</v>
      </c>
      <c r="EO62" s="195">
        <f t="shared" si="134"/>
        <v>0</v>
      </c>
      <c r="EP62" s="195">
        <f t="shared" si="134"/>
        <v>0</v>
      </c>
    </row>
    <row r="63" spans="2:146" x14ac:dyDescent="0.2">
      <c r="B63" s="126">
        <f t="shared" si="13"/>
        <v>1</v>
      </c>
      <c r="C63" s="126" t="str">
        <f t="shared" ca="1" si="80"/>
        <v/>
      </c>
      <c r="D63" s="126" t="str">
        <f t="shared" ca="1" si="81"/>
        <v/>
      </c>
      <c r="E63" s="126" t="str">
        <f t="shared" ca="1" si="82"/>
        <v/>
      </c>
      <c r="F63" s="127" t="str">
        <f ca="1">OFFSET(prihlasky!$H$1,$CJ63,0)</f>
        <v/>
      </c>
      <c r="G63" s="127" t="str">
        <f ca="1">IF(OFFSET(prihlasky!$B$1,$CJ63,0)="","",(OFFSET(prihlasky!$B$1,$CJ63,0)))</f>
        <v/>
      </c>
      <c r="H63" s="127">
        <f ca="1">OFFSET(prihlasky!$I$1,$CJ63,0)</f>
        <v>0</v>
      </c>
      <c r="I63" s="127">
        <f ca="1">OFFSET(prihlasky!$A$1,$CJ63,0)</f>
        <v>0</v>
      </c>
      <c r="J63" s="126">
        <f t="shared" si="83"/>
        <v>0</v>
      </c>
      <c r="K63" s="159">
        <f t="shared" si="84"/>
        <v>0</v>
      </c>
      <c r="L63" s="131">
        <f t="shared" ca="1" si="85"/>
        <v>0</v>
      </c>
      <c r="M63" s="127" t="str">
        <f ca="1">IF(OR(CH63=0,ISERROR(MATCH(I63,KKoef!E:E,0))),"",MATCH(I63,KKoef!E:E,0)-1)</f>
        <v/>
      </c>
      <c r="N63" s="127" t="str">
        <f ca="1">IF(M63="","",OFFSET(KKoef!$B$1,M63,0))</f>
        <v/>
      </c>
      <c r="O63" s="128"/>
      <c r="P63" s="128"/>
      <c r="Q63" s="128"/>
      <c r="R63" s="128"/>
      <c r="S63" s="128"/>
      <c r="T63" s="250"/>
      <c r="U63" s="128"/>
      <c r="V63" s="128"/>
      <c r="W63" s="128"/>
      <c r="X63" s="128"/>
      <c r="Y63" s="128"/>
      <c r="Z63" s="250"/>
      <c r="AA63" s="119">
        <f t="shared" ca="1" si="77"/>
        <v>75</v>
      </c>
      <c r="AB63" s="252">
        <f t="shared" si="72"/>
        <v>0</v>
      </c>
      <c r="AC63" s="119">
        <f t="shared" si="73"/>
        <v>0</v>
      </c>
      <c r="AD63" s="252">
        <f t="shared" si="74"/>
        <v>0</v>
      </c>
      <c r="AE63" s="170">
        <f t="shared" ca="1" si="78"/>
        <v>0</v>
      </c>
      <c r="AF63" s="22"/>
      <c r="AG63" s="224"/>
      <c r="AH63" s="194"/>
      <c r="AI63" s="194"/>
      <c r="AJ63" s="194"/>
      <c r="AK63" s="225"/>
      <c r="AL63" s="224"/>
      <c r="AM63" s="194"/>
      <c r="AN63" s="194"/>
      <c r="AO63" s="194"/>
      <c r="AP63" s="225"/>
      <c r="AQ63" s="224"/>
      <c r="AR63" s="194"/>
      <c r="AS63" s="194"/>
      <c r="AT63" s="194"/>
      <c r="AU63" s="225"/>
      <c r="AV63" s="224"/>
      <c r="AW63" s="194"/>
      <c r="AX63" s="194"/>
      <c r="AY63" s="194"/>
      <c r="AZ63" s="225"/>
      <c r="BA63" s="224"/>
      <c r="BB63" s="194"/>
      <c r="BC63" s="194"/>
      <c r="BD63" s="194"/>
      <c r="BE63" s="225"/>
      <c r="BF63" s="224"/>
      <c r="BG63" s="194"/>
      <c r="BH63" s="194"/>
      <c r="BI63" s="194"/>
      <c r="BJ63" s="225"/>
      <c r="BK63" s="212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215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69">
        <f t="shared" si="22"/>
        <v>0</v>
      </c>
      <c r="CH63" s="26">
        <f t="shared" si="79"/>
        <v>0</v>
      </c>
      <c r="CJ63" s="39">
        <v>55</v>
      </c>
      <c r="CK63" s="16">
        <f t="shared" si="86"/>
        <v>0</v>
      </c>
      <c r="CL63" s="51">
        <f t="shared" ca="1" si="133"/>
        <v>0</v>
      </c>
      <c r="CM63" s="51">
        <f t="shared" ca="1" si="133"/>
        <v>0</v>
      </c>
      <c r="CN63" s="51">
        <f t="shared" ca="1" si="133"/>
        <v>0</v>
      </c>
      <c r="CO63" s="51">
        <f t="shared" ca="1" si="87"/>
        <v>0</v>
      </c>
      <c r="CQ63" s="107">
        <f t="shared" si="88"/>
        <v>0</v>
      </c>
      <c r="CR63" s="107">
        <f t="shared" si="89"/>
        <v>0</v>
      </c>
      <c r="CS63" s="107">
        <f t="shared" si="90"/>
        <v>0</v>
      </c>
      <c r="CT63" s="107">
        <f t="shared" si="91"/>
        <v>0</v>
      </c>
      <c r="CU63" s="107">
        <f t="shared" si="92"/>
        <v>0</v>
      </c>
      <c r="CV63" s="107">
        <f t="shared" si="93"/>
        <v>0</v>
      </c>
      <c r="CW63" s="107">
        <f t="shared" si="94"/>
        <v>0</v>
      </c>
      <c r="CX63" s="107">
        <f t="shared" si="95"/>
        <v>0</v>
      </c>
      <c r="CY63" s="107">
        <f t="shared" si="96"/>
        <v>0</v>
      </c>
      <c r="CZ63" s="107">
        <f t="shared" si="97"/>
        <v>0</v>
      </c>
      <c r="DA63" s="107">
        <f t="shared" si="98"/>
        <v>0</v>
      </c>
      <c r="DB63" s="107">
        <f t="shared" si="99"/>
        <v>0</v>
      </c>
      <c r="DC63" s="107">
        <f t="shared" si="100"/>
        <v>0</v>
      </c>
      <c r="DD63" s="107">
        <f t="shared" si="101"/>
        <v>0</v>
      </c>
      <c r="DE63" s="107">
        <f t="shared" si="102"/>
        <v>0</v>
      </c>
      <c r="DF63" s="107">
        <f t="shared" si="103"/>
        <v>0</v>
      </c>
      <c r="DG63" s="107">
        <f t="shared" si="104"/>
        <v>0</v>
      </c>
      <c r="DH63" s="107">
        <f t="shared" si="105"/>
        <v>0</v>
      </c>
      <c r="DI63" s="107">
        <f t="shared" si="106"/>
        <v>0</v>
      </c>
      <c r="DJ63" s="107">
        <f t="shared" si="107"/>
        <v>0</v>
      </c>
      <c r="DK63" s="107">
        <f t="shared" si="108"/>
        <v>0</v>
      </c>
      <c r="DL63" s="107">
        <f t="shared" si="109"/>
        <v>0</v>
      </c>
      <c r="DM63" s="107">
        <f t="shared" si="110"/>
        <v>0</v>
      </c>
      <c r="DN63" s="107">
        <f t="shared" si="111"/>
        <v>0</v>
      </c>
      <c r="DO63" s="107">
        <f t="shared" si="112"/>
        <v>0</v>
      </c>
      <c r="DP63" s="107">
        <f t="shared" si="113"/>
        <v>0</v>
      </c>
      <c r="DQ63" s="107">
        <f t="shared" si="114"/>
        <v>0</v>
      </c>
      <c r="DR63" s="107">
        <f t="shared" si="115"/>
        <v>0</v>
      </c>
      <c r="DS63" s="107">
        <f t="shared" si="116"/>
        <v>0</v>
      </c>
      <c r="DT63" s="107">
        <f t="shared" si="117"/>
        <v>0</v>
      </c>
      <c r="DV63" s="107">
        <f t="shared" si="118"/>
        <v>0</v>
      </c>
      <c r="DW63" s="107">
        <f t="shared" si="119"/>
        <v>0</v>
      </c>
      <c r="DX63" s="107">
        <f t="shared" si="120"/>
        <v>0</v>
      </c>
      <c r="DY63" s="107">
        <f t="shared" si="121"/>
        <v>0</v>
      </c>
      <c r="DZ63" s="107">
        <f t="shared" si="122"/>
        <v>0</v>
      </c>
      <c r="EA63" s="107">
        <f t="shared" si="123"/>
        <v>0</v>
      </c>
      <c r="EB63" s="107">
        <f t="shared" si="124"/>
        <v>0</v>
      </c>
      <c r="EC63" s="107">
        <f t="shared" si="125"/>
        <v>0</v>
      </c>
      <c r="ED63" s="107">
        <f t="shared" si="126"/>
        <v>0</v>
      </c>
      <c r="EE63" s="107">
        <f t="shared" si="127"/>
        <v>0</v>
      </c>
      <c r="EG63" s="195">
        <f t="shared" si="128"/>
        <v>0</v>
      </c>
      <c r="EH63" s="195">
        <f t="shared" si="129"/>
        <v>0</v>
      </c>
      <c r="EI63" s="195">
        <f t="shared" si="130"/>
        <v>0</v>
      </c>
      <c r="EJ63" s="195">
        <f t="shared" si="131"/>
        <v>0</v>
      </c>
      <c r="EK63" s="195">
        <f t="shared" si="134"/>
        <v>0</v>
      </c>
      <c r="EL63" s="195">
        <f t="shared" si="134"/>
        <v>0</v>
      </c>
      <c r="EM63" s="195">
        <f t="shared" si="134"/>
        <v>0</v>
      </c>
      <c r="EN63" s="195">
        <f t="shared" si="134"/>
        <v>0</v>
      </c>
      <c r="EO63" s="195">
        <f t="shared" si="134"/>
        <v>0</v>
      </c>
      <c r="EP63" s="195">
        <f t="shared" si="134"/>
        <v>0</v>
      </c>
    </row>
    <row r="64" spans="2:146" x14ac:dyDescent="0.2">
      <c r="B64" s="126">
        <f t="shared" si="13"/>
        <v>1</v>
      </c>
      <c r="C64" s="126" t="str">
        <f t="shared" ca="1" si="80"/>
        <v/>
      </c>
      <c r="D64" s="126" t="str">
        <f t="shared" ca="1" si="81"/>
        <v/>
      </c>
      <c r="E64" s="126" t="str">
        <f t="shared" ca="1" si="82"/>
        <v/>
      </c>
      <c r="F64" s="127" t="str">
        <f ca="1">OFFSET(prihlasky!$H$1,$CJ64,0)</f>
        <v/>
      </c>
      <c r="G64" s="127" t="str">
        <f ca="1">IF(OFFSET(prihlasky!$B$1,$CJ64,0)="","",(OFFSET(prihlasky!$B$1,$CJ64,0)))</f>
        <v/>
      </c>
      <c r="H64" s="127">
        <f ca="1">OFFSET(prihlasky!$I$1,$CJ64,0)</f>
        <v>0</v>
      </c>
      <c r="I64" s="127">
        <f ca="1">OFFSET(prihlasky!$A$1,$CJ64,0)</f>
        <v>0</v>
      </c>
      <c r="J64" s="126">
        <f t="shared" si="83"/>
        <v>0</v>
      </c>
      <c r="K64" s="159">
        <f t="shared" si="84"/>
        <v>0</v>
      </c>
      <c r="L64" s="131">
        <f t="shared" ca="1" si="85"/>
        <v>0</v>
      </c>
      <c r="M64" s="127" t="str">
        <f ca="1">IF(OR(CH64=0,ISERROR(MATCH(I64,KKoef!E:E,0))),"",MATCH(I64,KKoef!E:E,0)-1)</f>
        <v/>
      </c>
      <c r="N64" s="127" t="str">
        <f ca="1">IF(M64="","",OFFSET(KKoef!$B$1,M64,0))</f>
        <v/>
      </c>
      <c r="O64" s="128"/>
      <c r="P64" s="128"/>
      <c r="Q64" s="128"/>
      <c r="R64" s="128"/>
      <c r="S64" s="128"/>
      <c r="T64" s="250"/>
      <c r="U64" s="128"/>
      <c r="V64" s="128"/>
      <c r="W64" s="128"/>
      <c r="X64" s="128"/>
      <c r="Y64" s="128"/>
      <c r="Z64" s="250"/>
      <c r="AA64" s="119">
        <f t="shared" ca="1" si="77"/>
        <v>75</v>
      </c>
      <c r="AB64" s="252">
        <f t="shared" si="72"/>
        <v>0</v>
      </c>
      <c r="AC64" s="119">
        <f t="shared" si="73"/>
        <v>0</v>
      </c>
      <c r="AD64" s="252">
        <f t="shared" si="74"/>
        <v>0</v>
      </c>
      <c r="AE64" s="170">
        <f t="shared" ca="1" si="78"/>
        <v>0</v>
      </c>
      <c r="AF64" s="22"/>
      <c r="AG64" s="224"/>
      <c r="AH64" s="194"/>
      <c r="AI64" s="194"/>
      <c r="AJ64" s="194"/>
      <c r="AK64" s="225"/>
      <c r="AL64" s="224"/>
      <c r="AM64" s="194"/>
      <c r="AN64" s="194"/>
      <c r="AO64" s="194"/>
      <c r="AP64" s="225"/>
      <c r="AQ64" s="224"/>
      <c r="AR64" s="194"/>
      <c r="AS64" s="194"/>
      <c r="AT64" s="194"/>
      <c r="AU64" s="225"/>
      <c r="AV64" s="224"/>
      <c r="AW64" s="194"/>
      <c r="AX64" s="194"/>
      <c r="AY64" s="194"/>
      <c r="AZ64" s="225"/>
      <c r="BA64" s="224"/>
      <c r="BB64" s="194"/>
      <c r="BC64" s="194"/>
      <c r="BD64" s="194"/>
      <c r="BE64" s="225"/>
      <c r="BF64" s="224"/>
      <c r="BG64" s="194"/>
      <c r="BH64" s="194"/>
      <c r="BI64" s="194"/>
      <c r="BJ64" s="225"/>
      <c r="BK64" s="212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215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69">
        <f t="shared" si="22"/>
        <v>0</v>
      </c>
      <c r="CH64" s="26">
        <f t="shared" si="79"/>
        <v>0</v>
      </c>
      <c r="CJ64" s="39">
        <v>56</v>
      </c>
      <c r="CK64" s="16">
        <f t="shared" si="86"/>
        <v>0</v>
      </c>
      <c r="CL64" s="51">
        <f t="shared" ca="1" si="133"/>
        <v>0</v>
      </c>
      <c r="CM64" s="51">
        <f t="shared" ca="1" si="133"/>
        <v>0</v>
      </c>
      <c r="CN64" s="51">
        <f t="shared" ca="1" si="133"/>
        <v>0</v>
      </c>
      <c r="CO64" s="51">
        <f t="shared" ca="1" si="87"/>
        <v>0</v>
      </c>
      <c r="CQ64" s="107">
        <f t="shared" si="88"/>
        <v>0</v>
      </c>
      <c r="CR64" s="107">
        <f t="shared" si="89"/>
        <v>0</v>
      </c>
      <c r="CS64" s="107">
        <f t="shared" si="90"/>
        <v>0</v>
      </c>
      <c r="CT64" s="107">
        <f t="shared" si="91"/>
        <v>0</v>
      </c>
      <c r="CU64" s="107">
        <f t="shared" si="92"/>
        <v>0</v>
      </c>
      <c r="CV64" s="107">
        <f t="shared" si="93"/>
        <v>0</v>
      </c>
      <c r="CW64" s="107">
        <f t="shared" si="94"/>
        <v>0</v>
      </c>
      <c r="CX64" s="107">
        <f t="shared" si="95"/>
        <v>0</v>
      </c>
      <c r="CY64" s="107">
        <f t="shared" si="96"/>
        <v>0</v>
      </c>
      <c r="CZ64" s="107">
        <f t="shared" si="97"/>
        <v>0</v>
      </c>
      <c r="DA64" s="107">
        <f t="shared" si="98"/>
        <v>0</v>
      </c>
      <c r="DB64" s="107">
        <f t="shared" si="99"/>
        <v>0</v>
      </c>
      <c r="DC64" s="107">
        <f t="shared" si="100"/>
        <v>0</v>
      </c>
      <c r="DD64" s="107">
        <f t="shared" si="101"/>
        <v>0</v>
      </c>
      <c r="DE64" s="107">
        <f t="shared" si="102"/>
        <v>0</v>
      </c>
      <c r="DF64" s="107">
        <f t="shared" si="103"/>
        <v>0</v>
      </c>
      <c r="DG64" s="107">
        <f t="shared" si="104"/>
        <v>0</v>
      </c>
      <c r="DH64" s="107">
        <f t="shared" si="105"/>
        <v>0</v>
      </c>
      <c r="DI64" s="107">
        <f t="shared" si="106"/>
        <v>0</v>
      </c>
      <c r="DJ64" s="107">
        <f t="shared" si="107"/>
        <v>0</v>
      </c>
      <c r="DK64" s="107">
        <f t="shared" si="108"/>
        <v>0</v>
      </c>
      <c r="DL64" s="107">
        <f t="shared" si="109"/>
        <v>0</v>
      </c>
      <c r="DM64" s="107">
        <f t="shared" si="110"/>
        <v>0</v>
      </c>
      <c r="DN64" s="107">
        <f t="shared" si="111"/>
        <v>0</v>
      </c>
      <c r="DO64" s="107">
        <f t="shared" si="112"/>
        <v>0</v>
      </c>
      <c r="DP64" s="107">
        <f t="shared" si="113"/>
        <v>0</v>
      </c>
      <c r="DQ64" s="107">
        <f t="shared" si="114"/>
        <v>0</v>
      </c>
      <c r="DR64" s="107">
        <f t="shared" si="115"/>
        <v>0</v>
      </c>
      <c r="DS64" s="107">
        <f t="shared" si="116"/>
        <v>0</v>
      </c>
      <c r="DT64" s="107">
        <f t="shared" si="117"/>
        <v>0</v>
      </c>
      <c r="DV64" s="107">
        <f t="shared" si="118"/>
        <v>0</v>
      </c>
      <c r="DW64" s="107">
        <f t="shared" si="119"/>
        <v>0</v>
      </c>
      <c r="DX64" s="107">
        <f t="shared" si="120"/>
        <v>0</v>
      </c>
      <c r="DY64" s="107">
        <f t="shared" si="121"/>
        <v>0</v>
      </c>
      <c r="DZ64" s="107">
        <f t="shared" si="122"/>
        <v>0</v>
      </c>
      <c r="EA64" s="107">
        <f t="shared" si="123"/>
        <v>0</v>
      </c>
      <c r="EB64" s="107">
        <f t="shared" si="124"/>
        <v>0</v>
      </c>
      <c r="EC64" s="107">
        <f t="shared" si="125"/>
        <v>0</v>
      </c>
      <c r="ED64" s="107">
        <f t="shared" si="126"/>
        <v>0</v>
      </c>
      <c r="EE64" s="107">
        <f t="shared" si="127"/>
        <v>0</v>
      </c>
      <c r="EG64" s="195">
        <f t="shared" si="128"/>
        <v>0</v>
      </c>
      <c r="EH64" s="195">
        <f t="shared" si="129"/>
        <v>0</v>
      </c>
      <c r="EI64" s="195">
        <f t="shared" si="130"/>
        <v>0</v>
      </c>
      <c r="EJ64" s="195">
        <f t="shared" si="131"/>
        <v>0</v>
      </c>
      <c r="EK64" s="195">
        <f t="shared" si="134"/>
        <v>0</v>
      </c>
      <c r="EL64" s="195">
        <f t="shared" si="134"/>
        <v>0</v>
      </c>
      <c r="EM64" s="195">
        <f t="shared" si="134"/>
        <v>0</v>
      </c>
      <c r="EN64" s="195">
        <f t="shared" si="134"/>
        <v>0</v>
      </c>
      <c r="EO64" s="195">
        <f t="shared" si="134"/>
        <v>0</v>
      </c>
      <c r="EP64" s="195">
        <f t="shared" si="134"/>
        <v>0</v>
      </c>
    </row>
    <row r="65" spans="2:146" x14ac:dyDescent="0.2">
      <c r="B65" s="126">
        <f t="shared" si="13"/>
        <v>1</v>
      </c>
      <c r="C65" s="126" t="str">
        <f t="shared" ca="1" si="80"/>
        <v/>
      </c>
      <c r="D65" s="126" t="str">
        <f t="shared" ca="1" si="81"/>
        <v/>
      </c>
      <c r="E65" s="126" t="str">
        <f t="shared" ca="1" si="82"/>
        <v/>
      </c>
      <c r="F65" s="127" t="str">
        <f ca="1">OFFSET(prihlasky!$H$1,$CJ65,0)</f>
        <v/>
      </c>
      <c r="G65" s="127" t="str">
        <f ca="1">IF(OFFSET(prihlasky!$B$1,$CJ65,0)="","",(OFFSET(prihlasky!$B$1,$CJ65,0)))</f>
        <v/>
      </c>
      <c r="H65" s="127">
        <f ca="1">OFFSET(prihlasky!$I$1,$CJ65,0)</f>
        <v>0</v>
      </c>
      <c r="I65" s="127">
        <f ca="1">OFFSET(prihlasky!$A$1,$CJ65,0)</f>
        <v>0</v>
      </c>
      <c r="J65" s="126">
        <f t="shared" si="83"/>
        <v>0</v>
      </c>
      <c r="K65" s="159">
        <f t="shared" si="84"/>
        <v>0</v>
      </c>
      <c r="L65" s="131">
        <f t="shared" ca="1" si="85"/>
        <v>0</v>
      </c>
      <c r="M65" s="127" t="str">
        <f ca="1">IF(OR(CH65=0,ISERROR(MATCH(I65,KKoef!E:E,0))),"",MATCH(I65,KKoef!E:E,0)-1)</f>
        <v/>
      </c>
      <c r="N65" s="127" t="str">
        <f ca="1">IF(M65="","",OFFSET(KKoef!$B$1,M65,0))</f>
        <v/>
      </c>
      <c r="O65" s="128"/>
      <c r="P65" s="128"/>
      <c r="Q65" s="128"/>
      <c r="R65" s="128"/>
      <c r="S65" s="128"/>
      <c r="T65" s="250"/>
      <c r="U65" s="128"/>
      <c r="V65" s="128"/>
      <c r="W65" s="128"/>
      <c r="X65" s="128"/>
      <c r="Y65" s="128"/>
      <c r="Z65" s="250"/>
      <c r="AA65" s="119">
        <f t="shared" ca="1" si="77"/>
        <v>75</v>
      </c>
      <c r="AB65" s="252">
        <f t="shared" si="72"/>
        <v>0</v>
      </c>
      <c r="AC65" s="119">
        <f t="shared" si="73"/>
        <v>0</v>
      </c>
      <c r="AD65" s="252">
        <f t="shared" si="74"/>
        <v>0</v>
      </c>
      <c r="AE65" s="170">
        <f t="shared" ca="1" si="78"/>
        <v>0</v>
      </c>
      <c r="AF65" s="22"/>
      <c r="AG65" s="224"/>
      <c r="AH65" s="194"/>
      <c r="AI65" s="194"/>
      <c r="AJ65" s="194"/>
      <c r="AK65" s="225"/>
      <c r="AL65" s="224"/>
      <c r="AM65" s="194"/>
      <c r="AN65" s="194"/>
      <c r="AO65" s="194"/>
      <c r="AP65" s="225"/>
      <c r="AQ65" s="224"/>
      <c r="AR65" s="194"/>
      <c r="AS65" s="194"/>
      <c r="AT65" s="194"/>
      <c r="AU65" s="225"/>
      <c r="AV65" s="224"/>
      <c r="AW65" s="194"/>
      <c r="AX65" s="194"/>
      <c r="AY65" s="194"/>
      <c r="AZ65" s="225"/>
      <c r="BA65" s="224"/>
      <c r="BB65" s="194"/>
      <c r="BC65" s="194"/>
      <c r="BD65" s="194"/>
      <c r="BE65" s="225"/>
      <c r="BF65" s="224"/>
      <c r="BG65" s="194"/>
      <c r="BH65" s="194"/>
      <c r="BI65" s="194"/>
      <c r="BJ65" s="225"/>
      <c r="BK65" s="212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215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69">
        <f t="shared" si="22"/>
        <v>0</v>
      </c>
      <c r="CH65" s="26">
        <f t="shared" si="79"/>
        <v>0</v>
      </c>
      <c r="CJ65" s="39">
        <v>57</v>
      </c>
      <c r="CK65" s="16">
        <f t="shared" si="86"/>
        <v>0</v>
      </c>
      <c r="CL65" s="51">
        <f t="shared" ca="1" si="133"/>
        <v>0</v>
      </c>
      <c r="CM65" s="51">
        <f t="shared" ca="1" si="133"/>
        <v>0</v>
      </c>
      <c r="CN65" s="51">
        <f t="shared" ca="1" si="133"/>
        <v>0</v>
      </c>
      <c r="CO65" s="51">
        <f t="shared" ca="1" si="87"/>
        <v>0</v>
      </c>
      <c r="CQ65" s="107">
        <f t="shared" si="88"/>
        <v>0</v>
      </c>
      <c r="CR65" s="107">
        <f t="shared" si="89"/>
        <v>0</v>
      </c>
      <c r="CS65" s="107">
        <f t="shared" si="90"/>
        <v>0</v>
      </c>
      <c r="CT65" s="107">
        <f t="shared" si="91"/>
        <v>0</v>
      </c>
      <c r="CU65" s="107">
        <f t="shared" si="92"/>
        <v>0</v>
      </c>
      <c r="CV65" s="107">
        <f t="shared" si="93"/>
        <v>0</v>
      </c>
      <c r="CW65" s="107">
        <f t="shared" si="94"/>
        <v>0</v>
      </c>
      <c r="CX65" s="107">
        <f t="shared" si="95"/>
        <v>0</v>
      </c>
      <c r="CY65" s="107">
        <f t="shared" si="96"/>
        <v>0</v>
      </c>
      <c r="CZ65" s="107">
        <f t="shared" si="97"/>
        <v>0</v>
      </c>
      <c r="DA65" s="107">
        <f t="shared" si="98"/>
        <v>0</v>
      </c>
      <c r="DB65" s="107">
        <f t="shared" si="99"/>
        <v>0</v>
      </c>
      <c r="DC65" s="107">
        <f t="shared" si="100"/>
        <v>0</v>
      </c>
      <c r="DD65" s="107">
        <f t="shared" si="101"/>
        <v>0</v>
      </c>
      <c r="DE65" s="107">
        <f t="shared" si="102"/>
        <v>0</v>
      </c>
      <c r="DF65" s="107">
        <f t="shared" si="103"/>
        <v>0</v>
      </c>
      <c r="DG65" s="107">
        <f t="shared" si="104"/>
        <v>0</v>
      </c>
      <c r="DH65" s="107">
        <f t="shared" si="105"/>
        <v>0</v>
      </c>
      <c r="DI65" s="107">
        <f t="shared" si="106"/>
        <v>0</v>
      </c>
      <c r="DJ65" s="107">
        <f t="shared" si="107"/>
        <v>0</v>
      </c>
      <c r="DK65" s="107">
        <f t="shared" si="108"/>
        <v>0</v>
      </c>
      <c r="DL65" s="107">
        <f t="shared" si="109"/>
        <v>0</v>
      </c>
      <c r="DM65" s="107">
        <f t="shared" si="110"/>
        <v>0</v>
      </c>
      <c r="DN65" s="107">
        <f t="shared" si="111"/>
        <v>0</v>
      </c>
      <c r="DO65" s="107">
        <f t="shared" si="112"/>
        <v>0</v>
      </c>
      <c r="DP65" s="107">
        <f t="shared" si="113"/>
        <v>0</v>
      </c>
      <c r="DQ65" s="107">
        <f t="shared" si="114"/>
        <v>0</v>
      </c>
      <c r="DR65" s="107">
        <f t="shared" si="115"/>
        <v>0</v>
      </c>
      <c r="DS65" s="107">
        <f t="shared" si="116"/>
        <v>0</v>
      </c>
      <c r="DT65" s="107">
        <f t="shared" si="117"/>
        <v>0</v>
      </c>
      <c r="DV65" s="107">
        <f t="shared" si="118"/>
        <v>0</v>
      </c>
      <c r="DW65" s="107">
        <f t="shared" si="119"/>
        <v>0</v>
      </c>
      <c r="DX65" s="107">
        <f t="shared" si="120"/>
        <v>0</v>
      </c>
      <c r="DY65" s="107">
        <f t="shared" si="121"/>
        <v>0</v>
      </c>
      <c r="DZ65" s="107">
        <f t="shared" si="122"/>
        <v>0</v>
      </c>
      <c r="EA65" s="107">
        <f t="shared" si="123"/>
        <v>0</v>
      </c>
      <c r="EB65" s="107">
        <f t="shared" si="124"/>
        <v>0</v>
      </c>
      <c r="EC65" s="107">
        <f t="shared" si="125"/>
        <v>0</v>
      </c>
      <c r="ED65" s="107">
        <f t="shared" si="126"/>
        <v>0</v>
      </c>
      <c r="EE65" s="107">
        <f t="shared" si="127"/>
        <v>0</v>
      </c>
      <c r="EG65" s="195">
        <f t="shared" si="128"/>
        <v>0</v>
      </c>
      <c r="EH65" s="195">
        <f t="shared" si="129"/>
        <v>0</v>
      </c>
      <c r="EI65" s="195">
        <f t="shared" si="130"/>
        <v>0</v>
      </c>
      <c r="EJ65" s="195">
        <f t="shared" si="131"/>
        <v>0</v>
      </c>
      <c r="EK65" s="195">
        <f t="shared" si="134"/>
        <v>0</v>
      </c>
      <c r="EL65" s="195">
        <f t="shared" si="134"/>
        <v>0</v>
      </c>
      <c r="EM65" s="195">
        <f t="shared" si="134"/>
        <v>0</v>
      </c>
      <c r="EN65" s="195">
        <f t="shared" si="134"/>
        <v>0</v>
      </c>
      <c r="EO65" s="195">
        <f t="shared" si="134"/>
        <v>0</v>
      </c>
      <c r="EP65" s="195">
        <f t="shared" si="134"/>
        <v>0</v>
      </c>
    </row>
    <row r="66" spans="2:146" x14ac:dyDescent="0.2">
      <c r="B66" s="126">
        <f t="shared" si="13"/>
        <v>1</v>
      </c>
      <c r="C66" s="126" t="str">
        <f t="shared" ca="1" si="80"/>
        <v/>
      </c>
      <c r="D66" s="126" t="str">
        <f t="shared" ca="1" si="81"/>
        <v/>
      </c>
      <c r="E66" s="126" t="str">
        <f t="shared" ca="1" si="82"/>
        <v/>
      </c>
      <c r="F66" s="127" t="str">
        <f ca="1">OFFSET(prihlasky!$H$1,$CJ66,0)</f>
        <v/>
      </c>
      <c r="G66" s="127" t="str">
        <f ca="1">IF(OFFSET(prihlasky!$B$1,$CJ66,0)="","",(OFFSET(prihlasky!$B$1,$CJ66,0)))</f>
        <v/>
      </c>
      <c r="H66" s="127">
        <f ca="1">OFFSET(prihlasky!$I$1,$CJ66,0)</f>
        <v>0</v>
      </c>
      <c r="I66" s="127">
        <f ca="1">OFFSET(prihlasky!$A$1,$CJ66,0)</f>
        <v>0</v>
      </c>
      <c r="J66" s="126">
        <f t="shared" si="83"/>
        <v>0</v>
      </c>
      <c r="K66" s="159">
        <f t="shared" si="84"/>
        <v>0</v>
      </c>
      <c r="L66" s="131">
        <f t="shared" ca="1" si="85"/>
        <v>0</v>
      </c>
      <c r="M66" s="127" t="str">
        <f ca="1">IF(OR(CH66=0,ISERROR(MATCH(I66,KKoef!E:E,0))),"",MATCH(I66,KKoef!E:E,0)-1)</f>
        <v/>
      </c>
      <c r="N66" s="127" t="str">
        <f ca="1">IF(M66="","",OFFSET(KKoef!$B$1,M66,0))</f>
        <v/>
      </c>
      <c r="O66" s="128"/>
      <c r="P66" s="128"/>
      <c r="Q66" s="128"/>
      <c r="R66" s="128"/>
      <c r="S66" s="128"/>
      <c r="T66" s="250"/>
      <c r="U66" s="128"/>
      <c r="V66" s="128"/>
      <c r="W66" s="128"/>
      <c r="X66" s="128"/>
      <c r="Y66" s="128"/>
      <c r="Z66" s="250"/>
      <c r="AA66" s="119">
        <f t="shared" ca="1" si="77"/>
        <v>75</v>
      </c>
      <c r="AB66" s="252">
        <f t="shared" si="72"/>
        <v>0</v>
      </c>
      <c r="AC66" s="119">
        <f t="shared" si="73"/>
        <v>0</v>
      </c>
      <c r="AD66" s="252">
        <f t="shared" si="74"/>
        <v>0</v>
      </c>
      <c r="AE66" s="170">
        <f t="shared" ca="1" si="78"/>
        <v>0</v>
      </c>
      <c r="AF66" s="22"/>
      <c r="AG66" s="224"/>
      <c r="AH66" s="194"/>
      <c r="AI66" s="194"/>
      <c r="AJ66" s="194"/>
      <c r="AK66" s="225"/>
      <c r="AL66" s="224"/>
      <c r="AM66" s="194"/>
      <c r="AN66" s="194"/>
      <c r="AO66" s="194"/>
      <c r="AP66" s="225"/>
      <c r="AQ66" s="224"/>
      <c r="AR66" s="194"/>
      <c r="AS66" s="194"/>
      <c r="AT66" s="194"/>
      <c r="AU66" s="225"/>
      <c r="AV66" s="224"/>
      <c r="AW66" s="194"/>
      <c r="AX66" s="194"/>
      <c r="AY66" s="194"/>
      <c r="AZ66" s="225"/>
      <c r="BA66" s="224"/>
      <c r="BB66" s="194"/>
      <c r="BC66" s="194"/>
      <c r="BD66" s="194"/>
      <c r="BE66" s="225"/>
      <c r="BF66" s="224"/>
      <c r="BG66" s="194"/>
      <c r="BH66" s="194"/>
      <c r="BI66" s="194"/>
      <c r="BJ66" s="225"/>
      <c r="BK66" s="212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215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69">
        <f t="shared" si="22"/>
        <v>0</v>
      </c>
      <c r="CH66" s="26">
        <f t="shared" si="79"/>
        <v>0</v>
      </c>
      <c r="CJ66" s="39">
        <v>58</v>
      </c>
      <c r="CK66" s="16">
        <f t="shared" si="86"/>
        <v>0</v>
      </c>
      <c r="CL66" s="51">
        <f t="shared" ca="1" si="133"/>
        <v>0</v>
      </c>
      <c r="CM66" s="51">
        <f t="shared" ca="1" si="133"/>
        <v>0</v>
      </c>
      <c r="CN66" s="51">
        <f t="shared" ca="1" si="133"/>
        <v>0</v>
      </c>
      <c r="CO66" s="51">
        <f t="shared" ca="1" si="87"/>
        <v>0</v>
      </c>
      <c r="CQ66" s="107">
        <f t="shared" si="88"/>
        <v>0</v>
      </c>
      <c r="CR66" s="107">
        <f t="shared" si="89"/>
        <v>0</v>
      </c>
      <c r="CS66" s="107">
        <f t="shared" si="90"/>
        <v>0</v>
      </c>
      <c r="CT66" s="107">
        <f t="shared" si="91"/>
        <v>0</v>
      </c>
      <c r="CU66" s="107">
        <f t="shared" si="92"/>
        <v>0</v>
      </c>
      <c r="CV66" s="107">
        <f t="shared" si="93"/>
        <v>0</v>
      </c>
      <c r="CW66" s="107">
        <f t="shared" si="94"/>
        <v>0</v>
      </c>
      <c r="CX66" s="107">
        <f t="shared" si="95"/>
        <v>0</v>
      </c>
      <c r="CY66" s="107">
        <f t="shared" si="96"/>
        <v>0</v>
      </c>
      <c r="CZ66" s="107">
        <f t="shared" si="97"/>
        <v>0</v>
      </c>
      <c r="DA66" s="107">
        <f t="shared" si="98"/>
        <v>0</v>
      </c>
      <c r="DB66" s="107">
        <f t="shared" si="99"/>
        <v>0</v>
      </c>
      <c r="DC66" s="107">
        <f t="shared" si="100"/>
        <v>0</v>
      </c>
      <c r="DD66" s="107">
        <f t="shared" si="101"/>
        <v>0</v>
      </c>
      <c r="DE66" s="107">
        <f t="shared" si="102"/>
        <v>0</v>
      </c>
      <c r="DF66" s="107">
        <f t="shared" si="103"/>
        <v>0</v>
      </c>
      <c r="DG66" s="107">
        <f t="shared" si="104"/>
        <v>0</v>
      </c>
      <c r="DH66" s="107">
        <f t="shared" si="105"/>
        <v>0</v>
      </c>
      <c r="DI66" s="107">
        <f t="shared" si="106"/>
        <v>0</v>
      </c>
      <c r="DJ66" s="107">
        <f t="shared" si="107"/>
        <v>0</v>
      </c>
      <c r="DK66" s="107">
        <f t="shared" si="108"/>
        <v>0</v>
      </c>
      <c r="DL66" s="107">
        <f t="shared" si="109"/>
        <v>0</v>
      </c>
      <c r="DM66" s="107">
        <f t="shared" si="110"/>
        <v>0</v>
      </c>
      <c r="DN66" s="107">
        <f t="shared" si="111"/>
        <v>0</v>
      </c>
      <c r="DO66" s="107">
        <f t="shared" si="112"/>
        <v>0</v>
      </c>
      <c r="DP66" s="107">
        <f t="shared" si="113"/>
        <v>0</v>
      </c>
      <c r="DQ66" s="107">
        <f t="shared" si="114"/>
        <v>0</v>
      </c>
      <c r="DR66" s="107">
        <f t="shared" si="115"/>
        <v>0</v>
      </c>
      <c r="DS66" s="107">
        <f t="shared" si="116"/>
        <v>0</v>
      </c>
      <c r="DT66" s="107">
        <f t="shared" si="117"/>
        <v>0</v>
      </c>
      <c r="DV66" s="107">
        <f t="shared" si="118"/>
        <v>0</v>
      </c>
      <c r="DW66" s="107">
        <f t="shared" si="119"/>
        <v>0</v>
      </c>
      <c r="DX66" s="107">
        <f t="shared" si="120"/>
        <v>0</v>
      </c>
      <c r="DY66" s="107">
        <f t="shared" si="121"/>
        <v>0</v>
      </c>
      <c r="DZ66" s="107">
        <f t="shared" si="122"/>
        <v>0</v>
      </c>
      <c r="EA66" s="107">
        <f t="shared" si="123"/>
        <v>0</v>
      </c>
      <c r="EB66" s="107">
        <f t="shared" si="124"/>
        <v>0</v>
      </c>
      <c r="EC66" s="107">
        <f t="shared" si="125"/>
        <v>0</v>
      </c>
      <c r="ED66" s="107">
        <f t="shared" si="126"/>
        <v>0</v>
      </c>
      <c r="EE66" s="107">
        <f t="shared" si="127"/>
        <v>0</v>
      </c>
      <c r="EG66" s="195">
        <f t="shared" si="128"/>
        <v>0</v>
      </c>
      <c r="EH66" s="195">
        <f t="shared" si="129"/>
        <v>0</v>
      </c>
      <c r="EI66" s="195">
        <f t="shared" si="130"/>
        <v>0</v>
      </c>
      <c r="EJ66" s="195">
        <f t="shared" si="131"/>
        <v>0</v>
      </c>
      <c r="EK66" s="195">
        <f t="shared" si="134"/>
        <v>0</v>
      </c>
      <c r="EL66" s="195">
        <f t="shared" si="134"/>
        <v>0</v>
      </c>
      <c r="EM66" s="195">
        <f t="shared" si="134"/>
        <v>0</v>
      </c>
      <c r="EN66" s="195">
        <f t="shared" si="134"/>
        <v>0</v>
      </c>
      <c r="EO66" s="195">
        <f t="shared" si="134"/>
        <v>0</v>
      </c>
      <c r="EP66" s="195">
        <f t="shared" si="134"/>
        <v>0</v>
      </c>
    </row>
    <row r="67" spans="2:146" x14ac:dyDescent="0.2">
      <c r="B67" s="126">
        <f t="shared" si="13"/>
        <v>1</v>
      </c>
      <c r="C67" s="126" t="str">
        <f t="shared" ca="1" si="80"/>
        <v/>
      </c>
      <c r="D67" s="126" t="str">
        <f t="shared" ca="1" si="81"/>
        <v/>
      </c>
      <c r="E67" s="126" t="str">
        <f t="shared" ca="1" si="82"/>
        <v/>
      </c>
      <c r="F67" s="127" t="str">
        <f ca="1">OFFSET(prihlasky!$H$1,$CJ67,0)</f>
        <v/>
      </c>
      <c r="G67" s="127" t="str">
        <f ca="1">IF(OFFSET(prihlasky!$B$1,$CJ67,0)="","",(OFFSET(prihlasky!$B$1,$CJ67,0)))</f>
        <v/>
      </c>
      <c r="H67" s="127">
        <f ca="1">OFFSET(prihlasky!$I$1,$CJ67,0)</f>
        <v>0</v>
      </c>
      <c r="I67" s="127">
        <f ca="1">OFFSET(prihlasky!$A$1,$CJ67,0)</f>
        <v>0</v>
      </c>
      <c r="J67" s="126">
        <f t="shared" si="83"/>
        <v>0</v>
      </c>
      <c r="K67" s="159">
        <f t="shared" si="84"/>
        <v>0</v>
      </c>
      <c r="L67" s="131">
        <f t="shared" ca="1" si="85"/>
        <v>0</v>
      </c>
      <c r="M67" s="127" t="str">
        <f ca="1">IF(OR(CH67=0,ISERROR(MATCH(I67,KKoef!E:E,0))),"",MATCH(I67,KKoef!E:E,0)-1)</f>
        <v/>
      </c>
      <c r="N67" s="127" t="str">
        <f ca="1">IF(M67="","",OFFSET(KKoef!$B$1,M67,0))</f>
        <v/>
      </c>
      <c r="O67" s="128"/>
      <c r="P67" s="128"/>
      <c r="Q67" s="128"/>
      <c r="R67" s="128"/>
      <c r="S67" s="128"/>
      <c r="T67" s="250"/>
      <c r="U67" s="128"/>
      <c r="V67" s="128"/>
      <c r="W67" s="128"/>
      <c r="X67" s="128"/>
      <c r="Y67" s="128"/>
      <c r="Z67" s="250"/>
      <c r="AA67" s="119">
        <f t="shared" ca="1" si="77"/>
        <v>75</v>
      </c>
      <c r="AB67" s="252">
        <f t="shared" si="72"/>
        <v>0</v>
      </c>
      <c r="AC67" s="119">
        <f t="shared" si="73"/>
        <v>0</v>
      </c>
      <c r="AD67" s="252">
        <f t="shared" si="74"/>
        <v>0</v>
      </c>
      <c r="AE67" s="170">
        <f t="shared" ca="1" si="78"/>
        <v>0</v>
      </c>
      <c r="AF67" s="22"/>
      <c r="AG67" s="224"/>
      <c r="AH67" s="194"/>
      <c r="AI67" s="194"/>
      <c r="AJ67" s="194"/>
      <c r="AK67" s="225"/>
      <c r="AL67" s="224"/>
      <c r="AM67" s="194"/>
      <c r="AN67" s="194"/>
      <c r="AO67" s="194"/>
      <c r="AP67" s="225"/>
      <c r="AQ67" s="224"/>
      <c r="AR67" s="194"/>
      <c r="AS67" s="194"/>
      <c r="AT67" s="194"/>
      <c r="AU67" s="225"/>
      <c r="AV67" s="224"/>
      <c r="AW67" s="194"/>
      <c r="AX67" s="194"/>
      <c r="AY67" s="194"/>
      <c r="AZ67" s="225"/>
      <c r="BA67" s="224"/>
      <c r="BB67" s="194"/>
      <c r="BC67" s="194"/>
      <c r="BD67" s="194"/>
      <c r="BE67" s="225"/>
      <c r="BF67" s="224"/>
      <c r="BG67" s="194"/>
      <c r="BH67" s="194"/>
      <c r="BI67" s="194"/>
      <c r="BJ67" s="225"/>
      <c r="BK67" s="212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215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69">
        <f t="shared" si="22"/>
        <v>0</v>
      </c>
      <c r="CH67" s="26">
        <f t="shared" si="79"/>
        <v>0</v>
      </c>
      <c r="CJ67" s="39">
        <v>59</v>
      </c>
      <c r="CK67" s="16">
        <f t="shared" si="86"/>
        <v>0</v>
      </c>
      <c r="CL67" s="51">
        <f t="shared" ca="1" si="133"/>
        <v>0</v>
      </c>
      <c r="CM67" s="51">
        <f t="shared" ca="1" si="133"/>
        <v>0</v>
      </c>
      <c r="CN67" s="51">
        <f t="shared" ca="1" si="133"/>
        <v>0</v>
      </c>
      <c r="CO67" s="51">
        <f t="shared" ca="1" si="87"/>
        <v>0</v>
      </c>
      <c r="CQ67" s="107">
        <f t="shared" si="88"/>
        <v>0</v>
      </c>
      <c r="CR67" s="107">
        <f t="shared" si="89"/>
        <v>0</v>
      </c>
      <c r="CS67" s="107">
        <f t="shared" si="90"/>
        <v>0</v>
      </c>
      <c r="CT67" s="107">
        <f t="shared" si="91"/>
        <v>0</v>
      </c>
      <c r="CU67" s="107">
        <f t="shared" si="92"/>
        <v>0</v>
      </c>
      <c r="CV67" s="107">
        <f t="shared" si="93"/>
        <v>0</v>
      </c>
      <c r="CW67" s="107">
        <f t="shared" si="94"/>
        <v>0</v>
      </c>
      <c r="CX67" s="107">
        <f t="shared" si="95"/>
        <v>0</v>
      </c>
      <c r="CY67" s="107">
        <f t="shared" si="96"/>
        <v>0</v>
      </c>
      <c r="CZ67" s="107">
        <f t="shared" si="97"/>
        <v>0</v>
      </c>
      <c r="DA67" s="107">
        <f t="shared" si="98"/>
        <v>0</v>
      </c>
      <c r="DB67" s="107">
        <f t="shared" si="99"/>
        <v>0</v>
      </c>
      <c r="DC67" s="107">
        <f t="shared" si="100"/>
        <v>0</v>
      </c>
      <c r="DD67" s="107">
        <f t="shared" si="101"/>
        <v>0</v>
      </c>
      <c r="DE67" s="107">
        <f t="shared" si="102"/>
        <v>0</v>
      </c>
      <c r="DF67" s="107">
        <f t="shared" si="103"/>
        <v>0</v>
      </c>
      <c r="DG67" s="107">
        <f t="shared" si="104"/>
        <v>0</v>
      </c>
      <c r="DH67" s="107">
        <f t="shared" si="105"/>
        <v>0</v>
      </c>
      <c r="DI67" s="107">
        <f t="shared" si="106"/>
        <v>0</v>
      </c>
      <c r="DJ67" s="107">
        <f t="shared" si="107"/>
        <v>0</v>
      </c>
      <c r="DK67" s="107">
        <f t="shared" si="108"/>
        <v>0</v>
      </c>
      <c r="DL67" s="107">
        <f t="shared" si="109"/>
        <v>0</v>
      </c>
      <c r="DM67" s="107">
        <f t="shared" si="110"/>
        <v>0</v>
      </c>
      <c r="DN67" s="107">
        <f t="shared" si="111"/>
        <v>0</v>
      </c>
      <c r="DO67" s="107">
        <f t="shared" si="112"/>
        <v>0</v>
      </c>
      <c r="DP67" s="107">
        <f t="shared" si="113"/>
        <v>0</v>
      </c>
      <c r="DQ67" s="107">
        <f t="shared" si="114"/>
        <v>0</v>
      </c>
      <c r="DR67" s="107">
        <f t="shared" si="115"/>
        <v>0</v>
      </c>
      <c r="DS67" s="107">
        <f t="shared" si="116"/>
        <v>0</v>
      </c>
      <c r="DT67" s="107">
        <f t="shared" si="117"/>
        <v>0</v>
      </c>
      <c r="DV67" s="107">
        <f t="shared" si="118"/>
        <v>0</v>
      </c>
      <c r="DW67" s="107">
        <f t="shared" si="119"/>
        <v>0</v>
      </c>
      <c r="DX67" s="107">
        <f t="shared" si="120"/>
        <v>0</v>
      </c>
      <c r="DY67" s="107">
        <f t="shared" si="121"/>
        <v>0</v>
      </c>
      <c r="DZ67" s="107">
        <f t="shared" si="122"/>
        <v>0</v>
      </c>
      <c r="EA67" s="107">
        <f t="shared" si="123"/>
        <v>0</v>
      </c>
      <c r="EB67" s="107">
        <f t="shared" si="124"/>
        <v>0</v>
      </c>
      <c r="EC67" s="107">
        <f t="shared" si="125"/>
        <v>0</v>
      </c>
      <c r="ED67" s="107">
        <f t="shared" si="126"/>
        <v>0</v>
      </c>
      <c r="EE67" s="107">
        <f t="shared" si="127"/>
        <v>0</v>
      </c>
      <c r="EG67" s="195">
        <f t="shared" si="128"/>
        <v>0</v>
      </c>
      <c r="EH67" s="195">
        <f t="shared" si="129"/>
        <v>0</v>
      </c>
      <c r="EI67" s="195">
        <f t="shared" si="130"/>
        <v>0</v>
      </c>
      <c r="EJ67" s="195">
        <f t="shared" si="131"/>
        <v>0</v>
      </c>
      <c r="EK67" s="195">
        <f t="shared" si="134"/>
        <v>0</v>
      </c>
      <c r="EL67" s="195">
        <f t="shared" si="134"/>
        <v>0</v>
      </c>
      <c r="EM67" s="195">
        <f t="shared" si="134"/>
        <v>0</v>
      </c>
      <c r="EN67" s="195">
        <f t="shared" si="134"/>
        <v>0</v>
      </c>
      <c r="EO67" s="195">
        <f t="shared" si="134"/>
        <v>0</v>
      </c>
      <c r="EP67" s="195">
        <f t="shared" si="134"/>
        <v>0</v>
      </c>
    </row>
    <row r="68" spans="2:146" x14ac:dyDescent="0.2">
      <c r="B68" s="126">
        <f t="shared" si="13"/>
        <v>1</v>
      </c>
      <c r="C68" s="126" t="str">
        <f t="shared" ca="1" si="80"/>
        <v/>
      </c>
      <c r="D68" s="126" t="str">
        <f t="shared" ca="1" si="81"/>
        <v/>
      </c>
      <c r="E68" s="126" t="str">
        <f t="shared" ca="1" si="82"/>
        <v/>
      </c>
      <c r="F68" s="127" t="str">
        <f ca="1">OFFSET(prihlasky!$H$1,$CJ68,0)</f>
        <v/>
      </c>
      <c r="G68" s="127" t="str">
        <f ca="1">IF(OFFSET(prihlasky!$B$1,$CJ68,0)="","",(OFFSET(prihlasky!$B$1,$CJ68,0)))</f>
        <v/>
      </c>
      <c r="H68" s="127">
        <f ca="1">OFFSET(prihlasky!$I$1,$CJ68,0)</f>
        <v>0</v>
      </c>
      <c r="I68" s="127">
        <f ca="1">OFFSET(prihlasky!$A$1,$CJ68,0)</f>
        <v>0</v>
      </c>
      <c r="J68" s="126">
        <f t="shared" si="83"/>
        <v>0</v>
      </c>
      <c r="K68" s="159">
        <f t="shared" si="84"/>
        <v>0</v>
      </c>
      <c r="L68" s="131">
        <f t="shared" ca="1" si="85"/>
        <v>0</v>
      </c>
      <c r="M68" s="127" t="str">
        <f ca="1">IF(OR(CH68=0,ISERROR(MATCH(I68,KKoef!E:E,0))),"",MATCH(I68,KKoef!E:E,0)-1)</f>
        <v/>
      </c>
      <c r="N68" s="127" t="str">
        <f ca="1">IF(M68="","",OFFSET(KKoef!$B$1,M68,0))</f>
        <v/>
      </c>
      <c r="O68" s="128"/>
      <c r="P68" s="128"/>
      <c r="Q68" s="128"/>
      <c r="R68" s="128"/>
      <c r="S68" s="128"/>
      <c r="T68" s="250"/>
      <c r="U68" s="128"/>
      <c r="V68" s="128"/>
      <c r="W68" s="128"/>
      <c r="X68" s="128"/>
      <c r="Y68" s="128"/>
      <c r="Z68" s="250"/>
      <c r="AA68" s="119">
        <f t="shared" ca="1" si="77"/>
        <v>75</v>
      </c>
      <c r="AB68" s="252">
        <f t="shared" si="72"/>
        <v>0</v>
      </c>
      <c r="AC68" s="119">
        <f t="shared" si="73"/>
        <v>0</v>
      </c>
      <c r="AD68" s="252">
        <f t="shared" si="74"/>
        <v>0</v>
      </c>
      <c r="AE68" s="170">
        <f t="shared" ca="1" si="78"/>
        <v>0</v>
      </c>
      <c r="AF68" s="22"/>
      <c r="AG68" s="224"/>
      <c r="AH68" s="194"/>
      <c r="AI68" s="194"/>
      <c r="AJ68" s="194"/>
      <c r="AK68" s="225"/>
      <c r="AL68" s="224"/>
      <c r="AM68" s="194"/>
      <c r="AN68" s="194"/>
      <c r="AO68" s="194"/>
      <c r="AP68" s="225"/>
      <c r="AQ68" s="224"/>
      <c r="AR68" s="194"/>
      <c r="AS68" s="194"/>
      <c r="AT68" s="194"/>
      <c r="AU68" s="225"/>
      <c r="AV68" s="224"/>
      <c r="AW68" s="194"/>
      <c r="AX68" s="194"/>
      <c r="AY68" s="194"/>
      <c r="AZ68" s="225"/>
      <c r="BA68" s="224"/>
      <c r="BB68" s="194"/>
      <c r="BC68" s="194"/>
      <c r="BD68" s="194"/>
      <c r="BE68" s="225"/>
      <c r="BF68" s="224"/>
      <c r="BG68" s="194"/>
      <c r="BH68" s="194"/>
      <c r="BI68" s="194"/>
      <c r="BJ68" s="225"/>
      <c r="BK68" s="212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215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69">
        <f t="shared" si="22"/>
        <v>0</v>
      </c>
      <c r="CH68" s="26">
        <f t="shared" si="79"/>
        <v>0</v>
      </c>
      <c r="CJ68" s="39">
        <v>60</v>
      </c>
      <c r="CK68" s="16">
        <f t="shared" si="86"/>
        <v>0</v>
      </c>
      <c r="CL68" s="51">
        <f t="shared" ca="1" si="133"/>
        <v>0</v>
      </c>
      <c r="CM68" s="51">
        <f t="shared" ca="1" si="133"/>
        <v>0</v>
      </c>
      <c r="CN68" s="51">
        <f t="shared" ca="1" si="133"/>
        <v>0</v>
      </c>
      <c r="CO68" s="51">
        <f t="shared" ca="1" si="87"/>
        <v>0</v>
      </c>
      <c r="CQ68" s="107">
        <f t="shared" si="88"/>
        <v>0</v>
      </c>
      <c r="CR68" s="107">
        <f t="shared" si="89"/>
        <v>0</v>
      </c>
      <c r="CS68" s="107">
        <f t="shared" si="90"/>
        <v>0</v>
      </c>
      <c r="CT68" s="107">
        <f t="shared" si="91"/>
        <v>0</v>
      </c>
      <c r="CU68" s="107">
        <f t="shared" si="92"/>
        <v>0</v>
      </c>
      <c r="CV68" s="107">
        <f t="shared" si="93"/>
        <v>0</v>
      </c>
      <c r="CW68" s="107">
        <f t="shared" si="94"/>
        <v>0</v>
      </c>
      <c r="CX68" s="107">
        <f t="shared" si="95"/>
        <v>0</v>
      </c>
      <c r="CY68" s="107">
        <f t="shared" si="96"/>
        <v>0</v>
      </c>
      <c r="CZ68" s="107">
        <f t="shared" si="97"/>
        <v>0</v>
      </c>
      <c r="DA68" s="107">
        <f t="shared" si="98"/>
        <v>0</v>
      </c>
      <c r="DB68" s="107">
        <f t="shared" si="99"/>
        <v>0</v>
      </c>
      <c r="DC68" s="107">
        <f t="shared" si="100"/>
        <v>0</v>
      </c>
      <c r="DD68" s="107">
        <f t="shared" si="101"/>
        <v>0</v>
      </c>
      <c r="DE68" s="107">
        <f t="shared" si="102"/>
        <v>0</v>
      </c>
      <c r="DF68" s="107">
        <f t="shared" si="103"/>
        <v>0</v>
      </c>
      <c r="DG68" s="107">
        <f t="shared" si="104"/>
        <v>0</v>
      </c>
      <c r="DH68" s="107">
        <f t="shared" si="105"/>
        <v>0</v>
      </c>
      <c r="DI68" s="107">
        <f t="shared" si="106"/>
        <v>0</v>
      </c>
      <c r="DJ68" s="107">
        <f t="shared" si="107"/>
        <v>0</v>
      </c>
      <c r="DK68" s="107">
        <f t="shared" si="108"/>
        <v>0</v>
      </c>
      <c r="DL68" s="107">
        <f t="shared" si="109"/>
        <v>0</v>
      </c>
      <c r="DM68" s="107">
        <f t="shared" si="110"/>
        <v>0</v>
      </c>
      <c r="DN68" s="107">
        <f t="shared" si="111"/>
        <v>0</v>
      </c>
      <c r="DO68" s="107">
        <f t="shared" si="112"/>
        <v>0</v>
      </c>
      <c r="DP68" s="107">
        <f t="shared" si="113"/>
        <v>0</v>
      </c>
      <c r="DQ68" s="107">
        <f t="shared" si="114"/>
        <v>0</v>
      </c>
      <c r="DR68" s="107">
        <f t="shared" si="115"/>
        <v>0</v>
      </c>
      <c r="DS68" s="107">
        <f t="shared" si="116"/>
        <v>0</v>
      </c>
      <c r="DT68" s="107">
        <f t="shared" si="117"/>
        <v>0</v>
      </c>
      <c r="DV68" s="107">
        <f t="shared" si="118"/>
        <v>0</v>
      </c>
      <c r="DW68" s="107">
        <f t="shared" si="119"/>
        <v>0</v>
      </c>
      <c r="DX68" s="107">
        <f t="shared" si="120"/>
        <v>0</v>
      </c>
      <c r="DY68" s="107">
        <f t="shared" si="121"/>
        <v>0</v>
      </c>
      <c r="DZ68" s="107">
        <f t="shared" si="122"/>
        <v>0</v>
      </c>
      <c r="EA68" s="107">
        <f t="shared" si="123"/>
        <v>0</v>
      </c>
      <c r="EB68" s="107">
        <f t="shared" si="124"/>
        <v>0</v>
      </c>
      <c r="EC68" s="107">
        <f t="shared" si="125"/>
        <v>0</v>
      </c>
      <c r="ED68" s="107">
        <f t="shared" si="126"/>
        <v>0</v>
      </c>
      <c r="EE68" s="107">
        <f t="shared" si="127"/>
        <v>0</v>
      </c>
      <c r="EG68" s="195">
        <f t="shared" si="128"/>
        <v>0</v>
      </c>
      <c r="EH68" s="195">
        <f t="shared" si="129"/>
        <v>0</v>
      </c>
      <c r="EI68" s="195">
        <f t="shared" si="130"/>
        <v>0</v>
      </c>
      <c r="EJ68" s="195">
        <f t="shared" si="131"/>
        <v>0</v>
      </c>
      <c r="EK68" s="195">
        <f t="shared" si="134"/>
        <v>0</v>
      </c>
      <c r="EL68" s="195">
        <f t="shared" si="134"/>
        <v>0</v>
      </c>
      <c r="EM68" s="195">
        <f t="shared" si="134"/>
        <v>0</v>
      </c>
      <c r="EN68" s="195">
        <f t="shared" si="134"/>
        <v>0</v>
      </c>
      <c r="EO68" s="195">
        <f t="shared" si="134"/>
        <v>0</v>
      </c>
      <c r="EP68" s="195">
        <f t="shared" si="134"/>
        <v>0</v>
      </c>
    </row>
    <row r="69" spans="2:146" x14ac:dyDescent="0.2">
      <c r="B69" s="126">
        <f t="shared" si="13"/>
        <v>1</v>
      </c>
      <c r="C69" s="126" t="str">
        <f t="shared" ca="1" si="80"/>
        <v/>
      </c>
      <c r="D69" s="126" t="str">
        <f t="shared" ca="1" si="81"/>
        <v/>
      </c>
      <c r="E69" s="126" t="str">
        <f t="shared" ca="1" si="82"/>
        <v/>
      </c>
      <c r="F69" s="127" t="str">
        <f ca="1">OFFSET(prihlasky!$H$1,$CJ69,0)</f>
        <v/>
      </c>
      <c r="G69" s="127" t="str">
        <f ca="1">IF(OFFSET(prihlasky!$B$1,$CJ69,0)="","",(OFFSET(prihlasky!$B$1,$CJ69,0)))</f>
        <v/>
      </c>
      <c r="H69" s="127">
        <f ca="1">OFFSET(prihlasky!$I$1,$CJ69,0)</f>
        <v>0</v>
      </c>
      <c r="I69" s="127">
        <f ca="1">OFFSET(prihlasky!$A$1,$CJ69,0)</f>
        <v>0</v>
      </c>
      <c r="J69" s="126">
        <f t="shared" si="83"/>
        <v>0</v>
      </c>
      <c r="K69" s="159">
        <f t="shared" si="84"/>
        <v>0</v>
      </c>
      <c r="L69" s="131">
        <f t="shared" ca="1" si="85"/>
        <v>0</v>
      </c>
      <c r="M69" s="127" t="str">
        <f ca="1">IF(OR(CH69=0,ISERROR(MATCH(I69,KKoef!E:E,0))),"",MATCH(I69,KKoef!E:E,0)-1)</f>
        <v/>
      </c>
      <c r="N69" s="127" t="str">
        <f ca="1">IF(M69="","",OFFSET(KKoef!$B$1,M69,0))</f>
        <v/>
      </c>
      <c r="O69" s="128"/>
      <c r="P69" s="128"/>
      <c r="Q69" s="128"/>
      <c r="R69" s="128"/>
      <c r="S69" s="128"/>
      <c r="T69" s="250"/>
      <c r="U69" s="128"/>
      <c r="V69" s="128"/>
      <c r="W69" s="128"/>
      <c r="X69" s="128"/>
      <c r="Y69" s="128"/>
      <c r="Z69" s="250"/>
      <c r="AA69" s="119">
        <f t="shared" ca="1" si="77"/>
        <v>75</v>
      </c>
      <c r="AB69" s="252">
        <f t="shared" si="72"/>
        <v>0</v>
      </c>
      <c r="AC69" s="119">
        <f t="shared" si="73"/>
        <v>0</v>
      </c>
      <c r="AD69" s="252">
        <f t="shared" si="74"/>
        <v>0</v>
      </c>
      <c r="AE69" s="170">
        <f t="shared" ca="1" si="78"/>
        <v>0</v>
      </c>
      <c r="AF69" s="22"/>
      <c r="AG69" s="224"/>
      <c r="AH69" s="194"/>
      <c r="AI69" s="194"/>
      <c r="AJ69" s="194"/>
      <c r="AK69" s="225"/>
      <c r="AL69" s="224"/>
      <c r="AM69" s="194"/>
      <c r="AN69" s="194"/>
      <c r="AO69" s="194"/>
      <c r="AP69" s="225"/>
      <c r="AQ69" s="224"/>
      <c r="AR69" s="194"/>
      <c r="AS69" s="194"/>
      <c r="AT69" s="194"/>
      <c r="AU69" s="225"/>
      <c r="AV69" s="224"/>
      <c r="AW69" s="194"/>
      <c r="AX69" s="194"/>
      <c r="AY69" s="194"/>
      <c r="AZ69" s="225"/>
      <c r="BA69" s="224"/>
      <c r="BB69" s="194"/>
      <c r="BC69" s="194"/>
      <c r="BD69" s="194"/>
      <c r="BE69" s="225"/>
      <c r="BF69" s="224"/>
      <c r="BG69" s="194"/>
      <c r="BH69" s="194"/>
      <c r="BI69" s="194"/>
      <c r="BJ69" s="225"/>
      <c r="BK69" s="212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215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69">
        <f t="shared" si="22"/>
        <v>0</v>
      </c>
      <c r="CH69" s="26">
        <f t="shared" si="79"/>
        <v>0</v>
      </c>
      <c r="CJ69" s="39">
        <v>61</v>
      </c>
      <c r="CK69" s="16">
        <f t="shared" si="86"/>
        <v>0</v>
      </c>
      <c r="CL69" s="51">
        <f t="shared" ref="CL69:CN88" ca="1" si="135">IF($H69=CL$8,$CK69,0)</f>
        <v>0</v>
      </c>
      <c r="CM69" s="51">
        <f t="shared" ca="1" si="135"/>
        <v>0</v>
      </c>
      <c r="CN69" s="51">
        <f t="shared" ca="1" si="135"/>
        <v>0</v>
      </c>
      <c r="CO69" s="51">
        <f t="shared" ca="1" si="87"/>
        <v>0</v>
      </c>
      <c r="CQ69" s="107">
        <f t="shared" si="88"/>
        <v>0</v>
      </c>
      <c r="CR69" s="107">
        <f t="shared" si="89"/>
        <v>0</v>
      </c>
      <c r="CS69" s="107">
        <f t="shared" si="90"/>
        <v>0</v>
      </c>
      <c r="CT69" s="107">
        <f t="shared" si="91"/>
        <v>0</v>
      </c>
      <c r="CU69" s="107">
        <f t="shared" si="92"/>
        <v>0</v>
      </c>
      <c r="CV69" s="107">
        <f t="shared" si="93"/>
        <v>0</v>
      </c>
      <c r="CW69" s="107">
        <f t="shared" si="94"/>
        <v>0</v>
      </c>
      <c r="CX69" s="107">
        <f t="shared" si="95"/>
        <v>0</v>
      </c>
      <c r="CY69" s="107">
        <f t="shared" si="96"/>
        <v>0</v>
      </c>
      <c r="CZ69" s="107">
        <f t="shared" si="97"/>
        <v>0</v>
      </c>
      <c r="DA69" s="107">
        <f t="shared" si="98"/>
        <v>0</v>
      </c>
      <c r="DB69" s="107">
        <f t="shared" si="99"/>
        <v>0</v>
      </c>
      <c r="DC69" s="107">
        <f t="shared" si="100"/>
        <v>0</v>
      </c>
      <c r="DD69" s="107">
        <f t="shared" si="101"/>
        <v>0</v>
      </c>
      <c r="DE69" s="107">
        <f t="shared" si="102"/>
        <v>0</v>
      </c>
      <c r="DF69" s="107">
        <f t="shared" si="103"/>
        <v>0</v>
      </c>
      <c r="DG69" s="107">
        <f t="shared" si="104"/>
        <v>0</v>
      </c>
      <c r="DH69" s="107">
        <f t="shared" si="105"/>
        <v>0</v>
      </c>
      <c r="DI69" s="107">
        <f t="shared" si="106"/>
        <v>0</v>
      </c>
      <c r="DJ69" s="107">
        <f t="shared" si="107"/>
        <v>0</v>
      </c>
      <c r="DK69" s="107">
        <f t="shared" si="108"/>
        <v>0</v>
      </c>
      <c r="DL69" s="107">
        <f t="shared" si="109"/>
        <v>0</v>
      </c>
      <c r="DM69" s="107">
        <f t="shared" si="110"/>
        <v>0</v>
      </c>
      <c r="DN69" s="107">
        <f t="shared" si="111"/>
        <v>0</v>
      </c>
      <c r="DO69" s="107">
        <f t="shared" si="112"/>
        <v>0</v>
      </c>
      <c r="DP69" s="107">
        <f t="shared" si="113"/>
        <v>0</v>
      </c>
      <c r="DQ69" s="107">
        <f t="shared" si="114"/>
        <v>0</v>
      </c>
      <c r="DR69" s="107">
        <f t="shared" si="115"/>
        <v>0</v>
      </c>
      <c r="DS69" s="107">
        <f t="shared" si="116"/>
        <v>0</v>
      </c>
      <c r="DT69" s="107">
        <f t="shared" si="117"/>
        <v>0</v>
      </c>
      <c r="DV69" s="107">
        <f t="shared" si="118"/>
        <v>0</v>
      </c>
      <c r="DW69" s="107">
        <f t="shared" si="119"/>
        <v>0</v>
      </c>
      <c r="DX69" s="107">
        <f t="shared" si="120"/>
        <v>0</v>
      </c>
      <c r="DY69" s="107">
        <f t="shared" si="121"/>
        <v>0</v>
      </c>
      <c r="DZ69" s="107">
        <f t="shared" si="122"/>
        <v>0</v>
      </c>
      <c r="EA69" s="107">
        <f t="shared" si="123"/>
        <v>0</v>
      </c>
      <c r="EB69" s="107">
        <f t="shared" si="124"/>
        <v>0</v>
      </c>
      <c r="EC69" s="107">
        <f t="shared" si="125"/>
        <v>0</v>
      </c>
      <c r="ED69" s="107">
        <f t="shared" si="126"/>
        <v>0</v>
      </c>
      <c r="EE69" s="107">
        <f t="shared" si="127"/>
        <v>0</v>
      </c>
      <c r="EG69" s="195">
        <f t="shared" si="128"/>
        <v>0</v>
      </c>
      <c r="EH69" s="195">
        <f t="shared" si="129"/>
        <v>0</v>
      </c>
      <c r="EI69" s="195">
        <f t="shared" si="130"/>
        <v>0</v>
      </c>
      <c r="EJ69" s="195">
        <f t="shared" si="131"/>
        <v>0</v>
      </c>
      <c r="EK69" s="195">
        <f t="shared" si="134"/>
        <v>0</v>
      </c>
      <c r="EL69" s="195">
        <f t="shared" si="134"/>
        <v>0</v>
      </c>
      <c r="EM69" s="195">
        <f t="shared" si="134"/>
        <v>0</v>
      </c>
      <c r="EN69" s="195">
        <f t="shared" si="134"/>
        <v>0</v>
      </c>
      <c r="EO69" s="195">
        <f t="shared" si="134"/>
        <v>0</v>
      </c>
      <c r="EP69" s="195">
        <f t="shared" si="134"/>
        <v>0</v>
      </c>
    </row>
    <row r="70" spans="2:146" x14ac:dyDescent="0.2">
      <c r="B70" s="126">
        <f t="shared" si="13"/>
        <v>1</v>
      </c>
      <c r="C70" s="126" t="str">
        <f t="shared" ca="1" si="80"/>
        <v/>
      </c>
      <c r="D70" s="126" t="str">
        <f t="shared" ca="1" si="81"/>
        <v/>
      </c>
      <c r="E70" s="126" t="str">
        <f t="shared" ca="1" si="82"/>
        <v/>
      </c>
      <c r="F70" s="127" t="str">
        <f ca="1">OFFSET(prihlasky!$H$1,$CJ70,0)</f>
        <v/>
      </c>
      <c r="G70" s="127" t="str">
        <f ca="1">IF(OFFSET(prihlasky!$B$1,$CJ70,0)="","",(OFFSET(prihlasky!$B$1,$CJ70,0)))</f>
        <v/>
      </c>
      <c r="H70" s="127">
        <f ca="1">OFFSET(prihlasky!$I$1,$CJ70,0)</f>
        <v>0</v>
      </c>
      <c r="I70" s="127">
        <f ca="1">OFFSET(prihlasky!$A$1,$CJ70,0)</f>
        <v>0</v>
      </c>
      <c r="J70" s="126">
        <f t="shared" si="83"/>
        <v>0</v>
      </c>
      <c r="K70" s="159">
        <f t="shared" si="84"/>
        <v>0</v>
      </c>
      <c r="L70" s="131">
        <f t="shared" ca="1" si="85"/>
        <v>0</v>
      </c>
      <c r="M70" s="127" t="str">
        <f ca="1">IF(OR(CH70=0,ISERROR(MATCH(I70,KKoef!E:E,0))),"",MATCH(I70,KKoef!E:E,0)-1)</f>
        <v/>
      </c>
      <c r="N70" s="127" t="str">
        <f ca="1">IF(M70="","",OFFSET(KKoef!$B$1,M70,0))</f>
        <v/>
      </c>
      <c r="O70" s="128"/>
      <c r="P70" s="128"/>
      <c r="Q70" s="128"/>
      <c r="R70" s="128"/>
      <c r="S70" s="128"/>
      <c r="T70" s="250"/>
      <c r="U70" s="128"/>
      <c r="V70" s="128"/>
      <c r="W70" s="128"/>
      <c r="X70" s="128"/>
      <c r="Y70" s="128"/>
      <c r="Z70" s="250"/>
      <c r="AA70" s="119">
        <f t="shared" ca="1" si="77"/>
        <v>75</v>
      </c>
      <c r="AB70" s="252">
        <f t="shared" si="72"/>
        <v>0</v>
      </c>
      <c r="AC70" s="119">
        <f t="shared" si="73"/>
        <v>0</v>
      </c>
      <c r="AD70" s="252">
        <f t="shared" si="74"/>
        <v>0</v>
      </c>
      <c r="AE70" s="170">
        <f t="shared" ca="1" si="78"/>
        <v>0</v>
      </c>
      <c r="AF70" s="22"/>
      <c r="AG70" s="224"/>
      <c r="AH70" s="194"/>
      <c r="AI70" s="194"/>
      <c r="AJ70" s="194"/>
      <c r="AK70" s="225"/>
      <c r="AL70" s="224"/>
      <c r="AM70" s="194"/>
      <c r="AN70" s="194"/>
      <c r="AO70" s="194"/>
      <c r="AP70" s="225"/>
      <c r="AQ70" s="224"/>
      <c r="AR70" s="194"/>
      <c r="AS70" s="194"/>
      <c r="AT70" s="194"/>
      <c r="AU70" s="225"/>
      <c r="AV70" s="224"/>
      <c r="AW70" s="194"/>
      <c r="AX70" s="194"/>
      <c r="AY70" s="194"/>
      <c r="AZ70" s="225"/>
      <c r="BA70" s="224"/>
      <c r="BB70" s="194"/>
      <c r="BC70" s="194"/>
      <c r="BD70" s="194"/>
      <c r="BE70" s="225"/>
      <c r="BF70" s="224"/>
      <c r="BG70" s="194"/>
      <c r="BH70" s="194"/>
      <c r="BI70" s="194"/>
      <c r="BJ70" s="225"/>
      <c r="BK70" s="212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215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69">
        <f t="shared" si="22"/>
        <v>0</v>
      </c>
      <c r="CH70" s="26">
        <f t="shared" si="79"/>
        <v>0</v>
      </c>
      <c r="CJ70" s="39">
        <v>62</v>
      </c>
      <c r="CK70" s="16">
        <f t="shared" si="86"/>
        <v>0</v>
      </c>
      <c r="CL70" s="51">
        <f t="shared" ca="1" si="135"/>
        <v>0</v>
      </c>
      <c r="CM70" s="51">
        <f t="shared" ca="1" si="135"/>
        <v>0</v>
      </c>
      <c r="CN70" s="51">
        <f t="shared" ca="1" si="135"/>
        <v>0</v>
      </c>
      <c r="CO70" s="51">
        <f t="shared" ca="1" si="87"/>
        <v>0</v>
      </c>
      <c r="CQ70" s="107">
        <f t="shared" si="88"/>
        <v>0</v>
      </c>
      <c r="CR70" s="107">
        <f t="shared" si="89"/>
        <v>0</v>
      </c>
      <c r="CS70" s="107">
        <f t="shared" si="90"/>
        <v>0</v>
      </c>
      <c r="CT70" s="107">
        <f t="shared" si="91"/>
        <v>0</v>
      </c>
      <c r="CU70" s="107">
        <f t="shared" si="92"/>
        <v>0</v>
      </c>
      <c r="CV70" s="107">
        <f t="shared" si="93"/>
        <v>0</v>
      </c>
      <c r="CW70" s="107">
        <f t="shared" si="94"/>
        <v>0</v>
      </c>
      <c r="CX70" s="107">
        <f t="shared" si="95"/>
        <v>0</v>
      </c>
      <c r="CY70" s="107">
        <f t="shared" si="96"/>
        <v>0</v>
      </c>
      <c r="CZ70" s="107">
        <f t="shared" si="97"/>
        <v>0</v>
      </c>
      <c r="DA70" s="107">
        <f t="shared" si="98"/>
        <v>0</v>
      </c>
      <c r="DB70" s="107">
        <f t="shared" si="99"/>
        <v>0</v>
      </c>
      <c r="DC70" s="107">
        <f t="shared" si="100"/>
        <v>0</v>
      </c>
      <c r="DD70" s="107">
        <f t="shared" si="101"/>
        <v>0</v>
      </c>
      <c r="DE70" s="107">
        <f t="shared" si="102"/>
        <v>0</v>
      </c>
      <c r="DF70" s="107">
        <f t="shared" si="103"/>
        <v>0</v>
      </c>
      <c r="DG70" s="107">
        <f t="shared" si="104"/>
        <v>0</v>
      </c>
      <c r="DH70" s="107">
        <f t="shared" si="105"/>
        <v>0</v>
      </c>
      <c r="DI70" s="107">
        <f t="shared" si="106"/>
        <v>0</v>
      </c>
      <c r="DJ70" s="107">
        <f t="shared" si="107"/>
        <v>0</v>
      </c>
      <c r="DK70" s="107">
        <f t="shared" si="108"/>
        <v>0</v>
      </c>
      <c r="DL70" s="107">
        <f t="shared" si="109"/>
        <v>0</v>
      </c>
      <c r="DM70" s="107">
        <f t="shared" si="110"/>
        <v>0</v>
      </c>
      <c r="DN70" s="107">
        <f t="shared" si="111"/>
        <v>0</v>
      </c>
      <c r="DO70" s="107">
        <f t="shared" si="112"/>
        <v>0</v>
      </c>
      <c r="DP70" s="107">
        <f t="shared" si="113"/>
        <v>0</v>
      </c>
      <c r="DQ70" s="107">
        <f t="shared" si="114"/>
        <v>0</v>
      </c>
      <c r="DR70" s="107">
        <f t="shared" si="115"/>
        <v>0</v>
      </c>
      <c r="DS70" s="107">
        <f t="shared" si="116"/>
        <v>0</v>
      </c>
      <c r="DT70" s="107">
        <f t="shared" si="117"/>
        <v>0</v>
      </c>
      <c r="DV70" s="107">
        <f t="shared" si="118"/>
        <v>0</v>
      </c>
      <c r="DW70" s="107">
        <f t="shared" si="119"/>
        <v>0</v>
      </c>
      <c r="DX70" s="107">
        <f t="shared" si="120"/>
        <v>0</v>
      </c>
      <c r="DY70" s="107">
        <f t="shared" si="121"/>
        <v>0</v>
      </c>
      <c r="DZ70" s="107">
        <f t="shared" si="122"/>
        <v>0</v>
      </c>
      <c r="EA70" s="107">
        <f t="shared" si="123"/>
        <v>0</v>
      </c>
      <c r="EB70" s="107">
        <f t="shared" si="124"/>
        <v>0</v>
      </c>
      <c r="EC70" s="107">
        <f t="shared" si="125"/>
        <v>0</v>
      </c>
      <c r="ED70" s="107">
        <f t="shared" si="126"/>
        <v>0</v>
      </c>
      <c r="EE70" s="107">
        <f t="shared" si="127"/>
        <v>0</v>
      </c>
      <c r="EG70" s="195">
        <f t="shared" si="128"/>
        <v>0</v>
      </c>
      <c r="EH70" s="195">
        <f t="shared" si="129"/>
        <v>0</v>
      </c>
      <c r="EI70" s="195">
        <f t="shared" si="130"/>
        <v>0</v>
      </c>
      <c r="EJ70" s="195">
        <f t="shared" si="131"/>
        <v>0</v>
      </c>
      <c r="EK70" s="195">
        <f t="shared" si="134"/>
        <v>0</v>
      </c>
      <c r="EL70" s="195">
        <f t="shared" si="134"/>
        <v>0</v>
      </c>
      <c r="EM70" s="195">
        <f t="shared" si="134"/>
        <v>0</v>
      </c>
      <c r="EN70" s="195">
        <f t="shared" si="134"/>
        <v>0</v>
      </c>
      <c r="EO70" s="195">
        <f t="shared" si="134"/>
        <v>0</v>
      </c>
      <c r="EP70" s="195">
        <f t="shared" si="134"/>
        <v>0</v>
      </c>
    </row>
    <row r="71" spans="2:146" x14ac:dyDescent="0.2">
      <c r="B71" s="126">
        <f t="shared" si="13"/>
        <v>1</v>
      </c>
      <c r="C71" s="126" t="str">
        <f t="shared" ca="1" si="80"/>
        <v/>
      </c>
      <c r="D71" s="126" t="str">
        <f t="shared" ca="1" si="81"/>
        <v/>
      </c>
      <c r="E71" s="126" t="str">
        <f t="shared" ca="1" si="82"/>
        <v/>
      </c>
      <c r="F71" s="127" t="str">
        <f ca="1">OFFSET(prihlasky!$H$1,$CJ71,0)</f>
        <v/>
      </c>
      <c r="G71" s="127" t="str">
        <f ca="1">IF(OFFSET(prihlasky!$B$1,$CJ71,0)="","",(OFFSET(prihlasky!$B$1,$CJ71,0)))</f>
        <v/>
      </c>
      <c r="H71" s="127">
        <f ca="1">OFFSET(prihlasky!$I$1,$CJ71,0)</f>
        <v>0</v>
      </c>
      <c r="I71" s="127">
        <f ca="1">OFFSET(prihlasky!$A$1,$CJ71,0)</f>
        <v>0</v>
      </c>
      <c r="J71" s="126">
        <f t="shared" si="83"/>
        <v>0</v>
      </c>
      <c r="K71" s="159">
        <f t="shared" si="84"/>
        <v>0</v>
      </c>
      <c r="L71" s="131">
        <f t="shared" ca="1" si="85"/>
        <v>0</v>
      </c>
      <c r="M71" s="127" t="str">
        <f ca="1">IF(OR(CH71=0,ISERROR(MATCH(I71,KKoef!E:E,0))),"",MATCH(I71,KKoef!E:E,0)-1)</f>
        <v/>
      </c>
      <c r="N71" s="127" t="str">
        <f ca="1">IF(M71="","",OFFSET(KKoef!$B$1,M71,0))</f>
        <v/>
      </c>
      <c r="O71" s="128"/>
      <c r="P71" s="128"/>
      <c r="Q71" s="128"/>
      <c r="R71" s="128"/>
      <c r="S71" s="128"/>
      <c r="T71" s="250"/>
      <c r="U71" s="128"/>
      <c r="V71" s="128"/>
      <c r="W71" s="128"/>
      <c r="X71" s="128"/>
      <c r="Y71" s="128"/>
      <c r="Z71" s="250"/>
      <c r="AA71" s="119">
        <f t="shared" ca="1" si="77"/>
        <v>75</v>
      </c>
      <c r="AB71" s="252">
        <f t="shared" si="72"/>
        <v>0</v>
      </c>
      <c r="AC71" s="119">
        <f t="shared" si="73"/>
        <v>0</v>
      </c>
      <c r="AD71" s="252">
        <f t="shared" si="74"/>
        <v>0</v>
      </c>
      <c r="AE71" s="170">
        <f t="shared" ca="1" si="78"/>
        <v>0</v>
      </c>
      <c r="AF71" s="22"/>
      <c r="AG71" s="224"/>
      <c r="AH71" s="194"/>
      <c r="AI71" s="194"/>
      <c r="AJ71" s="194"/>
      <c r="AK71" s="225"/>
      <c r="AL71" s="224"/>
      <c r="AM71" s="194"/>
      <c r="AN71" s="194"/>
      <c r="AO71" s="194"/>
      <c r="AP71" s="225"/>
      <c r="AQ71" s="224"/>
      <c r="AR71" s="194"/>
      <c r="AS71" s="194"/>
      <c r="AT71" s="194"/>
      <c r="AU71" s="225"/>
      <c r="AV71" s="224"/>
      <c r="AW71" s="194"/>
      <c r="AX71" s="194"/>
      <c r="AY71" s="194"/>
      <c r="AZ71" s="225"/>
      <c r="BA71" s="224"/>
      <c r="BB71" s="194"/>
      <c r="BC71" s="194"/>
      <c r="BD71" s="194"/>
      <c r="BE71" s="225"/>
      <c r="BF71" s="224"/>
      <c r="BG71" s="194"/>
      <c r="BH71" s="194"/>
      <c r="BI71" s="194"/>
      <c r="BJ71" s="225"/>
      <c r="BK71" s="212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215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69">
        <f t="shared" si="22"/>
        <v>0</v>
      </c>
      <c r="CH71" s="26">
        <f t="shared" si="79"/>
        <v>0</v>
      </c>
      <c r="CJ71" s="39">
        <v>63</v>
      </c>
      <c r="CK71" s="16">
        <f t="shared" si="86"/>
        <v>0</v>
      </c>
      <c r="CL71" s="51">
        <f t="shared" ca="1" si="135"/>
        <v>0</v>
      </c>
      <c r="CM71" s="51">
        <f t="shared" ca="1" si="135"/>
        <v>0</v>
      </c>
      <c r="CN71" s="51">
        <f t="shared" ca="1" si="135"/>
        <v>0</v>
      </c>
      <c r="CO71" s="51">
        <f t="shared" ca="1" si="87"/>
        <v>0</v>
      </c>
      <c r="CQ71" s="107">
        <f t="shared" si="88"/>
        <v>0</v>
      </c>
      <c r="CR71" s="107">
        <f t="shared" si="89"/>
        <v>0</v>
      </c>
      <c r="CS71" s="107">
        <f t="shared" si="90"/>
        <v>0</v>
      </c>
      <c r="CT71" s="107">
        <f t="shared" si="91"/>
        <v>0</v>
      </c>
      <c r="CU71" s="107">
        <f t="shared" si="92"/>
        <v>0</v>
      </c>
      <c r="CV71" s="107">
        <f t="shared" si="93"/>
        <v>0</v>
      </c>
      <c r="CW71" s="107">
        <f t="shared" si="94"/>
        <v>0</v>
      </c>
      <c r="CX71" s="107">
        <f t="shared" si="95"/>
        <v>0</v>
      </c>
      <c r="CY71" s="107">
        <f t="shared" si="96"/>
        <v>0</v>
      </c>
      <c r="CZ71" s="107">
        <f t="shared" si="97"/>
        <v>0</v>
      </c>
      <c r="DA71" s="107">
        <f t="shared" si="98"/>
        <v>0</v>
      </c>
      <c r="DB71" s="107">
        <f t="shared" si="99"/>
        <v>0</v>
      </c>
      <c r="DC71" s="107">
        <f t="shared" si="100"/>
        <v>0</v>
      </c>
      <c r="DD71" s="107">
        <f t="shared" si="101"/>
        <v>0</v>
      </c>
      <c r="DE71" s="107">
        <f t="shared" si="102"/>
        <v>0</v>
      </c>
      <c r="DF71" s="107">
        <f t="shared" si="103"/>
        <v>0</v>
      </c>
      <c r="DG71" s="107">
        <f t="shared" si="104"/>
        <v>0</v>
      </c>
      <c r="DH71" s="107">
        <f t="shared" si="105"/>
        <v>0</v>
      </c>
      <c r="DI71" s="107">
        <f t="shared" si="106"/>
        <v>0</v>
      </c>
      <c r="DJ71" s="107">
        <f t="shared" si="107"/>
        <v>0</v>
      </c>
      <c r="DK71" s="107">
        <f t="shared" si="108"/>
        <v>0</v>
      </c>
      <c r="DL71" s="107">
        <f t="shared" si="109"/>
        <v>0</v>
      </c>
      <c r="DM71" s="107">
        <f t="shared" si="110"/>
        <v>0</v>
      </c>
      <c r="DN71" s="107">
        <f t="shared" si="111"/>
        <v>0</v>
      </c>
      <c r="DO71" s="107">
        <f t="shared" si="112"/>
        <v>0</v>
      </c>
      <c r="DP71" s="107">
        <f t="shared" si="113"/>
        <v>0</v>
      </c>
      <c r="DQ71" s="107">
        <f t="shared" si="114"/>
        <v>0</v>
      </c>
      <c r="DR71" s="107">
        <f t="shared" si="115"/>
        <v>0</v>
      </c>
      <c r="DS71" s="107">
        <f t="shared" si="116"/>
        <v>0</v>
      </c>
      <c r="DT71" s="107">
        <f t="shared" si="117"/>
        <v>0</v>
      </c>
      <c r="DV71" s="107">
        <f t="shared" si="118"/>
        <v>0</v>
      </c>
      <c r="DW71" s="107">
        <f t="shared" si="119"/>
        <v>0</v>
      </c>
      <c r="DX71" s="107">
        <f t="shared" si="120"/>
        <v>0</v>
      </c>
      <c r="DY71" s="107">
        <f t="shared" si="121"/>
        <v>0</v>
      </c>
      <c r="DZ71" s="107">
        <f t="shared" si="122"/>
        <v>0</v>
      </c>
      <c r="EA71" s="107">
        <f t="shared" si="123"/>
        <v>0</v>
      </c>
      <c r="EB71" s="107">
        <f t="shared" si="124"/>
        <v>0</v>
      </c>
      <c r="EC71" s="107">
        <f t="shared" si="125"/>
        <v>0</v>
      </c>
      <c r="ED71" s="107">
        <f t="shared" si="126"/>
        <v>0</v>
      </c>
      <c r="EE71" s="107">
        <f t="shared" si="127"/>
        <v>0</v>
      </c>
      <c r="EG71" s="195">
        <f t="shared" si="128"/>
        <v>0</v>
      </c>
      <c r="EH71" s="195">
        <f t="shared" si="129"/>
        <v>0</v>
      </c>
      <c r="EI71" s="195">
        <f t="shared" si="130"/>
        <v>0</v>
      </c>
      <c r="EJ71" s="195">
        <f t="shared" si="131"/>
        <v>0</v>
      </c>
      <c r="EK71" s="195">
        <f t="shared" si="134"/>
        <v>0</v>
      </c>
      <c r="EL71" s="195">
        <f t="shared" si="134"/>
        <v>0</v>
      </c>
      <c r="EM71" s="195">
        <f t="shared" si="134"/>
        <v>0</v>
      </c>
      <c r="EN71" s="195">
        <f t="shared" si="134"/>
        <v>0</v>
      </c>
      <c r="EO71" s="195">
        <f t="shared" si="134"/>
        <v>0</v>
      </c>
      <c r="EP71" s="195">
        <f t="shared" si="134"/>
        <v>0</v>
      </c>
    </row>
    <row r="72" spans="2:146" x14ac:dyDescent="0.2">
      <c r="B72" s="126">
        <f t="shared" si="13"/>
        <v>1</v>
      </c>
      <c r="C72" s="126" t="str">
        <f t="shared" ca="1" si="80"/>
        <v/>
      </c>
      <c r="D72" s="126" t="str">
        <f t="shared" ca="1" si="81"/>
        <v/>
      </c>
      <c r="E72" s="126" t="str">
        <f t="shared" ca="1" si="82"/>
        <v/>
      </c>
      <c r="F72" s="127" t="str">
        <f ca="1">OFFSET(prihlasky!$H$1,$CJ72,0)</f>
        <v/>
      </c>
      <c r="G72" s="127" t="str">
        <f ca="1">IF(OFFSET(prihlasky!$B$1,$CJ72,0)="","",(OFFSET(prihlasky!$B$1,$CJ72,0)))</f>
        <v/>
      </c>
      <c r="H72" s="127">
        <f ca="1">OFFSET(prihlasky!$I$1,$CJ72,0)</f>
        <v>0</v>
      </c>
      <c r="I72" s="127">
        <f ca="1">OFFSET(prihlasky!$A$1,$CJ72,0)</f>
        <v>0</v>
      </c>
      <c r="J72" s="126">
        <f t="shared" si="83"/>
        <v>0</v>
      </c>
      <c r="K72" s="159">
        <f t="shared" si="84"/>
        <v>0</v>
      </c>
      <c r="L72" s="131">
        <f t="shared" ca="1" si="85"/>
        <v>0</v>
      </c>
      <c r="M72" s="127" t="str">
        <f ca="1">IF(OR(CH72=0,ISERROR(MATCH(I72,KKoef!E:E,0))),"",MATCH(I72,KKoef!E:E,0)-1)</f>
        <v/>
      </c>
      <c r="N72" s="127" t="str">
        <f ca="1">IF(M72="","",OFFSET(KKoef!$B$1,M72,0))</f>
        <v/>
      </c>
      <c r="O72" s="128"/>
      <c r="P72" s="128"/>
      <c r="Q72" s="128"/>
      <c r="R72" s="128"/>
      <c r="S72" s="128"/>
      <c r="T72" s="250"/>
      <c r="U72" s="128"/>
      <c r="V72" s="128"/>
      <c r="W72" s="128"/>
      <c r="X72" s="128"/>
      <c r="Y72" s="128"/>
      <c r="Z72" s="250"/>
      <c r="AA72" s="119">
        <f t="shared" ca="1" si="77"/>
        <v>75</v>
      </c>
      <c r="AB72" s="252">
        <f t="shared" si="72"/>
        <v>0</v>
      </c>
      <c r="AC72" s="119">
        <f t="shared" si="73"/>
        <v>0</v>
      </c>
      <c r="AD72" s="252">
        <f t="shared" si="74"/>
        <v>0</v>
      </c>
      <c r="AE72" s="170">
        <f t="shared" ca="1" si="78"/>
        <v>0</v>
      </c>
      <c r="AF72" s="22"/>
      <c r="AG72" s="224"/>
      <c r="AH72" s="194"/>
      <c r="AI72" s="194"/>
      <c r="AJ72" s="194"/>
      <c r="AK72" s="225"/>
      <c r="AL72" s="224"/>
      <c r="AM72" s="194"/>
      <c r="AN72" s="194"/>
      <c r="AO72" s="194"/>
      <c r="AP72" s="225"/>
      <c r="AQ72" s="224"/>
      <c r="AR72" s="194"/>
      <c r="AS72" s="194"/>
      <c r="AT72" s="194"/>
      <c r="AU72" s="225"/>
      <c r="AV72" s="224"/>
      <c r="AW72" s="194"/>
      <c r="AX72" s="194"/>
      <c r="AY72" s="194"/>
      <c r="AZ72" s="225"/>
      <c r="BA72" s="224"/>
      <c r="BB72" s="194"/>
      <c r="BC72" s="194"/>
      <c r="BD72" s="194"/>
      <c r="BE72" s="225"/>
      <c r="BF72" s="224"/>
      <c r="BG72" s="194"/>
      <c r="BH72" s="194"/>
      <c r="BI72" s="194"/>
      <c r="BJ72" s="225"/>
      <c r="BK72" s="212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215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69">
        <f t="shared" si="22"/>
        <v>0</v>
      </c>
      <c r="CH72" s="26">
        <f t="shared" si="79"/>
        <v>0</v>
      </c>
      <c r="CJ72" s="39">
        <v>64</v>
      </c>
      <c r="CK72" s="16">
        <f t="shared" si="86"/>
        <v>0</v>
      </c>
      <c r="CL72" s="51">
        <f t="shared" ca="1" si="135"/>
        <v>0</v>
      </c>
      <c r="CM72" s="51">
        <f t="shared" ca="1" si="135"/>
        <v>0</v>
      </c>
      <c r="CN72" s="51">
        <f t="shared" ca="1" si="135"/>
        <v>0</v>
      </c>
      <c r="CO72" s="51">
        <f t="shared" ca="1" si="87"/>
        <v>0</v>
      </c>
      <c r="CQ72" s="107">
        <f t="shared" si="88"/>
        <v>0</v>
      </c>
      <c r="CR72" s="107">
        <f t="shared" si="89"/>
        <v>0</v>
      </c>
      <c r="CS72" s="107">
        <f t="shared" si="90"/>
        <v>0</v>
      </c>
      <c r="CT72" s="107">
        <f t="shared" si="91"/>
        <v>0</v>
      </c>
      <c r="CU72" s="107">
        <f t="shared" si="92"/>
        <v>0</v>
      </c>
      <c r="CV72" s="107">
        <f t="shared" si="93"/>
        <v>0</v>
      </c>
      <c r="CW72" s="107">
        <f t="shared" si="94"/>
        <v>0</v>
      </c>
      <c r="CX72" s="107">
        <f t="shared" si="95"/>
        <v>0</v>
      </c>
      <c r="CY72" s="107">
        <f t="shared" si="96"/>
        <v>0</v>
      </c>
      <c r="CZ72" s="107">
        <f t="shared" si="97"/>
        <v>0</v>
      </c>
      <c r="DA72" s="107">
        <f t="shared" si="98"/>
        <v>0</v>
      </c>
      <c r="DB72" s="107">
        <f t="shared" si="99"/>
        <v>0</v>
      </c>
      <c r="DC72" s="107">
        <f t="shared" si="100"/>
        <v>0</v>
      </c>
      <c r="DD72" s="107">
        <f t="shared" si="101"/>
        <v>0</v>
      </c>
      <c r="DE72" s="107">
        <f t="shared" si="102"/>
        <v>0</v>
      </c>
      <c r="DF72" s="107">
        <f t="shared" si="103"/>
        <v>0</v>
      </c>
      <c r="DG72" s="107">
        <f t="shared" si="104"/>
        <v>0</v>
      </c>
      <c r="DH72" s="107">
        <f t="shared" si="105"/>
        <v>0</v>
      </c>
      <c r="DI72" s="107">
        <f t="shared" si="106"/>
        <v>0</v>
      </c>
      <c r="DJ72" s="107">
        <f t="shared" si="107"/>
        <v>0</v>
      </c>
      <c r="DK72" s="107">
        <f t="shared" si="108"/>
        <v>0</v>
      </c>
      <c r="DL72" s="107">
        <f t="shared" si="109"/>
        <v>0</v>
      </c>
      <c r="DM72" s="107">
        <f t="shared" si="110"/>
        <v>0</v>
      </c>
      <c r="DN72" s="107">
        <f t="shared" si="111"/>
        <v>0</v>
      </c>
      <c r="DO72" s="107">
        <f t="shared" si="112"/>
        <v>0</v>
      </c>
      <c r="DP72" s="107">
        <f t="shared" si="113"/>
        <v>0</v>
      </c>
      <c r="DQ72" s="107">
        <f t="shared" si="114"/>
        <v>0</v>
      </c>
      <c r="DR72" s="107">
        <f t="shared" si="115"/>
        <v>0</v>
      </c>
      <c r="DS72" s="107">
        <f t="shared" si="116"/>
        <v>0</v>
      </c>
      <c r="DT72" s="107">
        <f t="shared" si="117"/>
        <v>0</v>
      </c>
      <c r="DV72" s="107">
        <f t="shared" si="118"/>
        <v>0</v>
      </c>
      <c r="DW72" s="107">
        <f t="shared" si="119"/>
        <v>0</v>
      </c>
      <c r="DX72" s="107">
        <f t="shared" si="120"/>
        <v>0</v>
      </c>
      <c r="DY72" s="107">
        <f t="shared" si="121"/>
        <v>0</v>
      </c>
      <c r="DZ72" s="107">
        <f t="shared" si="122"/>
        <v>0</v>
      </c>
      <c r="EA72" s="107">
        <f t="shared" si="123"/>
        <v>0</v>
      </c>
      <c r="EB72" s="107">
        <f t="shared" si="124"/>
        <v>0</v>
      </c>
      <c r="EC72" s="107">
        <f t="shared" si="125"/>
        <v>0</v>
      </c>
      <c r="ED72" s="107">
        <f t="shared" si="126"/>
        <v>0</v>
      </c>
      <c r="EE72" s="107">
        <f t="shared" si="127"/>
        <v>0</v>
      </c>
      <c r="EG72" s="195">
        <f t="shared" si="128"/>
        <v>0</v>
      </c>
      <c r="EH72" s="195">
        <f t="shared" si="129"/>
        <v>0</v>
      </c>
      <c r="EI72" s="195">
        <f t="shared" si="130"/>
        <v>0</v>
      </c>
      <c r="EJ72" s="195">
        <f t="shared" si="131"/>
        <v>0</v>
      </c>
      <c r="EK72" s="195">
        <f t="shared" si="134"/>
        <v>0</v>
      </c>
      <c r="EL72" s="195">
        <f t="shared" si="134"/>
        <v>0</v>
      </c>
      <c r="EM72" s="195">
        <f t="shared" si="134"/>
        <v>0</v>
      </c>
      <c r="EN72" s="195">
        <f t="shared" si="134"/>
        <v>0</v>
      </c>
      <c r="EO72" s="195">
        <f t="shared" si="134"/>
        <v>0</v>
      </c>
      <c r="EP72" s="195">
        <f t="shared" si="134"/>
        <v>0</v>
      </c>
    </row>
    <row r="73" spans="2:146" x14ac:dyDescent="0.2">
      <c r="B73" s="126">
        <f t="shared" ref="B73:B128" si="136">RANK(CK73,$CK$9:$CK$133)</f>
        <v>1</v>
      </c>
      <c r="C73" s="126" t="str">
        <f t="shared" ref="C73:C104" ca="1" si="137">IF($H73="O",RANK($CK73,$CL$9:$CL$133),"")</f>
        <v/>
      </c>
      <c r="D73" s="126" t="str">
        <f t="shared" ref="D73:D104" ca="1" si="138">IF($H73="P",RANK($CK73,$CM$9:$CM$133),"")</f>
        <v/>
      </c>
      <c r="E73" s="126" t="str">
        <f t="shared" ref="E73:E104" ca="1" si="139">IF($H73="J",RANK($CK73,$CN$9:$CN$133),"")</f>
        <v/>
      </c>
      <c r="F73" s="127" t="str">
        <f ca="1">OFFSET(prihlasky!$H$1,$CJ73,0)</f>
        <v/>
      </c>
      <c r="G73" s="127" t="str">
        <f ca="1">IF(OFFSET(prihlasky!$B$1,$CJ73,0)="","",(OFFSET(prihlasky!$B$1,$CJ73,0)))</f>
        <v/>
      </c>
      <c r="H73" s="127">
        <f ca="1">OFFSET(prihlasky!$I$1,$CJ73,0)</f>
        <v>0</v>
      </c>
      <c r="I73" s="127">
        <f ca="1">OFFSET(prihlasky!$A$1,$CJ73,0)</f>
        <v>0</v>
      </c>
      <c r="J73" s="126">
        <f t="shared" ref="J73:J104" si="140">IF(COUNTIF(AG73:BJ73,"&gt; ''"),CH73-AE73,0)</f>
        <v>0</v>
      </c>
      <c r="K73" s="159">
        <f t="shared" ref="K73:K104" si="141">CG73+($CK$4-SUM(DV73:EE73))*60</f>
        <v>0</v>
      </c>
      <c r="L73" s="131">
        <f t="shared" ref="L73:L104" ca="1" si="142">IF(ISERROR($N$6),0,CO73*$N$6/$CO$4)</f>
        <v>0</v>
      </c>
      <c r="M73" s="127" t="str">
        <f ca="1">IF(OR(CH73=0,ISERROR(MATCH(I73,KKoef!E:E,0))),"",MATCH(I73,KKoef!E:E,0)-1)</f>
        <v/>
      </c>
      <c r="N73" s="127" t="str">
        <f ca="1">IF(M73="","",OFFSET(KKoef!$B$1,M73,0))</f>
        <v/>
      </c>
      <c r="O73" s="128"/>
      <c r="P73" s="128"/>
      <c r="Q73" s="128"/>
      <c r="R73" s="128"/>
      <c r="S73" s="128"/>
      <c r="T73" s="250"/>
      <c r="U73" s="128"/>
      <c r="V73" s="128"/>
      <c r="W73" s="128"/>
      <c r="X73" s="128"/>
      <c r="Y73" s="128"/>
      <c r="Z73" s="250"/>
      <c r="AA73" s="119">
        <f t="shared" ca="1" si="77"/>
        <v>75</v>
      </c>
      <c r="AB73" s="252">
        <f t="shared" si="72"/>
        <v>0</v>
      </c>
      <c r="AC73" s="119">
        <f t="shared" si="73"/>
        <v>0</v>
      </c>
      <c r="AD73" s="252">
        <f t="shared" si="74"/>
        <v>0</v>
      </c>
      <c r="AE73" s="170">
        <f t="shared" ca="1" si="78"/>
        <v>0</v>
      </c>
      <c r="AF73" s="22"/>
      <c r="AG73" s="224"/>
      <c r="AH73" s="194"/>
      <c r="AI73" s="194"/>
      <c r="AJ73" s="194"/>
      <c r="AK73" s="225"/>
      <c r="AL73" s="224"/>
      <c r="AM73" s="194"/>
      <c r="AN73" s="194"/>
      <c r="AO73" s="194"/>
      <c r="AP73" s="225"/>
      <c r="AQ73" s="224"/>
      <c r="AR73" s="194"/>
      <c r="AS73" s="194"/>
      <c r="AT73" s="194"/>
      <c r="AU73" s="225"/>
      <c r="AV73" s="224"/>
      <c r="AW73" s="194"/>
      <c r="AX73" s="194"/>
      <c r="AY73" s="194"/>
      <c r="AZ73" s="225"/>
      <c r="BA73" s="224"/>
      <c r="BB73" s="194"/>
      <c r="BC73" s="194"/>
      <c r="BD73" s="194"/>
      <c r="BE73" s="225"/>
      <c r="BF73" s="224"/>
      <c r="BG73" s="194"/>
      <c r="BH73" s="194"/>
      <c r="BI73" s="194"/>
      <c r="BJ73" s="225"/>
      <c r="BK73" s="212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215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69">
        <f t="shared" ref="CG73:CG97" si="143">SUM(EG73:EP73)</f>
        <v>0</v>
      </c>
      <c r="CH73" s="26">
        <f t="shared" si="79"/>
        <v>0</v>
      </c>
      <c r="CJ73" s="39">
        <v>65</v>
      </c>
      <c r="CK73" s="16">
        <f t="shared" ref="CK73:CK104" si="144">IF(CG73=0,0,J73+($CK$4*$CL$4-K73)/($CK$4*$CL$4))</f>
        <v>0</v>
      </c>
      <c r="CL73" s="51">
        <f t="shared" ca="1" si="135"/>
        <v>0</v>
      </c>
      <c r="CM73" s="51">
        <f t="shared" ca="1" si="135"/>
        <v>0</v>
      </c>
      <c r="CN73" s="51">
        <f t="shared" ca="1" si="135"/>
        <v>0</v>
      </c>
      <c r="CO73" s="51">
        <f t="shared" ref="CO73:CO104" ca="1" si="145">IF(I73&lt;"A",0,CK73)</f>
        <v>0</v>
      </c>
      <c r="CQ73" s="107">
        <f t="shared" ref="CQ73:CQ104" si="146">IF(AND(AG$7&lt;&gt;"",AG$7=AG73),1,0)</f>
        <v>0</v>
      </c>
      <c r="CR73" s="107">
        <f t="shared" ref="CR73:CR104" si="147">IF(AND(AH$7&lt;&gt;"",AH$7=AH73),1,0)</f>
        <v>0</v>
      </c>
      <c r="CS73" s="107">
        <f t="shared" ref="CS73:CS104" si="148">IF(AND(AI$7&lt;&gt;"",AI$7=AI73),1,0)</f>
        <v>0</v>
      </c>
      <c r="CT73" s="107">
        <f t="shared" ref="CT73:CT104" si="149">IF(AND(AJ$7&lt;&gt;"",AJ$7=AJ73),1,0)</f>
        <v>0</v>
      </c>
      <c r="CU73" s="107">
        <f t="shared" ref="CU73:CU104" si="150">IF(AND(AK$7&lt;&gt;"",AK$7=AK73),1,0)</f>
        <v>0</v>
      </c>
      <c r="CV73" s="107">
        <f t="shared" ref="CV73:CV104" si="151">IF(AND(AL$7&lt;&gt;"",AL$7=AL73),1,0)</f>
        <v>0</v>
      </c>
      <c r="CW73" s="107">
        <f t="shared" ref="CW73:CW104" si="152">IF(AND(AM$7&lt;&gt;"",AM$7=AM73),1,0)</f>
        <v>0</v>
      </c>
      <c r="CX73" s="107">
        <f t="shared" ref="CX73:CX104" si="153">IF(AND(AN$7&lt;&gt;"",AN$7=AN73),1,0)</f>
        <v>0</v>
      </c>
      <c r="CY73" s="107">
        <f t="shared" ref="CY73:CY104" si="154">IF(AND(AO$7&lt;&gt;"",AO$7=AO73),1,0)</f>
        <v>0</v>
      </c>
      <c r="CZ73" s="107">
        <f t="shared" ref="CZ73:CZ104" si="155">IF(AND(AP$7&lt;&gt;"",AP$7=AP73),1,0)</f>
        <v>0</v>
      </c>
      <c r="DA73" s="107">
        <f t="shared" ref="DA73:DA104" si="156">IF(AND(AQ$7&lt;&gt;"",AQ$7=AQ73),1,0)</f>
        <v>0</v>
      </c>
      <c r="DB73" s="107">
        <f t="shared" ref="DB73:DB104" si="157">IF(AND(AR$7&lt;&gt;"",AR$7=AR73),1,0)</f>
        <v>0</v>
      </c>
      <c r="DC73" s="107">
        <f t="shared" ref="DC73:DC104" si="158">IF(AND(AS$7&lt;&gt;"",AS$7=AS73),1,0)</f>
        <v>0</v>
      </c>
      <c r="DD73" s="107">
        <f t="shared" ref="DD73:DD104" si="159">IF(AND(AT$7&lt;&gt;"",AT$7=AT73),1,0)</f>
        <v>0</v>
      </c>
      <c r="DE73" s="107">
        <f t="shared" ref="DE73:DE104" si="160">IF(AND(AU$7&lt;&gt;"",AU$7=AU73),1,0)</f>
        <v>0</v>
      </c>
      <c r="DF73" s="107">
        <f t="shared" ref="DF73:DF104" si="161">IF(AND(AV$7&lt;&gt;"",AV$7=AV73),1,0)</f>
        <v>0</v>
      </c>
      <c r="DG73" s="107">
        <f t="shared" ref="DG73:DG104" si="162">IF(AND(AW$7&lt;&gt;"",AW$7=AW73),1,0)</f>
        <v>0</v>
      </c>
      <c r="DH73" s="107">
        <f t="shared" ref="DH73:DH104" si="163">IF(AND(AX$7&lt;&gt;"",AX$7=AX73),1,0)</f>
        <v>0</v>
      </c>
      <c r="DI73" s="107">
        <f t="shared" ref="DI73:DI104" si="164">IF(AND(AY$7&lt;&gt;"",AY$7=AY73),1,0)</f>
        <v>0</v>
      </c>
      <c r="DJ73" s="107">
        <f t="shared" ref="DJ73:DJ104" si="165">IF(AND(AZ$7&lt;&gt;"",AZ$7=AZ73),1,0)</f>
        <v>0</v>
      </c>
      <c r="DK73" s="107">
        <f t="shared" ref="DK73:DK104" si="166">IF(AND(BA$7&lt;&gt;"",BA$7=BA73),1,0)</f>
        <v>0</v>
      </c>
      <c r="DL73" s="107">
        <f t="shared" ref="DL73:DL104" si="167">IF(AND(BB$7&lt;&gt;"",BB$7=BB73),1,0)</f>
        <v>0</v>
      </c>
      <c r="DM73" s="107">
        <f t="shared" ref="DM73:DM104" si="168">IF(AND(BC$7&lt;&gt;"",BC$7=BC73),1,0)</f>
        <v>0</v>
      </c>
      <c r="DN73" s="107">
        <f t="shared" ref="DN73:DN104" si="169">IF(AND(BD$7&lt;&gt;"",BD$7=BD73),1,0)</f>
        <v>0</v>
      </c>
      <c r="DO73" s="107">
        <f t="shared" ref="DO73:DO104" si="170">IF(AND(BE$7&lt;&gt;"",BE$7=BE73),1,0)</f>
        <v>0</v>
      </c>
      <c r="DP73" s="107">
        <f t="shared" ref="DP73:DP104" si="171">IF(AND(BF$7&lt;&gt;"",BF$7=BF73),1,0)</f>
        <v>0</v>
      </c>
      <c r="DQ73" s="107">
        <f t="shared" ref="DQ73:DQ104" si="172">IF(AND(BG$7&lt;&gt;"",BG$7=BG73),1,0)</f>
        <v>0</v>
      </c>
      <c r="DR73" s="107">
        <f t="shared" ref="DR73:DR104" si="173">IF(AND(BH$7&lt;&gt;"",BH$7=BH73),1,0)</f>
        <v>0</v>
      </c>
      <c r="DS73" s="107">
        <f t="shared" ref="DS73:DS104" si="174">IF(AND(BI$7&lt;&gt;"",BI$7=BI73),1,0)</f>
        <v>0</v>
      </c>
      <c r="DT73" s="107">
        <f t="shared" ref="DT73:DT104" si="175">IF(AND(BJ$7&lt;&gt;"",BJ$7=BJ73),1,0)</f>
        <v>0</v>
      </c>
      <c r="DV73" s="107">
        <f t="shared" ref="DV73:DV104" si="176">IF(AND(BL$7&lt;&gt;"",BL$7=BL73),1,0)</f>
        <v>0</v>
      </c>
      <c r="DW73" s="107">
        <f t="shared" ref="DW73:DW104" si="177">IF(AND(BM$7&lt;&gt;"",BM$7=BM73),1,0)</f>
        <v>0</v>
      </c>
      <c r="DX73" s="107">
        <f t="shared" ref="DX73:DX104" si="178">IF(AND(BN$7&lt;&gt;"",BN$7=BN73),1,0)</f>
        <v>0</v>
      </c>
      <c r="DY73" s="107">
        <f t="shared" ref="DY73:DY104" si="179">IF(AND(BO$7&lt;&gt;"",BO$7=BO73),1,0)</f>
        <v>0</v>
      </c>
      <c r="DZ73" s="107">
        <f t="shared" ref="DZ73:DZ104" si="180">IF(AND(BP$7&lt;&gt;"",BP$7=BP73),1,0)</f>
        <v>0</v>
      </c>
      <c r="EA73" s="107">
        <f t="shared" ref="EA73:EA104" si="181">IF(AND(BQ$7&lt;&gt;"",BQ$7=BQ73),1,0)</f>
        <v>0</v>
      </c>
      <c r="EB73" s="107">
        <f t="shared" ref="EB73:EB104" si="182">IF(AND(BR$7&lt;&gt;"",BR$7=BR73),1,0)</f>
        <v>0</v>
      </c>
      <c r="EC73" s="107">
        <f t="shared" ref="EC73:EC104" si="183">IF(AND(BS$7&lt;&gt;"",BS$7=BS73),1,0)</f>
        <v>0</v>
      </c>
      <c r="ED73" s="107">
        <f t="shared" ref="ED73:ED104" si="184">IF(AND(BT$7&lt;&gt;"",BT$7=BT73),1,0)</f>
        <v>0</v>
      </c>
      <c r="EE73" s="107">
        <f t="shared" ref="EE73:EE104" si="185">IF(AND(BU$7&lt;&gt;"",BU$7=BU73),1,0)</f>
        <v>0</v>
      </c>
      <c r="EG73" s="195">
        <f t="shared" ref="EG73:EG104" si="186">IF(BW$7="",0,BW73)</f>
        <v>0</v>
      </c>
      <c r="EH73" s="195">
        <f t="shared" ref="EH73:EH104" si="187">IF(BX$7="",0,BX73)</f>
        <v>0</v>
      </c>
      <c r="EI73" s="195">
        <f t="shared" ref="EI73:EI104" si="188">IF(BY$7="",0,BY73)</f>
        <v>0</v>
      </c>
      <c r="EJ73" s="195">
        <f t="shared" ref="EJ73:EJ104" si="189">IF(BZ$7="",0,BZ73)</f>
        <v>0</v>
      </c>
      <c r="EK73" s="195">
        <f t="shared" ref="EK73:EP88" si="190">IF(CA$7="",0,CA73)</f>
        <v>0</v>
      </c>
      <c r="EL73" s="195">
        <f t="shared" si="190"/>
        <v>0</v>
      </c>
      <c r="EM73" s="195">
        <f t="shared" si="190"/>
        <v>0</v>
      </c>
      <c r="EN73" s="195">
        <f t="shared" si="190"/>
        <v>0</v>
      </c>
      <c r="EO73" s="195">
        <f t="shared" si="190"/>
        <v>0</v>
      </c>
      <c r="EP73" s="195">
        <f t="shared" si="190"/>
        <v>0</v>
      </c>
    </row>
    <row r="74" spans="2:146" x14ac:dyDescent="0.2">
      <c r="B74" s="126">
        <f t="shared" si="136"/>
        <v>1</v>
      </c>
      <c r="C74" s="126" t="str">
        <f t="shared" ca="1" si="137"/>
        <v/>
      </c>
      <c r="D74" s="126" t="str">
        <f t="shared" ca="1" si="138"/>
        <v/>
      </c>
      <c r="E74" s="126" t="str">
        <f t="shared" ca="1" si="139"/>
        <v/>
      </c>
      <c r="F74" s="127" t="str">
        <f ca="1">OFFSET(prihlasky!$H$1,$CJ74,0)</f>
        <v/>
      </c>
      <c r="G74" s="127" t="str">
        <f ca="1">IF(OFFSET(prihlasky!$B$1,$CJ74,0)="","",(OFFSET(prihlasky!$B$1,$CJ74,0)))</f>
        <v/>
      </c>
      <c r="H74" s="127">
        <f ca="1">OFFSET(prihlasky!$I$1,$CJ74,0)</f>
        <v>0</v>
      </c>
      <c r="I74" s="127">
        <f ca="1">OFFSET(prihlasky!$A$1,$CJ74,0)</f>
        <v>0</v>
      </c>
      <c r="J74" s="126">
        <f t="shared" si="140"/>
        <v>0</v>
      </c>
      <c r="K74" s="159">
        <f t="shared" si="141"/>
        <v>0</v>
      </c>
      <c r="L74" s="131">
        <f t="shared" ca="1" si="142"/>
        <v>0</v>
      </c>
      <c r="M74" s="127" t="str">
        <f ca="1">IF(OR(CH74=0,ISERROR(MATCH(I74,KKoef!E:E,0))),"",MATCH(I74,KKoef!E:E,0)-1)</f>
        <v/>
      </c>
      <c r="N74" s="127" t="str">
        <f ca="1">IF(M74="","",OFFSET(KKoef!$B$1,M74,0))</f>
        <v/>
      </c>
      <c r="O74" s="128"/>
      <c r="P74" s="128"/>
      <c r="Q74" s="128"/>
      <c r="R74" s="128"/>
      <c r="S74" s="128"/>
      <c r="T74" s="250"/>
      <c r="U74" s="128"/>
      <c r="V74" s="128"/>
      <c r="W74" s="128"/>
      <c r="X74" s="128"/>
      <c r="Y74" s="128"/>
      <c r="Z74" s="250"/>
      <c r="AA74" s="119">
        <f t="shared" ca="1" si="77"/>
        <v>75</v>
      </c>
      <c r="AB74" s="252">
        <f t="shared" ref="AB74:AB128" si="191">(R74-$R$6-O74+$O$6+X74-$X$6-U74+$U$6)*3600+(S74-$S$6-P74+$P$6+Y74-$Y$6-V74+$V$6)*60+(T74-Q74+Z74-W74)</f>
        <v>0</v>
      </c>
      <c r="AC74" s="119">
        <f t="shared" ref="AC74:AC128" si="192">(R74-$R$6-O74+$O$6+X74-$X$6-U74+$U$6)*60+S74-$S$6-P74+$P$6+Y74-$Y$6-V74+$V$6+FLOOR((T74+Z74)/60,1)</f>
        <v>0</v>
      </c>
      <c r="AD74" s="252">
        <f t="shared" ref="AD74:AD128" si="193">MOD(T74+Z74,60)</f>
        <v>0</v>
      </c>
      <c r="AE74" s="170">
        <f t="shared" ca="1" si="78"/>
        <v>0</v>
      </c>
      <c r="AF74" s="22"/>
      <c r="AG74" s="224"/>
      <c r="AH74" s="194"/>
      <c r="AI74" s="194"/>
      <c r="AJ74" s="194"/>
      <c r="AK74" s="225"/>
      <c r="AL74" s="224"/>
      <c r="AM74" s="194"/>
      <c r="AN74" s="194"/>
      <c r="AO74" s="194"/>
      <c r="AP74" s="225"/>
      <c r="AQ74" s="224"/>
      <c r="AR74" s="194"/>
      <c r="AS74" s="194"/>
      <c r="AT74" s="194"/>
      <c r="AU74" s="225"/>
      <c r="AV74" s="224"/>
      <c r="AW74" s="194"/>
      <c r="AX74" s="194"/>
      <c r="AY74" s="194"/>
      <c r="AZ74" s="225"/>
      <c r="BA74" s="224"/>
      <c r="BB74" s="194"/>
      <c r="BC74" s="194"/>
      <c r="BD74" s="194"/>
      <c r="BE74" s="225"/>
      <c r="BF74" s="224"/>
      <c r="BG74" s="194"/>
      <c r="BH74" s="194"/>
      <c r="BI74" s="194"/>
      <c r="BJ74" s="225"/>
      <c r="BK74" s="212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215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69">
        <f t="shared" si="143"/>
        <v>0</v>
      </c>
      <c r="CH74" s="26">
        <f t="shared" si="79"/>
        <v>0</v>
      </c>
      <c r="CJ74" s="39">
        <v>66</v>
      </c>
      <c r="CK74" s="16">
        <f t="shared" si="144"/>
        <v>0</v>
      </c>
      <c r="CL74" s="51">
        <f t="shared" ca="1" si="135"/>
        <v>0</v>
      </c>
      <c r="CM74" s="51">
        <f t="shared" ca="1" si="135"/>
        <v>0</v>
      </c>
      <c r="CN74" s="51">
        <f t="shared" ca="1" si="135"/>
        <v>0</v>
      </c>
      <c r="CO74" s="51">
        <f t="shared" ca="1" si="145"/>
        <v>0</v>
      </c>
      <c r="CQ74" s="107">
        <f t="shared" si="146"/>
        <v>0</v>
      </c>
      <c r="CR74" s="107">
        <f t="shared" si="147"/>
        <v>0</v>
      </c>
      <c r="CS74" s="107">
        <f t="shared" si="148"/>
        <v>0</v>
      </c>
      <c r="CT74" s="107">
        <f t="shared" si="149"/>
        <v>0</v>
      </c>
      <c r="CU74" s="107">
        <f t="shared" si="150"/>
        <v>0</v>
      </c>
      <c r="CV74" s="107">
        <f t="shared" si="151"/>
        <v>0</v>
      </c>
      <c r="CW74" s="107">
        <f t="shared" si="152"/>
        <v>0</v>
      </c>
      <c r="CX74" s="107">
        <f t="shared" si="153"/>
        <v>0</v>
      </c>
      <c r="CY74" s="107">
        <f t="shared" si="154"/>
        <v>0</v>
      </c>
      <c r="CZ74" s="107">
        <f t="shared" si="155"/>
        <v>0</v>
      </c>
      <c r="DA74" s="107">
        <f t="shared" si="156"/>
        <v>0</v>
      </c>
      <c r="DB74" s="107">
        <f t="shared" si="157"/>
        <v>0</v>
      </c>
      <c r="DC74" s="107">
        <f t="shared" si="158"/>
        <v>0</v>
      </c>
      <c r="DD74" s="107">
        <f t="shared" si="159"/>
        <v>0</v>
      </c>
      <c r="DE74" s="107">
        <f t="shared" si="160"/>
        <v>0</v>
      </c>
      <c r="DF74" s="107">
        <f t="shared" si="161"/>
        <v>0</v>
      </c>
      <c r="DG74" s="107">
        <f t="shared" si="162"/>
        <v>0</v>
      </c>
      <c r="DH74" s="107">
        <f t="shared" si="163"/>
        <v>0</v>
      </c>
      <c r="DI74" s="107">
        <f t="shared" si="164"/>
        <v>0</v>
      </c>
      <c r="DJ74" s="107">
        <f t="shared" si="165"/>
        <v>0</v>
      </c>
      <c r="DK74" s="107">
        <f t="shared" si="166"/>
        <v>0</v>
      </c>
      <c r="DL74" s="107">
        <f t="shared" si="167"/>
        <v>0</v>
      </c>
      <c r="DM74" s="107">
        <f t="shared" si="168"/>
        <v>0</v>
      </c>
      <c r="DN74" s="107">
        <f t="shared" si="169"/>
        <v>0</v>
      </c>
      <c r="DO74" s="107">
        <f t="shared" si="170"/>
        <v>0</v>
      </c>
      <c r="DP74" s="107">
        <f t="shared" si="171"/>
        <v>0</v>
      </c>
      <c r="DQ74" s="107">
        <f t="shared" si="172"/>
        <v>0</v>
      </c>
      <c r="DR74" s="107">
        <f t="shared" si="173"/>
        <v>0</v>
      </c>
      <c r="DS74" s="107">
        <f t="shared" si="174"/>
        <v>0</v>
      </c>
      <c r="DT74" s="107">
        <f t="shared" si="175"/>
        <v>0</v>
      </c>
      <c r="DV74" s="107">
        <f t="shared" si="176"/>
        <v>0</v>
      </c>
      <c r="DW74" s="107">
        <f t="shared" si="177"/>
        <v>0</v>
      </c>
      <c r="DX74" s="107">
        <f t="shared" si="178"/>
        <v>0</v>
      </c>
      <c r="DY74" s="107">
        <f t="shared" si="179"/>
        <v>0</v>
      </c>
      <c r="DZ74" s="107">
        <f t="shared" si="180"/>
        <v>0</v>
      </c>
      <c r="EA74" s="107">
        <f t="shared" si="181"/>
        <v>0</v>
      </c>
      <c r="EB74" s="107">
        <f t="shared" si="182"/>
        <v>0</v>
      </c>
      <c r="EC74" s="107">
        <f t="shared" si="183"/>
        <v>0</v>
      </c>
      <c r="ED74" s="107">
        <f t="shared" si="184"/>
        <v>0</v>
      </c>
      <c r="EE74" s="107">
        <f t="shared" si="185"/>
        <v>0</v>
      </c>
      <c r="EG74" s="195">
        <f t="shared" si="186"/>
        <v>0</v>
      </c>
      <c r="EH74" s="195">
        <f t="shared" si="187"/>
        <v>0</v>
      </c>
      <c r="EI74" s="195">
        <f t="shared" si="188"/>
        <v>0</v>
      </c>
      <c r="EJ74" s="195">
        <f t="shared" si="189"/>
        <v>0</v>
      </c>
      <c r="EK74" s="195">
        <f t="shared" si="190"/>
        <v>0</v>
      </c>
      <c r="EL74" s="195">
        <f t="shared" si="190"/>
        <v>0</v>
      </c>
      <c r="EM74" s="195">
        <f t="shared" si="190"/>
        <v>0</v>
      </c>
      <c r="EN74" s="195">
        <f t="shared" si="190"/>
        <v>0</v>
      </c>
      <c r="EO74" s="195">
        <f t="shared" si="190"/>
        <v>0</v>
      </c>
      <c r="EP74" s="195">
        <f t="shared" si="190"/>
        <v>0</v>
      </c>
    </row>
    <row r="75" spans="2:146" x14ac:dyDescent="0.2">
      <c r="B75" s="126">
        <f t="shared" si="136"/>
        <v>1</v>
      </c>
      <c r="C75" s="126" t="str">
        <f t="shared" ca="1" si="137"/>
        <v/>
      </c>
      <c r="D75" s="126" t="str">
        <f t="shared" ca="1" si="138"/>
        <v/>
      </c>
      <c r="E75" s="126" t="str">
        <f t="shared" ca="1" si="139"/>
        <v/>
      </c>
      <c r="F75" s="127" t="str">
        <f ca="1">OFFSET(prihlasky!$H$1,$CJ75,0)</f>
        <v/>
      </c>
      <c r="G75" s="127" t="str">
        <f ca="1">IF(OFFSET(prihlasky!$B$1,$CJ75,0)="","",(OFFSET(prihlasky!$B$1,$CJ75,0)))</f>
        <v/>
      </c>
      <c r="H75" s="127">
        <f ca="1">OFFSET(prihlasky!$I$1,$CJ75,0)</f>
        <v>0</v>
      </c>
      <c r="I75" s="127">
        <f ca="1">OFFSET(prihlasky!$A$1,$CJ75,0)</f>
        <v>0</v>
      </c>
      <c r="J75" s="126">
        <f t="shared" si="140"/>
        <v>0</v>
      </c>
      <c r="K75" s="159">
        <f t="shared" si="141"/>
        <v>0</v>
      </c>
      <c r="L75" s="131">
        <f t="shared" ca="1" si="142"/>
        <v>0</v>
      </c>
      <c r="M75" s="127" t="str">
        <f ca="1">IF(OR(CH75=0,ISERROR(MATCH(I75,KKoef!E:E,0))),"",MATCH(I75,KKoef!E:E,0)-1)</f>
        <v/>
      </c>
      <c r="N75" s="127" t="str">
        <f ca="1">IF(M75="","",OFFSET(KKoef!$B$1,M75,0))</f>
        <v/>
      </c>
      <c r="O75" s="128"/>
      <c r="P75" s="128"/>
      <c r="Q75" s="128"/>
      <c r="R75" s="128"/>
      <c r="S75" s="128"/>
      <c r="T75" s="250"/>
      <c r="U75" s="128"/>
      <c r="V75" s="128"/>
      <c r="W75" s="128"/>
      <c r="X75" s="128"/>
      <c r="Y75" s="128"/>
      <c r="Z75" s="250"/>
      <c r="AA75" s="119">
        <f t="shared" ca="1" si="77"/>
        <v>75</v>
      </c>
      <c r="AB75" s="252">
        <f t="shared" si="191"/>
        <v>0</v>
      </c>
      <c r="AC75" s="119">
        <f t="shared" si="192"/>
        <v>0</v>
      </c>
      <c r="AD75" s="252">
        <f t="shared" si="193"/>
        <v>0</v>
      </c>
      <c r="AE75" s="170">
        <f t="shared" ca="1" si="78"/>
        <v>0</v>
      </c>
      <c r="AF75" s="22"/>
      <c r="AG75" s="224"/>
      <c r="AH75" s="194"/>
      <c r="AI75" s="194"/>
      <c r="AJ75" s="194"/>
      <c r="AK75" s="225"/>
      <c r="AL75" s="224"/>
      <c r="AM75" s="194"/>
      <c r="AN75" s="194"/>
      <c r="AO75" s="194"/>
      <c r="AP75" s="225"/>
      <c r="AQ75" s="224"/>
      <c r="AR75" s="194"/>
      <c r="AS75" s="194"/>
      <c r="AT75" s="194"/>
      <c r="AU75" s="225"/>
      <c r="AV75" s="224"/>
      <c r="AW75" s="194"/>
      <c r="AX75" s="194"/>
      <c r="AY75" s="194"/>
      <c r="AZ75" s="225"/>
      <c r="BA75" s="224"/>
      <c r="BB75" s="194"/>
      <c r="BC75" s="194"/>
      <c r="BD75" s="194"/>
      <c r="BE75" s="225"/>
      <c r="BF75" s="224"/>
      <c r="BG75" s="194"/>
      <c r="BH75" s="194"/>
      <c r="BI75" s="194"/>
      <c r="BJ75" s="225"/>
      <c r="BK75" s="212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215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69">
        <f t="shared" si="143"/>
        <v>0</v>
      </c>
      <c r="CH75" s="26">
        <f t="shared" si="79"/>
        <v>0</v>
      </c>
      <c r="CJ75" s="39">
        <v>67</v>
      </c>
      <c r="CK75" s="16">
        <f t="shared" si="144"/>
        <v>0</v>
      </c>
      <c r="CL75" s="51">
        <f t="shared" ca="1" si="135"/>
        <v>0</v>
      </c>
      <c r="CM75" s="51">
        <f t="shared" ca="1" si="135"/>
        <v>0</v>
      </c>
      <c r="CN75" s="51">
        <f t="shared" ca="1" si="135"/>
        <v>0</v>
      </c>
      <c r="CO75" s="51">
        <f t="shared" ca="1" si="145"/>
        <v>0</v>
      </c>
      <c r="CQ75" s="107">
        <f t="shared" si="146"/>
        <v>0</v>
      </c>
      <c r="CR75" s="107">
        <f t="shared" si="147"/>
        <v>0</v>
      </c>
      <c r="CS75" s="107">
        <f t="shared" si="148"/>
        <v>0</v>
      </c>
      <c r="CT75" s="107">
        <f t="shared" si="149"/>
        <v>0</v>
      </c>
      <c r="CU75" s="107">
        <f t="shared" si="150"/>
        <v>0</v>
      </c>
      <c r="CV75" s="107">
        <f t="shared" si="151"/>
        <v>0</v>
      </c>
      <c r="CW75" s="107">
        <f t="shared" si="152"/>
        <v>0</v>
      </c>
      <c r="CX75" s="107">
        <f t="shared" si="153"/>
        <v>0</v>
      </c>
      <c r="CY75" s="107">
        <f t="shared" si="154"/>
        <v>0</v>
      </c>
      <c r="CZ75" s="107">
        <f t="shared" si="155"/>
        <v>0</v>
      </c>
      <c r="DA75" s="107">
        <f t="shared" si="156"/>
        <v>0</v>
      </c>
      <c r="DB75" s="107">
        <f t="shared" si="157"/>
        <v>0</v>
      </c>
      <c r="DC75" s="107">
        <f t="shared" si="158"/>
        <v>0</v>
      </c>
      <c r="DD75" s="107">
        <f t="shared" si="159"/>
        <v>0</v>
      </c>
      <c r="DE75" s="107">
        <f t="shared" si="160"/>
        <v>0</v>
      </c>
      <c r="DF75" s="107">
        <f t="shared" si="161"/>
        <v>0</v>
      </c>
      <c r="DG75" s="107">
        <f t="shared" si="162"/>
        <v>0</v>
      </c>
      <c r="DH75" s="107">
        <f t="shared" si="163"/>
        <v>0</v>
      </c>
      <c r="DI75" s="107">
        <f t="shared" si="164"/>
        <v>0</v>
      </c>
      <c r="DJ75" s="107">
        <f t="shared" si="165"/>
        <v>0</v>
      </c>
      <c r="DK75" s="107">
        <f t="shared" si="166"/>
        <v>0</v>
      </c>
      <c r="DL75" s="107">
        <f t="shared" si="167"/>
        <v>0</v>
      </c>
      <c r="DM75" s="107">
        <f t="shared" si="168"/>
        <v>0</v>
      </c>
      <c r="DN75" s="107">
        <f t="shared" si="169"/>
        <v>0</v>
      </c>
      <c r="DO75" s="107">
        <f t="shared" si="170"/>
        <v>0</v>
      </c>
      <c r="DP75" s="107">
        <f t="shared" si="171"/>
        <v>0</v>
      </c>
      <c r="DQ75" s="107">
        <f t="shared" si="172"/>
        <v>0</v>
      </c>
      <c r="DR75" s="107">
        <f t="shared" si="173"/>
        <v>0</v>
      </c>
      <c r="DS75" s="107">
        <f t="shared" si="174"/>
        <v>0</v>
      </c>
      <c r="DT75" s="107">
        <f t="shared" si="175"/>
        <v>0</v>
      </c>
      <c r="DV75" s="107">
        <f t="shared" si="176"/>
        <v>0</v>
      </c>
      <c r="DW75" s="107">
        <f t="shared" si="177"/>
        <v>0</v>
      </c>
      <c r="DX75" s="107">
        <f t="shared" si="178"/>
        <v>0</v>
      </c>
      <c r="DY75" s="107">
        <f t="shared" si="179"/>
        <v>0</v>
      </c>
      <c r="DZ75" s="107">
        <f t="shared" si="180"/>
        <v>0</v>
      </c>
      <c r="EA75" s="107">
        <f t="shared" si="181"/>
        <v>0</v>
      </c>
      <c r="EB75" s="107">
        <f t="shared" si="182"/>
        <v>0</v>
      </c>
      <c r="EC75" s="107">
        <f t="shared" si="183"/>
        <v>0</v>
      </c>
      <c r="ED75" s="107">
        <f t="shared" si="184"/>
        <v>0</v>
      </c>
      <c r="EE75" s="107">
        <f t="shared" si="185"/>
        <v>0</v>
      </c>
      <c r="EG75" s="195">
        <f t="shared" si="186"/>
        <v>0</v>
      </c>
      <c r="EH75" s="195">
        <f t="shared" si="187"/>
        <v>0</v>
      </c>
      <c r="EI75" s="195">
        <f t="shared" si="188"/>
        <v>0</v>
      </c>
      <c r="EJ75" s="195">
        <f t="shared" si="189"/>
        <v>0</v>
      </c>
      <c r="EK75" s="195">
        <f t="shared" si="190"/>
        <v>0</v>
      </c>
      <c r="EL75" s="195">
        <f t="shared" si="190"/>
        <v>0</v>
      </c>
      <c r="EM75" s="195">
        <f t="shared" si="190"/>
        <v>0</v>
      </c>
      <c r="EN75" s="195">
        <f t="shared" si="190"/>
        <v>0</v>
      </c>
      <c r="EO75" s="195">
        <f t="shared" si="190"/>
        <v>0</v>
      </c>
      <c r="EP75" s="195">
        <f t="shared" si="190"/>
        <v>0</v>
      </c>
    </row>
    <row r="76" spans="2:146" x14ac:dyDescent="0.2">
      <c r="B76" s="126">
        <f t="shared" si="136"/>
        <v>1</v>
      </c>
      <c r="C76" s="126" t="str">
        <f t="shared" ca="1" si="137"/>
        <v/>
      </c>
      <c r="D76" s="126" t="str">
        <f t="shared" ca="1" si="138"/>
        <v/>
      </c>
      <c r="E76" s="126" t="str">
        <f t="shared" ca="1" si="139"/>
        <v/>
      </c>
      <c r="F76" s="127" t="str">
        <f ca="1">OFFSET(prihlasky!$H$1,$CJ76,0)</f>
        <v/>
      </c>
      <c r="G76" s="127" t="str">
        <f ca="1">IF(OFFSET(prihlasky!$B$1,$CJ76,0)="","",(OFFSET(prihlasky!$B$1,$CJ76,0)))</f>
        <v/>
      </c>
      <c r="H76" s="127">
        <f ca="1">OFFSET(prihlasky!$I$1,$CJ76,0)</f>
        <v>0</v>
      </c>
      <c r="I76" s="127">
        <f ca="1">OFFSET(prihlasky!$A$1,$CJ76,0)</f>
        <v>0</v>
      </c>
      <c r="J76" s="126">
        <f t="shared" si="140"/>
        <v>0</v>
      </c>
      <c r="K76" s="159">
        <f t="shared" si="141"/>
        <v>0</v>
      </c>
      <c r="L76" s="131">
        <f t="shared" ca="1" si="142"/>
        <v>0</v>
      </c>
      <c r="M76" s="127" t="str">
        <f ca="1">IF(OR(CH76=0,ISERROR(MATCH(I76,KKoef!E:E,0))),"",MATCH(I76,KKoef!E:E,0)-1)</f>
        <v/>
      </c>
      <c r="N76" s="127" t="str">
        <f ca="1">IF(M76="","",OFFSET(KKoef!$B$1,M76,0))</f>
        <v/>
      </c>
      <c r="O76" s="128"/>
      <c r="P76" s="128"/>
      <c r="Q76" s="128"/>
      <c r="R76" s="128"/>
      <c r="S76" s="128"/>
      <c r="T76" s="250"/>
      <c r="U76" s="128"/>
      <c r="V76" s="128"/>
      <c r="W76" s="128"/>
      <c r="X76" s="128"/>
      <c r="Y76" s="128"/>
      <c r="Z76" s="250"/>
      <c r="AA76" s="119">
        <f t="shared" ca="1" si="77"/>
        <v>75</v>
      </c>
      <c r="AB76" s="252">
        <f t="shared" si="191"/>
        <v>0</v>
      </c>
      <c r="AC76" s="119">
        <f t="shared" si="192"/>
        <v>0</v>
      </c>
      <c r="AD76" s="252">
        <f t="shared" si="193"/>
        <v>0</v>
      </c>
      <c r="AE76" s="170">
        <f t="shared" ca="1" si="78"/>
        <v>0</v>
      </c>
      <c r="AF76" s="22"/>
      <c r="AG76" s="224"/>
      <c r="AH76" s="194"/>
      <c r="AI76" s="194"/>
      <c r="AJ76" s="194"/>
      <c r="AK76" s="225"/>
      <c r="AL76" s="224"/>
      <c r="AM76" s="194"/>
      <c r="AN76" s="194"/>
      <c r="AO76" s="194"/>
      <c r="AP76" s="225"/>
      <c r="AQ76" s="224"/>
      <c r="AR76" s="194"/>
      <c r="AS76" s="194"/>
      <c r="AT76" s="194"/>
      <c r="AU76" s="225"/>
      <c r="AV76" s="224"/>
      <c r="AW76" s="194"/>
      <c r="AX76" s="194"/>
      <c r="AY76" s="194"/>
      <c r="AZ76" s="225"/>
      <c r="BA76" s="224"/>
      <c r="BB76" s="194"/>
      <c r="BC76" s="194"/>
      <c r="BD76" s="194"/>
      <c r="BE76" s="225"/>
      <c r="BF76" s="224"/>
      <c r="BG76" s="194"/>
      <c r="BH76" s="194"/>
      <c r="BI76" s="194"/>
      <c r="BJ76" s="225"/>
      <c r="BK76" s="212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215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69">
        <f t="shared" si="143"/>
        <v>0</v>
      </c>
      <c r="CH76" s="26">
        <f t="shared" si="79"/>
        <v>0</v>
      </c>
      <c r="CJ76" s="39">
        <v>68</v>
      </c>
      <c r="CK76" s="16">
        <f t="shared" si="144"/>
        <v>0</v>
      </c>
      <c r="CL76" s="51">
        <f t="shared" ca="1" si="135"/>
        <v>0</v>
      </c>
      <c r="CM76" s="51">
        <f t="shared" ca="1" si="135"/>
        <v>0</v>
      </c>
      <c r="CN76" s="51">
        <f t="shared" ca="1" si="135"/>
        <v>0</v>
      </c>
      <c r="CO76" s="51">
        <f t="shared" ca="1" si="145"/>
        <v>0</v>
      </c>
      <c r="CQ76" s="107">
        <f t="shared" si="146"/>
        <v>0</v>
      </c>
      <c r="CR76" s="107">
        <f t="shared" si="147"/>
        <v>0</v>
      </c>
      <c r="CS76" s="107">
        <f t="shared" si="148"/>
        <v>0</v>
      </c>
      <c r="CT76" s="107">
        <f t="shared" si="149"/>
        <v>0</v>
      </c>
      <c r="CU76" s="107">
        <f t="shared" si="150"/>
        <v>0</v>
      </c>
      <c r="CV76" s="107">
        <f t="shared" si="151"/>
        <v>0</v>
      </c>
      <c r="CW76" s="107">
        <f t="shared" si="152"/>
        <v>0</v>
      </c>
      <c r="CX76" s="107">
        <f t="shared" si="153"/>
        <v>0</v>
      </c>
      <c r="CY76" s="107">
        <f t="shared" si="154"/>
        <v>0</v>
      </c>
      <c r="CZ76" s="107">
        <f t="shared" si="155"/>
        <v>0</v>
      </c>
      <c r="DA76" s="107">
        <f t="shared" si="156"/>
        <v>0</v>
      </c>
      <c r="DB76" s="107">
        <f t="shared" si="157"/>
        <v>0</v>
      </c>
      <c r="DC76" s="107">
        <f t="shared" si="158"/>
        <v>0</v>
      </c>
      <c r="DD76" s="107">
        <f t="shared" si="159"/>
        <v>0</v>
      </c>
      <c r="DE76" s="107">
        <f t="shared" si="160"/>
        <v>0</v>
      </c>
      <c r="DF76" s="107">
        <f t="shared" si="161"/>
        <v>0</v>
      </c>
      <c r="DG76" s="107">
        <f t="shared" si="162"/>
        <v>0</v>
      </c>
      <c r="DH76" s="107">
        <f t="shared" si="163"/>
        <v>0</v>
      </c>
      <c r="DI76" s="107">
        <f t="shared" si="164"/>
        <v>0</v>
      </c>
      <c r="DJ76" s="107">
        <f t="shared" si="165"/>
        <v>0</v>
      </c>
      <c r="DK76" s="107">
        <f t="shared" si="166"/>
        <v>0</v>
      </c>
      <c r="DL76" s="107">
        <f t="shared" si="167"/>
        <v>0</v>
      </c>
      <c r="DM76" s="107">
        <f t="shared" si="168"/>
        <v>0</v>
      </c>
      <c r="DN76" s="107">
        <f t="shared" si="169"/>
        <v>0</v>
      </c>
      <c r="DO76" s="107">
        <f t="shared" si="170"/>
        <v>0</v>
      </c>
      <c r="DP76" s="107">
        <f t="shared" si="171"/>
        <v>0</v>
      </c>
      <c r="DQ76" s="107">
        <f t="shared" si="172"/>
        <v>0</v>
      </c>
      <c r="DR76" s="107">
        <f t="shared" si="173"/>
        <v>0</v>
      </c>
      <c r="DS76" s="107">
        <f t="shared" si="174"/>
        <v>0</v>
      </c>
      <c r="DT76" s="107">
        <f t="shared" si="175"/>
        <v>0</v>
      </c>
      <c r="DV76" s="107">
        <f t="shared" si="176"/>
        <v>0</v>
      </c>
      <c r="DW76" s="107">
        <f t="shared" si="177"/>
        <v>0</v>
      </c>
      <c r="DX76" s="107">
        <f t="shared" si="178"/>
        <v>0</v>
      </c>
      <c r="DY76" s="107">
        <f t="shared" si="179"/>
        <v>0</v>
      </c>
      <c r="DZ76" s="107">
        <f t="shared" si="180"/>
        <v>0</v>
      </c>
      <c r="EA76" s="107">
        <f t="shared" si="181"/>
        <v>0</v>
      </c>
      <c r="EB76" s="107">
        <f t="shared" si="182"/>
        <v>0</v>
      </c>
      <c r="EC76" s="107">
        <f t="shared" si="183"/>
        <v>0</v>
      </c>
      <c r="ED76" s="107">
        <f t="shared" si="184"/>
        <v>0</v>
      </c>
      <c r="EE76" s="107">
        <f t="shared" si="185"/>
        <v>0</v>
      </c>
      <c r="EG76" s="195">
        <f t="shared" si="186"/>
        <v>0</v>
      </c>
      <c r="EH76" s="195">
        <f t="shared" si="187"/>
        <v>0</v>
      </c>
      <c r="EI76" s="195">
        <f t="shared" si="188"/>
        <v>0</v>
      </c>
      <c r="EJ76" s="195">
        <f t="shared" si="189"/>
        <v>0</v>
      </c>
      <c r="EK76" s="195">
        <f t="shared" si="190"/>
        <v>0</v>
      </c>
      <c r="EL76" s="195">
        <f t="shared" si="190"/>
        <v>0</v>
      </c>
      <c r="EM76" s="195">
        <f t="shared" si="190"/>
        <v>0</v>
      </c>
      <c r="EN76" s="195">
        <f t="shared" si="190"/>
        <v>0</v>
      </c>
      <c r="EO76" s="195">
        <f t="shared" si="190"/>
        <v>0</v>
      </c>
      <c r="EP76" s="195">
        <f t="shared" si="190"/>
        <v>0</v>
      </c>
    </row>
    <row r="77" spans="2:146" x14ac:dyDescent="0.2">
      <c r="B77" s="126">
        <f t="shared" si="136"/>
        <v>1</v>
      </c>
      <c r="C77" s="126" t="str">
        <f t="shared" ca="1" si="137"/>
        <v/>
      </c>
      <c r="D77" s="126" t="str">
        <f t="shared" ca="1" si="138"/>
        <v/>
      </c>
      <c r="E77" s="126" t="str">
        <f t="shared" ca="1" si="139"/>
        <v/>
      </c>
      <c r="F77" s="127" t="str">
        <f ca="1">OFFSET(prihlasky!$H$1,$CJ77,0)</f>
        <v/>
      </c>
      <c r="G77" s="127" t="str">
        <f ca="1">IF(OFFSET(prihlasky!$B$1,$CJ77,0)="","",(OFFSET(prihlasky!$B$1,$CJ77,0)))</f>
        <v/>
      </c>
      <c r="H77" s="127">
        <f ca="1">OFFSET(prihlasky!$I$1,$CJ77,0)</f>
        <v>0</v>
      </c>
      <c r="I77" s="127">
        <f ca="1">OFFSET(prihlasky!$A$1,$CJ77,0)</f>
        <v>0</v>
      </c>
      <c r="J77" s="126">
        <f t="shared" si="140"/>
        <v>0</v>
      </c>
      <c r="K77" s="159">
        <f t="shared" si="141"/>
        <v>0</v>
      </c>
      <c r="L77" s="131">
        <f t="shared" ca="1" si="142"/>
        <v>0</v>
      </c>
      <c r="M77" s="127" t="str">
        <f ca="1">IF(OR(CH77=0,ISERROR(MATCH(I77,KKoef!E:E,0))),"",MATCH(I77,KKoef!E:E,0)-1)</f>
        <v/>
      </c>
      <c r="N77" s="127" t="str">
        <f ca="1">IF(M77="","",OFFSET(KKoef!$B$1,M77,0))</f>
        <v/>
      </c>
      <c r="O77" s="128"/>
      <c r="P77" s="128"/>
      <c r="Q77" s="128"/>
      <c r="R77" s="128"/>
      <c r="S77" s="128"/>
      <c r="T77" s="250"/>
      <c r="U77" s="128"/>
      <c r="V77" s="128"/>
      <c r="W77" s="128"/>
      <c r="X77" s="128"/>
      <c r="Y77" s="128"/>
      <c r="Z77" s="250"/>
      <c r="AA77" s="119">
        <f t="shared" ca="1" si="77"/>
        <v>75</v>
      </c>
      <c r="AB77" s="252">
        <f t="shared" si="191"/>
        <v>0</v>
      </c>
      <c r="AC77" s="119">
        <f t="shared" si="192"/>
        <v>0</v>
      </c>
      <c r="AD77" s="252">
        <f t="shared" si="193"/>
        <v>0</v>
      </c>
      <c r="AE77" s="170">
        <f t="shared" ca="1" si="78"/>
        <v>0</v>
      </c>
      <c r="AF77" s="22"/>
      <c r="AG77" s="224"/>
      <c r="AH77" s="194"/>
      <c r="AI77" s="194"/>
      <c r="AJ77" s="194"/>
      <c r="AK77" s="225"/>
      <c r="AL77" s="224"/>
      <c r="AM77" s="194"/>
      <c r="AN77" s="194"/>
      <c r="AO77" s="194"/>
      <c r="AP77" s="225"/>
      <c r="AQ77" s="224"/>
      <c r="AR77" s="194"/>
      <c r="AS77" s="194"/>
      <c r="AT77" s="194"/>
      <c r="AU77" s="225"/>
      <c r="AV77" s="224"/>
      <c r="AW77" s="194"/>
      <c r="AX77" s="194"/>
      <c r="AY77" s="194"/>
      <c r="AZ77" s="225"/>
      <c r="BA77" s="224"/>
      <c r="BB77" s="194"/>
      <c r="BC77" s="194"/>
      <c r="BD77" s="194"/>
      <c r="BE77" s="225"/>
      <c r="BF77" s="224"/>
      <c r="BG77" s="194"/>
      <c r="BH77" s="194"/>
      <c r="BI77" s="194"/>
      <c r="BJ77" s="225"/>
      <c r="BK77" s="212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215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69">
        <f t="shared" si="143"/>
        <v>0</v>
      </c>
      <c r="CH77" s="26">
        <f t="shared" si="79"/>
        <v>0</v>
      </c>
      <c r="CJ77" s="39">
        <v>69</v>
      </c>
      <c r="CK77" s="16">
        <f t="shared" si="144"/>
        <v>0</v>
      </c>
      <c r="CL77" s="51">
        <f t="shared" ca="1" si="135"/>
        <v>0</v>
      </c>
      <c r="CM77" s="51">
        <f t="shared" ca="1" si="135"/>
        <v>0</v>
      </c>
      <c r="CN77" s="51">
        <f t="shared" ca="1" si="135"/>
        <v>0</v>
      </c>
      <c r="CO77" s="51">
        <f t="shared" ca="1" si="145"/>
        <v>0</v>
      </c>
      <c r="CQ77" s="107">
        <f t="shared" si="146"/>
        <v>0</v>
      </c>
      <c r="CR77" s="107">
        <f t="shared" si="147"/>
        <v>0</v>
      </c>
      <c r="CS77" s="107">
        <f t="shared" si="148"/>
        <v>0</v>
      </c>
      <c r="CT77" s="107">
        <f t="shared" si="149"/>
        <v>0</v>
      </c>
      <c r="CU77" s="107">
        <f t="shared" si="150"/>
        <v>0</v>
      </c>
      <c r="CV77" s="107">
        <f t="shared" si="151"/>
        <v>0</v>
      </c>
      <c r="CW77" s="107">
        <f t="shared" si="152"/>
        <v>0</v>
      </c>
      <c r="CX77" s="107">
        <f t="shared" si="153"/>
        <v>0</v>
      </c>
      <c r="CY77" s="107">
        <f t="shared" si="154"/>
        <v>0</v>
      </c>
      <c r="CZ77" s="107">
        <f t="shared" si="155"/>
        <v>0</v>
      </c>
      <c r="DA77" s="107">
        <f t="shared" si="156"/>
        <v>0</v>
      </c>
      <c r="DB77" s="107">
        <f t="shared" si="157"/>
        <v>0</v>
      </c>
      <c r="DC77" s="107">
        <f t="shared" si="158"/>
        <v>0</v>
      </c>
      <c r="DD77" s="107">
        <f t="shared" si="159"/>
        <v>0</v>
      </c>
      <c r="DE77" s="107">
        <f t="shared" si="160"/>
        <v>0</v>
      </c>
      <c r="DF77" s="107">
        <f t="shared" si="161"/>
        <v>0</v>
      </c>
      <c r="DG77" s="107">
        <f t="shared" si="162"/>
        <v>0</v>
      </c>
      <c r="DH77" s="107">
        <f t="shared" si="163"/>
        <v>0</v>
      </c>
      <c r="DI77" s="107">
        <f t="shared" si="164"/>
        <v>0</v>
      </c>
      <c r="DJ77" s="107">
        <f t="shared" si="165"/>
        <v>0</v>
      </c>
      <c r="DK77" s="107">
        <f t="shared" si="166"/>
        <v>0</v>
      </c>
      <c r="DL77" s="107">
        <f t="shared" si="167"/>
        <v>0</v>
      </c>
      <c r="DM77" s="107">
        <f t="shared" si="168"/>
        <v>0</v>
      </c>
      <c r="DN77" s="107">
        <f t="shared" si="169"/>
        <v>0</v>
      </c>
      <c r="DO77" s="107">
        <f t="shared" si="170"/>
        <v>0</v>
      </c>
      <c r="DP77" s="107">
        <f t="shared" si="171"/>
        <v>0</v>
      </c>
      <c r="DQ77" s="107">
        <f t="shared" si="172"/>
        <v>0</v>
      </c>
      <c r="DR77" s="107">
        <f t="shared" si="173"/>
        <v>0</v>
      </c>
      <c r="DS77" s="107">
        <f t="shared" si="174"/>
        <v>0</v>
      </c>
      <c r="DT77" s="107">
        <f t="shared" si="175"/>
        <v>0</v>
      </c>
      <c r="DV77" s="107">
        <f t="shared" si="176"/>
        <v>0</v>
      </c>
      <c r="DW77" s="107">
        <f t="shared" si="177"/>
        <v>0</v>
      </c>
      <c r="DX77" s="107">
        <f t="shared" si="178"/>
        <v>0</v>
      </c>
      <c r="DY77" s="107">
        <f t="shared" si="179"/>
        <v>0</v>
      </c>
      <c r="DZ77" s="107">
        <f t="shared" si="180"/>
        <v>0</v>
      </c>
      <c r="EA77" s="107">
        <f t="shared" si="181"/>
        <v>0</v>
      </c>
      <c r="EB77" s="107">
        <f t="shared" si="182"/>
        <v>0</v>
      </c>
      <c r="EC77" s="107">
        <f t="shared" si="183"/>
        <v>0</v>
      </c>
      <c r="ED77" s="107">
        <f t="shared" si="184"/>
        <v>0</v>
      </c>
      <c r="EE77" s="107">
        <f t="shared" si="185"/>
        <v>0</v>
      </c>
      <c r="EG77" s="195">
        <f t="shared" si="186"/>
        <v>0</v>
      </c>
      <c r="EH77" s="195">
        <f t="shared" si="187"/>
        <v>0</v>
      </c>
      <c r="EI77" s="195">
        <f t="shared" si="188"/>
        <v>0</v>
      </c>
      <c r="EJ77" s="195">
        <f t="shared" si="189"/>
        <v>0</v>
      </c>
      <c r="EK77" s="195">
        <f t="shared" si="190"/>
        <v>0</v>
      </c>
      <c r="EL77" s="195">
        <f t="shared" si="190"/>
        <v>0</v>
      </c>
      <c r="EM77" s="195">
        <f t="shared" si="190"/>
        <v>0</v>
      </c>
      <c r="EN77" s="195">
        <f t="shared" si="190"/>
        <v>0</v>
      </c>
      <c r="EO77" s="195">
        <f t="shared" si="190"/>
        <v>0</v>
      </c>
      <c r="EP77" s="195">
        <f t="shared" si="190"/>
        <v>0</v>
      </c>
    </row>
    <row r="78" spans="2:146" x14ac:dyDescent="0.2">
      <c r="B78" s="126">
        <f t="shared" si="136"/>
        <v>1</v>
      </c>
      <c r="C78" s="126" t="str">
        <f t="shared" ca="1" si="137"/>
        <v/>
      </c>
      <c r="D78" s="126" t="str">
        <f t="shared" ca="1" si="138"/>
        <v/>
      </c>
      <c r="E78" s="126" t="str">
        <f t="shared" ca="1" si="139"/>
        <v/>
      </c>
      <c r="F78" s="127" t="str">
        <f ca="1">OFFSET(prihlasky!$H$1,$CJ78,0)</f>
        <v/>
      </c>
      <c r="G78" s="127" t="str">
        <f ca="1">IF(OFFSET(prihlasky!$B$1,$CJ78,0)="","",(OFFSET(prihlasky!$B$1,$CJ78,0)))</f>
        <v/>
      </c>
      <c r="H78" s="127">
        <f ca="1">OFFSET(prihlasky!$I$1,$CJ78,0)</f>
        <v>0</v>
      </c>
      <c r="I78" s="127">
        <f ca="1">OFFSET(prihlasky!$A$1,$CJ78,0)</f>
        <v>0</v>
      </c>
      <c r="J78" s="126">
        <f t="shared" si="140"/>
        <v>0</v>
      </c>
      <c r="K78" s="159">
        <f t="shared" si="141"/>
        <v>0</v>
      </c>
      <c r="L78" s="131">
        <f t="shared" ca="1" si="142"/>
        <v>0</v>
      </c>
      <c r="M78" s="127" t="str">
        <f ca="1">IF(OR(CH78=0,ISERROR(MATCH(I78,KKoef!E:E,0))),"",MATCH(I78,KKoef!E:E,0)-1)</f>
        <v/>
      </c>
      <c r="N78" s="127" t="str">
        <f ca="1">IF(M78="","",OFFSET(KKoef!$B$1,M78,0))</f>
        <v/>
      </c>
      <c r="O78" s="128"/>
      <c r="P78" s="128"/>
      <c r="Q78" s="128"/>
      <c r="R78" s="128"/>
      <c r="S78" s="128"/>
      <c r="T78" s="250"/>
      <c r="U78" s="128"/>
      <c r="V78" s="128"/>
      <c r="W78" s="128"/>
      <c r="X78" s="128"/>
      <c r="Y78" s="128"/>
      <c r="Z78" s="250"/>
      <c r="AA78" s="119">
        <f t="shared" ca="1" si="77"/>
        <v>75</v>
      </c>
      <c r="AB78" s="252">
        <f t="shared" si="191"/>
        <v>0</v>
      </c>
      <c r="AC78" s="119">
        <f t="shared" si="192"/>
        <v>0</v>
      </c>
      <c r="AD78" s="252">
        <f t="shared" si="193"/>
        <v>0</v>
      </c>
      <c r="AE78" s="170">
        <f t="shared" ca="1" si="78"/>
        <v>0</v>
      </c>
      <c r="AF78" s="22"/>
      <c r="AG78" s="224"/>
      <c r="AH78" s="194"/>
      <c r="AI78" s="194"/>
      <c r="AJ78" s="194"/>
      <c r="AK78" s="225"/>
      <c r="AL78" s="224"/>
      <c r="AM78" s="194"/>
      <c r="AN78" s="194"/>
      <c r="AO78" s="194"/>
      <c r="AP78" s="225"/>
      <c r="AQ78" s="224"/>
      <c r="AR78" s="194"/>
      <c r="AS78" s="194"/>
      <c r="AT78" s="194"/>
      <c r="AU78" s="225"/>
      <c r="AV78" s="224"/>
      <c r="AW78" s="194"/>
      <c r="AX78" s="194"/>
      <c r="AY78" s="194"/>
      <c r="AZ78" s="225"/>
      <c r="BA78" s="224"/>
      <c r="BB78" s="194"/>
      <c r="BC78" s="194"/>
      <c r="BD78" s="194"/>
      <c r="BE78" s="225"/>
      <c r="BF78" s="224"/>
      <c r="BG78" s="194"/>
      <c r="BH78" s="194"/>
      <c r="BI78" s="194"/>
      <c r="BJ78" s="225"/>
      <c r="BK78" s="212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215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69">
        <f t="shared" si="143"/>
        <v>0</v>
      </c>
      <c r="CH78" s="26">
        <f t="shared" si="79"/>
        <v>0</v>
      </c>
      <c r="CJ78" s="39">
        <v>70</v>
      </c>
      <c r="CK78" s="16">
        <f t="shared" si="144"/>
        <v>0</v>
      </c>
      <c r="CL78" s="51">
        <f t="shared" ca="1" si="135"/>
        <v>0</v>
      </c>
      <c r="CM78" s="51">
        <f t="shared" ca="1" si="135"/>
        <v>0</v>
      </c>
      <c r="CN78" s="51">
        <f t="shared" ca="1" si="135"/>
        <v>0</v>
      </c>
      <c r="CO78" s="51">
        <f t="shared" ca="1" si="145"/>
        <v>0</v>
      </c>
      <c r="CQ78" s="107">
        <f t="shared" si="146"/>
        <v>0</v>
      </c>
      <c r="CR78" s="107">
        <f t="shared" si="147"/>
        <v>0</v>
      </c>
      <c r="CS78" s="107">
        <f t="shared" si="148"/>
        <v>0</v>
      </c>
      <c r="CT78" s="107">
        <f t="shared" si="149"/>
        <v>0</v>
      </c>
      <c r="CU78" s="107">
        <f t="shared" si="150"/>
        <v>0</v>
      </c>
      <c r="CV78" s="107">
        <f t="shared" si="151"/>
        <v>0</v>
      </c>
      <c r="CW78" s="107">
        <f t="shared" si="152"/>
        <v>0</v>
      </c>
      <c r="CX78" s="107">
        <f t="shared" si="153"/>
        <v>0</v>
      </c>
      <c r="CY78" s="107">
        <f t="shared" si="154"/>
        <v>0</v>
      </c>
      <c r="CZ78" s="107">
        <f t="shared" si="155"/>
        <v>0</v>
      </c>
      <c r="DA78" s="107">
        <f t="shared" si="156"/>
        <v>0</v>
      </c>
      <c r="DB78" s="107">
        <f t="shared" si="157"/>
        <v>0</v>
      </c>
      <c r="DC78" s="107">
        <f t="shared" si="158"/>
        <v>0</v>
      </c>
      <c r="DD78" s="107">
        <f t="shared" si="159"/>
        <v>0</v>
      </c>
      <c r="DE78" s="107">
        <f t="shared" si="160"/>
        <v>0</v>
      </c>
      <c r="DF78" s="107">
        <f t="shared" si="161"/>
        <v>0</v>
      </c>
      <c r="DG78" s="107">
        <f t="shared" si="162"/>
        <v>0</v>
      </c>
      <c r="DH78" s="107">
        <f t="shared" si="163"/>
        <v>0</v>
      </c>
      <c r="DI78" s="107">
        <f t="shared" si="164"/>
        <v>0</v>
      </c>
      <c r="DJ78" s="107">
        <f t="shared" si="165"/>
        <v>0</v>
      </c>
      <c r="DK78" s="107">
        <f t="shared" si="166"/>
        <v>0</v>
      </c>
      <c r="DL78" s="107">
        <f t="shared" si="167"/>
        <v>0</v>
      </c>
      <c r="DM78" s="107">
        <f t="shared" si="168"/>
        <v>0</v>
      </c>
      <c r="DN78" s="107">
        <f t="shared" si="169"/>
        <v>0</v>
      </c>
      <c r="DO78" s="107">
        <f t="shared" si="170"/>
        <v>0</v>
      </c>
      <c r="DP78" s="107">
        <f t="shared" si="171"/>
        <v>0</v>
      </c>
      <c r="DQ78" s="107">
        <f t="shared" si="172"/>
        <v>0</v>
      </c>
      <c r="DR78" s="107">
        <f t="shared" si="173"/>
        <v>0</v>
      </c>
      <c r="DS78" s="107">
        <f t="shared" si="174"/>
        <v>0</v>
      </c>
      <c r="DT78" s="107">
        <f t="shared" si="175"/>
        <v>0</v>
      </c>
      <c r="DV78" s="107">
        <f t="shared" si="176"/>
        <v>0</v>
      </c>
      <c r="DW78" s="107">
        <f t="shared" si="177"/>
        <v>0</v>
      </c>
      <c r="DX78" s="107">
        <f t="shared" si="178"/>
        <v>0</v>
      </c>
      <c r="DY78" s="107">
        <f t="shared" si="179"/>
        <v>0</v>
      </c>
      <c r="DZ78" s="107">
        <f t="shared" si="180"/>
        <v>0</v>
      </c>
      <c r="EA78" s="107">
        <f t="shared" si="181"/>
        <v>0</v>
      </c>
      <c r="EB78" s="107">
        <f t="shared" si="182"/>
        <v>0</v>
      </c>
      <c r="EC78" s="107">
        <f t="shared" si="183"/>
        <v>0</v>
      </c>
      <c r="ED78" s="107">
        <f t="shared" si="184"/>
        <v>0</v>
      </c>
      <c r="EE78" s="107">
        <f t="shared" si="185"/>
        <v>0</v>
      </c>
      <c r="EG78" s="195">
        <f t="shared" si="186"/>
        <v>0</v>
      </c>
      <c r="EH78" s="195">
        <f t="shared" si="187"/>
        <v>0</v>
      </c>
      <c r="EI78" s="195">
        <f t="shared" si="188"/>
        <v>0</v>
      </c>
      <c r="EJ78" s="195">
        <f t="shared" si="189"/>
        <v>0</v>
      </c>
      <c r="EK78" s="195">
        <f t="shared" si="190"/>
        <v>0</v>
      </c>
      <c r="EL78" s="195">
        <f t="shared" si="190"/>
        <v>0</v>
      </c>
      <c r="EM78" s="195">
        <f t="shared" si="190"/>
        <v>0</v>
      </c>
      <c r="EN78" s="195">
        <f t="shared" si="190"/>
        <v>0</v>
      </c>
      <c r="EO78" s="195">
        <f t="shared" si="190"/>
        <v>0</v>
      </c>
      <c r="EP78" s="195">
        <f t="shared" si="190"/>
        <v>0</v>
      </c>
    </row>
    <row r="79" spans="2:146" x14ac:dyDescent="0.2">
      <c r="B79" s="126">
        <f t="shared" si="136"/>
        <v>1</v>
      </c>
      <c r="C79" s="126" t="str">
        <f t="shared" ca="1" si="137"/>
        <v/>
      </c>
      <c r="D79" s="126" t="str">
        <f t="shared" ca="1" si="138"/>
        <v/>
      </c>
      <c r="E79" s="126" t="str">
        <f t="shared" ca="1" si="139"/>
        <v/>
      </c>
      <c r="F79" s="127" t="str">
        <f ca="1">OFFSET(prihlasky!$H$1,$CJ79,0)</f>
        <v/>
      </c>
      <c r="G79" s="127" t="str">
        <f ca="1">IF(OFFSET(prihlasky!$B$1,$CJ79,0)="","",(OFFSET(prihlasky!$B$1,$CJ79,0)))</f>
        <v/>
      </c>
      <c r="H79" s="127">
        <f ca="1">OFFSET(prihlasky!$I$1,$CJ79,0)</f>
        <v>0</v>
      </c>
      <c r="I79" s="127">
        <f ca="1">OFFSET(prihlasky!$A$1,$CJ79,0)</f>
        <v>0</v>
      </c>
      <c r="J79" s="126">
        <f t="shared" si="140"/>
        <v>0</v>
      </c>
      <c r="K79" s="159">
        <f t="shared" si="141"/>
        <v>0</v>
      </c>
      <c r="L79" s="131">
        <f t="shared" ca="1" si="142"/>
        <v>0</v>
      </c>
      <c r="M79" s="127" t="str">
        <f ca="1">IF(OR(CH79=0,ISERROR(MATCH(I79,KKoef!E:E,0))),"",MATCH(I79,KKoef!E:E,0)-1)</f>
        <v/>
      </c>
      <c r="N79" s="127" t="str">
        <f ca="1">IF(M79="","",OFFSET(KKoef!$B$1,M79,0))</f>
        <v/>
      </c>
      <c r="O79" s="128"/>
      <c r="P79" s="128"/>
      <c r="Q79" s="128"/>
      <c r="R79" s="128"/>
      <c r="S79" s="128"/>
      <c r="T79" s="250"/>
      <c r="U79" s="128"/>
      <c r="V79" s="128"/>
      <c r="W79" s="128"/>
      <c r="X79" s="128"/>
      <c r="Y79" s="128"/>
      <c r="Z79" s="250"/>
      <c r="AA79" s="119">
        <f t="shared" ca="1" si="77"/>
        <v>75</v>
      </c>
      <c r="AB79" s="252">
        <f t="shared" si="191"/>
        <v>0</v>
      </c>
      <c r="AC79" s="119">
        <f t="shared" si="192"/>
        <v>0</v>
      </c>
      <c r="AD79" s="252">
        <f t="shared" si="193"/>
        <v>0</v>
      </c>
      <c r="AE79" s="170">
        <f t="shared" ca="1" si="78"/>
        <v>0</v>
      </c>
      <c r="AF79" s="22"/>
      <c r="AG79" s="224"/>
      <c r="AH79" s="194"/>
      <c r="AI79" s="194"/>
      <c r="AJ79" s="194"/>
      <c r="AK79" s="225"/>
      <c r="AL79" s="224"/>
      <c r="AM79" s="194"/>
      <c r="AN79" s="194"/>
      <c r="AO79" s="194"/>
      <c r="AP79" s="225"/>
      <c r="AQ79" s="224"/>
      <c r="AR79" s="194"/>
      <c r="AS79" s="194"/>
      <c r="AT79" s="194"/>
      <c r="AU79" s="225"/>
      <c r="AV79" s="224"/>
      <c r="AW79" s="194"/>
      <c r="AX79" s="194"/>
      <c r="AY79" s="194"/>
      <c r="AZ79" s="225"/>
      <c r="BA79" s="224"/>
      <c r="BB79" s="194"/>
      <c r="BC79" s="194"/>
      <c r="BD79" s="194"/>
      <c r="BE79" s="225"/>
      <c r="BF79" s="224"/>
      <c r="BG79" s="194"/>
      <c r="BH79" s="194"/>
      <c r="BI79" s="194"/>
      <c r="BJ79" s="225"/>
      <c r="BK79" s="212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215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69">
        <f t="shared" si="143"/>
        <v>0</v>
      </c>
      <c r="CH79" s="26">
        <f t="shared" si="79"/>
        <v>0</v>
      </c>
      <c r="CJ79" s="39">
        <v>71</v>
      </c>
      <c r="CK79" s="16">
        <f t="shared" si="144"/>
        <v>0</v>
      </c>
      <c r="CL79" s="51">
        <f t="shared" ca="1" si="135"/>
        <v>0</v>
      </c>
      <c r="CM79" s="51">
        <f t="shared" ca="1" si="135"/>
        <v>0</v>
      </c>
      <c r="CN79" s="51">
        <f t="shared" ca="1" si="135"/>
        <v>0</v>
      </c>
      <c r="CO79" s="51">
        <f t="shared" ca="1" si="145"/>
        <v>0</v>
      </c>
      <c r="CQ79" s="107">
        <f t="shared" si="146"/>
        <v>0</v>
      </c>
      <c r="CR79" s="107">
        <f t="shared" si="147"/>
        <v>0</v>
      </c>
      <c r="CS79" s="107">
        <f t="shared" si="148"/>
        <v>0</v>
      </c>
      <c r="CT79" s="107">
        <f t="shared" si="149"/>
        <v>0</v>
      </c>
      <c r="CU79" s="107">
        <f t="shared" si="150"/>
        <v>0</v>
      </c>
      <c r="CV79" s="107">
        <f t="shared" si="151"/>
        <v>0</v>
      </c>
      <c r="CW79" s="107">
        <f t="shared" si="152"/>
        <v>0</v>
      </c>
      <c r="CX79" s="107">
        <f t="shared" si="153"/>
        <v>0</v>
      </c>
      <c r="CY79" s="107">
        <f t="shared" si="154"/>
        <v>0</v>
      </c>
      <c r="CZ79" s="107">
        <f t="shared" si="155"/>
        <v>0</v>
      </c>
      <c r="DA79" s="107">
        <f t="shared" si="156"/>
        <v>0</v>
      </c>
      <c r="DB79" s="107">
        <f t="shared" si="157"/>
        <v>0</v>
      </c>
      <c r="DC79" s="107">
        <f t="shared" si="158"/>
        <v>0</v>
      </c>
      <c r="DD79" s="107">
        <f t="shared" si="159"/>
        <v>0</v>
      </c>
      <c r="DE79" s="107">
        <f t="shared" si="160"/>
        <v>0</v>
      </c>
      <c r="DF79" s="107">
        <f t="shared" si="161"/>
        <v>0</v>
      </c>
      <c r="DG79" s="107">
        <f t="shared" si="162"/>
        <v>0</v>
      </c>
      <c r="DH79" s="107">
        <f t="shared" si="163"/>
        <v>0</v>
      </c>
      <c r="DI79" s="107">
        <f t="shared" si="164"/>
        <v>0</v>
      </c>
      <c r="DJ79" s="107">
        <f t="shared" si="165"/>
        <v>0</v>
      </c>
      <c r="DK79" s="107">
        <f t="shared" si="166"/>
        <v>0</v>
      </c>
      <c r="DL79" s="107">
        <f t="shared" si="167"/>
        <v>0</v>
      </c>
      <c r="DM79" s="107">
        <f t="shared" si="168"/>
        <v>0</v>
      </c>
      <c r="DN79" s="107">
        <f t="shared" si="169"/>
        <v>0</v>
      </c>
      <c r="DO79" s="107">
        <f t="shared" si="170"/>
        <v>0</v>
      </c>
      <c r="DP79" s="107">
        <f t="shared" si="171"/>
        <v>0</v>
      </c>
      <c r="DQ79" s="107">
        <f t="shared" si="172"/>
        <v>0</v>
      </c>
      <c r="DR79" s="107">
        <f t="shared" si="173"/>
        <v>0</v>
      </c>
      <c r="DS79" s="107">
        <f t="shared" si="174"/>
        <v>0</v>
      </c>
      <c r="DT79" s="107">
        <f t="shared" si="175"/>
        <v>0</v>
      </c>
      <c r="DV79" s="107">
        <f t="shared" si="176"/>
        <v>0</v>
      </c>
      <c r="DW79" s="107">
        <f t="shared" si="177"/>
        <v>0</v>
      </c>
      <c r="DX79" s="107">
        <f t="shared" si="178"/>
        <v>0</v>
      </c>
      <c r="DY79" s="107">
        <f t="shared" si="179"/>
        <v>0</v>
      </c>
      <c r="DZ79" s="107">
        <f t="shared" si="180"/>
        <v>0</v>
      </c>
      <c r="EA79" s="107">
        <f t="shared" si="181"/>
        <v>0</v>
      </c>
      <c r="EB79" s="107">
        <f t="shared" si="182"/>
        <v>0</v>
      </c>
      <c r="EC79" s="107">
        <f t="shared" si="183"/>
        <v>0</v>
      </c>
      <c r="ED79" s="107">
        <f t="shared" si="184"/>
        <v>0</v>
      </c>
      <c r="EE79" s="107">
        <f t="shared" si="185"/>
        <v>0</v>
      </c>
      <c r="EG79" s="195">
        <f t="shared" si="186"/>
        <v>0</v>
      </c>
      <c r="EH79" s="195">
        <f t="shared" si="187"/>
        <v>0</v>
      </c>
      <c r="EI79" s="195">
        <f t="shared" si="188"/>
        <v>0</v>
      </c>
      <c r="EJ79" s="195">
        <f t="shared" si="189"/>
        <v>0</v>
      </c>
      <c r="EK79" s="195">
        <f t="shared" si="190"/>
        <v>0</v>
      </c>
      <c r="EL79" s="195">
        <f t="shared" si="190"/>
        <v>0</v>
      </c>
      <c r="EM79" s="195">
        <f t="shared" si="190"/>
        <v>0</v>
      </c>
      <c r="EN79" s="195">
        <f t="shared" si="190"/>
        <v>0</v>
      </c>
      <c r="EO79" s="195">
        <f t="shared" si="190"/>
        <v>0</v>
      </c>
      <c r="EP79" s="195">
        <f t="shared" si="190"/>
        <v>0</v>
      </c>
    </row>
    <row r="80" spans="2:146" x14ac:dyDescent="0.2">
      <c r="B80" s="126">
        <f t="shared" si="136"/>
        <v>1</v>
      </c>
      <c r="C80" s="126" t="str">
        <f t="shared" ca="1" si="137"/>
        <v/>
      </c>
      <c r="D80" s="126" t="str">
        <f t="shared" ca="1" si="138"/>
        <v/>
      </c>
      <c r="E80" s="126" t="str">
        <f t="shared" ca="1" si="139"/>
        <v/>
      </c>
      <c r="F80" s="127" t="str">
        <f ca="1">OFFSET(prihlasky!$H$1,$CJ80,0)</f>
        <v/>
      </c>
      <c r="G80" s="127" t="str">
        <f ca="1">IF(OFFSET(prihlasky!$B$1,$CJ80,0)="","",(OFFSET(prihlasky!$B$1,$CJ80,0)))</f>
        <v/>
      </c>
      <c r="H80" s="127">
        <f ca="1">OFFSET(prihlasky!$I$1,$CJ80,0)</f>
        <v>0</v>
      </c>
      <c r="I80" s="127">
        <f ca="1">OFFSET(prihlasky!$A$1,$CJ80,0)</f>
        <v>0</v>
      </c>
      <c r="J80" s="126">
        <f t="shared" si="140"/>
        <v>0</v>
      </c>
      <c r="K80" s="159">
        <f t="shared" si="141"/>
        <v>0</v>
      </c>
      <c r="L80" s="131">
        <f t="shared" ca="1" si="142"/>
        <v>0</v>
      </c>
      <c r="M80" s="127" t="str">
        <f ca="1">IF(OR(CH80=0,ISERROR(MATCH(I80,KKoef!E:E,0))),"",MATCH(I80,KKoef!E:E,0)-1)</f>
        <v/>
      </c>
      <c r="N80" s="127" t="str">
        <f ca="1">IF(M80="","",OFFSET(KKoef!$B$1,M80,0))</f>
        <v/>
      </c>
      <c r="O80" s="128"/>
      <c r="P80" s="128"/>
      <c r="Q80" s="128"/>
      <c r="R80" s="128"/>
      <c r="S80" s="128"/>
      <c r="T80" s="250"/>
      <c r="U80" s="128"/>
      <c r="V80" s="128"/>
      <c r="W80" s="128"/>
      <c r="X80" s="128"/>
      <c r="Y80" s="128"/>
      <c r="Z80" s="250"/>
      <c r="AA80" s="119">
        <f t="shared" ca="1" si="77"/>
        <v>75</v>
      </c>
      <c r="AB80" s="252">
        <f t="shared" si="191"/>
        <v>0</v>
      </c>
      <c r="AC80" s="119">
        <f t="shared" si="192"/>
        <v>0</v>
      </c>
      <c r="AD80" s="252">
        <f t="shared" si="193"/>
        <v>0</v>
      </c>
      <c r="AE80" s="170">
        <f t="shared" ca="1" si="78"/>
        <v>0</v>
      </c>
      <c r="AF80" s="22"/>
      <c r="AG80" s="224"/>
      <c r="AH80" s="194"/>
      <c r="AI80" s="194"/>
      <c r="AJ80" s="194"/>
      <c r="AK80" s="225"/>
      <c r="AL80" s="224"/>
      <c r="AM80" s="194"/>
      <c r="AN80" s="194"/>
      <c r="AO80" s="194"/>
      <c r="AP80" s="225"/>
      <c r="AQ80" s="224"/>
      <c r="AR80" s="194"/>
      <c r="AS80" s="194"/>
      <c r="AT80" s="194"/>
      <c r="AU80" s="225"/>
      <c r="AV80" s="224"/>
      <c r="AW80" s="194"/>
      <c r="AX80" s="194"/>
      <c r="AY80" s="194"/>
      <c r="AZ80" s="225"/>
      <c r="BA80" s="224"/>
      <c r="BB80" s="194"/>
      <c r="BC80" s="194"/>
      <c r="BD80" s="194"/>
      <c r="BE80" s="225"/>
      <c r="BF80" s="224"/>
      <c r="BG80" s="194"/>
      <c r="BH80" s="194"/>
      <c r="BI80" s="194"/>
      <c r="BJ80" s="225"/>
      <c r="BK80" s="212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215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69">
        <f t="shared" si="143"/>
        <v>0</v>
      </c>
      <c r="CH80" s="26">
        <f t="shared" si="79"/>
        <v>0</v>
      </c>
      <c r="CJ80" s="39">
        <v>72</v>
      </c>
      <c r="CK80" s="16">
        <f t="shared" si="144"/>
        <v>0</v>
      </c>
      <c r="CL80" s="51">
        <f t="shared" ca="1" si="135"/>
        <v>0</v>
      </c>
      <c r="CM80" s="51">
        <f t="shared" ca="1" si="135"/>
        <v>0</v>
      </c>
      <c r="CN80" s="51">
        <f t="shared" ca="1" si="135"/>
        <v>0</v>
      </c>
      <c r="CO80" s="51">
        <f t="shared" ca="1" si="145"/>
        <v>0</v>
      </c>
      <c r="CQ80" s="107">
        <f t="shared" si="146"/>
        <v>0</v>
      </c>
      <c r="CR80" s="107">
        <f t="shared" si="147"/>
        <v>0</v>
      </c>
      <c r="CS80" s="107">
        <f t="shared" si="148"/>
        <v>0</v>
      </c>
      <c r="CT80" s="107">
        <f t="shared" si="149"/>
        <v>0</v>
      </c>
      <c r="CU80" s="107">
        <f t="shared" si="150"/>
        <v>0</v>
      </c>
      <c r="CV80" s="107">
        <f t="shared" si="151"/>
        <v>0</v>
      </c>
      <c r="CW80" s="107">
        <f t="shared" si="152"/>
        <v>0</v>
      </c>
      <c r="CX80" s="107">
        <f t="shared" si="153"/>
        <v>0</v>
      </c>
      <c r="CY80" s="107">
        <f t="shared" si="154"/>
        <v>0</v>
      </c>
      <c r="CZ80" s="107">
        <f t="shared" si="155"/>
        <v>0</v>
      </c>
      <c r="DA80" s="107">
        <f t="shared" si="156"/>
        <v>0</v>
      </c>
      <c r="DB80" s="107">
        <f t="shared" si="157"/>
        <v>0</v>
      </c>
      <c r="DC80" s="107">
        <f t="shared" si="158"/>
        <v>0</v>
      </c>
      <c r="DD80" s="107">
        <f t="shared" si="159"/>
        <v>0</v>
      </c>
      <c r="DE80" s="107">
        <f t="shared" si="160"/>
        <v>0</v>
      </c>
      <c r="DF80" s="107">
        <f t="shared" si="161"/>
        <v>0</v>
      </c>
      <c r="DG80" s="107">
        <f t="shared" si="162"/>
        <v>0</v>
      </c>
      <c r="DH80" s="107">
        <f t="shared" si="163"/>
        <v>0</v>
      </c>
      <c r="DI80" s="107">
        <f t="shared" si="164"/>
        <v>0</v>
      </c>
      <c r="DJ80" s="107">
        <f t="shared" si="165"/>
        <v>0</v>
      </c>
      <c r="DK80" s="107">
        <f t="shared" si="166"/>
        <v>0</v>
      </c>
      <c r="DL80" s="107">
        <f t="shared" si="167"/>
        <v>0</v>
      </c>
      <c r="DM80" s="107">
        <f t="shared" si="168"/>
        <v>0</v>
      </c>
      <c r="DN80" s="107">
        <f t="shared" si="169"/>
        <v>0</v>
      </c>
      <c r="DO80" s="107">
        <f t="shared" si="170"/>
        <v>0</v>
      </c>
      <c r="DP80" s="107">
        <f t="shared" si="171"/>
        <v>0</v>
      </c>
      <c r="DQ80" s="107">
        <f t="shared" si="172"/>
        <v>0</v>
      </c>
      <c r="DR80" s="107">
        <f t="shared" si="173"/>
        <v>0</v>
      </c>
      <c r="DS80" s="107">
        <f t="shared" si="174"/>
        <v>0</v>
      </c>
      <c r="DT80" s="107">
        <f t="shared" si="175"/>
        <v>0</v>
      </c>
      <c r="DV80" s="107">
        <f t="shared" si="176"/>
        <v>0</v>
      </c>
      <c r="DW80" s="107">
        <f t="shared" si="177"/>
        <v>0</v>
      </c>
      <c r="DX80" s="107">
        <f t="shared" si="178"/>
        <v>0</v>
      </c>
      <c r="DY80" s="107">
        <f t="shared" si="179"/>
        <v>0</v>
      </c>
      <c r="DZ80" s="107">
        <f t="shared" si="180"/>
        <v>0</v>
      </c>
      <c r="EA80" s="107">
        <f t="shared" si="181"/>
        <v>0</v>
      </c>
      <c r="EB80" s="107">
        <f t="shared" si="182"/>
        <v>0</v>
      </c>
      <c r="EC80" s="107">
        <f t="shared" si="183"/>
        <v>0</v>
      </c>
      <c r="ED80" s="107">
        <f t="shared" si="184"/>
        <v>0</v>
      </c>
      <c r="EE80" s="107">
        <f t="shared" si="185"/>
        <v>0</v>
      </c>
      <c r="EG80" s="195">
        <f t="shared" si="186"/>
        <v>0</v>
      </c>
      <c r="EH80" s="195">
        <f t="shared" si="187"/>
        <v>0</v>
      </c>
      <c r="EI80" s="195">
        <f t="shared" si="188"/>
        <v>0</v>
      </c>
      <c r="EJ80" s="195">
        <f t="shared" si="189"/>
        <v>0</v>
      </c>
      <c r="EK80" s="195">
        <f t="shared" si="190"/>
        <v>0</v>
      </c>
      <c r="EL80" s="195">
        <f t="shared" si="190"/>
        <v>0</v>
      </c>
      <c r="EM80" s="195">
        <f t="shared" si="190"/>
        <v>0</v>
      </c>
      <c r="EN80" s="195">
        <f t="shared" si="190"/>
        <v>0</v>
      </c>
      <c r="EO80" s="195">
        <f t="shared" si="190"/>
        <v>0</v>
      </c>
      <c r="EP80" s="195">
        <f t="shared" si="190"/>
        <v>0</v>
      </c>
    </row>
    <row r="81" spans="2:146" x14ac:dyDescent="0.2">
      <c r="B81" s="126">
        <f t="shared" si="136"/>
        <v>1</v>
      </c>
      <c r="C81" s="126" t="str">
        <f t="shared" ca="1" si="137"/>
        <v/>
      </c>
      <c r="D81" s="126" t="str">
        <f t="shared" ca="1" si="138"/>
        <v/>
      </c>
      <c r="E81" s="126" t="str">
        <f t="shared" ca="1" si="139"/>
        <v/>
      </c>
      <c r="F81" s="127" t="str">
        <f ca="1">OFFSET(prihlasky!$H$1,$CJ81,0)</f>
        <v/>
      </c>
      <c r="G81" s="127" t="str">
        <f ca="1">IF(OFFSET(prihlasky!$B$1,$CJ81,0)="","",(OFFSET(prihlasky!$B$1,$CJ81,0)))</f>
        <v/>
      </c>
      <c r="H81" s="127">
        <f ca="1">OFFSET(prihlasky!$I$1,$CJ81,0)</f>
        <v>0</v>
      </c>
      <c r="I81" s="127">
        <f ca="1">OFFSET(prihlasky!$A$1,$CJ81,0)</f>
        <v>0</v>
      </c>
      <c r="J81" s="126">
        <f t="shared" si="140"/>
        <v>0</v>
      </c>
      <c r="K81" s="159">
        <f t="shared" si="141"/>
        <v>0</v>
      </c>
      <c r="L81" s="131">
        <f t="shared" ca="1" si="142"/>
        <v>0</v>
      </c>
      <c r="M81" s="127" t="str">
        <f ca="1">IF(OR(CH81=0,ISERROR(MATCH(I81,KKoef!E:E,0))),"",MATCH(I81,KKoef!E:E,0)-1)</f>
        <v/>
      </c>
      <c r="N81" s="127" t="str">
        <f ca="1">IF(M81="","",OFFSET(KKoef!$B$1,M81,0))</f>
        <v/>
      </c>
      <c r="O81" s="128"/>
      <c r="P81" s="128"/>
      <c r="Q81" s="128"/>
      <c r="R81" s="128"/>
      <c r="S81" s="128"/>
      <c r="T81" s="250"/>
      <c r="U81" s="128"/>
      <c r="V81" s="128"/>
      <c r="W81" s="128"/>
      <c r="X81" s="128"/>
      <c r="Y81" s="128"/>
      <c r="Z81" s="250"/>
      <c r="AA81" s="119">
        <f t="shared" ca="1" si="77"/>
        <v>75</v>
      </c>
      <c r="AB81" s="252">
        <f t="shared" si="191"/>
        <v>0</v>
      </c>
      <c r="AC81" s="119">
        <f t="shared" si="192"/>
        <v>0</v>
      </c>
      <c r="AD81" s="252">
        <f t="shared" si="193"/>
        <v>0</v>
      </c>
      <c r="AE81" s="170">
        <f t="shared" ca="1" si="78"/>
        <v>0</v>
      </c>
      <c r="AF81" s="22"/>
      <c r="AG81" s="224"/>
      <c r="AH81" s="194"/>
      <c r="AI81" s="194"/>
      <c r="AJ81" s="194"/>
      <c r="AK81" s="225"/>
      <c r="AL81" s="224"/>
      <c r="AM81" s="194"/>
      <c r="AN81" s="194"/>
      <c r="AO81" s="194"/>
      <c r="AP81" s="225"/>
      <c r="AQ81" s="224"/>
      <c r="AR81" s="194"/>
      <c r="AS81" s="194"/>
      <c r="AT81" s="194"/>
      <c r="AU81" s="225"/>
      <c r="AV81" s="224"/>
      <c r="AW81" s="194"/>
      <c r="AX81" s="194"/>
      <c r="AY81" s="194"/>
      <c r="AZ81" s="225"/>
      <c r="BA81" s="224"/>
      <c r="BB81" s="194"/>
      <c r="BC81" s="194"/>
      <c r="BD81" s="194"/>
      <c r="BE81" s="225"/>
      <c r="BF81" s="224"/>
      <c r="BG81" s="194"/>
      <c r="BH81" s="194"/>
      <c r="BI81" s="194"/>
      <c r="BJ81" s="225"/>
      <c r="BK81" s="212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215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69">
        <f t="shared" si="143"/>
        <v>0</v>
      </c>
      <c r="CH81" s="26">
        <f t="shared" si="79"/>
        <v>0</v>
      </c>
      <c r="CJ81" s="39">
        <v>73</v>
      </c>
      <c r="CK81" s="16">
        <f t="shared" si="144"/>
        <v>0</v>
      </c>
      <c r="CL81" s="51">
        <f t="shared" ca="1" si="135"/>
        <v>0</v>
      </c>
      <c r="CM81" s="51">
        <f t="shared" ca="1" si="135"/>
        <v>0</v>
      </c>
      <c r="CN81" s="51">
        <f t="shared" ca="1" si="135"/>
        <v>0</v>
      </c>
      <c r="CO81" s="51">
        <f t="shared" ca="1" si="145"/>
        <v>0</v>
      </c>
      <c r="CQ81" s="107">
        <f t="shared" si="146"/>
        <v>0</v>
      </c>
      <c r="CR81" s="107">
        <f t="shared" si="147"/>
        <v>0</v>
      </c>
      <c r="CS81" s="107">
        <f t="shared" si="148"/>
        <v>0</v>
      </c>
      <c r="CT81" s="107">
        <f t="shared" si="149"/>
        <v>0</v>
      </c>
      <c r="CU81" s="107">
        <f t="shared" si="150"/>
        <v>0</v>
      </c>
      <c r="CV81" s="107">
        <f t="shared" si="151"/>
        <v>0</v>
      </c>
      <c r="CW81" s="107">
        <f t="shared" si="152"/>
        <v>0</v>
      </c>
      <c r="CX81" s="107">
        <f t="shared" si="153"/>
        <v>0</v>
      </c>
      <c r="CY81" s="107">
        <f t="shared" si="154"/>
        <v>0</v>
      </c>
      <c r="CZ81" s="107">
        <f t="shared" si="155"/>
        <v>0</v>
      </c>
      <c r="DA81" s="107">
        <f t="shared" si="156"/>
        <v>0</v>
      </c>
      <c r="DB81" s="107">
        <f t="shared" si="157"/>
        <v>0</v>
      </c>
      <c r="DC81" s="107">
        <f t="shared" si="158"/>
        <v>0</v>
      </c>
      <c r="DD81" s="107">
        <f t="shared" si="159"/>
        <v>0</v>
      </c>
      <c r="DE81" s="107">
        <f t="shared" si="160"/>
        <v>0</v>
      </c>
      <c r="DF81" s="107">
        <f t="shared" si="161"/>
        <v>0</v>
      </c>
      <c r="DG81" s="107">
        <f t="shared" si="162"/>
        <v>0</v>
      </c>
      <c r="DH81" s="107">
        <f t="shared" si="163"/>
        <v>0</v>
      </c>
      <c r="DI81" s="107">
        <f t="shared" si="164"/>
        <v>0</v>
      </c>
      <c r="DJ81" s="107">
        <f t="shared" si="165"/>
        <v>0</v>
      </c>
      <c r="DK81" s="107">
        <f t="shared" si="166"/>
        <v>0</v>
      </c>
      <c r="DL81" s="107">
        <f t="shared" si="167"/>
        <v>0</v>
      </c>
      <c r="DM81" s="107">
        <f t="shared" si="168"/>
        <v>0</v>
      </c>
      <c r="DN81" s="107">
        <f t="shared" si="169"/>
        <v>0</v>
      </c>
      <c r="DO81" s="107">
        <f t="shared" si="170"/>
        <v>0</v>
      </c>
      <c r="DP81" s="107">
        <f t="shared" si="171"/>
        <v>0</v>
      </c>
      <c r="DQ81" s="107">
        <f t="shared" si="172"/>
        <v>0</v>
      </c>
      <c r="DR81" s="107">
        <f t="shared" si="173"/>
        <v>0</v>
      </c>
      <c r="DS81" s="107">
        <f t="shared" si="174"/>
        <v>0</v>
      </c>
      <c r="DT81" s="107">
        <f t="shared" si="175"/>
        <v>0</v>
      </c>
      <c r="DV81" s="107">
        <f t="shared" si="176"/>
        <v>0</v>
      </c>
      <c r="DW81" s="107">
        <f t="shared" si="177"/>
        <v>0</v>
      </c>
      <c r="DX81" s="107">
        <f t="shared" si="178"/>
        <v>0</v>
      </c>
      <c r="DY81" s="107">
        <f t="shared" si="179"/>
        <v>0</v>
      </c>
      <c r="DZ81" s="107">
        <f t="shared" si="180"/>
        <v>0</v>
      </c>
      <c r="EA81" s="107">
        <f t="shared" si="181"/>
        <v>0</v>
      </c>
      <c r="EB81" s="107">
        <f t="shared" si="182"/>
        <v>0</v>
      </c>
      <c r="EC81" s="107">
        <f t="shared" si="183"/>
        <v>0</v>
      </c>
      <c r="ED81" s="107">
        <f t="shared" si="184"/>
        <v>0</v>
      </c>
      <c r="EE81" s="107">
        <f t="shared" si="185"/>
        <v>0</v>
      </c>
      <c r="EG81" s="195">
        <f t="shared" si="186"/>
        <v>0</v>
      </c>
      <c r="EH81" s="195">
        <f t="shared" si="187"/>
        <v>0</v>
      </c>
      <c r="EI81" s="195">
        <f t="shared" si="188"/>
        <v>0</v>
      </c>
      <c r="EJ81" s="195">
        <f t="shared" si="189"/>
        <v>0</v>
      </c>
      <c r="EK81" s="195">
        <f t="shared" si="190"/>
        <v>0</v>
      </c>
      <c r="EL81" s="195">
        <f t="shared" si="190"/>
        <v>0</v>
      </c>
      <c r="EM81" s="195">
        <f t="shared" si="190"/>
        <v>0</v>
      </c>
      <c r="EN81" s="195">
        <f t="shared" si="190"/>
        <v>0</v>
      </c>
      <c r="EO81" s="195">
        <f t="shared" si="190"/>
        <v>0</v>
      </c>
      <c r="EP81" s="195">
        <f t="shared" si="190"/>
        <v>0</v>
      </c>
    </row>
    <row r="82" spans="2:146" x14ac:dyDescent="0.2">
      <c r="B82" s="126">
        <f t="shared" si="136"/>
        <v>1</v>
      </c>
      <c r="C82" s="126" t="str">
        <f t="shared" ca="1" si="137"/>
        <v/>
      </c>
      <c r="D82" s="126" t="str">
        <f t="shared" ca="1" si="138"/>
        <v/>
      </c>
      <c r="E82" s="126" t="str">
        <f t="shared" ca="1" si="139"/>
        <v/>
      </c>
      <c r="F82" s="127" t="str">
        <f ca="1">OFFSET(prihlasky!$H$1,$CJ82,0)</f>
        <v/>
      </c>
      <c r="G82" s="127" t="str">
        <f ca="1">IF(OFFSET(prihlasky!$B$1,$CJ82,0)="","",(OFFSET(prihlasky!$B$1,$CJ82,0)))</f>
        <v/>
      </c>
      <c r="H82" s="127">
        <f ca="1">OFFSET(prihlasky!$I$1,$CJ82,0)</f>
        <v>0</v>
      </c>
      <c r="I82" s="127">
        <f ca="1">OFFSET(prihlasky!$A$1,$CJ82,0)</f>
        <v>0</v>
      </c>
      <c r="J82" s="126">
        <f t="shared" si="140"/>
        <v>0</v>
      </c>
      <c r="K82" s="159">
        <f t="shared" si="141"/>
        <v>0</v>
      </c>
      <c r="L82" s="131">
        <f t="shared" ca="1" si="142"/>
        <v>0</v>
      </c>
      <c r="M82" s="127" t="str">
        <f ca="1">IF(OR(CH82=0,ISERROR(MATCH(I82,KKoef!E:E,0))),"",MATCH(I82,KKoef!E:E,0)-1)</f>
        <v/>
      </c>
      <c r="N82" s="127" t="str">
        <f ca="1">IF(M82="","",OFFSET(KKoef!$B$1,M82,0))</f>
        <v/>
      </c>
      <c r="O82" s="128"/>
      <c r="P82" s="128"/>
      <c r="Q82" s="128"/>
      <c r="R82" s="128"/>
      <c r="S82" s="128"/>
      <c r="T82" s="250"/>
      <c r="U82" s="128"/>
      <c r="V82" s="128"/>
      <c r="W82" s="128"/>
      <c r="X82" s="128"/>
      <c r="Y82" s="128"/>
      <c r="Z82" s="250"/>
      <c r="AA82" s="119">
        <f t="shared" ca="1" si="77"/>
        <v>75</v>
      </c>
      <c r="AB82" s="252">
        <f t="shared" si="191"/>
        <v>0</v>
      </c>
      <c r="AC82" s="119">
        <f t="shared" si="192"/>
        <v>0</v>
      </c>
      <c r="AD82" s="252">
        <f t="shared" si="193"/>
        <v>0</v>
      </c>
      <c r="AE82" s="170">
        <f t="shared" ca="1" si="78"/>
        <v>0</v>
      </c>
      <c r="AF82" s="22"/>
      <c r="AG82" s="224"/>
      <c r="AH82" s="194"/>
      <c r="AI82" s="194"/>
      <c r="AJ82" s="194"/>
      <c r="AK82" s="225"/>
      <c r="AL82" s="224"/>
      <c r="AM82" s="194"/>
      <c r="AN82" s="194"/>
      <c r="AO82" s="194"/>
      <c r="AP82" s="225"/>
      <c r="AQ82" s="224"/>
      <c r="AR82" s="194"/>
      <c r="AS82" s="194"/>
      <c r="AT82" s="194"/>
      <c r="AU82" s="225"/>
      <c r="AV82" s="224"/>
      <c r="AW82" s="194"/>
      <c r="AX82" s="194"/>
      <c r="AY82" s="194"/>
      <c r="AZ82" s="225"/>
      <c r="BA82" s="224"/>
      <c r="BB82" s="194"/>
      <c r="BC82" s="194"/>
      <c r="BD82" s="194"/>
      <c r="BE82" s="225"/>
      <c r="BF82" s="224"/>
      <c r="BG82" s="194"/>
      <c r="BH82" s="194"/>
      <c r="BI82" s="194"/>
      <c r="BJ82" s="225"/>
      <c r="BK82" s="212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215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69">
        <f t="shared" si="143"/>
        <v>0</v>
      </c>
      <c r="CH82" s="26">
        <f t="shared" si="79"/>
        <v>0</v>
      </c>
      <c r="CJ82" s="39">
        <v>74</v>
      </c>
      <c r="CK82" s="16">
        <f t="shared" si="144"/>
        <v>0</v>
      </c>
      <c r="CL82" s="51">
        <f t="shared" ca="1" si="135"/>
        <v>0</v>
      </c>
      <c r="CM82" s="51">
        <f t="shared" ca="1" si="135"/>
        <v>0</v>
      </c>
      <c r="CN82" s="51">
        <f t="shared" ca="1" si="135"/>
        <v>0</v>
      </c>
      <c r="CO82" s="51">
        <f t="shared" ca="1" si="145"/>
        <v>0</v>
      </c>
      <c r="CQ82" s="107">
        <f t="shared" si="146"/>
        <v>0</v>
      </c>
      <c r="CR82" s="107">
        <f t="shared" si="147"/>
        <v>0</v>
      </c>
      <c r="CS82" s="107">
        <f t="shared" si="148"/>
        <v>0</v>
      </c>
      <c r="CT82" s="107">
        <f t="shared" si="149"/>
        <v>0</v>
      </c>
      <c r="CU82" s="107">
        <f t="shared" si="150"/>
        <v>0</v>
      </c>
      <c r="CV82" s="107">
        <f t="shared" si="151"/>
        <v>0</v>
      </c>
      <c r="CW82" s="107">
        <f t="shared" si="152"/>
        <v>0</v>
      </c>
      <c r="CX82" s="107">
        <f t="shared" si="153"/>
        <v>0</v>
      </c>
      <c r="CY82" s="107">
        <f t="shared" si="154"/>
        <v>0</v>
      </c>
      <c r="CZ82" s="107">
        <f t="shared" si="155"/>
        <v>0</v>
      </c>
      <c r="DA82" s="107">
        <f t="shared" si="156"/>
        <v>0</v>
      </c>
      <c r="DB82" s="107">
        <f t="shared" si="157"/>
        <v>0</v>
      </c>
      <c r="DC82" s="107">
        <f t="shared" si="158"/>
        <v>0</v>
      </c>
      <c r="DD82" s="107">
        <f t="shared" si="159"/>
        <v>0</v>
      </c>
      <c r="DE82" s="107">
        <f t="shared" si="160"/>
        <v>0</v>
      </c>
      <c r="DF82" s="107">
        <f t="shared" si="161"/>
        <v>0</v>
      </c>
      <c r="DG82" s="107">
        <f t="shared" si="162"/>
        <v>0</v>
      </c>
      <c r="DH82" s="107">
        <f t="shared" si="163"/>
        <v>0</v>
      </c>
      <c r="DI82" s="107">
        <f t="shared" si="164"/>
        <v>0</v>
      </c>
      <c r="DJ82" s="107">
        <f t="shared" si="165"/>
        <v>0</v>
      </c>
      <c r="DK82" s="107">
        <f t="shared" si="166"/>
        <v>0</v>
      </c>
      <c r="DL82" s="107">
        <f t="shared" si="167"/>
        <v>0</v>
      </c>
      <c r="DM82" s="107">
        <f t="shared" si="168"/>
        <v>0</v>
      </c>
      <c r="DN82" s="107">
        <f t="shared" si="169"/>
        <v>0</v>
      </c>
      <c r="DO82" s="107">
        <f t="shared" si="170"/>
        <v>0</v>
      </c>
      <c r="DP82" s="107">
        <f t="shared" si="171"/>
        <v>0</v>
      </c>
      <c r="DQ82" s="107">
        <f t="shared" si="172"/>
        <v>0</v>
      </c>
      <c r="DR82" s="107">
        <f t="shared" si="173"/>
        <v>0</v>
      </c>
      <c r="DS82" s="107">
        <f t="shared" si="174"/>
        <v>0</v>
      </c>
      <c r="DT82" s="107">
        <f t="shared" si="175"/>
        <v>0</v>
      </c>
      <c r="DV82" s="107">
        <f t="shared" si="176"/>
        <v>0</v>
      </c>
      <c r="DW82" s="107">
        <f t="shared" si="177"/>
        <v>0</v>
      </c>
      <c r="DX82" s="107">
        <f t="shared" si="178"/>
        <v>0</v>
      </c>
      <c r="DY82" s="107">
        <f t="shared" si="179"/>
        <v>0</v>
      </c>
      <c r="DZ82" s="107">
        <f t="shared" si="180"/>
        <v>0</v>
      </c>
      <c r="EA82" s="107">
        <f t="shared" si="181"/>
        <v>0</v>
      </c>
      <c r="EB82" s="107">
        <f t="shared" si="182"/>
        <v>0</v>
      </c>
      <c r="EC82" s="107">
        <f t="shared" si="183"/>
        <v>0</v>
      </c>
      <c r="ED82" s="107">
        <f t="shared" si="184"/>
        <v>0</v>
      </c>
      <c r="EE82" s="107">
        <f t="shared" si="185"/>
        <v>0</v>
      </c>
      <c r="EG82" s="195">
        <f t="shared" si="186"/>
        <v>0</v>
      </c>
      <c r="EH82" s="195">
        <f t="shared" si="187"/>
        <v>0</v>
      </c>
      <c r="EI82" s="195">
        <f t="shared" si="188"/>
        <v>0</v>
      </c>
      <c r="EJ82" s="195">
        <f t="shared" si="189"/>
        <v>0</v>
      </c>
      <c r="EK82" s="195">
        <f t="shared" si="190"/>
        <v>0</v>
      </c>
      <c r="EL82" s="195">
        <f t="shared" si="190"/>
        <v>0</v>
      </c>
      <c r="EM82" s="195">
        <f t="shared" si="190"/>
        <v>0</v>
      </c>
      <c r="EN82" s="195">
        <f t="shared" si="190"/>
        <v>0</v>
      </c>
      <c r="EO82" s="195">
        <f t="shared" si="190"/>
        <v>0</v>
      </c>
      <c r="EP82" s="195">
        <f t="shared" si="190"/>
        <v>0</v>
      </c>
    </row>
    <row r="83" spans="2:146" x14ac:dyDescent="0.2">
      <c r="B83" s="126">
        <f t="shared" si="136"/>
        <v>1</v>
      </c>
      <c r="C83" s="126" t="str">
        <f t="shared" ca="1" si="137"/>
        <v/>
      </c>
      <c r="D83" s="126" t="str">
        <f t="shared" ca="1" si="138"/>
        <v/>
      </c>
      <c r="E83" s="126" t="str">
        <f t="shared" ca="1" si="139"/>
        <v/>
      </c>
      <c r="F83" s="127" t="str">
        <f ca="1">OFFSET(prihlasky!$H$1,$CJ83,0)</f>
        <v/>
      </c>
      <c r="G83" s="127" t="str">
        <f ca="1">IF(OFFSET(prihlasky!$B$1,$CJ83,0)="","",(OFFSET(prihlasky!$B$1,$CJ83,0)))</f>
        <v/>
      </c>
      <c r="H83" s="127">
        <f ca="1">OFFSET(prihlasky!$I$1,$CJ83,0)</f>
        <v>0</v>
      </c>
      <c r="I83" s="127">
        <f ca="1">OFFSET(prihlasky!$A$1,$CJ83,0)</f>
        <v>0</v>
      </c>
      <c r="J83" s="126">
        <f t="shared" si="140"/>
        <v>0</v>
      </c>
      <c r="K83" s="159">
        <f t="shared" si="141"/>
        <v>0</v>
      </c>
      <c r="L83" s="131">
        <f t="shared" ca="1" si="142"/>
        <v>0</v>
      </c>
      <c r="M83" s="127" t="str">
        <f ca="1">IF(OR(CH83=0,ISERROR(MATCH(I83,KKoef!E:E,0))),"",MATCH(I83,KKoef!E:E,0)-1)</f>
        <v/>
      </c>
      <c r="N83" s="127" t="str">
        <f ca="1">IF(M83="","",OFFSET(KKoef!$B$1,M83,0))</f>
        <v/>
      </c>
      <c r="O83" s="128"/>
      <c r="P83" s="128"/>
      <c r="Q83" s="128"/>
      <c r="R83" s="128"/>
      <c r="S83" s="128"/>
      <c r="T83" s="250"/>
      <c r="U83" s="128"/>
      <c r="V83" s="128"/>
      <c r="W83" s="128"/>
      <c r="X83" s="128"/>
      <c r="Y83" s="128"/>
      <c r="Z83" s="250"/>
      <c r="AA83" s="119">
        <f t="shared" ca="1" si="77"/>
        <v>75</v>
      </c>
      <c r="AB83" s="252">
        <f t="shared" si="191"/>
        <v>0</v>
      </c>
      <c r="AC83" s="119">
        <f t="shared" si="192"/>
        <v>0</v>
      </c>
      <c r="AD83" s="252">
        <f t="shared" si="193"/>
        <v>0</v>
      </c>
      <c r="AE83" s="170">
        <f t="shared" ca="1" si="78"/>
        <v>0</v>
      </c>
      <c r="AF83" s="22"/>
      <c r="AG83" s="224"/>
      <c r="AH83" s="194"/>
      <c r="AI83" s="194"/>
      <c r="AJ83" s="194"/>
      <c r="AK83" s="225"/>
      <c r="AL83" s="224"/>
      <c r="AM83" s="194"/>
      <c r="AN83" s="194"/>
      <c r="AO83" s="194"/>
      <c r="AP83" s="225"/>
      <c r="AQ83" s="224"/>
      <c r="AR83" s="194"/>
      <c r="AS83" s="194"/>
      <c r="AT83" s="194"/>
      <c r="AU83" s="225"/>
      <c r="AV83" s="224"/>
      <c r="AW83" s="194"/>
      <c r="AX83" s="194"/>
      <c r="AY83" s="194"/>
      <c r="AZ83" s="225"/>
      <c r="BA83" s="224"/>
      <c r="BB83" s="194"/>
      <c r="BC83" s="194"/>
      <c r="BD83" s="194"/>
      <c r="BE83" s="225"/>
      <c r="BF83" s="224"/>
      <c r="BG83" s="194"/>
      <c r="BH83" s="194"/>
      <c r="BI83" s="194"/>
      <c r="BJ83" s="225"/>
      <c r="BK83" s="212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215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69">
        <f t="shared" si="143"/>
        <v>0</v>
      </c>
      <c r="CH83" s="26">
        <f t="shared" si="79"/>
        <v>0</v>
      </c>
      <c r="CJ83" s="39">
        <v>75</v>
      </c>
      <c r="CK83" s="16">
        <f t="shared" si="144"/>
        <v>0</v>
      </c>
      <c r="CL83" s="51">
        <f t="shared" ca="1" si="135"/>
        <v>0</v>
      </c>
      <c r="CM83" s="51">
        <f t="shared" ca="1" si="135"/>
        <v>0</v>
      </c>
      <c r="CN83" s="51">
        <f t="shared" ca="1" si="135"/>
        <v>0</v>
      </c>
      <c r="CO83" s="51">
        <f t="shared" ca="1" si="145"/>
        <v>0</v>
      </c>
      <c r="CQ83" s="107">
        <f t="shared" si="146"/>
        <v>0</v>
      </c>
      <c r="CR83" s="107">
        <f t="shared" si="147"/>
        <v>0</v>
      </c>
      <c r="CS83" s="107">
        <f t="shared" si="148"/>
        <v>0</v>
      </c>
      <c r="CT83" s="107">
        <f t="shared" si="149"/>
        <v>0</v>
      </c>
      <c r="CU83" s="107">
        <f t="shared" si="150"/>
        <v>0</v>
      </c>
      <c r="CV83" s="107">
        <f t="shared" si="151"/>
        <v>0</v>
      </c>
      <c r="CW83" s="107">
        <f t="shared" si="152"/>
        <v>0</v>
      </c>
      <c r="CX83" s="107">
        <f t="shared" si="153"/>
        <v>0</v>
      </c>
      <c r="CY83" s="107">
        <f t="shared" si="154"/>
        <v>0</v>
      </c>
      <c r="CZ83" s="107">
        <f t="shared" si="155"/>
        <v>0</v>
      </c>
      <c r="DA83" s="107">
        <f t="shared" si="156"/>
        <v>0</v>
      </c>
      <c r="DB83" s="107">
        <f t="shared" si="157"/>
        <v>0</v>
      </c>
      <c r="DC83" s="107">
        <f t="shared" si="158"/>
        <v>0</v>
      </c>
      <c r="DD83" s="107">
        <f t="shared" si="159"/>
        <v>0</v>
      </c>
      <c r="DE83" s="107">
        <f t="shared" si="160"/>
        <v>0</v>
      </c>
      <c r="DF83" s="107">
        <f t="shared" si="161"/>
        <v>0</v>
      </c>
      <c r="DG83" s="107">
        <f t="shared" si="162"/>
        <v>0</v>
      </c>
      <c r="DH83" s="107">
        <f t="shared" si="163"/>
        <v>0</v>
      </c>
      <c r="DI83" s="107">
        <f t="shared" si="164"/>
        <v>0</v>
      </c>
      <c r="DJ83" s="107">
        <f t="shared" si="165"/>
        <v>0</v>
      </c>
      <c r="DK83" s="107">
        <f t="shared" si="166"/>
        <v>0</v>
      </c>
      <c r="DL83" s="107">
        <f t="shared" si="167"/>
        <v>0</v>
      </c>
      <c r="DM83" s="107">
        <f t="shared" si="168"/>
        <v>0</v>
      </c>
      <c r="DN83" s="107">
        <f t="shared" si="169"/>
        <v>0</v>
      </c>
      <c r="DO83" s="107">
        <f t="shared" si="170"/>
        <v>0</v>
      </c>
      <c r="DP83" s="107">
        <f t="shared" si="171"/>
        <v>0</v>
      </c>
      <c r="DQ83" s="107">
        <f t="shared" si="172"/>
        <v>0</v>
      </c>
      <c r="DR83" s="107">
        <f t="shared" si="173"/>
        <v>0</v>
      </c>
      <c r="DS83" s="107">
        <f t="shared" si="174"/>
        <v>0</v>
      </c>
      <c r="DT83" s="107">
        <f t="shared" si="175"/>
        <v>0</v>
      </c>
      <c r="DV83" s="107">
        <f t="shared" si="176"/>
        <v>0</v>
      </c>
      <c r="DW83" s="107">
        <f t="shared" si="177"/>
        <v>0</v>
      </c>
      <c r="DX83" s="107">
        <f t="shared" si="178"/>
        <v>0</v>
      </c>
      <c r="DY83" s="107">
        <f t="shared" si="179"/>
        <v>0</v>
      </c>
      <c r="DZ83" s="107">
        <f t="shared" si="180"/>
        <v>0</v>
      </c>
      <c r="EA83" s="107">
        <f t="shared" si="181"/>
        <v>0</v>
      </c>
      <c r="EB83" s="107">
        <f t="shared" si="182"/>
        <v>0</v>
      </c>
      <c r="EC83" s="107">
        <f t="shared" si="183"/>
        <v>0</v>
      </c>
      <c r="ED83" s="107">
        <f t="shared" si="184"/>
        <v>0</v>
      </c>
      <c r="EE83" s="107">
        <f t="shared" si="185"/>
        <v>0</v>
      </c>
      <c r="EG83" s="195">
        <f t="shared" si="186"/>
        <v>0</v>
      </c>
      <c r="EH83" s="195">
        <f t="shared" si="187"/>
        <v>0</v>
      </c>
      <c r="EI83" s="195">
        <f t="shared" si="188"/>
        <v>0</v>
      </c>
      <c r="EJ83" s="195">
        <f t="shared" si="189"/>
        <v>0</v>
      </c>
      <c r="EK83" s="195">
        <f t="shared" si="190"/>
        <v>0</v>
      </c>
      <c r="EL83" s="195">
        <f t="shared" si="190"/>
        <v>0</v>
      </c>
      <c r="EM83" s="195">
        <f t="shared" si="190"/>
        <v>0</v>
      </c>
      <c r="EN83" s="195">
        <f t="shared" si="190"/>
        <v>0</v>
      </c>
      <c r="EO83" s="195">
        <f t="shared" si="190"/>
        <v>0</v>
      </c>
      <c r="EP83" s="195">
        <f t="shared" si="190"/>
        <v>0</v>
      </c>
    </row>
    <row r="84" spans="2:146" x14ac:dyDescent="0.2">
      <c r="B84" s="126">
        <f t="shared" si="136"/>
        <v>1</v>
      </c>
      <c r="C84" s="126" t="str">
        <f t="shared" ca="1" si="137"/>
        <v/>
      </c>
      <c r="D84" s="126" t="str">
        <f t="shared" ca="1" si="138"/>
        <v/>
      </c>
      <c r="E84" s="126" t="str">
        <f t="shared" ca="1" si="139"/>
        <v/>
      </c>
      <c r="F84" s="127" t="str">
        <f ca="1">OFFSET(prihlasky!$H$1,$CJ84,0)</f>
        <v/>
      </c>
      <c r="G84" s="127" t="str">
        <f ca="1">IF(OFFSET(prihlasky!$B$1,$CJ84,0)="","",(OFFSET(prihlasky!$B$1,$CJ84,0)))</f>
        <v/>
      </c>
      <c r="H84" s="127">
        <f ca="1">OFFSET(prihlasky!$I$1,$CJ84,0)</f>
        <v>0</v>
      </c>
      <c r="I84" s="127">
        <f ca="1">OFFSET(prihlasky!$A$1,$CJ84,0)</f>
        <v>0</v>
      </c>
      <c r="J84" s="126">
        <f t="shared" si="140"/>
        <v>0</v>
      </c>
      <c r="K84" s="159">
        <f t="shared" si="141"/>
        <v>0</v>
      </c>
      <c r="L84" s="131">
        <f t="shared" ca="1" si="142"/>
        <v>0</v>
      </c>
      <c r="M84" s="127" t="str">
        <f ca="1">IF(OR(CH84=0,ISERROR(MATCH(I84,KKoef!E:E,0))),"",MATCH(I84,KKoef!E:E,0)-1)</f>
        <v/>
      </c>
      <c r="N84" s="127" t="str">
        <f ca="1">IF(M84="","",OFFSET(KKoef!$B$1,M84,0))</f>
        <v/>
      </c>
      <c r="O84" s="128"/>
      <c r="P84" s="128"/>
      <c r="Q84" s="128"/>
      <c r="R84" s="128"/>
      <c r="S84" s="128"/>
      <c r="T84" s="250"/>
      <c r="U84" s="128"/>
      <c r="V84" s="128"/>
      <c r="W84" s="128"/>
      <c r="X84" s="128"/>
      <c r="Y84" s="128"/>
      <c r="Z84" s="250"/>
      <c r="AA84" s="119">
        <f t="shared" ca="1" si="77"/>
        <v>75</v>
      </c>
      <c r="AB84" s="252">
        <f t="shared" si="191"/>
        <v>0</v>
      </c>
      <c r="AC84" s="119">
        <f t="shared" si="192"/>
        <v>0</v>
      </c>
      <c r="AD84" s="252">
        <f t="shared" si="193"/>
        <v>0</v>
      </c>
      <c r="AE84" s="170">
        <f t="shared" ca="1" si="78"/>
        <v>0</v>
      </c>
      <c r="AF84" s="22"/>
      <c r="AG84" s="224"/>
      <c r="AH84" s="194"/>
      <c r="AI84" s="194"/>
      <c r="AJ84" s="194"/>
      <c r="AK84" s="225"/>
      <c r="AL84" s="224"/>
      <c r="AM84" s="194"/>
      <c r="AN84" s="194"/>
      <c r="AO84" s="194"/>
      <c r="AP84" s="225"/>
      <c r="AQ84" s="224"/>
      <c r="AR84" s="194"/>
      <c r="AS84" s="194"/>
      <c r="AT84" s="194"/>
      <c r="AU84" s="225"/>
      <c r="AV84" s="224"/>
      <c r="AW84" s="194"/>
      <c r="AX84" s="194"/>
      <c r="AY84" s="194"/>
      <c r="AZ84" s="225"/>
      <c r="BA84" s="224"/>
      <c r="BB84" s="194"/>
      <c r="BC84" s="194"/>
      <c r="BD84" s="194"/>
      <c r="BE84" s="225"/>
      <c r="BF84" s="224"/>
      <c r="BG84" s="194"/>
      <c r="BH84" s="194"/>
      <c r="BI84" s="194"/>
      <c r="BJ84" s="225"/>
      <c r="BK84" s="212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215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69">
        <f t="shared" si="143"/>
        <v>0</v>
      </c>
      <c r="CH84" s="26">
        <f t="shared" si="79"/>
        <v>0</v>
      </c>
      <c r="CJ84" s="39">
        <v>76</v>
      </c>
      <c r="CK84" s="16">
        <f t="shared" si="144"/>
        <v>0</v>
      </c>
      <c r="CL84" s="51">
        <f t="shared" ca="1" si="135"/>
        <v>0</v>
      </c>
      <c r="CM84" s="51">
        <f t="shared" ca="1" si="135"/>
        <v>0</v>
      </c>
      <c r="CN84" s="51">
        <f t="shared" ca="1" si="135"/>
        <v>0</v>
      </c>
      <c r="CO84" s="51">
        <f t="shared" ca="1" si="145"/>
        <v>0</v>
      </c>
      <c r="CQ84" s="107">
        <f t="shared" si="146"/>
        <v>0</v>
      </c>
      <c r="CR84" s="107">
        <f t="shared" si="147"/>
        <v>0</v>
      </c>
      <c r="CS84" s="107">
        <f t="shared" si="148"/>
        <v>0</v>
      </c>
      <c r="CT84" s="107">
        <f t="shared" si="149"/>
        <v>0</v>
      </c>
      <c r="CU84" s="107">
        <f t="shared" si="150"/>
        <v>0</v>
      </c>
      <c r="CV84" s="107">
        <f t="shared" si="151"/>
        <v>0</v>
      </c>
      <c r="CW84" s="107">
        <f t="shared" si="152"/>
        <v>0</v>
      </c>
      <c r="CX84" s="107">
        <f t="shared" si="153"/>
        <v>0</v>
      </c>
      <c r="CY84" s="107">
        <f t="shared" si="154"/>
        <v>0</v>
      </c>
      <c r="CZ84" s="107">
        <f t="shared" si="155"/>
        <v>0</v>
      </c>
      <c r="DA84" s="107">
        <f t="shared" si="156"/>
        <v>0</v>
      </c>
      <c r="DB84" s="107">
        <f t="shared" si="157"/>
        <v>0</v>
      </c>
      <c r="DC84" s="107">
        <f t="shared" si="158"/>
        <v>0</v>
      </c>
      <c r="DD84" s="107">
        <f t="shared" si="159"/>
        <v>0</v>
      </c>
      <c r="DE84" s="107">
        <f t="shared" si="160"/>
        <v>0</v>
      </c>
      <c r="DF84" s="107">
        <f t="shared" si="161"/>
        <v>0</v>
      </c>
      <c r="DG84" s="107">
        <f t="shared" si="162"/>
        <v>0</v>
      </c>
      <c r="DH84" s="107">
        <f t="shared" si="163"/>
        <v>0</v>
      </c>
      <c r="DI84" s="107">
        <f t="shared" si="164"/>
        <v>0</v>
      </c>
      <c r="DJ84" s="107">
        <f t="shared" si="165"/>
        <v>0</v>
      </c>
      <c r="DK84" s="107">
        <f t="shared" si="166"/>
        <v>0</v>
      </c>
      <c r="DL84" s="107">
        <f t="shared" si="167"/>
        <v>0</v>
      </c>
      <c r="DM84" s="107">
        <f t="shared" si="168"/>
        <v>0</v>
      </c>
      <c r="DN84" s="107">
        <f t="shared" si="169"/>
        <v>0</v>
      </c>
      <c r="DO84" s="107">
        <f t="shared" si="170"/>
        <v>0</v>
      </c>
      <c r="DP84" s="107">
        <f t="shared" si="171"/>
        <v>0</v>
      </c>
      <c r="DQ84" s="107">
        <f t="shared" si="172"/>
        <v>0</v>
      </c>
      <c r="DR84" s="107">
        <f t="shared" si="173"/>
        <v>0</v>
      </c>
      <c r="DS84" s="107">
        <f t="shared" si="174"/>
        <v>0</v>
      </c>
      <c r="DT84" s="107">
        <f t="shared" si="175"/>
        <v>0</v>
      </c>
      <c r="DV84" s="107">
        <f t="shared" si="176"/>
        <v>0</v>
      </c>
      <c r="DW84" s="107">
        <f t="shared" si="177"/>
        <v>0</v>
      </c>
      <c r="DX84" s="107">
        <f t="shared" si="178"/>
        <v>0</v>
      </c>
      <c r="DY84" s="107">
        <f t="shared" si="179"/>
        <v>0</v>
      </c>
      <c r="DZ84" s="107">
        <f t="shared" si="180"/>
        <v>0</v>
      </c>
      <c r="EA84" s="107">
        <f t="shared" si="181"/>
        <v>0</v>
      </c>
      <c r="EB84" s="107">
        <f t="shared" si="182"/>
        <v>0</v>
      </c>
      <c r="EC84" s="107">
        <f t="shared" si="183"/>
        <v>0</v>
      </c>
      <c r="ED84" s="107">
        <f t="shared" si="184"/>
        <v>0</v>
      </c>
      <c r="EE84" s="107">
        <f t="shared" si="185"/>
        <v>0</v>
      </c>
      <c r="EG84" s="195">
        <f t="shared" si="186"/>
        <v>0</v>
      </c>
      <c r="EH84" s="195">
        <f t="shared" si="187"/>
        <v>0</v>
      </c>
      <c r="EI84" s="195">
        <f t="shared" si="188"/>
        <v>0</v>
      </c>
      <c r="EJ84" s="195">
        <f t="shared" si="189"/>
        <v>0</v>
      </c>
      <c r="EK84" s="195">
        <f t="shared" si="190"/>
        <v>0</v>
      </c>
      <c r="EL84" s="195">
        <f t="shared" si="190"/>
        <v>0</v>
      </c>
      <c r="EM84" s="195">
        <f t="shared" si="190"/>
        <v>0</v>
      </c>
      <c r="EN84" s="195">
        <f t="shared" si="190"/>
        <v>0</v>
      </c>
      <c r="EO84" s="195">
        <f t="shared" si="190"/>
        <v>0</v>
      </c>
      <c r="EP84" s="195">
        <f t="shared" si="190"/>
        <v>0</v>
      </c>
    </row>
    <row r="85" spans="2:146" x14ac:dyDescent="0.2">
      <c r="B85" s="126">
        <f t="shared" si="136"/>
        <v>1</v>
      </c>
      <c r="C85" s="126" t="str">
        <f t="shared" ca="1" si="137"/>
        <v/>
      </c>
      <c r="D85" s="126" t="str">
        <f t="shared" ca="1" si="138"/>
        <v/>
      </c>
      <c r="E85" s="126" t="str">
        <f t="shared" ca="1" si="139"/>
        <v/>
      </c>
      <c r="F85" s="127" t="str">
        <f ca="1">OFFSET(prihlasky!$H$1,$CJ85,0)</f>
        <v/>
      </c>
      <c r="G85" s="127" t="str">
        <f ca="1">IF(OFFSET(prihlasky!$B$1,$CJ85,0)="","",(OFFSET(prihlasky!$B$1,$CJ85,0)))</f>
        <v/>
      </c>
      <c r="H85" s="127">
        <f ca="1">OFFSET(prihlasky!$I$1,$CJ85,0)</f>
        <v>0</v>
      </c>
      <c r="I85" s="127">
        <f ca="1">OFFSET(prihlasky!$A$1,$CJ85,0)</f>
        <v>0</v>
      </c>
      <c r="J85" s="126">
        <f t="shared" si="140"/>
        <v>0</v>
      </c>
      <c r="K85" s="159">
        <f t="shared" si="141"/>
        <v>0</v>
      </c>
      <c r="L85" s="131">
        <f t="shared" ca="1" si="142"/>
        <v>0</v>
      </c>
      <c r="M85" s="127" t="str">
        <f ca="1">IF(OR(CH85=0,ISERROR(MATCH(I85,KKoef!E:E,0))),"",MATCH(I85,KKoef!E:E,0)-1)</f>
        <v/>
      </c>
      <c r="N85" s="127" t="str">
        <f ca="1">IF(M85="","",OFFSET(KKoef!$B$1,M85,0))</f>
        <v/>
      </c>
      <c r="O85" s="128"/>
      <c r="P85" s="128"/>
      <c r="Q85" s="128"/>
      <c r="R85" s="128"/>
      <c r="S85" s="128"/>
      <c r="T85" s="250"/>
      <c r="U85" s="128"/>
      <c r="V85" s="128"/>
      <c r="W85" s="128"/>
      <c r="X85" s="128"/>
      <c r="Y85" s="128"/>
      <c r="Z85" s="250"/>
      <c r="AA85" s="119">
        <f t="shared" ca="1" si="77"/>
        <v>75</v>
      </c>
      <c r="AB85" s="252">
        <f t="shared" si="191"/>
        <v>0</v>
      </c>
      <c r="AC85" s="119">
        <f t="shared" si="192"/>
        <v>0</v>
      </c>
      <c r="AD85" s="252">
        <f t="shared" si="193"/>
        <v>0</v>
      </c>
      <c r="AE85" s="170">
        <f t="shared" ca="1" si="78"/>
        <v>0</v>
      </c>
      <c r="AF85" s="22"/>
      <c r="AG85" s="224"/>
      <c r="AH85" s="194"/>
      <c r="AI85" s="194"/>
      <c r="AJ85" s="194"/>
      <c r="AK85" s="225"/>
      <c r="AL85" s="224"/>
      <c r="AM85" s="194"/>
      <c r="AN85" s="194"/>
      <c r="AO85" s="194"/>
      <c r="AP85" s="225"/>
      <c r="AQ85" s="224"/>
      <c r="AR85" s="194"/>
      <c r="AS85" s="194"/>
      <c r="AT85" s="194"/>
      <c r="AU85" s="225"/>
      <c r="AV85" s="224"/>
      <c r="AW85" s="194"/>
      <c r="AX85" s="194"/>
      <c r="AY85" s="194"/>
      <c r="AZ85" s="225"/>
      <c r="BA85" s="224"/>
      <c r="BB85" s="194"/>
      <c r="BC85" s="194"/>
      <c r="BD85" s="194"/>
      <c r="BE85" s="225"/>
      <c r="BF85" s="224"/>
      <c r="BG85" s="194"/>
      <c r="BH85" s="194"/>
      <c r="BI85" s="194"/>
      <c r="BJ85" s="225"/>
      <c r="BK85" s="212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215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69">
        <f t="shared" si="143"/>
        <v>0</v>
      </c>
      <c r="CH85" s="26">
        <f t="shared" si="79"/>
        <v>0</v>
      </c>
      <c r="CJ85" s="39">
        <v>77</v>
      </c>
      <c r="CK85" s="16">
        <f t="shared" si="144"/>
        <v>0</v>
      </c>
      <c r="CL85" s="51">
        <f t="shared" ca="1" si="135"/>
        <v>0</v>
      </c>
      <c r="CM85" s="51">
        <f t="shared" ca="1" si="135"/>
        <v>0</v>
      </c>
      <c r="CN85" s="51">
        <f t="shared" ca="1" si="135"/>
        <v>0</v>
      </c>
      <c r="CO85" s="51">
        <f t="shared" ca="1" si="145"/>
        <v>0</v>
      </c>
      <c r="CQ85" s="107">
        <f t="shared" si="146"/>
        <v>0</v>
      </c>
      <c r="CR85" s="107">
        <f t="shared" si="147"/>
        <v>0</v>
      </c>
      <c r="CS85" s="107">
        <f t="shared" si="148"/>
        <v>0</v>
      </c>
      <c r="CT85" s="107">
        <f t="shared" si="149"/>
        <v>0</v>
      </c>
      <c r="CU85" s="107">
        <f t="shared" si="150"/>
        <v>0</v>
      </c>
      <c r="CV85" s="107">
        <f t="shared" si="151"/>
        <v>0</v>
      </c>
      <c r="CW85" s="107">
        <f t="shared" si="152"/>
        <v>0</v>
      </c>
      <c r="CX85" s="107">
        <f t="shared" si="153"/>
        <v>0</v>
      </c>
      <c r="CY85" s="107">
        <f t="shared" si="154"/>
        <v>0</v>
      </c>
      <c r="CZ85" s="107">
        <f t="shared" si="155"/>
        <v>0</v>
      </c>
      <c r="DA85" s="107">
        <f t="shared" si="156"/>
        <v>0</v>
      </c>
      <c r="DB85" s="107">
        <f t="shared" si="157"/>
        <v>0</v>
      </c>
      <c r="DC85" s="107">
        <f t="shared" si="158"/>
        <v>0</v>
      </c>
      <c r="DD85" s="107">
        <f t="shared" si="159"/>
        <v>0</v>
      </c>
      <c r="DE85" s="107">
        <f t="shared" si="160"/>
        <v>0</v>
      </c>
      <c r="DF85" s="107">
        <f t="shared" si="161"/>
        <v>0</v>
      </c>
      <c r="DG85" s="107">
        <f t="shared" si="162"/>
        <v>0</v>
      </c>
      <c r="DH85" s="107">
        <f t="shared" si="163"/>
        <v>0</v>
      </c>
      <c r="DI85" s="107">
        <f t="shared" si="164"/>
        <v>0</v>
      </c>
      <c r="DJ85" s="107">
        <f t="shared" si="165"/>
        <v>0</v>
      </c>
      <c r="DK85" s="107">
        <f t="shared" si="166"/>
        <v>0</v>
      </c>
      <c r="DL85" s="107">
        <f t="shared" si="167"/>
        <v>0</v>
      </c>
      <c r="DM85" s="107">
        <f t="shared" si="168"/>
        <v>0</v>
      </c>
      <c r="DN85" s="107">
        <f t="shared" si="169"/>
        <v>0</v>
      </c>
      <c r="DO85" s="107">
        <f t="shared" si="170"/>
        <v>0</v>
      </c>
      <c r="DP85" s="107">
        <f t="shared" si="171"/>
        <v>0</v>
      </c>
      <c r="DQ85" s="107">
        <f t="shared" si="172"/>
        <v>0</v>
      </c>
      <c r="DR85" s="107">
        <f t="shared" si="173"/>
        <v>0</v>
      </c>
      <c r="DS85" s="107">
        <f t="shared" si="174"/>
        <v>0</v>
      </c>
      <c r="DT85" s="107">
        <f t="shared" si="175"/>
        <v>0</v>
      </c>
      <c r="DV85" s="107">
        <f t="shared" si="176"/>
        <v>0</v>
      </c>
      <c r="DW85" s="107">
        <f t="shared" si="177"/>
        <v>0</v>
      </c>
      <c r="DX85" s="107">
        <f t="shared" si="178"/>
        <v>0</v>
      </c>
      <c r="DY85" s="107">
        <f t="shared" si="179"/>
        <v>0</v>
      </c>
      <c r="DZ85" s="107">
        <f t="shared" si="180"/>
        <v>0</v>
      </c>
      <c r="EA85" s="107">
        <f t="shared" si="181"/>
        <v>0</v>
      </c>
      <c r="EB85" s="107">
        <f t="shared" si="182"/>
        <v>0</v>
      </c>
      <c r="EC85" s="107">
        <f t="shared" si="183"/>
        <v>0</v>
      </c>
      <c r="ED85" s="107">
        <f t="shared" si="184"/>
        <v>0</v>
      </c>
      <c r="EE85" s="107">
        <f t="shared" si="185"/>
        <v>0</v>
      </c>
      <c r="EG85" s="195">
        <f t="shared" si="186"/>
        <v>0</v>
      </c>
      <c r="EH85" s="195">
        <f t="shared" si="187"/>
        <v>0</v>
      </c>
      <c r="EI85" s="195">
        <f t="shared" si="188"/>
        <v>0</v>
      </c>
      <c r="EJ85" s="195">
        <f t="shared" si="189"/>
        <v>0</v>
      </c>
      <c r="EK85" s="195">
        <f t="shared" si="190"/>
        <v>0</v>
      </c>
      <c r="EL85" s="195">
        <f t="shared" si="190"/>
        <v>0</v>
      </c>
      <c r="EM85" s="195">
        <f t="shared" si="190"/>
        <v>0</v>
      </c>
      <c r="EN85" s="195">
        <f t="shared" si="190"/>
        <v>0</v>
      </c>
      <c r="EO85" s="195">
        <f t="shared" si="190"/>
        <v>0</v>
      </c>
      <c r="EP85" s="195">
        <f t="shared" si="190"/>
        <v>0</v>
      </c>
    </row>
    <row r="86" spans="2:146" x14ac:dyDescent="0.2">
      <c r="B86" s="126">
        <f t="shared" si="136"/>
        <v>1</v>
      </c>
      <c r="C86" s="126" t="str">
        <f t="shared" ca="1" si="137"/>
        <v/>
      </c>
      <c r="D86" s="126" t="str">
        <f t="shared" ca="1" si="138"/>
        <v/>
      </c>
      <c r="E86" s="126" t="str">
        <f t="shared" ca="1" si="139"/>
        <v/>
      </c>
      <c r="F86" s="127" t="str">
        <f ca="1">OFFSET(prihlasky!$H$1,$CJ86,0)</f>
        <v/>
      </c>
      <c r="G86" s="127" t="str">
        <f ca="1">IF(OFFSET(prihlasky!$B$1,$CJ86,0)="","",(OFFSET(prihlasky!$B$1,$CJ86,0)))</f>
        <v/>
      </c>
      <c r="H86" s="127">
        <f ca="1">OFFSET(prihlasky!$I$1,$CJ86,0)</f>
        <v>0</v>
      </c>
      <c r="I86" s="127">
        <f ca="1">OFFSET(prihlasky!$A$1,$CJ86,0)</f>
        <v>0</v>
      </c>
      <c r="J86" s="126">
        <f t="shared" si="140"/>
        <v>0</v>
      </c>
      <c r="K86" s="159">
        <f t="shared" si="141"/>
        <v>0</v>
      </c>
      <c r="L86" s="131">
        <f t="shared" ca="1" si="142"/>
        <v>0</v>
      </c>
      <c r="M86" s="127" t="str">
        <f ca="1">IF(OR(CH86=0,ISERROR(MATCH(I86,KKoef!E:E,0))),"",MATCH(I86,KKoef!E:E,0)-1)</f>
        <v/>
      </c>
      <c r="N86" s="127" t="str">
        <f ca="1">IF(M86="","",OFFSET(KKoef!$B$1,M86,0))</f>
        <v/>
      </c>
      <c r="O86" s="128"/>
      <c r="P86" s="128"/>
      <c r="Q86" s="128"/>
      <c r="R86" s="128"/>
      <c r="S86" s="128"/>
      <c r="T86" s="250"/>
      <c r="U86" s="128"/>
      <c r="V86" s="128"/>
      <c r="W86" s="128"/>
      <c r="X86" s="128"/>
      <c r="Y86" s="128"/>
      <c r="Z86" s="250"/>
      <c r="AA86" s="119">
        <f t="shared" ca="1" si="77"/>
        <v>75</v>
      </c>
      <c r="AB86" s="252">
        <f t="shared" si="191"/>
        <v>0</v>
      </c>
      <c r="AC86" s="119">
        <f t="shared" si="192"/>
        <v>0</v>
      </c>
      <c r="AD86" s="252">
        <f t="shared" si="193"/>
        <v>0</v>
      </c>
      <c r="AE86" s="170">
        <f t="shared" ca="1" si="78"/>
        <v>0</v>
      </c>
      <c r="AF86" s="22"/>
      <c r="AG86" s="224"/>
      <c r="AH86" s="194"/>
      <c r="AI86" s="194"/>
      <c r="AJ86" s="194"/>
      <c r="AK86" s="225"/>
      <c r="AL86" s="224"/>
      <c r="AM86" s="194"/>
      <c r="AN86" s="194"/>
      <c r="AO86" s="194"/>
      <c r="AP86" s="225"/>
      <c r="AQ86" s="224"/>
      <c r="AR86" s="194"/>
      <c r="AS86" s="194"/>
      <c r="AT86" s="194"/>
      <c r="AU86" s="225"/>
      <c r="AV86" s="224"/>
      <c r="AW86" s="194"/>
      <c r="AX86" s="194"/>
      <c r="AY86" s="194"/>
      <c r="AZ86" s="225"/>
      <c r="BA86" s="224"/>
      <c r="BB86" s="194"/>
      <c r="BC86" s="194"/>
      <c r="BD86" s="194"/>
      <c r="BE86" s="225"/>
      <c r="BF86" s="224"/>
      <c r="BG86" s="194"/>
      <c r="BH86" s="194"/>
      <c r="BI86" s="194"/>
      <c r="BJ86" s="225"/>
      <c r="BK86" s="212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215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69">
        <f t="shared" si="143"/>
        <v>0</v>
      </c>
      <c r="CH86" s="26">
        <f t="shared" si="79"/>
        <v>0</v>
      </c>
      <c r="CJ86" s="39">
        <v>78</v>
      </c>
      <c r="CK86" s="16">
        <f t="shared" si="144"/>
        <v>0</v>
      </c>
      <c r="CL86" s="51">
        <f t="shared" ca="1" si="135"/>
        <v>0</v>
      </c>
      <c r="CM86" s="51">
        <f t="shared" ca="1" si="135"/>
        <v>0</v>
      </c>
      <c r="CN86" s="51">
        <f t="shared" ca="1" si="135"/>
        <v>0</v>
      </c>
      <c r="CO86" s="51">
        <f t="shared" ca="1" si="145"/>
        <v>0</v>
      </c>
      <c r="CQ86" s="107">
        <f t="shared" si="146"/>
        <v>0</v>
      </c>
      <c r="CR86" s="107">
        <f t="shared" si="147"/>
        <v>0</v>
      </c>
      <c r="CS86" s="107">
        <f t="shared" si="148"/>
        <v>0</v>
      </c>
      <c r="CT86" s="107">
        <f t="shared" si="149"/>
        <v>0</v>
      </c>
      <c r="CU86" s="107">
        <f t="shared" si="150"/>
        <v>0</v>
      </c>
      <c r="CV86" s="107">
        <f t="shared" si="151"/>
        <v>0</v>
      </c>
      <c r="CW86" s="107">
        <f t="shared" si="152"/>
        <v>0</v>
      </c>
      <c r="CX86" s="107">
        <f t="shared" si="153"/>
        <v>0</v>
      </c>
      <c r="CY86" s="107">
        <f t="shared" si="154"/>
        <v>0</v>
      </c>
      <c r="CZ86" s="107">
        <f t="shared" si="155"/>
        <v>0</v>
      </c>
      <c r="DA86" s="107">
        <f t="shared" si="156"/>
        <v>0</v>
      </c>
      <c r="DB86" s="107">
        <f t="shared" si="157"/>
        <v>0</v>
      </c>
      <c r="DC86" s="107">
        <f t="shared" si="158"/>
        <v>0</v>
      </c>
      <c r="DD86" s="107">
        <f t="shared" si="159"/>
        <v>0</v>
      </c>
      <c r="DE86" s="107">
        <f t="shared" si="160"/>
        <v>0</v>
      </c>
      <c r="DF86" s="107">
        <f t="shared" si="161"/>
        <v>0</v>
      </c>
      <c r="DG86" s="107">
        <f t="shared" si="162"/>
        <v>0</v>
      </c>
      <c r="DH86" s="107">
        <f t="shared" si="163"/>
        <v>0</v>
      </c>
      <c r="DI86" s="107">
        <f t="shared" si="164"/>
        <v>0</v>
      </c>
      <c r="DJ86" s="107">
        <f t="shared" si="165"/>
        <v>0</v>
      </c>
      <c r="DK86" s="107">
        <f t="shared" si="166"/>
        <v>0</v>
      </c>
      <c r="DL86" s="107">
        <f t="shared" si="167"/>
        <v>0</v>
      </c>
      <c r="DM86" s="107">
        <f t="shared" si="168"/>
        <v>0</v>
      </c>
      <c r="DN86" s="107">
        <f t="shared" si="169"/>
        <v>0</v>
      </c>
      <c r="DO86" s="107">
        <f t="shared" si="170"/>
        <v>0</v>
      </c>
      <c r="DP86" s="107">
        <f t="shared" si="171"/>
        <v>0</v>
      </c>
      <c r="DQ86" s="107">
        <f t="shared" si="172"/>
        <v>0</v>
      </c>
      <c r="DR86" s="107">
        <f t="shared" si="173"/>
        <v>0</v>
      </c>
      <c r="DS86" s="107">
        <f t="shared" si="174"/>
        <v>0</v>
      </c>
      <c r="DT86" s="107">
        <f t="shared" si="175"/>
        <v>0</v>
      </c>
      <c r="DV86" s="107">
        <f t="shared" si="176"/>
        <v>0</v>
      </c>
      <c r="DW86" s="107">
        <f t="shared" si="177"/>
        <v>0</v>
      </c>
      <c r="DX86" s="107">
        <f t="shared" si="178"/>
        <v>0</v>
      </c>
      <c r="DY86" s="107">
        <f t="shared" si="179"/>
        <v>0</v>
      </c>
      <c r="DZ86" s="107">
        <f t="shared" si="180"/>
        <v>0</v>
      </c>
      <c r="EA86" s="107">
        <f t="shared" si="181"/>
        <v>0</v>
      </c>
      <c r="EB86" s="107">
        <f t="shared" si="182"/>
        <v>0</v>
      </c>
      <c r="EC86" s="107">
        <f t="shared" si="183"/>
        <v>0</v>
      </c>
      <c r="ED86" s="107">
        <f t="shared" si="184"/>
        <v>0</v>
      </c>
      <c r="EE86" s="107">
        <f t="shared" si="185"/>
        <v>0</v>
      </c>
      <c r="EG86" s="195">
        <f t="shared" si="186"/>
        <v>0</v>
      </c>
      <c r="EH86" s="195">
        <f t="shared" si="187"/>
        <v>0</v>
      </c>
      <c r="EI86" s="195">
        <f t="shared" si="188"/>
        <v>0</v>
      </c>
      <c r="EJ86" s="195">
        <f t="shared" si="189"/>
        <v>0</v>
      </c>
      <c r="EK86" s="195">
        <f t="shared" si="190"/>
        <v>0</v>
      </c>
      <c r="EL86" s="195">
        <f t="shared" si="190"/>
        <v>0</v>
      </c>
      <c r="EM86" s="195">
        <f t="shared" si="190"/>
        <v>0</v>
      </c>
      <c r="EN86" s="195">
        <f t="shared" si="190"/>
        <v>0</v>
      </c>
      <c r="EO86" s="195">
        <f t="shared" si="190"/>
        <v>0</v>
      </c>
      <c r="EP86" s="195">
        <f t="shared" si="190"/>
        <v>0</v>
      </c>
    </row>
    <row r="87" spans="2:146" x14ac:dyDescent="0.2">
      <c r="B87" s="126">
        <f t="shared" si="136"/>
        <v>1</v>
      </c>
      <c r="C87" s="126" t="str">
        <f t="shared" ca="1" si="137"/>
        <v/>
      </c>
      <c r="D87" s="126" t="str">
        <f t="shared" ca="1" si="138"/>
        <v/>
      </c>
      <c r="E87" s="126" t="str">
        <f t="shared" ca="1" si="139"/>
        <v/>
      </c>
      <c r="F87" s="127" t="str">
        <f ca="1">OFFSET(prihlasky!$H$1,$CJ87,0)</f>
        <v/>
      </c>
      <c r="G87" s="127" t="str">
        <f ca="1">IF(OFFSET(prihlasky!$B$1,$CJ87,0)="","",(OFFSET(prihlasky!$B$1,$CJ87,0)))</f>
        <v/>
      </c>
      <c r="H87" s="127">
        <f ca="1">OFFSET(prihlasky!$I$1,$CJ87,0)</f>
        <v>0</v>
      </c>
      <c r="I87" s="127">
        <f ca="1">OFFSET(prihlasky!$A$1,$CJ87,0)</f>
        <v>0</v>
      </c>
      <c r="J87" s="126">
        <f t="shared" si="140"/>
        <v>0</v>
      </c>
      <c r="K87" s="159">
        <f t="shared" si="141"/>
        <v>0</v>
      </c>
      <c r="L87" s="131">
        <f t="shared" ca="1" si="142"/>
        <v>0</v>
      </c>
      <c r="M87" s="127" t="str">
        <f ca="1">IF(OR(CH87=0,ISERROR(MATCH(I87,KKoef!E:E,0))),"",MATCH(I87,KKoef!E:E,0)-1)</f>
        <v/>
      </c>
      <c r="N87" s="127" t="str">
        <f ca="1">IF(M87="","",OFFSET(KKoef!$B$1,M87,0))</f>
        <v/>
      </c>
      <c r="O87" s="128"/>
      <c r="P87" s="128"/>
      <c r="Q87" s="128"/>
      <c r="R87" s="128"/>
      <c r="S87" s="128"/>
      <c r="T87" s="250"/>
      <c r="U87" s="128"/>
      <c r="V87" s="128"/>
      <c r="W87" s="128"/>
      <c r="X87" s="128"/>
      <c r="Y87" s="128"/>
      <c r="Z87" s="250"/>
      <c r="AA87" s="119">
        <f t="shared" ca="1" si="77"/>
        <v>75</v>
      </c>
      <c r="AB87" s="252">
        <f t="shared" si="191"/>
        <v>0</v>
      </c>
      <c r="AC87" s="119">
        <f t="shared" si="192"/>
        <v>0</v>
      </c>
      <c r="AD87" s="252">
        <f t="shared" si="193"/>
        <v>0</v>
      </c>
      <c r="AE87" s="170">
        <f t="shared" ca="1" si="78"/>
        <v>0</v>
      </c>
      <c r="AF87" s="22"/>
      <c r="AG87" s="224"/>
      <c r="AH87" s="194"/>
      <c r="AI87" s="194"/>
      <c r="AJ87" s="194"/>
      <c r="AK87" s="225"/>
      <c r="AL87" s="224"/>
      <c r="AM87" s="194"/>
      <c r="AN87" s="194"/>
      <c r="AO87" s="194"/>
      <c r="AP87" s="225"/>
      <c r="AQ87" s="224"/>
      <c r="AR87" s="194"/>
      <c r="AS87" s="194"/>
      <c r="AT87" s="194"/>
      <c r="AU87" s="225"/>
      <c r="AV87" s="224"/>
      <c r="AW87" s="194"/>
      <c r="AX87" s="194"/>
      <c r="AY87" s="194"/>
      <c r="AZ87" s="225"/>
      <c r="BA87" s="224"/>
      <c r="BB87" s="194"/>
      <c r="BC87" s="194"/>
      <c r="BD87" s="194"/>
      <c r="BE87" s="225"/>
      <c r="BF87" s="224"/>
      <c r="BG87" s="194"/>
      <c r="BH87" s="194"/>
      <c r="BI87" s="194"/>
      <c r="BJ87" s="225"/>
      <c r="BK87" s="212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215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69">
        <f t="shared" si="143"/>
        <v>0</v>
      </c>
      <c r="CH87" s="26">
        <f t="shared" si="79"/>
        <v>0</v>
      </c>
      <c r="CJ87" s="39">
        <v>79</v>
      </c>
      <c r="CK87" s="16">
        <f t="shared" si="144"/>
        <v>0</v>
      </c>
      <c r="CL87" s="51">
        <f t="shared" ca="1" si="135"/>
        <v>0</v>
      </c>
      <c r="CM87" s="51">
        <f t="shared" ca="1" si="135"/>
        <v>0</v>
      </c>
      <c r="CN87" s="51">
        <f t="shared" ca="1" si="135"/>
        <v>0</v>
      </c>
      <c r="CO87" s="51">
        <f t="shared" ca="1" si="145"/>
        <v>0</v>
      </c>
      <c r="CQ87" s="107">
        <f t="shared" si="146"/>
        <v>0</v>
      </c>
      <c r="CR87" s="107">
        <f t="shared" si="147"/>
        <v>0</v>
      </c>
      <c r="CS87" s="107">
        <f t="shared" si="148"/>
        <v>0</v>
      </c>
      <c r="CT87" s="107">
        <f t="shared" si="149"/>
        <v>0</v>
      </c>
      <c r="CU87" s="107">
        <f t="shared" si="150"/>
        <v>0</v>
      </c>
      <c r="CV87" s="107">
        <f t="shared" si="151"/>
        <v>0</v>
      </c>
      <c r="CW87" s="107">
        <f t="shared" si="152"/>
        <v>0</v>
      </c>
      <c r="CX87" s="107">
        <f t="shared" si="153"/>
        <v>0</v>
      </c>
      <c r="CY87" s="107">
        <f t="shared" si="154"/>
        <v>0</v>
      </c>
      <c r="CZ87" s="107">
        <f t="shared" si="155"/>
        <v>0</v>
      </c>
      <c r="DA87" s="107">
        <f t="shared" si="156"/>
        <v>0</v>
      </c>
      <c r="DB87" s="107">
        <f t="shared" si="157"/>
        <v>0</v>
      </c>
      <c r="DC87" s="107">
        <f t="shared" si="158"/>
        <v>0</v>
      </c>
      <c r="DD87" s="107">
        <f t="shared" si="159"/>
        <v>0</v>
      </c>
      <c r="DE87" s="107">
        <f t="shared" si="160"/>
        <v>0</v>
      </c>
      <c r="DF87" s="107">
        <f t="shared" si="161"/>
        <v>0</v>
      </c>
      <c r="DG87" s="107">
        <f t="shared" si="162"/>
        <v>0</v>
      </c>
      <c r="DH87" s="107">
        <f t="shared" si="163"/>
        <v>0</v>
      </c>
      <c r="DI87" s="107">
        <f t="shared" si="164"/>
        <v>0</v>
      </c>
      <c r="DJ87" s="107">
        <f t="shared" si="165"/>
        <v>0</v>
      </c>
      <c r="DK87" s="107">
        <f t="shared" si="166"/>
        <v>0</v>
      </c>
      <c r="DL87" s="107">
        <f t="shared" si="167"/>
        <v>0</v>
      </c>
      <c r="DM87" s="107">
        <f t="shared" si="168"/>
        <v>0</v>
      </c>
      <c r="DN87" s="107">
        <f t="shared" si="169"/>
        <v>0</v>
      </c>
      <c r="DO87" s="107">
        <f t="shared" si="170"/>
        <v>0</v>
      </c>
      <c r="DP87" s="107">
        <f t="shared" si="171"/>
        <v>0</v>
      </c>
      <c r="DQ87" s="107">
        <f t="shared" si="172"/>
        <v>0</v>
      </c>
      <c r="DR87" s="107">
        <f t="shared" si="173"/>
        <v>0</v>
      </c>
      <c r="DS87" s="107">
        <f t="shared" si="174"/>
        <v>0</v>
      </c>
      <c r="DT87" s="107">
        <f t="shared" si="175"/>
        <v>0</v>
      </c>
      <c r="DV87" s="107">
        <f t="shared" si="176"/>
        <v>0</v>
      </c>
      <c r="DW87" s="107">
        <f t="shared" si="177"/>
        <v>0</v>
      </c>
      <c r="DX87" s="107">
        <f t="shared" si="178"/>
        <v>0</v>
      </c>
      <c r="DY87" s="107">
        <f t="shared" si="179"/>
        <v>0</v>
      </c>
      <c r="DZ87" s="107">
        <f t="shared" si="180"/>
        <v>0</v>
      </c>
      <c r="EA87" s="107">
        <f t="shared" si="181"/>
        <v>0</v>
      </c>
      <c r="EB87" s="107">
        <f t="shared" si="182"/>
        <v>0</v>
      </c>
      <c r="EC87" s="107">
        <f t="shared" si="183"/>
        <v>0</v>
      </c>
      <c r="ED87" s="107">
        <f t="shared" si="184"/>
        <v>0</v>
      </c>
      <c r="EE87" s="107">
        <f t="shared" si="185"/>
        <v>0</v>
      </c>
      <c r="EG87" s="195">
        <f t="shared" si="186"/>
        <v>0</v>
      </c>
      <c r="EH87" s="195">
        <f t="shared" si="187"/>
        <v>0</v>
      </c>
      <c r="EI87" s="195">
        <f t="shared" si="188"/>
        <v>0</v>
      </c>
      <c r="EJ87" s="195">
        <f t="shared" si="189"/>
        <v>0</v>
      </c>
      <c r="EK87" s="195">
        <f t="shared" si="190"/>
        <v>0</v>
      </c>
      <c r="EL87" s="195">
        <f t="shared" si="190"/>
        <v>0</v>
      </c>
      <c r="EM87" s="195">
        <f t="shared" si="190"/>
        <v>0</v>
      </c>
      <c r="EN87" s="195">
        <f t="shared" si="190"/>
        <v>0</v>
      </c>
      <c r="EO87" s="195">
        <f t="shared" si="190"/>
        <v>0</v>
      </c>
      <c r="EP87" s="195">
        <f t="shared" si="190"/>
        <v>0</v>
      </c>
    </row>
    <row r="88" spans="2:146" x14ac:dyDescent="0.2">
      <c r="B88" s="126">
        <f t="shared" si="136"/>
        <v>1</v>
      </c>
      <c r="C88" s="126" t="str">
        <f t="shared" ca="1" si="137"/>
        <v/>
      </c>
      <c r="D88" s="126" t="str">
        <f t="shared" ca="1" si="138"/>
        <v/>
      </c>
      <c r="E88" s="126" t="str">
        <f t="shared" ca="1" si="139"/>
        <v/>
      </c>
      <c r="F88" s="127" t="str">
        <f ca="1">OFFSET(prihlasky!$H$1,$CJ88,0)</f>
        <v/>
      </c>
      <c r="G88" s="127" t="str">
        <f ca="1">IF(OFFSET(prihlasky!$B$1,$CJ88,0)="","",(OFFSET(prihlasky!$B$1,$CJ88,0)))</f>
        <v/>
      </c>
      <c r="H88" s="127">
        <f ca="1">OFFSET(prihlasky!$I$1,$CJ88,0)</f>
        <v>0</v>
      </c>
      <c r="I88" s="127">
        <f ca="1">OFFSET(prihlasky!$A$1,$CJ88,0)</f>
        <v>0</v>
      </c>
      <c r="J88" s="126">
        <f t="shared" si="140"/>
        <v>0</v>
      </c>
      <c r="K88" s="159">
        <f t="shared" si="141"/>
        <v>0</v>
      </c>
      <c r="L88" s="131">
        <f t="shared" ca="1" si="142"/>
        <v>0</v>
      </c>
      <c r="M88" s="127" t="str">
        <f ca="1">IF(OR(CH88=0,ISERROR(MATCH(I88,KKoef!E:E,0))),"",MATCH(I88,KKoef!E:E,0)-1)</f>
        <v/>
      </c>
      <c r="N88" s="127" t="str">
        <f ca="1">IF(M88="","",OFFSET(KKoef!$B$1,M88,0))</f>
        <v/>
      </c>
      <c r="O88" s="128"/>
      <c r="P88" s="128"/>
      <c r="Q88" s="128"/>
      <c r="R88" s="128"/>
      <c r="S88" s="128"/>
      <c r="T88" s="250"/>
      <c r="U88" s="128"/>
      <c r="V88" s="128"/>
      <c r="W88" s="128"/>
      <c r="X88" s="128"/>
      <c r="Y88" s="128"/>
      <c r="Z88" s="250"/>
      <c r="AA88" s="119">
        <f t="shared" ca="1" si="77"/>
        <v>75</v>
      </c>
      <c r="AB88" s="252">
        <f t="shared" si="191"/>
        <v>0</v>
      </c>
      <c r="AC88" s="119">
        <f t="shared" si="192"/>
        <v>0</v>
      </c>
      <c r="AD88" s="252">
        <f t="shared" si="193"/>
        <v>0</v>
      </c>
      <c r="AE88" s="170">
        <f t="shared" ca="1" si="78"/>
        <v>0</v>
      </c>
      <c r="AF88" s="22"/>
      <c r="AG88" s="224"/>
      <c r="AH88" s="194"/>
      <c r="AI88" s="194"/>
      <c r="AJ88" s="194"/>
      <c r="AK88" s="225"/>
      <c r="AL88" s="224"/>
      <c r="AM88" s="194"/>
      <c r="AN88" s="194"/>
      <c r="AO88" s="194"/>
      <c r="AP88" s="225"/>
      <c r="AQ88" s="224"/>
      <c r="AR88" s="194"/>
      <c r="AS88" s="194"/>
      <c r="AT88" s="194"/>
      <c r="AU88" s="225"/>
      <c r="AV88" s="224"/>
      <c r="AW88" s="194"/>
      <c r="AX88" s="194"/>
      <c r="AY88" s="194"/>
      <c r="AZ88" s="225"/>
      <c r="BA88" s="224"/>
      <c r="BB88" s="194"/>
      <c r="BC88" s="194"/>
      <c r="BD88" s="194"/>
      <c r="BE88" s="225"/>
      <c r="BF88" s="224"/>
      <c r="BG88" s="194"/>
      <c r="BH88" s="194"/>
      <c r="BI88" s="194"/>
      <c r="BJ88" s="225"/>
      <c r="BK88" s="212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215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69">
        <f t="shared" si="143"/>
        <v>0</v>
      </c>
      <c r="CH88" s="26">
        <f t="shared" si="79"/>
        <v>0</v>
      </c>
      <c r="CJ88" s="39">
        <v>80</v>
      </c>
      <c r="CK88" s="16">
        <f t="shared" si="144"/>
        <v>0</v>
      </c>
      <c r="CL88" s="51">
        <f t="shared" ca="1" si="135"/>
        <v>0</v>
      </c>
      <c r="CM88" s="51">
        <f t="shared" ca="1" si="135"/>
        <v>0</v>
      </c>
      <c r="CN88" s="51">
        <f t="shared" ca="1" si="135"/>
        <v>0</v>
      </c>
      <c r="CO88" s="51">
        <f t="shared" ca="1" si="145"/>
        <v>0</v>
      </c>
      <c r="CQ88" s="107">
        <f t="shared" si="146"/>
        <v>0</v>
      </c>
      <c r="CR88" s="107">
        <f t="shared" si="147"/>
        <v>0</v>
      </c>
      <c r="CS88" s="107">
        <f t="shared" si="148"/>
        <v>0</v>
      </c>
      <c r="CT88" s="107">
        <f t="shared" si="149"/>
        <v>0</v>
      </c>
      <c r="CU88" s="107">
        <f t="shared" si="150"/>
        <v>0</v>
      </c>
      <c r="CV88" s="107">
        <f t="shared" si="151"/>
        <v>0</v>
      </c>
      <c r="CW88" s="107">
        <f t="shared" si="152"/>
        <v>0</v>
      </c>
      <c r="CX88" s="107">
        <f t="shared" si="153"/>
        <v>0</v>
      </c>
      <c r="CY88" s="107">
        <f t="shared" si="154"/>
        <v>0</v>
      </c>
      <c r="CZ88" s="107">
        <f t="shared" si="155"/>
        <v>0</v>
      </c>
      <c r="DA88" s="107">
        <f t="shared" si="156"/>
        <v>0</v>
      </c>
      <c r="DB88" s="107">
        <f t="shared" si="157"/>
        <v>0</v>
      </c>
      <c r="DC88" s="107">
        <f t="shared" si="158"/>
        <v>0</v>
      </c>
      <c r="DD88" s="107">
        <f t="shared" si="159"/>
        <v>0</v>
      </c>
      <c r="DE88" s="107">
        <f t="shared" si="160"/>
        <v>0</v>
      </c>
      <c r="DF88" s="107">
        <f t="shared" si="161"/>
        <v>0</v>
      </c>
      <c r="DG88" s="107">
        <f t="shared" si="162"/>
        <v>0</v>
      </c>
      <c r="DH88" s="107">
        <f t="shared" si="163"/>
        <v>0</v>
      </c>
      <c r="DI88" s="107">
        <f t="shared" si="164"/>
        <v>0</v>
      </c>
      <c r="DJ88" s="107">
        <f t="shared" si="165"/>
        <v>0</v>
      </c>
      <c r="DK88" s="107">
        <f t="shared" si="166"/>
        <v>0</v>
      </c>
      <c r="DL88" s="107">
        <f t="shared" si="167"/>
        <v>0</v>
      </c>
      <c r="DM88" s="107">
        <f t="shared" si="168"/>
        <v>0</v>
      </c>
      <c r="DN88" s="107">
        <f t="shared" si="169"/>
        <v>0</v>
      </c>
      <c r="DO88" s="107">
        <f t="shared" si="170"/>
        <v>0</v>
      </c>
      <c r="DP88" s="107">
        <f t="shared" si="171"/>
        <v>0</v>
      </c>
      <c r="DQ88" s="107">
        <f t="shared" si="172"/>
        <v>0</v>
      </c>
      <c r="DR88" s="107">
        <f t="shared" si="173"/>
        <v>0</v>
      </c>
      <c r="DS88" s="107">
        <f t="shared" si="174"/>
        <v>0</v>
      </c>
      <c r="DT88" s="107">
        <f t="shared" si="175"/>
        <v>0</v>
      </c>
      <c r="DV88" s="107">
        <f t="shared" si="176"/>
        <v>0</v>
      </c>
      <c r="DW88" s="107">
        <f t="shared" si="177"/>
        <v>0</v>
      </c>
      <c r="DX88" s="107">
        <f t="shared" si="178"/>
        <v>0</v>
      </c>
      <c r="DY88" s="107">
        <f t="shared" si="179"/>
        <v>0</v>
      </c>
      <c r="DZ88" s="107">
        <f t="shared" si="180"/>
        <v>0</v>
      </c>
      <c r="EA88" s="107">
        <f t="shared" si="181"/>
        <v>0</v>
      </c>
      <c r="EB88" s="107">
        <f t="shared" si="182"/>
        <v>0</v>
      </c>
      <c r="EC88" s="107">
        <f t="shared" si="183"/>
        <v>0</v>
      </c>
      <c r="ED88" s="107">
        <f t="shared" si="184"/>
        <v>0</v>
      </c>
      <c r="EE88" s="107">
        <f t="shared" si="185"/>
        <v>0</v>
      </c>
      <c r="EG88" s="195">
        <f t="shared" si="186"/>
        <v>0</v>
      </c>
      <c r="EH88" s="195">
        <f t="shared" si="187"/>
        <v>0</v>
      </c>
      <c r="EI88" s="195">
        <f t="shared" si="188"/>
        <v>0</v>
      </c>
      <c r="EJ88" s="195">
        <f t="shared" si="189"/>
        <v>0</v>
      </c>
      <c r="EK88" s="195">
        <f t="shared" si="190"/>
        <v>0</v>
      </c>
      <c r="EL88" s="195">
        <f t="shared" si="190"/>
        <v>0</v>
      </c>
      <c r="EM88" s="195">
        <f t="shared" si="190"/>
        <v>0</v>
      </c>
      <c r="EN88" s="195">
        <f t="shared" si="190"/>
        <v>0</v>
      </c>
      <c r="EO88" s="195">
        <f t="shared" si="190"/>
        <v>0</v>
      </c>
      <c r="EP88" s="195">
        <f t="shared" si="190"/>
        <v>0</v>
      </c>
    </row>
    <row r="89" spans="2:146" x14ac:dyDescent="0.2">
      <c r="B89" s="126">
        <f t="shared" si="136"/>
        <v>1</v>
      </c>
      <c r="C89" s="126" t="str">
        <f t="shared" ca="1" si="137"/>
        <v/>
      </c>
      <c r="D89" s="126" t="str">
        <f t="shared" ca="1" si="138"/>
        <v/>
      </c>
      <c r="E89" s="126" t="str">
        <f t="shared" ca="1" si="139"/>
        <v/>
      </c>
      <c r="F89" s="127" t="str">
        <f ca="1">OFFSET(prihlasky!$H$1,$CJ89,0)</f>
        <v/>
      </c>
      <c r="G89" s="127" t="str">
        <f ca="1">IF(OFFSET(prihlasky!$B$1,$CJ89,0)="","",(OFFSET(prihlasky!$B$1,$CJ89,0)))</f>
        <v/>
      </c>
      <c r="H89" s="127">
        <f ca="1">OFFSET(prihlasky!$I$1,$CJ89,0)</f>
        <v>0</v>
      </c>
      <c r="I89" s="127">
        <f ca="1">OFFSET(prihlasky!$A$1,$CJ89,0)</f>
        <v>0</v>
      </c>
      <c r="J89" s="126">
        <f t="shared" si="140"/>
        <v>0</v>
      </c>
      <c r="K89" s="159">
        <f t="shared" si="141"/>
        <v>0</v>
      </c>
      <c r="L89" s="131">
        <f t="shared" ca="1" si="142"/>
        <v>0</v>
      </c>
      <c r="M89" s="127" t="str">
        <f ca="1">IF(OR(CH89=0,ISERROR(MATCH(I89,KKoef!E:E,0))),"",MATCH(I89,KKoef!E:E,0)-1)</f>
        <v/>
      </c>
      <c r="N89" s="127" t="str">
        <f ca="1">IF(M89="","",OFFSET(KKoef!$B$1,M89,0))</f>
        <v/>
      </c>
      <c r="O89" s="128"/>
      <c r="P89" s="128"/>
      <c r="Q89" s="128"/>
      <c r="R89" s="128"/>
      <c r="S89" s="128"/>
      <c r="T89" s="250"/>
      <c r="U89" s="128"/>
      <c r="V89" s="128"/>
      <c r="W89" s="128"/>
      <c r="X89" s="128"/>
      <c r="Y89" s="128"/>
      <c r="Z89" s="250"/>
      <c r="AA89" s="119">
        <f t="shared" ca="1" si="77"/>
        <v>75</v>
      </c>
      <c r="AB89" s="252">
        <f t="shared" si="191"/>
        <v>0</v>
      </c>
      <c r="AC89" s="119">
        <f t="shared" si="192"/>
        <v>0</v>
      </c>
      <c r="AD89" s="252">
        <f t="shared" si="193"/>
        <v>0</v>
      </c>
      <c r="AE89" s="170">
        <f t="shared" ca="1" si="78"/>
        <v>0</v>
      </c>
      <c r="AF89" s="22"/>
      <c r="AG89" s="224"/>
      <c r="AH89" s="194"/>
      <c r="AI89" s="194"/>
      <c r="AJ89" s="194"/>
      <c r="AK89" s="225"/>
      <c r="AL89" s="224"/>
      <c r="AM89" s="194"/>
      <c r="AN89" s="194"/>
      <c r="AO89" s="194"/>
      <c r="AP89" s="225"/>
      <c r="AQ89" s="224"/>
      <c r="AR89" s="194"/>
      <c r="AS89" s="194"/>
      <c r="AT89" s="194"/>
      <c r="AU89" s="225"/>
      <c r="AV89" s="224"/>
      <c r="AW89" s="194"/>
      <c r="AX89" s="194"/>
      <c r="AY89" s="194"/>
      <c r="AZ89" s="225"/>
      <c r="BA89" s="224"/>
      <c r="BB89" s="194"/>
      <c r="BC89" s="194"/>
      <c r="BD89" s="194"/>
      <c r="BE89" s="225"/>
      <c r="BF89" s="224"/>
      <c r="BG89" s="194"/>
      <c r="BH89" s="194"/>
      <c r="BI89" s="194"/>
      <c r="BJ89" s="225"/>
      <c r="BK89" s="212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215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69">
        <f t="shared" si="143"/>
        <v>0</v>
      </c>
      <c r="CH89" s="26">
        <f t="shared" si="79"/>
        <v>0</v>
      </c>
      <c r="CJ89" s="39">
        <v>81</v>
      </c>
      <c r="CK89" s="16">
        <f t="shared" si="144"/>
        <v>0</v>
      </c>
      <c r="CL89" s="51">
        <f t="shared" ref="CL89:CN108" ca="1" si="194">IF($H89=CL$8,$CK89,0)</f>
        <v>0</v>
      </c>
      <c r="CM89" s="51">
        <f t="shared" ca="1" si="194"/>
        <v>0</v>
      </c>
      <c r="CN89" s="51">
        <f t="shared" ca="1" si="194"/>
        <v>0</v>
      </c>
      <c r="CO89" s="51">
        <f t="shared" ca="1" si="145"/>
        <v>0</v>
      </c>
      <c r="CQ89" s="107">
        <f t="shared" si="146"/>
        <v>0</v>
      </c>
      <c r="CR89" s="107">
        <f t="shared" si="147"/>
        <v>0</v>
      </c>
      <c r="CS89" s="107">
        <f t="shared" si="148"/>
        <v>0</v>
      </c>
      <c r="CT89" s="107">
        <f t="shared" si="149"/>
        <v>0</v>
      </c>
      <c r="CU89" s="107">
        <f t="shared" si="150"/>
        <v>0</v>
      </c>
      <c r="CV89" s="107">
        <f t="shared" si="151"/>
        <v>0</v>
      </c>
      <c r="CW89" s="107">
        <f t="shared" si="152"/>
        <v>0</v>
      </c>
      <c r="CX89" s="107">
        <f t="shared" si="153"/>
        <v>0</v>
      </c>
      <c r="CY89" s="107">
        <f t="shared" si="154"/>
        <v>0</v>
      </c>
      <c r="CZ89" s="107">
        <f t="shared" si="155"/>
        <v>0</v>
      </c>
      <c r="DA89" s="107">
        <f t="shared" si="156"/>
        <v>0</v>
      </c>
      <c r="DB89" s="107">
        <f t="shared" si="157"/>
        <v>0</v>
      </c>
      <c r="DC89" s="107">
        <f t="shared" si="158"/>
        <v>0</v>
      </c>
      <c r="DD89" s="107">
        <f t="shared" si="159"/>
        <v>0</v>
      </c>
      <c r="DE89" s="107">
        <f t="shared" si="160"/>
        <v>0</v>
      </c>
      <c r="DF89" s="107">
        <f t="shared" si="161"/>
        <v>0</v>
      </c>
      <c r="DG89" s="107">
        <f t="shared" si="162"/>
        <v>0</v>
      </c>
      <c r="DH89" s="107">
        <f t="shared" si="163"/>
        <v>0</v>
      </c>
      <c r="DI89" s="107">
        <f t="shared" si="164"/>
        <v>0</v>
      </c>
      <c r="DJ89" s="107">
        <f t="shared" si="165"/>
        <v>0</v>
      </c>
      <c r="DK89" s="107">
        <f t="shared" si="166"/>
        <v>0</v>
      </c>
      <c r="DL89" s="107">
        <f t="shared" si="167"/>
        <v>0</v>
      </c>
      <c r="DM89" s="107">
        <f t="shared" si="168"/>
        <v>0</v>
      </c>
      <c r="DN89" s="107">
        <f t="shared" si="169"/>
        <v>0</v>
      </c>
      <c r="DO89" s="107">
        <f t="shared" si="170"/>
        <v>0</v>
      </c>
      <c r="DP89" s="107">
        <f t="shared" si="171"/>
        <v>0</v>
      </c>
      <c r="DQ89" s="107">
        <f t="shared" si="172"/>
        <v>0</v>
      </c>
      <c r="DR89" s="107">
        <f t="shared" si="173"/>
        <v>0</v>
      </c>
      <c r="DS89" s="107">
        <f t="shared" si="174"/>
        <v>0</v>
      </c>
      <c r="DT89" s="107">
        <f t="shared" si="175"/>
        <v>0</v>
      </c>
      <c r="DV89" s="107">
        <f t="shared" si="176"/>
        <v>0</v>
      </c>
      <c r="DW89" s="107">
        <f t="shared" si="177"/>
        <v>0</v>
      </c>
      <c r="DX89" s="107">
        <f t="shared" si="178"/>
        <v>0</v>
      </c>
      <c r="DY89" s="107">
        <f t="shared" si="179"/>
        <v>0</v>
      </c>
      <c r="DZ89" s="107">
        <f t="shared" si="180"/>
        <v>0</v>
      </c>
      <c r="EA89" s="107">
        <f t="shared" si="181"/>
        <v>0</v>
      </c>
      <c r="EB89" s="107">
        <f t="shared" si="182"/>
        <v>0</v>
      </c>
      <c r="EC89" s="107">
        <f t="shared" si="183"/>
        <v>0</v>
      </c>
      <c r="ED89" s="107">
        <f t="shared" si="184"/>
        <v>0</v>
      </c>
      <c r="EE89" s="107">
        <f t="shared" si="185"/>
        <v>0</v>
      </c>
      <c r="EG89" s="195">
        <f t="shared" si="186"/>
        <v>0</v>
      </c>
      <c r="EH89" s="195">
        <f t="shared" si="187"/>
        <v>0</v>
      </c>
      <c r="EI89" s="195">
        <f t="shared" si="188"/>
        <v>0</v>
      </c>
      <c r="EJ89" s="195">
        <f t="shared" si="189"/>
        <v>0</v>
      </c>
      <c r="EK89" s="195">
        <f t="shared" ref="EK89:EP104" si="195">IF(CA$7="",0,CA89)</f>
        <v>0</v>
      </c>
      <c r="EL89" s="195">
        <f t="shared" si="195"/>
        <v>0</v>
      </c>
      <c r="EM89" s="195">
        <f t="shared" si="195"/>
        <v>0</v>
      </c>
      <c r="EN89" s="195">
        <f t="shared" si="195"/>
        <v>0</v>
      </c>
      <c r="EO89" s="195">
        <f t="shared" si="195"/>
        <v>0</v>
      </c>
      <c r="EP89" s="195">
        <f t="shared" si="195"/>
        <v>0</v>
      </c>
    </row>
    <row r="90" spans="2:146" x14ac:dyDescent="0.2">
      <c r="B90" s="126">
        <f t="shared" si="136"/>
        <v>1</v>
      </c>
      <c r="C90" s="126" t="str">
        <f t="shared" ca="1" si="137"/>
        <v/>
      </c>
      <c r="D90" s="126" t="str">
        <f t="shared" ca="1" si="138"/>
        <v/>
      </c>
      <c r="E90" s="126" t="str">
        <f t="shared" ca="1" si="139"/>
        <v/>
      </c>
      <c r="F90" s="127" t="str">
        <f ca="1">OFFSET(prihlasky!$H$1,$CJ90,0)</f>
        <v/>
      </c>
      <c r="G90" s="127" t="str">
        <f ca="1">IF(OFFSET(prihlasky!$B$1,$CJ90,0)="","",(OFFSET(prihlasky!$B$1,$CJ90,0)))</f>
        <v/>
      </c>
      <c r="H90" s="127">
        <f ca="1">OFFSET(prihlasky!$I$1,$CJ90,0)</f>
        <v>0</v>
      </c>
      <c r="I90" s="127">
        <f ca="1">OFFSET(prihlasky!$A$1,$CJ90,0)</f>
        <v>0</v>
      </c>
      <c r="J90" s="126">
        <f t="shared" si="140"/>
        <v>0</v>
      </c>
      <c r="K90" s="159">
        <f t="shared" si="141"/>
        <v>0</v>
      </c>
      <c r="L90" s="131">
        <f t="shared" ca="1" si="142"/>
        <v>0</v>
      </c>
      <c r="M90" s="127" t="str">
        <f ca="1">IF(OR(CH90=0,ISERROR(MATCH(I90,KKoef!E:E,0))),"",MATCH(I90,KKoef!E:E,0)-1)</f>
        <v/>
      </c>
      <c r="N90" s="127" t="str">
        <f ca="1">IF(M90="","",OFFSET(KKoef!$B$1,M90,0))</f>
        <v/>
      </c>
      <c r="O90" s="128"/>
      <c r="P90" s="128"/>
      <c r="Q90" s="128"/>
      <c r="R90" s="128"/>
      <c r="S90" s="128"/>
      <c r="T90" s="250"/>
      <c r="U90" s="128"/>
      <c r="V90" s="128"/>
      <c r="W90" s="128"/>
      <c r="X90" s="128"/>
      <c r="Y90" s="128"/>
      <c r="Z90" s="250"/>
      <c r="AA90" s="119">
        <f t="shared" ca="1" si="77"/>
        <v>75</v>
      </c>
      <c r="AB90" s="252">
        <f t="shared" si="191"/>
        <v>0</v>
      </c>
      <c r="AC90" s="119">
        <f t="shared" si="192"/>
        <v>0</v>
      </c>
      <c r="AD90" s="252">
        <f t="shared" si="193"/>
        <v>0</v>
      </c>
      <c r="AE90" s="170">
        <f t="shared" ca="1" si="78"/>
        <v>0</v>
      </c>
      <c r="AF90" s="22"/>
      <c r="AG90" s="224"/>
      <c r="AH90" s="194"/>
      <c r="AI90" s="194"/>
      <c r="AJ90" s="194"/>
      <c r="AK90" s="225"/>
      <c r="AL90" s="224"/>
      <c r="AM90" s="194"/>
      <c r="AN90" s="194"/>
      <c r="AO90" s="194"/>
      <c r="AP90" s="225"/>
      <c r="AQ90" s="224"/>
      <c r="AR90" s="194"/>
      <c r="AS90" s="194"/>
      <c r="AT90" s="194"/>
      <c r="AU90" s="225"/>
      <c r="AV90" s="224"/>
      <c r="AW90" s="194"/>
      <c r="AX90" s="194"/>
      <c r="AY90" s="194"/>
      <c r="AZ90" s="225"/>
      <c r="BA90" s="224"/>
      <c r="BB90" s="194"/>
      <c r="BC90" s="194"/>
      <c r="BD90" s="194"/>
      <c r="BE90" s="225"/>
      <c r="BF90" s="224"/>
      <c r="BG90" s="194"/>
      <c r="BH90" s="194"/>
      <c r="BI90" s="194"/>
      <c r="BJ90" s="225"/>
      <c r="BK90" s="212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215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69">
        <f t="shared" si="143"/>
        <v>0</v>
      </c>
      <c r="CH90" s="26">
        <f t="shared" si="79"/>
        <v>0</v>
      </c>
      <c r="CJ90" s="39">
        <v>82</v>
      </c>
      <c r="CK90" s="16">
        <f t="shared" si="144"/>
        <v>0</v>
      </c>
      <c r="CL90" s="51">
        <f t="shared" ca="1" si="194"/>
        <v>0</v>
      </c>
      <c r="CM90" s="51">
        <f t="shared" ca="1" si="194"/>
        <v>0</v>
      </c>
      <c r="CN90" s="51">
        <f t="shared" ca="1" si="194"/>
        <v>0</v>
      </c>
      <c r="CO90" s="51">
        <f t="shared" ca="1" si="145"/>
        <v>0</v>
      </c>
      <c r="CQ90" s="107">
        <f t="shared" si="146"/>
        <v>0</v>
      </c>
      <c r="CR90" s="107">
        <f t="shared" si="147"/>
        <v>0</v>
      </c>
      <c r="CS90" s="107">
        <f t="shared" si="148"/>
        <v>0</v>
      </c>
      <c r="CT90" s="107">
        <f t="shared" si="149"/>
        <v>0</v>
      </c>
      <c r="CU90" s="107">
        <f t="shared" si="150"/>
        <v>0</v>
      </c>
      <c r="CV90" s="107">
        <f t="shared" si="151"/>
        <v>0</v>
      </c>
      <c r="CW90" s="107">
        <f t="shared" si="152"/>
        <v>0</v>
      </c>
      <c r="CX90" s="107">
        <f t="shared" si="153"/>
        <v>0</v>
      </c>
      <c r="CY90" s="107">
        <f t="shared" si="154"/>
        <v>0</v>
      </c>
      <c r="CZ90" s="107">
        <f t="shared" si="155"/>
        <v>0</v>
      </c>
      <c r="DA90" s="107">
        <f t="shared" si="156"/>
        <v>0</v>
      </c>
      <c r="DB90" s="107">
        <f t="shared" si="157"/>
        <v>0</v>
      </c>
      <c r="DC90" s="107">
        <f t="shared" si="158"/>
        <v>0</v>
      </c>
      <c r="DD90" s="107">
        <f t="shared" si="159"/>
        <v>0</v>
      </c>
      <c r="DE90" s="107">
        <f t="shared" si="160"/>
        <v>0</v>
      </c>
      <c r="DF90" s="107">
        <f t="shared" si="161"/>
        <v>0</v>
      </c>
      <c r="DG90" s="107">
        <f t="shared" si="162"/>
        <v>0</v>
      </c>
      <c r="DH90" s="107">
        <f t="shared" si="163"/>
        <v>0</v>
      </c>
      <c r="DI90" s="107">
        <f t="shared" si="164"/>
        <v>0</v>
      </c>
      <c r="DJ90" s="107">
        <f t="shared" si="165"/>
        <v>0</v>
      </c>
      <c r="DK90" s="107">
        <f t="shared" si="166"/>
        <v>0</v>
      </c>
      <c r="DL90" s="107">
        <f t="shared" si="167"/>
        <v>0</v>
      </c>
      <c r="DM90" s="107">
        <f t="shared" si="168"/>
        <v>0</v>
      </c>
      <c r="DN90" s="107">
        <f t="shared" si="169"/>
        <v>0</v>
      </c>
      <c r="DO90" s="107">
        <f t="shared" si="170"/>
        <v>0</v>
      </c>
      <c r="DP90" s="107">
        <f t="shared" si="171"/>
        <v>0</v>
      </c>
      <c r="DQ90" s="107">
        <f t="shared" si="172"/>
        <v>0</v>
      </c>
      <c r="DR90" s="107">
        <f t="shared" si="173"/>
        <v>0</v>
      </c>
      <c r="DS90" s="107">
        <f t="shared" si="174"/>
        <v>0</v>
      </c>
      <c r="DT90" s="107">
        <f t="shared" si="175"/>
        <v>0</v>
      </c>
      <c r="DV90" s="107">
        <f t="shared" si="176"/>
        <v>0</v>
      </c>
      <c r="DW90" s="107">
        <f t="shared" si="177"/>
        <v>0</v>
      </c>
      <c r="DX90" s="107">
        <f t="shared" si="178"/>
        <v>0</v>
      </c>
      <c r="DY90" s="107">
        <f t="shared" si="179"/>
        <v>0</v>
      </c>
      <c r="DZ90" s="107">
        <f t="shared" si="180"/>
        <v>0</v>
      </c>
      <c r="EA90" s="107">
        <f t="shared" si="181"/>
        <v>0</v>
      </c>
      <c r="EB90" s="107">
        <f t="shared" si="182"/>
        <v>0</v>
      </c>
      <c r="EC90" s="107">
        <f t="shared" si="183"/>
        <v>0</v>
      </c>
      <c r="ED90" s="107">
        <f t="shared" si="184"/>
        <v>0</v>
      </c>
      <c r="EE90" s="107">
        <f t="shared" si="185"/>
        <v>0</v>
      </c>
      <c r="EG90" s="195">
        <f t="shared" si="186"/>
        <v>0</v>
      </c>
      <c r="EH90" s="195">
        <f t="shared" si="187"/>
        <v>0</v>
      </c>
      <c r="EI90" s="195">
        <f t="shared" si="188"/>
        <v>0</v>
      </c>
      <c r="EJ90" s="195">
        <f t="shared" si="189"/>
        <v>0</v>
      </c>
      <c r="EK90" s="195">
        <f t="shared" si="195"/>
        <v>0</v>
      </c>
      <c r="EL90" s="195">
        <f t="shared" si="195"/>
        <v>0</v>
      </c>
      <c r="EM90" s="195">
        <f t="shared" si="195"/>
        <v>0</v>
      </c>
      <c r="EN90" s="195">
        <f t="shared" si="195"/>
        <v>0</v>
      </c>
      <c r="EO90" s="195">
        <f t="shared" si="195"/>
        <v>0</v>
      </c>
      <c r="EP90" s="195">
        <f t="shared" si="195"/>
        <v>0</v>
      </c>
    </row>
    <row r="91" spans="2:146" x14ac:dyDescent="0.2">
      <c r="B91" s="126">
        <f t="shared" si="136"/>
        <v>1</v>
      </c>
      <c r="C91" s="126" t="str">
        <f t="shared" ca="1" si="137"/>
        <v/>
      </c>
      <c r="D91" s="126" t="str">
        <f t="shared" ca="1" si="138"/>
        <v/>
      </c>
      <c r="E91" s="126" t="str">
        <f t="shared" ca="1" si="139"/>
        <v/>
      </c>
      <c r="F91" s="127" t="str">
        <f ca="1">OFFSET(prihlasky!$H$1,$CJ91,0)</f>
        <v/>
      </c>
      <c r="G91" s="127" t="str">
        <f ca="1">IF(OFFSET(prihlasky!$B$1,$CJ91,0)="","",(OFFSET(prihlasky!$B$1,$CJ91,0)))</f>
        <v/>
      </c>
      <c r="H91" s="127">
        <f ca="1">OFFSET(prihlasky!$I$1,$CJ91,0)</f>
        <v>0</v>
      </c>
      <c r="I91" s="127">
        <f ca="1">OFFSET(prihlasky!$A$1,$CJ91,0)</f>
        <v>0</v>
      </c>
      <c r="J91" s="126">
        <f t="shared" si="140"/>
        <v>0</v>
      </c>
      <c r="K91" s="159">
        <f t="shared" si="141"/>
        <v>0</v>
      </c>
      <c r="L91" s="131">
        <f t="shared" ca="1" si="142"/>
        <v>0</v>
      </c>
      <c r="M91" s="127" t="str">
        <f ca="1">IF(OR(CH91=0,ISERROR(MATCH(I91,KKoef!E:E,0))),"",MATCH(I91,KKoef!E:E,0)-1)</f>
        <v/>
      </c>
      <c r="N91" s="127" t="str">
        <f ca="1">IF(M91="","",OFFSET(KKoef!$B$1,M91,0))</f>
        <v/>
      </c>
      <c r="O91" s="128"/>
      <c r="P91" s="128"/>
      <c r="Q91" s="128"/>
      <c r="R91" s="128"/>
      <c r="S91" s="128"/>
      <c r="T91" s="250"/>
      <c r="U91" s="128"/>
      <c r="V91" s="128"/>
      <c r="W91" s="128"/>
      <c r="X91" s="128"/>
      <c r="Y91" s="128"/>
      <c r="Z91" s="250"/>
      <c r="AA91" s="119">
        <f t="shared" ca="1" si="77"/>
        <v>75</v>
      </c>
      <c r="AB91" s="252">
        <f t="shared" si="191"/>
        <v>0</v>
      </c>
      <c r="AC91" s="119">
        <f t="shared" si="192"/>
        <v>0</v>
      </c>
      <c r="AD91" s="252">
        <f t="shared" si="193"/>
        <v>0</v>
      </c>
      <c r="AE91" s="170">
        <f t="shared" ca="1" si="78"/>
        <v>0</v>
      </c>
      <c r="AF91" s="22"/>
      <c r="AG91" s="224"/>
      <c r="AH91" s="194"/>
      <c r="AI91" s="194"/>
      <c r="AJ91" s="194"/>
      <c r="AK91" s="225"/>
      <c r="AL91" s="224"/>
      <c r="AM91" s="194"/>
      <c r="AN91" s="194"/>
      <c r="AO91" s="194"/>
      <c r="AP91" s="225"/>
      <c r="AQ91" s="224"/>
      <c r="AR91" s="194"/>
      <c r="AS91" s="194"/>
      <c r="AT91" s="194"/>
      <c r="AU91" s="225"/>
      <c r="AV91" s="224"/>
      <c r="AW91" s="194"/>
      <c r="AX91" s="194"/>
      <c r="AY91" s="194"/>
      <c r="AZ91" s="225"/>
      <c r="BA91" s="224"/>
      <c r="BB91" s="194"/>
      <c r="BC91" s="194"/>
      <c r="BD91" s="194"/>
      <c r="BE91" s="225"/>
      <c r="BF91" s="224"/>
      <c r="BG91" s="194"/>
      <c r="BH91" s="194"/>
      <c r="BI91" s="194"/>
      <c r="BJ91" s="225"/>
      <c r="BK91" s="212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215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69">
        <f t="shared" si="143"/>
        <v>0</v>
      </c>
      <c r="CH91" s="26">
        <f t="shared" si="79"/>
        <v>0</v>
      </c>
      <c r="CJ91" s="39">
        <v>83</v>
      </c>
      <c r="CK91" s="16">
        <f t="shared" si="144"/>
        <v>0</v>
      </c>
      <c r="CL91" s="51">
        <f t="shared" ca="1" si="194"/>
        <v>0</v>
      </c>
      <c r="CM91" s="51">
        <f t="shared" ca="1" si="194"/>
        <v>0</v>
      </c>
      <c r="CN91" s="51">
        <f t="shared" ca="1" si="194"/>
        <v>0</v>
      </c>
      <c r="CO91" s="51">
        <f t="shared" ca="1" si="145"/>
        <v>0</v>
      </c>
      <c r="CQ91" s="107">
        <f t="shared" si="146"/>
        <v>0</v>
      </c>
      <c r="CR91" s="107">
        <f t="shared" si="147"/>
        <v>0</v>
      </c>
      <c r="CS91" s="107">
        <f t="shared" si="148"/>
        <v>0</v>
      </c>
      <c r="CT91" s="107">
        <f t="shared" si="149"/>
        <v>0</v>
      </c>
      <c r="CU91" s="107">
        <f t="shared" si="150"/>
        <v>0</v>
      </c>
      <c r="CV91" s="107">
        <f t="shared" si="151"/>
        <v>0</v>
      </c>
      <c r="CW91" s="107">
        <f t="shared" si="152"/>
        <v>0</v>
      </c>
      <c r="CX91" s="107">
        <f t="shared" si="153"/>
        <v>0</v>
      </c>
      <c r="CY91" s="107">
        <f t="shared" si="154"/>
        <v>0</v>
      </c>
      <c r="CZ91" s="107">
        <f t="shared" si="155"/>
        <v>0</v>
      </c>
      <c r="DA91" s="107">
        <f t="shared" si="156"/>
        <v>0</v>
      </c>
      <c r="DB91" s="107">
        <f t="shared" si="157"/>
        <v>0</v>
      </c>
      <c r="DC91" s="107">
        <f t="shared" si="158"/>
        <v>0</v>
      </c>
      <c r="DD91" s="107">
        <f t="shared" si="159"/>
        <v>0</v>
      </c>
      <c r="DE91" s="107">
        <f t="shared" si="160"/>
        <v>0</v>
      </c>
      <c r="DF91" s="107">
        <f t="shared" si="161"/>
        <v>0</v>
      </c>
      <c r="DG91" s="107">
        <f t="shared" si="162"/>
        <v>0</v>
      </c>
      <c r="DH91" s="107">
        <f t="shared" si="163"/>
        <v>0</v>
      </c>
      <c r="DI91" s="107">
        <f t="shared" si="164"/>
        <v>0</v>
      </c>
      <c r="DJ91" s="107">
        <f t="shared" si="165"/>
        <v>0</v>
      </c>
      <c r="DK91" s="107">
        <f t="shared" si="166"/>
        <v>0</v>
      </c>
      <c r="DL91" s="107">
        <f t="shared" si="167"/>
        <v>0</v>
      </c>
      <c r="DM91" s="107">
        <f t="shared" si="168"/>
        <v>0</v>
      </c>
      <c r="DN91" s="107">
        <f t="shared" si="169"/>
        <v>0</v>
      </c>
      <c r="DO91" s="107">
        <f t="shared" si="170"/>
        <v>0</v>
      </c>
      <c r="DP91" s="107">
        <f t="shared" si="171"/>
        <v>0</v>
      </c>
      <c r="DQ91" s="107">
        <f t="shared" si="172"/>
        <v>0</v>
      </c>
      <c r="DR91" s="107">
        <f t="shared" si="173"/>
        <v>0</v>
      </c>
      <c r="DS91" s="107">
        <f t="shared" si="174"/>
        <v>0</v>
      </c>
      <c r="DT91" s="107">
        <f t="shared" si="175"/>
        <v>0</v>
      </c>
      <c r="DV91" s="107">
        <f t="shared" si="176"/>
        <v>0</v>
      </c>
      <c r="DW91" s="107">
        <f t="shared" si="177"/>
        <v>0</v>
      </c>
      <c r="DX91" s="107">
        <f t="shared" si="178"/>
        <v>0</v>
      </c>
      <c r="DY91" s="107">
        <f t="shared" si="179"/>
        <v>0</v>
      </c>
      <c r="DZ91" s="107">
        <f t="shared" si="180"/>
        <v>0</v>
      </c>
      <c r="EA91" s="107">
        <f t="shared" si="181"/>
        <v>0</v>
      </c>
      <c r="EB91" s="107">
        <f t="shared" si="182"/>
        <v>0</v>
      </c>
      <c r="EC91" s="107">
        <f t="shared" si="183"/>
        <v>0</v>
      </c>
      <c r="ED91" s="107">
        <f t="shared" si="184"/>
        <v>0</v>
      </c>
      <c r="EE91" s="107">
        <f t="shared" si="185"/>
        <v>0</v>
      </c>
      <c r="EG91" s="195">
        <f t="shared" si="186"/>
        <v>0</v>
      </c>
      <c r="EH91" s="195">
        <f t="shared" si="187"/>
        <v>0</v>
      </c>
      <c r="EI91" s="195">
        <f t="shared" si="188"/>
        <v>0</v>
      </c>
      <c r="EJ91" s="195">
        <f t="shared" si="189"/>
        <v>0</v>
      </c>
      <c r="EK91" s="195">
        <f t="shared" si="195"/>
        <v>0</v>
      </c>
      <c r="EL91" s="195">
        <f t="shared" si="195"/>
        <v>0</v>
      </c>
      <c r="EM91" s="195">
        <f t="shared" si="195"/>
        <v>0</v>
      </c>
      <c r="EN91" s="195">
        <f t="shared" si="195"/>
        <v>0</v>
      </c>
      <c r="EO91" s="195">
        <f t="shared" si="195"/>
        <v>0</v>
      </c>
      <c r="EP91" s="195">
        <f t="shared" si="195"/>
        <v>0</v>
      </c>
    </row>
    <row r="92" spans="2:146" x14ac:dyDescent="0.2">
      <c r="B92" s="126">
        <f t="shared" si="136"/>
        <v>1</v>
      </c>
      <c r="C92" s="126" t="str">
        <f t="shared" ca="1" si="137"/>
        <v/>
      </c>
      <c r="D92" s="126" t="str">
        <f t="shared" ca="1" si="138"/>
        <v/>
      </c>
      <c r="E92" s="126" t="str">
        <f t="shared" ca="1" si="139"/>
        <v/>
      </c>
      <c r="F92" s="127" t="str">
        <f ca="1">OFFSET(prihlasky!$H$1,$CJ92,0)</f>
        <v/>
      </c>
      <c r="G92" s="127" t="str">
        <f ca="1">IF(OFFSET(prihlasky!$B$1,$CJ92,0)="","",(OFFSET(prihlasky!$B$1,$CJ92,0)))</f>
        <v/>
      </c>
      <c r="H92" s="127">
        <f ca="1">OFFSET(prihlasky!$I$1,$CJ92,0)</f>
        <v>0</v>
      </c>
      <c r="I92" s="127">
        <f ca="1">OFFSET(prihlasky!$A$1,$CJ92,0)</f>
        <v>0</v>
      </c>
      <c r="J92" s="126">
        <f t="shared" si="140"/>
        <v>0</v>
      </c>
      <c r="K92" s="159">
        <f t="shared" si="141"/>
        <v>0</v>
      </c>
      <c r="L92" s="131">
        <f t="shared" ca="1" si="142"/>
        <v>0</v>
      </c>
      <c r="M92" s="127" t="str">
        <f ca="1">IF(OR(CH92=0,ISERROR(MATCH(I92,KKoef!E:E,0))),"",MATCH(I92,KKoef!E:E,0)-1)</f>
        <v/>
      </c>
      <c r="N92" s="127" t="str">
        <f ca="1">IF(M92="","",OFFSET(KKoef!$B$1,M92,0))</f>
        <v/>
      </c>
      <c r="O92" s="128"/>
      <c r="P92" s="128"/>
      <c r="Q92" s="128"/>
      <c r="R92" s="128"/>
      <c r="S92" s="128"/>
      <c r="T92" s="250"/>
      <c r="U92" s="128"/>
      <c r="V92" s="128"/>
      <c r="W92" s="128"/>
      <c r="X92" s="128"/>
      <c r="Y92" s="128"/>
      <c r="Z92" s="250"/>
      <c r="AA92" s="119">
        <f t="shared" ca="1" si="77"/>
        <v>75</v>
      </c>
      <c r="AB92" s="252">
        <f t="shared" si="191"/>
        <v>0</v>
      </c>
      <c r="AC92" s="119">
        <f t="shared" si="192"/>
        <v>0</v>
      </c>
      <c r="AD92" s="252">
        <f t="shared" si="193"/>
        <v>0</v>
      </c>
      <c r="AE92" s="170">
        <f t="shared" ca="1" si="78"/>
        <v>0</v>
      </c>
      <c r="AF92" s="22"/>
      <c r="AG92" s="224"/>
      <c r="AH92" s="194"/>
      <c r="AI92" s="194"/>
      <c r="AJ92" s="194"/>
      <c r="AK92" s="225"/>
      <c r="AL92" s="224"/>
      <c r="AM92" s="194"/>
      <c r="AN92" s="194"/>
      <c r="AO92" s="194"/>
      <c r="AP92" s="225"/>
      <c r="AQ92" s="224"/>
      <c r="AR92" s="194"/>
      <c r="AS92" s="194"/>
      <c r="AT92" s="194"/>
      <c r="AU92" s="225"/>
      <c r="AV92" s="224"/>
      <c r="AW92" s="194"/>
      <c r="AX92" s="194"/>
      <c r="AY92" s="194"/>
      <c r="AZ92" s="225"/>
      <c r="BA92" s="224"/>
      <c r="BB92" s="194"/>
      <c r="BC92" s="194"/>
      <c r="BD92" s="194"/>
      <c r="BE92" s="225"/>
      <c r="BF92" s="224"/>
      <c r="BG92" s="194"/>
      <c r="BH92" s="194"/>
      <c r="BI92" s="194"/>
      <c r="BJ92" s="225"/>
      <c r="BK92" s="212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215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69">
        <f t="shared" si="143"/>
        <v>0</v>
      </c>
      <c r="CH92" s="26">
        <f t="shared" si="79"/>
        <v>0</v>
      </c>
      <c r="CJ92" s="39">
        <v>84</v>
      </c>
      <c r="CK92" s="16">
        <f t="shared" si="144"/>
        <v>0</v>
      </c>
      <c r="CL92" s="51">
        <f t="shared" ca="1" si="194"/>
        <v>0</v>
      </c>
      <c r="CM92" s="51">
        <f t="shared" ca="1" si="194"/>
        <v>0</v>
      </c>
      <c r="CN92" s="51">
        <f t="shared" ca="1" si="194"/>
        <v>0</v>
      </c>
      <c r="CO92" s="51">
        <f t="shared" ca="1" si="145"/>
        <v>0</v>
      </c>
      <c r="CQ92" s="107">
        <f t="shared" si="146"/>
        <v>0</v>
      </c>
      <c r="CR92" s="107">
        <f t="shared" si="147"/>
        <v>0</v>
      </c>
      <c r="CS92" s="107">
        <f t="shared" si="148"/>
        <v>0</v>
      </c>
      <c r="CT92" s="107">
        <f t="shared" si="149"/>
        <v>0</v>
      </c>
      <c r="CU92" s="107">
        <f t="shared" si="150"/>
        <v>0</v>
      </c>
      <c r="CV92" s="107">
        <f t="shared" si="151"/>
        <v>0</v>
      </c>
      <c r="CW92" s="107">
        <f t="shared" si="152"/>
        <v>0</v>
      </c>
      <c r="CX92" s="107">
        <f t="shared" si="153"/>
        <v>0</v>
      </c>
      <c r="CY92" s="107">
        <f t="shared" si="154"/>
        <v>0</v>
      </c>
      <c r="CZ92" s="107">
        <f t="shared" si="155"/>
        <v>0</v>
      </c>
      <c r="DA92" s="107">
        <f t="shared" si="156"/>
        <v>0</v>
      </c>
      <c r="DB92" s="107">
        <f t="shared" si="157"/>
        <v>0</v>
      </c>
      <c r="DC92" s="107">
        <f t="shared" si="158"/>
        <v>0</v>
      </c>
      <c r="DD92" s="107">
        <f t="shared" si="159"/>
        <v>0</v>
      </c>
      <c r="DE92" s="107">
        <f t="shared" si="160"/>
        <v>0</v>
      </c>
      <c r="DF92" s="107">
        <f t="shared" si="161"/>
        <v>0</v>
      </c>
      <c r="DG92" s="107">
        <f t="shared" si="162"/>
        <v>0</v>
      </c>
      <c r="DH92" s="107">
        <f t="shared" si="163"/>
        <v>0</v>
      </c>
      <c r="DI92" s="107">
        <f t="shared" si="164"/>
        <v>0</v>
      </c>
      <c r="DJ92" s="107">
        <f t="shared" si="165"/>
        <v>0</v>
      </c>
      <c r="DK92" s="107">
        <f t="shared" si="166"/>
        <v>0</v>
      </c>
      <c r="DL92" s="107">
        <f t="shared" si="167"/>
        <v>0</v>
      </c>
      <c r="DM92" s="107">
        <f t="shared" si="168"/>
        <v>0</v>
      </c>
      <c r="DN92" s="107">
        <f t="shared" si="169"/>
        <v>0</v>
      </c>
      <c r="DO92" s="107">
        <f t="shared" si="170"/>
        <v>0</v>
      </c>
      <c r="DP92" s="107">
        <f t="shared" si="171"/>
        <v>0</v>
      </c>
      <c r="DQ92" s="107">
        <f t="shared" si="172"/>
        <v>0</v>
      </c>
      <c r="DR92" s="107">
        <f t="shared" si="173"/>
        <v>0</v>
      </c>
      <c r="DS92" s="107">
        <f t="shared" si="174"/>
        <v>0</v>
      </c>
      <c r="DT92" s="107">
        <f t="shared" si="175"/>
        <v>0</v>
      </c>
      <c r="DV92" s="107">
        <f t="shared" si="176"/>
        <v>0</v>
      </c>
      <c r="DW92" s="107">
        <f t="shared" si="177"/>
        <v>0</v>
      </c>
      <c r="DX92" s="107">
        <f t="shared" si="178"/>
        <v>0</v>
      </c>
      <c r="DY92" s="107">
        <f t="shared" si="179"/>
        <v>0</v>
      </c>
      <c r="DZ92" s="107">
        <f t="shared" si="180"/>
        <v>0</v>
      </c>
      <c r="EA92" s="107">
        <f t="shared" si="181"/>
        <v>0</v>
      </c>
      <c r="EB92" s="107">
        <f t="shared" si="182"/>
        <v>0</v>
      </c>
      <c r="EC92" s="107">
        <f t="shared" si="183"/>
        <v>0</v>
      </c>
      <c r="ED92" s="107">
        <f t="shared" si="184"/>
        <v>0</v>
      </c>
      <c r="EE92" s="107">
        <f t="shared" si="185"/>
        <v>0</v>
      </c>
      <c r="EG92" s="195">
        <f t="shared" si="186"/>
        <v>0</v>
      </c>
      <c r="EH92" s="195">
        <f t="shared" si="187"/>
        <v>0</v>
      </c>
      <c r="EI92" s="195">
        <f t="shared" si="188"/>
        <v>0</v>
      </c>
      <c r="EJ92" s="195">
        <f t="shared" si="189"/>
        <v>0</v>
      </c>
      <c r="EK92" s="195">
        <f t="shared" si="195"/>
        <v>0</v>
      </c>
      <c r="EL92" s="195">
        <f t="shared" si="195"/>
        <v>0</v>
      </c>
      <c r="EM92" s="195">
        <f t="shared" si="195"/>
        <v>0</v>
      </c>
      <c r="EN92" s="195">
        <f t="shared" si="195"/>
        <v>0</v>
      </c>
      <c r="EO92" s="195">
        <f t="shared" si="195"/>
        <v>0</v>
      </c>
      <c r="EP92" s="195">
        <f t="shared" si="195"/>
        <v>0</v>
      </c>
    </row>
    <row r="93" spans="2:146" x14ac:dyDescent="0.2">
      <c r="B93" s="126">
        <f t="shared" si="136"/>
        <v>1</v>
      </c>
      <c r="C93" s="126" t="str">
        <f t="shared" ca="1" si="137"/>
        <v/>
      </c>
      <c r="D93" s="126" t="str">
        <f t="shared" ca="1" si="138"/>
        <v/>
      </c>
      <c r="E93" s="126" t="str">
        <f t="shared" ca="1" si="139"/>
        <v/>
      </c>
      <c r="F93" s="127" t="str">
        <f ca="1">OFFSET(prihlasky!$H$1,$CJ93,0)</f>
        <v/>
      </c>
      <c r="G93" s="127" t="str">
        <f ca="1">IF(OFFSET(prihlasky!$B$1,$CJ93,0)="","",(OFFSET(prihlasky!$B$1,$CJ93,0)))</f>
        <v/>
      </c>
      <c r="H93" s="127">
        <f ca="1">OFFSET(prihlasky!$I$1,$CJ93,0)</f>
        <v>0</v>
      </c>
      <c r="I93" s="127">
        <f ca="1">OFFSET(prihlasky!$A$1,$CJ93,0)</f>
        <v>0</v>
      </c>
      <c r="J93" s="126">
        <f t="shared" si="140"/>
        <v>0</v>
      </c>
      <c r="K93" s="159">
        <f t="shared" si="141"/>
        <v>0</v>
      </c>
      <c r="L93" s="131">
        <f t="shared" ca="1" si="142"/>
        <v>0</v>
      </c>
      <c r="M93" s="127" t="str">
        <f ca="1">IF(OR(CH93=0,ISERROR(MATCH(I93,KKoef!E:E,0))),"",MATCH(I93,KKoef!E:E,0)-1)</f>
        <v/>
      </c>
      <c r="N93" s="127" t="str">
        <f ca="1">IF(M93="","",OFFSET(KKoef!$B$1,M93,0))</f>
        <v/>
      </c>
      <c r="O93" s="128"/>
      <c r="P93" s="128"/>
      <c r="Q93" s="128"/>
      <c r="R93" s="128"/>
      <c r="S93" s="128"/>
      <c r="T93" s="250"/>
      <c r="U93" s="128"/>
      <c r="V93" s="128"/>
      <c r="W93" s="128"/>
      <c r="X93" s="128"/>
      <c r="Y93" s="128"/>
      <c r="Z93" s="250"/>
      <c r="AA93" s="119">
        <f t="shared" ca="1" si="77"/>
        <v>75</v>
      </c>
      <c r="AB93" s="252">
        <f t="shared" si="191"/>
        <v>0</v>
      </c>
      <c r="AC93" s="119">
        <f t="shared" si="192"/>
        <v>0</v>
      </c>
      <c r="AD93" s="252">
        <f t="shared" si="193"/>
        <v>0</v>
      </c>
      <c r="AE93" s="170">
        <f t="shared" ca="1" si="78"/>
        <v>0</v>
      </c>
      <c r="AF93" s="22"/>
      <c r="AG93" s="224"/>
      <c r="AH93" s="194"/>
      <c r="AI93" s="194"/>
      <c r="AJ93" s="194"/>
      <c r="AK93" s="225"/>
      <c r="AL93" s="224"/>
      <c r="AM93" s="194"/>
      <c r="AN93" s="194"/>
      <c r="AO93" s="194"/>
      <c r="AP93" s="225"/>
      <c r="AQ93" s="224"/>
      <c r="AR93" s="194"/>
      <c r="AS93" s="194"/>
      <c r="AT93" s="194"/>
      <c r="AU93" s="225"/>
      <c r="AV93" s="224"/>
      <c r="AW93" s="194"/>
      <c r="AX93" s="194"/>
      <c r="AY93" s="194"/>
      <c r="AZ93" s="225"/>
      <c r="BA93" s="224"/>
      <c r="BB93" s="194"/>
      <c r="BC93" s="194"/>
      <c r="BD93" s="194"/>
      <c r="BE93" s="225"/>
      <c r="BF93" s="224"/>
      <c r="BG93" s="194"/>
      <c r="BH93" s="194"/>
      <c r="BI93" s="194"/>
      <c r="BJ93" s="225"/>
      <c r="BK93" s="212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215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69">
        <f t="shared" si="143"/>
        <v>0</v>
      </c>
      <c r="CH93" s="26">
        <f t="shared" si="79"/>
        <v>0</v>
      </c>
      <c r="CJ93" s="39">
        <v>85</v>
      </c>
      <c r="CK93" s="16">
        <f t="shared" si="144"/>
        <v>0</v>
      </c>
      <c r="CL93" s="51">
        <f t="shared" ca="1" si="194"/>
        <v>0</v>
      </c>
      <c r="CM93" s="51">
        <f t="shared" ca="1" si="194"/>
        <v>0</v>
      </c>
      <c r="CN93" s="51">
        <f t="shared" ca="1" si="194"/>
        <v>0</v>
      </c>
      <c r="CO93" s="51">
        <f t="shared" ca="1" si="145"/>
        <v>0</v>
      </c>
      <c r="CQ93" s="107">
        <f t="shared" si="146"/>
        <v>0</v>
      </c>
      <c r="CR93" s="107">
        <f t="shared" si="147"/>
        <v>0</v>
      </c>
      <c r="CS93" s="107">
        <f t="shared" si="148"/>
        <v>0</v>
      </c>
      <c r="CT93" s="107">
        <f t="shared" si="149"/>
        <v>0</v>
      </c>
      <c r="CU93" s="107">
        <f t="shared" si="150"/>
        <v>0</v>
      </c>
      <c r="CV93" s="107">
        <f t="shared" si="151"/>
        <v>0</v>
      </c>
      <c r="CW93" s="107">
        <f t="shared" si="152"/>
        <v>0</v>
      </c>
      <c r="CX93" s="107">
        <f t="shared" si="153"/>
        <v>0</v>
      </c>
      <c r="CY93" s="107">
        <f t="shared" si="154"/>
        <v>0</v>
      </c>
      <c r="CZ93" s="107">
        <f t="shared" si="155"/>
        <v>0</v>
      </c>
      <c r="DA93" s="107">
        <f t="shared" si="156"/>
        <v>0</v>
      </c>
      <c r="DB93" s="107">
        <f t="shared" si="157"/>
        <v>0</v>
      </c>
      <c r="DC93" s="107">
        <f t="shared" si="158"/>
        <v>0</v>
      </c>
      <c r="DD93" s="107">
        <f t="shared" si="159"/>
        <v>0</v>
      </c>
      <c r="DE93" s="107">
        <f t="shared" si="160"/>
        <v>0</v>
      </c>
      <c r="DF93" s="107">
        <f t="shared" si="161"/>
        <v>0</v>
      </c>
      <c r="DG93" s="107">
        <f t="shared" si="162"/>
        <v>0</v>
      </c>
      <c r="DH93" s="107">
        <f t="shared" si="163"/>
        <v>0</v>
      </c>
      <c r="DI93" s="107">
        <f t="shared" si="164"/>
        <v>0</v>
      </c>
      <c r="DJ93" s="107">
        <f t="shared" si="165"/>
        <v>0</v>
      </c>
      <c r="DK93" s="107">
        <f t="shared" si="166"/>
        <v>0</v>
      </c>
      <c r="DL93" s="107">
        <f t="shared" si="167"/>
        <v>0</v>
      </c>
      <c r="DM93" s="107">
        <f t="shared" si="168"/>
        <v>0</v>
      </c>
      <c r="DN93" s="107">
        <f t="shared" si="169"/>
        <v>0</v>
      </c>
      <c r="DO93" s="107">
        <f t="shared" si="170"/>
        <v>0</v>
      </c>
      <c r="DP93" s="107">
        <f t="shared" si="171"/>
        <v>0</v>
      </c>
      <c r="DQ93" s="107">
        <f t="shared" si="172"/>
        <v>0</v>
      </c>
      <c r="DR93" s="107">
        <f t="shared" si="173"/>
        <v>0</v>
      </c>
      <c r="DS93" s="107">
        <f t="shared" si="174"/>
        <v>0</v>
      </c>
      <c r="DT93" s="107">
        <f t="shared" si="175"/>
        <v>0</v>
      </c>
      <c r="DV93" s="107">
        <f t="shared" si="176"/>
        <v>0</v>
      </c>
      <c r="DW93" s="107">
        <f t="shared" si="177"/>
        <v>0</v>
      </c>
      <c r="DX93" s="107">
        <f t="shared" si="178"/>
        <v>0</v>
      </c>
      <c r="DY93" s="107">
        <f t="shared" si="179"/>
        <v>0</v>
      </c>
      <c r="DZ93" s="107">
        <f t="shared" si="180"/>
        <v>0</v>
      </c>
      <c r="EA93" s="107">
        <f t="shared" si="181"/>
        <v>0</v>
      </c>
      <c r="EB93" s="107">
        <f t="shared" si="182"/>
        <v>0</v>
      </c>
      <c r="EC93" s="107">
        <f t="shared" si="183"/>
        <v>0</v>
      </c>
      <c r="ED93" s="107">
        <f t="shared" si="184"/>
        <v>0</v>
      </c>
      <c r="EE93" s="107">
        <f t="shared" si="185"/>
        <v>0</v>
      </c>
      <c r="EG93" s="195">
        <f t="shared" si="186"/>
        <v>0</v>
      </c>
      <c r="EH93" s="195">
        <f t="shared" si="187"/>
        <v>0</v>
      </c>
      <c r="EI93" s="195">
        <f t="shared" si="188"/>
        <v>0</v>
      </c>
      <c r="EJ93" s="195">
        <f t="shared" si="189"/>
        <v>0</v>
      </c>
      <c r="EK93" s="195">
        <f t="shared" si="195"/>
        <v>0</v>
      </c>
      <c r="EL93" s="195">
        <f t="shared" si="195"/>
        <v>0</v>
      </c>
      <c r="EM93" s="195">
        <f t="shared" si="195"/>
        <v>0</v>
      </c>
      <c r="EN93" s="195">
        <f t="shared" si="195"/>
        <v>0</v>
      </c>
      <c r="EO93" s="195">
        <f t="shared" si="195"/>
        <v>0</v>
      </c>
      <c r="EP93" s="195">
        <f t="shared" si="195"/>
        <v>0</v>
      </c>
    </row>
    <row r="94" spans="2:146" x14ac:dyDescent="0.2">
      <c r="B94" s="126">
        <f t="shared" si="136"/>
        <v>1</v>
      </c>
      <c r="C94" s="126" t="str">
        <f t="shared" ca="1" si="137"/>
        <v/>
      </c>
      <c r="D94" s="126" t="str">
        <f t="shared" ca="1" si="138"/>
        <v/>
      </c>
      <c r="E94" s="126" t="str">
        <f t="shared" ca="1" si="139"/>
        <v/>
      </c>
      <c r="F94" s="127" t="str">
        <f ca="1">OFFSET(prihlasky!$H$1,$CJ94,0)</f>
        <v/>
      </c>
      <c r="G94" s="127" t="str">
        <f ca="1">IF(OFFSET(prihlasky!$B$1,$CJ94,0)="","",(OFFSET(prihlasky!$B$1,$CJ94,0)))</f>
        <v/>
      </c>
      <c r="H94" s="127">
        <f ca="1">OFFSET(prihlasky!$I$1,$CJ94,0)</f>
        <v>0</v>
      </c>
      <c r="I94" s="127">
        <f ca="1">OFFSET(prihlasky!$A$1,$CJ94,0)</f>
        <v>0</v>
      </c>
      <c r="J94" s="126">
        <f t="shared" si="140"/>
        <v>0</v>
      </c>
      <c r="K94" s="159">
        <f t="shared" si="141"/>
        <v>0</v>
      </c>
      <c r="L94" s="131">
        <f t="shared" ca="1" si="142"/>
        <v>0</v>
      </c>
      <c r="M94" s="127" t="str">
        <f ca="1">IF(OR(CH94=0,ISERROR(MATCH(I94,KKoef!E:E,0))),"",MATCH(I94,KKoef!E:E,0)-1)</f>
        <v/>
      </c>
      <c r="N94" s="127" t="str">
        <f ca="1">IF(M94="","",OFFSET(KKoef!$B$1,M94,0))</f>
        <v/>
      </c>
      <c r="O94" s="128"/>
      <c r="P94" s="128"/>
      <c r="Q94" s="128"/>
      <c r="R94" s="128"/>
      <c r="S94" s="128"/>
      <c r="T94" s="250"/>
      <c r="U94" s="128"/>
      <c r="V94" s="128"/>
      <c r="W94" s="128"/>
      <c r="X94" s="128"/>
      <c r="Y94" s="128"/>
      <c r="Z94" s="250"/>
      <c r="AA94" s="119">
        <f t="shared" ca="1" si="77"/>
        <v>75</v>
      </c>
      <c r="AB94" s="252">
        <f t="shared" si="191"/>
        <v>0</v>
      </c>
      <c r="AC94" s="119">
        <f t="shared" si="192"/>
        <v>0</v>
      </c>
      <c r="AD94" s="252">
        <f t="shared" si="193"/>
        <v>0</v>
      </c>
      <c r="AE94" s="170">
        <f t="shared" ca="1" si="78"/>
        <v>0</v>
      </c>
      <c r="AF94" s="22"/>
      <c r="AG94" s="224"/>
      <c r="AH94" s="194"/>
      <c r="AI94" s="194"/>
      <c r="AJ94" s="194"/>
      <c r="AK94" s="225"/>
      <c r="AL94" s="224"/>
      <c r="AM94" s="194"/>
      <c r="AN94" s="194"/>
      <c r="AO94" s="194"/>
      <c r="AP94" s="225"/>
      <c r="AQ94" s="224"/>
      <c r="AR94" s="194"/>
      <c r="AS94" s="194"/>
      <c r="AT94" s="194"/>
      <c r="AU94" s="225"/>
      <c r="AV94" s="224"/>
      <c r="AW94" s="194"/>
      <c r="AX94" s="194"/>
      <c r="AY94" s="194"/>
      <c r="AZ94" s="225"/>
      <c r="BA94" s="224"/>
      <c r="BB94" s="194"/>
      <c r="BC94" s="194"/>
      <c r="BD94" s="194"/>
      <c r="BE94" s="225"/>
      <c r="BF94" s="224"/>
      <c r="BG94" s="194"/>
      <c r="BH94" s="194"/>
      <c r="BI94" s="194"/>
      <c r="BJ94" s="225"/>
      <c r="BK94" s="212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215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69">
        <f t="shared" si="143"/>
        <v>0</v>
      </c>
      <c r="CH94" s="26">
        <f t="shared" si="79"/>
        <v>0</v>
      </c>
      <c r="CJ94" s="39">
        <v>86</v>
      </c>
      <c r="CK94" s="16">
        <f t="shared" si="144"/>
        <v>0</v>
      </c>
      <c r="CL94" s="51">
        <f t="shared" ca="1" si="194"/>
        <v>0</v>
      </c>
      <c r="CM94" s="51">
        <f t="shared" ca="1" si="194"/>
        <v>0</v>
      </c>
      <c r="CN94" s="51">
        <f t="shared" ca="1" si="194"/>
        <v>0</v>
      </c>
      <c r="CO94" s="51">
        <f t="shared" ca="1" si="145"/>
        <v>0</v>
      </c>
      <c r="CQ94" s="107">
        <f t="shared" si="146"/>
        <v>0</v>
      </c>
      <c r="CR94" s="107">
        <f t="shared" si="147"/>
        <v>0</v>
      </c>
      <c r="CS94" s="107">
        <f t="shared" si="148"/>
        <v>0</v>
      </c>
      <c r="CT94" s="107">
        <f t="shared" si="149"/>
        <v>0</v>
      </c>
      <c r="CU94" s="107">
        <f t="shared" si="150"/>
        <v>0</v>
      </c>
      <c r="CV94" s="107">
        <f t="shared" si="151"/>
        <v>0</v>
      </c>
      <c r="CW94" s="107">
        <f t="shared" si="152"/>
        <v>0</v>
      </c>
      <c r="CX94" s="107">
        <f t="shared" si="153"/>
        <v>0</v>
      </c>
      <c r="CY94" s="107">
        <f t="shared" si="154"/>
        <v>0</v>
      </c>
      <c r="CZ94" s="107">
        <f t="shared" si="155"/>
        <v>0</v>
      </c>
      <c r="DA94" s="107">
        <f t="shared" si="156"/>
        <v>0</v>
      </c>
      <c r="DB94" s="107">
        <f t="shared" si="157"/>
        <v>0</v>
      </c>
      <c r="DC94" s="107">
        <f t="shared" si="158"/>
        <v>0</v>
      </c>
      <c r="DD94" s="107">
        <f t="shared" si="159"/>
        <v>0</v>
      </c>
      <c r="DE94" s="107">
        <f t="shared" si="160"/>
        <v>0</v>
      </c>
      <c r="DF94" s="107">
        <f t="shared" si="161"/>
        <v>0</v>
      </c>
      <c r="DG94" s="107">
        <f t="shared" si="162"/>
        <v>0</v>
      </c>
      <c r="DH94" s="107">
        <f t="shared" si="163"/>
        <v>0</v>
      </c>
      <c r="DI94" s="107">
        <f t="shared" si="164"/>
        <v>0</v>
      </c>
      <c r="DJ94" s="107">
        <f t="shared" si="165"/>
        <v>0</v>
      </c>
      <c r="DK94" s="107">
        <f t="shared" si="166"/>
        <v>0</v>
      </c>
      <c r="DL94" s="107">
        <f t="shared" si="167"/>
        <v>0</v>
      </c>
      <c r="DM94" s="107">
        <f t="shared" si="168"/>
        <v>0</v>
      </c>
      <c r="DN94" s="107">
        <f t="shared" si="169"/>
        <v>0</v>
      </c>
      <c r="DO94" s="107">
        <f t="shared" si="170"/>
        <v>0</v>
      </c>
      <c r="DP94" s="107">
        <f t="shared" si="171"/>
        <v>0</v>
      </c>
      <c r="DQ94" s="107">
        <f t="shared" si="172"/>
        <v>0</v>
      </c>
      <c r="DR94" s="107">
        <f t="shared" si="173"/>
        <v>0</v>
      </c>
      <c r="DS94" s="107">
        <f t="shared" si="174"/>
        <v>0</v>
      </c>
      <c r="DT94" s="107">
        <f t="shared" si="175"/>
        <v>0</v>
      </c>
      <c r="DV94" s="107">
        <f t="shared" si="176"/>
        <v>0</v>
      </c>
      <c r="DW94" s="107">
        <f t="shared" si="177"/>
        <v>0</v>
      </c>
      <c r="DX94" s="107">
        <f t="shared" si="178"/>
        <v>0</v>
      </c>
      <c r="DY94" s="107">
        <f t="shared" si="179"/>
        <v>0</v>
      </c>
      <c r="DZ94" s="107">
        <f t="shared" si="180"/>
        <v>0</v>
      </c>
      <c r="EA94" s="107">
        <f t="shared" si="181"/>
        <v>0</v>
      </c>
      <c r="EB94" s="107">
        <f t="shared" si="182"/>
        <v>0</v>
      </c>
      <c r="EC94" s="107">
        <f t="shared" si="183"/>
        <v>0</v>
      </c>
      <c r="ED94" s="107">
        <f t="shared" si="184"/>
        <v>0</v>
      </c>
      <c r="EE94" s="107">
        <f t="shared" si="185"/>
        <v>0</v>
      </c>
      <c r="EG94" s="195">
        <f t="shared" si="186"/>
        <v>0</v>
      </c>
      <c r="EH94" s="195">
        <f t="shared" si="187"/>
        <v>0</v>
      </c>
      <c r="EI94" s="195">
        <f t="shared" si="188"/>
        <v>0</v>
      </c>
      <c r="EJ94" s="195">
        <f t="shared" si="189"/>
        <v>0</v>
      </c>
      <c r="EK94" s="195">
        <f t="shared" si="195"/>
        <v>0</v>
      </c>
      <c r="EL94" s="195">
        <f t="shared" si="195"/>
        <v>0</v>
      </c>
      <c r="EM94" s="195">
        <f t="shared" si="195"/>
        <v>0</v>
      </c>
      <c r="EN94" s="195">
        <f t="shared" si="195"/>
        <v>0</v>
      </c>
      <c r="EO94" s="195">
        <f t="shared" si="195"/>
        <v>0</v>
      </c>
      <c r="EP94" s="195">
        <f t="shared" si="195"/>
        <v>0</v>
      </c>
    </row>
    <row r="95" spans="2:146" x14ac:dyDescent="0.2">
      <c r="B95" s="126">
        <f t="shared" si="136"/>
        <v>1</v>
      </c>
      <c r="C95" s="126" t="str">
        <f t="shared" ca="1" si="137"/>
        <v/>
      </c>
      <c r="D95" s="126" t="str">
        <f t="shared" ca="1" si="138"/>
        <v/>
      </c>
      <c r="E95" s="126" t="str">
        <f t="shared" ca="1" si="139"/>
        <v/>
      </c>
      <c r="F95" s="127" t="str">
        <f ca="1">OFFSET(prihlasky!$H$1,$CJ95,0)</f>
        <v/>
      </c>
      <c r="G95" s="127" t="str">
        <f ca="1">IF(OFFSET(prihlasky!$B$1,$CJ95,0)="","",(OFFSET(prihlasky!$B$1,$CJ95,0)))</f>
        <v/>
      </c>
      <c r="H95" s="127">
        <f ca="1">OFFSET(prihlasky!$I$1,$CJ95,0)</f>
        <v>0</v>
      </c>
      <c r="I95" s="127">
        <f ca="1">OFFSET(prihlasky!$A$1,$CJ95,0)</f>
        <v>0</v>
      </c>
      <c r="J95" s="126">
        <f t="shared" si="140"/>
        <v>0</v>
      </c>
      <c r="K95" s="159">
        <f t="shared" si="141"/>
        <v>0</v>
      </c>
      <c r="L95" s="131">
        <f t="shared" ca="1" si="142"/>
        <v>0</v>
      </c>
      <c r="M95" s="127" t="str">
        <f ca="1">IF(OR(CH95=0,ISERROR(MATCH(I95,KKoef!E:E,0))),"",MATCH(I95,KKoef!E:E,0)-1)</f>
        <v/>
      </c>
      <c r="N95" s="127" t="str">
        <f ca="1">IF(M95="","",OFFSET(KKoef!$B$1,M95,0))</f>
        <v/>
      </c>
      <c r="O95" s="128"/>
      <c r="P95" s="128"/>
      <c r="Q95" s="128"/>
      <c r="R95" s="128"/>
      <c r="S95" s="128"/>
      <c r="T95" s="250"/>
      <c r="U95" s="128"/>
      <c r="V95" s="128"/>
      <c r="W95" s="128"/>
      <c r="X95" s="128"/>
      <c r="Y95" s="128"/>
      <c r="Z95" s="250"/>
      <c r="AA95" s="119">
        <f t="shared" ca="1" si="77"/>
        <v>75</v>
      </c>
      <c r="AB95" s="252">
        <f t="shared" si="191"/>
        <v>0</v>
      </c>
      <c r="AC95" s="119">
        <f t="shared" si="192"/>
        <v>0</v>
      </c>
      <c r="AD95" s="252">
        <f t="shared" si="193"/>
        <v>0</v>
      </c>
      <c r="AE95" s="170">
        <f t="shared" ca="1" si="78"/>
        <v>0</v>
      </c>
      <c r="AF95" s="22"/>
      <c r="AG95" s="224"/>
      <c r="AH95" s="194"/>
      <c r="AI95" s="194"/>
      <c r="AJ95" s="194"/>
      <c r="AK95" s="225"/>
      <c r="AL95" s="224"/>
      <c r="AM95" s="194"/>
      <c r="AN95" s="194"/>
      <c r="AO95" s="194"/>
      <c r="AP95" s="225"/>
      <c r="AQ95" s="224"/>
      <c r="AR95" s="194"/>
      <c r="AS95" s="194"/>
      <c r="AT95" s="194"/>
      <c r="AU95" s="225"/>
      <c r="AV95" s="224"/>
      <c r="AW95" s="194"/>
      <c r="AX95" s="194"/>
      <c r="AY95" s="194"/>
      <c r="AZ95" s="225"/>
      <c r="BA95" s="224"/>
      <c r="BB95" s="194"/>
      <c r="BC95" s="194"/>
      <c r="BD95" s="194"/>
      <c r="BE95" s="225"/>
      <c r="BF95" s="224"/>
      <c r="BG95" s="194"/>
      <c r="BH95" s="194"/>
      <c r="BI95" s="194"/>
      <c r="BJ95" s="225"/>
      <c r="BK95" s="212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215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69">
        <f t="shared" si="143"/>
        <v>0</v>
      </c>
      <c r="CH95" s="26">
        <f t="shared" si="79"/>
        <v>0</v>
      </c>
      <c r="CJ95" s="39">
        <v>87</v>
      </c>
      <c r="CK95" s="16">
        <f t="shared" si="144"/>
        <v>0</v>
      </c>
      <c r="CL95" s="51">
        <f t="shared" ca="1" si="194"/>
        <v>0</v>
      </c>
      <c r="CM95" s="51">
        <f t="shared" ca="1" si="194"/>
        <v>0</v>
      </c>
      <c r="CN95" s="51">
        <f t="shared" ca="1" si="194"/>
        <v>0</v>
      </c>
      <c r="CO95" s="51">
        <f t="shared" ca="1" si="145"/>
        <v>0</v>
      </c>
      <c r="CQ95" s="107">
        <f t="shared" si="146"/>
        <v>0</v>
      </c>
      <c r="CR95" s="107">
        <f t="shared" si="147"/>
        <v>0</v>
      </c>
      <c r="CS95" s="107">
        <f t="shared" si="148"/>
        <v>0</v>
      </c>
      <c r="CT95" s="107">
        <f t="shared" si="149"/>
        <v>0</v>
      </c>
      <c r="CU95" s="107">
        <f t="shared" si="150"/>
        <v>0</v>
      </c>
      <c r="CV95" s="107">
        <f t="shared" si="151"/>
        <v>0</v>
      </c>
      <c r="CW95" s="107">
        <f t="shared" si="152"/>
        <v>0</v>
      </c>
      <c r="CX95" s="107">
        <f t="shared" si="153"/>
        <v>0</v>
      </c>
      <c r="CY95" s="107">
        <f t="shared" si="154"/>
        <v>0</v>
      </c>
      <c r="CZ95" s="107">
        <f t="shared" si="155"/>
        <v>0</v>
      </c>
      <c r="DA95" s="107">
        <f t="shared" si="156"/>
        <v>0</v>
      </c>
      <c r="DB95" s="107">
        <f t="shared" si="157"/>
        <v>0</v>
      </c>
      <c r="DC95" s="107">
        <f t="shared" si="158"/>
        <v>0</v>
      </c>
      <c r="DD95" s="107">
        <f t="shared" si="159"/>
        <v>0</v>
      </c>
      <c r="DE95" s="107">
        <f t="shared" si="160"/>
        <v>0</v>
      </c>
      <c r="DF95" s="107">
        <f t="shared" si="161"/>
        <v>0</v>
      </c>
      <c r="DG95" s="107">
        <f t="shared" si="162"/>
        <v>0</v>
      </c>
      <c r="DH95" s="107">
        <f t="shared" si="163"/>
        <v>0</v>
      </c>
      <c r="DI95" s="107">
        <f t="shared" si="164"/>
        <v>0</v>
      </c>
      <c r="DJ95" s="107">
        <f t="shared" si="165"/>
        <v>0</v>
      </c>
      <c r="DK95" s="107">
        <f t="shared" si="166"/>
        <v>0</v>
      </c>
      <c r="DL95" s="107">
        <f t="shared" si="167"/>
        <v>0</v>
      </c>
      <c r="DM95" s="107">
        <f t="shared" si="168"/>
        <v>0</v>
      </c>
      <c r="DN95" s="107">
        <f t="shared" si="169"/>
        <v>0</v>
      </c>
      <c r="DO95" s="107">
        <f t="shared" si="170"/>
        <v>0</v>
      </c>
      <c r="DP95" s="107">
        <f t="shared" si="171"/>
        <v>0</v>
      </c>
      <c r="DQ95" s="107">
        <f t="shared" si="172"/>
        <v>0</v>
      </c>
      <c r="DR95" s="107">
        <f t="shared" si="173"/>
        <v>0</v>
      </c>
      <c r="DS95" s="107">
        <f t="shared" si="174"/>
        <v>0</v>
      </c>
      <c r="DT95" s="107">
        <f t="shared" si="175"/>
        <v>0</v>
      </c>
      <c r="DV95" s="107">
        <f t="shared" si="176"/>
        <v>0</v>
      </c>
      <c r="DW95" s="107">
        <f t="shared" si="177"/>
        <v>0</v>
      </c>
      <c r="DX95" s="107">
        <f t="shared" si="178"/>
        <v>0</v>
      </c>
      <c r="DY95" s="107">
        <f t="shared" si="179"/>
        <v>0</v>
      </c>
      <c r="DZ95" s="107">
        <f t="shared" si="180"/>
        <v>0</v>
      </c>
      <c r="EA95" s="107">
        <f t="shared" si="181"/>
        <v>0</v>
      </c>
      <c r="EB95" s="107">
        <f t="shared" si="182"/>
        <v>0</v>
      </c>
      <c r="EC95" s="107">
        <f t="shared" si="183"/>
        <v>0</v>
      </c>
      <c r="ED95" s="107">
        <f t="shared" si="184"/>
        <v>0</v>
      </c>
      <c r="EE95" s="107">
        <f t="shared" si="185"/>
        <v>0</v>
      </c>
      <c r="EG95" s="195">
        <f t="shared" si="186"/>
        <v>0</v>
      </c>
      <c r="EH95" s="195">
        <f t="shared" si="187"/>
        <v>0</v>
      </c>
      <c r="EI95" s="195">
        <f t="shared" si="188"/>
        <v>0</v>
      </c>
      <c r="EJ95" s="195">
        <f t="shared" si="189"/>
        <v>0</v>
      </c>
      <c r="EK95" s="195">
        <f t="shared" si="195"/>
        <v>0</v>
      </c>
      <c r="EL95" s="195">
        <f t="shared" si="195"/>
        <v>0</v>
      </c>
      <c r="EM95" s="195">
        <f t="shared" si="195"/>
        <v>0</v>
      </c>
      <c r="EN95" s="195">
        <f t="shared" si="195"/>
        <v>0</v>
      </c>
      <c r="EO95" s="195">
        <f t="shared" si="195"/>
        <v>0</v>
      </c>
      <c r="EP95" s="195">
        <f t="shared" si="195"/>
        <v>0</v>
      </c>
    </row>
    <row r="96" spans="2:146" x14ac:dyDescent="0.2">
      <c r="B96" s="126">
        <f t="shared" si="136"/>
        <v>1</v>
      </c>
      <c r="C96" s="126" t="str">
        <f t="shared" ca="1" si="137"/>
        <v/>
      </c>
      <c r="D96" s="126" t="str">
        <f t="shared" ca="1" si="138"/>
        <v/>
      </c>
      <c r="E96" s="126" t="str">
        <f t="shared" ca="1" si="139"/>
        <v/>
      </c>
      <c r="F96" s="127" t="str">
        <f ca="1">OFFSET(prihlasky!$H$1,$CJ96,0)</f>
        <v/>
      </c>
      <c r="G96" s="127" t="str">
        <f ca="1">IF(OFFSET(prihlasky!$B$1,$CJ96,0)="","",(OFFSET(prihlasky!$B$1,$CJ96,0)))</f>
        <v/>
      </c>
      <c r="H96" s="127">
        <f ca="1">OFFSET(prihlasky!$I$1,$CJ96,0)</f>
        <v>0</v>
      </c>
      <c r="I96" s="127">
        <f ca="1">OFFSET(prihlasky!$A$1,$CJ96,0)</f>
        <v>0</v>
      </c>
      <c r="J96" s="126">
        <f t="shared" si="140"/>
        <v>0</v>
      </c>
      <c r="K96" s="159">
        <f t="shared" si="141"/>
        <v>0</v>
      </c>
      <c r="L96" s="131">
        <f t="shared" ca="1" si="142"/>
        <v>0</v>
      </c>
      <c r="M96" s="127" t="str">
        <f ca="1">IF(OR(CH96=0,ISERROR(MATCH(I96,KKoef!E:E,0))),"",MATCH(I96,KKoef!E:E,0)-1)</f>
        <v/>
      </c>
      <c r="N96" s="127" t="str">
        <f ca="1">IF(M96="","",OFFSET(KKoef!$B$1,M96,0))</f>
        <v/>
      </c>
      <c r="O96" s="128"/>
      <c r="P96" s="128"/>
      <c r="Q96" s="128"/>
      <c r="R96" s="128"/>
      <c r="S96" s="128"/>
      <c r="T96" s="250"/>
      <c r="U96" s="128"/>
      <c r="V96" s="128"/>
      <c r="W96" s="128"/>
      <c r="X96" s="128"/>
      <c r="Y96" s="128"/>
      <c r="Z96" s="250"/>
      <c r="AA96" s="119">
        <f t="shared" ref="AA96:AA128" ca="1" si="196">IF(H96="P",Trail_2_P,Trail_2_O)</f>
        <v>75</v>
      </c>
      <c r="AB96" s="252">
        <f t="shared" si="191"/>
        <v>0</v>
      </c>
      <c r="AC96" s="119">
        <f t="shared" si="192"/>
        <v>0</v>
      </c>
      <c r="AD96" s="252">
        <f t="shared" si="193"/>
        <v>0</v>
      </c>
      <c r="AE96" s="170">
        <f t="shared" ref="AE96:AE128" ca="1" si="197">IF(AC96*60+AD96&gt;AA96*60,INT((AC96*60+AD96-AA96*60+299)/300),0)</f>
        <v>0</v>
      </c>
      <c r="AF96" s="22"/>
      <c r="AG96" s="224"/>
      <c r="AH96" s="194"/>
      <c r="AI96" s="194"/>
      <c r="AJ96" s="194"/>
      <c r="AK96" s="225"/>
      <c r="AL96" s="224"/>
      <c r="AM96" s="194"/>
      <c r="AN96" s="194"/>
      <c r="AO96" s="194"/>
      <c r="AP96" s="225"/>
      <c r="AQ96" s="224"/>
      <c r="AR96" s="194"/>
      <c r="AS96" s="194"/>
      <c r="AT96" s="194"/>
      <c r="AU96" s="225"/>
      <c r="AV96" s="224"/>
      <c r="AW96" s="194"/>
      <c r="AX96" s="194"/>
      <c r="AY96" s="194"/>
      <c r="AZ96" s="225"/>
      <c r="BA96" s="224"/>
      <c r="BB96" s="194"/>
      <c r="BC96" s="194"/>
      <c r="BD96" s="194"/>
      <c r="BE96" s="225"/>
      <c r="BF96" s="224"/>
      <c r="BG96" s="194"/>
      <c r="BH96" s="194"/>
      <c r="BI96" s="194"/>
      <c r="BJ96" s="225"/>
      <c r="BK96" s="212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215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69">
        <f t="shared" si="143"/>
        <v>0</v>
      </c>
      <c r="CH96" s="26">
        <f t="shared" ref="CH96:CH128" si="198">SUM(CQ96:DU96)</f>
        <v>0</v>
      </c>
      <c r="CJ96" s="39">
        <v>88</v>
      </c>
      <c r="CK96" s="16">
        <f t="shared" si="144"/>
        <v>0</v>
      </c>
      <c r="CL96" s="51">
        <f t="shared" ca="1" si="194"/>
        <v>0</v>
      </c>
      <c r="CM96" s="51">
        <f t="shared" ca="1" si="194"/>
        <v>0</v>
      </c>
      <c r="CN96" s="51">
        <f t="shared" ca="1" si="194"/>
        <v>0</v>
      </c>
      <c r="CO96" s="51">
        <f t="shared" ca="1" si="145"/>
        <v>0</v>
      </c>
      <c r="CQ96" s="107">
        <f t="shared" si="146"/>
        <v>0</v>
      </c>
      <c r="CR96" s="107">
        <f t="shared" si="147"/>
        <v>0</v>
      </c>
      <c r="CS96" s="107">
        <f t="shared" si="148"/>
        <v>0</v>
      </c>
      <c r="CT96" s="107">
        <f t="shared" si="149"/>
        <v>0</v>
      </c>
      <c r="CU96" s="107">
        <f t="shared" si="150"/>
        <v>0</v>
      </c>
      <c r="CV96" s="107">
        <f t="shared" si="151"/>
        <v>0</v>
      </c>
      <c r="CW96" s="107">
        <f t="shared" si="152"/>
        <v>0</v>
      </c>
      <c r="CX96" s="107">
        <f t="shared" si="153"/>
        <v>0</v>
      </c>
      <c r="CY96" s="107">
        <f t="shared" si="154"/>
        <v>0</v>
      </c>
      <c r="CZ96" s="107">
        <f t="shared" si="155"/>
        <v>0</v>
      </c>
      <c r="DA96" s="107">
        <f t="shared" si="156"/>
        <v>0</v>
      </c>
      <c r="DB96" s="107">
        <f t="shared" si="157"/>
        <v>0</v>
      </c>
      <c r="DC96" s="107">
        <f t="shared" si="158"/>
        <v>0</v>
      </c>
      <c r="DD96" s="107">
        <f t="shared" si="159"/>
        <v>0</v>
      </c>
      <c r="DE96" s="107">
        <f t="shared" si="160"/>
        <v>0</v>
      </c>
      <c r="DF96" s="107">
        <f t="shared" si="161"/>
        <v>0</v>
      </c>
      <c r="DG96" s="107">
        <f t="shared" si="162"/>
        <v>0</v>
      </c>
      <c r="DH96" s="107">
        <f t="shared" si="163"/>
        <v>0</v>
      </c>
      <c r="DI96" s="107">
        <f t="shared" si="164"/>
        <v>0</v>
      </c>
      <c r="DJ96" s="107">
        <f t="shared" si="165"/>
        <v>0</v>
      </c>
      <c r="DK96" s="107">
        <f t="shared" si="166"/>
        <v>0</v>
      </c>
      <c r="DL96" s="107">
        <f t="shared" si="167"/>
        <v>0</v>
      </c>
      <c r="DM96" s="107">
        <f t="shared" si="168"/>
        <v>0</v>
      </c>
      <c r="DN96" s="107">
        <f t="shared" si="169"/>
        <v>0</v>
      </c>
      <c r="DO96" s="107">
        <f t="shared" si="170"/>
        <v>0</v>
      </c>
      <c r="DP96" s="107">
        <f t="shared" si="171"/>
        <v>0</v>
      </c>
      <c r="DQ96" s="107">
        <f t="shared" si="172"/>
        <v>0</v>
      </c>
      <c r="DR96" s="107">
        <f t="shared" si="173"/>
        <v>0</v>
      </c>
      <c r="DS96" s="107">
        <f t="shared" si="174"/>
        <v>0</v>
      </c>
      <c r="DT96" s="107">
        <f t="shared" si="175"/>
        <v>0</v>
      </c>
      <c r="DV96" s="107">
        <f t="shared" si="176"/>
        <v>0</v>
      </c>
      <c r="DW96" s="107">
        <f t="shared" si="177"/>
        <v>0</v>
      </c>
      <c r="DX96" s="107">
        <f t="shared" si="178"/>
        <v>0</v>
      </c>
      <c r="DY96" s="107">
        <f t="shared" si="179"/>
        <v>0</v>
      </c>
      <c r="DZ96" s="107">
        <f t="shared" si="180"/>
        <v>0</v>
      </c>
      <c r="EA96" s="107">
        <f t="shared" si="181"/>
        <v>0</v>
      </c>
      <c r="EB96" s="107">
        <f t="shared" si="182"/>
        <v>0</v>
      </c>
      <c r="EC96" s="107">
        <f t="shared" si="183"/>
        <v>0</v>
      </c>
      <c r="ED96" s="107">
        <f t="shared" si="184"/>
        <v>0</v>
      </c>
      <c r="EE96" s="107">
        <f t="shared" si="185"/>
        <v>0</v>
      </c>
      <c r="EG96" s="195">
        <f t="shared" si="186"/>
        <v>0</v>
      </c>
      <c r="EH96" s="195">
        <f t="shared" si="187"/>
        <v>0</v>
      </c>
      <c r="EI96" s="195">
        <f t="shared" si="188"/>
        <v>0</v>
      </c>
      <c r="EJ96" s="195">
        <f t="shared" si="189"/>
        <v>0</v>
      </c>
      <c r="EK96" s="195">
        <f t="shared" si="195"/>
        <v>0</v>
      </c>
      <c r="EL96" s="195">
        <f t="shared" si="195"/>
        <v>0</v>
      </c>
      <c r="EM96" s="195">
        <f t="shared" si="195"/>
        <v>0</v>
      </c>
      <c r="EN96" s="195">
        <f t="shared" si="195"/>
        <v>0</v>
      </c>
      <c r="EO96" s="195">
        <f t="shared" si="195"/>
        <v>0</v>
      </c>
      <c r="EP96" s="195">
        <f t="shared" si="195"/>
        <v>0</v>
      </c>
    </row>
    <row r="97" spans="2:146" x14ac:dyDescent="0.2">
      <c r="B97" s="126">
        <f t="shared" si="136"/>
        <v>1</v>
      </c>
      <c r="C97" s="126" t="str">
        <f t="shared" ca="1" si="137"/>
        <v/>
      </c>
      <c r="D97" s="126" t="str">
        <f t="shared" ca="1" si="138"/>
        <v/>
      </c>
      <c r="E97" s="126" t="str">
        <f t="shared" ca="1" si="139"/>
        <v/>
      </c>
      <c r="F97" s="127" t="str">
        <f ca="1">OFFSET(prihlasky!$H$1,$CJ97,0)</f>
        <v/>
      </c>
      <c r="G97" s="127" t="str">
        <f ca="1">IF(OFFSET(prihlasky!$B$1,$CJ97,0)="","",(OFFSET(prihlasky!$B$1,$CJ97,0)))</f>
        <v/>
      </c>
      <c r="H97" s="127">
        <f ca="1">OFFSET(prihlasky!$I$1,$CJ97,0)</f>
        <v>0</v>
      </c>
      <c r="I97" s="127">
        <f ca="1">OFFSET(prihlasky!$A$1,$CJ97,0)</f>
        <v>0</v>
      </c>
      <c r="J97" s="126">
        <f t="shared" si="140"/>
        <v>0</v>
      </c>
      <c r="K97" s="159">
        <f t="shared" si="141"/>
        <v>0</v>
      </c>
      <c r="L97" s="131">
        <f t="shared" ca="1" si="142"/>
        <v>0</v>
      </c>
      <c r="M97" s="127" t="str">
        <f ca="1">IF(OR(CH97=0,ISERROR(MATCH(I97,KKoef!E:E,0))),"",MATCH(I97,KKoef!E:E,0)-1)</f>
        <v/>
      </c>
      <c r="N97" s="127" t="str">
        <f ca="1">IF(M97="","",OFFSET(KKoef!$B$1,M97,0))</f>
        <v/>
      </c>
      <c r="O97" s="128"/>
      <c r="P97" s="128"/>
      <c r="Q97" s="128"/>
      <c r="R97" s="128"/>
      <c r="S97" s="128"/>
      <c r="T97" s="250"/>
      <c r="U97" s="128"/>
      <c r="V97" s="128"/>
      <c r="W97" s="128"/>
      <c r="X97" s="128"/>
      <c r="Y97" s="128"/>
      <c r="Z97" s="250"/>
      <c r="AA97" s="119">
        <f t="shared" ca="1" si="196"/>
        <v>75</v>
      </c>
      <c r="AB97" s="252">
        <f t="shared" si="191"/>
        <v>0</v>
      </c>
      <c r="AC97" s="119">
        <f t="shared" si="192"/>
        <v>0</v>
      </c>
      <c r="AD97" s="252">
        <f t="shared" si="193"/>
        <v>0</v>
      </c>
      <c r="AE97" s="170">
        <f t="shared" ca="1" si="197"/>
        <v>0</v>
      </c>
      <c r="AF97" s="22"/>
      <c r="AG97" s="224"/>
      <c r="AH97" s="194"/>
      <c r="AI97" s="194"/>
      <c r="AJ97" s="194"/>
      <c r="AK97" s="225"/>
      <c r="AL97" s="224"/>
      <c r="AM97" s="194"/>
      <c r="AN97" s="194"/>
      <c r="AO97" s="194"/>
      <c r="AP97" s="225"/>
      <c r="AQ97" s="224"/>
      <c r="AR97" s="194"/>
      <c r="AS97" s="194"/>
      <c r="AT97" s="194"/>
      <c r="AU97" s="225"/>
      <c r="AV97" s="224"/>
      <c r="AW97" s="194"/>
      <c r="AX97" s="194"/>
      <c r="AY97" s="194"/>
      <c r="AZ97" s="225"/>
      <c r="BA97" s="224"/>
      <c r="BB97" s="194"/>
      <c r="BC97" s="194"/>
      <c r="BD97" s="194"/>
      <c r="BE97" s="225"/>
      <c r="BF97" s="224"/>
      <c r="BG97" s="194"/>
      <c r="BH97" s="194"/>
      <c r="BI97" s="194"/>
      <c r="BJ97" s="225"/>
      <c r="BK97" s="212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215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69">
        <f t="shared" si="143"/>
        <v>0</v>
      </c>
      <c r="CH97" s="26">
        <f t="shared" si="198"/>
        <v>0</v>
      </c>
      <c r="CJ97" s="39">
        <v>89</v>
      </c>
      <c r="CK97" s="16">
        <f t="shared" si="144"/>
        <v>0</v>
      </c>
      <c r="CL97" s="51">
        <f t="shared" ca="1" si="194"/>
        <v>0</v>
      </c>
      <c r="CM97" s="51">
        <f t="shared" ca="1" si="194"/>
        <v>0</v>
      </c>
      <c r="CN97" s="51">
        <f t="shared" ca="1" si="194"/>
        <v>0</v>
      </c>
      <c r="CO97" s="51">
        <f t="shared" ca="1" si="145"/>
        <v>0</v>
      </c>
      <c r="CQ97" s="107">
        <f t="shared" si="146"/>
        <v>0</v>
      </c>
      <c r="CR97" s="107">
        <f t="shared" si="147"/>
        <v>0</v>
      </c>
      <c r="CS97" s="107">
        <f t="shared" si="148"/>
        <v>0</v>
      </c>
      <c r="CT97" s="107">
        <f t="shared" si="149"/>
        <v>0</v>
      </c>
      <c r="CU97" s="107">
        <f t="shared" si="150"/>
        <v>0</v>
      </c>
      <c r="CV97" s="107">
        <f t="shared" si="151"/>
        <v>0</v>
      </c>
      <c r="CW97" s="107">
        <f t="shared" si="152"/>
        <v>0</v>
      </c>
      <c r="CX97" s="107">
        <f t="shared" si="153"/>
        <v>0</v>
      </c>
      <c r="CY97" s="107">
        <f t="shared" si="154"/>
        <v>0</v>
      </c>
      <c r="CZ97" s="107">
        <f t="shared" si="155"/>
        <v>0</v>
      </c>
      <c r="DA97" s="107">
        <f t="shared" si="156"/>
        <v>0</v>
      </c>
      <c r="DB97" s="107">
        <f t="shared" si="157"/>
        <v>0</v>
      </c>
      <c r="DC97" s="107">
        <f t="shared" si="158"/>
        <v>0</v>
      </c>
      <c r="DD97" s="107">
        <f t="shared" si="159"/>
        <v>0</v>
      </c>
      <c r="DE97" s="107">
        <f t="shared" si="160"/>
        <v>0</v>
      </c>
      <c r="DF97" s="107">
        <f t="shared" si="161"/>
        <v>0</v>
      </c>
      <c r="DG97" s="107">
        <f t="shared" si="162"/>
        <v>0</v>
      </c>
      <c r="DH97" s="107">
        <f t="shared" si="163"/>
        <v>0</v>
      </c>
      <c r="DI97" s="107">
        <f t="shared" si="164"/>
        <v>0</v>
      </c>
      <c r="DJ97" s="107">
        <f t="shared" si="165"/>
        <v>0</v>
      </c>
      <c r="DK97" s="107">
        <f t="shared" si="166"/>
        <v>0</v>
      </c>
      <c r="DL97" s="107">
        <f t="shared" si="167"/>
        <v>0</v>
      </c>
      <c r="DM97" s="107">
        <f t="shared" si="168"/>
        <v>0</v>
      </c>
      <c r="DN97" s="107">
        <f t="shared" si="169"/>
        <v>0</v>
      </c>
      <c r="DO97" s="107">
        <f t="shared" si="170"/>
        <v>0</v>
      </c>
      <c r="DP97" s="107">
        <f t="shared" si="171"/>
        <v>0</v>
      </c>
      <c r="DQ97" s="107">
        <f t="shared" si="172"/>
        <v>0</v>
      </c>
      <c r="DR97" s="107">
        <f t="shared" si="173"/>
        <v>0</v>
      </c>
      <c r="DS97" s="107">
        <f t="shared" si="174"/>
        <v>0</v>
      </c>
      <c r="DT97" s="107">
        <f t="shared" si="175"/>
        <v>0</v>
      </c>
      <c r="DV97" s="107">
        <f t="shared" si="176"/>
        <v>0</v>
      </c>
      <c r="DW97" s="107">
        <f t="shared" si="177"/>
        <v>0</v>
      </c>
      <c r="DX97" s="107">
        <f t="shared" si="178"/>
        <v>0</v>
      </c>
      <c r="DY97" s="107">
        <f t="shared" si="179"/>
        <v>0</v>
      </c>
      <c r="DZ97" s="107">
        <f t="shared" si="180"/>
        <v>0</v>
      </c>
      <c r="EA97" s="107">
        <f t="shared" si="181"/>
        <v>0</v>
      </c>
      <c r="EB97" s="107">
        <f t="shared" si="182"/>
        <v>0</v>
      </c>
      <c r="EC97" s="107">
        <f t="shared" si="183"/>
        <v>0</v>
      </c>
      <c r="ED97" s="107">
        <f t="shared" si="184"/>
        <v>0</v>
      </c>
      <c r="EE97" s="107">
        <f t="shared" si="185"/>
        <v>0</v>
      </c>
      <c r="EG97" s="195">
        <f t="shared" si="186"/>
        <v>0</v>
      </c>
      <c r="EH97" s="195">
        <f t="shared" si="187"/>
        <v>0</v>
      </c>
      <c r="EI97" s="195">
        <f t="shared" si="188"/>
        <v>0</v>
      </c>
      <c r="EJ97" s="195">
        <f t="shared" si="189"/>
        <v>0</v>
      </c>
      <c r="EK97" s="195">
        <f t="shared" si="195"/>
        <v>0</v>
      </c>
      <c r="EL97" s="195">
        <f t="shared" si="195"/>
        <v>0</v>
      </c>
      <c r="EM97" s="195">
        <f t="shared" si="195"/>
        <v>0</v>
      </c>
      <c r="EN97" s="195">
        <f t="shared" si="195"/>
        <v>0</v>
      </c>
      <c r="EO97" s="195">
        <f t="shared" si="195"/>
        <v>0</v>
      </c>
      <c r="EP97" s="195">
        <f t="shared" si="195"/>
        <v>0</v>
      </c>
    </row>
    <row r="98" spans="2:146" x14ac:dyDescent="0.2">
      <c r="B98" s="126">
        <f t="shared" si="136"/>
        <v>1</v>
      </c>
      <c r="C98" s="126" t="str">
        <f t="shared" ca="1" si="137"/>
        <v/>
      </c>
      <c r="D98" s="126" t="str">
        <f t="shared" ca="1" si="138"/>
        <v/>
      </c>
      <c r="E98" s="126" t="str">
        <f t="shared" ca="1" si="139"/>
        <v/>
      </c>
      <c r="F98" s="127" t="str">
        <f ca="1">OFFSET(prihlasky!$H$1,$CJ98,0)</f>
        <v/>
      </c>
      <c r="G98" s="127" t="str">
        <f ca="1">IF(OFFSET(prihlasky!$B$1,$CJ98,0)="","",(OFFSET(prihlasky!$B$1,$CJ98,0)))</f>
        <v/>
      </c>
      <c r="H98" s="127">
        <f ca="1">OFFSET(prihlasky!$I$1,$CJ98,0)</f>
        <v>0</v>
      </c>
      <c r="I98" s="127">
        <f ca="1">OFFSET(prihlasky!$A$1,$CJ98,0)</f>
        <v>0</v>
      </c>
      <c r="J98" s="126">
        <f t="shared" si="140"/>
        <v>0</v>
      </c>
      <c r="K98" s="159">
        <f t="shared" si="141"/>
        <v>0</v>
      </c>
      <c r="L98" s="131">
        <f t="shared" ca="1" si="142"/>
        <v>0</v>
      </c>
      <c r="M98" s="127" t="str">
        <f ca="1">IF(OR(CH98=0,ISERROR(MATCH(I98,KKoef!E:E,0))),"",MATCH(I98,KKoef!E:E,0)-1)</f>
        <v/>
      </c>
      <c r="N98" s="127" t="str">
        <f ca="1">IF(M98="","",OFFSET(KKoef!$B$1,M98,0))</f>
        <v/>
      </c>
      <c r="O98" s="128"/>
      <c r="P98" s="128"/>
      <c r="Q98" s="128"/>
      <c r="R98" s="128"/>
      <c r="S98" s="128"/>
      <c r="T98" s="250"/>
      <c r="U98" s="128"/>
      <c r="V98" s="128"/>
      <c r="W98" s="128"/>
      <c r="X98" s="128"/>
      <c r="Y98" s="128"/>
      <c r="Z98" s="250"/>
      <c r="AA98" s="119">
        <f t="shared" ca="1" si="196"/>
        <v>75</v>
      </c>
      <c r="AB98" s="252">
        <f t="shared" si="191"/>
        <v>0</v>
      </c>
      <c r="AC98" s="119">
        <f t="shared" si="192"/>
        <v>0</v>
      </c>
      <c r="AD98" s="252">
        <f t="shared" si="193"/>
        <v>0</v>
      </c>
      <c r="AE98" s="170">
        <f t="shared" ca="1" si="197"/>
        <v>0</v>
      </c>
      <c r="AF98" s="22"/>
      <c r="AG98" s="224"/>
      <c r="AH98" s="194"/>
      <c r="AI98" s="194"/>
      <c r="AJ98" s="194"/>
      <c r="AK98" s="225"/>
      <c r="AL98" s="224"/>
      <c r="AM98" s="194"/>
      <c r="AN98" s="194"/>
      <c r="AO98" s="194"/>
      <c r="AP98" s="225"/>
      <c r="AQ98" s="224"/>
      <c r="AR98" s="194"/>
      <c r="AS98" s="194"/>
      <c r="AT98" s="194"/>
      <c r="AU98" s="225"/>
      <c r="AV98" s="224"/>
      <c r="AW98" s="194"/>
      <c r="AX98" s="194"/>
      <c r="AY98" s="194"/>
      <c r="AZ98" s="225"/>
      <c r="BA98" s="224"/>
      <c r="BB98" s="194"/>
      <c r="BC98" s="194"/>
      <c r="BD98" s="194"/>
      <c r="BE98" s="225"/>
      <c r="BF98" s="224"/>
      <c r="BG98" s="194"/>
      <c r="BH98" s="194"/>
      <c r="BI98" s="194"/>
      <c r="BJ98" s="225"/>
      <c r="BK98" s="212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215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69">
        <f>SUM(EG98:EP98)</f>
        <v>0</v>
      </c>
      <c r="CH98" s="26">
        <f t="shared" si="198"/>
        <v>0</v>
      </c>
      <c r="CJ98" s="39">
        <v>90</v>
      </c>
      <c r="CK98" s="16">
        <f t="shared" si="144"/>
        <v>0</v>
      </c>
      <c r="CL98" s="51">
        <f t="shared" ca="1" si="194"/>
        <v>0</v>
      </c>
      <c r="CM98" s="51">
        <f t="shared" ca="1" si="194"/>
        <v>0</v>
      </c>
      <c r="CN98" s="51">
        <f t="shared" ca="1" si="194"/>
        <v>0</v>
      </c>
      <c r="CO98" s="51">
        <f t="shared" ca="1" si="145"/>
        <v>0</v>
      </c>
      <c r="CQ98" s="107">
        <f t="shared" si="146"/>
        <v>0</v>
      </c>
      <c r="CR98" s="107">
        <f t="shared" si="147"/>
        <v>0</v>
      </c>
      <c r="CS98" s="107">
        <f t="shared" si="148"/>
        <v>0</v>
      </c>
      <c r="CT98" s="107">
        <f t="shared" si="149"/>
        <v>0</v>
      </c>
      <c r="CU98" s="107">
        <f t="shared" si="150"/>
        <v>0</v>
      </c>
      <c r="CV98" s="107">
        <f t="shared" si="151"/>
        <v>0</v>
      </c>
      <c r="CW98" s="107">
        <f t="shared" si="152"/>
        <v>0</v>
      </c>
      <c r="CX98" s="107">
        <f t="shared" si="153"/>
        <v>0</v>
      </c>
      <c r="CY98" s="107">
        <f t="shared" si="154"/>
        <v>0</v>
      </c>
      <c r="CZ98" s="107">
        <f t="shared" si="155"/>
        <v>0</v>
      </c>
      <c r="DA98" s="107">
        <f t="shared" si="156"/>
        <v>0</v>
      </c>
      <c r="DB98" s="107">
        <f t="shared" si="157"/>
        <v>0</v>
      </c>
      <c r="DC98" s="107">
        <f t="shared" si="158"/>
        <v>0</v>
      </c>
      <c r="DD98" s="107">
        <f t="shared" si="159"/>
        <v>0</v>
      </c>
      <c r="DE98" s="107">
        <f t="shared" si="160"/>
        <v>0</v>
      </c>
      <c r="DF98" s="107">
        <f t="shared" si="161"/>
        <v>0</v>
      </c>
      <c r="DG98" s="107">
        <f t="shared" si="162"/>
        <v>0</v>
      </c>
      <c r="DH98" s="107">
        <f t="shared" si="163"/>
        <v>0</v>
      </c>
      <c r="DI98" s="107">
        <f t="shared" si="164"/>
        <v>0</v>
      </c>
      <c r="DJ98" s="107">
        <f t="shared" si="165"/>
        <v>0</v>
      </c>
      <c r="DK98" s="107">
        <f t="shared" si="166"/>
        <v>0</v>
      </c>
      <c r="DL98" s="107">
        <f t="shared" si="167"/>
        <v>0</v>
      </c>
      <c r="DM98" s="107">
        <f t="shared" si="168"/>
        <v>0</v>
      </c>
      <c r="DN98" s="107">
        <f t="shared" si="169"/>
        <v>0</v>
      </c>
      <c r="DO98" s="107">
        <f t="shared" si="170"/>
        <v>0</v>
      </c>
      <c r="DP98" s="107">
        <f t="shared" si="171"/>
        <v>0</v>
      </c>
      <c r="DQ98" s="107">
        <f t="shared" si="172"/>
        <v>0</v>
      </c>
      <c r="DR98" s="107">
        <f t="shared" si="173"/>
        <v>0</v>
      </c>
      <c r="DS98" s="107">
        <f t="shared" si="174"/>
        <v>0</v>
      </c>
      <c r="DT98" s="107">
        <f t="shared" si="175"/>
        <v>0</v>
      </c>
      <c r="DV98" s="107">
        <f t="shared" si="176"/>
        <v>0</v>
      </c>
      <c r="DW98" s="107">
        <f t="shared" si="177"/>
        <v>0</v>
      </c>
      <c r="DX98" s="107">
        <f t="shared" si="178"/>
        <v>0</v>
      </c>
      <c r="DY98" s="107">
        <f t="shared" si="179"/>
        <v>0</v>
      </c>
      <c r="DZ98" s="107">
        <f t="shared" si="180"/>
        <v>0</v>
      </c>
      <c r="EA98" s="107">
        <f t="shared" si="181"/>
        <v>0</v>
      </c>
      <c r="EB98" s="107">
        <f t="shared" si="182"/>
        <v>0</v>
      </c>
      <c r="EC98" s="107">
        <f t="shared" si="183"/>
        <v>0</v>
      </c>
      <c r="ED98" s="107">
        <f t="shared" si="184"/>
        <v>0</v>
      </c>
      <c r="EE98" s="107">
        <f t="shared" si="185"/>
        <v>0</v>
      </c>
      <c r="EG98" s="195">
        <f t="shared" si="186"/>
        <v>0</v>
      </c>
      <c r="EH98" s="195">
        <f t="shared" si="187"/>
        <v>0</v>
      </c>
      <c r="EI98" s="195">
        <f t="shared" si="188"/>
        <v>0</v>
      </c>
      <c r="EJ98" s="195">
        <f t="shared" si="189"/>
        <v>0</v>
      </c>
      <c r="EK98" s="195">
        <f t="shared" si="195"/>
        <v>0</v>
      </c>
      <c r="EL98" s="195">
        <f t="shared" si="195"/>
        <v>0</v>
      </c>
      <c r="EM98" s="195">
        <f t="shared" si="195"/>
        <v>0</v>
      </c>
      <c r="EN98" s="195">
        <f t="shared" si="195"/>
        <v>0</v>
      </c>
      <c r="EO98" s="195">
        <f t="shared" si="195"/>
        <v>0</v>
      </c>
      <c r="EP98" s="195">
        <f t="shared" si="195"/>
        <v>0</v>
      </c>
    </row>
    <row r="99" spans="2:146" x14ac:dyDescent="0.2">
      <c r="B99" s="126">
        <f t="shared" si="136"/>
        <v>1</v>
      </c>
      <c r="C99" s="126" t="str">
        <f t="shared" ca="1" si="137"/>
        <v/>
      </c>
      <c r="D99" s="126" t="str">
        <f t="shared" ca="1" si="138"/>
        <v/>
      </c>
      <c r="E99" s="126" t="str">
        <f t="shared" ca="1" si="139"/>
        <v/>
      </c>
      <c r="F99" s="127" t="str">
        <f ca="1">OFFSET(prihlasky!$H$1,$CJ99,0)</f>
        <v/>
      </c>
      <c r="G99" s="127" t="str">
        <f ca="1">IF(OFFSET(prihlasky!$B$1,$CJ99,0)="","",(OFFSET(prihlasky!$B$1,$CJ99,0)))</f>
        <v/>
      </c>
      <c r="H99" s="127">
        <f ca="1">OFFSET(prihlasky!$I$1,$CJ99,0)</f>
        <v>0</v>
      </c>
      <c r="I99" s="127">
        <f ca="1">OFFSET(prihlasky!$A$1,$CJ99,0)</f>
        <v>0</v>
      </c>
      <c r="J99" s="126">
        <f t="shared" si="140"/>
        <v>0</v>
      </c>
      <c r="K99" s="159">
        <f t="shared" si="141"/>
        <v>0</v>
      </c>
      <c r="L99" s="131">
        <f t="shared" ca="1" si="142"/>
        <v>0</v>
      </c>
      <c r="M99" s="127" t="str">
        <f ca="1">IF(OR(CH99=0,ISERROR(MATCH(I99,KKoef!E:E,0))),"",MATCH(I99,KKoef!E:E,0)-1)</f>
        <v/>
      </c>
      <c r="N99" s="127" t="str">
        <f ca="1">IF(M99="","",OFFSET(KKoef!$B$1,M99,0))</f>
        <v/>
      </c>
      <c r="O99" s="128"/>
      <c r="P99" s="128"/>
      <c r="Q99" s="128"/>
      <c r="R99" s="128"/>
      <c r="S99" s="128"/>
      <c r="T99" s="250"/>
      <c r="U99" s="128"/>
      <c r="V99" s="128"/>
      <c r="W99" s="128"/>
      <c r="X99" s="128"/>
      <c r="Y99" s="128"/>
      <c r="Z99" s="250"/>
      <c r="AA99" s="119">
        <f t="shared" ca="1" si="196"/>
        <v>75</v>
      </c>
      <c r="AB99" s="252">
        <f t="shared" si="191"/>
        <v>0</v>
      </c>
      <c r="AC99" s="119">
        <f t="shared" si="192"/>
        <v>0</v>
      </c>
      <c r="AD99" s="252">
        <f t="shared" si="193"/>
        <v>0</v>
      </c>
      <c r="AE99" s="170">
        <f t="shared" ca="1" si="197"/>
        <v>0</v>
      </c>
      <c r="AF99" s="22"/>
      <c r="AG99" s="224"/>
      <c r="AH99" s="194"/>
      <c r="AI99" s="194"/>
      <c r="AJ99" s="194"/>
      <c r="AK99" s="225"/>
      <c r="AL99" s="224"/>
      <c r="AM99" s="194"/>
      <c r="AN99" s="194"/>
      <c r="AO99" s="194"/>
      <c r="AP99" s="225"/>
      <c r="AQ99" s="224"/>
      <c r="AR99" s="194"/>
      <c r="AS99" s="194"/>
      <c r="AT99" s="194"/>
      <c r="AU99" s="225"/>
      <c r="AV99" s="224"/>
      <c r="AW99" s="194"/>
      <c r="AX99" s="194"/>
      <c r="AY99" s="194"/>
      <c r="AZ99" s="225"/>
      <c r="BA99" s="224"/>
      <c r="BB99" s="194"/>
      <c r="BC99" s="194"/>
      <c r="BD99" s="194"/>
      <c r="BE99" s="225"/>
      <c r="BF99" s="224"/>
      <c r="BG99" s="194"/>
      <c r="BH99" s="194"/>
      <c r="BI99" s="194"/>
      <c r="BJ99" s="225"/>
      <c r="BK99" s="212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215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69">
        <f t="shared" ref="CG99:CG128" si="199">SUM(EG99:EP99)</f>
        <v>0</v>
      </c>
      <c r="CH99" s="26">
        <f t="shared" si="198"/>
        <v>0</v>
      </c>
      <c r="CJ99" s="39">
        <v>91</v>
      </c>
      <c r="CK99" s="16">
        <f t="shared" si="144"/>
        <v>0</v>
      </c>
      <c r="CL99" s="51">
        <f t="shared" ca="1" si="194"/>
        <v>0</v>
      </c>
      <c r="CM99" s="51">
        <f t="shared" ca="1" si="194"/>
        <v>0</v>
      </c>
      <c r="CN99" s="51">
        <f t="shared" ca="1" si="194"/>
        <v>0</v>
      </c>
      <c r="CO99" s="51">
        <f t="shared" ca="1" si="145"/>
        <v>0</v>
      </c>
      <c r="CQ99" s="107">
        <f t="shared" si="146"/>
        <v>0</v>
      </c>
      <c r="CR99" s="107">
        <f t="shared" si="147"/>
        <v>0</v>
      </c>
      <c r="CS99" s="107">
        <f t="shared" si="148"/>
        <v>0</v>
      </c>
      <c r="CT99" s="107">
        <f t="shared" si="149"/>
        <v>0</v>
      </c>
      <c r="CU99" s="107">
        <f t="shared" si="150"/>
        <v>0</v>
      </c>
      <c r="CV99" s="107">
        <f t="shared" si="151"/>
        <v>0</v>
      </c>
      <c r="CW99" s="107">
        <f t="shared" si="152"/>
        <v>0</v>
      </c>
      <c r="CX99" s="107">
        <f t="shared" si="153"/>
        <v>0</v>
      </c>
      <c r="CY99" s="107">
        <f t="shared" si="154"/>
        <v>0</v>
      </c>
      <c r="CZ99" s="107">
        <f t="shared" si="155"/>
        <v>0</v>
      </c>
      <c r="DA99" s="107">
        <f t="shared" si="156"/>
        <v>0</v>
      </c>
      <c r="DB99" s="107">
        <f t="shared" si="157"/>
        <v>0</v>
      </c>
      <c r="DC99" s="107">
        <f t="shared" si="158"/>
        <v>0</v>
      </c>
      <c r="DD99" s="107">
        <f t="shared" si="159"/>
        <v>0</v>
      </c>
      <c r="DE99" s="107">
        <f t="shared" si="160"/>
        <v>0</v>
      </c>
      <c r="DF99" s="107">
        <f t="shared" si="161"/>
        <v>0</v>
      </c>
      <c r="DG99" s="107">
        <f t="shared" si="162"/>
        <v>0</v>
      </c>
      <c r="DH99" s="107">
        <f t="shared" si="163"/>
        <v>0</v>
      </c>
      <c r="DI99" s="107">
        <f t="shared" si="164"/>
        <v>0</v>
      </c>
      <c r="DJ99" s="107">
        <f t="shared" si="165"/>
        <v>0</v>
      </c>
      <c r="DK99" s="107">
        <f t="shared" si="166"/>
        <v>0</v>
      </c>
      <c r="DL99" s="107">
        <f t="shared" si="167"/>
        <v>0</v>
      </c>
      <c r="DM99" s="107">
        <f t="shared" si="168"/>
        <v>0</v>
      </c>
      <c r="DN99" s="107">
        <f t="shared" si="169"/>
        <v>0</v>
      </c>
      <c r="DO99" s="107">
        <f t="shared" si="170"/>
        <v>0</v>
      </c>
      <c r="DP99" s="107">
        <f t="shared" si="171"/>
        <v>0</v>
      </c>
      <c r="DQ99" s="107">
        <f t="shared" si="172"/>
        <v>0</v>
      </c>
      <c r="DR99" s="107">
        <f t="shared" si="173"/>
        <v>0</v>
      </c>
      <c r="DS99" s="107">
        <f t="shared" si="174"/>
        <v>0</v>
      </c>
      <c r="DT99" s="107">
        <f t="shared" si="175"/>
        <v>0</v>
      </c>
      <c r="DV99" s="107">
        <f t="shared" si="176"/>
        <v>0</v>
      </c>
      <c r="DW99" s="107">
        <f t="shared" si="177"/>
        <v>0</v>
      </c>
      <c r="DX99" s="107">
        <f t="shared" si="178"/>
        <v>0</v>
      </c>
      <c r="DY99" s="107">
        <f t="shared" si="179"/>
        <v>0</v>
      </c>
      <c r="DZ99" s="107">
        <f t="shared" si="180"/>
        <v>0</v>
      </c>
      <c r="EA99" s="107">
        <f t="shared" si="181"/>
        <v>0</v>
      </c>
      <c r="EB99" s="107">
        <f t="shared" si="182"/>
        <v>0</v>
      </c>
      <c r="EC99" s="107">
        <f t="shared" si="183"/>
        <v>0</v>
      </c>
      <c r="ED99" s="107">
        <f t="shared" si="184"/>
        <v>0</v>
      </c>
      <c r="EE99" s="107">
        <f t="shared" si="185"/>
        <v>0</v>
      </c>
      <c r="EG99" s="195">
        <f t="shared" si="186"/>
        <v>0</v>
      </c>
      <c r="EH99" s="195">
        <f t="shared" si="187"/>
        <v>0</v>
      </c>
      <c r="EI99" s="195">
        <f t="shared" si="188"/>
        <v>0</v>
      </c>
      <c r="EJ99" s="195">
        <f t="shared" si="189"/>
        <v>0</v>
      </c>
      <c r="EK99" s="195">
        <f t="shared" si="195"/>
        <v>0</v>
      </c>
      <c r="EL99" s="195">
        <f t="shared" si="195"/>
        <v>0</v>
      </c>
      <c r="EM99" s="195">
        <f t="shared" si="195"/>
        <v>0</v>
      </c>
      <c r="EN99" s="195">
        <f t="shared" si="195"/>
        <v>0</v>
      </c>
      <c r="EO99" s="195">
        <f t="shared" si="195"/>
        <v>0</v>
      </c>
      <c r="EP99" s="195">
        <f t="shared" si="195"/>
        <v>0</v>
      </c>
    </row>
    <row r="100" spans="2:146" x14ac:dyDescent="0.2">
      <c r="B100" s="126">
        <f t="shared" si="136"/>
        <v>1</v>
      </c>
      <c r="C100" s="126" t="str">
        <f t="shared" ca="1" si="137"/>
        <v/>
      </c>
      <c r="D100" s="126" t="str">
        <f t="shared" ca="1" si="138"/>
        <v/>
      </c>
      <c r="E100" s="126" t="str">
        <f t="shared" ca="1" si="139"/>
        <v/>
      </c>
      <c r="F100" s="127" t="str">
        <f ca="1">OFFSET(prihlasky!$H$1,$CJ100,0)</f>
        <v/>
      </c>
      <c r="G100" s="127" t="str">
        <f ca="1">IF(OFFSET(prihlasky!$B$1,$CJ100,0)="","",(OFFSET(prihlasky!$B$1,$CJ100,0)))</f>
        <v/>
      </c>
      <c r="H100" s="127">
        <f ca="1">OFFSET(prihlasky!$I$1,$CJ100,0)</f>
        <v>0</v>
      </c>
      <c r="I100" s="127">
        <f ca="1">OFFSET(prihlasky!$A$1,$CJ100,0)</f>
        <v>0</v>
      </c>
      <c r="J100" s="126">
        <f t="shared" si="140"/>
        <v>0</v>
      </c>
      <c r="K100" s="159">
        <f t="shared" si="141"/>
        <v>0</v>
      </c>
      <c r="L100" s="131">
        <f t="shared" ca="1" si="142"/>
        <v>0</v>
      </c>
      <c r="M100" s="127" t="str">
        <f ca="1">IF(OR(CH100=0,ISERROR(MATCH(I100,KKoef!E:E,0))),"",MATCH(I100,KKoef!E:E,0)-1)</f>
        <v/>
      </c>
      <c r="N100" s="127" t="str">
        <f ca="1">IF(M100="","",OFFSET(KKoef!$B$1,M100,0))</f>
        <v/>
      </c>
      <c r="O100" s="128"/>
      <c r="P100" s="128"/>
      <c r="Q100" s="128"/>
      <c r="R100" s="128"/>
      <c r="S100" s="128"/>
      <c r="T100" s="250"/>
      <c r="U100" s="128"/>
      <c r="V100" s="128"/>
      <c r="W100" s="128"/>
      <c r="X100" s="128"/>
      <c r="Y100" s="128"/>
      <c r="Z100" s="250"/>
      <c r="AA100" s="119">
        <f t="shared" ca="1" si="196"/>
        <v>75</v>
      </c>
      <c r="AB100" s="252">
        <f t="shared" si="191"/>
        <v>0</v>
      </c>
      <c r="AC100" s="119">
        <f t="shared" si="192"/>
        <v>0</v>
      </c>
      <c r="AD100" s="252">
        <f t="shared" si="193"/>
        <v>0</v>
      </c>
      <c r="AE100" s="170">
        <f t="shared" ca="1" si="197"/>
        <v>0</v>
      </c>
      <c r="AF100" s="22"/>
      <c r="AG100" s="224"/>
      <c r="AH100" s="194"/>
      <c r="AI100" s="194"/>
      <c r="AJ100" s="194"/>
      <c r="AK100" s="225"/>
      <c r="AL100" s="224"/>
      <c r="AM100" s="194"/>
      <c r="AN100" s="194"/>
      <c r="AO100" s="194"/>
      <c r="AP100" s="225"/>
      <c r="AQ100" s="224"/>
      <c r="AR100" s="194"/>
      <c r="AS100" s="194"/>
      <c r="AT100" s="194"/>
      <c r="AU100" s="225"/>
      <c r="AV100" s="224"/>
      <c r="AW100" s="194"/>
      <c r="AX100" s="194"/>
      <c r="AY100" s="194"/>
      <c r="AZ100" s="225"/>
      <c r="BA100" s="224"/>
      <c r="BB100" s="194"/>
      <c r="BC100" s="194"/>
      <c r="BD100" s="194"/>
      <c r="BE100" s="225"/>
      <c r="BF100" s="224"/>
      <c r="BG100" s="194"/>
      <c r="BH100" s="194"/>
      <c r="BI100" s="194"/>
      <c r="BJ100" s="225"/>
      <c r="BK100" s="212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215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69">
        <f t="shared" si="199"/>
        <v>0</v>
      </c>
      <c r="CH100" s="26">
        <f t="shared" si="198"/>
        <v>0</v>
      </c>
      <c r="CJ100" s="39">
        <v>92</v>
      </c>
      <c r="CK100" s="16">
        <f t="shared" si="144"/>
        <v>0</v>
      </c>
      <c r="CL100" s="51">
        <f t="shared" ca="1" si="194"/>
        <v>0</v>
      </c>
      <c r="CM100" s="51">
        <f t="shared" ca="1" si="194"/>
        <v>0</v>
      </c>
      <c r="CN100" s="51">
        <f t="shared" ca="1" si="194"/>
        <v>0</v>
      </c>
      <c r="CO100" s="51">
        <f t="shared" ca="1" si="145"/>
        <v>0</v>
      </c>
      <c r="CQ100" s="107">
        <f t="shared" si="146"/>
        <v>0</v>
      </c>
      <c r="CR100" s="107">
        <f t="shared" si="147"/>
        <v>0</v>
      </c>
      <c r="CS100" s="107">
        <f t="shared" si="148"/>
        <v>0</v>
      </c>
      <c r="CT100" s="107">
        <f t="shared" si="149"/>
        <v>0</v>
      </c>
      <c r="CU100" s="107">
        <f t="shared" si="150"/>
        <v>0</v>
      </c>
      <c r="CV100" s="107">
        <f t="shared" si="151"/>
        <v>0</v>
      </c>
      <c r="CW100" s="107">
        <f t="shared" si="152"/>
        <v>0</v>
      </c>
      <c r="CX100" s="107">
        <f t="shared" si="153"/>
        <v>0</v>
      </c>
      <c r="CY100" s="107">
        <f t="shared" si="154"/>
        <v>0</v>
      </c>
      <c r="CZ100" s="107">
        <f t="shared" si="155"/>
        <v>0</v>
      </c>
      <c r="DA100" s="107">
        <f t="shared" si="156"/>
        <v>0</v>
      </c>
      <c r="DB100" s="107">
        <f t="shared" si="157"/>
        <v>0</v>
      </c>
      <c r="DC100" s="107">
        <f t="shared" si="158"/>
        <v>0</v>
      </c>
      <c r="DD100" s="107">
        <f t="shared" si="159"/>
        <v>0</v>
      </c>
      <c r="DE100" s="107">
        <f t="shared" si="160"/>
        <v>0</v>
      </c>
      <c r="DF100" s="107">
        <f t="shared" si="161"/>
        <v>0</v>
      </c>
      <c r="DG100" s="107">
        <f t="shared" si="162"/>
        <v>0</v>
      </c>
      <c r="DH100" s="107">
        <f t="shared" si="163"/>
        <v>0</v>
      </c>
      <c r="DI100" s="107">
        <f t="shared" si="164"/>
        <v>0</v>
      </c>
      <c r="DJ100" s="107">
        <f t="shared" si="165"/>
        <v>0</v>
      </c>
      <c r="DK100" s="107">
        <f t="shared" si="166"/>
        <v>0</v>
      </c>
      <c r="DL100" s="107">
        <f t="shared" si="167"/>
        <v>0</v>
      </c>
      <c r="DM100" s="107">
        <f t="shared" si="168"/>
        <v>0</v>
      </c>
      <c r="DN100" s="107">
        <f t="shared" si="169"/>
        <v>0</v>
      </c>
      <c r="DO100" s="107">
        <f t="shared" si="170"/>
        <v>0</v>
      </c>
      <c r="DP100" s="107">
        <f t="shared" si="171"/>
        <v>0</v>
      </c>
      <c r="DQ100" s="107">
        <f t="shared" si="172"/>
        <v>0</v>
      </c>
      <c r="DR100" s="107">
        <f t="shared" si="173"/>
        <v>0</v>
      </c>
      <c r="DS100" s="107">
        <f t="shared" si="174"/>
        <v>0</v>
      </c>
      <c r="DT100" s="107">
        <f t="shared" si="175"/>
        <v>0</v>
      </c>
      <c r="DV100" s="107">
        <f t="shared" si="176"/>
        <v>0</v>
      </c>
      <c r="DW100" s="107">
        <f t="shared" si="177"/>
        <v>0</v>
      </c>
      <c r="DX100" s="107">
        <f t="shared" si="178"/>
        <v>0</v>
      </c>
      <c r="DY100" s="107">
        <f t="shared" si="179"/>
        <v>0</v>
      </c>
      <c r="DZ100" s="107">
        <f t="shared" si="180"/>
        <v>0</v>
      </c>
      <c r="EA100" s="107">
        <f t="shared" si="181"/>
        <v>0</v>
      </c>
      <c r="EB100" s="107">
        <f t="shared" si="182"/>
        <v>0</v>
      </c>
      <c r="EC100" s="107">
        <f t="shared" si="183"/>
        <v>0</v>
      </c>
      <c r="ED100" s="107">
        <f t="shared" si="184"/>
        <v>0</v>
      </c>
      <c r="EE100" s="107">
        <f t="shared" si="185"/>
        <v>0</v>
      </c>
      <c r="EG100" s="195">
        <f t="shared" si="186"/>
        <v>0</v>
      </c>
      <c r="EH100" s="195">
        <f t="shared" si="187"/>
        <v>0</v>
      </c>
      <c r="EI100" s="195">
        <f t="shared" si="188"/>
        <v>0</v>
      </c>
      <c r="EJ100" s="195">
        <f t="shared" si="189"/>
        <v>0</v>
      </c>
      <c r="EK100" s="195">
        <f t="shared" si="195"/>
        <v>0</v>
      </c>
      <c r="EL100" s="195">
        <f t="shared" si="195"/>
        <v>0</v>
      </c>
      <c r="EM100" s="195">
        <f t="shared" si="195"/>
        <v>0</v>
      </c>
      <c r="EN100" s="195">
        <f t="shared" si="195"/>
        <v>0</v>
      </c>
      <c r="EO100" s="195">
        <f t="shared" si="195"/>
        <v>0</v>
      </c>
      <c r="EP100" s="195">
        <f t="shared" si="195"/>
        <v>0</v>
      </c>
    </row>
    <row r="101" spans="2:146" x14ac:dyDescent="0.2">
      <c r="B101" s="126">
        <f t="shared" si="136"/>
        <v>1</v>
      </c>
      <c r="C101" s="126" t="str">
        <f t="shared" ca="1" si="137"/>
        <v/>
      </c>
      <c r="D101" s="126" t="str">
        <f t="shared" ca="1" si="138"/>
        <v/>
      </c>
      <c r="E101" s="126" t="str">
        <f t="shared" ca="1" si="139"/>
        <v/>
      </c>
      <c r="F101" s="127" t="str">
        <f ca="1">OFFSET(prihlasky!$H$1,$CJ101,0)</f>
        <v/>
      </c>
      <c r="G101" s="127" t="str">
        <f ca="1">IF(OFFSET(prihlasky!$B$1,$CJ101,0)="","",(OFFSET(prihlasky!$B$1,$CJ101,0)))</f>
        <v/>
      </c>
      <c r="H101" s="127">
        <f ca="1">OFFSET(prihlasky!$I$1,$CJ101,0)</f>
        <v>0</v>
      </c>
      <c r="I101" s="127">
        <f ca="1">OFFSET(prihlasky!$A$1,$CJ101,0)</f>
        <v>0</v>
      </c>
      <c r="J101" s="126">
        <f t="shared" si="140"/>
        <v>0</v>
      </c>
      <c r="K101" s="159">
        <f t="shared" si="141"/>
        <v>0</v>
      </c>
      <c r="L101" s="131">
        <f t="shared" ca="1" si="142"/>
        <v>0</v>
      </c>
      <c r="M101" s="127" t="str">
        <f ca="1">IF(OR(CH101=0,ISERROR(MATCH(I101,KKoef!E:E,0))),"",MATCH(I101,KKoef!E:E,0)-1)</f>
        <v/>
      </c>
      <c r="N101" s="127" t="str">
        <f ca="1">IF(M101="","",OFFSET(KKoef!$B$1,M101,0))</f>
        <v/>
      </c>
      <c r="O101" s="128"/>
      <c r="P101" s="128"/>
      <c r="Q101" s="128"/>
      <c r="R101" s="128"/>
      <c r="S101" s="128"/>
      <c r="T101" s="250"/>
      <c r="U101" s="128"/>
      <c r="V101" s="128"/>
      <c r="W101" s="128"/>
      <c r="X101" s="128"/>
      <c r="Y101" s="128"/>
      <c r="Z101" s="250"/>
      <c r="AA101" s="119">
        <f t="shared" ca="1" si="196"/>
        <v>75</v>
      </c>
      <c r="AB101" s="252">
        <f t="shared" si="191"/>
        <v>0</v>
      </c>
      <c r="AC101" s="119">
        <f t="shared" si="192"/>
        <v>0</v>
      </c>
      <c r="AD101" s="252">
        <f t="shared" si="193"/>
        <v>0</v>
      </c>
      <c r="AE101" s="170">
        <f t="shared" ca="1" si="197"/>
        <v>0</v>
      </c>
      <c r="AF101" s="22"/>
      <c r="AG101" s="224"/>
      <c r="AH101" s="194"/>
      <c r="AI101" s="194"/>
      <c r="AJ101" s="194"/>
      <c r="AK101" s="225"/>
      <c r="AL101" s="224"/>
      <c r="AM101" s="194"/>
      <c r="AN101" s="194"/>
      <c r="AO101" s="194"/>
      <c r="AP101" s="225"/>
      <c r="AQ101" s="224"/>
      <c r="AR101" s="194"/>
      <c r="AS101" s="194"/>
      <c r="AT101" s="194"/>
      <c r="AU101" s="225"/>
      <c r="AV101" s="224"/>
      <c r="AW101" s="194"/>
      <c r="AX101" s="194"/>
      <c r="AY101" s="194"/>
      <c r="AZ101" s="225"/>
      <c r="BA101" s="224"/>
      <c r="BB101" s="194"/>
      <c r="BC101" s="194"/>
      <c r="BD101" s="194"/>
      <c r="BE101" s="225"/>
      <c r="BF101" s="224"/>
      <c r="BG101" s="194"/>
      <c r="BH101" s="194"/>
      <c r="BI101" s="194"/>
      <c r="BJ101" s="225"/>
      <c r="BK101" s="212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215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69">
        <f t="shared" si="199"/>
        <v>0</v>
      </c>
      <c r="CH101" s="26">
        <f t="shared" si="198"/>
        <v>0</v>
      </c>
      <c r="CJ101" s="39">
        <v>93</v>
      </c>
      <c r="CK101" s="16">
        <f t="shared" si="144"/>
        <v>0</v>
      </c>
      <c r="CL101" s="51">
        <f t="shared" ca="1" si="194"/>
        <v>0</v>
      </c>
      <c r="CM101" s="51">
        <f t="shared" ca="1" si="194"/>
        <v>0</v>
      </c>
      <c r="CN101" s="51">
        <f t="shared" ca="1" si="194"/>
        <v>0</v>
      </c>
      <c r="CO101" s="51">
        <f t="shared" ca="1" si="145"/>
        <v>0</v>
      </c>
      <c r="CQ101" s="107">
        <f t="shared" si="146"/>
        <v>0</v>
      </c>
      <c r="CR101" s="107">
        <f t="shared" si="147"/>
        <v>0</v>
      </c>
      <c r="CS101" s="107">
        <f t="shared" si="148"/>
        <v>0</v>
      </c>
      <c r="CT101" s="107">
        <f t="shared" si="149"/>
        <v>0</v>
      </c>
      <c r="CU101" s="107">
        <f t="shared" si="150"/>
        <v>0</v>
      </c>
      <c r="CV101" s="107">
        <f t="shared" si="151"/>
        <v>0</v>
      </c>
      <c r="CW101" s="107">
        <f t="shared" si="152"/>
        <v>0</v>
      </c>
      <c r="CX101" s="107">
        <f t="shared" si="153"/>
        <v>0</v>
      </c>
      <c r="CY101" s="107">
        <f t="shared" si="154"/>
        <v>0</v>
      </c>
      <c r="CZ101" s="107">
        <f t="shared" si="155"/>
        <v>0</v>
      </c>
      <c r="DA101" s="107">
        <f t="shared" si="156"/>
        <v>0</v>
      </c>
      <c r="DB101" s="107">
        <f t="shared" si="157"/>
        <v>0</v>
      </c>
      <c r="DC101" s="107">
        <f t="shared" si="158"/>
        <v>0</v>
      </c>
      <c r="DD101" s="107">
        <f t="shared" si="159"/>
        <v>0</v>
      </c>
      <c r="DE101" s="107">
        <f t="shared" si="160"/>
        <v>0</v>
      </c>
      <c r="DF101" s="107">
        <f t="shared" si="161"/>
        <v>0</v>
      </c>
      <c r="DG101" s="107">
        <f t="shared" si="162"/>
        <v>0</v>
      </c>
      <c r="DH101" s="107">
        <f t="shared" si="163"/>
        <v>0</v>
      </c>
      <c r="DI101" s="107">
        <f t="shared" si="164"/>
        <v>0</v>
      </c>
      <c r="DJ101" s="107">
        <f t="shared" si="165"/>
        <v>0</v>
      </c>
      <c r="DK101" s="107">
        <f t="shared" si="166"/>
        <v>0</v>
      </c>
      <c r="DL101" s="107">
        <f t="shared" si="167"/>
        <v>0</v>
      </c>
      <c r="DM101" s="107">
        <f t="shared" si="168"/>
        <v>0</v>
      </c>
      <c r="DN101" s="107">
        <f t="shared" si="169"/>
        <v>0</v>
      </c>
      <c r="DO101" s="107">
        <f t="shared" si="170"/>
        <v>0</v>
      </c>
      <c r="DP101" s="107">
        <f t="shared" si="171"/>
        <v>0</v>
      </c>
      <c r="DQ101" s="107">
        <f t="shared" si="172"/>
        <v>0</v>
      </c>
      <c r="DR101" s="107">
        <f t="shared" si="173"/>
        <v>0</v>
      </c>
      <c r="DS101" s="107">
        <f t="shared" si="174"/>
        <v>0</v>
      </c>
      <c r="DT101" s="107">
        <f t="shared" si="175"/>
        <v>0</v>
      </c>
      <c r="DV101" s="107">
        <f t="shared" si="176"/>
        <v>0</v>
      </c>
      <c r="DW101" s="107">
        <f t="shared" si="177"/>
        <v>0</v>
      </c>
      <c r="DX101" s="107">
        <f t="shared" si="178"/>
        <v>0</v>
      </c>
      <c r="DY101" s="107">
        <f t="shared" si="179"/>
        <v>0</v>
      </c>
      <c r="DZ101" s="107">
        <f t="shared" si="180"/>
        <v>0</v>
      </c>
      <c r="EA101" s="107">
        <f t="shared" si="181"/>
        <v>0</v>
      </c>
      <c r="EB101" s="107">
        <f t="shared" si="182"/>
        <v>0</v>
      </c>
      <c r="EC101" s="107">
        <f t="shared" si="183"/>
        <v>0</v>
      </c>
      <c r="ED101" s="107">
        <f t="shared" si="184"/>
        <v>0</v>
      </c>
      <c r="EE101" s="107">
        <f t="shared" si="185"/>
        <v>0</v>
      </c>
      <c r="EG101" s="195">
        <f t="shared" si="186"/>
        <v>0</v>
      </c>
      <c r="EH101" s="195">
        <f t="shared" si="187"/>
        <v>0</v>
      </c>
      <c r="EI101" s="195">
        <f t="shared" si="188"/>
        <v>0</v>
      </c>
      <c r="EJ101" s="195">
        <f t="shared" si="189"/>
        <v>0</v>
      </c>
      <c r="EK101" s="195">
        <f t="shared" si="195"/>
        <v>0</v>
      </c>
      <c r="EL101" s="195">
        <f t="shared" si="195"/>
        <v>0</v>
      </c>
      <c r="EM101" s="195">
        <f t="shared" si="195"/>
        <v>0</v>
      </c>
      <c r="EN101" s="195">
        <f t="shared" si="195"/>
        <v>0</v>
      </c>
      <c r="EO101" s="195">
        <f t="shared" si="195"/>
        <v>0</v>
      </c>
      <c r="EP101" s="195">
        <f t="shared" si="195"/>
        <v>0</v>
      </c>
    </row>
    <row r="102" spans="2:146" x14ac:dyDescent="0.2">
      <c r="B102" s="126">
        <f t="shared" si="136"/>
        <v>1</v>
      </c>
      <c r="C102" s="126" t="str">
        <f t="shared" ca="1" si="137"/>
        <v/>
      </c>
      <c r="D102" s="126" t="str">
        <f t="shared" ca="1" si="138"/>
        <v/>
      </c>
      <c r="E102" s="126" t="str">
        <f t="shared" ca="1" si="139"/>
        <v/>
      </c>
      <c r="F102" s="127" t="str">
        <f ca="1">OFFSET(prihlasky!$H$1,$CJ102,0)</f>
        <v/>
      </c>
      <c r="G102" s="127" t="str">
        <f ca="1">IF(OFFSET(prihlasky!$B$1,$CJ102,0)="","",(OFFSET(prihlasky!$B$1,$CJ102,0)))</f>
        <v/>
      </c>
      <c r="H102" s="127">
        <f ca="1">OFFSET(prihlasky!$I$1,$CJ102,0)</f>
        <v>0</v>
      </c>
      <c r="I102" s="127">
        <f ca="1">OFFSET(prihlasky!$A$1,$CJ102,0)</f>
        <v>0</v>
      </c>
      <c r="J102" s="126">
        <f t="shared" si="140"/>
        <v>0</v>
      </c>
      <c r="K102" s="159">
        <f t="shared" si="141"/>
        <v>0</v>
      </c>
      <c r="L102" s="131">
        <f t="shared" ca="1" si="142"/>
        <v>0</v>
      </c>
      <c r="M102" s="127" t="str">
        <f ca="1">IF(OR(CH102=0,ISERROR(MATCH(I102,KKoef!E:E,0))),"",MATCH(I102,KKoef!E:E,0)-1)</f>
        <v/>
      </c>
      <c r="N102" s="127" t="str">
        <f ca="1">IF(M102="","",OFFSET(KKoef!$B$1,M102,0))</f>
        <v/>
      </c>
      <c r="O102" s="128"/>
      <c r="P102" s="128"/>
      <c r="Q102" s="128"/>
      <c r="R102" s="128"/>
      <c r="S102" s="128"/>
      <c r="T102" s="250"/>
      <c r="U102" s="128"/>
      <c r="V102" s="128"/>
      <c r="W102" s="128"/>
      <c r="X102" s="128"/>
      <c r="Y102" s="128"/>
      <c r="Z102" s="250"/>
      <c r="AA102" s="119">
        <f t="shared" ca="1" si="196"/>
        <v>75</v>
      </c>
      <c r="AB102" s="252">
        <f t="shared" si="191"/>
        <v>0</v>
      </c>
      <c r="AC102" s="119">
        <f t="shared" si="192"/>
        <v>0</v>
      </c>
      <c r="AD102" s="252">
        <f t="shared" si="193"/>
        <v>0</v>
      </c>
      <c r="AE102" s="170">
        <f t="shared" ca="1" si="197"/>
        <v>0</v>
      </c>
      <c r="AF102" s="22"/>
      <c r="AG102" s="224"/>
      <c r="AH102" s="194"/>
      <c r="AI102" s="194"/>
      <c r="AJ102" s="194"/>
      <c r="AK102" s="225"/>
      <c r="AL102" s="224"/>
      <c r="AM102" s="194"/>
      <c r="AN102" s="194"/>
      <c r="AO102" s="194"/>
      <c r="AP102" s="225"/>
      <c r="AQ102" s="224"/>
      <c r="AR102" s="194"/>
      <c r="AS102" s="194"/>
      <c r="AT102" s="194"/>
      <c r="AU102" s="225"/>
      <c r="AV102" s="224"/>
      <c r="AW102" s="194"/>
      <c r="AX102" s="194"/>
      <c r="AY102" s="194"/>
      <c r="AZ102" s="225"/>
      <c r="BA102" s="224"/>
      <c r="BB102" s="194"/>
      <c r="BC102" s="194"/>
      <c r="BD102" s="194"/>
      <c r="BE102" s="225"/>
      <c r="BF102" s="224"/>
      <c r="BG102" s="194"/>
      <c r="BH102" s="194"/>
      <c r="BI102" s="194"/>
      <c r="BJ102" s="225"/>
      <c r="BK102" s="212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15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69">
        <f t="shared" si="199"/>
        <v>0</v>
      </c>
      <c r="CH102" s="26">
        <f t="shared" si="198"/>
        <v>0</v>
      </c>
      <c r="CJ102" s="39">
        <v>94</v>
      </c>
      <c r="CK102" s="16">
        <f t="shared" si="144"/>
        <v>0</v>
      </c>
      <c r="CL102" s="51">
        <f t="shared" ca="1" si="194"/>
        <v>0</v>
      </c>
      <c r="CM102" s="51">
        <f t="shared" ca="1" si="194"/>
        <v>0</v>
      </c>
      <c r="CN102" s="51">
        <f t="shared" ca="1" si="194"/>
        <v>0</v>
      </c>
      <c r="CO102" s="51">
        <f t="shared" ca="1" si="145"/>
        <v>0</v>
      </c>
      <c r="CQ102" s="107">
        <f t="shared" si="146"/>
        <v>0</v>
      </c>
      <c r="CR102" s="107">
        <f t="shared" si="147"/>
        <v>0</v>
      </c>
      <c r="CS102" s="107">
        <f t="shared" si="148"/>
        <v>0</v>
      </c>
      <c r="CT102" s="107">
        <f t="shared" si="149"/>
        <v>0</v>
      </c>
      <c r="CU102" s="107">
        <f t="shared" si="150"/>
        <v>0</v>
      </c>
      <c r="CV102" s="107">
        <f t="shared" si="151"/>
        <v>0</v>
      </c>
      <c r="CW102" s="107">
        <f t="shared" si="152"/>
        <v>0</v>
      </c>
      <c r="CX102" s="107">
        <f t="shared" si="153"/>
        <v>0</v>
      </c>
      <c r="CY102" s="107">
        <f t="shared" si="154"/>
        <v>0</v>
      </c>
      <c r="CZ102" s="107">
        <f t="shared" si="155"/>
        <v>0</v>
      </c>
      <c r="DA102" s="107">
        <f t="shared" si="156"/>
        <v>0</v>
      </c>
      <c r="DB102" s="107">
        <f t="shared" si="157"/>
        <v>0</v>
      </c>
      <c r="DC102" s="107">
        <f t="shared" si="158"/>
        <v>0</v>
      </c>
      <c r="DD102" s="107">
        <f t="shared" si="159"/>
        <v>0</v>
      </c>
      <c r="DE102" s="107">
        <f t="shared" si="160"/>
        <v>0</v>
      </c>
      <c r="DF102" s="107">
        <f t="shared" si="161"/>
        <v>0</v>
      </c>
      <c r="DG102" s="107">
        <f t="shared" si="162"/>
        <v>0</v>
      </c>
      <c r="DH102" s="107">
        <f t="shared" si="163"/>
        <v>0</v>
      </c>
      <c r="DI102" s="107">
        <f t="shared" si="164"/>
        <v>0</v>
      </c>
      <c r="DJ102" s="107">
        <f t="shared" si="165"/>
        <v>0</v>
      </c>
      <c r="DK102" s="107">
        <f t="shared" si="166"/>
        <v>0</v>
      </c>
      <c r="DL102" s="107">
        <f t="shared" si="167"/>
        <v>0</v>
      </c>
      <c r="DM102" s="107">
        <f t="shared" si="168"/>
        <v>0</v>
      </c>
      <c r="DN102" s="107">
        <f t="shared" si="169"/>
        <v>0</v>
      </c>
      <c r="DO102" s="107">
        <f t="shared" si="170"/>
        <v>0</v>
      </c>
      <c r="DP102" s="107">
        <f t="shared" si="171"/>
        <v>0</v>
      </c>
      <c r="DQ102" s="107">
        <f t="shared" si="172"/>
        <v>0</v>
      </c>
      <c r="DR102" s="107">
        <f t="shared" si="173"/>
        <v>0</v>
      </c>
      <c r="DS102" s="107">
        <f t="shared" si="174"/>
        <v>0</v>
      </c>
      <c r="DT102" s="107">
        <f t="shared" si="175"/>
        <v>0</v>
      </c>
      <c r="DV102" s="107">
        <f t="shared" si="176"/>
        <v>0</v>
      </c>
      <c r="DW102" s="107">
        <f t="shared" si="177"/>
        <v>0</v>
      </c>
      <c r="DX102" s="107">
        <f t="shared" si="178"/>
        <v>0</v>
      </c>
      <c r="DY102" s="107">
        <f t="shared" si="179"/>
        <v>0</v>
      </c>
      <c r="DZ102" s="107">
        <f t="shared" si="180"/>
        <v>0</v>
      </c>
      <c r="EA102" s="107">
        <f t="shared" si="181"/>
        <v>0</v>
      </c>
      <c r="EB102" s="107">
        <f t="shared" si="182"/>
        <v>0</v>
      </c>
      <c r="EC102" s="107">
        <f t="shared" si="183"/>
        <v>0</v>
      </c>
      <c r="ED102" s="107">
        <f t="shared" si="184"/>
        <v>0</v>
      </c>
      <c r="EE102" s="107">
        <f t="shared" si="185"/>
        <v>0</v>
      </c>
      <c r="EG102" s="195">
        <f t="shared" si="186"/>
        <v>0</v>
      </c>
      <c r="EH102" s="195">
        <f t="shared" si="187"/>
        <v>0</v>
      </c>
      <c r="EI102" s="195">
        <f t="shared" si="188"/>
        <v>0</v>
      </c>
      <c r="EJ102" s="195">
        <f t="shared" si="189"/>
        <v>0</v>
      </c>
      <c r="EK102" s="195">
        <f t="shared" si="195"/>
        <v>0</v>
      </c>
      <c r="EL102" s="195">
        <f t="shared" si="195"/>
        <v>0</v>
      </c>
      <c r="EM102" s="195">
        <f t="shared" si="195"/>
        <v>0</v>
      </c>
      <c r="EN102" s="195">
        <f t="shared" si="195"/>
        <v>0</v>
      </c>
      <c r="EO102" s="195">
        <f t="shared" si="195"/>
        <v>0</v>
      </c>
      <c r="EP102" s="195">
        <f t="shared" si="195"/>
        <v>0</v>
      </c>
    </row>
    <row r="103" spans="2:146" x14ac:dyDescent="0.2">
      <c r="B103" s="126">
        <f t="shared" si="136"/>
        <v>1</v>
      </c>
      <c r="C103" s="126" t="str">
        <f t="shared" ca="1" si="137"/>
        <v/>
      </c>
      <c r="D103" s="126" t="str">
        <f t="shared" ca="1" si="138"/>
        <v/>
      </c>
      <c r="E103" s="126" t="str">
        <f t="shared" ca="1" si="139"/>
        <v/>
      </c>
      <c r="F103" s="127" t="str">
        <f ca="1">OFFSET(prihlasky!$H$1,$CJ103,0)</f>
        <v/>
      </c>
      <c r="G103" s="127" t="str">
        <f ca="1">IF(OFFSET(prihlasky!$B$1,$CJ103,0)="","",(OFFSET(prihlasky!$B$1,$CJ103,0)))</f>
        <v/>
      </c>
      <c r="H103" s="127">
        <f ca="1">OFFSET(prihlasky!$I$1,$CJ103,0)</f>
        <v>0</v>
      </c>
      <c r="I103" s="127">
        <f ca="1">OFFSET(prihlasky!$A$1,$CJ103,0)</f>
        <v>0</v>
      </c>
      <c r="J103" s="126">
        <f t="shared" si="140"/>
        <v>0</v>
      </c>
      <c r="K103" s="159">
        <f t="shared" si="141"/>
        <v>0</v>
      </c>
      <c r="L103" s="131">
        <f t="shared" ca="1" si="142"/>
        <v>0</v>
      </c>
      <c r="M103" s="127" t="str">
        <f ca="1">IF(OR(CH103=0,ISERROR(MATCH(I103,KKoef!E:E,0))),"",MATCH(I103,KKoef!E:E,0)-1)</f>
        <v/>
      </c>
      <c r="N103" s="127" t="str">
        <f ca="1">IF(M103="","",OFFSET(KKoef!$B$1,M103,0))</f>
        <v/>
      </c>
      <c r="O103" s="128"/>
      <c r="P103" s="128"/>
      <c r="Q103" s="128"/>
      <c r="R103" s="128"/>
      <c r="S103" s="128"/>
      <c r="T103" s="250"/>
      <c r="U103" s="128"/>
      <c r="V103" s="128"/>
      <c r="W103" s="128"/>
      <c r="X103" s="128"/>
      <c r="Y103" s="128"/>
      <c r="Z103" s="250"/>
      <c r="AA103" s="119">
        <f t="shared" ca="1" si="196"/>
        <v>75</v>
      </c>
      <c r="AB103" s="252">
        <f t="shared" si="191"/>
        <v>0</v>
      </c>
      <c r="AC103" s="119">
        <f t="shared" si="192"/>
        <v>0</v>
      </c>
      <c r="AD103" s="252">
        <f t="shared" si="193"/>
        <v>0</v>
      </c>
      <c r="AE103" s="170">
        <f t="shared" ca="1" si="197"/>
        <v>0</v>
      </c>
      <c r="AF103" s="22"/>
      <c r="AG103" s="224"/>
      <c r="AH103" s="194"/>
      <c r="AI103" s="194"/>
      <c r="AJ103" s="194"/>
      <c r="AK103" s="225"/>
      <c r="AL103" s="224"/>
      <c r="AM103" s="194"/>
      <c r="AN103" s="194"/>
      <c r="AO103" s="194"/>
      <c r="AP103" s="225"/>
      <c r="AQ103" s="224"/>
      <c r="AR103" s="194"/>
      <c r="AS103" s="194"/>
      <c r="AT103" s="194"/>
      <c r="AU103" s="225"/>
      <c r="AV103" s="224"/>
      <c r="AW103" s="194"/>
      <c r="AX103" s="194"/>
      <c r="AY103" s="194"/>
      <c r="AZ103" s="225"/>
      <c r="BA103" s="224"/>
      <c r="BB103" s="194"/>
      <c r="BC103" s="194"/>
      <c r="BD103" s="194"/>
      <c r="BE103" s="225"/>
      <c r="BF103" s="224"/>
      <c r="BG103" s="194"/>
      <c r="BH103" s="194"/>
      <c r="BI103" s="194"/>
      <c r="BJ103" s="225"/>
      <c r="BK103" s="212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15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69">
        <f t="shared" si="199"/>
        <v>0</v>
      </c>
      <c r="CH103" s="26">
        <f t="shared" si="198"/>
        <v>0</v>
      </c>
      <c r="CJ103" s="39">
        <v>95</v>
      </c>
      <c r="CK103" s="16">
        <f t="shared" si="144"/>
        <v>0</v>
      </c>
      <c r="CL103" s="51">
        <f t="shared" ca="1" si="194"/>
        <v>0</v>
      </c>
      <c r="CM103" s="51">
        <f t="shared" ca="1" si="194"/>
        <v>0</v>
      </c>
      <c r="CN103" s="51">
        <f t="shared" ca="1" si="194"/>
        <v>0</v>
      </c>
      <c r="CO103" s="51">
        <f t="shared" ca="1" si="145"/>
        <v>0</v>
      </c>
      <c r="CQ103" s="107">
        <f t="shared" si="146"/>
        <v>0</v>
      </c>
      <c r="CR103" s="107">
        <f t="shared" si="147"/>
        <v>0</v>
      </c>
      <c r="CS103" s="107">
        <f t="shared" si="148"/>
        <v>0</v>
      </c>
      <c r="CT103" s="107">
        <f t="shared" si="149"/>
        <v>0</v>
      </c>
      <c r="CU103" s="107">
        <f t="shared" si="150"/>
        <v>0</v>
      </c>
      <c r="CV103" s="107">
        <f t="shared" si="151"/>
        <v>0</v>
      </c>
      <c r="CW103" s="107">
        <f t="shared" si="152"/>
        <v>0</v>
      </c>
      <c r="CX103" s="107">
        <f t="shared" si="153"/>
        <v>0</v>
      </c>
      <c r="CY103" s="107">
        <f t="shared" si="154"/>
        <v>0</v>
      </c>
      <c r="CZ103" s="107">
        <f t="shared" si="155"/>
        <v>0</v>
      </c>
      <c r="DA103" s="107">
        <f t="shared" si="156"/>
        <v>0</v>
      </c>
      <c r="DB103" s="107">
        <f t="shared" si="157"/>
        <v>0</v>
      </c>
      <c r="DC103" s="107">
        <f t="shared" si="158"/>
        <v>0</v>
      </c>
      <c r="DD103" s="107">
        <f t="shared" si="159"/>
        <v>0</v>
      </c>
      <c r="DE103" s="107">
        <f t="shared" si="160"/>
        <v>0</v>
      </c>
      <c r="DF103" s="107">
        <f t="shared" si="161"/>
        <v>0</v>
      </c>
      <c r="DG103" s="107">
        <f t="shared" si="162"/>
        <v>0</v>
      </c>
      <c r="DH103" s="107">
        <f t="shared" si="163"/>
        <v>0</v>
      </c>
      <c r="DI103" s="107">
        <f t="shared" si="164"/>
        <v>0</v>
      </c>
      <c r="DJ103" s="107">
        <f t="shared" si="165"/>
        <v>0</v>
      </c>
      <c r="DK103" s="107">
        <f t="shared" si="166"/>
        <v>0</v>
      </c>
      <c r="DL103" s="107">
        <f t="shared" si="167"/>
        <v>0</v>
      </c>
      <c r="DM103" s="107">
        <f t="shared" si="168"/>
        <v>0</v>
      </c>
      <c r="DN103" s="107">
        <f t="shared" si="169"/>
        <v>0</v>
      </c>
      <c r="DO103" s="107">
        <f t="shared" si="170"/>
        <v>0</v>
      </c>
      <c r="DP103" s="107">
        <f t="shared" si="171"/>
        <v>0</v>
      </c>
      <c r="DQ103" s="107">
        <f t="shared" si="172"/>
        <v>0</v>
      </c>
      <c r="DR103" s="107">
        <f t="shared" si="173"/>
        <v>0</v>
      </c>
      <c r="DS103" s="107">
        <f t="shared" si="174"/>
        <v>0</v>
      </c>
      <c r="DT103" s="107">
        <f t="shared" si="175"/>
        <v>0</v>
      </c>
      <c r="DV103" s="107">
        <f t="shared" si="176"/>
        <v>0</v>
      </c>
      <c r="DW103" s="107">
        <f t="shared" si="177"/>
        <v>0</v>
      </c>
      <c r="DX103" s="107">
        <f t="shared" si="178"/>
        <v>0</v>
      </c>
      <c r="DY103" s="107">
        <f t="shared" si="179"/>
        <v>0</v>
      </c>
      <c r="DZ103" s="107">
        <f t="shared" si="180"/>
        <v>0</v>
      </c>
      <c r="EA103" s="107">
        <f t="shared" si="181"/>
        <v>0</v>
      </c>
      <c r="EB103" s="107">
        <f t="shared" si="182"/>
        <v>0</v>
      </c>
      <c r="EC103" s="107">
        <f t="shared" si="183"/>
        <v>0</v>
      </c>
      <c r="ED103" s="107">
        <f t="shared" si="184"/>
        <v>0</v>
      </c>
      <c r="EE103" s="107">
        <f t="shared" si="185"/>
        <v>0</v>
      </c>
      <c r="EG103" s="195">
        <f t="shared" si="186"/>
        <v>0</v>
      </c>
      <c r="EH103" s="195">
        <f t="shared" si="187"/>
        <v>0</v>
      </c>
      <c r="EI103" s="195">
        <f t="shared" si="188"/>
        <v>0</v>
      </c>
      <c r="EJ103" s="195">
        <f t="shared" si="189"/>
        <v>0</v>
      </c>
      <c r="EK103" s="195">
        <f t="shared" si="195"/>
        <v>0</v>
      </c>
      <c r="EL103" s="195">
        <f t="shared" si="195"/>
        <v>0</v>
      </c>
      <c r="EM103" s="195">
        <f t="shared" si="195"/>
        <v>0</v>
      </c>
      <c r="EN103" s="195">
        <f t="shared" si="195"/>
        <v>0</v>
      </c>
      <c r="EO103" s="195">
        <f t="shared" si="195"/>
        <v>0</v>
      </c>
      <c r="EP103" s="195">
        <f t="shared" si="195"/>
        <v>0</v>
      </c>
    </row>
    <row r="104" spans="2:146" x14ac:dyDescent="0.2">
      <c r="B104" s="126">
        <f t="shared" si="136"/>
        <v>1</v>
      </c>
      <c r="C104" s="126" t="str">
        <f t="shared" ca="1" si="137"/>
        <v/>
      </c>
      <c r="D104" s="126" t="str">
        <f t="shared" ca="1" si="138"/>
        <v/>
      </c>
      <c r="E104" s="126" t="str">
        <f t="shared" ca="1" si="139"/>
        <v/>
      </c>
      <c r="F104" s="127" t="str">
        <f ca="1">OFFSET(prihlasky!$H$1,$CJ104,0)</f>
        <v/>
      </c>
      <c r="G104" s="127" t="str">
        <f ca="1">IF(OFFSET(prihlasky!$B$1,$CJ104,0)="","",(OFFSET(prihlasky!$B$1,$CJ104,0)))</f>
        <v/>
      </c>
      <c r="H104" s="127">
        <f ca="1">OFFSET(prihlasky!$I$1,$CJ104,0)</f>
        <v>0</v>
      </c>
      <c r="I104" s="127">
        <f ca="1">OFFSET(prihlasky!$A$1,$CJ104,0)</f>
        <v>0</v>
      </c>
      <c r="J104" s="126">
        <f t="shared" si="140"/>
        <v>0</v>
      </c>
      <c r="K104" s="159">
        <f t="shared" si="141"/>
        <v>0</v>
      </c>
      <c r="L104" s="131">
        <f t="shared" ca="1" si="142"/>
        <v>0</v>
      </c>
      <c r="M104" s="127" t="str">
        <f ca="1">IF(OR(CH104=0,ISERROR(MATCH(I104,KKoef!E:E,0))),"",MATCH(I104,KKoef!E:E,0)-1)</f>
        <v/>
      </c>
      <c r="N104" s="127" t="str">
        <f ca="1">IF(M104="","",OFFSET(KKoef!$B$1,M104,0))</f>
        <v/>
      </c>
      <c r="O104" s="128"/>
      <c r="P104" s="128"/>
      <c r="Q104" s="128"/>
      <c r="R104" s="128"/>
      <c r="S104" s="128"/>
      <c r="T104" s="250"/>
      <c r="U104" s="128"/>
      <c r="V104" s="128"/>
      <c r="W104" s="128"/>
      <c r="X104" s="128"/>
      <c r="Y104" s="128"/>
      <c r="Z104" s="250"/>
      <c r="AA104" s="119">
        <f t="shared" ca="1" si="196"/>
        <v>75</v>
      </c>
      <c r="AB104" s="252">
        <f t="shared" si="191"/>
        <v>0</v>
      </c>
      <c r="AC104" s="119">
        <f t="shared" si="192"/>
        <v>0</v>
      </c>
      <c r="AD104" s="252">
        <f t="shared" si="193"/>
        <v>0</v>
      </c>
      <c r="AE104" s="170">
        <f t="shared" ca="1" si="197"/>
        <v>0</v>
      </c>
      <c r="AF104" s="22"/>
      <c r="AG104" s="224"/>
      <c r="AH104" s="194"/>
      <c r="AI104" s="194"/>
      <c r="AJ104" s="194"/>
      <c r="AK104" s="225"/>
      <c r="AL104" s="224"/>
      <c r="AM104" s="194"/>
      <c r="AN104" s="194"/>
      <c r="AO104" s="194"/>
      <c r="AP104" s="225"/>
      <c r="AQ104" s="224"/>
      <c r="AR104" s="194"/>
      <c r="AS104" s="194"/>
      <c r="AT104" s="194"/>
      <c r="AU104" s="225"/>
      <c r="AV104" s="224"/>
      <c r="AW104" s="194"/>
      <c r="AX104" s="194"/>
      <c r="AY104" s="194"/>
      <c r="AZ104" s="225"/>
      <c r="BA104" s="224"/>
      <c r="BB104" s="194"/>
      <c r="BC104" s="194"/>
      <c r="BD104" s="194"/>
      <c r="BE104" s="225"/>
      <c r="BF104" s="224"/>
      <c r="BG104" s="194"/>
      <c r="BH104" s="194"/>
      <c r="BI104" s="194"/>
      <c r="BJ104" s="225"/>
      <c r="BK104" s="212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215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69">
        <f t="shared" si="199"/>
        <v>0</v>
      </c>
      <c r="CH104" s="26">
        <f t="shared" si="198"/>
        <v>0</v>
      </c>
      <c r="CJ104" s="39">
        <v>96</v>
      </c>
      <c r="CK104" s="16">
        <f t="shared" si="144"/>
        <v>0</v>
      </c>
      <c r="CL104" s="51">
        <f t="shared" ca="1" si="194"/>
        <v>0</v>
      </c>
      <c r="CM104" s="51">
        <f t="shared" ca="1" si="194"/>
        <v>0</v>
      </c>
      <c r="CN104" s="51">
        <f t="shared" ca="1" si="194"/>
        <v>0</v>
      </c>
      <c r="CO104" s="51">
        <f t="shared" ca="1" si="145"/>
        <v>0</v>
      </c>
      <c r="CQ104" s="107">
        <f t="shared" si="146"/>
        <v>0</v>
      </c>
      <c r="CR104" s="107">
        <f t="shared" si="147"/>
        <v>0</v>
      </c>
      <c r="CS104" s="107">
        <f t="shared" si="148"/>
        <v>0</v>
      </c>
      <c r="CT104" s="107">
        <f t="shared" si="149"/>
        <v>0</v>
      </c>
      <c r="CU104" s="107">
        <f t="shared" si="150"/>
        <v>0</v>
      </c>
      <c r="CV104" s="107">
        <f t="shared" si="151"/>
        <v>0</v>
      </c>
      <c r="CW104" s="107">
        <f t="shared" si="152"/>
        <v>0</v>
      </c>
      <c r="CX104" s="107">
        <f t="shared" si="153"/>
        <v>0</v>
      </c>
      <c r="CY104" s="107">
        <f t="shared" si="154"/>
        <v>0</v>
      </c>
      <c r="CZ104" s="107">
        <f t="shared" si="155"/>
        <v>0</v>
      </c>
      <c r="DA104" s="107">
        <f t="shared" si="156"/>
        <v>0</v>
      </c>
      <c r="DB104" s="107">
        <f t="shared" si="157"/>
        <v>0</v>
      </c>
      <c r="DC104" s="107">
        <f t="shared" si="158"/>
        <v>0</v>
      </c>
      <c r="DD104" s="107">
        <f t="shared" si="159"/>
        <v>0</v>
      </c>
      <c r="DE104" s="107">
        <f t="shared" si="160"/>
        <v>0</v>
      </c>
      <c r="DF104" s="107">
        <f t="shared" si="161"/>
        <v>0</v>
      </c>
      <c r="DG104" s="107">
        <f t="shared" si="162"/>
        <v>0</v>
      </c>
      <c r="DH104" s="107">
        <f t="shared" si="163"/>
        <v>0</v>
      </c>
      <c r="DI104" s="107">
        <f t="shared" si="164"/>
        <v>0</v>
      </c>
      <c r="DJ104" s="107">
        <f t="shared" si="165"/>
        <v>0</v>
      </c>
      <c r="DK104" s="107">
        <f t="shared" si="166"/>
        <v>0</v>
      </c>
      <c r="DL104" s="107">
        <f t="shared" si="167"/>
        <v>0</v>
      </c>
      <c r="DM104" s="107">
        <f t="shared" si="168"/>
        <v>0</v>
      </c>
      <c r="DN104" s="107">
        <f t="shared" si="169"/>
        <v>0</v>
      </c>
      <c r="DO104" s="107">
        <f t="shared" si="170"/>
        <v>0</v>
      </c>
      <c r="DP104" s="107">
        <f t="shared" si="171"/>
        <v>0</v>
      </c>
      <c r="DQ104" s="107">
        <f t="shared" si="172"/>
        <v>0</v>
      </c>
      <c r="DR104" s="107">
        <f t="shared" si="173"/>
        <v>0</v>
      </c>
      <c r="DS104" s="107">
        <f t="shared" si="174"/>
        <v>0</v>
      </c>
      <c r="DT104" s="107">
        <f t="shared" si="175"/>
        <v>0</v>
      </c>
      <c r="DV104" s="107">
        <f t="shared" si="176"/>
        <v>0</v>
      </c>
      <c r="DW104" s="107">
        <f t="shared" si="177"/>
        <v>0</v>
      </c>
      <c r="DX104" s="107">
        <f t="shared" si="178"/>
        <v>0</v>
      </c>
      <c r="DY104" s="107">
        <f t="shared" si="179"/>
        <v>0</v>
      </c>
      <c r="DZ104" s="107">
        <f t="shared" si="180"/>
        <v>0</v>
      </c>
      <c r="EA104" s="107">
        <f t="shared" si="181"/>
        <v>0</v>
      </c>
      <c r="EB104" s="107">
        <f t="shared" si="182"/>
        <v>0</v>
      </c>
      <c r="EC104" s="107">
        <f t="shared" si="183"/>
        <v>0</v>
      </c>
      <c r="ED104" s="107">
        <f t="shared" si="184"/>
        <v>0</v>
      </c>
      <c r="EE104" s="107">
        <f t="shared" si="185"/>
        <v>0</v>
      </c>
      <c r="EG104" s="195">
        <f t="shared" si="186"/>
        <v>0</v>
      </c>
      <c r="EH104" s="195">
        <f t="shared" si="187"/>
        <v>0</v>
      </c>
      <c r="EI104" s="195">
        <f t="shared" si="188"/>
        <v>0</v>
      </c>
      <c r="EJ104" s="195">
        <f t="shared" si="189"/>
        <v>0</v>
      </c>
      <c r="EK104" s="195">
        <f t="shared" si="195"/>
        <v>0</v>
      </c>
      <c r="EL104" s="195">
        <f t="shared" si="195"/>
        <v>0</v>
      </c>
      <c r="EM104" s="195">
        <f t="shared" si="195"/>
        <v>0</v>
      </c>
      <c r="EN104" s="195">
        <f t="shared" si="195"/>
        <v>0</v>
      </c>
      <c r="EO104" s="195">
        <f t="shared" si="195"/>
        <v>0</v>
      </c>
      <c r="EP104" s="195">
        <f t="shared" si="195"/>
        <v>0</v>
      </c>
    </row>
    <row r="105" spans="2:146" x14ac:dyDescent="0.2">
      <c r="B105" s="126">
        <f t="shared" si="136"/>
        <v>1</v>
      </c>
      <c r="C105" s="126" t="str">
        <f t="shared" ref="C105:C128" ca="1" si="200">IF($H105="O",RANK($CK105,$CL$9:$CL$133),"")</f>
        <v/>
      </c>
      <c r="D105" s="126" t="str">
        <f t="shared" ref="D105:D128" ca="1" si="201">IF($H105="P",RANK($CK105,$CM$9:$CM$133),"")</f>
        <v/>
      </c>
      <c r="E105" s="126" t="str">
        <f t="shared" ref="E105:E128" ca="1" si="202">IF($H105="J",RANK($CK105,$CN$9:$CN$133),"")</f>
        <v/>
      </c>
      <c r="F105" s="127" t="str">
        <f ca="1">OFFSET(prihlasky!$H$1,$CJ105,0)</f>
        <v/>
      </c>
      <c r="G105" s="127" t="str">
        <f ca="1">IF(OFFSET(prihlasky!$B$1,$CJ105,0)="","",(OFFSET(prihlasky!$B$1,$CJ105,0)))</f>
        <v/>
      </c>
      <c r="H105" s="127">
        <f ca="1">OFFSET(prihlasky!$I$1,$CJ105,0)</f>
        <v>0</v>
      </c>
      <c r="I105" s="127">
        <f ca="1">OFFSET(prihlasky!$A$1,$CJ105,0)</f>
        <v>0</v>
      </c>
      <c r="J105" s="126">
        <f t="shared" ref="J105:J128" si="203">IF(COUNTIF(AG105:BJ105,"&gt; ''"),CH105-AE105,0)</f>
        <v>0</v>
      </c>
      <c r="K105" s="159">
        <f t="shared" ref="K105:K128" si="204">CG105+($CK$4-SUM(DV105:EE105))*60</f>
        <v>0</v>
      </c>
      <c r="L105" s="131">
        <f t="shared" ref="L105:L128" ca="1" si="205">IF(ISERROR($N$6),0,CO105*$N$6/$CO$4)</f>
        <v>0</v>
      </c>
      <c r="M105" s="127" t="str">
        <f ca="1">IF(OR(CH105=0,ISERROR(MATCH(I105,KKoef!E:E,0))),"",MATCH(I105,KKoef!E:E,0)-1)</f>
        <v/>
      </c>
      <c r="N105" s="127" t="str">
        <f ca="1">IF(M105="","",OFFSET(KKoef!$B$1,M105,0))</f>
        <v/>
      </c>
      <c r="O105" s="128"/>
      <c r="P105" s="128"/>
      <c r="Q105" s="128"/>
      <c r="R105" s="128"/>
      <c r="S105" s="128"/>
      <c r="T105" s="250"/>
      <c r="U105" s="128"/>
      <c r="V105" s="128"/>
      <c r="W105" s="128"/>
      <c r="X105" s="128"/>
      <c r="Y105" s="128"/>
      <c r="Z105" s="250"/>
      <c r="AA105" s="119">
        <f t="shared" ca="1" si="196"/>
        <v>75</v>
      </c>
      <c r="AB105" s="252">
        <f t="shared" si="191"/>
        <v>0</v>
      </c>
      <c r="AC105" s="119">
        <f t="shared" si="192"/>
        <v>0</v>
      </c>
      <c r="AD105" s="252">
        <f t="shared" si="193"/>
        <v>0</v>
      </c>
      <c r="AE105" s="170">
        <f t="shared" ca="1" si="197"/>
        <v>0</v>
      </c>
      <c r="AF105" s="22"/>
      <c r="AG105" s="224"/>
      <c r="AH105" s="194"/>
      <c r="AI105" s="194"/>
      <c r="AJ105" s="194"/>
      <c r="AK105" s="225"/>
      <c r="AL105" s="224"/>
      <c r="AM105" s="194"/>
      <c r="AN105" s="194"/>
      <c r="AO105" s="194"/>
      <c r="AP105" s="225"/>
      <c r="AQ105" s="224"/>
      <c r="AR105" s="194"/>
      <c r="AS105" s="194"/>
      <c r="AT105" s="194"/>
      <c r="AU105" s="225"/>
      <c r="AV105" s="224"/>
      <c r="AW105" s="194"/>
      <c r="AX105" s="194"/>
      <c r="AY105" s="194"/>
      <c r="AZ105" s="225"/>
      <c r="BA105" s="224"/>
      <c r="BB105" s="194"/>
      <c r="BC105" s="194"/>
      <c r="BD105" s="194"/>
      <c r="BE105" s="225"/>
      <c r="BF105" s="224"/>
      <c r="BG105" s="194"/>
      <c r="BH105" s="194"/>
      <c r="BI105" s="194"/>
      <c r="BJ105" s="225"/>
      <c r="BK105" s="212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215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69">
        <f t="shared" si="199"/>
        <v>0</v>
      </c>
      <c r="CH105" s="26">
        <f t="shared" si="198"/>
        <v>0</v>
      </c>
      <c r="CJ105" s="39">
        <v>97</v>
      </c>
      <c r="CK105" s="16">
        <f t="shared" ref="CK105:CK128" si="206">IF(CG105=0,0,J105+($CK$4*$CL$4-K105)/($CK$4*$CL$4))</f>
        <v>0</v>
      </c>
      <c r="CL105" s="51">
        <f t="shared" ca="1" si="194"/>
        <v>0</v>
      </c>
      <c r="CM105" s="51">
        <f t="shared" ca="1" si="194"/>
        <v>0</v>
      </c>
      <c r="CN105" s="51">
        <f t="shared" ca="1" si="194"/>
        <v>0</v>
      </c>
      <c r="CO105" s="51">
        <f t="shared" ref="CO105:CO128" ca="1" si="207">IF(I105&lt;"A",0,CK105)</f>
        <v>0</v>
      </c>
      <c r="CQ105" s="107">
        <f t="shared" ref="CQ105:CQ128" si="208">IF(AND(AG$7&lt;&gt;"",AG$7=AG105),1,0)</f>
        <v>0</v>
      </c>
      <c r="CR105" s="107">
        <f t="shared" ref="CR105:CR128" si="209">IF(AND(AH$7&lt;&gt;"",AH$7=AH105),1,0)</f>
        <v>0</v>
      </c>
      <c r="CS105" s="107">
        <f t="shared" ref="CS105:CS128" si="210">IF(AND(AI$7&lt;&gt;"",AI$7=AI105),1,0)</f>
        <v>0</v>
      </c>
      <c r="CT105" s="107">
        <f t="shared" ref="CT105:CT128" si="211">IF(AND(AJ$7&lt;&gt;"",AJ$7=AJ105),1,0)</f>
        <v>0</v>
      </c>
      <c r="CU105" s="107">
        <f t="shared" ref="CU105:CU128" si="212">IF(AND(AK$7&lt;&gt;"",AK$7=AK105),1,0)</f>
        <v>0</v>
      </c>
      <c r="CV105" s="107">
        <f t="shared" ref="CV105:CV128" si="213">IF(AND(AL$7&lt;&gt;"",AL$7=AL105),1,0)</f>
        <v>0</v>
      </c>
      <c r="CW105" s="107">
        <f t="shared" ref="CW105:CW128" si="214">IF(AND(AM$7&lt;&gt;"",AM$7=AM105),1,0)</f>
        <v>0</v>
      </c>
      <c r="CX105" s="107">
        <f t="shared" ref="CX105:CX128" si="215">IF(AND(AN$7&lt;&gt;"",AN$7=AN105),1,0)</f>
        <v>0</v>
      </c>
      <c r="CY105" s="107">
        <f t="shared" ref="CY105:CY128" si="216">IF(AND(AO$7&lt;&gt;"",AO$7=AO105),1,0)</f>
        <v>0</v>
      </c>
      <c r="CZ105" s="107">
        <f t="shared" ref="CZ105:CZ128" si="217">IF(AND(AP$7&lt;&gt;"",AP$7=AP105),1,0)</f>
        <v>0</v>
      </c>
      <c r="DA105" s="107">
        <f t="shared" ref="DA105:DA128" si="218">IF(AND(AQ$7&lt;&gt;"",AQ$7=AQ105),1,0)</f>
        <v>0</v>
      </c>
      <c r="DB105" s="107">
        <f t="shared" ref="DB105:DB128" si="219">IF(AND(AR$7&lt;&gt;"",AR$7=AR105),1,0)</f>
        <v>0</v>
      </c>
      <c r="DC105" s="107">
        <f t="shared" ref="DC105:DC128" si="220">IF(AND(AS$7&lt;&gt;"",AS$7=AS105),1,0)</f>
        <v>0</v>
      </c>
      <c r="DD105" s="107">
        <f t="shared" ref="DD105:DD128" si="221">IF(AND(AT$7&lt;&gt;"",AT$7=AT105),1,0)</f>
        <v>0</v>
      </c>
      <c r="DE105" s="107">
        <f t="shared" ref="DE105:DE128" si="222">IF(AND(AU$7&lt;&gt;"",AU$7=AU105),1,0)</f>
        <v>0</v>
      </c>
      <c r="DF105" s="107">
        <f t="shared" ref="DF105:DF128" si="223">IF(AND(AV$7&lt;&gt;"",AV$7=AV105),1,0)</f>
        <v>0</v>
      </c>
      <c r="DG105" s="107">
        <f t="shared" ref="DG105:DG128" si="224">IF(AND(AW$7&lt;&gt;"",AW$7=AW105),1,0)</f>
        <v>0</v>
      </c>
      <c r="DH105" s="107">
        <f t="shared" ref="DH105:DH128" si="225">IF(AND(AX$7&lt;&gt;"",AX$7=AX105),1,0)</f>
        <v>0</v>
      </c>
      <c r="DI105" s="107">
        <f t="shared" ref="DI105:DI128" si="226">IF(AND(AY$7&lt;&gt;"",AY$7=AY105),1,0)</f>
        <v>0</v>
      </c>
      <c r="DJ105" s="107">
        <f t="shared" ref="DJ105:DJ128" si="227">IF(AND(AZ$7&lt;&gt;"",AZ$7=AZ105),1,0)</f>
        <v>0</v>
      </c>
      <c r="DK105" s="107">
        <f t="shared" ref="DK105:DK128" si="228">IF(AND(BA$7&lt;&gt;"",BA$7=BA105),1,0)</f>
        <v>0</v>
      </c>
      <c r="DL105" s="107">
        <f t="shared" ref="DL105:DL128" si="229">IF(AND(BB$7&lt;&gt;"",BB$7=BB105),1,0)</f>
        <v>0</v>
      </c>
      <c r="DM105" s="107">
        <f t="shared" ref="DM105:DM128" si="230">IF(AND(BC$7&lt;&gt;"",BC$7=BC105),1,0)</f>
        <v>0</v>
      </c>
      <c r="DN105" s="107">
        <f t="shared" ref="DN105:DN128" si="231">IF(AND(BD$7&lt;&gt;"",BD$7=BD105),1,0)</f>
        <v>0</v>
      </c>
      <c r="DO105" s="107">
        <f t="shared" ref="DO105:DO128" si="232">IF(AND(BE$7&lt;&gt;"",BE$7=BE105),1,0)</f>
        <v>0</v>
      </c>
      <c r="DP105" s="107">
        <f t="shared" ref="DP105:DP128" si="233">IF(AND(BF$7&lt;&gt;"",BF$7=BF105),1,0)</f>
        <v>0</v>
      </c>
      <c r="DQ105" s="107">
        <f t="shared" ref="DQ105:DQ128" si="234">IF(AND(BG$7&lt;&gt;"",BG$7=BG105),1,0)</f>
        <v>0</v>
      </c>
      <c r="DR105" s="107">
        <f t="shared" ref="DR105:DR128" si="235">IF(AND(BH$7&lt;&gt;"",BH$7=BH105),1,0)</f>
        <v>0</v>
      </c>
      <c r="DS105" s="107">
        <f t="shared" ref="DS105:DS128" si="236">IF(AND(BI$7&lt;&gt;"",BI$7=BI105),1,0)</f>
        <v>0</v>
      </c>
      <c r="DT105" s="107">
        <f t="shared" ref="DT105:DT128" si="237">IF(AND(BJ$7&lt;&gt;"",BJ$7=BJ105),1,0)</f>
        <v>0</v>
      </c>
      <c r="DV105" s="107">
        <f t="shared" ref="DV105:DV128" si="238">IF(AND(BL$7&lt;&gt;"",BL$7=BL105),1,0)</f>
        <v>0</v>
      </c>
      <c r="DW105" s="107">
        <f t="shared" ref="DW105:DW128" si="239">IF(AND(BM$7&lt;&gt;"",BM$7=BM105),1,0)</f>
        <v>0</v>
      </c>
      <c r="DX105" s="107">
        <f t="shared" ref="DX105:DX128" si="240">IF(AND(BN$7&lt;&gt;"",BN$7=BN105),1,0)</f>
        <v>0</v>
      </c>
      <c r="DY105" s="107">
        <f t="shared" ref="DY105:DY128" si="241">IF(AND(BO$7&lt;&gt;"",BO$7=BO105),1,0)</f>
        <v>0</v>
      </c>
      <c r="DZ105" s="107">
        <f t="shared" ref="DZ105:DZ128" si="242">IF(AND(BP$7&lt;&gt;"",BP$7=BP105),1,0)</f>
        <v>0</v>
      </c>
      <c r="EA105" s="107">
        <f t="shared" ref="EA105:EA128" si="243">IF(AND(BQ$7&lt;&gt;"",BQ$7=BQ105),1,0)</f>
        <v>0</v>
      </c>
      <c r="EB105" s="107">
        <f t="shared" ref="EB105:EB128" si="244">IF(AND(BR$7&lt;&gt;"",BR$7=BR105),1,0)</f>
        <v>0</v>
      </c>
      <c r="EC105" s="107">
        <f t="shared" ref="EC105:EC128" si="245">IF(AND(BS$7&lt;&gt;"",BS$7=BS105),1,0)</f>
        <v>0</v>
      </c>
      <c r="ED105" s="107">
        <f t="shared" ref="ED105:ED128" si="246">IF(AND(BT$7&lt;&gt;"",BT$7=BT105),1,0)</f>
        <v>0</v>
      </c>
      <c r="EE105" s="107">
        <f t="shared" ref="EE105:EE128" si="247">IF(AND(BU$7&lt;&gt;"",BU$7=BU105),1,0)</f>
        <v>0</v>
      </c>
      <c r="EG105" s="195">
        <f t="shared" ref="EG105:EG128" si="248">IF(BW$7="",0,BW105)</f>
        <v>0</v>
      </c>
      <c r="EH105" s="195">
        <f t="shared" ref="EH105:EH128" si="249">IF(BX$7="",0,BX105)</f>
        <v>0</v>
      </c>
      <c r="EI105" s="195">
        <f t="shared" ref="EI105:EI128" si="250">IF(BY$7="",0,BY105)</f>
        <v>0</v>
      </c>
      <c r="EJ105" s="195">
        <f t="shared" ref="EJ105:EJ128" si="251">IF(BZ$7="",0,BZ105)</f>
        <v>0</v>
      </c>
      <c r="EK105" s="195">
        <f t="shared" ref="EK105:EP120" si="252">IF(CA$7="",0,CA105)</f>
        <v>0</v>
      </c>
      <c r="EL105" s="195">
        <f t="shared" si="252"/>
        <v>0</v>
      </c>
      <c r="EM105" s="195">
        <f t="shared" si="252"/>
        <v>0</v>
      </c>
      <c r="EN105" s="195">
        <f t="shared" si="252"/>
        <v>0</v>
      </c>
      <c r="EO105" s="195">
        <f t="shared" si="252"/>
        <v>0</v>
      </c>
      <c r="EP105" s="195">
        <f t="shared" si="252"/>
        <v>0</v>
      </c>
    </row>
    <row r="106" spans="2:146" x14ac:dyDescent="0.2">
      <c r="B106" s="126">
        <f t="shared" si="136"/>
        <v>1</v>
      </c>
      <c r="C106" s="126" t="str">
        <f t="shared" ca="1" si="200"/>
        <v/>
      </c>
      <c r="D106" s="126" t="str">
        <f t="shared" ca="1" si="201"/>
        <v/>
      </c>
      <c r="E106" s="126" t="str">
        <f t="shared" ca="1" si="202"/>
        <v/>
      </c>
      <c r="F106" s="127" t="str">
        <f ca="1">OFFSET(prihlasky!$H$1,$CJ106,0)</f>
        <v/>
      </c>
      <c r="G106" s="127" t="str">
        <f ca="1">IF(OFFSET(prihlasky!$B$1,$CJ106,0)="","",(OFFSET(prihlasky!$B$1,$CJ106,0)))</f>
        <v/>
      </c>
      <c r="H106" s="127">
        <f ca="1">OFFSET(prihlasky!$I$1,$CJ106,0)</f>
        <v>0</v>
      </c>
      <c r="I106" s="127">
        <f ca="1">OFFSET(prihlasky!$A$1,$CJ106,0)</f>
        <v>0</v>
      </c>
      <c r="J106" s="126">
        <f t="shared" si="203"/>
        <v>0</v>
      </c>
      <c r="K106" s="159">
        <f t="shared" si="204"/>
        <v>0</v>
      </c>
      <c r="L106" s="131">
        <f t="shared" ca="1" si="205"/>
        <v>0</v>
      </c>
      <c r="M106" s="127" t="str">
        <f ca="1">IF(OR(CH106=0,ISERROR(MATCH(I106,KKoef!E:E,0))),"",MATCH(I106,KKoef!E:E,0)-1)</f>
        <v/>
      </c>
      <c r="N106" s="127" t="str">
        <f ca="1">IF(M106="","",OFFSET(KKoef!$B$1,M106,0))</f>
        <v/>
      </c>
      <c r="O106" s="128"/>
      <c r="P106" s="128"/>
      <c r="Q106" s="128"/>
      <c r="R106" s="128"/>
      <c r="S106" s="128"/>
      <c r="T106" s="250"/>
      <c r="U106" s="128"/>
      <c r="V106" s="128"/>
      <c r="W106" s="128"/>
      <c r="X106" s="128"/>
      <c r="Y106" s="128"/>
      <c r="Z106" s="250"/>
      <c r="AA106" s="119">
        <f t="shared" ca="1" si="196"/>
        <v>75</v>
      </c>
      <c r="AB106" s="252">
        <f t="shared" si="191"/>
        <v>0</v>
      </c>
      <c r="AC106" s="119">
        <f t="shared" si="192"/>
        <v>0</v>
      </c>
      <c r="AD106" s="252">
        <f t="shared" si="193"/>
        <v>0</v>
      </c>
      <c r="AE106" s="170">
        <f t="shared" ca="1" si="197"/>
        <v>0</v>
      </c>
      <c r="AF106" s="22"/>
      <c r="AG106" s="224"/>
      <c r="AH106" s="194"/>
      <c r="AI106" s="194"/>
      <c r="AJ106" s="194"/>
      <c r="AK106" s="225"/>
      <c r="AL106" s="224"/>
      <c r="AM106" s="194"/>
      <c r="AN106" s="194"/>
      <c r="AO106" s="194"/>
      <c r="AP106" s="225"/>
      <c r="AQ106" s="224"/>
      <c r="AR106" s="194"/>
      <c r="AS106" s="194"/>
      <c r="AT106" s="194"/>
      <c r="AU106" s="225"/>
      <c r="AV106" s="224"/>
      <c r="AW106" s="194"/>
      <c r="AX106" s="194"/>
      <c r="AY106" s="194"/>
      <c r="AZ106" s="225"/>
      <c r="BA106" s="224"/>
      <c r="BB106" s="194"/>
      <c r="BC106" s="194"/>
      <c r="BD106" s="194"/>
      <c r="BE106" s="225"/>
      <c r="BF106" s="224"/>
      <c r="BG106" s="194"/>
      <c r="BH106" s="194"/>
      <c r="BI106" s="194"/>
      <c r="BJ106" s="225"/>
      <c r="BK106" s="212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215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69">
        <f t="shared" si="199"/>
        <v>0</v>
      </c>
      <c r="CH106" s="26">
        <f t="shared" si="198"/>
        <v>0</v>
      </c>
      <c r="CJ106" s="39">
        <v>98</v>
      </c>
      <c r="CK106" s="16">
        <f t="shared" si="206"/>
        <v>0</v>
      </c>
      <c r="CL106" s="51">
        <f t="shared" ca="1" si="194"/>
        <v>0</v>
      </c>
      <c r="CM106" s="51">
        <f t="shared" ca="1" si="194"/>
        <v>0</v>
      </c>
      <c r="CN106" s="51">
        <f t="shared" ca="1" si="194"/>
        <v>0</v>
      </c>
      <c r="CO106" s="51">
        <f t="shared" ca="1" si="207"/>
        <v>0</v>
      </c>
      <c r="CQ106" s="107">
        <f t="shared" si="208"/>
        <v>0</v>
      </c>
      <c r="CR106" s="107">
        <f t="shared" si="209"/>
        <v>0</v>
      </c>
      <c r="CS106" s="107">
        <f t="shared" si="210"/>
        <v>0</v>
      </c>
      <c r="CT106" s="107">
        <f t="shared" si="211"/>
        <v>0</v>
      </c>
      <c r="CU106" s="107">
        <f t="shared" si="212"/>
        <v>0</v>
      </c>
      <c r="CV106" s="107">
        <f t="shared" si="213"/>
        <v>0</v>
      </c>
      <c r="CW106" s="107">
        <f t="shared" si="214"/>
        <v>0</v>
      </c>
      <c r="CX106" s="107">
        <f t="shared" si="215"/>
        <v>0</v>
      </c>
      <c r="CY106" s="107">
        <f t="shared" si="216"/>
        <v>0</v>
      </c>
      <c r="CZ106" s="107">
        <f t="shared" si="217"/>
        <v>0</v>
      </c>
      <c r="DA106" s="107">
        <f t="shared" si="218"/>
        <v>0</v>
      </c>
      <c r="DB106" s="107">
        <f t="shared" si="219"/>
        <v>0</v>
      </c>
      <c r="DC106" s="107">
        <f t="shared" si="220"/>
        <v>0</v>
      </c>
      <c r="DD106" s="107">
        <f t="shared" si="221"/>
        <v>0</v>
      </c>
      <c r="DE106" s="107">
        <f t="shared" si="222"/>
        <v>0</v>
      </c>
      <c r="DF106" s="107">
        <f t="shared" si="223"/>
        <v>0</v>
      </c>
      <c r="DG106" s="107">
        <f t="shared" si="224"/>
        <v>0</v>
      </c>
      <c r="DH106" s="107">
        <f t="shared" si="225"/>
        <v>0</v>
      </c>
      <c r="DI106" s="107">
        <f t="shared" si="226"/>
        <v>0</v>
      </c>
      <c r="DJ106" s="107">
        <f t="shared" si="227"/>
        <v>0</v>
      </c>
      <c r="DK106" s="107">
        <f t="shared" si="228"/>
        <v>0</v>
      </c>
      <c r="DL106" s="107">
        <f t="shared" si="229"/>
        <v>0</v>
      </c>
      <c r="DM106" s="107">
        <f t="shared" si="230"/>
        <v>0</v>
      </c>
      <c r="DN106" s="107">
        <f t="shared" si="231"/>
        <v>0</v>
      </c>
      <c r="DO106" s="107">
        <f t="shared" si="232"/>
        <v>0</v>
      </c>
      <c r="DP106" s="107">
        <f t="shared" si="233"/>
        <v>0</v>
      </c>
      <c r="DQ106" s="107">
        <f t="shared" si="234"/>
        <v>0</v>
      </c>
      <c r="DR106" s="107">
        <f t="shared" si="235"/>
        <v>0</v>
      </c>
      <c r="DS106" s="107">
        <f t="shared" si="236"/>
        <v>0</v>
      </c>
      <c r="DT106" s="107">
        <f t="shared" si="237"/>
        <v>0</v>
      </c>
      <c r="DV106" s="107">
        <f t="shared" si="238"/>
        <v>0</v>
      </c>
      <c r="DW106" s="107">
        <f t="shared" si="239"/>
        <v>0</v>
      </c>
      <c r="DX106" s="107">
        <f t="shared" si="240"/>
        <v>0</v>
      </c>
      <c r="DY106" s="107">
        <f t="shared" si="241"/>
        <v>0</v>
      </c>
      <c r="DZ106" s="107">
        <f t="shared" si="242"/>
        <v>0</v>
      </c>
      <c r="EA106" s="107">
        <f t="shared" si="243"/>
        <v>0</v>
      </c>
      <c r="EB106" s="107">
        <f t="shared" si="244"/>
        <v>0</v>
      </c>
      <c r="EC106" s="107">
        <f t="shared" si="245"/>
        <v>0</v>
      </c>
      <c r="ED106" s="107">
        <f t="shared" si="246"/>
        <v>0</v>
      </c>
      <c r="EE106" s="107">
        <f t="shared" si="247"/>
        <v>0</v>
      </c>
      <c r="EG106" s="195">
        <f t="shared" si="248"/>
        <v>0</v>
      </c>
      <c r="EH106" s="195">
        <f t="shared" si="249"/>
        <v>0</v>
      </c>
      <c r="EI106" s="195">
        <f t="shared" si="250"/>
        <v>0</v>
      </c>
      <c r="EJ106" s="195">
        <f t="shared" si="251"/>
        <v>0</v>
      </c>
      <c r="EK106" s="195">
        <f t="shared" si="252"/>
        <v>0</v>
      </c>
      <c r="EL106" s="195">
        <f t="shared" si="252"/>
        <v>0</v>
      </c>
      <c r="EM106" s="195">
        <f t="shared" si="252"/>
        <v>0</v>
      </c>
      <c r="EN106" s="195">
        <f t="shared" si="252"/>
        <v>0</v>
      </c>
      <c r="EO106" s="195">
        <f t="shared" si="252"/>
        <v>0</v>
      </c>
      <c r="EP106" s="195">
        <f t="shared" si="252"/>
        <v>0</v>
      </c>
    </row>
    <row r="107" spans="2:146" x14ac:dyDescent="0.2">
      <c r="B107" s="126">
        <f t="shared" si="136"/>
        <v>1</v>
      </c>
      <c r="C107" s="126" t="str">
        <f t="shared" ca="1" si="200"/>
        <v/>
      </c>
      <c r="D107" s="126" t="str">
        <f t="shared" ca="1" si="201"/>
        <v/>
      </c>
      <c r="E107" s="126" t="str">
        <f t="shared" ca="1" si="202"/>
        <v/>
      </c>
      <c r="F107" s="127" t="str">
        <f ca="1">OFFSET(prihlasky!$H$1,$CJ107,0)</f>
        <v/>
      </c>
      <c r="G107" s="127" t="str">
        <f ca="1">IF(OFFSET(prihlasky!$B$1,$CJ107,0)="","",(OFFSET(prihlasky!$B$1,$CJ107,0)))</f>
        <v/>
      </c>
      <c r="H107" s="127">
        <f ca="1">OFFSET(prihlasky!$I$1,$CJ107,0)</f>
        <v>0</v>
      </c>
      <c r="I107" s="127">
        <f ca="1">OFFSET(prihlasky!$A$1,$CJ107,0)</f>
        <v>0</v>
      </c>
      <c r="J107" s="126">
        <f t="shared" si="203"/>
        <v>0</v>
      </c>
      <c r="K107" s="159">
        <f t="shared" si="204"/>
        <v>0</v>
      </c>
      <c r="L107" s="131">
        <f t="shared" ca="1" si="205"/>
        <v>0</v>
      </c>
      <c r="M107" s="127" t="str">
        <f ca="1">IF(OR(CH107=0,ISERROR(MATCH(I107,KKoef!E:E,0))),"",MATCH(I107,KKoef!E:E,0)-1)</f>
        <v/>
      </c>
      <c r="N107" s="127" t="str">
        <f ca="1">IF(M107="","",OFFSET(KKoef!$B$1,M107,0))</f>
        <v/>
      </c>
      <c r="O107" s="128"/>
      <c r="P107" s="128"/>
      <c r="Q107" s="128"/>
      <c r="R107" s="128"/>
      <c r="S107" s="128"/>
      <c r="T107" s="250"/>
      <c r="U107" s="128"/>
      <c r="V107" s="128"/>
      <c r="W107" s="128"/>
      <c r="X107" s="128"/>
      <c r="Y107" s="128"/>
      <c r="Z107" s="250"/>
      <c r="AA107" s="119">
        <f t="shared" ca="1" si="196"/>
        <v>75</v>
      </c>
      <c r="AB107" s="252">
        <f t="shared" si="191"/>
        <v>0</v>
      </c>
      <c r="AC107" s="119">
        <f t="shared" si="192"/>
        <v>0</v>
      </c>
      <c r="AD107" s="252">
        <f t="shared" si="193"/>
        <v>0</v>
      </c>
      <c r="AE107" s="170">
        <f t="shared" ca="1" si="197"/>
        <v>0</v>
      </c>
      <c r="AF107" s="22"/>
      <c r="AG107" s="224"/>
      <c r="AH107" s="194"/>
      <c r="AI107" s="194"/>
      <c r="AJ107" s="194"/>
      <c r="AK107" s="225"/>
      <c r="AL107" s="224"/>
      <c r="AM107" s="194"/>
      <c r="AN107" s="194"/>
      <c r="AO107" s="194"/>
      <c r="AP107" s="225"/>
      <c r="AQ107" s="224"/>
      <c r="AR107" s="194"/>
      <c r="AS107" s="194"/>
      <c r="AT107" s="194"/>
      <c r="AU107" s="225"/>
      <c r="AV107" s="224"/>
      <c r="AW107" s="194"/>
      <c r="AX107" s="194"/>
      <c r="AY107" s="194"/>
      <c r="AZ107" s="225"/>
      <c r="BA107" s="224"/>
      <c r="BB107" s="194"/>
      <c r="BC107" s="194"/>
      <c r="BD107" s="194"/>
      <c r="BE107" s="225"/>
      <c r="BF107" s="224"/>
      <c r="BG107" s="194"/>
      <c r="BH107" s="194"/>
      <c r="BI107" s="194"/>
      <c r="BJ107" s="225"/>
      <c r="BK107" s="212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215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69">
        <f t="shared" si="199"/>
        <v>0</v>
      </c>
      <c r="CH107" s="26">
        <f t="shared" si="198"/>
        <v>0</v>
      </c>
      <c r="CJ107" s="39">
        <v>99</v>
      </c>
      <c r="CK107" s="16">
        <f t="shared" si="206"/>
        <v>0</v>
      </c>
      <c r="CL107" s="51">
        <f t="shared" ca="1" si="194"/>
        <v>0</v>
      </c>
      <c r="CM107" s="51">
        <f t="shared" ca="1" si="194"/>
        <v>0</v>
      </c>
      <c r="CN107" s="51">
        <f t="shared" ca="1" si="194"/>
        <v>0</v>
      </c>
      <c r="CO107" s="51">
        <f t="shared" ca="1" si="207"/>
        <v>0</v>
      </c>
      <c r="CQ107" s="107">
        <f t="shared" si="208"/>
        <v>0</v>
      </c>
      <c r="CR107" s="107">
        <f t="shared" si="209"/>
        <v>0</v>
      </c>
      <c r="CS107" s="107">
        <f t="shared" si="210"/>
        <v>0</v>
      </c>
      <c r="CT107" s="107">
        <f t="shared" si="211"/>
        <v>0</v>
      </c>
      <c r="CU107" s="107">
        <f t="shared" si="212"/>
        <v>0</v>
      </c>
      <c r="CV107" s="107">
        <f t="shared" si="213"/>
        <v>0</v>
      </c>
      <c r="CW107" s="107">
        <f t="shared" si="214"/>
        <v>0</v>
      </c>
      <c r="CX107" s="107">
        <f t="shared" si="215"/>
        <v>0</v>
      </c>
      <c r="CY107" s="107">
        <f t="shared" si="216"/>
        <v>0</v>
      </c>
      <c r="CZ107" s="107">
        <f t="shared" si="217"/>
        <v>0</v>
      </c>
      <c r="DA107" s="107">
        <f t="shared" si="218"/>
        <v>0</v>
      </c>
      <c r="DB107" s="107">
        <f t="shared" si="219"/>
        <v>0</v>
      </c>
      <c r="DC107" s="107">
        <f t="shared" si="220"/>
        <v>0</v>
      </c>
      <c r="DD107" s="107">
        <f t="shared" si="221"/>
        <v>0</v>
      </c>
      <c r="DE107" s="107">
        <f t="shared" si="222"/>
        <v>0</v>
      </c>
      <c r="DF107" s="107">
        <f t="shared" si="223"/>
        <v>0</v>
      </c>
      <c r="DG107" s="107">
        <f t="shared" si="224"/>
        <v>0</v>
      </c>
      <c r="DH107" s="107">
        <f t="shared" si="225"/>
        <v>0</v>
      </c>
      <c r="DI107" s="107">
        <f t="shared" si="226"/>
        <v>0</v>
      </c>
      <c r="DJ107" s="107">
        <f t="shared" si="227"/>
        <v>0</v>
      </c>
      <c r="DK107" s="107">
        <f t="shared" si="228"/>
        <v>0</v>
      </c>
      <c r="DL107" s="107">
        <f t="shared" si="229"/>
        <v>0</v>
      </c>
      <c r="DM107" s="107">
        <f t="shared" si="230"/>
        <v>0</v>
      </c>
      <c r="DN107" s="107">
        <f t="shared" si="231"/>
        <v>0</v>
      </c>
      <c r="DO107" s="107">
        <f t="shared" si="232"/>
        <v>0</v>
      </c>
      <c r="DP107" s="107">
        <f t="shared" si="233"/>
        <v>0</v>
      </c>
      <c r="DQ107" s="107">
        <f t="shared" si="234"/>
        <v>0</v>
      </c>
      <c r="DR107" s="107">
        <f t="shared" si="235"/>
        <v>0</v>
      </c>
      <c r="DS107" s="107">
        <f t="shared" si="236"/>
        <v>0</v>
      </c>
      <c r="DT107" s="107">
        <f t="shared" si="237"/>
        <v>0</v>
      </c>
      <c r="DV107" s="107">
        <f t="shared" si="238"/>
        <v>0</v>
      </c>
      <c r="DW107" s="107">
        <f t="shared" si="239"/>
        <v>0</v>
      </c>
      <c r="DX107" s="107">
        <f t="shared" si="240"/>
        <v>0</v>
      </c>
      <c r="DY107" s="107">
        <f t="shared" si="241"/>
        <v>0</v>
      </c>
      <c r="DZ107" s="107">
        <f t="shared" si="242"/>
        <v>0</v>
      </c>
      <c r="EA107" s="107">
        <f t="shared" si="243"/>
        <v>0</v>
      </c>
      <c r="EB107" s="107">
        <f t="shared" si="244"/>
        <v>0</v>
      </c>
      <c r="EC107" s="107">
        <f t="shared" si="245"/>
        <v>0</v>
      </c>
      <c r="ED107" s="107">
        <f t="shared" si="246"/>
        <v>0</v>
      </c>
      <c r="EE107" s="107">
        <f t="shared" si="247"/>
        <v>0</v>
      </c>
      <c r="EG107" s="195">
        <f t="shared" si="248"/>
        <v>0</v>
      </c>
      <c r="EH107" s="195">
        <f t="shared" si="249"/>
        <v>0</v>
      </c>
      <c r="EI107" s="195">
        <f t="shared" si="250"/>
        <v>0</v>
      </c>
      <c r="EJ107" s="195">
        <f t="shared" si="251"/>
        <v>0</v>
      </c>
      <c r="EK107" s="195">
        <f t="shared" si="252"/>
        <v>0</v>
      </c>
      <c r="EL107" s="195">
        <f t="shared" si="252"/>
        <v>0</v>
      </c>
      <c r="EM107" s="195">
        <f t="shared" si="252"/>
        <v>0</v>
      </c>
      <c r="EN107" s="195">
        <f t="shared" si="252"/>
        <v>0</v>
      </c>
      <c r="EO107" s="195">
        <f t="shared" si="252"/>
        <v>0</v>
      </c>
      <c r="EP107" s="195">
        <f t="shared" si="252"/>
        <v>0</v>
      </c>
    </row>
    <row r="108" spans="2:146" x14ac:dyDescent="0.2">
      <c r="B108" s="126">
        <f t="shared" si="136"/>
        <v>1</v>
      </c>
      <c r="C108" s="126" t="str">
        <f t="shared" ca="1" si="200"/>
        <v/>
      </c>
      <c r="D108" s="126" t="str">
        <f t="shared" ca="1" si="201"/>
        <v/>
      </c>
      <c r="E108" s="126" t="str">
        <f t="shared" ca="1" si="202"/>
        <v/>
      </c>
      <c r="F108" s="127" t="str">
        <f ca="1">OFFSET(prihlasky!$H$1,$CJ108,0)</f>
        <v/>
      </c>
      <c r="G108" s="127" t="str">
        <f ca="1">IF(OFFSET(prihlasky!$B$1,$CJ108,0)="","",(OFFSET(prihlasky!$B$1,$CJ108,0)))</f>
        <v/>
      </c>
      <c r="H108" s="127">
        <f ca="1">OFFSET(prihlasky!$I$1,$CJ108,0)</f>
        <v>0</v>
      </c>
      <c r="I108" s="127">
        <f ca="1">OFFSET(prihlasky!$A$1,$CJ108,0)</f>
        <v>0</v>
      </c>
      <c r="J108" s="126">
        <f t="shared" si="203"/>
        <v>0</v>
      </c>
      <c r="K108" s="159">
        <f t="shared" si="204"/>
        <v>0</v>
      </c>
      <c r="L108" s="131">
        <f t="shared" ca="1" si="205"/>
        <v>0</v>
      </c>
      <c r="M108" s="127" t="str">
        <f ca="1">IF(OR(CH108=0,ISERROR(MATCH(I108,KKoef!E:E,0))),"",MATCH(I108,KKoef!E:E,0)-1)</f>
        <v/>
      </c>
      <c r="N108" s="127" t="str">
        <f ca="1">IF(M108="","",OFFSET(KKoef!$B$1,M108,0))</f>
        <v/>
      </c>
      <c r="O108" s="128"/>
      <c r="P108" s="128"/>
      <c r="Q108" s="128"/>
      <c r="R108" s="128"/>
      <c r="S108" s="128"/>
      <c r="T108" s="250"/>
      <c r="U108" s="128"/>
      <c r="V108" s="128"/>
      <c r="W108" s="128"/>
      <c r="X108" s="128"/>
      <c r="Y108" s="128"/>
      <c r="Z108" s="250"/>
      <c r="AA108" s="119">
        <f t="shared" ca="1" si="196"/>
        <v>75</v>
      </c>
      <c r="AB108" s="252">
        <f t="shared" si="191"/>
        <v>0</v>
      </c>
      <c r="AC108" s="119">
        <f t="shared" si="192"/>
        <v>0</v>
      </c>
      <c r="AD108" s="252">
        <f t="shared" si="193"/>
        <v>0</v>
      </c>
      <c r="AE108" s="170">
        <f t="shared" ca="1" si="197"/>
        <v>0</v>
      </c>
      <c r="AF108" s="22"/>
      <c r="AG108" s="224"/>
      <c r="AH108" s="194"/>
      <c r="AI108" s="194"/>
      <c r="AJ108" s="194"/>
      <c r="AK108" s="225"/>
      <c r="AL108" s="224"/>
      <c r="AM108" s="194"/>
      <c r="AN108" s="194"/>
      <c r="AO108" s="194"/>
      <c r="AP108" s="225"/>
      <c r="AQ108" s="224"/>
      <c r="AR108" s="194"/>
      <c r="AS108" s="194"/>
      <c r="AT108" s="194"/>
      <c r="AU108" s="225"/>
      <c r="AV108" s="224"/>
      <c r="AW108" s="194"/>
      <c r="AX108" s="194"/>
      <c r="AY108" s="194"/>
      <c r="AZ108" s="225"/>
      <c r="BA108" s="224"/>
      <c r="BB108" s="194"/>
      <c r="BC108" s="194"/>
      <c r="BD108" s="194"/>
      <c r="BE108" s="225"/>
      <c r="BF108" s="224"/>
      <c r="BG108" s="194"/>
      <c r="BH108" s="194"/>
      <c r="BI108" s="194"/>
      <c r="BJ108" s="225"/>
      <c r="BK108" s="212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15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69">
        <f t="shared" si="199"/>
        <v>0</v>
      </c>
      <c r="CH108" s="26">
        <f t="shared" si="198"/>
        <v>0</v>
      </c>
      <c r="CJ108" s="39">
        <v>100</v>
      </c>
      <c r="CK108" s="16">
        <f t="shared" si="206"/>
        <v>0</v>
      </c>
      <c r="CL108" s="51">
        <f t="shared" ca="1" si="194"/>
        <v>0</v>
      </c>
      <c r="CM108" s="51">
        <f t="shared" ca="1" si="194"/>
        <v>0</v>
      </c>
      <c r="CN108" s="51">
        <f t="shared" ca="1" si="194"/>
        <v>0</v>
      </c>
      <c r="CO108" s="51">
        <f t="shared" ca="1" si="207"/>
        <v>0</v>
      </c>
      <c r="CQ108" s="107">
        <f t="shared" si="208"/>
        <v>0</v>
      </c>
      <c r="CR108" s="107">
        <f t="shared" si="209"/>
        <v>0</v>
      </c>
      <c r="CS108" s="107">
        <f t="shared" si="210"/>
        <v>0</v>
      </c>
      <c r="CT108" s="107">
        <f t="shared" si="211"/>
        <v>0</v>
      </c>
      <c r="CU108" s="107">
        <f t="shared" si="212"/>
        <v>0</v>
      </c>
      <c r="CV108" s="107">
        <f t="shared" si="213"/>
        <v>0</v>
      </c>
      <c r="CW108" s="107">
        <f t="shared" si="214"/>
        <v>0</v>
      </c>
      <c r="CX108" s="107">
        <f t="shared" si="215"/>
        <v>0</v>
      </c>
      <c r="CY108" s="107">
        <f t="shared" si="216"/>
        <v>0</v>
      </c>
      <c r="CZ108" s="107">
        <f t="shared" si="217"/>
        <v>0</v>
      </c>
      <c r="DA108" s="107">
        <f t="shared" si="218"/>
        <v>0</v>
      </c>
      <c r="DB108" s="107">
        <f t="shared" si="219"/>
        <v>0</v>
      </c>
      <c r="DC108" s="107">
        <f t="shared" si="220"/>
        <v>0</v>
      </c>
      <c r="DD108" s="107">
        <f t="shared" si="221"/>
        <v>0</v>
      </c>
      <c r="DE108" s="107">
        <f t="shared" si="222"/>
        <v>0</v>
      </c>
      <c r="DF108" s="107">
        <f t="shared" si="223"/>
        <v>0</v>
      </c>
      <c r="DG108" s="107">
        <f t="shared" si="224"/>
        <v>0</v>
      </c>
      <c r="DH108" s="107">
        <f t="shared" si="225"/>
        <v>0</v>
      </c>
      <c r="DI108" s="107">
        <f t="shared" si="226"/>
        <v>0</v>
      </c>
      <c r="DJ108" s="107">
        <f t="shared" si="227"/>
        <v>0</v>
      </c>
      <c r="DK108" s="107">
        <f t="shared" si="228"/>
        <v>0</v>
      </c>
      <c r="DL108" s="107">
        <f t="shared" si="229"/>
        <v>0</v>
      </c>
      <c r="DM108" s="107">
        <f t="shared" si="230"/>
        <v>0</v>
      </c>
      <c r="DN108" s="107">
        <f t="shared" si="231"/>
        <v>0</v>
      </c>
      <c r="DO108" s="107">
        <f t="shared" si="232"/>
        <v>0</v>
      </c>
      <c r="DP108" s="107">
        <f t="shared" si="233"/>
        <v>0</v>
      </c>
      <c r="DQ108" s="107">
        <f t="shared" si="234"/>
        <v>0</v>
      </c>
      <c r="DR108" s="107">
        <f t="shared" si="235"/>
        <v>0</v>
      </c>
      <c r="DS108" s="107">
        <f t="shared" si="236"/>
        <v>0</v>
      </c>
      <c r="DT108" s="107">
        <f t="shared" si="237"/>
        <v>0</v>
      </c>
      <c r="DV108" s="107">
        <f t="shared" si="238"/>
        <v>0</v>
      </c>
      <c r="DW108" s="107">
        <f t="shared" si="239"/>
        <v>0</v>
      </c>
      <c r="DX108" s="107">
        <f t="shared" si="240"/>
        <v>0</v>
      </c>
      <c r="DY108" s="107">
        <f t="shared" si="241"/>
        <v>0</v>
      </c>
      <c r="DZ108" s="107">
        <f t="shared" si="242"/>
        <v>0</v>
      </c>
      <c r="EA108" s="107">
        <f t="shared" si="243"/>
        <v>0</v>
      </c>
      <c r="EB108" s="107">
        <f t="shared" si="244"/>
        <v>0</v>
      </c>
      <c r="EC108" s="107">
        <f t="shared" si="245"/>
        <v>0</v>
      </c>
      <c r="ED108" s="107">
        <f t="shared" si="246"/>
        <v>0</v>
      </c>
      <c r="EE108" s="107">
        <f t="shared" si="247"/>
        <v>0</v>
      </c>
      <c r="EG108" s="195">
        <f t="shared" si="248"/>
        <v>0</v>
      </c>
      <c r="EH108" s="195">
        <f t="shared" si="249"/>
        <v>0</v>
      </c>
      <c r="EI108" s="195">
        <f t="shared" si="250"/>
        <v>0</v>
      </c>
      <c r="EJ108" s="195">
        <f t="shared" si="251"/>
        <v>0</v>
      </c>
      <c r="EK108" s="195">
        <f t="shared" si="252"/>
        <v>0</v>
      </c>
      <c r="EL108" s="195">
        <f t="shared" si="252"/>
        <v>0</v>
      </c>
      <c r="EM108" s="195">
        <f t="shared" si="252"/>
        <v>0</v>
      </c>
      <c r="EN108" s="195">
        <f t="shared" si="252"/>
        <v>0</v>
      </c>
      <c r="EO108" s="195">
        <f t="shared" si="252"/>
        <v>0</v>
      </c>
      <c r="EP108" s="195">
        <f t="shared" si="252"/>
        <v>0</v>
      </c>
    </row>
    <row r="109" spans="2:146" x14ac:dyDescent="0.2">
      <c r="B109" s="126">
        <f t="shared" si="136"/>
        <v>1</v>
      </c>
      <c r="C109" s="126" t="str">
        <f t="shared" ca="1" si="200"/>
        <v/>
      </c>
      <c r="D109" s="126" t="str">
        <f t="shared" ca="1" si="201"/>
        <v/>
      </c>
      <c r="E109" s="126" t="str">
        <f t="shared" ca="1" si="202"/>
        <v/>
      </c>
      <c r="F109" s="127" t="str">
        <f ca="1">OFFSET(prihlasky!$H$1,$CJ109,0)</f>
        <v/>
      </c>
      <c r="G109" s="127" t="str">
        <f ca="1">IF(OFFSET(prihlasky!$B$1,$CJ109,0)="","",(OFFSET(prihlasky!$B$1,$CJ109,0)))</f>
        <v/>
      </c>
      <c r="H109" s="127">
        <f ca="1">OFFSET(prihlasky!$I$1,$CJ109,0)</f>
        <v>0</v>
      </c>
      <c r="I109" s="127">
        <f ca="1">OFFSET(prihlasky!$A$1,$CJ109,0)</f>
        <v>0</v>
      </c>
      <c r="J109" s="126">
        <f t="shared" si="203"/>
        <v>0</v>
      </c>
      <c r="K109" s="159">
        <f t="shared" si="204"/>
        <v>0</v>
      </c>
      <c r="L109" s="131">
        <f t="shared" ca="1" si="205"/>
        <v>0</v>
      </c>
      <c r="M109" s="127" t="str">
        <f ca="1">IF(OR(CH109=0,ISERROR(MATCH(I109,KKoef!E:E,0))),"",MATCH(I109,KKoef!E:E,0)-1)</f>
        <v/>
      </c>
      <c r="N109" s="127" t="str">
        <f ca="1">IF(M109="","",OFFSET(KKoef!$B$1,M109,0))</f>
        <v/>
      </c>
      <c r="O109" s="128"/>
      <c r="P109" s="128"/>
      <c r="Q109" s="128"/>
      <c r="R109" s="128"/>
      <c r="S109" s="128"/>
      <c r="T109" s="250"/>
      <c r="U109" s="128"/>
      <c r="V109" s="128"/>
      <c r="W109" s="128"/>
      <c r="X109" s="128"/>
      <c r="Y109" s="128"/>
      <c r="Z109" s="250"/>
      <c r="AA109" s="119">
        <f t="shared" ca="1" si="196"/>
        <v>75</v>
      </c>
      <c r="AB109" s="252">
        <f t="shared" si="191"/>
        <v>0</v>
      </c>
      <c r="AC109" s="119">
        <f t="shared" si="192"/>
        <v>0</v>
      </c>
      <c r="AD109" s="252">
        <f t="shared" si="193"/>
        <v>0</v>
      </c>
      <c r="AE109" s="170">
        <f t="shared" ca="1" si="197"/>
        <v>0</v>
      </c>
      <c r="AF109" s="22"/>
      <c r="AG109" s="224"/>
      <c r="AH109" s="194"/>
      <c r="AI109" s="194"/>
      <c r="AJ109" s="194"/>
      <c r="AK109" s="225"/>
      <c r="AL109" s="224"/>
      <c r="AM109" s="194"/>
      <c r="AN109" s="194"/>
      <c r="AO109" s="194"/>
      <c r="AP109" s="225"/>
      <c r="AQ109" s="224"/>
      <c r="AR109" s="194"/>
      <c r="AS109" s="194"/>
      <c r="AT109" s="194"/>
      <c r="AU109" s="225"/>
      <c r="AV109" s="224"/>
      <c r="AW109" s="194"/>
      <c r="AX109" s="194"/>
      <c r="AY109" s="194"/>
      <c r="AZ109" s="225"/>
      <c r="BA109" s="224"/>
      <c r="BB109" s="194"/>
      <c r="BC109" s="194"/>
      <c r="BD109" s="194"/>
      <c r="BE109" s="225"/>
      <c r="BF109" s="224"/>
      <c r="BG109" s="194"/>
      <c r="BH109" s="194"/>
      <c r="BI109" s="194"/>
      <c r="BJ109" s="225"/>
      <c r="BK109" s="212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15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69">
        <f t="shared" si="199"/>
        <v>0</v>
      </c>
      <c r="CH109" s="26">
        <f t="shared" si="198"/>
        <v>0</v>
      </c>
      <c r="CJ109" s="39">
        <v>101</v>
      </c>
      <c r="CK109" s="16">
        <f t="shared" si="206"/>
        <v>0</v>
      </c>
      <c r="CL109" s="51">
        <f t="shared" ref="CL109:CN128" ca="1" si="253">IF($H109=CL$8,$CK109,0)</f>
        <v>0</v>
      </c>
      <c r="CM109" s="51">
        <f t="shared" ca="1" si="253"/>
        <v>0</v>
      </c>
      <c r="CN109" s="51">
        <f t="shared" ca="1" si="253"/>
        <v>0</v>
      </c>
      <c r="CO109" s="51">
        <f t="shared" ca="1" si="207"/>
        <v>0</v>
      </c>
      <c r="CQ109" s="107">
        <f t="shared" si="208"/>
        <v>0</v>
      </c>
      <c r="CR109" s="107">
        <f t="shared" si="209"/>
        <v>0</v>
      </c>
      <c r="CS109" s="107">
        <f t="shared" si="210"/>
        <v>0</v>
      </c>
      <c r="CT109" s="107">
        <f t="shared" si="211"/>
        <v>0</v>
      </c>
      <c r="CU109" s="107">
        <f t="shared" si="212"/>
        <v>0</v>
      </c>
      <c r="CV109" s="107">
        <f t="shared" si="213"/>
        <v>0</v>
      </c>
      <c r="CW109" s="107">
        <f t="shared" si="214"/>
        <v>0</v>
      </c>
      <c r="CX109" s="107">
        <f t="shared" si="215"/>
        <v>0</v>
      </c>
      <c r="CY109" s="107">
        <f t="shared" si="216"/>
        <v>0</v>
      </c>
      <c r="CZ109" s="107">
        <f t="shared" si="217"/>
        <v>0</v>
      </c>
      <c r="DA109" s="107">
        <f t="shared" si="218"/>
        <v>0</v>
      </c>
      <c r="DB109" s="107">
        <f t="shared" si="219"/>
        <v>0</v>
      </c>
      <c r="DC109" s="107">
        <f t="shared" si="220"/>
        <v>0</v>
      </c>
      <c r="DD109" s="107">
        <f t="shared" si="221"/>
        <v>0</v>
      </c>
      <c r="DE109" s="107">
        <f t="shared" si="222"/>
        <v>0</v>
      </c>
      <c r="DF109" s="107">
        <f t="shared" si="223"/>
        <v>0</v>
      </c>
      <c r="DG109" s="107">
        <f t="shared" si="224"/>
        <v>0</v>
      </c>
      <c r="DH109" s="107">
        <f t="shared" si="225"/>
        <v>0</v>
      </c>
      <c r="DI109" s="107">
        <f t="shared" si="226"/>
        <v>0</v>
      </c>
      <c r="DJ109" s="107">
        <f t="shared" si="227"/>
        <v>0</v>
      </c>
      <c r="DK109" s="107">
        <f t="shared" si="228"/>
        <v>0</v>
      </c>
      <c r="DL109" s="107">
        <f t="shared" si="229"/>
        <v>0</v>
      </c>
      <c r="DM109" s="107">
        <f t="shared" si="230"/>
        <v>0</v>
      </c>
      <c r="DN109" s="107">
        <f t="shared" si="231"/>
        <v>0</v>
      </c>
      <c r="DO109" s="107">
        <f t="shared" si="232"/>
        <v>0</v>
      </c>
      <c r="DP109" s="107">
        <f t="shared" si="233"/>
        <v>0</v>
      </c>
      <c r="DQ109" s="107">
        <f t="shared" si="234"/>
        <v>0</v>
      </c>
      <c r="DR109" s="107">
        <f t="shared" si="235"/>
        <v>0</v>
      </c>
      <c r="DS109" s="107">
        <f t="shared" si="236"/>
        <v>0</v>
      </c>
      <c r="DT109" s="107">
        <f t="shared" si="237"/>
        <v>0</v>
      </c>
      <c r="DV109" s="107">
        <f t="shared" si="238"/>
        <v>0</v>
      </c>
      <c r="DW109" s="107">
        <f t="shared" si="239"/>
        <v>0</v>
      </c>
      <c r="DX109" s="107">
        <f t="shared" si="240"/>
        <v>0</v>
      </c>
      <c r="DY109" s="107">
        <f t="shared" si="241"/>
        <v>0</v>
      </c>
      <c r="DZ109" s="107">
        <f t="shared" si="242"/>
        <v>0</v>
      </c>
      <c r="EA109" s="107">
        <f t="shared" si="243"/>
        <v>0</v>
      </c>
      <c r="EB109" s="107">
        <f t="shared" si="244"/>
        <v>0</v>
      </c>
      <c r="EC109" s="107">
        <f t="shared" si="245"/>
        <v>0</v>
      </c>
      <c r="ED109" s="107">
        <f t="shared" si="246"/>
        <v>0</v>
      </c>
      <c r="EE109" s="107">
        <f t="shared" si="247"/>
        <v>0</v>
      </c>
      <c r="EG109" s="195">
        <f t="shared" si="248"/>
        <v>0</v>
      </c>
      <c r="EH109" s="195">
        <f t="shared" si="249"/>
        <v>0</v>
      </c>
      <c r="EI109" s="195">
        <f t="shared" si="250"/>
        <v>0</v>
      </c>
      <c r="EJ109" s="195">
        <f t="shared" si="251"/>
        <v>0</v>
      </c>
      <c r="EK109" s="195">
        <f t="shared" si="252"/>
        <v>0</v>
      </c>
      <c r="EL109" s="195">
        <f t="shared" si="252"/>
        <v>0</v>
      </c>
      <c r="EM109" s="195">
        <f t="shared" si="252"/>
        <v>0</v>
      </c>
      <c r="EN109" s="195">
        <f t="shared" si="252"/>
        <v>0</v>
      </c>
      <c r="EO109" s="195">
        <f t="shared" si="252"/>
        <v>0</v>
      </c>
      <c r="EP109" s="195">
        <f t="shared" si="252"/>
        <v>0</v>
      </c>
    </row>
    <row r="110" spans="2:146" x14ac:dyDescent="0.2">
      <c r="B110" s="126">
        <f t="shared" si="136"/>
        <v>1</v>
      </c>
      <c r="C110" s="126" t="str">
        <f t="shared" ca="1" si="200"/>
        <v/>
      </c>
      <c r="D110" s="126" t="str">
        <f t="shared" ca="1" si="201"/>
        <v/>
      </c>
      <c r="E110" s="126" t="str">
        <f t="shared" ca="1" si="202"/>
        <v/>
      </c>
      <c r="F110" s="127" t="str">
        <f ca="1">OFFSET(prihlasky!$H$1,$CJ110,0)</f>
        <v/>
      </c>
      <c r="G110" s="127" t="str">
        <f ca="1">IF(OFFSET(prihlasky!$B$1,$CJ110,0)="","",(OFFSET(prihlasky!$B$1,$CJ110,0)))</f>
        <v/>
      </c>
      <c r="H110" s="127">
        <f ca="1">OFFSET(prihlasky!$I$1,$CJ110,0)</f>
        <v>0</v>
      </c>
      <c r="I110" s="127">
        <f ca="1">OFFSET(prihlasky!$A$1,$CJ110,0)</f>
        <v>0</v>
      </c>
      <c r="J110" s="126">
        <f t="shared" si="203"/>
        <v>0</v>
      </c>
      <c r="K110" s="159">
        <f t="shared" si="204"/>
        <v>0</v>
      </c>
      <c r="L110" s="131">
        <f t="shared" ca="1" si="205"/>
        <v>0</v>
      </c>
      <c r="M110" s="127" t="str">
        <f ca="1">IF(OR(CH110=0,ISERROR(MATCH(I110,KKoef!E:E,0))),"",MATCH(I110,KKoef!E:E,0)-1)</f>
        <v/>
      </c>
      <c r="N110" s="127" t="str">
        <f ca="1">IF(M110="","",OFFSET(KKoef!$B$1,M110,0))</f>
        <v/>
      </c>
      <c r="O110" s="128"/>
      <c r="P110" s="128"/>
      <c r="Q110" s="128"/>
      <c r="R110" s="128"/>
      <c r="S110" s="128"/>
      <c r="T110" s="250"/>
      <c r="U110" s="128"/>
      <c r="V110" s="128"/>
      <c r="W110" s="128"/>
      <c r="X110" s="128"/>
      <c r="Y110" s="128"/>
      <c r="Z110" s="250"/>
      <c r="AA110" s="119">
        <f t="shared" ca="1" si="196"/>
        <v>75</v>
      </c>
      <c r="AB110" s="252">
        <f t="shared" si="191"/>
        <v>0</v>
      </c>
      <c r="AC110" s="119">
        <f t="shared" si="192"/>
        <v>0</v>
      </c>
      <c r="AD110" s="252">
        <f t="shared" si="193"/>
        <v>0</v>
      </c>
      <c r="AE110" s="170">
        <f t="shared" ca="1" si="197"/>
        <v>0</v>
      </c>
      <c r="AF110" s="22"/>
      <c r="AG110" s="224"/>
      <c r="AH110" s="194"/>
      <c r="AI110" s="194"/>
      <c r="AJ110" s="194"/>
      <c r="AK110" s="225"/>
      <c r="AL110" s="224"/>
      <c r="AM110" s="194"/>
      <c r="AN110" s="194"/>
      <c r="AO110" s="194"/>
      <c r="AP110" s="225"/>
      <c r="AQ110" s="224"/>
      <c r="AR110" s="194"/>
      <c r="AS110" s="194"/>
      <c r="AT110" s="194"/>
      <c r="AU110" s="225"/>
      <c r="AV110" s="224"/>
      <c r="AW110" s="194"/>
      <c r="AX110" s="194"/>
      <c r="AY110" s="194"/>
      <c r="AZ110" s="225"/>
      <c r="BA110" s="224"/>
      <c r="BB110" s="194"/>
      <c r="BC110" s="194"/>
      <c r="BD110" s="194"/>
      <c r="BE110" s="225"/>
      <c r="BF110" s="224"/>
      <c r="BG110" s="194"/>
      <c r="BH110" s="194"/>
      <c r="BI110" s="194"/>
      <c r="BJ110" s="225"/>
      <c r="BK110" s="212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215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69">
        <f t="shared" si="199"/>
        <v>0</v>
      </c>
      <c r="CH110" s="26">
        <f t="shared" si="198"/>
        <v>0</v>
      </c>
      <c r="CJ110" s="39">
        <v>102</v>
      </c>
      <c r="CK110" s="16">
        <f t="shared" si="206"/>
        <v>0</v>
      </c>
      <c r="CL110" s="51">
        <f t="shared" ca="1" si="253"/>
        <v>0</v>
      </c>
      <c r="CM110" s="51">
        <f t="shared" ca="1" si="253"/>
        <v>0</v>
      </c>
      <c r="CN110" s="51">
        <f t="shared" ca="1" si="253"/>
        <v>0</v>
      </c>
      <c r="CO110" s="51">
        <f t="shared" ca="1" si="207"/>
        <v>0</v>
      </c>
      <c r="CQ110" s="107">
        <f t="shared" si="208"/>
        <v>0</v>
      </c>
      <c r="CR110" s="107">
        <f t="shared" si="209"/>
        <v>0</v>
      </c>
      <c r="CS110" s="107">
        <f t="shared" si="210"/>
        <v>0</v>
      </c>
      <c r="CT110" s="107">
        <f t="shared" si="211"/>
        <v>0</v>
      </c>
      <c r="CU110" s="107">
        <f t="shared" si="212"/>
        <v>0</v>
      </c>
      <c r="CV110" s="107">
        <f t="shared" si="213"/>
        <v>0</v>
      </c>
      <c r="CW110" s="107">
        <f t="shared" si="214"/>
        <v>0</v>
      </c>
      <c r="CX110" s="107">
        <f t="shared" si="215"/>
        <v>0</v>
      </c>
      <c r="CY110" s="107">
        <f t="shared" si="216"/>
        <v>0</v>
      </c>
      <c r="CZ110" s="107">
        <f t="shared" si="217"/>
        <v>0</v>
      </c>
      <c r="DA110" s="107">
        <f t="shared" si="218"/>
        <v>0</v>
      </c>
      <c r="DB110" s="107">
        <f t="shared" si="219"/>
        <v>0</v>
      </c>
      <c r="DC110" s="107">
        <f t="shared" si="220"/>
        <v>0</v>
      </c>
      <c r="DD110" s="107">
        <f t="shared" si="221"/>
        <v>0</v>
      </c>
      <c r="DE110" s="107">
        <f t="shared" si="222"/>
        <v>0</v>
      </c>
      <c r="DF110" s="107">
        <f t="shared" si="223"/>
        <v>0</v>
      </c>
      <c r="DG110" s="107">
        <f t="shared" si="224"/>
        <v>0</v>
      </c>
      <c r="DH110" s="107">
        <f t="shared" si="225"/>
        <v>0</v>
      </c>
      <c r="DI110" s="107">
        <f t="shared" si="226"/>
        <v>0</v>
      </c>
      <c r="DJ110" s="107">
        <f t="shared" si="227"/>
        <v>0</v>
      </c>
      <c r="DK110" s="107">
        <f t="shared" si="228"/>
        <v>0</v>
      </c>
      <c r="DL110" s="107">
        <f t="shared" si="229"/>
        <v>0</v>
      </c>
      <c r="DM110" s="107">
        <f t="shared" si="230"/>
        <v>0</v>
      </c>
      <c r="DN110" s="107">
        <f t="shared" si="231"/>
        <v>0</v>
      </c>
      <c r="DO110" s="107">
        <f t="shared" si="232"/>
        <v>0</v>
      </c>
      <c r="DP110" s="107">
        <f t="shared" si="233"/>
        <v>0</v>
      </c>
      <c r="DQ110" s="107">
        <f t="shared" si="234"/>
        <v>0</v>
      </c>
      <c r="DR110" s="107">
        <f t="shared" si="235"/>
        <v>0</v>
      </c>
      <c r="DS110" s="107">
        <f t="shared" si="236"/>
        <v>0</v>
      </c>
      <c r="DT110" s="107">
        <f t="shared" si="237"/>
        <v>0</v>
      </c>
      <c r="DV110" s="107">
        <f t="shared" si="238"/>
        <v>0</v>
      </c>
      <c r="DW110" s="107">
        <f t="shared" si="239"/>
        <v>0</v>
      </c>
      <c r="DX110" s="107">
        <f t="shared" si="240"/>
        <v>0</v>
      </c>
      <c r="DY110" s="107">
        <f t="shared" si="241"/>
        <v>0</v>
      </c>
      <c r="DZ110" s="107">
        <f t="shared" si="242"/>
        <v>0</v>
      </c>
      <c r="EA110" s="107">
        <f t="shared" si="243"/>
        <v>0</v>
      </c>
      <c r="EB110" s="107">
        <f t="shared" si="244"/>
        <v>0</v>
      </c>
      <c r="EC110" s="107">
        <f t="shared" si="245"/>
        <v>0</v>
      </c>
      <c r="ED110" s="107">
        <f t="shared" si="246"/>
        <v>0</v>
      </c>
      <c r="EE110" s="107">
        <f t="shared" si="247"/>
        <v>0</v>
      </c>
      <c r="EG110" s="195">
        <f t="shared" si="248"/>
        <v>0</v>
      </c>
      <c r="EH110" s="195">
        <f t="shared" si="249"/>
        <v>0</v>
      </c>
      <c r="EI110" s="195">
        <f t="shared" si="250"/>
        <v>0</v>
      </c>
      <c r="EJ110" s="195">
        <f t="shared" si="251"/>
        <v>0</v>
      </c>
      <c r="EK110" s="195">
        <f t="shared" si="252"/>
        <v>0</v>
      </c>
      <c r="EL110" s="195">
        <f t="shared" si="252"/>
        <v>0</v>
      </c>
      <c r="EM110" s="195">
        <f t="shared" si="252"/>
        <v>0</v>
      </c>
      <c r="EN110" s="195">
        <f t="shared" si="252"/>
        <v>0</v>
      </c>
      <c r="EO110" s="195">
        <f t="shared" si="252"/>
        <v>0</v>
      </c>
      <c r="EP110" s="195">
        <f t="shared" si="252"/>
        <v>0</v>
      </c>
    </row>
    <row r="111" spans="2:146" x14ac:dyDescent="0.2">
      <c r="B111" s="126">
        <f t="shared" si="136"/>
        <v>1</v>
      </c>
      <c r="C111" s="126" t="str">
        <f t="shared" ca="1" si="200"/>
        <v/>
      </c>
      <c r="D111" s="126" t="str">
        <f t="shared" ca="1" si="201"/>
        <v/>
      </c>
      <c r="E111" s="126" t="str">
        <f t="shared" ca="1" si="202"/>
        <v/>
      </c>
      <c r="F111" s="127" t="str">
        <f ca="1">OFFSET(prihlasky!$H$1,$CJ111,0)</f>
        <v/>
      </c>
      <c r="G111" s="127" t="str">
        <f ca="1">IF(OFFSET(prihlasky!$B$1,$CJ111,0)="","",(OFFSET(prihlasky!$B$1,$CJ111,0)))</f>
        <v/>
      </c>
      <c r="H111" s="127">
        <f ca="1">OFFSET(prihlasky!$I$1,$CJ111,0)</f>
        <v>0</v>
      </c>
      <c r="I111" s="127">
        <f ca="1">OFFSET(prihlasky!$A$1,$CJ111,0)</f>
        <v>0</v>
      </c>
      <c r="J111" s="126">
        <f t="shared" si="203"/>
        <v>0</v>
      </c>
      <c r="K111" s="159">
        <f t="shared" si="204"/>
        <v>0</v>
      </c>
      <c r="L111" s="131">
        <f t="shared" ca="1" si="205"/>
        <v>0</v>
      </c>
      <c r="M111" s="127" t="str">
        <f ca="1">IF(OR(CH111=0,ISERROR(MATCH(I111,KKoef!E:E,0))),"",MATCH(I111,KKoef!E:E,0)-1)</f>
        <v/>
      </c>
      <c r="N111" s="127" t="str">
        <f ca="1">IF(M111="","",OFFSET(KKoef!$B$1,M111,0))</f>
        <v/>
      </c>
      <c r="O111" s="128"/>
      <c r="P111" s="128"/>
      <c r="Q111" s="128"/>
      <c r="R111" s="128"/>
      <c r="S111" s="128"/>
      <c r="T111" s="250"/>
      <c r="U111" s="128"/>
      <c r="V111" s="128"/>
      <c r="W111" s="128"/>
      <c r="X111" s="128"/>
      <c r="Y111" s="128"/>
      <c r="Z111" s="250"/>
      <c r="AA111" s="119">
        <f t="shared" ca="1" si="196"/>
        <v>75</v>
      </c>
      <c r="AB111" s="252">
        <f t="shared" si="191"/>
        <v>0</v>
      </c>
      <c r="AC111" s="119">
        <f t="shared" si="192"/>
        <v>0</v>
      </c>
      <c r="AD111" s="252">
        <f t="shared" si="193"/>
        <v>0</v>
      </c>
      <c r="AE111" s="170">
        <f t="shared" ca="1" si="197"/>
        <v>0</v>
      </c>
      <c r="AF111" s="22"/>
      <c r="AG111" s="224"/>
      <c r="AH111" s="194"/>
      <c r="AI111" s="194"/>
      <c r="AJ111" s="194"/>
      <c r="AK111" s="225"/>
      <c r="AL111" s="224"/>
      <c r="AM111" s="194"/>
      <c r="AN111" s="194"/>
      <c r="AO111" s="194"/>
      <c r="AP111" s="225"/>
      <c r="AQ111" s="224"/>
      <c r="AR111" s="194"/>
      <c r="AS111" s="194"/>
      <c r="AT111" s="194"/>
      <c r="AU111" s="225"/>
      <c r="AV111" s="224"/>
      <c r="AW111" s="194"/>
      <c r="AX111" s="194"/>
      <c r="AY111" s="194"/>
      <c r="AZ111" s="225"/>
      <c r="BA111" s="224"/>
      <c r="BB111" s="194"/>
      <c r="BC111" s="194"/>
      <c r="BD111" s="194"/>
      <c r="BE111" s="225"/>
      <c r="BF111" s="224"/>
      <c r="BG111" s="194"/>
      <c r="BH111" s="194"/>
      <c r="BI111" s="194"/>
      <c r="BJ111" s="225"/>
      <c r="BK111" s="212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215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69">
        <f t="shared" si="199"/>
        <v>0</v>
      </c>
      <c r="CH111" s="26">
        <f t="shared" si="198"/>
        <v>0</v>
      </c>
      <c r="CJ111" s="39">
        <v>103</v>
      </c>
      <c r="CK111" s="16">
        <f t="shared" si="206"/>
        <v>0</v>
      </c>
      <c r="CL111" s="51">
        <f t="shared" ca="1" si="253"/>
        <v>0</v>
      </c>
      <c r="CM111" s="51">
        <f t="shared" ca="1" si="253"/>
        <v>0</v>
      </c>
      <c r="CN111" s="51">
        <f t="shared" ca="1" si="253"/>
        <v>0</v>
      </c>
      <c r="CO111" s="51">
        <f t="shared" ca="1" si="207"/>
        <v>0</v>
      </c>
      <c r="CQ111" s="107">
        <f t="shared" si="208"/>
        <v>0</v>
      </c>
      <c r="CR111" s="107">
        <f t="shared" si="209"/>
        <v>0</v>
      </c>
      <c r="CS111" s="107">
        <f t="shared" si="210"/>
        <v>0</v>
      </c>
      <c r="CT111" s="107">
        <f t="shared" si="211"/>
        <v>0</v>
      </c>
      <c r="CU111" s="107">
        <f t="shared" si="212"/>
        <v>0</v>
      </c>
      <c r="CV111" s="107">
        <f t="shared" si="213"/>
        <v>0</v>
      </c>
      <c r="CW111" s="107">
        <f t="shared" si="214"/>
        <v>0</v>
      </c>
      <c r="CX111" s="107">
        <f t="shared" si="215"/>
        <v>0</v>
      </c>
      <c r="CY111" s="107">
        <f t="shared" si="216"/>
        <v>0</v>
      </c>
      <c r="CZ111" s="107">
        <f t="shared" si="217"/>
        <v>0</v>
      </c>
      <c r="DA111" s="107">
        <f t="shared" si="218"/>
        <v>0</v>
      </c>
      <c r="DB111" s="107">
        <f t="shared" si="219"/>
        <v>0</v>
      </c>
      <c r="DC111" s="107">
        <f t="shared" si="220"/>
        <v>0</v>
      </c>
      <c r="DD111" s="107">
        <f t="shared" si="221"/>
        <v>0</v>
      </c>
      <c r="DE111" s="107">
        <f t="shared" si="222"/>
        <v>0</v>
      </c>
      <c r="DF111" s="107">
        <f t="shared" si="223"/>
        <v>0</v>
      </c>
      <c r="DG111" s="107">
        <f t="shared" si="224"/>
        <v>0</v>
      </c>
      <c r="DH111" s="107">
        <f t="shared" si="225"/>
        <v>0</v>
      </c>
      <c r="DI111" s="107">
        <f t="shared" si="226"/>
        <v>0</v>
      </c>
      <c r="DJ111" s="107">
        <f t="shared" si="227"/>
        <v>0</v>
      </c>
      <c r="DK111" s="107">
        <f t="shared" si="228"/>
        <v>0</v>
      </c>
      <c r="DL111" s="107">
        <f t="shared" si="229"/>
        <v>0</v>
      </c>
      <c r="DM111" s="107">
        <f t="shared" si="230"/>
        <v>0</v>
      </c>
      <c r="DN111" s="107">
        <f t="shared" si="231"/>
        <v>0</v>
      </c>
      <c r="DO111" s="107">
        <f t="shared" si="232"/>
        <v>0</v>
      </c>
      <c r="DP111" s="107">
        <f t="shared" si="233"/>
        <v>0</v>
      </c>
      <c r="DQ111" s="107">
        <f t="shared" si="234"/>
        <v>0</v>
      </c>
      <c r="DR111" s="107">
        <f t="shared" si="235"/>
        <v>0</v>
      </c>
      <c r="DS111" s="107">
        <f t="shared" si="236"/>
        <v>0</v>
      </c>
      <c r="DT111" s="107">
        <f t="shared" si="237"/>
        <v>0</v>
      </c>
      <c r="DV111" s="107">
        <f t="shared" si="238"/>
        <v>0</v>
      </c>
      <c r="DW111" s="107">
        <f t="shared" si="239"/>
        <v>0</v>
      </c>
      <c r="DX111" s="107">
        <f t="shared" si="240"/>
        <v>0</v>
      </c>
      <c r="DY111" s="107">
        <f t="shared" si="241"/>
        <v>0</v>
      </c>
      <c r="DZ111" s="107">
        <f t="shared" si="242"/>
        <v>0</v>
      </c>
      <c r="EA111" s="107">
        <f t="shared" si="243"/>
        <v>0</v>
      </c>
      <c r="EB111" s="107">
        <f t="shared" si="244"/>
        <v>0</v>
      </c>
      <c r="EC111" s="107">
        <f t="shared" si="245"/>
        <v>0</v>
      </c>
      <c r="ED111" s="107">
        <f t="shared" si="246"/>
        <v>0</v>
      </c>
      <c r="EE111" s="107">
        <f t="shared" si="247"/>
        <v>0</v>
      </c>
      <c r="EG111" s="195">
        <f t="shared" si="248"/>
        <v>0</v>
      </c>
      <c r="EH111" s="195">
        <f t="shared" si="249"/>
        <v>0</v>
      </c>
      <c r="EI111" s="195">
        <f t="shared" si="250"/>
        <v>0</v>
      </c>
      <c r="EJ111" s="195">
        <f t="shared" si="251"/>
        <v>0</v>
      </c>
      <c r="EK111" s="195">
        <f t="shared" si="252"/>
        <v>0</v>
      </c>
      <c r="EL111" s="195">
        <f t="shared" si="252"/>
        <v>0</v>
      </c>
      <c r="EM111" s="195">
        <f t="shared" si="252"/>
        <v>0</v>
      </c>
      <c r="EN111" s="195">
        <f t="shared" si="252"/>
        <v>0</v>
      </c>
      <c r="EO111" s="195">
        <f t="shared" si="252"/>
        <v>0</v>
      </c>
      <c r="EP111" s="195">
        <f t="shared" si="252"/>
        <v>0</v>
      </c>
    </row>
    <row r="112" spans="2:146" x14ac:dyDescent="0.2">
      <c r="B112" s="126">
        <f t="shared" si="136"/>
        <v>1</v>
      </c>
      <c r="C112" s="126" t="str">
        <f t="shared" ca="1" si="200"/>
        <v/>
      </c>
      <c r="D112" s="126" t="str">
        <f t="shared" ca="1" si="201"/>
        <v/>
      </c>
      <c r="E112" s="126" t="str">
        <f t="shared" ca="1" si="202"/>
        <v/>
      </c>
      <c r="F112" s="127" t="str">
        <f ca="1">OFFSET(prihlasky!$H$1,$CJ112,0)</f>
        <v/>
      </c>
      <c r="G112" s="127" t="str">
        <f ca="1">IF(OFFSET(prihlasky!$B$1,$CJ112,0)="","",(OFFSET(prihlasky!$B$1,$CJ112,0)))</f>
        <v/>
      </c>
      <c r="H112" s="127">
        <f ca="1">OFFSET(prihlasky!$I$1,$CJ112,0)</f>
        <v>0</v>
      </c>
      <c r="I112" s="127">
        <f ca="1">OFFSET(prihlasky!$A$1,$CJ112,0)</f>
        <v>0</v>
      </c>
      <c r="J112" s="126">
        <f t="shared" si="203"/>
        <v>0</v>
      </c>
      <c r="K112" s="159">
        <f t="shared" si="204"/>
        <v>0</v>
      </c>
      <c r="L112" s="131">
        <f t="shared" ca="1" si="205"/>
        <v>0</v>
      </c>
      <c r="M112" s="127" t="str">
        <f ca="1">IF(OR(CH112=0,ISERROR(MATCH(I112,KKoef!E:E,0))),"",MATCH(I112,KKoef!E:E,0)-1)</f>
        <v/>
      </c>
      <c r="N112" s="127" t="str">
        <f ca="1">IF(M112="","",OFFSET(KKoef!$B$1,M112,0))</f>
        <v/>
      </c>
      <c r="O112" s="128"/>
      <c r="P112" s="128"/>
      <c r="Q112" s="128"/>
      <c r="R112" s="128"/>
      <c r="S112" s="128"/>
      <c r="T112" s="250"/>
      <c r="U112" s="128"/>
      <c r="V112" s="128"/>
      <c r="W112" s="128"/>
      <c r="X112" s="128"/>
      <c r="Y112" s="128"/>
      <c r="Z112" s="250"/>
      <c r="AA112" s="119">
        <f t="shared" ca="1" si="196"/>
        <v>75</v>
      </c>
      <c r="AB112" s="252">
        <f t="shared" si="191"/>
        <v>0</v>
      </c>
      <c r="AC112" s="119">
        <f t="shared" si="192"/>
        <v>0</v>
      </c>
      <c r="AD112" s="252">
        <f t="shared" si="193"/>
        <v>0</v>
      </c>
      <c r="AE112" s="170">
        <f t="shared" ca="1" si="197"/>
        <v>0</v>
      </c>
      <c r="AF112" s="22"/>
      <c r="AG112" s="224"/>
      <c r="AH112" s="194"/>
      <c r="AI112" s="194"/>
      <c r="AJ112" s="194"/>
      <c r="AK112" s="225"/>
      <c r="AL112" s="224"/>
      <c r="AM112" s="194"/>
      <c r="AN112" s="194"/>
      <c r="AO112" s="194"/>
      <c r="AP112" s="225"/>
      <c r="AQ112" s="224"/>
      <c r="AR112" s="194"/>
      <c r="AS112" s="194"/>
      <c r="AT112" s="194"/>
      <c r="AU112" s="225"/>
      <c r="AV112" s="224"/>
      <c r="AW112" s="194"/>
      <c r="AX112" s="194"/>
      <c r="AY112" s="194"/>
      <c r="AZ112" s="225"/>
      <c r="BA112" s="224"/>
      <c r="BB112" s="194"/>
      <c r="BC112" s="194"/>
      <c r="BD112" s="194"/>
      <c r="BE112" s="225"/>
      <c r="BF112" s="224"/>
      <c r="BG112" s="194"/>
      <c r="BH112" s="194"/>
      <c r="BI112" s="194"/>
      <c r="BJ112" s="225"/>
      <c r="BK112" s="212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215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69">
        <f t="shared" si="199"/>
        <v>0</v>
      </c>
      <c r="CH112" s="26">
        <f t="shared" si="198"/>
        <v>0</v>
      </c>
      <c r="CJ112" s="39">
        <v>104</v>
      </c>
      <c r="CK112" s="16">
        <f t="shared" si="206"/>
        <v>0</v>
      </c>
      <c r="CL112" s="51">
        <f t="shared" ca="1" si="253"/>
        <v>0</v>
      </c>
      <c r="CM112" s="51">
        <f t="shared" ca="1" si="253"/>
        <v>0</v>
      </c>
      <c r="CN112" s="51">
        <f t="shared" ca="1" si="253"/>
        <v>0</v>
      </c>
      <c r="CO112" s="51">
        <f t="shared" ca="1" si="207"/>
        <v>0</v>
      </c>
      <c r="CQ112" s="107">
        <f t="shared" si="208"/>
        <v>0</v>
      </c>
      <c r="CR112" s="107">
        <f t="shared" si="209"/>
        <v>0</v>
      </c>
      <c r="CS112" s="107">
        <f t="shared" si="210"/>
        <v>0</v>
      </c>
      <c r="CT112" s="107">
        <f t="shared" si="211"/>
        <v>0</v>
      </c>
      <c r="CU112" s="107">
        <f t="shared" si="212"/>
        <v>0</v>
      </c>
      <c r="CV112" s="107">
        <f t="shared" si="213"/>
        <v>0</v>
      </c>
      <c r="CW112" s="107">
        <f t="shared" si="214"/>
        <v>0</v>
      </c>
      <c r="CX112" s="107">
        <f t="shared" si="215"/>
        <v>0</v>
      </c>
      <c r="CY112" s="107">
        <f t="shared" si="216"/>
        <v>0</v>
      </c>
      <c r="CZ112" s="107">
        <f t="shared" si="217"/>
        <v>0</v>
      </c>
      <c r="DA112" s="107">
        <f t="shared" si="218"/>
        <v>0</v>
      </c>
      <c r="DB112" s="107">
        <f t="shared" si="219"/>
        <v>0</v>
      </c>
      <c r="DC112" s="107">
        <f t="shared" si="220"/>
        <v>0</v>
      </c>
      <c r="DD112" s="107">
        <f t="shared" si="221"/>
        <v>0</v>
      </c>
      <c r="DE112" s="107">
        <f t="shared" si="222"/>
        <v>0</v>
      </c>
      <c r="DF112" s="107">
        <f t="shared" si="223"/>
        <v>0</v>
      </c>
      <c r="DG112" s="107">
        <f t="shared" si="224"/>
        <v>0</v>
      </c>
      <c r="DH112" s="107">
        <f t="shared" si="225"/>
        <v>0</v>
      </c>
      <c r="DI112" s="107">
        <f t="shared" si="226"/>
        <v>0</v>
      </c>
      <c r="DJ112" s="107">
        <f t="shared" si="227"/>
        <v>0</v>
      </c>
      <c r="DK112" s="107">
        <f t="shared" si="228"/>
        <v>0</v>
      </c>
      <c r="DL112" s="107">
        <f t="shared" si="229"/>
        <v>0</v>
      </c>
      <c r="DM112" s="107">
        <f t="shared" si="230"/>
        <v>0</v>
      </c>
      <c r="DN112" s="107">
        <f t="shared" si="231"/>
        <v>0</v>
      </c>
      <c r="DO112" s="107">
        <f t="shared" si="232"/>
        <v>0</v>
      </c>
      <c r="DP112" s="107">
        <f t="shared" si="233"/>
        <v>0</v>
      </c>
      <c r="DQ112" s="107">
        <f t="shared" si="234"/>
        <v>0</v>
      </c>
      <c r="DR112" s="107">
        <f t="shared" si="235"/>
        <v>0</v>
      </c>
      <c r="DS112" s="107">
        <f t="shared" si="236"/>
        <v>0</v>
      </c>
      <c r="DT112" s="107">
        <f t="shared" si="237"/>
        <v>0</v>
      </c>
      <c r="DV112" s="107">
        <f t="shared" si="238"/>
        <v>0</v>
      </c>
      <c r="DW112" s="107">
        <f t="shared" si="239"/>
        <v>0</v>
      </c>
      <c r="DX112" s="107">
        <f t="shared" si="240"/>
        <v>0</v>
      </c>
      <c r="DY112" s="107">
        <f t="shared" si="241"/>
        <v>0</v>
      </c>
      <c r="DZ112" s="107">
        <f t="shared" si="242"/>
        <v>0</v>
      </c>
      <c r="EA112" s="107">
        <f t="shared" si="243"/>
        <v>0</v>
      </c>
      <c r="EB112" s="107">
        <f t="shared" si="244"/>
        <v>0</v>
      </c>
      <c r="EC112" s="107">
        <f t="shared" si="245"/>
        <v>0</v>
      </c>
      <c r="ED112" s="107">
        <f t="shared" si="246"/>
        <v>0</v>
      </c>
      <c r="EE112" s="107">
        <f t="shared" si="247"/>
        <v>0</v>
      </c>
      <c r="EG112" s="195">
        <f t="shared" si="248"/>
        <v>0</v>
      </c>
      <c r="EH112" s="195">
        <f t="shared" si="249"/>
        <v>0</v>
      </c>
      <c r="EI112" s="195">
        <f t="shared" si="250"/>
        <v>0</v>
      </c>
      <c r="EJ112" s="195">
        <f t="shared" si="251"/>
        <v>0</v>
      </c>
      <c r="EK112" s="195">
        <f t="shared" si="252"/>
        <v>0</v>
      </c>
      <c r="EL112" s="195">
        <f t="shared" si="252"/>
        <v>0</v>
      </c>
      <c r="EM112" s="195">
        <f t="shared" si="252"/>
        <v>0</v>
      </c>
      <c r="EN112" s="195">
        <f t="shared" si="252"/>
        <v>0</v>
      </c>
      <c r="EO112" s="195">
        <f t="shared" si="252"/>
        <v>0</v>
      </c>
      <c r="EP112" s="195">
        <f t="shared" si="252"/>
        <v>0</v>
      </c>
    </row>
    <row r="113" spans="2:146" x14ac:dyDescent="0.2">
      <c r="B113" s="126">
        <f t="shared" si="136"/>
        <v>1</v>
      </c>
      <c r="C113" s="126" t="str">
        <f t="shared" ca="1" si="200"/>
        <v/>
      </c>
      <c r="D113" s="126" t="str">
        <f t="shared" ca="1" si="201"/>
        <v/>
      </c>
      <c r="E113" s="126" t="str">
        <f t="shared" ca="1" si="202"/>
        <v/>
      </c>
      <c r="F113" s="127" t="str">
        <f ca="1">OFFSET(prihlasky!$H$1,$CJ113,0)</f>
        <v/>
      </c>
      <c r="G113" s="127" t="str">
        <f ca="1">IF(OFFSET(prihlasky!$B$1,$CJ113,0)="","",(OFFSET(prihlasky!$B$1,$CJ113,0)))</f>
        <v/>
      </c>
      <c r="H113" s="127">
        <f ca="1">OFFSET(prihlasky!$I$1,$CJ113,0)</f>
        <v>0</v>
      </c>
      <c r="I113" s="127">
        <f ca="1">OFFSET(prihlasky!$A$1,$CJ113,0)</f>
        <v>0</v>
      </c>
      <c r="J113" s="126">
        <f t="shared" si="203"/>
        <v>0</v>
      </c>
      <c r="K113" s="159">
        <f t="shared" si="204"/>
        <v>0</v>
      </c>
      <c r="L113" s="131">
        <f t="shared" ca="1" si="205"/>
        <v>0</v>
      </c>
      <c r="M113" s="127" t="str">
        <f ca="1">IF(OR(CH113=0,ISERROR(MATCH(I113,KKoef!E:E,0))),"",MATCH(I113,KKoef!E:E,0)-1)</f>
        <v/>
      </c>
      <c r="N113" s="127" t="str">
        <f ca="1">IF(M113="","",OFFSET(KKoef!$B$1,M113,0))</f>
        <v/>
      </c>
      <c r="O113" s="128"/>
      <c r="P113" s="128"/>
      <c r="Q113" s="128"/>
      <c r="R113" s="128"/>
      <c r="S113" s="128"/>
      <c r="T113" s="250"/>
      <c r="U113" s="128"/>
      <c r="V113" s="128"/>
      <c r="W113" s="128"/>
      <c r="X113" s="128"/>
      <c r="Y113" s="128"/>
      <c r="Z113" s="250"/>
      <c r="AA113" s="119">
        <f t="shared" ca="1" si="196"/>
        <v>75</v>
      </c>
      <c r="AB113" s="252">
        <f t="shared" si="191"/>
        <v>0</v>
      </c>
      <c r="AC113" s="119">
        <f t="shared" si="192"/>
        <v>0</v>
      </c>
      <c r="AD113" s="252">
        <f t="shared" si="193"/>
        <v>0</v>
      </c>
      <c r="AE113" s="170">
        <f t="shared" ca="1" si="197"/>
        <v>0</v>
      </c>
      <c r="AF113" s="22"/>
      <c r="AG113" s="224"/>
      <c r="AH113" s="194"/>
      <c r="AI113" s="194"/>
      <c r="AJ113" s="194"/>
      <c r="AK113" s="225"/>
      <c r="AL113" s="224"/>
      <c r="AM113" s="194"/>
      <c r="AN113" s="194"/>
      <c r="AO113" s="194"/>
      <c r="AP113" s="225"/>
      <c r="AQ113" s="224"/>
      <c r="AR113" s="194"/>
      <c r="AS113" s="194"/>
      <c r="AT113" s="194"/>
      <c r="AU113" s="225"/>
      <c r="AV113" s="224"/>
      <c r="AW113" s="194"/>
      <c r="AX113" s="194"/>
      <c r="AY113" s="194"/>
      <c r="AZ113" s="225"/>
      <c r="BA113" s="224"/>
      <c r="BB113" s="194"/>
      <c r="BC113" s="194"/>
      <c r="BD113" s="194"/>
      <c r="BE113" s="225"/>
      <c r="BF113" s="224"/>
      <c r="BG113" s="194"/>
      <c r="BH113" s="194"/>
      <c r="BI113" s="194"/>
      <c r="BJ113" s="225"/>
      <c r="BK113" s="212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215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69">
        <f t="shared" si="199"/>
        <v>0</v>
      </c>
      <c r="CH113" s="26">
        <f t="shared" si="198"/>
        <v>0</v>
      </c>
      <c r="CJ113" s="39">
        <v>105</v>
      </c>
      <c r="CK113" s="16">
        <f t="shared" si="206"/>
        <v>0</v>
      </c>
      <c r="CL113" s="51">
        <f t="shared" ca="1" si="253"/>
        <v>0</v>
      </c>
      <c r="CM113" s="51">
        <f t="shared" ca="1" si="253"/>
        <v>0</v>
      </c>
      <c r="CN113" s="51">
        <f t="shared" ca="1" si="253"/>
        <v>0</v>
      </c>
      <c r="CO113" s="51">
        <f t="shared" ca="1" si="207"/>
        <v>0</v>
      </c>
      <c r="CQ113" s="107">
        <f t="shared" si="208"/>
        <v>0</v>
      </c>
      <c r="CR113" s="107">
        <f t="shared" si="209"/>
        <v>0</v>
      </c>
      <c r="CS113" s="107">
        <f t="shared" si="210"/>
        <v>0</v>
      </c>
      <c r="CT113" s="107">
        <f t="shared" si="211"/>
        <v>0</v>
      </c>
      <c r="CU113" s="107">
        <f t="shared" si="212"/>
        <v>0</v>
      </c>
      <c r="CV113" s="107">
        <f t="shared" si="213"/>
        <v>0</v>
      </c>
      <c r="CW113" s="107">
        <f t="shared" si="214"/>
        <v>0</v>
      </c>
      <c r="CX113" s="107">
        <f t="shared" si="215"/>
        <v>0</v>
      </c>
      <c r="CY113" s="107">
        <f t="shared" si="216"/>
        <v>0</v>
      </c>
      <c r="CZ113" s="107">
        <f t="shared" si="217"/>
        <v>0</v>
      </c>
      <c r="DA113" s="107">
        <f t="shared" si="218"/>
        <v>0</v>
      </c>
      <c r="DB113" s="107">
        <f t="shared" si="219"/>
        <v>0</v>
      </c>
      <c r="DC113" s="107">
        <f t="shared" si="220"/>
        <v>0</v>
      </c>
      <c r="DD113" s="107">
        <f t="shared" si="221"/>
        <v>0</v>
      </c>
      <c r="DE113" s="107">
        <f t="shared" si="222"/>
        <v>0</v>
      </c>
      <c r="DF113" s="107">
        <f t="shared" si="223"/>
        <v>0</v>
      </c>
      <c r="DG113" s="107">
        <f t="shared" si="224"/>
        <v>0</v>
      </c>
      <c r="DH113" s="107">
        <f t="shared" si="225"/>
        <v>0</v>
      </c>
      <c r="DI113" s="107">
        <f t="shared" si="226"/>
        <v>0</v>
      </c>
      <c r="DJ113" s="107">
        <f t="shared" si="227"/>
        <v>0</v>
      </c>
      <c r="DK113" s="107">
        <f t="shared" si="228"/>
        <v>0</v>
      </c>
      <c r="DL113" s="107">
        <f t="shared" si="229"/>
        <v>0</v>
      </c>
      <c r="DM113" s="107">
        <f t="shared" si="230"/>
        <v>0</v>
      </c>
      <c r="DN113" s="107">
        <f t="shared" si="231"/>
        <v>0</v>
      </c>
      <c r="DO113" s="107">
        <f t="shared" si="232"/>
        <v>0</v>
      </c>
      <c r="DP113" s="107">
        <f t="shared" si="233"/>
        <v>0</v>
      </c>
      <c r="DQ113" s="107">
        <f t="shared" si="234"/>
        <v>0</v>
      </c>
      <c r="DR113" s="107">
        <f t="shared" si="235"/>
        <v>0</v>
      </c>
      <c r="DS113" s="107">
        <f t="shared" si="236"/>
        <v>0</v>
      </c>
      <c r="DT113" s="107">
        <f t="shared" si="237"/>
        <v>0</v>
      </c>
      <c r="DV113" s="107">
        <f t="shared" si="238"/>
        <v>0</v>
      </c>
      <c r="DW113" s="107">
        <f t="shared" si="239"/>
        <v>0</v>
      </c>
      <c r="DX113" s="107">
        <f t="shared" si="240"/>
        <v>0</v>
      </c>
      <c r="DY113" s="107">
        <f t="shared" si="241"/>
        <v>0</v>
      </c>
      <c r="DZ113" s="107">
        <f t="shared" si="242"/>
        <v>0</v>
      </c>
      <c r="EA113" s="107">
        <f t="shared" si="243"/>
        <v>0</v>
      </c>
      <c r="EB113" s="107">
        <f t="shared" si="244"/>
        <v>0</v>
      </c>
      <c r="EC113" s="107">
        <f t="shared" si="245"/>
        <v>0</v>
      </c>
      <c r="ED113" s="107">
        <f t="shared" si="246"/>
        <v>0</v>
      </c>
      <c r="EE113" s="107">
        <f t="shared" si="247"/>
        <v>0</v>
      </c>
      <c r="EG113" s="195">
        <f t="shared" si="248"/>
        <v>0</v>
      </c>
      <c r="EH113" s="195">
        <f t="shared" si="249"/>
        <v>0</v>
      </c>
      <c r="EI113" s="195">
        <f t="shared" si="250"/>
        <v>0</v>
      </c>
      <c r="EJ113" s="195">
        <f t="shared" si="251"/>
        <v>0</v>
      </c>
      <c r="EK113" s="195">
        <f t="shared" si="252"/>
        <v>0</v>
      </c>
      <c r="EL113" s="195">
        <f t="shared" si="252"/>
        <v>0</v>
      </c>
      <c r="EM113" s="195">
        <f t="shared" si="252"/>
        <v>0</v>
      </c>
      <c r="EN113" s="195">
        <f t="shared" si="252"/>
        <v>0</v>
      </c>
      <c r="EO113" s="195">
        <f t="shared" si="252"/>
        <v>0</v>
      </c>
      <c r="EP113" s="195">
        <f t="shared" si="252"/>
        <v>0</v>
      </c>
    </row>
    <row r="114" spans="2:146" x14ac:dyDescent="0.2">
      <c r="B114" s="126">
        <f t="shared" si="136"/>
        <v>1</v>
      </c>
      <c r="C114" s="126" t="str">
        <f t="shared" ca="1" si="200"/>
        <v/>
      </c>
      <c r="D114" s="126" t="str">
        <f t="shared" ca="1" si="201"/>
        <v/>
      </c>
      <c r="E114" s="126" t="str">
        <f t="shared" ca="1" si="202"/>
        <v/>
      </c>
      <c r="F114" s="127" t="str">
        <f ca="1">OFFSET(prihlasky!$H$1,$CJ114,0)</f>
        <v/>
      </c>
      <c r="G114" s="127" t="str">
        <f ca="1">IF(OFFSET(prihlasky!$B$1,$CJ114,0)="","",(OFFSET(prihlasky!$B$1,$CJ114,0)))</f>
        <v/>
      </c>
      <c r="H114" s="127">
        <f ca="1">OFFSET(prihlasky!$I$1,$CJ114,0)</f>
        <v>0</v>
      </c>
      <c r="I114" s="127">
        <f ca="1">OFFSET(prihlasky!$A$1,$CJ114,0)</f>
        <v>0</v>
      </c>
      <c r="J114" s="126">
        <f t="shared" si="203"/>
        <v>0</v>
      </c>
      <c r="K114" s="159">
        <f t="shared" si="204"/>
        <v>0</v>
      </c>
      <c r="L114" s="131">
        <f t="shared" ca="1" si="205"/>
        <v>0</v>
      </c>
      <c r="M114" s="127" t="str">
        <f ca="1">IF(OR(CH114=0,ISERROR(MATCH(I114,KKoef!E:E,0))),"",MATCH(I114,KKoef!E:E,0)-1)</f>
        <v/>
      </c>
      <c r="N114" s="127" t="str">
        <f ca="1">IF(M114="","",OFFSET(KKoef!$B$1,M114,0))</f>
        <v/>
      </c>
      <c r="O114" s="128"/>
      <c r="P114" s="128"/>
      <c r="Q114" s="128"/>
      <c r="R114" s="128"/>
      <c r="S114" s="128"/>
      <c r="T114" s="250"/>
      <c r="U114" s="128"/>
      <c r="V114" s="128"/>
      <c r="W114" s="128"/>
      <c r="X114" s="128"/>
      <c r="Y114" s="128"/>
      <c r="Z114" s="250"/>
      <c r="AA114" s="119">
        <f t="shared" ca="1" si="196"/>
        <v>75</v>
      </c>
      <c r="AB114" s="252">
        <f t="shared" si="191"/>
        <v>0</v>
      </c>
      <c r="AC114" s="119">
        <f t="shared" si="192"/>
        <v>0</v>
      </c>
      <c r="AD114" s="252">
        <f t="shared" si="193"/>
        <v>0</v>
      </c>
      <c r="AE114" s="170">
        <f t="shared" ca="1" si="197"/>
        <v>0</v>
      </c>
      <c r="AF114" s="22"/>
      <c r="AG114" s="224"/>
      <c r="AH114" s="194"/>
      <c r="AI114" s="194"/>
      <c r="AJ114" s="194"/>
      <c r="AK114" s="225"/>
      <c r="AL114" s="224"/>
      <c r="AM114" s="194"/>
      <c r="AN114" s="194"/>
      <c r="AO114" s="194"/>
      <c r="AP114" s="225"/>
      <c r="AQ114" s="224"/>
      <c r="AR114" s="194"/>
      <c r="AS114" s="194"/>
      <c r="AT114" s="194"/>
      <c r="AU114" s="225"/>
      <c r="AV114" s="224"/>
      <c r="AW114" s="194"/>
      <c r="AX114" s="194"/>
      <c r="AY114" s="194"/>
      <c r="AZ114" s="225"/>
      <c r="BA114" s="224"/>
      <c r="BB114" s="194"/>
      <c r="BC114" s="194"/>
      <c r="BD114" s="194"/>
      <c r="BE114" s="225"/>
      <c r="BF114" s="224"/>
      <c r="BG114" s="194"/>
      <c r="BH114" s="194"/>
      <c r="BI114" s="194"/>
      <c r="BJ114" s="225"/>
      <c r="BK114" s="212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215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69">
        <f t="shared" si="199"/>
        <v>0</v>
      </c>
      <c r="CH114" s="26">
        <f t="shared" si="198"/>
        <v>0</v>
      </c>
      <c r="CJ114" s="39">
        <v>106</v>
      </c>
      <c r="CK114" s="16">
        <f t="shared" si="206"/>
        <v>0</v>
      </c>
      <c r="CL114" s="51">
        <f t="shared" ca="1" si="253"/>
        <v>0</v>
      </c>
      <c r="CM114" s="51">
        <f t="shared" ca="1" si="253"/>
        <v>0</v>
      </c>
      <c r="CN114" s="51">
        <f t="shared" ca="1" si="253"/>
        <v>0</v>
      </c>
      <c r="CO114" s="51">
        <f t="shared" ca="1" si="207"/>
        <v>0</v>
      </c>
      <c r="CQ114" s="107">
        <f t="shared" si="208"/>
        <v>0</v>
      </c>
      <c r="CR114" s="107">
        <f t="shared" si="209"/>
        <v>0</v>
      </c>
      <c r="CS114" s="107">
        <f t="shared" si="210"/>
        <v>0</v>
      </c>
      <c r="CT114" s="107">
        <f t="shared" si="211"/>
        <v>0</v>
      </c>
      <c r="CU114" s="107">
        <f t="shared" si="212"/>
        <v>0</v>
      </c>
      <c r="CV114" s="107">
        <f t="shared" si="213"/>
        <v>0</v>
      </c>
      <c r="CW114" s="107">
        <f t="shared" si="214"/>
        <v>0</v>
      </c>
      <c r="CX114" s="107">
        <f t="shared" si="215"/>
        <v>0</v>
      </c>
      <c r="CY114" s="107">
        <f t="shared" si="216"/>
        <v>0</v>
      </c>
      <c r="CZ114" s="107">
        <f t="shared" si="217"/>
        <v>0</v>
      </c>
      <c r="DA114" s="107">
        <f t="shared" si="218"/>
        <v>0</v>
      </c>
      <c r="DB114" s="107">
        <f t="shared" si="219"/>
        <v>0</v>
      </c>
      <c r="DC114" s="107">
        <f t="shared" si="220"/>
        <v>0</v>
      </c>
      <c r="DD114" s="107">
        <f t="shared" si="221"/>
        <v>0</v>
      </c>
      <c r="DE114" s="107">
        <f t="shared" si="222"/>
        <v>0</v>
      </c>
      <c r="DF114" s="107">
        <f t="shared" si="223"/>
        <v>0</v>
      </c>
      <c r="DG114" s="107">
        <f t="shared" si="224"/>
        <v>0</v>
      </c>
      <c r="DH114" s="107">
        <f t="shared" si="225"/>
        <v>0</v>
      </c>
      <c r="DI114" s="107">
        <f t="shared" si="226"/>
        <v>0</v>
      </c>
      <c r="DJ114" s="107">
        <f t="shared" si="227"/>
        <v>0</v>
      </c>
      <c r="DK114" s="107">
        <f t="shared" si="228"/>
        <v>0</v>
      </c>
      <c r="DL114" s="107">
        <f t="shared" si="229"/>
        <v>0</v>
      </c>
      <c r="DM114" s="107">
        <f t="shared" si="230"/>
        <v>0</v>
      </c>
      <c r="DN114" s="107">
        <f t="shared" si="231"/>
        <v>0</v>
      </c>
      <c r="DO114" s="107">
        <f t="shared" si="232"/>
        <v>0</v>
      </c>
      <c r="DP114" s="107">
        <f t="shared" si="233"/>
        <v>0</v>
      </c>
      <c r="DQ114" s="107">
        <f t="shared" si="234"/>
        <v>0</v>
      </c>
      <c r="DR114" s="107">
        <f t="shared" si="235"/>
        <v>0</v>
      </c>
      <c r="DS114" s="107">
        <f t="shared" si="236"/>
        <v>0</v>
      </c>
      <c r="DT114" s="107">
        <f t="shared" si="237"/>
        <v>0</v>
      </c>
      <c r="DV114" s="107">
        <f t="shared" si="238"/>
        <v>0</v>
      </c>
      <c r="DW114" s="107">
        <f t="shared" si="239"/>
        <v>0</v>
      </c>
      <c r="DX114" s="107">
        <f t="shared" si="240"/>
        <v>0</v>
      </c>
      <c r="DY114" s="107">
        <f t="shared" si="241"/>
        <v>0</v>
      </c>
      <c r="DZ114" s="107">
        <f t="shared" si="242"/>
        <v>0</v>
      </c>
      <c r="EA114" s="107">
        <f t="shared" si="243"/>
        <v>0</v>
      </c>
      <c r="EB114" s="107">
        <f t="shared" si="244"/>
        <v>0</v>
      </c>
      <c r="EC114" s="107">
        <f t="shared" si="245"/>
        <v>0</v>
      </c>
      <c r="ED114" s="107">
        <f t="shared" si="246"/>
        <v>0</v>
      </c>
      <c r="EE114" s="107">
        <f t="shared" si="247"/>
        <v>0</v>
      </c>
      <c r="EG114" s="195">
        <f t="shared" si="248"/>
        <v>0</v>
      </c>
      <c r="EH114" s="195">
        <f t="shared" si="249"/>
        <v>0</v>
      </c>
      <c r="EI114" s="195">
        <f t="shared" si="250"/>
        <v>0</v>
      </c>
      <c r="EJ114" s="195">
        <f t="shared" si="251"/>
        <v>0</v>
      </c>
      <c r="EK114" s="195">
        <f t="shared" si="252"/>
        <v>0</v>
      </c>
      <c r="EL114" s="195">
        <f t="shared" si="252"/>
        <v>0</v>
      </c>
      <c r="EM114" s="195">
        <f t="shared" si="252"/>
        <v>0</v>
      </c>
      <c r="EN114" s="195">
        <f t="shared" si="252"/>
        <v>0</v>
      </c>
      <c r="EO114" s="195">
        <f t="shared" si="252"/>
        <v>0</v>
      </c>
      <c r="EP114" s="195">
        <f t="shared" si="252"/>
        <v>0</v>
      </c>
    </row>
    <row r="115" spans="2:146" x14ac:dyDescent="0.2">
      <c r="B115" s="126">
        <f t="shared" si="136"/>
        <v>1</v>
      </c>
      <c r="C115" s="126" t="str">
        <f t="shared" ca="1" si="200"/>
        <v/>
      </c>
      <c r="D115" s="126" t="str">
        <f t="shared" ca="1" si="201"/>
        <v/>
      </c>
      <c r="E115" s="126" t="str">
        <f t="shared" ca="1" si="202"/>
        <v/>
      </c>
      <c r="F115" s="127" t="str">
        <f ca="1">OFFSET(prihlasky!$H$1,$CJ115,0)</f>
        <v/>
      </c>
      <c r="G115" s="127" t="str">
        <f ca="1">IF(OFFSET(prihlasky!$B$1,$CJ115,0)="","",(OFFSET(prihlasky!$B$1,$CJ115,0)))</f>
        <v/>
      </c>
      <c r="H115" s="127">
        <f ca="1">OFFSET(prihlasky!$I$1,$CJ115,0)</f>
        <v>0</v>
      </c>
      <c r="I115" s="127">
        <f ca="1">OFFSET(prihlasky!$A$1,$CJ115,0)</f>
        <v>0</v>
      </c>
      <c r="J115" s="126">
        <f t="shared" si="203"/>
        <v>0</v>
      </c>
      <c r="K115" s="159">
        <f t="shared" si="204"/>
        <v>0</v>
      </c>
      <c r="L115" s="131">
        <f t="shared" ca="1" si="205"/>
        <v>0</v>
      </c>
      <c r="M115" s="127" t="str">
        <f ca="1">IF(OR(CH115=0,ISERROR(MATCH(I115,KKoef!E:E,0))),"",MATCH(I115,KKoef!E:E,0)-1)</f>
        <v/>
      </c>
      <c r="N115" s="127" t="str">
        <f ca="1">IF(M115="","",OFFSET(KKoef!$B$1,M115,0))</f>
        <v/>
      </c>
      <c r="O115" s="128"/>
      <c r="P115" s="128"/>
      <c r="Q115" s="128"/>
      <c r="R115" s="128"/>
      <c r="S115" s="128"/>
      <c r="T115" s="250"/>
      <c r="U115" s="128"/>
      <c r="V115" s="128"/>
      <c r="W115" s="128"/>
      <c r="X115" s="128"/>
      <c r="Y115" s="128"/>
      <c r="Z115" s="250"/>
      <c r="AA115" s="119">
        <f t="shared" ca="1" si="196"/>
        <v>75</v>
      </c>
      <c r="AB115" s="252">
        <f t="shared" si="191"/>
        <v>0</v>
      </c>
      <c r="AC115" s="119">
        <f t="shared" si="192"/>
        <v>0</v>
      </c>
      <c r="AD115" s="252">
        <f t="shared" si="193"/>
        <v>0</v>
      </c>
      <c r="AE115" s="170">
        <f t="shared" ca="1" si="197"/>
        <v>0</v>
      </c>
      <c r="AF115" s="22"/>
      <c r="AG115" s="224"/>
      <c r="AH115" s="194"/>
      <c r="AI115" s="194"/>
      <c r="AJ115" s="194"/>
      <c r="AK115" s="225"/>
      <c r="AL115" s="224"/>
      <c r="AM115" s="194"/>
      <c r="AN115" s="194"/>
      <c r="AO115" s="194"/>
      <c r="AP115" s="225"/>
      <c r="AQ115" s="224"/>
      <c r="AR115" s="194"/>
      <c r="AS115" s="194"/>
      <c r="AT115" s="194"/>
      <c r="AU115" s="225"/>
      <c r="AV115" s="224"/>
      <c r="AW115" s="194"/>
      <c r="AX115" s="194"/>
      <c r="AY115" s="194"/>
      <c r="AZ115" s="225"/>
      <c r="BA115" s="224"/>
      <c r="BB115" s="194"/>
      <c r="BC115" s="194"/>
      <c r="BD115" s="194"/>
      <c r="BE115" s="225"/>
      <c r="BF115" s="224"/>
      <c r="BG115" s="194"/>
      <c r="BH115" s="194"/>
      <c r="BI115" s="194"/>
      <c r="BJ115" s="225"/>
      <c r="BK115" s="212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215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69">
        <f t="shared" si="199"/>
        <v>0</v>
      </c>
      <c r="CH115" s="26">
        <f t="shared" si="198"/>
        <v>0</v>
      </c>
      <c r="CJ115" s="39">
        <v>107</v>
      </c>
      <c r="CK115" s="16">
        <f t="shared" si="206"/>
        <v>0</v>
      </c>
      <c r="CL115" s="51">
        <f t="shared" ca="1" si="253"/>
        <v>0</v>
      </c>
      <c r="CM115" s="51">
        <f t="shared" ca="1" si="253"/>
        <v>0</v>
      </c>
      <c r="CN115" s="51">
        <f t="shared" ca="1" si="253"/>
        <v>0</v>
      </c>
      <c r="CO115" s="51">
        <f t="shared" ca="1" si="207"/>
        <v>0</v>
      </c>
      <c r="CQ115" s="107">
        <f t="shared" si="208"/>
        <v>0</v>
      </c>
      <c r="CR115" s="107">
        <f t="shared" si="209"/>
        <v>0</v>
      </c>
      <c r="CS115" s="107">
        <f t="shared" si="210"/>
        <v>0</v>
      </c>
      <c r="CT115" s="107">
        <f t="shared" si="211"/>
        <v>0</v>
      </c>
      <c r="CU115" s="107">
        <f t="shared" si="212"/>
        <v>0</v>
      </c>
      <c r="CV115" s="107">
        <f t="shared" si="213"/>
        <v>0</v>
      </c>
      <c r="CW115" s="107">
        <f t="shared" si="214"/>
        <v>0</v>
      </c>
      <c r="CX115" s="107">
        <f t="shared" si="215"/>
        <v>0</v>
      </c>
      <c r="CY115" s="107">
        <f t="shared" si="216"/>
        <v>0</v>
      </c>
      <c r="CZ115" s="107">
        <f t="shared" si="217"/>
        <v>0</v>
      </c>
      <c r="DA115" s="107">
        <f t="shared" si="218"/>
        <v>0</v>
      </c>
      <c r="DB115" s="107">
        <f t="shared" si="219"/>
        <v>0</v>
      </c>
      <c r="DC115" s="107">
        <f t="shared" si="220"/>
        <v>0</v>
      </c>
      <c r="DD115" s="107">
        <f t="shared" si="221"/>
        <v>0</v>
      </c>
      <c r="DE115" s="107">
        <f t="shared" si="222"/>
        <v>0</v>
      </c>
      <c r="DF115" s="107">
        <f t="shared" si="223"/>
        <v>0</v>
      </c>
      <c r="DG115" s="107">
        <f t="shared" si="224"/>
        <v>0</v>
      </c>
      <c r="DH115" s="107">
        <f t="shared" si="225"/>
        <v>0</v>
      </c>
      <c r="DI115" s="107">
        <f t="shared" si="226"/>
        <v>0</v>
      </c>
      <c r="DJ115" s="107">
        <f t="shared" si="227"/>
        <v>0</v>
      </c>
      <c r="DK115" s="107">
        <f t="shared" si="228"/>
        <v>0</v>
      </c>
      <c r="DL115" s="107">
        <f t="shared" si="229"/>
        <v>0</v>
      </c>
      <c r="DM115" s="107">
        <f t="shared" si="230"/>
        <v>0</v>
      </c>
      <c r="DN115" s="107">
        <f t="shared" si="231"/>
        <v>0</v>
      </c>
      <c r="DO115" s="107">
        <f t="shared" si="232"/>
        <v>0</v>
      </c>
      <c r="DP115" s="107">
        <f t="shared" si="233"/>
        <v>0</v>
      </c>
      <c r="DQ115" s="107">
        <f t="shared" si="234"/>
        <v>0</v>
      </c>
      <c r="DR115" s="107">
        <f t="shared" si="235"/>
        <v>0</v>
      </c>
      <c r="DS115" s="107">
        <f t="shared" si="236"/>
        <v>0</v>
      </c>
      <c r="DT115" s="107">
        <f t="shared" si="237"/>
        <v>0</v>
      </c>
      <c r="DV115" s="107">
        <f t="shared" si="238"/>
        <v>0</v>
      </c>
      <c r="DW115" s="107">
        <f t="shared" si="239"/>
        <v>0</v>
      </c>
      <c r="DX115" s="107">
        <f t="shared" si="240"/>
        <v>0</v>
      </c>
      <c r="DY115" s="107">
        <f t="shared" si="241"/>
        <v>0</v>
      </c>
      <c r="DZ115" s="107">
        <f t="shared" si="242"/>
        <v>0</v>
      </c>
      <c r="EA115" s="107">
        <f t="shared" si="243"/>
        <v>0</v>
      </c>
      <c r="EB115" s="107">
        <f t="shared" si="244"/>
        <v>0</v>
      </c>
      <c r="EC115" s="107">
        <f t="shared" si="245"/>
        <v>0</v>
      </c>
      <c r="ED115" s="107">
        <f t="shared" si="246"/>
        <v>0</v>
      </c>
      <c r="EE115" s="107">
        <f t="shared" si="247"/>
        <v>0</v>
      </c>
      <c r="EG115" s="195">
        <f t="shared" si="248"/>
        <v>0</v>
      </c>
      <c r="EH115" s="195">
        <f t="shared" si="249"/>
        <v>0</v>
      </c>
      <c r="EI115" s="195">
        <f t="shared" si="250"/>
        <v>0</v>
      </c>
      <c r="EJ115" s="195">
        <f t="shared" si="251"/>
        <v>0</v>
      </c>
      <c r="EK115" s="195">
        <f t="shared" si="252"/>
        <v>0</v>
      </c>
      <c r="EL115" s="195">
        <f t="shared" si="252"/>
        <v>0</v>
      </c>
      <c r="EM115" s="195">
        <f t="shared" si="252"/>
        <v>0</v>
      </c>
      <c r="EN115" s="195">
        <f t="shared" si="252"/>
        <v>0</v>
      </c>
      <c r="EO115" s="195">
        <f t="shared" si="252"/>
        <v>0</v>
      </c>
      <c r="EP115" s="195">
        <f t="shared" si="252"/>
        <v>0</v>
      </c>
    </row>
    <row r="116" spans="2:146" x14ac:dyDescent="0.2">
      <c r="B116" s="126">
        <f t="shared" si="136"/>
        <v>1</v>
      </c>
      <c r="C116" s="126" t="str">
        <f t="shared" ca="1" si="200"/>
        <v/>
      </c>
      <c r="D116" s="126" t="str">
        <f t="shared" ca="1" si="201"/>
        <v/>
      </c>
      <c r="E116" s="126" t="str">
        <f t="shared" ca="1" si="202"/>
        <v/>
      </c>
      <c r="F116" s="127" t="str">
        <f ca="1">OFFSET(prihlasky!$H$1,$CJ116,0)</f>
        <v/>
      </c>
      <c r="G116" s="127" t="str">
        <f ca="1">IF(OFFSET(prihlasky!$B$1,$CJ116,0)="","",(OFFSET(prihlasky!$B$1,$CJ116,0)))</f>
        <v/>
      </c>
      <c r="H116" s="127">
        <f ca="1">OFFSET(prihlasky!$I$1,$CJ116,0)</f>
        <v>0</v>
      </c>
      <c r="I116" s="127">
        <f ca="1">OFFSET(prihlasky!$A$1,$CJ116,0)</f>
        <v>0</v>
      </c>
      <c r="J116" s="126">
        <f t="shared" si="203"/>
        <v>0</v>
      </c>
      <c r="K116" s="159">
        <f t="shared" si="204"/>
        <v>0</v>
      </c>
      <c r="L116" s="131">
        <f t="shared" ca="1" si="205"/>
        <v>0</v>
      </c>
      <c r="M116" s="127" t="str">
        <f ca="1">IF(OR(CH116=0,ISERROR(MATCH(I116,KKoef!E:E,0))),"",MATCH(I116,KKoef!E:E,0)-1)</f>
        <v/>
      </c>
      <c r="N116" s="127" t="str">
        <f ca="1">IF(M116="","",OFFSET(KKoef!$B$1,M116,0))</f>
        <v/>
      </c>
      <c r="O116" s="128"/>
      <c r="P116" s="128"/>
      <c r="Q116" s="128"/>
      <c r="R116" s="128"/>
      <c r="S116" s="128"/>
      <c r="T116" s="250"/>
      <c r="U116" s="128"/>
      <c r="V116" s="128"/>
      <c r="W116" s="128"/>
      <c r="X116" s="128"/>
      <c r="Y116" s="128"/>
      <c r="Z116" s="250"/>
      <c r="AA116" s="119">
        <f t="shared" ca="1" si="196"/>
        <v>75</v>
      </c>
      <c r="AB116" s="252">
        <f t="shared" si="191"/>
        <v>0</v>
      </c>
      <c r="AC116" s="119">
        <f t="shared" si="192"/>
        <v>0</v>
      </c>
      <c r="AD116" s="252">
        <f t="shared" si="193"/>
        <v>0</v>
      </c>
      <c r="AE116" s="170">
        <f t="shared" ca="1" si="197"/>
        <v>0</v>
      </c>
      <c r="AF116" s="22"/>
      <c r="AG116" s="224"/>
      <c r="AH116" s="194"/>
      <c r="AI116" s="194"/>
      <c r="AJ116" s="194"/>
      <c r="AK116" s="225"/>
      <c r="AL116" s="224"/>
      <c r="AM116" s="194"/>
      <c r="AN116" s="194"/>
      <c r="AO116" s="194"/>
      <c r="AP116" s="225"/>
      <c r="AQ116" s="224"/>
      <c r="AR116" s="194"/>
      <c r="AS116" s="194"/>
      <c r="AT116" s="194"/>
      <c r="AU116" s="225"/>
      <c r="AV116" s="224"/>
      <c r="AW116" s="194"/>
      <c r="AX116" s="194"/>
      <c r="AY116" s="194"/>
      <c r="AZ116" s="225"/>
      <c r="BA116" s="224"/>
      <c r="BB116" s="194"/>
      <c r="BC116" s="194"/>
      <c r="BD116" s="194"/>
      <c r="BE116" s="225"/>
      <c r="BF116" s="224"/>
      <c r="BG116" s="194"/>
      <c r="BH116" s="194"/>
      <c r="BI116" s="194"/>
      <c r="BJ116" s="225"/>
      <c r="BK116" s="212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215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69">
        <f t="shared" si="199"/>
        <v>0</v>
      </c>
      <c r="CH116" s="26">
        <f t="shared" si="198"/>
        <v>0</v>
      </c>
      <c r="CJ116" s="39">
        <v>108</v>
      </c>
      <c r="CK116" s="16">
        <f t="shared" si="206"/>
        <v>0</v>
      </c>
      <c r="CL116" s="51">
        <f t="shared" ca="1" si="253"/>
        <v>0</v>
      </c>
      <c r="CM116" s="51">
        <f t="shared" ca="1" si="253"/>
        <v>0</v>
      </c>
      <c r="CN116" s="51">
        <f t="shared" ca="1" si="253"/>
        <v>0</v>
      </c>
      <c r="CO116" s="51">
        <f t="shared" ca="1" si="207"/>
        <v>0</v>
      </c>
      <c r="CQ116" s="107">
        <f t="shared" si="208"/>
        <v>0</v>
      </c>
      <c r="CR116" s="107">
        <f t="shared" si="209"/>
        <v>0</v>
      </c>
      <c r="CS116" s="107">
        <f t="shared" si="210"/>
        <v>0</v>
      </c>
      <c r="CT116" s="107">
        <f t="shared" si="211"/>
        <v>0</v>
      </c>
      <c r="CU116" s="107">
        <f t="shared" si="212"/>
        <v>0</v>
      </c>
      <c r="CV116" s="107">
        <f t="shared" si="213"/>
        <v>0</v>
      </c>
      <c r="CW116" s="107">
        <f t="shared" si="214"/>
        <v>0</v>
      </c>
      <c r="CX116" s="107">
        <f t="shared" si="215"/>
        <v>0</v>
      </c>
      <c r="CY116" s="107">
        <f t="shared" si="216"/>
        <v>0</v>
      </c>
      <c r="CZ116" s="107">
        <f t="shared" si="217"/>
        <v>0</v>
      </c>
      <c r="DA116" s="107">
        <f t="shared" si="218"/>
        <v>0</v>
      </c>
      <c r="DB116" s="107">
        <f t="shared" si="219"/>
        <v>0</v>
      </c>
      <c r="DC116" s="107">
        <f t="shared" si="220"/>
        <v>0</v>
      </c>
      <c r="DD116" s="107">
        <f t="shared" si="221"/>
        <v>0</v>
      </c>
      <c r="DE116" s="107">
        <f t="shared" si="222"/>
        <v>0</v>
      </c>
      <c r="DF116" s="107">
        <f t="shared" si="223"/>
        <v>0</v>
      </c>
      <c r="DG116" s="107">
        <f t="shared" si="224"/>
        <v>0</v>
      </c>
      <c r="DH116" s="107">
        <f t="shared" si="225"/>
        <v>0</v>
      </c>
      <c r="DI116" s="107">
        <f t="shared" si="226"/>
        <v>0</v>
      </c>
      <c r="DJ116" s="107">
        <f t="shared" si="227"/>
        <v>0</v>
      </c>
      <c r="DK116" s="107">
        <f t="shared" si="228"/>
        <v>0</v>
      </c>
      <c r="DL116" s="107">
        <f t="shared" si="229"/>
        <v>0</v>
      </c>
      <c r="DM116" s="107">
        <f t="shared" si="230"/>
        <v>0</v>
      </c>
      <c r="DN116" s="107">
        <f t="shared" si="231"/>
        <v>0</v>
      </c>
      <c r="DO116" s="107">
        <f t="shared" si="232"/>
        <v>0</v>
      </c>
      <c r="DP116" s="107">
        <f t="shared" si="233"/>
        <v>0</v>
      </c>
      <c r="DQ116" s="107">
        <f t="shared" si="234"/>
        <v>0</v>
      </c>
      <c r="DR116" s="107">
        <f t="shared" si="235"/>
        <v>0</v>
      </c>
      <c r="DS116" s="107">
        <f t="shared" si="236"/>
        <v>0</v>
      </c>
      <c r="DT116" s="107">
        <f t="shared" si="237"/>
        <v>0</v>
      </c>
      <c r="DV116" s="107">
        <f t="shared" si="238"/>
        <v>0</v>
      </c>
      <c r="DW116" s="107">
        <f t="shared" si="239"/>
        <v>0</v>
      </c>
      <c r="DX116" s="107">
        <f t="shared" si="240"/>
        <v>0</v>
      </c>
      <c r="DY116" s="107">
        <f t="shared" si="241"/>
        <v>0</v>
      </c>
      <c r="DZ116" s="107">
        <f t="shared" si="242"/>
        <v>0</v>
      </c>
      <c r="EA116" s="107">
        <f t="shared" si="243"/>
        <v>0</v>
      </c>
      <c r="EB116" s="107">
        <f t="shared" si="244"/>
        <v>0</v>
      </c>
      <c r="EC116" s="107">
        <f t="shared" si="245"/>
        <v>0</v>
      </c>
      <c r="ED116" s="107">
        <f t="shared" si="246"/>
        <v>0</v>
      </c>
      <c r="EE116" s="107">
        <f t="shared" si="247"/>
        <v>0</v>
      </c>
      <c r="EG116" s="195">
        <f t="shared" si="248"/>
        <v>0</v>
      </c>
      <c r="EH116" s="195">
        <f t="shared" si="249"/>
        <v>0</v>
      </c>
      <c r="EI116" s="195">
        <f t="shared" si="250"/>
        <v>0</v>
      </c>
      <c r="EJ116" s="195">
        <f t="shared" si="251"/>
        <v>0</v>
      </c>
      <c r="EK116" s="195">
        <f t="shared" si="252"/>
        <v>0</v>
      </c>
      <c r="EL116" s="195">
        <f t="shared" si="252"/>
        <v>0</v>
      </c>
      <c r="EM116" s="195">
        <f t="shared" si="252"/>
        <v>0</v>
      </c>
      <c r="EN116" s="195">
        <f t="shared" si="252"/>
        <v>0</v>
      </c>
      <c r="EO116" s="195">
        <f t="shared" si="252"/>
        <v>0</v>
      </c>
      <c r="EP116" s="195">
        <f t="shared" si="252"/>
        <v>0</v>
      </c>
    </row>
    <row r="117" spans="2:146" x14ac:dyDescent="0.2">
      <c r="B117" s="126">
        <f t="shared" si="136"/>
        <v>1</v>
      </c>
      <c r="C117" s="126" t="str">
        <f t="shared" ca="1" si="200"/>
        <v/>
      </c>
      <c r="D117" s="126" t="str">
        <f t="shared" ca="1" si="201"/>
        <v/>
      </c>
      <c r="E117" s="126" t="str">
        <f t="shared" ca="1" si="202"/>
        <v/>
      </c>
      <c r="F117" s="127" t="str">
        <f ca="1">OFFSET(prihlasky!$H$1,$CJ117,0)</f>
        <v/>
      </c>
      <c r="G117" s="127" t="str">
        <f ca="1">IF(OFFSET(prihlasky!$B$1,$CJ117,0)="","",(OFFSET(prihlasky!$B$1,$CJ117,0)))</f>
        <v/>
      </c>
      <c r="H117" s="127">
        <f ca="1">OFFSET(prihlasky!$I$1,$CJ117,0)</f>
        <v>0</v>
      </c>
      <c r="I117" s="127">
        <f ca="1">OFFSET(prihlasky!$A$1,$CJ117,0)</f>
        <v>0</v>
      </c>
      <c r="J117" s="126">
        <f t="shared" si="203"/>
        <v>0</v>
      </c>
      <c r="K117" s="159">
        <f t="shared" si="204"/>
        <v>0</v>
      </c>
      <c r="L117" s="131">
        <f t="shared" ca="1" si="205"/>
        <v>0</v>
      </c>
      <c r="M117" s="127" t="str">
        <f ca="1">IF(OR(CH117=0,ISERROR(MATCH(I117,KKoef!E:E,0))),"",MATCH(I117,KKoef!E:E,0)-1)</f>
        <v/>
      </c>
      <c r="N117" s="127" t="str">
        <f ca="1">IF(M117="","",OFFSET(KKoef!$B$1,M117,0))</f>
        <v/>
      </c>
      <c r="O117" s="128"/>
      <c r="P117" s="128"/>
      <c r="Q117" s="128"/>
      <c r="R117" s="128"/>
      <c r="S117" s="128"/>
      <c r="T117" s="250"/>
      <c r="U117" s="128"/>
      <c r="V117" s="128"/>
      <c r="W117" s="128"/>
      <c r="X117" s="128"/>
      <c r="Y117" s="128"/>
      <c r="Z117" s="250"/>
      <c r="AA117" s="119">
        <f t="shared" ca="1" si="196"/>
        <v>75</v>
      </c>
      <c r="AB117" s="252">
        <f t="shared" si="191"/>
        <v>0</v>
      </c>
      <c r="AC117" s="119">
        <f t="shared" si="192"/>
        <v>0</v>
      </c>
      <c r="AD117" s="252">
        <f t="shared" si="193"/>
        <v>0</v>
      </c>
      <c r="AE117" s="170">
        <f t="shared" ca="1" si="197"/>
        <v>0</v>
      </c>
      <c r="AF117" s="22"/>
      <c r="AG117" s="224"/>
      <c r="AH117" s="194"/>
      <c r="AI117" s="194"/>
      <c r="AJ117" s="194"/>
      <c r="AK117" s="225"/>
      <c r="AL117" s="224"/>
      <c r="AM117" s="194"/>
      <c r="AN117" s="194"/>
      <c r="AO117" s="194"/>
      <c r="AP117" s="225"/>
      <c r="AQ117" s="224"/>
      <c r="AR117" s="194"/>
      <c r="AS117" s="194"/>
      <c r="AT117" s="194"/>
      <c r="AU117" s="225"/>
      <c r="AV117" s="224"/>
      <c r="AW117" s="194"/>
      <c r="AX117" s="194"/>
      <c r="AY117" s="194"/>
      <c r="AZ117" s="225"/>
      <c r="BA117" s="224"/>
      <c r="BB117" s="194"/>
      <c r="BC117" s="194"/>
      <c r="BD117" s="194"/>
      <c r="BE117" s="225"/>
      <c r="BF117" s="224"/>
      <c r="BG117" s="194"/>
      <c r="BH117" s="194"/>
      <c r="BI117" s="194"/>
      <c r="BJ117" s="225"/>
      <c r="BK117" s="212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215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69">
        <f t="shared" si="199"/>
        <v>0</v>
      </c>
      <c r="CH117" s="26">
        <f t="shared" si="198"/>
        <v>0</v>
      </c>
      <c r="CJ117" s="39">
        <v>109</v>
      </c>
      <c r="CK117" s="16">
        <f t="shared" si="206"/>
        <v>0</v>
      </c>
      <c r="CL117" s="51">
        <f t="shared" ca="1" si="253"/>
        <v>0</v>
      </c>
      <c r="CM117" s="51">
        <f t="shared" ca="1" si="253"/>
        <v>0</v>
      </c>
      <c r="CN117" s="51">
        <f t="shared" ca="1" si="253"/>
        <v>0</v>
      </c>
      <c r="CO117" s="51">
        <f t="shared" ca="1" si="207"/>
        <v>0</v>
      </c>
      <c r="CQ117" s="107">
        <f t="shared" si="208"/>
        <v>0</v>
      </c>
      <c r="CR117" s="107">
        <f t="shared" si="209"/>
        <v>0</v>
      </c>
      <c r="CS117" s="107">
        <f t="shared" si="210"/>
        <v>0</v>
      </c>
      <c r="CT117" s="107">
        <f t="shared" si="211"/>
        <v>0</v>
      </c>
      <c r="CU117" s="107">
        <f t="shared" si="212"/>
        <v>0</v>
      </c>
      <c r="CV117" s="107">
        <f t="shared" si="213"/>
        <v>0</v>
      </c>
      <c r="CW117" s="107">
        <f t="shared" si="214"/>
        <v>0</v>
      </c>
      <c r="CX117" s="107">
        <f t="shared" si="215"/>
        <v>0</v>
      </c>
      <c r="CY117" s="107">
        <f t="shared" si="216"/>
        <v>0</v>
      </c>
      <c r="CZ117" s="107">
        <f t="shared" si="217"/>
        <v>0</v>
      </c>
      <c r="DA117" s="107">
        <f t="shared" si="218"/>
        <v>0</v>
      </c>
      <c r="DB117" s="107">
        <f t="shared" si="219"/>
        <v>0</v>
      </c>
      <c r="DC117" s="107">
        <f t="shared" si="220"/>
        <v>0</v>
      </c>
      <c r="DD117" s="107">
        <f t="shared" si="221"/>
        <v>0</v>
      </c>
      <c r="DE117" s="107">
        <f t="shared" si="222"/>
        <v>0</v>
      </c>
      <c r="DF117" s="107">
        <f t="shared" si="223"/>
        <v>0</v>
      </c>
      <c r="DG117" s="107">
        <f t="shared" si="224"/>
        <v>0</v>
      </c>
      <c r="DH117" s="107">
        <f t="shared" si="225"/>
        <v>0</v>
      </c>
      <c r="DI117" s="107">
        <f t="shared" si="226"/>
        <v>0</v>
      </c>
      <c r="DJ117" s="107">
        <f t="shared" si="227"/>
        <v>0</v>
      </c>
      <c r="DK117" s="107">
        <f t="shared" si="228"/>
        <v>0</v>
      </c>
      <c r="DL117" s="107">
        <f t="shared" si="229"/>
        <v>0</v>
      </c>
      <c r="DM117" s="107">
        <f t="shared" si="230"/>
        <v>0</v>
      </c>
      <c r="DN117" s="107">
        <f t="shared" si="231"/>
        <v>0</v>
      </c>
      <c r="DO117" s="107">
        <f t="shared" si="232"/>
        <v>0</v>
      </c>
      <c r="DP117" s="107">
        <f t="shared" si="233"/>
        <v>0</v>
      </c>
      <c r="DQ117" s="107">
        <f t="shared" si="234"/>
        <v>0</v>
      </c>
      <c r="DR117" s="107">
        <f t="shared" si="235"/>
        <v>0</v>
      </c>
      <c r="DS117" s="107">
        <f t="shared" si="236"/>
        <v>0</v>
      </c>
      <c r="DT117" s="107">
        <f t="shared" si="237"/>
        <v>0</v>
      </c>
      <c r="DV117" s="107">
        <f t="shared" si="238"/>
        <v>0</v>
      </c>
      <c r="DW117" s="107">
        <f t="shared" si="239"/>
        <v>0</v>
      </c>
      <c r="DX117" s="107">
        <f t="shared" si="240"/>
        <v>0</v>
      </c>
      <c r="DY117" s="107">
        <f t="shared" si="241"/>
        <v>0</v>
      </c>
      <c r="DZ117" s="107">
        <f t="shared" si="242"/>
        <v>0</v>
      </c>
      <c r="EA117" s="107">
        <f t="shared" si="243"/>
        <v>0</v>
      </c>
      <c r="EB117" s="107">
        <f t="shared" si="244"/>
        <v>0</v>
      </c>
      <c r="EC117" s="107">
        <f t="shared" si="245"/>
        <v>0</v>
      </c>
      <c r="ED117" s="107">
        <f t="shared" si="246"/>
        <v>0</v>
      </c>
      <c r="EE117" s="107">
        <f t="shared" si="247"/>
        <v>0</v>
      </c>
      <c r="EG117" s="195">
        <f t="shared" si="248"/>
        <v>0</v>
      </c>
      <c r="EH117" s="195">
        <f t="shared" si="249"/>
        <v>0</v>
      </c>
      <c r="EI117" s="195">
        <f t="shared" si="250"/>
        <v>0</v>
      </c>
      <c r="EJ117" s="195">
        <f t="shared" si="251"/>
        <v>0</v>
      </c>
      <c r="EK117" s="195">
        <f t="shared" si="252"/>
        <v>0</v>
      </c>
      <c r="EL117" s="195">
        <f t="shared" si="252"/>
        <v>0</v>
      </c>
      <c r="EM117" s="195">
        <f t="shared" si="252"/>
        <v>0</v>
      </c>
      <c r="EN117" s="195">
        <f t="shared" si="252"/>
        <v>0</v>
      </c>
      <c r="EO117" s="195">
        <f t="shared" si="252"/>
        <v>0</v>
      </c>
      <c r="EP117" s="195">
        <f t="shared" si="252"/>
        <v>0</v>
      </c>
    </row>
    <row r="118" spans="2:146" x14ac:dyDescent="0.2">
      <c r="B118" s="126">
        <f t="shared" si="136"/>
        <v>1</v>
      </c>
      <c r="C118" s="126" t="str">
        <f t="shared" ca="1" si="200"/>
        <v/>
      </c>
      <c r="D118" s="126" t="str">
        <f t="shared" ca="1" si="201"/>
        <v/>
      </c>
      <c r="E118" s="126" t="str">
        <f t="shared" ca="1" si="202"/>
        <v/>
      </c>
      <c r="F118" s="127" t="str">
        <f ca="1">OFFSET(prihlasky!$H$1,$CJ118,0)</f>
        <v/>
      </c>
      <c r="G118" s="127" t="str">
        <f ca="1">IF(OFFSET(prihlasky!$B$1,$CJ118,0)="","",(OFFSET(prihlasky!$B$1,$CJ118,0)))</f>
        <v/>
      </c>
      <c r="H118" s="127">
        <f ca="1">OFFSET(prihlasky!$I$1,$CJ118,0)</f>
        <v>0</v>
      </c>
      <c r="I118" s="127">
        <f ca="1">OFFSET(prihlasky!$A$1,$CJ118,0)</f>
        <v>0</v>
      </c>
      <c r="J118" s="126">
        <f t="shared" si="203"/>
        <v>0</v>
      </c>
      <c r="K118" s="159">
        <f t="shared" si="204"/>
        <v>0</v>
      </c>
      <c r="L118" s="131">
        <f t="shared" ca="1" si="205"/>
        <v>0</v>
      </c>
      <c r="M118" s="127" t="str">
        <f ca="1">IF(OR(CH118=0,ISERROR(MATCH(I118,KKoef!E:E,0))),"",MATCH(I118,KKoef!E:E,0)-1)</f>
        <v/>
      </c>
      <c r="N118" s="127" t="str">
        <f ca="1">IF(M118="","",OFFSET(KKoef!$B$1,M118,0))</f>
        <v/>
      </c>
      <c r="O118" s="128"/>
      <c r="P118" s="128"/>
      <c r="Q118" s="128"/>
      <c r="R118" s="128"/>
      <c r="S118" s="128"/>
      <c r="T118" s="250"/>
      <c r="U118" s="128"/>
      <c r="V118" s="128"/>
      <c r="W118" s="128"/>
      <c r="X118" s="128"/>
      <c r="Y118" s="128"/>
      <c r="Z118" s="250"/>
      <c r="AA118" s="119">
        <f t="shared" ca="1" si="196"/>
        <v>75</v>
      </c>
      <c r="AB118" s="252">
        <f t="shared" si="191"/>
        <v>0</v>
      </c>
      <c r="AC118" s="119">
        <f t="shared" si="192"/>
        <v>0</v>
      </c>
      <c r="AD118" s="252">
        <f t="shared" si="193"/>
        <v>0</v>
      </c>
      <c r="AE118" s="170">
        <f t="shared" ca="1" si="197"/>
        <v>0</v>
      </c>
      <c r="AF118" s="22"/>
      <c r="AG118" s="224"/>
      <c r="AH118" s="194"/>
      <c r="AI118" s="194"/>
      <c r="AJ118" s="194"/>
      <c r="AK118" s="225"/>
      <c r="AL118" s="224"/>
      <c r="AM118" s="194"/>
      <c r="AN118" s="194"/>
      <c r="AO118" s="194"/>
      <c r="AP118" s="225"/>
      <c r="AQ118" s="224"/>
      <c r="AR118" s="194"/>
      <c r="AS118" s="194"/>
      <c r="AT118" s="194"/>
      <c r="AU118" s="225"/>
      <c r="AV118" s="224"/>
      <c r="AW118" s="194"/>
      <c r="AX118" s="194"/>
      <c r="AY118" s="194"/>
      <c r="AZ118" s="225"/>
      <c r="BA118" s="224"/>
      <c r="BB118" s="194"/>
      <c r="BC118" s="194"/>
      <c r="BD118" s="194"/>
      <c r="BE118" s="225"/>
      <c r="BF118" s="224"/>
      <c r="BG118" s="194"/>
      <c r="BH118" s="194"/>
      <c r="BI118" s="194"/>
      <c r="BJ118" s="225"/>
      <c r="BK118" s="212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215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69">
        <f t="shared" si="199"/>
        <v>0</v>
      </c>
      <c r="CH118" s="26">
        <f t="shared" si="198"/>
        <v>0</v>
      </c>
      <c r="CJ118" s="39">
        <v>110</v>
      </c>
      <c r="CK118" s="16">
        <f t="shared" si="206"/>
        <v>0</v>
      </c>
      <c r="CL118" s="51">
        <f t="shared" ca="1" si="253"/>
        <v>0</v>
      </c>
      <c r="CM118" s="51">
        <f t="shared" ca="1" si="253"/>
        <v>0</v>
      </c>
      <c r="CN118" s="51">
        <f t="shared" ca="1" si="253"/>
        <v>0</v>
      </c>
      <c r="CO118" s="51">
        <f t="shared" ca="1" si="207"/>
        <v>0</v>
      </c>
      <c r="CQ118" s="107">
        <f t="shared" si="208"/>
        <v>0</v>
      </c>
      <c r="CR118" s="107">
        <f t="shared" si="209"/>
        <v>0</v>
      </c>
      <c r="CS118" s="107">
        <f t="shared" si="210"/>
        <v>0</v>
      </c>
      <c r="CT118" s="107">
        <f t="shared" si="211"/>
        <v>0</v>
      </c>
      <c r="CU118" s="107">
        <f t="shared" si="212"/>
        <v>0</v>
      </c>
      <c r="CV118" s="107">
        <f t="shared" si="213"/>
        <v>0</v>
      </c>
      <c r="CW118" s="107">
        <f t="shared" si="214"/>
        <v>0</v>
      </c>
      <c r="CX118" s="107">
        <f t="shared" si="215"/>
        <v>0</v>
      </c>
      <c r="CY118" s="107">
        <f t="shared" si="216"/>
        <v>0</v>
      </c>
      <c r="CZ118" s="107">
        <f t="shared" si="217"/>
        <v>0</v>
      </c>
      <c r="DA118" s="107">
        <f t="shared" si="218"/>
        <v>0</v>
      </c>
      <c r="DB118" s="107">
        <f t="shared" si="219"/>
        <v>0</v>
      </c>
      <c r="DC118" s="107">
        <f t="shared" si="220"/>
        <v>0</v>
      </c>
      <c r="DD118" s="107">
        <f t="shared" si="221"/>
        <v>0</v>
      </c>
      <c r="DE118" s="107">
        <f t="shared" si="222"/>
        <v>0</v>
      </c>
      <c r="DF118" s="107">
        <f t="shared" si="223"/>
        <v>0</v>
      </c>
      <c r="DG118" s="107">
        <f t="shared" si="224"/>
        <v>0</v>
      </c>
      <c r="DH118" s="107">
        <f t="shared" si="225"/>
        <v>0</v>
      </c>
      <c r="DI118" s="107">
        <f t="shared" si="226"/>
        <v>0</v>
      </c>
      <c r="DJ118" s="107">
        <f t="shared" si="227"/>
        <v>0</v>
      </c>
      <c r="DK118" s="107">
        <f t="shared" si="228"/>
        <v>0</v>
      </c>
      <c r="DL118" s="107">
        <f t="shared" si="229"/>
        <v>0</v>
      </c>
      <c r="DM118" s="107">
        <f t="shared" si="230"/>
        <v>0</v>
      </c>
      <c r="DN118" s="107">
        <f t="shared" si="231"/>
        <v>0</v>
      </c>
      <c r="DO118" s="107">
        <f t="shared" si="232"/>
        <v>0</v>
      </c>
      <c r="DP118" s="107">
        <f t="shared" si="233"/>
        <v>0</v>
      </c>
      <c r="DQ118" s="107">
        <f t="shared" si="234"/>
        <v>0</v>
      </c>
      <c r="DR118" s="107">
        <f t="shared" si="235"/>
        <v>0</v>
      </c>
      <c r="DS118" s="107">
        <f t="shared" si="236"/>
        <v>0</v>
      </c>
      <c r="DT118" s="107">
        <f t="shared" si="237"/>
        <v>0</v>
      </c>
      <c r="DV118" s="107">
        <f t="shared" si="238"/>
        <v>0</v>
      </c>
      <c r="DW118" s="107">
        <f t="shared" si="239"/>
        <v>0</v>
      </c>
      <c r="DX118" s="107">
        <f t="shared" si="240"/>
        <v>0</v>
      </c>
      <c r="DY118" s="107">
        <f t="shared" si="241"/>
        <v>0</v>
      </c>
      <c r="DZ118" s="107">
        <f t="shared" si="242"/>
        <v>0</v>
      </c>
      <c r="EA118" s="107">
        <f t="shared" si="243"/>
        <v>0</v>
      </c>
      <c r="EB118" s="107">
        <f t="shared" si="244"/>
        <v>0</v>
      </c>
      <c r="EC118" s="107">
        <f t="shared" si="245"/>
        <v>0</v>
      </c>
      <c r="ED118" s="107">
        <f t="shared" si="246"/>
        <v>0</v>
      </c>
      <c r="EE118" s="107">
        <f t="shared" si="247"/>
        <v>0</v>
      </c>
      <c r="EG118" s="195">
        <f t="shared" si="248"/>
        <v>0</v>
      </c>
      <c r="EH118" s="195">
        <f t="shared" si="249"/>
        <v>0</v>
      </c>
      <c r="EI118" s="195">
        <f t="shared" si="250"/>
        <v>0</v>
      </c>
      <c r="EJ118" s="195">
        <f t="shared" si="251"/>
        <v>0</v>
      </c>
      <c r="EK118" s="195">
        <f t="shared" si="252"/>
        <v>0</v>
      </c>
      <c r="EL118" s="195">
        <f t="shared" si="252"/>
        <v>0</v>
      </c>
      <c r="EM118" s="195">
        <f t="shared" si="252"/>
        <v>0</v>
      </c>
      <c r="EN118" s="195">
        <f t="shared" si="252"/>
        <v>0</v>
      </c>
      <c r="EO118" s="195">
        <f t="shared" si="252"/>
        <v>0</v>
      </c>
      <c r="EP118" s="195">
        <f t="shared" si="252"/>
        <v>0</v>
      </c>
    </row>
    <row r="119" spans="2:146" x14ac:dyDescent="0.2">
      <c r="B119" s="126">
        <f t="shared" si="136"/>
        <v>1</v>
      </c>
      <c r="C119" s="126" t="str">
        <f t="shared" ca="1" si="200"/>
        <v/>
      </c>
      <c r="D119" s="126" t="str">
        <f t="shared" ca="1" si="201"/>
        <v/>
      </c>
      <c r="E119" s="126" t="str">
        <f t="shared" ca="1" si="202"/>
        <v/>
      </c>
      <c r="F119" s="127" t="str">
        <f ca="1">OFFSET(prihlasky!$H$1,$CJ119,0)</f>
        <v/>
      </c>
      <c r="G119" s="127" t="str">
        <f ca="1">IF(OFFSET(prihlasky!$B$1,$CJ119,0)="","",(OFFSET(prihlasky!$B$1,$CJ119,0)))</f>
        <v/>
      </c>
      <c r="H119" s="127">
        <f ca="1">OFFSET(prihlasky!$I$1,$CJ119,0)</f>
        <v>0</v>
      </c>
      <c r="I119" s="127">
        <f ca="1">OFFSET(prihlasky!$A$1,$CJ119,0)</f>
        <v>0</v>
      </c>
      <c r="J119" s="126">
        <f t="shared" si="203"/>
        <v>0</v>
      </c>
      <c r="K119" s="159">
        <f t="shared" si="204"/>
        <v>0</v>
      </c>
      <c r="L119" s="131">
        <f t="shared" ca="1" si="205"/>
        <v>0</v>
      </c>
      <c r="M119" s="127" t="str">
        <f ca="1">IF(OR(CH119=0,ISERROR(MATCH(I119,KKoef!E:E,0))),"",MATCH(I119,KKoef!E:E,0)-1)</f>
        <v/>
      </c>
      <c r="N119" s="127" t="str">
        <f ca="1">IF(M119="","",OFFSET(KKoef!$B$1,M119,0))</f>
        <v/>
      </c>
      <c r="O119" s="128"/>
      <c r="P119" s="128"/>
      <c r="Q119" s="128"/>
      <c r="R119" s="128"/>
      <c r="S119" s="128"/>
      <c r="T119" s="250"/>
      <c r="U119" s="128"/>
      <c r="V119" s="128"/>
      <c r="W119" s="128"/>
      <c r="X119" s="128"/>
      <c r="Y119" s="128"/>
      <c r="Z119" s="250"/>
      <c r="AA119" s="119">
        <f t="shared" ca="1" si="196"/>
        <v>75</v>
      </c>
      <c r="AB119" s="252">
        <f t="shared" si="191"/>
        <v>0</v>
      </c>
      <c r="AC119" s="119">
        <f t="shared" si="192"/>
        <v>0</v>
      </c>
      <c r="AD119" s="252">
        <f t="shared" si="193"/>
        <v>0</v>
      </c>
      <c r="AE119" s="170">
        <f t="shared" ca="1" si="197"/>
        <v>0</v>
      </c>
      <c r="AF119" s="22"/>
      <c r="AG119" s="224"/>
      <c r="AH119" s="194"/>
      <c r="AI119" s="194"/>
      <c r="AJ119" s="194"/>
      <c r="AK119" s="225"/>
      <c r="AL119" s="224"/>
      <c r="AM119" s="194"/>
      <c r="AN119" s="194"/>
      <c r="AO119" s="194"/>
      <c r="AP119" s="225"/>
      <c r="AQ119" s="224"/>
      <c r="AR119" s="194"/>
      <c r="AS119" s="194"/>
      <c r="AT119" s="194"/>
      <c r="AU119" s="225"/>
      <c r="AV119" s="224"/>
      <c r="AW119" s="194"/>
      <c r="AX119" s="194"/>
      <c r="AY119" s="194"/>
      <c r="AZ119" s="225"/>
      <c r="BA119" s="224"/>
      <c r="BB119" s="194"/>
      <c r="BC119" s="194"/>
      <c r="BD119" s="194"/>
      <c r="BE119" s="225"/>
      <c r="BF119" s="224"/>
      <c r="BG119" s="194"/>
      <c r="BH119" s="194"/>
      <c r="BI119" s="194"/>
      <c r="BJ119" s="225"/>
      <c r="BK119" s="212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215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69">
        <f t="shared" si="199"/>
        <v>0</v>
      </c>
      <c r="CH119" s="26">
        <f t="shared" si="198"/>
        <v>0</v>
      </c>
      <c r="CJ119" s="39">
        <v>111</v>
      </c>
      <c r="CK119" s="16">
        <f t="shared" si="206"/>
        <v>0</v>
      </c>
      <c r="CL119" s="51">
        <f t="shared" ca="1" si="253"/>
        <v>0</v>
      </c>
      <c r="CM119" s="51">
        <f t="shared" ca="1" si="253"/>
        <v>0</v>
      </c>
      <c r="CN119" s="51">
        <f t="shared" ca="1" si="253"/>
        <v>0</v>
      </c>
      <c r="CO119" s="51">
        <f t="shared" ca="1" si="207"/>
        <v>0</v>
      </c>
      <c r="CQ119" s="107">
        <f t="shared" si="208"/>
        <v>0</v>
      </c>
      <c r="CR119" s="107">
        <f t="shared" si="209"/>
        <v>0</v>
      </c>
      <c r="CS119" s="107">
        <f t="shared" si="210"/>
        <v>0</v>
      </c>
      <c r="CT119" s="107">
        <f t="shared" si="211"/>
        <v>0</v>
      </c>
      <c r="CU119" s="107">
        <f t="shared" si="212"/>
        <v>0</v>
      </c>
      <c r="CV119" s="107">
        <f t="shared" si="213"/>
        <v>0</v>
      </c>
      <c r="CW119" s="107">
        <f t="shared" si="214"/>
        <v>0</v>
      </c>
      <c r="CX119" s="107">
        <f t="shared" si="215"/>
        <v>0</v>
      </c>
      <c r="CY119" s="107">
        <f t="shared" si="216"/>
        <v>0</v>
      </c>
      <c r="CZ119" s="107">
        <f t="shared" si="217"/>
        <v>0</v>
      </c>
      <c r="DA119" s="107">
        <f t="shared" si="218"/>
        <v>0</v>
      </c>
      <c r="DB119" s="107">
        <f t="shared" si="219"/>
        <v>0</v>
      </c>
      <c r="DC119" s="107">
        <f t="shared" si="220"/>
        <v>0</v>
      </c>
      <c r="DD119" s="107">
        <f t="shared" si="221"/>
        <v>0</v>
      </c>
      <c r="DE119" s="107">
        <f t="shared" si="222"/>
        <v>0</v>
      </c>
      <c r="DF119" s="107">
        <f t="shared" si="223"/>
        <v>0</v>
      </c>
      <c r="DG119" s="107">
        <f t="shared" si="224"/>
        <v>0</v>
      </c>
      <c r="DH119" s="107">
        <f t="shared" si="225"/>
        <v>0</v>
      </c>
      <c r="DI119" s="107">
        <f t="shared" si="226"/>
        <v>0</v>
      </c>
      <c r="DJ119" s="107">
        <f t="shared" si="227"/>
        <v>0</v>
      </c>
      <c r="DK119" s="107">
        <f t="shared" si="228"/>
        <v>0</v>
      </c>
      <c r="DL119" s="107">
        <f t="shared" si="229"/>
        <v>0</v>
      </c>
      <c r="DM119" s="107">
        <f t="shared" si="230"/>
        <v>0</v>
      </c>
      <c r="DN119" s="107">
        <f t="shared" si="231"/>
        <v>0</v>
      </c>
      <c r="DO119" s="107">
        <f t="shared" si="232"/>
        <v>0</v>
      </c>
      <c r="DP119" s="107">
        <f t="shared" si="233"/>
        <v>0</v>
      </c>
      <c r="DQ119" s="107">
        <f t="shared" si="234"/>
        <v>0</v>
      </c>
      <c r="DR119" s="107">
        <f t="shared" si="235"/>
        <v>0</v>
      </c>
      <c r="DS119" s="107">
        <f t="shared" si="236"/>
        <v>0</v>
      </c>
      <c r="DT119" s="107">
        <f t="shared" si="237"/>
        <v>0</v>
      </c>
      <c r="DV119" s="107">
        <f t="shared" si="238"/>
        <v>0</v>
      </c>
      <c r="DW119" s="107">
        <f t="shared" si="239"/>
        <v>0</v>
      </c>
      <c r="DX119" s="107">
        <f t="shared" si="240"/>
        <v>0</v>
      </c>
      <c r="DY119" s="107">
        <f t="shared" si="241"/>
        <v>0</v>
      </c>
      <c r="DZ119" s="107">
        <f t="shared" si="242"/>
        <v>0</v>
      </c>
      <c r="EA119" s="107">
        <f t="shared" si="243"/>
        <v>0</v>
      </c>
      <c r="EB119" s="107">
        <f t="shared" si="244"/>
        <v>0</v>
      </c>
      <c r="EC119" s="107">
        <f t="shared" si="245"/>
        <v>0</v>
      </c>
      <c r="ED119" s="107">
        <f t="shared" si="246"/>
        <v>0</v>
      </c>
      <c r="EE119" s="107">
        <f t="shared" si="247"/>
        <v>0</v>
      </c>
      <c r="EG119" s="195">
        <f t="shared" si="248"/>
        <v>0</v>
      </c>
      <c r="EH119" s="195">
        <f t="shared" si="249"/>
        <v>0</v>
      </c>
      <c r="EI119" s="195">
        <f t="shared" si="250"/>
        <v>0</v>
      </c>
      <c r="EJ119" s="195">
        <f t="shared" si="251"/>
        <v>0</v>
      </c>
      <c r="EK119" s="195">
        <f t="shared" si="252"/>
        <v>0</v>
      </c>
      <c r="EL119" s="195">
        <f t="shared" si="252"/>
        <v>0</v>
      </c>
      <c r="EM119" s="195">
        <f t="shared" si="252"/>
        <v>0</v>
      </c>
      <c r="EN119" s="195">
        <f t="shared" si="252"/>
        <v>0</v>
      </c>
      <c r="EO119" s="195">
        <f t="shared" si="252"/>
        <v>0</v>
      </c>
      <c r="EP119" s="195">
        <f t="shared" si="252"/>
        <v>0</v>
      </c>
    </row>
    <row r="120" spans="2:146" x14ac:dyDescent="0.2">
      <c r="B120" s="126">
        <f t="shared" si="136"/>
        <v>1</v>
      </c>
      <c r="C120" s="126" t="str">
        <f t="shared" ca="1" si="200"/>
        <v/>
      </c>
      <c r="D120" s="126" t="str">
        <f t="shared" ca="1" si="201"/>
        <v/>
      </c>
      <c r="E120" s="126" t="str">
        <f t="shared" ca="1" si="202"/>
        <v/>
      </c>
      <c r="F120" s="127" t="str">
        <f ca="1">OFFSET(prihlasky!$H$1,$CJ120,0)</f>
        <v/>
      </c>
      <c r="G120" s="127" t="str">
        <f ca="1">IF(OFFSET(prihlasky!$B$1,$CJ120,0)="","",(OFFSET(prihlasky!$B$1,$CJ120,0)))</f>
        <v/>
      </c>
      <c r="H120" s="127">
        <f ca="1">OFFSET(prihlasky!$I$1,$CJ120,0)</f>
        <v>0</v>
      </c>
      <c r="I120" s="127">
        <f ca="1">OFFSET(prihlasky!$A$1,$CJ120,0)</f>
        <v>0</v>
      </c>
      <c r="J120" s="126">
        <f t="shared" si="203"/>
        <v>0</v>
      </c>
      <c r="K120" s="159">
        <f t="shared" si="204"/>
        <v>0</v>
      </c>
      <c r="L120" s="131">
        <f t="shared" ca="1" si="205"/>
        <v>0</v>
      </c>
      <c r="M120" s="127" t="str">
        <f ca="1">IF(OR(CH120=0,ISERROR(MATCH(I120,KKoef!E:E,0))),"",MATCH(I120,KKoef!E:E,0)-1)</f>
        <v/>
      </c>
      <c r="N120" s="127" t="str">
        <f ca="1">IF(M120="","",OFFSET(KKoef!$B$1,M120,0))</f>
        <v/>
      </c>
      <c r="O120" s="128"/>
      <c r="P120" s="128"/>
      <c r="Q120" s="128"/>
      <c r="R120" s="128"/>
      <c r="S120" s="128"/>
      <c r="T120" s="250"/>
      <c r="U120" s="128"/>
      <c r="V120" s="128"/>
      <c r="W120" s="128"/>
      <c r="X120" s="128"/>
      <c r="Y120" s="128"/>
      <c r="Z120" s="250"/>
      <c r="AA120" s="119">
        <f t="shared" ca="1" si="196"/>
        <v>75</v>
      </c>
      <c r="AB120" s="252">
        <f t="shared" si="191"/>
        <v>0</v>
      </c>
      <c r="AC120" s="119">
        <f t="shared" si="192"/>
        <v>0</v>
      </c>
      <c r="AD120" s="252">
        <f t="shared" si="193"/>
        <v>0</v>
      </c>
      <c r="AE120" s="170">
        <f t="shared" ca="1" si="197"/>
        <v>0</v>
      </c>
      <c r="AF120" s="22"/>
      <c r="AG120" s="224"/>
      <c r="AH120" s="194"/>
      <c r="AI120" s="194"/>
      <c r="AJ120" s="194"/>
      <c r="AK120" s="225"/>
      <c r="AL120" s="224"/>
      <c r="AM120" s="194"/>
      <c r="AN120" s="194"/>
      <c r="AO120" s="194"/>
      <c r="AP120" s="225"/>
      <c r="AQ120" s="224"/>
      <c r="AR120" s="194"/>
      <c r="AS120" s="194"/>
      <c r="AT120" s="194"/>
      <c r="AU120" s="225"/>
      <c r="AV120" s="224"/>
      <c r="AW120" s="194"/>
      <c r="AX120" s="194"/>
      <c r="AY120" s="194"/>
      <c r="AZ120" s="225"/>
      <c r="BA120" s="224"/>
      <c r="BB120" s="194"/>
      <c r="BC120" s="194"/>
      <c r="BD120" s="194"/>
      <c r="BE120" s="225"/>
      <c r="BF120" s="224"/>
      <c r="BG120" s="194"/>
      <c r="BH120" s="194"/>
      <c r="BI120" s="194"/>
      <c r="BJ120" s="225"/>
      <c r="BK120" s="212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215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69">
        <f t="shared" si="199"/>
        <v>0</v>
      </c>
      <c r="CH120" s="26">
        <f t="shared" si="198"/>
        <v>0</v>
      </c>
      <c r="CJ120" s="39">
        <v>112</v>
      </c>
      <c r="CK120" s="16">
        <f t="shared" si="206"/>
        <v>0</v>
      </c>
      <c r="CL120" s="51">
        <f t="shared" ca="1" si="253"/>
        <v>0</v>
      </c>
      <c r="CM120" s="51">
        <f t="shared" ca="1" si="253"/>
        <v>0</v>
      </c>
      <c r="CN120" s="51">
        <f t="shared" ca="1" si="253"/>
        <v>0</v>
      </c>
      <c r="CO120" s="51">
        <f t="shared" ca="1" si="207"/>
        <v>0</v>
      </c>
      <c r="CQ120" s="107">
        <f t="shared" si="208"/>
        <v>0</v>
      </c>
      <c r="CR120" s="107">
        <f t="shared" si="209"/>
        <v>0</v>
      </c>
      <c r="CS120" s="107">
        <f t="shared" si="210"/>
        <v>0</v>
      </c>
      <c r="CT120" s="107">
        <f t="shared" si="211"/>
        <v>0</v>
      </c>
      <c r="CU120" s="107">
        <f t="shared" si="212"/>
        <v>0</v>
      </c>
      <c r="CV120" s="107">
        <f t="shared" si="213"/>
        <v>0</v>
      </c>
      <c r="CW120" s="107">
        <f t="shared" si="214"/>
        <v>0</v>
      </c>
      <c r="CX120" s="107">
        <f t="shared" si="215"/>
        <v>0</v>
      </c>
      <c r="CY120" s="107">
        <f t="shared" si="216"/>
        <v>0</v>
      </c>
      <c r="CZ120" s="107">
        <f t="shared" si="217"/>
        <v>0</v>
      </c>
      <c r="DA120" s="107">
        <f t="shared" si="218"/>
        <v>0</v>
      </c>
      <c r="DB120" s="107">
        <f t="shared" si="219"/>
        <v>0</v>
      </c>
      <c r="DC120" s="107">
        <f t="shared" si="220"/>
        <v>0</v>
      </c>
      <c r="DD120" s="107">
        <f t="shared" si="221"/>
        <v>0</v>
      </c>
      <c r="DE120" s="107">
        <f t="shared" si="222"/>
        <v>0</v>
      </c>
      <c r="DF120" s="107">
        <f t="shared" si="223"/>
        <v>0</v>
      </c>
      <c r="DG120" s="107">
        <f t="shared" si="224"/>
        <v>0</v>
      </c>
      <c r="DH120" s="107">
        <f t="shared" si="225"/>
        <v>0</v>
      </c>
      <c r="DI120" s="107">
        <f t="shared" si="226"/>
        <v>0</v>
      </c>
      <c r="DJ120" s="107">
        <f t="shared" si="227"/>
        <v>0</v>
      </c>
      <c r="DK120" s="107">
        <f t="shared" si="228"/>
        <v>0</v>
      </c>
      <c r="DL120" s="107">
        <f t="shared" si="229"/>
        <v>0</v>
      </c>
      <c r="DM120" s="107">
        <f t="shared" si="230"/>
        <v>0</v>
      </c>
      <c r="DN120" s="107">
        <f t="shared" si="231"/>
        <v>0</v>
      </c>
      <c r="DO120" s="107">
        <f t="shared" si="232"/>
        <v>0</v>
      </c>
      <c r="DP120" s="107">
        <f t="shared" si="233"/>
        <v>0</v>
      </c>
      <c r="DQ120" s="107">
        <f t="shared" si="234"/>
        <v>0</v>
      </c>
      <c r="DR120" s="107">
        <f t="shared" si="235"/>
        <v>0</v>
      </c>
      <c r="DS120" s="107">
        <f t="shared" si="236"/>
        <v>0</v>
      </c>
      <c r="DT120" s="107">
        <f t="shared" si="237"/>
        <v>0</v>
      </c>
      <c r="DV120" s="107">
        <f t="shared" si="238"/>
        <v>0</v>
      </c>
      <c r="DW120" s="107">
        <f t="shared" si="239"/>
        <v>0</v>
      </c>
      <c r="DX120" s="107">
        <f t="shared" si="240"/>
        <v>0</v>
      </c>
      <c r="DY120" s="107">
        <f t="shared" si="241"/>
        <v>0</v>
      </c>
      <c r="DZ120" s="107">
        <f t="shared" si="242"/>
        <v>0</v>
      </c>
      <c r="EA120" s="107">
        <f t="shared" si="243"/>
        <v>0</v>
      </c>
      <c r="EB120" s="107">
        <f t="shared" si="244"/>
        <v>0</v>
      </c>
      <c r="EC120" s="107">
        <f t="shared" si="245"/>
        <v>0</v>
      </c>
      <c r="ED120" s="107">
        <f t="shared" si="246"/>
        <v>0</v>
      </c>
      <c r="EE120" s="107">
        <f t="shared" si="247"/>
        <v>0</v>
      </c>
      <c r="EG120" s="195">
        <f t="shared" si="248"/>
        <v>0</v>
      </c>
      <c r="EH120" s="195">
        <f t="shared" si="249"/>
        <v>0</v>
      </c>
      <c r="EI120" s="195">
        <f t="shared" si="250"/>
        <v>0</v>
      </c>
      <c r="EJ120" s="195">
        <f t="shared" si="251"/>
        <v>0</v>
      </c>
      <c r="EK120" s="195">
        <f t="shared" si="252"/>
        <v>0</v>
      </c>
      <c r="EL120" s="195">
        <f t="shared" si="252"/>
        <v>0</v>
      </c>
      <c r="EM120" s="195">
        <f t="shared" si="252"/>
        <v>0</v>
      </c>
      <c r="EN120" s="195">
        <f t="shared" si="252"/>
        <v>0</v>
      </c>
      <c r="EO120" s="195">
        <f t="shared" si="252"/>
        <v>0</v>
      </c>
      <c r="EP120" s="195">
        <f t="shared" si="252"/>
        <v>0</v>
      </c>
    </row>
    <row r="121" spans="2:146" x14ac:dyDescent="0.2">
      <c r="B121" s="126">
        <f t="shared" si="136"/>
        <v>1</v>
      </c>
      <c r="C121" s="126" t="str">
        <f t="shared" ca="1" si="200"/>
        <v/>
      </c>
      <c r="D121" s="126" t="str">
        <f t="shared" ca="1" si="201"/>
        <v/>
      </c>
      <c r="E121" s="126" t="str">
        <f t="shared" ca="1" si="202"/>
        <v/>
      </c>
      <c r="F121" s="127" t="str">
        <f ca="1">OFFSET(prihlasky!$H$1,$CJ121,0)</f>
        <v/>
      </c>
      <c r="G121" s="127" t="str">
        <f ca="1">IF(OFFSET(prihlasky!$B$1,$CJ121,0)="","",(OFFSET(prihlasky!$B$1,$CJ121,0)))</f>
        <v/>
      </c>
      <c r="H121" s="127">
        <f ca="1">OFFSET(prihlasky!$I$1,$CJ121,0)</f>
        <v>0</v>
      </c>
      <c r="I121" s="127">
        <f ca="1">OFFSET(prihlasky!$A$1,$CJ121,0)</f>
        <v>0</v>
      </c>
      <c r="J121" s="126">
        <f t="shared" si="203"/>
        <v>0</v>
      </c>
      <c r="K121" s="159">
        <f t="shared" si="204"/>
        <v>0</v>
      </c>
      <c r="L121" s="131">
        <f t="shared" ca="1" si="205"/>
        <v>0</v>
      </c>
      <c r="M121" s="127" t="str">
        <f ca="1">IF(OR(CH121=0,ISERROR(MATCH(I121,KKoef!E:E,0))),"",MATCH(I121,KKoef!E:E,0)-1)</f>
        <v/>
      </c>
      <c r="N121" s="127" t="str">
        <f ca="1">IF(M121="","",OFFSET(KKoef!$B$1,M121,0))</f>
        <v/>
      </c>
      <c r="O121" s="128"/>
      <c r="P121" s="128"/>
      <c r="Q121" s="128"/>
      <c r="R121" s="128"/>
      <c r="S121" s="128"/>
      <c r="T121" s="250"/>
      <c r="U121" s="128"/>
      <c r="V121" s="128"/>
      <c r="W121" s="128"/>
      <c r="X121" s="128"/>
      <c r="Y121" s="128"/>
      <c r="Z121" s="250"/>
      <c r="AA121" s="119">
        <f t="shared" ca="1" si="196"/>
        <v>75</v>
      </c>
      <c r="AB121" s="252">
        <f t="shared" si="191"/>
        <v>0</v>
      </c>
      <c r="AC121" s="119">
        <f t="shared" si="192"/>
        <v>0</v>
      </c>
      <c r="AD121" s="252">
        <f t="shared" si="193"/>
        <v>0</v>
      </c>
      <c r="AE121" s="170">
        <f t="shared" ca="1" si="197"/>
        <v>0</v>
      </c>
      <c r="AF121" s="22"/>
      <c r="AG121" s="224"/>
      <c r="AH121" s="194"/>
      <c r="AI121" s="194"/>
      <c r="AJ121" s="194"/>
      <c r="AK121" s="225"/>
      <c r="AL121" s="224"/>
      <c r="AM121" s="194"/>
      <c r="AN121" s="194"/>
      <c r="AO121" s="194"/>
      <c r="AP121" s="225"/>
      <c r="AQ121" s="224"/>
      <c r="AR121" s="194"/>
      <c r="AS121" s="194"/>
      <c r="AT121" s="194"/>
      <c r="AU121" s="225"/>
      <c r="AV121" s="224"/>
      <c r="AW121" s="194"/>
      <c r="AX121" s="194"/>
      <c r="AY121" s="194"/>
      <c r="AZ121" s="225"/>
      <c r="BA121" s="224"/>
      <c r="BB121" s="194"/>
      <c r="BC121" s="194"/>
      <c r="BD121" s="194"/>
      <c r="BE121" s="225"/>
      <c r="BF121" s="224"/>
      <c r="BG121" s="194"/>
      <c r="BH121" s="194"/>
      <c r="BI121" s="194"/>
      <c r="BJ121" s="225"/>
      <c r="BK121" s="212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215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69">
        <f t="shared" si="199"/>
        <v>0</v>
      </c>
      <c r="CH121" s="26">
        <f t="shared" si="198"/>
        <v>0</v>
      </c>
      <c r="CJ121" s="39">
        <v>113</v>
      </c>
      <c r="CK121" s="16">
        <f t="shared" si="206"/>
        <v>0</v>
      </c>
      <c r="CL121" s="51">
        <f t="shared" ca="1" si="253"/>
        <v>0</v>
      </c>
      <c r="CM121" s="51">
        <f t="shared" ca="1" si="253"/>
        <v>0</v>
      </c>
      <c r="CN121" s="51">
        <f t="shared" ca="1" si="253"/>
        <v>0</v>
      </c>
      <c r="CO121" s="51">
        <f t="shared" ca="1" si="207"/>
        <v>0</v>
      </c>
      <c r="CQ121" s="107">
        <f t="shared" si="208"/>
        <v>0</v>
      </c>
      <c r="CR121" s="107">
        <f t="shared" si="209"/>
        <v>0</v>
      </c>
      <c r="CS121" s="107">
        <f t="shared" si="210"/>
        <v>0</v>
      </c>
      <c r="CT121" s="107">
        <f t="shared" si="211"/>
        <v>0</v>
      </c>
      <c r="CU121" s="107">
        <f t="shared" si="212"/>
        <v>0</v>
      </c>
      <c r="CV121" s="107">
        <f t="shared" si="213"/>
        <v>0</v>
      </c>
      <c r="CW121" s="107">
        <f t="shared" si="214"/>
        <v>0</v>
      </c>
      <c r="CX121" s="107">
        <f t="shared" si="215"/>
        <v>0</v>
      </c>
      <c r="CY121" s="107">
        <f t="shared" si="216"/>
        <v>0</v>
      </c>
      <c r="CZ121" s="107">
        <f t="shared" si="217"/>
        <v>0</v>
      </c>
      <c r="DA121" s="107">
        <f t="shared" si="218"/>
        <v>0</v>
      </c>
      <c r="DB121" s="107">
        <f t="shared" si="219"/>
        <v>0</v>
      </c>
      <c r="DC121" s="107">
        <f t="shared" si="220"/>
        <v>0</v>
      </c>
      <c r="DD121" s="107">
        <f t="shared" si="221"/>
        <v>0</v>
      </c>
      <c r="DE121" s="107">
        <f t="shared" si="222"/>
        <v>0</v>
      </c>
      <c r="DF121" s="107">
        <f t="shared" si="223"/>
        <v>0</v>
      </c>
      <c r="DG121" s="107">
        <f t="shared" si="224"/>
        <v>0</v>
      </c>
      <c r="DH121" s="107">
        <f t="shared" si="225"/>
        <v>0</v>
      </c>
      <c r="DI121" s="107">
        <f t="shared" si="226"/>
        <v>0</v>
      </c>
      <c r="DJ121" s="107">
        <f t="shared" si="227"/>
        <v>0</v>
      </c>
      <c r="DK121" s="107">
        <f t="shared" si="228"/>
        <v>0</v>
      </c>
      <c r="DL121" s="107">
        <f t="shared" si="229"/>
        <v>0</v>
      </c>
      <c r="DM121" s="107">
        <f t="shared" si="230"/>
        <v>0</v>
      </c>
      <c r="DN121" s="107">
        <f t="shared" si="231"/>
        <v>0</v>
      </c>
      <c r="DO121" s="107">
        <f t="shared" si="232"/>
        <v>0</v>
      </c>
      <c r="DP121" s="107">
        <f t="shared" si="233"/>
        <v>0</v>
      </c>
      <c r="DQ121" s="107">
        <f t="shared" si="234"/>
        <v>0</v>
      </c>
      <c r="DR121" s="107">
        <f t="shared" si="235"/>
        <v>0</v>
      </c>
      <c r="DS121" s="107">
        <f t="shared" si="236"/>
        <v>0</v>
      </c>
      <c r="DT121" s="107">
        <f t="shared" si="237"/>
        <v>0</v>
      </c>
      <c r="DV121" s="107">
        <f t="shared" si="238"/>
        <v>0</v>
      </c>
      <c r="DW121" s="107">
        <f t="shared" si="239"/>
        <v>0</v>
      </c>
      <c r="DX121" s="107">
        <f t="shared" si="240"/>
        <v>0</v>
      </c>
      <c r="DY121" s="107">
        <f t="shared" si="241"/>
        <v>0</v>
      </c>
      <c r="DZ121" s="107">
        <f t="shared" si="242"/>
        <v>0</v>
      </c>
      <c r="EA121" s="107">
        <f t="shared" si="243"/>
        <v>0</v>
      </c>
      <c r="EB121" s="107">
        <f t="shared" si="244"/>
        <v>0</v>
      </c>
      <c r="EC121" s="107">
        <f t="shared" si="245"/>
        <v>0</v>
      </c>
      <c r="ED121" s="107">
        <f t="shared" si="246"/>
        <v>0</v>
      </c>
      <c r="EE121" s="107">
        <f t="shared" si="247"/>
        <v>0</v>
      </c>
      <c r="EG121" s="195">
        <f t="shared" si="248"/>
        <v>0</v>
      </c>
      <c r="EH121" s="195">
        <f t="shared" si="249"/>
        <v>0</v>
      </c>
      <c r="EI121" s="195">
        <f t="shared" si="250"/>
        <v>0</v>
      </c>
      <c r="EJ121" s="195">
        <f t="shared" si="251"/>
        <v>0</v>
      </c>
      <c r="EK121" s="195">
        <f t="shared" ref="EK121:EP128" si="254">IF(CA$7="",0,CA121)</f>
        <v>0</v>
      </c>
      <c r="EL121" s="195">
        <f t="shared" si="254"/>
        <v>0</v>
      </c>
      <c r="EM121" s="195">
        <f t="shared" si="254"/>
        <v>0</v>
      </c>
      <c r="EN121" s="195">
        <f t="shared" si="254"/>
        <v>0</v>
      </c>
      <c r="EO121" s="195">
        <f t="shared" si="254"/>
        <v>0</v>
      </c>
      <c r="EP121" s="195">
        <f t="shared" si="254"/>
        <v>0</v>
      </c>
    </row>
    <row r="122" spans="2:146" x14ac:dyDescent="0.2">
      <c r="B122" s="126">
        <f t="shared" si="136"/>
        <v>1</v>
      </c>
      <c r="C122" s="126" t="str">
        <f t="shared" ca="1" si="200"/>
        <v/>
      </c>
      <c r="D122" s="126" t="str">
        <f t="shared" ca="1" si="201"/>
        <v/>
      </c>
      <c r="E122" s="126" t="str">
        <f t="shared" ca="1" si="202"/>
        <v/>
      </c>
      <c r="F122" s="127" t="str">
        <f ca="1">OFFSET(prihlasky!$H$1,$CJ122,0)</f>
        <v/>
      </c>
      <c r="G122" s="127" t="str">
        <f ca="1">IF(OFFSET(prihlasky!$B$1,$CJ122,0)="","",(OFFSET(prihlasky!$B$1,$CJ122,0)))</f>
        <v/>
      </c>
      <c r="H122" s="127">
        <f ca="1">OFFSET(prihlasky!$I$1,$CJ122,0)</f>
        <v>0</v>
      </c>
      <c r="I122" s="127">
        <f ca="1">OFFSET(prihlasky!$A$1,$CJ122,0)</f>
        <v>0</v>
      </c>
      <c r="J122" s="126">
        <f t="shared" si="203"/>
        <v>0</v>
      </c>
      <c r="K122" s="159">
        <f t="shared" si="204"/>
        <v>0</v>
      </c>
      <c r="L122" s="131">
        <f t="shared" ca="1" si="205"/>
        <v>0</v>
      </c>
      <c r="M122" s="127" t="str">
        <f ca="1">IF(OR(CH122=0,ISERROR(MATCH(I122,KKoef!E:E,0))),"",MATCH(I122,KKoef!E:E,0)-1)</f>
        <v/>
      </c>
      <c r="N122" s="127" t="str">
        <f ca="1">IF(M122="","",OFFSET(KKoef!$B$1,M122,0))</f>
        <v/>
      </c>
      <c r="O122" s="128"/>
      <c r="P122" s="128"/>
      <c r="Q122" s="128"/>
      <c r="R122" s="128"/>
      <c r="S122" s="128"/>
      <c r="T122" s="250"/>
      <c r="U122" s="128"/>
      <c r="V122" s="128"/>
      <c r="W122" s="128"/>
      <c r="X122" s="128"/>
      <c r="Y122" s="128"/>
      <c r="Z122" s="250"/>
      <c r="AA122" s="119">
        <f t="shared" ca="1" si="196"/>
        <v>75</v>
      </c>
      <c r="AB122" s="252">
        <f t="shared" si="191"/>
        <v>0</v>
      </c>
      <c r="AC122" s="119">
        <f t="shared" si="192"/>
        <v>0</v>
      </c>
      <c r="AD122" s="252">
        <f t="shared" si="193"/>
        <v>0</v>
      </c>
      <c r="AE122" s="170">
        <f t="shared" ca="1" si="197"/>
        <v>0</v>
      </c>
      <c r="AF122" s="22"/>
      <c r="AG122" s="224"/>
      <c r="AH122" s="194"/>
      <c r="AI122" s="194"/>
      <c r="AJ122" s="194"/>
      <c r="AK122" s="225"/>
      <c r="AL122" s="224"/>
      <c r="AM122" s="194"/>
      <c r="AN122" s="194"/>
      <c r="AO122" s="194"/>
      <c r="AP122" s="225"/>
      <c r="AQ122" s="224"/>
      <c r="AR122" s="194"/>
      <c r="AS122" s="194"/>
      <c r="AT122" s="194"/>
      <c r="AU122" s="225"/>
      <c r="AV122" s="224"/>
      <c r="AW122" s="194"/>
      <c r="AX122" s="194"/>
      <c r="AY122" s="194"/>
      <c r="AZ122" s="225"/>
      <c r="BA122" s="224"/>
      <c r="BB122" s="194"/>
      <c r="BC122" s="194"/>
      <c r="BD122" s="194"/>
      <c r="BE122" s="225"/>
      <c r="BF122" s="224"/>
      <c r="BG122" s="194"/>
      <c r="BH122" s="194"/>
      <c r="BI122" s="194"/>
      <c r="BJ122" s="225"/>
      <c r="BK122" s="212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215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69">
        <f t="shared" si="199"/>
        <v>0</v>
      </c>
      <c r="CH122" s="26">
        <f t="shared" si="198"/>
        <v>0</v>
      </c>
      <c r="CJ122" s="39">
        <v>114</v>
      </c>
      <c r="CK122" s="16">
        <f t="shared" si="206"/>
        <v>0</v>
      </c>
      <c r="CL122" s="51">
        <f t="shared" ca="1" si="253"/>
        <v>0</v>
      </c>
      <c r="CM122" s="51">
        <f t="shared" ca="1" si="253"/>
        <v>0</v>
      </c>
      <c r="CN122" s="51">
        <f t="shared" ca="1" si="253"/>
        <v>0</v>
      </c>
      <c r="CO122" s="51">
        <f t="shared" ca="1" si="207"/>
        <v>0</v>
      </c>
      <c r="CQ122" s="107">
        <f t="shared" si="208"/>
        <v>0</v>
      </c>
      <c r="CR122" s="107">
        <f t="shared" si="209"/>
        <v>0</v>
      </c>
      <c r="CS122" s="107">
        <f t="shared" si="210"/>
        <v>0</v>
      </c>
      <c r="CT122" s="107">
        <f t="shared" si="211"/>
        <v>0</v>
      </c>
      <c r="CU122" s="107">
        <f t="shared" si="212"/>
        <v>0</v>
      </c>
      <c r="CV122" s="107">
        <f t="shared" si="213"/>
        <v>0</v>
      </c>
      <c r="CW122" s="107">
        <f t="shared" si="214"/>
        <v>0</v>
      </c>
      <c r="CX122" s="107">
        <f t="shared" si="215"/>
        <v>0</v>
      </c>
      <c r="CY122" s="107">
        <f t="shared" si="216"/>
        <v>0</v>
      </c>
      <c r="CZ122" s="107">
        <f t="shared" si="217"/>
        <v>0</v>
      </c>
      <c r="DA122" s="107">
        <f t="shared" si="218"/>
        <v>0</v>
      </c>
      <c r="DB122" s="107">
        <f t="shared" si="219"/>
        <v>0</v>
      </c>
      <c r="DC122" s="107">
        <f t="shared" si="220"/>
        <v>0</v>
      </c>
      <c r="DD122" s="107">
        <f t="shared" si="221"/>
        <v>0</v>
      </c>
      <c r="DE122" s="107">
        <f t="shared" si="222"/>
        <v>0</v>
      </c>
      <c r="DF122" s="107">
        <f t="shared" si="223"/>
        <v>0</v>
      </c>
      <c r="DG122" s="107">
        <f t="shared" si="224"/>
        <v>0</v>
      </c>
      <c r="DH122" s="107">
        <f t="shared" si="225"/>
        <v>0</v>
      </c>
      <c r="DI122" s="107">
        <f t="shared" si="226"/>
        <v>0</v>
      </c>
      <c r="DJ122" s="107">
        <f t="shared" si="227"/>
        <v>0</v>
      </c>
      <c r="DK122" s="107">
        <f t="shared" si="228"/>
        <v>0</v>
      </c>
      <c r="DL122" s="107">
        <f t="shared" si="229"/>
        <v>0</v>
      </c>
      <c r="DM122" s="107">
        <f t="shared" si="230"/>
        <v>0</v>
      </c>
      <c r="DN122" s="107">
        <f t="shared" si="231"/>
        <v>0</v>
      </c>
      <c r="DO122" s="107">
        <f t="shared" si="232"/>
        <v>0</v>
      </c>
      <c r="DP122" s="107">
        <f t="shared" si="233"/>
        <v>0</v>
      </c>
      <c r="DQ122" s="107">
        <f t="shared" si="234"/>
        <v>0</v>
      </c>
      <c r="DR122" s="107">
        <f t="shared" si="235"/>
        <v>0</v>
      </c>
      <c r="DS122" s="107">
        <f t="shared" si="236"/>
        <v>0</v>
      </c>
      <c r="DT122" s="107">
        <f t="shared" si="237"/>
        <v>0</v>
      </c>
      <c r="DV122" s="107">
        <f t="shared" si="238"/>
        <v>0</v>
      </c>
      <c r="DW122" s="107">
        <f t="shared" si="239"/>
        <v>0</v>
      </c>
      <c r="DX122" s="107">
        <f t="shared" si="240"/>
        <v>0</v>
      </c>
      <c r="DY122" s="107">
        <f t="shared" si="241"/>
        <v>0</v>
      </c>
      <c r="DZ122" s="107">
        <f t="shared" si="242"/>
        <v>0</v>
      </c>
      <c r="EA122" s="107">
        <f t="shared" si="243"/>
        <v>0</v>
      </c>
      <c r="EB122" s="107">
        <f t="shared" si="244"/>
        <v>0</v>
      </c>
      <c r="EC122" s="107">
        <f t="shared" si="245"/>
        <v>0</v>
      </c>
      <c r="ED122" s="107">
        <f t="shared" si="246"/>
        <v>0</v>
      </c>
      <c r="EE122" s="107">
        <f t="shared" si="247"/>
        <v>0</v>
      </c>
      <c r="EG122" s="195">
        <f t="shared" si="248"/>
        <v>0</v>
      </c>
      <c r="EH122" s="195">
        <f t="shared" si="249"/>
        <v>0</v>
      </c>
      <c r="EI122" s="195">
        <f t="shared" si="250"/>
        <v>0</v>
      </c>
      <c r="EJ122" s="195">
        <f t="shared" si="251"/>
        <v>0</v>
      </c>
      <c r="EK122" s="195">
        <f t="shared" si="254"/>
        <v>0</v>
      </c>
      <c r="EL122" s="195">
        <f t="shared" si="254"/>
        <v>0</v>
      </c>
      <c r="EM122" s="195">
        <f t="shared" si="254"/>
        <v>0</v>
      </c>
      <c r="EN122" s="195">
        <f t="shared" si="254"/>
        <v>0</v>
      </c>
      <c r="EO122" s="195">
        <f t="shared" si="254"/>
        <v>0</v>
      </c>
      <c r="EP122" s="195">
        <f t="shared" si="254"/>
        <v>0</v>
      </c>
    </row>
    <row r="123" spans="2:146" x14ac:dyDescent="0.2">
      <c r="B123" s="126">
        <f t="shared" si="136"/>
        <v>1</v>
      </c>
      <c r="C123" s="126" t="str">
        <f t="shared" ca="1" si="200"/>
        <v/>
      </c>
      <c r="D123" s="126" t="str">
        <f t="shared" ca="1" si="201"/>
        <v/>
      </c>
      <c r="E123" s="126" t="str">
        <f t="shared" ca="1" si="202"/>
        <v/>
      </c>
      <c r="F123" s="127" t="str">
        <f ca="1">OFFSET(prihlasky!$H$1,$CJ123,0)</f>
        <v/>
      </c>
      <c r="G123" s="127" t="str">
        <f ca="1">IF(OFFSET(prihlasky!$B$1,$CJ123,0)="","",(OFFSET(prihlasky!$B$1,$CJ123,0)))</f>
        <v/>
      </c>
      <c r="H123" s="127">
        <f ca="1">OFFSET(prihlasky!$I$1,$CJ123,0)</f>
        <v>0</v>
      </c>
      <c r="I123" s="127">
        <f ca="1">OFFSET(prihlasky!$A$1,$CJ123,0)</f>
        <v>0</v>
      </c>
      <c r="J123" s="126">
        <f t="shared" si="203"/>
        <v>0</v>
      </c>
      <c r="K123" s="159">
        <f t="shared" si="204"/>
        <v>0</v>
      </c>
      <c r="L123" s="131">
        <f t="shared" ca="1" si="205"/>
        <v>0</v>
      </c>
      <c r="M123" s="127" t="str">
        <f ca="1">IF(OR(CH123=0,ISERROR(MATCH(I123,KKoef!E:E,0))),"",MATCH(I123,KKoef!E:E,0)-1)</f>
        <v/>
      </c>
      <c r="N123" s="127" t="str">
        <f ca="1">IF(M123="","",OFFSET(KKoef!$B$1,M123,0))</f>
        <v/>
      </c>
      <c r="O123" s="128"/>
      <c r="P123" s="128"/>
      <c r="Q123" s="128"/>
      <c r="R123" s="128"/>
      <c r="S123" s="128"/>
      <c r="T123" s="250"/>
      <c r="U123" s="128"/>
      <c r="V123" s="128"/>
      <c r="W123" s="128"/>
      <c r="X123" s="128"/>
      <c r="Y123" s="128"/>
      <c r="Z123" s="250"/>
      <c r="AA123" s="119">
        <f t="shared" ca="1" si="196"/>
        <v>75</v>
      </c>
      <c r="AB123" s="252">
        <f t="shared" si="191"/>
        <v>0</v>
      </c>
      <c r="AC123" s="119">
        <f t="shared" si="192"/>
        <v>0</v>
      </c>
      <c r="AD123" s="252">
        <f t="shared" si="193"/>
        <v>0</v>
      </c>
      <c r="AE123" s="170">
        <f t="shared" ca="1" si="197"/>
        <v>0</v>
      </c>
      <c r="AF123" s="22"/>
      <c r="AG123" s="224"/>
      <c r="AH123" s="194"/>
      <c r="AI123" s="194"/>
      <c r="AJ123" s="194"/>
      <c r="AK123" s="225"/>
      <c r="AL123" s="224"/>
      <c r="AM123" s="194"/>
      <c r="AN123" s="194"/>
      <c r="AO123" s="194"/>
      <c r="AP123" s="225"/>
      <c r="AQ123" s="224"/>
      <c r="AR123" s="194"/>
      <c r="AS123" s="194"/>
      <c r="AT123" s="194"/>
      <c r="AU123" s="225"/>
      <c r="AV123" s="224"/>
      <c r="AW123" s="194"/>
      <c r="AX123" s="194"/>
      <c r="AY123" s="194"/>
      <c r="AZ123" s="225"/>
      <c r="BA123" s="224"/>
      <c r="BB123" s="194"/>
      <c r="BC123" s="194"/>
      <c r="BD123" s="194"/>
      <c r="BE123" s="225"/>
      <c r="BF123" s="224"/>
      <c r="BG123" s="194"/>
      <c r="BH123" s="194"/>
      <c r="BI123" s="194"/>
      <c r="BJ123" s="225"/>
      <c r="BK123" s="212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215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69">
        <f t="shared" si="199"/>
        <v>0</v>
      </c>
      <c r="CH123" s="26">
        <f t="shared" si="198"/>
        <v>0</v>
      </c>
      <c r="CJ123" s="39">
        <v>115</v>
      </c>
      <c r="CK123" s="16">
        <f t="shared" si="206"/>
        <v>0</v>
      </c>
      <c r="CL123" s="51">
        <f t="shared" ca="1" si="253"/>
        <v>0</v>
      </c>
      <c r="CM123" s="51">
        <f t="shared" ca="1" si="253"/>
        <v>0</v>
      </c>
      <c r="CN123" s="51">
        <f t="shared" ca="1" si="253"/>
        <v>0</v>
      </c>
      <c r="CO123" s="51">
        <f t="shared" ca="1" si="207"/>
        <v>0</v>
      </c>
      <c r="CQ123" s="107">
        <f t="shared" si="208"/>
        <v>0</v>
      </c>
      <c r="CR123" s="107">
        <f t="shared" si="209"/>
        <v>0</v>
      </c>
      <c r="CS123" s="107">
        <f t="shared" si="210"/>
        <v>0</v>
      </c>
      <c r="CT123" s="107">
        <f t="shared" si="211"/>
        <v>0</v>
      </c>
      <c r="CU123" s="107">
        <f t="shared" si="212"/>
        <v>0</v>
      </c>
      <c r="CV123" s="107">
        <f t="shared" si="213"/>
        <v>0</v>
      </c>
      <c r="CW123" s="107">
        <f t="shared" si="214"/>
        <v>0</v>
      </c>
      <c r="CX123" s="107">
        <f t="shared" si="215"/>
        <v>0</v>
      </c>
      <c r="CY123" s="107">
        <f t="shared" si="216"/>
        <v>0</v>
      </c>
      <c r="CZ123" s="107">
        <f t="shared" si="217"/>
        <v>0</v>
      </c>
      <c r="DA123" s="107">
        <f t="shared" si="218"/>
        <v>0</v>
      </c>
      <c r="DB123" s="107">
        <f t="shared" si="219"/>
        <v>0</v>
      </c>
      <c r="DC123" s="107">
        <f t="shared" si="220"/>
        <v>0</v>
      </c>
      <c r="DD123" s="107">
        <f t="shared" si="221"/>
        <v>0</v>
      </c>
      <c r="DE123" s="107">
        <f t="shared" si="222"/>
        <v>0</v>
      </c>
      <c r="DF123" s="107">
        <f t="shared" si="223"/>
        <v>0</v>
      </c>
      <c r="DG123" s="107">
        <f t="shared" si="224"/>
        <v>0</v>
      </c>
      <c r="DH123" s="107">
        <f t="shared" si="225"/>
        <v>0</v>
      </c>
      <c r="DI123" s="107">
        <f t="shared" si="226"/>
        <v>0</v>
      </c>
      <c r="DJ123" s="107">
        <f t="shared" si="227"/>
        <v>0</v>
      </c>
      <c r="DK123" s="107">
        <f t="shared" si="228"/>
        <v>0</v>
      </c>
      <c r="DL123" s="107">
        <f t="shared" si="229"/>
        <v>0</v>
      </c>
      <c r="DM123" s="107">
        <f t="shared" si="230"/>
        <v>0</v>
      </c>
      <c r="DN123" s="107">
        <f t="shared" si="231"/>
        <v>0</v>
      </c>
      <c r="DO123" s="107">
        <f t="shared" si="232"/>
        <v>0</v>
      </c>
      <c r="DP123" s="107">
        <f t="shared" si="233"/>
        <v>0</v>
      </c>
      <c r="DQ123" s="107">
        <f t="shared" si="234"/>
        <v>0</v>
      </c>
      <c r="DR123" s="107">
        <f t="shared" si="235"/>
        <v>0</v>
      </c>
      <c r="DS123" s="107">
        <f t="shared" si="236"/>
        <v>0</v>
      </c>
      <c r="DT123" s="107">
        <f t="shared" si="237"/>
        <v>0</v>
      </c>
      <c r="DV123" s="107">
        <f t="shared" si="238"/>
        <v>0</v>
      </c>
      <c r="DW123" s="107">
        <f t="shared" si="239"/>
        <v>0</v>
      </c>
      <c r="DX123" s="107">
        <f t="shared" si="240"/>
        <v>0</v>
      </c>
      <c r="DY123" s="107">
        <f t="shared" si="241"/>
        <v>0</v>
      </c>
      <c r="DZ123" s="107">
        <f t="shared" si="242"/>
        <v>0</v>
      </c>
      <c r="EA123" s="107">
        <f t="shared" si="243"/>
        <v>0</v>
      </c>
      <c r="EB123" s="107">
        <f t="shared" si="244"/>
        <v>0</v>
      </c>
      <c r="EC123" s="107">
        <f t="shared" si="245"/>
        <v>0</v>
      </c>
      <c r="ED123" s="107">
        <f t="shared" si="246"/>
        <v>0</v>
      </c>
      <c r="EE123" s="107">
        <f t="shared" si="247"/>
        <v>0</v>
      </c>
      <c r="EG123" s="195">
        <f t="shared" si="248"/>
        <v>0</v>
      </c>
      <c r="EH123" s="195">
        <f t="shared" si="249"/>
        <v>0</v>
      </c>
      <c r="EI123" s="195">
        <f t="shared" si="250"/>
        <v>0</v>
      </c>
      <c r="EJ123" s="195">
        <f t="shared" si="251"/>
        <v>0</v>
      </c>
      <c r="EK123" s="195">
        <f t="shared" si="254"/>
        <v>0</v>
      </c>
      <c r="EL123" s="195">
        <f t="shared" si="254"/>
        <v>0</v>
      </c>
      <c r="EM123" s="195">
        <f t="shared" si="254"/>
        <v>0</v>
      </c>
      <c r="EN123" s="195">
        <f t="shared" si="254"/>
        <v>0</v>
      </c>
      <c r="EO123" s="195">
        <f t="shared" si="254"/>
        <v>0</v>
      </c>
      <c r="EP123" s="195">
        <f t="shared" si="254"/>
        <v>0</v>
      </c>
    </row>
    <row r="124" spans="2:146" x14ac:dyDescent="0.2">
      <c r="B124" s="126">
        <f t="shared" si="136"/>
        <v>1</v>
      </c>
      <c r="C124" s="126" t="str">
        <f t="shared" ca="1" si="200"/>
        <v/>
      </c>
      <c r="D124" s="126" t="str">
        <f t="shared" ca="1" si="201"/>
        <v/>
      </c>
      <c r="E124" s="126" t="str">
        <f t="shared" ca="1" si="202"/>
        <v/>
      </c>
      <c r="F124" s="127" t="str">
        <f ca="1">OFFSET(prihlasky!$H$1,$CJ124,0)</f>
        <v/>
      </c>
      <c r="G124" s="127" t="str">
        <f ca="1">IF(OFFSET(prihlasky!$B$1,$CJ124,0)="","",(OFFSET(prihlasky!$B$1,$CJ124,0)))</f>
        <v/>
      </c>
      <c r="H124" s="127">
        <f ca="1">OFFSET(prihlasky!$I$1,$CJ124,0)</f>
        <v>0</v>
      </c>
      <c r="I124" s="127">
        <f ca="1">OFFSET(prihlasky!$A$1,$CJ124,0)</f>
        <v>0</v>
      </c>
      <c r="J124" s="126">
        <f t="shared" si="203"/>
        <v>0</v>
      </c>
      <c r="K124" s="159">
        <f t="shared" si="204"/>
        <v>0</v>
      </c>
      <c r="L124" s="131">
        <f t="shared" ca="1" si="205"/>
        <v>0</v>
      </c>
      <c r="M124" s="127" t="str">
        <f ca="1">IF(OR(CH124=0,ISERROR(MATCH(I124,KKoef!E:E,0))),"",MATCH(I124,KKoef!E:E,0)-1)</f>
        <v/>
      </c>
      <c r="N124" s="127" t="str">
        <f ca="1">IF(M124="","",OFFSET(KKoef!$B$1,M124,0))</f>
        <v/>
      </c>
      <c r="O124" s="128"/>
      <c r="P124" s="128"/>
      <c r="Q124" s="128"/>
      <c r="R124" s="128"/>
      <c r="S124" s="128"/>
      <c r="T124" s="250"/>
      <c r="U124" s="128"/>
      <c r="V124" s="128"/>
      <c r="W124" s="128"/>
      <c r="X124" s="128"/>
      <c r="Y124" s="128"/>
      <c r="Z124" s="250"/>
      <c r="AA124" s="119">
        <f t="shared" ca="1" si="196"/>
        <v>75</v>
      </c>
      <c r="AB124" s="252">
        <f t="shared" si="191"/>
        <v>0</v>
      </c>
      <c r="AC124" s="119">
        <f t="shared" si="192"/>
        <v>0</v>
      </c>
      <c r="AD124" s="252">
        <f t="shared" si="193"/>
        <v>0</v>
      </c>
      <c r="AE124" s="170">
        <f t="shared" ca="1" si="197"/>
        <v>0</v>
      </c>
      <c r="AF124" s="22"/>
      <c r="AG124" s="224"/>
      <c r="AH124" s="194"/>
      <c r="AI124" s="194"/>
      <c r="AJ124" s="194"/>
      <c r="AK124" s="225"/>
      <c r="AL124" s="224"/>
      <c r="AM124" s="194"/>
      <c r="AN124" s="194"/>
      <c r="AO124" s="194"/>
      <c r="AP124" s="225"/>
      <c r="AQ124" s="224"/>
      <c r="AR124" s="194"/>
      <c r="AS124" s="194"/>
      <c r="AT124" s="194"/>
      <c r="AU124" s="225"/>
      <c r="AV124" s="224"/>
      <c r="AW124" s="194"/>
      <c r="AX124" s="194"/>
      <c r="AY124" s="194"/>
      <c r="AZ124" s="225"/>
      <c r="BA124" s="224"/>
      <c r="BB124" s="194"/>
      <c r="BC124" s="194"/>
      <c r="BD124" s="194"/>
      <c r="BE124" s="225"/>
      <c r="BF124" s="224"/>
      <c r="BG124" s="194"/>
      <c r="BH124" s="194"/>
      <c r="BI124" s="194"/>
      <c r="BJ124" s="225"/>
      <c r="BK124" s="212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215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69">
        <f t="shared" si="199"/>
        <v>0</v>
      </c>
      <c r="CH124" s="26">
        <f t="shared" si="198"/>
        <v>0</v>
      </c>
      <c r="CJ124" s="39">
        <v>116</v>
      </c>
      <c r="CK124" s="16">
        <f t="shared" si="206"/>
        <v>0</v>
      </c>
      <c r="CL124" s="51">
        <f t="shared" ca="1" si="253"/>
        <v>0</v>
      </c>
      <c r="CM124" s="51">
        <f t="shared" ca="1" si="253"/>
        <v>0</v>
      </c>
      <c r="CN124" s="51">
        <f t="shared" ca="1" si="253"/>
        <v>0</v>
      </c>
      <c r="CO124" s="51">
        <f t="shared" ca="1" si="207"/>
        <v>0</v>
      </c>
      <c r="CQ124" s="107">
        <f t="shared" si="208"/>
        <v>0</v>
      </c>
      <c r="CR124" s="107">
        <f t="shared" si="209"/>
        <v>0</v>
      </c>
      <c r="CS124" s="107">
        <f t="shared" si="210"/>
        <v>0</v>
      </c>
      <c r="CT124" s="107">
        <f t="shared" si="211"/>
        <v>0</v>
      </c>
      <c r="CU124" s="107">
        <f t="shared" si="212"/>
        <v>0</v>
      </c>
      <c r="CV124" s="107">
        <f t="shared" si="213"/>
        <v>0</v>
      </c>
      <c r="CW124" s="107">
        <f t="shared" si="214"/>
        <v>0</v>
      </c>
      <c r="CX124" s="107">
        <f t="shared" si="215"/>
        <v>0</v>
      </c>
      <c r="CY124" s="107">
        <f t="shared" si="216"/>
        <v>0</v>
      </c>
      <c r="CZ124" s="107">
        <f t="shared" si="217"/>
        <v>0</v>
      </c>
      <c r="DA124" s="107">
        <f t="shared" si="218"/>
        <v>0</v>
      </c>
      <c r="DB124" s="107">
        <f t="shared" si="219"/>
        <v>0</v>
      </c>
      <c r="DC124" s="107">
        <f t="shared" si="220"/>
        <v>0</v>
      </c>
      <c r="DD124" s="107">
        <f t="shared" si="221"/>
        <v>0</v>
      </c>
      <c r="DE124" s="107">
        <f t="shared" si="222"/>
        <v>0</v>
      </c>
      <c r="DF124" s="107">
        <f t="shared" si="223"/>
        <v>0</v>
      </c>
      <c r="DG124" s="107">
        <f t="shared" si="224"/>
        <v>0</v>
      </c>
      <c r="DH124" s="107">
        <f t="shared" si="225"/>
        <v>0</v>
      </c>
      <c r="DI124" s="107">
        <f t="shared" si="226"/>
        <v>0</v>
      </c>
      <c r="DJ124" s="107">
        <f t="shared" si="227"/>
        <v>0</v>
      </c>
      <c r="DK124" s="107">
        <f t="shared" si="228"/>
        <v>0</v>
      </c>
      <c r="DL124" s="107">
        <f t="shared" si="229"/>
        <v>0</v>
      </c>
      <c r="DM124" s="107">
        <f t="shared" si="230"/>
        <v>0</v>
      </c>
      <c r="DN124" s="107">
        <f t="shared" si="231"/>
        <v>0</v>
      </c>
      <c r="DO124" s="107">
        <f t="shared" si="232"/>
        <v>0</v>
      </c>
      <c r="DP124" s="107">
        <f t="shared" si="233"/>
        <v>0</v>
      </c>
      <c r="DQ124" s="107">
        <f t="shared" si="234"/>
        <v>0</v>
      </c>
      <c r="DR124" s="107">
        <f t="shared" si="235"/>
        <v>0</v>
      </c>
      <c r="DS124" s="107">
        <f t="shared" si="236"/>
        <v>0</v>
      </c>
      <c r="DT124" s="107">
        <f t="shared" si="237"/>
        <v>0</v>
      </c>
      <c r="DV124" s="107">
        <f t="shared" si="238"/>
        <v>0</v>
      </c>
      <c r="DW124" s="107">
        <f t="shared" si="239"/>
        <v>0</v>
      </c>
      <c r="DX124" s="107">
        <f t="shared" si="240"/>
        <v>0</v>
      </c>
      <c r="DY124" s="107">
        <f t="shared" si="241"/>
        <v>0</v>
      </c>
      <c r="DZ124" s="107">
        <f t="shared" si="242"/>
        <v>0</v>
      </c>
      <c r="EA124" s="107">
        <f t="shared" si="243"/>
        <v>0</v>
      </c>
      <c r="EB124" s="107">
        <f t="shared" si="244"/>
        <v>0</v>
      </c>
      <c r="EC124" s="107">
        <f t="shared" si="245"/>
        <v>0</v>
      </c>
      <c r="ED124" s="107">
        <f t="shared" si="246"/>
        <v>0</v>
      </c>
      <c r="EE124" s="107">
        <f t="shared" si="247"/>
        <v>0</v>
      </c>
      <c r="EG124" s="195">
        <f t="shared" si="248"/>
        <v>0</v>
      </c>
      <c r="EH124" s="195">
        <f t="shared" si="249"/>
        <v>0</v>
      </c>
      <c r="EI124" s="195">
        <f t="shared" si="250"/>
        <v>0</v>
      </c>
      <c r="EJ124" s="195">
        <f t="shared" si="251"/>
        <v>0</v>
      </c>
      <c r="EK124" s="195">
        <f t="shared" si="254"/>
        <v>0</v>
      </c>
      <c r="EL124" s="195">
        <f t="shared" si="254"/>
        <v>0</v>
      </c>
      <c r="EM124" s="195">
        <f t="shared" si="254"/>
        <v>0</v>
      </c>
      <c r="EN124" s="195">
        <f t="shared" si="254"/>
        <v>0</v>
      </c>
      <c r="EO124" s="195">
        <f t="shared" si="254"/>
        <v>0</v>
      </c>
      <c r="EP124" s="195">
        <f t="shared" si="254"/>
        <v>0</v>
      </c>
    </row>
    <row r="125" spans="2:146" x14ac:dyDescent="0.2">
      <c r="B125" s="126">
        <f t="shared" si="136"/>
        <v>1</v>
      </c>
      <c r="C125" s="126" t="str">
        <f t="shared" ca="1" si="200"/>
        <v/>
      </c>
      <c r="D125" s="126" t="str">
        <f t="shared" ca="1" si="201"/>
        <v/>
      </c>
      <c r="E125" s="126" t="str">
        <f t="shared" ca="1" si="202"/>
        <v/>
      </c>
      <c r="F125" s="127" t="str">
        <f ca="1">OFFSET(prihlasky!$H$1,$CJ125,0)</f>
        <v/>
      </c>
      <c r="G125" s="127" t="str">
        <f ca="1">IF(OFFSET(prihlasky!$B$1,$CJ125,0)="","",(OFFSET(prihlasky!$B$1,$CJ125,0)))</f>
        <v/>
      </c>
      <c r="H125" s="127">
        <f ca="1">OFFSET(prihlasky!$I$1,$CJ125,0)</f>
        <v>0</v>
      </c>
      <c r="I125" s="127">
        <f ca="1">OFFSET(prihlasky!$A$1,$CJ125,0)</f>
        <v>0</v>
      </c>
      <c r="J125" s="126">
        <f t="shared" si="203"/>
        <v>0</v>
      </c>
      <c r="K125" s="159">
        <f t="shared" si="204"/>
        <v>0</v>
      </c>
      <c r="L125" s="131">
        <f t="shared" ca="1" si="205"/>
        <v>0</v>
      </c>
      <c r="M125" s="127" t="str">
        <f ca="1">IF(OR(CH125=0,ISERROR(MATCH(I125,KKoef!E:E,0))),"",MATCH(I125,KKoef!E:E,0)-1)</f>
        <v/>
      </c>
      <c r="N125" s="127" t="str">
        <f ca="1">IF(M125="","",OFFSET(KKoef!$B$1,M125,0))</f>
        <v/>
      </c>
      <c r="O125" s="128"/>
      <c r="P125" s="128"/>
      <c r="Q125" s="128"/>
      <c r="R125" s="128"/>
      <c r="S125" s="128"/>
      <c r="T125" s="250"/>
      <c r="U125" s="128"/>
      <c r="V125" s="128"/>
      <c r="W125" s="128"/>
      <c r="X125" s="128"/>
      <c r="Y125" s="128"/>
      <c r="Z125" s="250"/>
      <c r="AA125" s="119">
        <f t="shared" ca="1" si="196"/>
        <v>75</v>
      </c>
      <c r="AB125" s="252">
        <f t="shared" si="191"/>
        <v>0</v>
      </c>
      <c r="AC125" s="119">
        <f t="shared" si="192"/>
        <v>0</v>
      </c>
      <c r="AD125" s="252">
        <f t="shared" si="193"/>
        <v>0</v>
      </c>
      <c r="AE125" s="170">
        <f t="shared" ca="1" si="197"/>
        <v>0</v>
      </c>
      <c r="AF125" s="22"/>
      <c r="AG125" s="224"/>
      <c r="AH125" s="194"/>
      <c r="AI125" s="194"/>
      <c r="AJ125" s="194"/>
      <c r="AK125" s="225"/>
      <c r="AL125" s="224"/>
      <c r="AM125" s="194"/>
      <c r="AN125" s="194"/>
      <c r="AO125" s="194"/>
      <c r="AP125" s="225"/>
      <c r="AQ125" s="224"/>
      <c r="AR125" s="194"/>
      <c r="AS125" s="194"/>
      <c r="AT125" s="194"/>
      <c r="AU125" s="225"/>
      <c r="AV125" s="224"/>
      <c r="AW125" s="194"/>
      <c r="AX125" s="194"/>
      <c r="AY125" s="194"/>
      <c r="AZ125" s="225"/>
      <c r="BA125" s="224"/>
      <c r="BB125" s="194"/>
      <c r="BC125" s="194"/>
      <c r="BD125" s="194"/>
      <c r="BE125" s="225"/>
      <c r="BF125" s="224"/>
      <c r="BG125" s="194"/>
      <c r="BH125" s="194"/>
      <c r="BI125" s="194"/>
      <c r="BJ125" s="225"/>
      <c r="BK125" s="212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215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69">
        <f t="shared" si="199"/>
        <v>0</v>
      </c>
      <c r="CH125" s="26">
        <f t="shared" si="198"/>
        <v>0</v>
      </c>
      <c r="CJ125" s="39">
        <v>117</v>
      </c>
      <c r="CK125" s="16">
        <f t="shared" si="206"/>
        <v>0</v>
      </c>
      <c r="CL125" s="51">
        <f t="shared" ca="1" si="253"/>
        <v>0</v>
      </c>
      <c r="CM125" s="51">
        <f t="shared" ca="1" si="253"/>
        <v>0</v>
      </c>
      <c r="CN125" s="51">
        <f t="shared" ca="1" si="253"/>
        <v>0</v>
      </c>
      <c r="CO125" s="51">
        <f t="shared" ca="1" si="207"/>
        <v>0</v>
      </c>
      <c r="CQ125" s="107">
        <f t="shared" si="208"/>
        <v>0</v>
      </c>
      <c r="CR125" s="107">
        <f t="shared" si="209"/>
        <v>0</v>
      </c>
      <c r="CS125" s="107">
        <f t="shared" si="210"/>
        <v>0</v>
      </c>
      <c r="CT125" s="107">
        <f t="shared" si="211"/>
        <v>0</v>
      </c>
      <c r="CU125" s="107">
        <f t="shared" si="212"/>
        <v>0</v>
      </c>
      <c r="CV125" s="107">
        <f t="shared" si="213"/>
        <v>0</v>
      </c>
      <c r="CW125" s="107">
        <f t="shared" si="214"/>
        <v>0</v>
      </c>
      <c r="CX125" s="107">
        <f t="shared" si="215"/>
        <v>0</v>
      </c>
      <c r="CY125" s="107">
        <f t="shared" si="216"/>
        <v>0</v>
      </c>
      <c r="CZ125" s="107">
        <f t="shared" si="217"/>
        <v>0</v>
      </c>
      <c r="DA125" s="107">
        <f t="shared" si="218"/>
        <v>0</v>
      </c>
      <c r="DB125" s="107">
        <f t="shared" si="219"/>
        <v>0</v>
      </c>
      <c r="DC125" s="107">
        <f t="shared" si="220"/>
        <v>0</v>
      </c>
      <c r="DD125" s="107">
        <f t="shared" si="221"/>
        <v>0</v>
      </c>
      <c r="DE125" s="107">
        <f t="shared" si="222"/>
        <v>0</v>
      </c>
      <c r="DF125" s="107">
        <f t="shared" si="223"/>
        <v>0</v>
      </c>
      <c r="DG125" s="107">
        <f t="shared" si="224"/>
        <v>0</v>
      </c>
      <c r="DH125" s="107">
        <f t="shared" si="225"/>
        <v>0</v>
      </c>
      <c r="DI125" s="107">
        <f t="shared" si="226"/>
        <v>0</v>
      </c>
      <c r="DJ125" s="107">
        <f t="shared" si="227"/>
        <v>0</v>
      </c>
      <c r="DK125" s="107">
        <f t="shared" si="228"/>
        <v>0</v>
      </c>
      <c r="DL125" s="107">
        <f t="shared" si="229"/>
        <v>0</v>
      </c>
      <c r="DM125" s="107">
        <f t="shared" si="230"/>
        <v>0</v>
      </c>
      <c r="DN125" s="107">
        <f t="shared" si="231"/>
        <v>0</v>
      </c>
      <c r="DO125" s="107">
        <f t="shared" si="232"/>
        <v>0</v>
      </c>
      <c r="DP125" s="107">
        <f t="shared" si="233"/>
        <v>0</v>
      </c>
      <c r="DQ125" s="107">
        <f t="shared" si="234"/>
        <v>0</v>
      </c>
      <c r="DR125" s="107">
        <f t="shared" si="235"/>
        <v>0</v>
      </c>
      <c r="DS125" s="107">
        <f t="shared" si="236"/>
        <v>0</v>
      </c>
      <c r="DT125" s="107">
        <f t="shared" si="237"/>
        <v>0</v>
      </c>
      <c r="DV125" s="107">
        <f t="shared" si="238"/>
        <v>0</v>
      </c>
      <c r="DW125" s="107">
        <f t="shared" si="239"/>
        <v>0</v>
      </c>
      <c r="DX125" s="107">
        <f t="shared" si="240"/>
        <v>0</v>
      </c>
      <c r="DY125" s="107">
        <f t="shared" si="241"/>
        <v>0</v>
      </c>
      <c r="DZ125" s="107">
        <f t="shared" si="242"/>
        <v>0</v>
      </c>
      <c r="EA125" s="107">
        <f t="shared" si="243"/>
        <v>0</v>
      </c>
      <c r="EB125" s="107">
        <f t="shared" si="244"/>
        <v>0</v>
      </c>
      <c r="EC125" s="107">
        <f t="shared" si="245"/>
        <v>0</v>
      </c>
      <c r="ED125" s="107">
        <f t="shared" si="246"/>
        <v>0</v>
      </c>
      <c r="EE125" s="107">
        <f t="shared" si="247"/>
        <v>0</v>
      </c>
      <c r="EG125" s="195">
        <f t="shared" si="248"/>
        <v>0</v>
      </c>
      <c r="EH125" s="195">
        <f t="shared" si="249"/>
        <v>0</v>
      </c>
      <c r="EI125" s="195">
        <f t="shared" si="250"/>
        <v>0</v>
      </c>
      <c r="EJ125" s="195">
        <f t="shared" si="251"/>
        <v>0</v>
      </c>
      <c r="EK125" s="195">
        <f t="shared" si="254"/>
        <v>0</v>
      </c>
      <c r="EL125" s="195">
        <f t="shared" si="254"/>
        <v>0</v>
      </c>
      <c r="EM125" s="195">
        <f t="shared" si="254"/>
        <v>0</v>
      </c>
      <c r="EN125" s="195">
        <f t="shared" si="254"/>
        <v>0</v>
      </c>
      <c r="EO125" s="195">
        <f t="shared" si="254"/>
        <v>0</v>
      </c>
      <c r="EP125" s="195">
        <f t="shared" si="254"/>
        <v>0</v>
      </c>
    </row>
    <row r="126" spans="2:146" x14ac:dyDescent="0.2">
      <c r="B126" s="126">
        <f t="shared" si="136"/>
        <v>1</v>
      </c>
      <c r="C126" s="126" t="str">
        <f t="shared" ca="1" si="200"/>
        <v/>
      </c>
      <c r="D126" s="126" t="str">
        <f t="shared" ca="1" si="201"/>
        <v/>
      </c>
      <c r="E126" s="126" t="str">
        <f t="shared" ca="1" si="202"/>
        <v/>
      </c>
      <c r="F126" s="127" t="str">
        <f ca="1">OFFSET(prihlasky!$H$1,$CJ126,0)</f>
        <v/>
      </c>
      <c r="G126" s="127" t="str">
        <f ca="1">IF(OFFSET(prihlasky!$B$1,$CJ126,0)="","",(OFFSET(prihlasky!$B$1,$CJ126,0)))</f>
        <v/>
      </c>
      <c r="H126" s="127">
        <f ca="1">OFFSET(prihlasky!$I$1,$CJ126,0)</f>
        <v>0</v>
      </c>
      <c r="I126" s="127">
        <f ca="1">OFFSET(prihlasky!$A$1,$CJ126,0)</f>
        <v>0</v>
      </c>
      <c r="J126" s="126">
        <f t="shared" si="203"/>
        <v>0</v>
      </c>
      <c r="K126" s="159">
        <f t="shared" si="204"/>
        <v>0</v>
      </c>
      <c r="L126" s="131">
        <f t="shared" ca="1" si="205"/>
        <v>0</v>
      </c>
      <c r="M126" s="127" t="str">
        <f ca="1">IF(OR(CH126=0,ISERROR(MATCH(I126,KKoef!E:E,0))),"",MATCH(I126,KKoef!E:E,0)-1)</f>
        <v/>
      </c>
      <c r="N126" s="127" t="str">
        <f ca="1">IF(M126="","",OFFSET(KKoef!$B$1,M126,0))</f>
        <v/>
      </c>
      <c r="O126" s="128"/>
      <c r="P126" s="128"/>
      <c r="Q126" s="128"/>
      <c r="R126" s="128"/>
      <c r="S126" s="128"/>
      <c r="T126" s="250"/>
      <c r="U126" s="128"/>
      <c r="V126" s="128"/>
      <c r="W126" s="128"/>
      <c r="X126" s="128"/>
      <c r="Y126" s="128"/>
      <c r="Z126" s="250"/>
      <c r="AA126" s="119">
        <f t="shared" ca="1" si="196"/>
        <v>75</v>
      </c>
      <c r="AB126" s="252">
        <f t="shared" si="191"/>
        <v>0</v>
      </c>
      <c r="AC126" s="119">
        <f t="shared" si="192"/>
        <v>0</v>
      </c>
      <c r="AD126" s="252">
        <f t="shared" si="193"/>
        <v>0</v>
      </c>
      <c r="AE126" s="170">
        <f t="shared" ca="1" si="197"/>
        <v>0</v>
      </c>
      <c r="AF126" s="22"/>
      <c r="AG126" s="224"/>
      <c r="AH126" s="194"/>
      <c r="AI126" s="194"/>
      <c r="AJ126" s="194"/>
      <c r="AK126" s="225"/>
      <c r="AL126" s="224"/>
      <c r="AM126" s="194"/>
      <c r="AN126" s="194"/>
      <c r="AO126" s="194"/>
      <c r="AP126" s="225"/>
      <c r="AQ126" s="224"/>
      <c r="AR126" s="194"/>
      <c r="AS126" s="194"/>
      <c r="AT126" s="194"/>
      <c r="AU126" s="225"/>
      <c r="AV126" s="224"/>
      <c r="AW126" s="194"/>
      <c r="AX126" s="194"/>
      <c r="AY126" s="194"/>
      <c r="AZ126" s="225"/>
      <c r="BA126" s="224"/>
      <c r="BB126" s="194"/>
      <c r="BC126" s="194"/>
      <c r="BD126" s="194"/>
      <c r="BE126" s="225"/>
      <c r="BF126" s="224"/>
      <c r="BG126" s="194"/>
      <c r="BH126" s="194"/>
      <c r="BI126" s="194"/>
      <c r="BJ126" s="225"/>
      <c r="BK126" s="212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215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69">
        <f t="shared" si="199"/>
        <v>0</v>
      </c>
      <c r="CH126" s="26">
        <f t="shared" si="198"/>
        <v>0</v>
      </c>
      <c r="CJ126" s="39">
        <v>118</v>
      </c>
      <c r="CK126" s="16">
        <f t="shared" si="206"/>
        <v>0</v>
      </c>
      <c r="CL126" s="51">
        <f t="shared" ca="1" si="253"/>
        <v>0</v>
      </c>
      <c r="CM126" s="51">
        <f t="shared" ca="1" si="253"/>
        <v>0</v>
      </c>
      <c r="CN126" s="51">
        <f t="shared" ca="1" si="253"/>
        <v>0</v>
      </c>
      <c r="CO126" s="51">
        <f t="shared" ca="1" si="207"/>
        <v>0</v>
      </c>
      <c r="CQ126" s="107">
        <f t="shared" si="208"/>
        <v>0</v>
      </c>
      <c r="CR126" s="107">
        <f t="shared" si="209"/>
        <v>0</v>
      </c>
      <c r="CS126" s="107">
        <f t="shared" si="210"/>
        <v>0</v>
      </c>
      <c r="CT126" s="107">
        <f t="shared" si="211"/>
        <v>0</v>
      </c>
      <c r="CU126" s="107">
        <f t="shared" si="212"/>
        <v>0</v>
      </c>
      <c r="CV126" s="107">
        <f t="shared" si="213"/>
        <v>0</v>
      </c>
      <c r="CW126" s="107">
        <f t="shared" si="214"/>
        <v>0</v>
      </c>
      <c r="CX126" s="107">
        <f t="shared" si="215"/>
        <v>0</v>
      </c>
      <c r="CY126" s="107">
        <f t="shared" si="216"/>
        <v>0</v>
      </c>
      <c r="CZ126" s="107">
        <f t="shared" si="217"/>
        <v>0</v>
      </c>
      <c r="DA126" s="107">
        <f t="shared" si="218"/>
        <v>0</v>
      </c>
      <c r="DB126" s="107">
        <f t="shared" si="219"/>
        <v>0</v>
      </c>
      <c r="DC126" s="107">
        <f t="shared" si="220"/>
        <v>0</v>
      </c>
      <c r="DD126" s="107">
        <f t="shared" si="221"/>
        <v>0</v>
      </c>
      <c r="DE126" s="107">
        <f t="shared" si="222"/>
        <v>0</v>
      </c>
      <c r="DF126" s="107">
        <f t="shared" si="223"/>
        <v>0</v>
      </c>
      <c r="DG126" s="107">
        <f t="shared" si="224"/>
        <v>0</v>
      </c>
      <c r="DH126" s="107">
        <f t="shared" si="225"/>
        <v>0</v>
      </c>
      <c r="DI126" s="107">
        <f t="shared" si="226"/>
        <v>0</v>
      </c>
      <c r="DJ126" s="107">
        <f t="shared" si="227"/>
        <v>0</v>
      </c>
      <c r="DK126" s="107">
        <f t="shared" si="228"/>
        <v>0</v>
      </c>
      <c r="DL126" s="107">
        <f t="shared" si="229"/>
        <v>0</v>
      </c>
      <c r="DM126" s="107">
        <f t="shared" si="230"/>
        <v>0</v>
      </c>
      <c r="DN126" s="107">
        <f t="shared" si="231"/>
        <v>0</v>
      </c>
      <c r="DO126" s="107">
        <f t="shared" si="232"/>
        <v>0</v>
      </c>
      <c r="DP126" s="107">
        <f t="shared" si="233"/>
        <v>0</v>
      </c>
      <c r="DQ126" s="107">
        <f t="shared" si="234"/>
        <v>0</v>
      </c>
      <c r="DR126" s="107">
        <f t="shared" si="235"/>
        <v>0</v>
      </c>
      <c r="DS126" s="107">
        <f t="shared" si="236"/>
        <v>0</v>
      </c>
      <c r="DT126" s="107">
        <f t="shared" si="237"/>
        <v>0</v>
      </c>
      <c r="DV126" s="107">
        <f t="shared" si="238"/>
        <v>0</v>
      </c>
      <c r="DW126" s="107">
        <f t="shared" si="239"/>
        <v>0</v>
      </c>
      <c r="DX126" s="107">
        <f t="shared" si="240"/>
        <v>0</v>
      </c>
      <c r="DY126" s="107">
        <f t="shared" si="241"/>
        <v>0</v>
      </c>
      <c r="DZ126" s="107">
        <f t="shared" si="242"/>
        <v>0</v>
      </c>
      <c r="EA126" s="107">
        <f t="shared" si="243"/>
        <v>0</v>
      </c>
      <c r="EB126" s="107">
        <f t="shared" si="244"/>
        <v>0</v>
      </c>
      <c r="EC126" s="107">
        <f t="shared" si="245"/>
        <v>0</v>
      </c>
      <c r="ED126" s="107">
        <f t="shared" si="246"/>
        <v>0</v>
      </c>
      <c r="EE126" s="107">
        <f t="shared" si="247"/>
        <v>0</v>
      </c>
      <c r="EG126" s="195">
        <f t="shared" si="248"/>
        <v>0</v>
      </c>
      <c r="EH126" s="195">
        <f t="shared" si="249"/>
        <v>0</v>
      </c>
      <c r="EI126" s="195">
        <f t="shared" si="250"/>
        <v>0</v>
      </c>
      <c r="EJ126" s="195">
        <f t="shared" si="251"/>
        <v>0</v>
      </c>
      <c r="EK126" s="195">
        <f t="shared" si="254"/>
        <v>0</v>
      </c>
      <c r="EL126" s="195">
        <f t="shared" si="254"/>
        <v>0</v>
      </c>
      <c r="EM126" s="195">
        <f t="shared" si="254"/>
        <v>0</v>
      </c>
      <c r="EN126" s="195">
        <f t="shared" si="254"/>
        <v>0</v>
      </c>
      <c r="EO126" s="195">
        <f t="shared" si="254"/>
        <v>0</v>
      </c>
      <c r="EP126" s="195">
        <f t="shared" si="254"/>
        <v>0</v>
      </c>
    </row>
    <row r="127" spans="2:146" x14ac:dyDescent="0.2">
      <c r="B127" s="126">
        <f t="shared" si="136"/>
        <v>1</v>
      </c>
      <c r="C127" s="126" t="str">
        <f t="shared" ca="1" si="200"/>
        <v/>
      </c>
      <c r="D127" s="126" t="str">
        <f t="shared" ca="1" si="201"/>
        <v/>
      </c>
      <c r="E127" s="126" t="str">
        <f t="shared" ca="1" si="202"/>
        <v/>
      </c>
      <c r="F127" s="127" t="str">
        <f ca="1">OFFSET(prihlasky!$H$1,$CJ127,0)</f>
        <v/>
      </c>
      <c r="G127" s="127" t="str">
        <f ca="1">IF(OFFSET(prihlasky!$B$1,$CJ127,0)="","",(OFFSET(prihlasky!$B$1,$CJ127,0)))</f>
        <v/>
      </c>
      <c r="H127" s="127">
        <f ca="1">OFFSET(prihlasky!$I$1,$CJ127,0)</f>
        <v>0</v>
      </c>
      <c r="I127" s="127">
        <f ca="1">OFFSET(prihlasky!$A$1,$CJ127,0)</f>
        <v>0</v>
      </c>
      <c r="J127" s="126">
        <f t="shared" si="203"/>
        <v>0</v>
      </c>
      <c r="K127" s="159">
        <f t="shared" si="204"/>
        <v>0</v>
      </c>
      <c r="L127" s="131">
        <f t="shared" ca="1" si="205"/>
        <v>0</v>
      </c>
      <c r="M127" s="127" t="str">
        <f ca="1">IF(OR(CH127=0,ISERROR(MATCH(I127,KKoef!E:E,0))),"",MATCH(I127,KKoef!E:E,0)-1)</f>
        <v/>
      </c>
      <c r="N127" s="127" t="str">
        <f ca="1">IF(M127="","",OFFSET(KKoef!$B$1,M127,0))</f>
        <v/>
      </c>
      <c r="O127" s="128"/>
      <c r="P127" s="128"/>
      <c r="Q127" s="128"/>
      <c r="R127" s="128"/>
      <c r="S127" s="128"/>
      <c r="T127" s="250"/>
      <c r="U127" s="128"/>
      <c r="V127" s="128"/>
      <c r="W127" s="128"/>
      <c r="X127" s="128"/>
      <c r="Y127" s="128"/>
      <c r="Z127" s="250"/>
      <c r="AA127" s="119">
        <f t="shared" ca="1" si="196"/>
        <v>75</v>
      </c>
      <c r="AB127" s="252">
        <f t="shared" si="191"/>
        <v>0</v>
      </c>
      <c r="AC127" s="119">
        <f t="shared" si="192"/>
        <v>0</v>
      </c>
      <c r="AD127" s="252">
        <f t="shared" si="193"/>
        <v>0</v>
      </c>
      <c r="AE127" s="170">
        <f t="shared" ca="1" si="197"/>
        <v>0</v>
      </c>
      <c r="AF127" s="22"/>
      <c r="AG127" s="224"/>
      <c r="AH127" s="194"/>
      <c r="AI127" s="194"/>
      <c r="AJ127" s="194"/>
      <c r="AK127" s="225"/>
      <c r="AL127" s="224"/>
      <c r="AM127" s="194"/>
      <c r="AN127" s="194"/>
      <c r="AO127" s="194"/>
      <c r="AP127" s="225"/>
      <c r="AQ127" s="224"/>
      <c r="AR127" s="194"/>
      <c r="AS127" s="194"/>
      <c r="AT127" s="194"/>
      <c r="AU127" s="225"/>
      <c r="AV127" s="224"/>
      <c r="AW127" s="194"/>
      <c r="AX127" s="194"/>
      <c r="AY127" s="194"/>
      <c r="AZ127" s="225"/>
      <c r="BA127" s="224"/>
      <c r="BB127" s="194"/>
      <c r="BC127" s="194"/>
      <c r="BD127" s="194"/>
      <c r="BE127" s="225"/>
      <c r="BF127" s="224"/>
      <c r="BG127" s="194"/>
      <c r="BH127" s="194"/>
      <c r="BI127" s="194"/>
      <c r="BJ127" s="225"/>
      <c r="BK127" s="212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215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69">
        <f t="shared" si="199"/>
        <v>0</v>
      </c>
      <c r="CH127" s="26">
        <f t="shared" si="198"/>
        <v>0</v>
      </c>
      <c r="CJ127" s="39">
        <v>119</v>
      </c>
      <c r="CK127" s="16">
        <f t="shared" si="206"/>
        <v>0</v>
      </c>
      <c r="CL127" s="51">
        <f t="shared" ca="1" si="253"/>
        <v>0</v>
      </c>
      <c r="CM127" s="51">
        <f t="shared" ca="1" si="253"/>
        <v>0</v>
      </c>
      <c r="CN127" s="51">
        <f t="shared" ca="1" si="253"/>
        <v>0</v>
      </c>
      <c r="CO127" s="51">
        <f t="shared" ca="1" si="207"/>
        <v>0</v>
      </c>
      <c r="CQ127" s="107">
        <f t="shared" si="208"/>
        <v>0</v>
      </c>
      <c r="CR127" s="107">
        <f t="shared" si="209"/>
        <v>0</v>
      </c>
      <c r="CS127" s="107">
        <f t="shared" si="210"/>
        <v>0</v>
      </c>
      <c r="CT127" s="107">
        <f t="shared" si="211"/>
        <v>0</v>
      </c>
      <c r="CU127" s="107">
        <f t="shared" si="212"/>
        <v>0</v>
      </c>
      <c r="CV127" s="107">
        <f t="shared" si="213"/>
        <v>0</v>
      </c>
      <c r="CW127" s="107">
        <f t="shared" si="214"/>
        <v>0</v>
      </c>
      <c r="CX127" s="107">
        <f t="shared" si="215"/>
        <v>0</v>
      </c>
      <c r="CY127" s="107">
        <f t="shared" si="216"/>
        <v>0</v>
      </c>
      <c r="CZ127" s="107">
        <f t="shared" si="217"/>
        <v>0</v>
      </c>
      <c r="DA127" s="107">
        <f t="shared" si="218"/>
        <v>0</v>
      </c>
      <c r="DB127" s="107">
        <f t="shared" si="219"/>
        <v>0</v>
      </c>
      <c r="DC127" s="107">
        <f t="shared" si="220"/>
        <v>0</v>
      </c>
      <c r="DD127" s="107">
        <f t="shared" si="221"/>
        <v>0</v>
      </c>
      <c r="DE127" s="107">
        <f t="shared" si="222"/>
        <v>0</v>
      </c>
      <c r="DF127" s="107">
        <f t="shared" si="223"/>
        <v>0</v>
      </c>
      <c r="DG127" s="107">
        <f t="shared" si="224"/>
        <v>0</v>
      </c>
      <c r="DH127" s="107">
        <f t="shared" si="225"/>
        <v>0</v>
      </c>
      <c r="DI127" s="107">
        <f t="shared" si="226"/>
        <v>0</v>
      </c>
      <c r="DJ127" s="107">
        <f t="shared" si="227"/>
        <v>0</v>
      </c>
      <c r="DK127" s="107">
        <f t="shared" si="228"/>
        <v>0</v>
      </c>
      <c r="DL127" s="107">
        <f t="shared" si="229"/>
        <v>0</v>
      </c>
      <c r="DM127" s="107">
        <f t="shared" si="230"/>
        <v>0</v>
      </c>
      <c r="DN127" s="107">
        <f t="shared" si="231"/>
        <v>0</v>
      </c>
      <c r="DO127" s="107">
        <f t="shared" si="232"/>
        <v>0</v>
      </c>
      <c r="DP127" s="107">
        <f t="shared" si="233"/>
        <v>0</v>
      </c>
      <c r="DQ127" s="107">
        <f t="shared" si="234"/>
        <v>0</v>
      </c>
      <c r="DR127" s="107">
        <f t="shared" si="235"/>
        <v>0</v>
      </c>
      <c r="DS127" s="107">
        <f t="shared" si="236"/>
        <v>0</v>
      </c>
      <c r="DT127" s="107">
        <f t="shared" si="237"/>
        <v>0</v>
      </c>
      <c r="DV127" s="107">
        <f t="shared" si="238"/>
        <v>0</v>
      </c>
      <c r="DW127" s="107">
        <f t="shared" si="239"/>
        <v>0</v>
      </c>
      <c r="DX127" s="107">
        <f t="shared" si="240"/>
        <v>0</v>
      </c>
      <c r="DY127" s="107">
        <f t="shared" si="241"/>
        <v>0</v>
      </c>
      <c r="DZ127" s="107">
        <f t="shared" si="242"/>
        <v>0</v>
      </c>
      <c r="EA127" s="107">
        <f t="shared" si="243"/>
        <v>0</v>
      </c>
      <c r="EB127" s="107">
        <f t="shared" si="244"/>
        <v>0</v>
      </c>
      <c r="EC127" s="107">
        <f t="shared" si="245"/>
        <v>0</v>
      </c>
      <c r="ED127" s="107">
        <f t="shared" si="246"/>
        <v>0</v>
      </c>
      <c r="EE127" s="107">
        <f t="shared" si="247"/>
        <v>0</v>
      </c>
      <c r="EG127" s="195">
        <f t="shared" si="248"/>
        <v>0</v>
      </c>
      <c r="EH127" s="195">
        <f t="shared" si="249"/>
        <v>0</v>
      </c>
      <c r="EI127" s="195">
        <f t="shared" si="250"/>
        <v>0</v>
      </c>
      <c r="EJ127" s="195">
        <f t="shared" si="251"/>
        <v>0</v>
      </c>
      <c r="EK127" s="195">
        <f t="shared" si="254"/>
        <v>0</v>
      </c>
      <c r="EL127" s="195">
        <f t="shared" si="254"/>
        <v>0</v>
      </c>
      <c r="EM127" s="195">
        <f t="shared" si="254"/>
        <v>0</v>
      </c>
      <c r="EN127" s="195">
        <f t="shared" si="254"/>
        <v>0</v>
      </c>
      <c r="EO127" s="195">
        <f t="shared" si="254"/>
        <v>0</v>
      </c>
      <c r="EP127" s="195">
        <f t="shared" si="254"/>
        <v>0</v>
      </c>
    </row>
    <row r="128" spans="2:146" x14ac:dyDescent="0.2">
      <c r="B128" s="126">
        <f t="shared" si="136"/>
        <v>1</v>
      </c>
      <c r="C128" s="126" t="str">
        <f t="shared" ca="1" si="200"/>
        <v/>
      </c>
      <c r="D128" s="126" t="str">
        <f t="shared" ca="1" si="201"/>
        <v/>
      </c>
      <c r="E128" s="126" t="str">
        <f t="shared" ca="1" si="202"/>
        <v/>
      </c>
      <c r="F128" s="127" t="str">
        <f ca="1">OFFSET(prihlasky!$H$1,$CJ128,0)</f>
        <v/>
      </c>
      <c r="G128" s="127" t="str">
        <f ca="1">IF(OFFSET(prihlasky!$B$1,$CJ128,0)="","",(OFFSET(prihlasky!$B$1,$CJ128,0)))</f>
        <v/>
      </c>
      <c r="H128" s="127">
        <f ca="1">OFFSET(prihlasky!$I$1,$CJ128,0)</f>
        <v>0</v>
      </c>
      <c r="I128" s="127">
        <f ca="1">OFFSET(prihlasky!$A$1,$CJ128,0)</f>
        <v>0</v>
      </c>
      <c r="J128" s="126">
        <f t="shared" si="203"/>
        <v>0</v>
      </c>
      <c r="K128" s="159">
        <f t="shared" si="204"/>
        <v>0</v>
      </c>
      <c r="L128" s="131">
        <f t="shared" ca="1" si="205"/>
        <v>0</v>
      </c>
      <c r="M128" s="127" t="str">
        <f ca="1">IF(OR(CH128=0,ISERROR(MATCH(I128,KKoef!E:E,0))),"",MATCH(I128,KKoef!E:E,0)-1)</f>
        <v/>
      </c>
      <c r="N128" s="127" t="str">
        <f ca="1">IF(M128="","",OFFSET(KKoef!$B$1,M128,0))</f>
        <v/>
      </c>
      <c r="O128" s="128"/>
      <c r="P128" s="128"/>
      <c r="Q128" s="128"/>
      <c r="R128" s="128"/>
      <c r="S128" s="128"/>
      <c r="T128" s="250"/>
      <c r="U128" s="128"/>
      <c r="V128" s="128"/>
      <c r="W128" s="128"/>
      <c r="X128" s="128"/>
      <c r="Y128" s="128"/>
      <c r="Z128" s="250"/>
      <c r="AA128" s="119">
        <f t="shared" ca="1" si="196"/>
        <v>75</v>
      </c>
      <c r="AB128" s="252">
        <f t="shared" si="191"/>
        <v>0</v>
      </c>
      <c r="AC128" s="119">
        <f t="shared" si="192"/>
        <v>0</v>
      </c>
      <c r="AD128" s="252">
        <f t="shared" si="193"/>
        <v>0</v>
      </c>
      <c r="AE128" s="170">
        <f t="shared" ca="1" si="197"/>
        <v>0</v>
      </c>
      <c r="AF128" s="22"/>
      <c r="AG128" s="224"/>
      <c r="AH128" s="194"/>
      <c r="AI128" s="194"/>
      <c r="AJ128" s="194"/>
      <c r="AK128" s="225"/>
      <c r="AL128" s="224"/>
      <c r="AM128" s="194"/>
      <c r="AN128" s="194"/>
      <c r="AO128" s="194"/>
      <c r="AP128" s="225"/>
      <c r="AQ128" s="224"/>
      <c r="AR128" s="194"/>
      <c r="AS128" s="194"/>
      <c r="AT128" s="194"/>
      <c r="AU128" s="225"/>
      <c r="AV128" s="224"/>
      <c r="AW128" s="194"/>
      <c r="AX128" s="194"/>
      <c r="AY128" s="194"/>
      <c r="AZ128" s="225"/>
      <c r="BA128" s="224"/>
      <c r="BB128" s="194"/>
      <c r="BC128" s="194"/>
      <c r="BD128" s="194"/>
      <c r="BE128" s="225"/>
      <c r="BF128" s="224"/>
      <c r="BG128" s="194"/>
      <c r="BH128" s="194"/>
      <c r="BI128" s="194"/>
      <c r="BJ128" s="225"/>
      <c r="BK128" s="212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215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69">
        <f t="shared" si="199"/>
        <v>0</v>
      </c>
      <c r="CH128" s="26">
        <f t="shared" si="198"/>
        <v>0</v>
      </c>
      <c r="CJ128" s="39">
        <v>120</v>
      </c>
      <c r="CK128" s="16">
        <f t="shared" si="206"/>
        <v>0</v>
      </c>
      <c r="CL128" s="51">
        <f t="shared" ca="1" si="253"/>
        <v>0</v>
      </c>
      <c r="CM128" s="51">
        <f t="shared" ca="1" si="253"/>
        <v>0</v>
      </c>
      <c r="CN128" s="51">
        <f t="shared" ca="1" si="253"/>
        <v>0</v>
      </c>
      <c r="CO128" s="51">
        <f t="shared" ca="1" si="207"/>
        <v>0</v>
      </c>
      <c r="CQ128" s="107">
        <f t="shared" si="208"/>
        <v>0</v>
      </c>
      <c r="CR128" s="107">
        <f t="shared" si="209"/>
        <v>0</v>
      </c>
      <c r="CS128" s="107">
        <f t="shared" si="210"/>
        <v>0</v>
      </c>
      <c r="CT128" s="107">
        <f t="shared" si="211"/>
        <v>0</v>
      </c>
      <c r="CU128" s="107">
        <f t="shared" si="212"/>
        <v>0</v>
      </c>
      <c r="CV128" s="107">
        <f t="shared" si="213"/>
        <v>0</v>
      </c>
      <c r="CW128" s="107">
        <f t="shared" si="214"/>
        <v>0</v>
      </c>
      <c r="CX128" s="107">
        <f t="shared" si="215"/>
        <v>0</v>
      </c>
      <c r="CY128" s="107">
        <f t="shared" si="216"/>
        <v>0</v>
      </c>
      <c r="CZ128" s="107">
        <f t="shared" si="217"/>
        <v>0</v>
      </c>
      <c r="DA128" s="107">
        <f t="shared" si="218"/>
        <v>0</v>
      </c>
      <c r="DB128" s="107">
        <f t="shared" si="219"/>
        <v>0</v>
      </c>
      <c r="DC128" s="107">
        <f t="shared" si="220"/>
        <v>0</v>
      </c>
      <c r="DD128" s="107">
        <f t="shared" si="221"/>
        <v>0</v>
      </c>
      <c r="DE128" s="107">
        <f t="shared" si="222"/>
        <v>0</v>
      </c>
      <c r="DF128" s="107">
        <f t="shared" si="223"/>
        <v>0</v>
      </c>
      <c r="DG128" s="107">
        <f t="shared" si="224"/>
        <v>0</v>
      </c>
      <c r="DH128" s="107">
        <f t="shared" si="225"/>
        <v>0</v>
      </c>
      <c r="DI128" s="107">
        <f t="shared" si="226"/>
        <v>0</v>
      </c>
      <c r="DJ128" s="107">
        <f t="shared" si="227"/>
        <v>0</v>
      </c>
      <c r="DK128" s="107">
        <f t="shared" si="228"/>
        <v>0</v>
      </c>
      <c r="DL128" s="107">
        <f t="shared" si="229"/>
        <v>0</v>
      </c>
      <c r="DM128" s="107">
        <f t="shared" si="230"/>
        <v>0</v>
      </c>
      <c r="DN128" s="107">
        <f t="shared" si="231"/>
        <v>0</v>
      </c>
      <c r="DO128" s="107">
        <f t="shared" si="232"/>
        <v>0</v>
      </c>
      <c r="DP128" s="107">
        <f t="shared" si="233"/>
        <v>0</v>
      </c>
      <c r="DQ128" s="107">
        <f t="shared" si="234"/>
        <v>0</v>
      </c>
      <c r="DR128" s="107">
        <f t="shared" si="235"/>
        <v>0</v>
      </c>
      <c r="DS128" s="107">
        <f t="shared" si="236"/>
        <v>0</v>
      </c>
      <c r="DT128" s="107">
        <f t="shared" si="237"/>
        <v>0</v>
      </c>
      <c r="DV128" s="107">
        <f t="shared" si="238"/>
        <v>0</v>
      </c>
      <c r="DW128" s="107">
        <f t="shared" si="239"/>
        <v>0</v>
      </c>
      <c r="DX128" s="107">
        <f t="shared" si="240"/>
        <v>0</v>
      </c>
      <c r="DY128" s="107">
        <f t="shared" si="241"/>
        <v>0</v>
      </c>
      <c r="DZ128" s="107">
        <f t="shared" si="242"/>
        <v>0</v>
      </c>
      <c r="EA128" s="107">
        <f t="shared" si="243"/>
        <v>0</v>
      </c>
      <c r="EB128" s="107">
        <f t="shared" si="244"/>
        <v>0</v>
      </c>
      <c r="EC128" s="107">
        <f t="shared" si="245"/>
        <v>0</v>
      </c>
      <c r="ED128" s="107">
        <f t="shared" si="246"/>
        <v>0</v>
      </c>
      <c r="EE128" s="107">
        <f t="shared" si="247"/>
        <v>0</v>
      </c>
      <c r="EG128" s="195">
        <f t="shared" si="248"/>
        <v>0</v>
      </c>
      <c r="EH128" s="195">
        <f t="shared" si="249"/>
        <v>0</v>
      </c>
      <c r="EI128" s="195">
        <f t="shared" si="250"/>
        <v>0</v>
      </c>
      <c r="EJ128" s="195">
        <f t="shared" si="251"/>
        <v>0</v>
      </c>
      <c r="EK128" s="195">
        <f t="shared" si="254"/>
        <v>0</v>
      </c>
      <c r="EL128" s="195">
        <f t="shared" si="254"/>
        <v>0</v>
      </c>
      <c r="EM128" s="195">
        <f t="shared" si="254"/>
        <v>0</v>
      </c>
      <c r="EN128" s="195">
        <f t="shared" si="254"/>
        <v>0</v>
      </c>
      <c r="EO128" s="195">
        <f t="shared" si="254"/>
        <v>0</v>
      </c>
      <c r="EP128" s="195">
        <f t="shared" si="254"/>
        <v>0</v>
      </c>
    </row>
    <row r="129" spans="2:92" x14ac:dyDescent="0.2">
      <c r="AA129" s="23"/>
      <c r="AB129" s="23"/>
      <c r="AC129" s="23"/>
      <c r="AD129" s="23"/>
      <c r="AE129" s="23"/>
      <c r="AF129" s="23"/>
      <c r="BK129" s="23"/>
      <c r="CG129" s="2"/>
      <c r="CK129" s="17"/>
      <c r="CL129" s="51"/>
      <c r="CM129" s="51"/>
      <c r="CN129" s="51"/>
    </row>
    <row r="130" spans="2:92" x14ac:dyDescent="0.2">
      <c r="F130" s="8" t="str">
        <f>Texty!$A$19</f>
        <v>Počet správných odpovědí</v>
      </c>
      <c r="G130" s="8"/>
      <c r="H130" s="48"/>
      <c r="I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0"/>
      <c r="AB130" s="10"/>
      <c r="AC130" s="10"/>
      <c r="AD130" s="10"/>
      <c r="AE130" s="10"/>
      <c r="AF130" s="10"/>
      <c r="AG130" s="9">
        <f t="shared" ref="AG130:BE130" si="255">COUNTIF(AG9:AG128,AG7)</f>
        <v>0</v>
      </c>
      <c r="AH130" s="9">
        <f t="shared" si="255"/>
        <v>0</v>
      </c>
      <c r="AI130" s="9">
        <f t="shared" si="255"/>
        <v>0</v>
      </c>
      <c r="AJ130" s="9">
        <f t="shared" si="255"/>
        <v>0</v>
      </c>
      <c r="AK130" s="9">
        <f t="shared" si="255"/>
        <v>0</v>
      </c>
      <c r="AL130" s="9">
        <f t="shared" si="255"/>
        <v>0</v>
      </c>
      <c r="AM130" s="9">
        <f t="shared" si="255"/>
        <v>0</v>
      </c>
      <c r="AN130" s="9">
        <f t="shared" si="255"/>
        <v>0</v>
      </c>
      <c r="AO130" s="9">
        <f t="shared" si="255"/>
        <v>0</v>
      </c>
      <c r="AP130" s="9">
        <f t="shared" si="255"/>
        <v>0</v>
      </c>
      <c r="AQ130" s="9">
        <f t="shared" si="255"/>
        <v>0</v>
      </c>
      <c r="AR130" s="9">
        <f t="shared" si="255"/>
        <v>0</v>
      </c>
      <c r="AS130" s="9">
        <f t="shared" si="255"/>
        <v>0</v>
      </c>
      <c r="AT130" s="9">
        <f t="shared" si="255"/>
        <v>0</v>
      </c>
      <c r="AU130" s="9">
        <f t="shared" si="255"/>
        <v>0</v>
      </c>
      <c r="AV130" s="9">
        <f t="shared" si="255"/>
        <v>0</v>
      </c>
      <c r="AW130" s="9">
        <f t="shared" si="255"/>
        <v>0</v>
      </c>
      <c r="AX130" s="9">
        <f t="shared" si="255"/>
        <v>0</v>
      </c>
      <c r="AY130" s="9">
        <f t="shared" si="255"/>
        <v>0</v>
      </c>
      <c r="AZ130" s="9">
        <f t="shared" si="255"/>
        <v>0</v>
      </c>
      <c r="BA130" s="9">
        <f t="shared" si="255"/>
        <v>0</v>
      </c>
      <c r="BB130" s="29">
        <f t="shared" si="255"/>
        <v>0</v>
      </c>
      <c r="BC130" s="9">
        <f t="shared" si="255"/>
        <v>0</v>
      </c>
      <c r="BD130" s="9">
        <f t="shared" si="255"/>
        <v>0</v>
      </c>
      <c r="BE130" s="29">
        <f t="shared" si="255"/>
        <v>0</v>
      </c>
      <c r="BF130" s="9">
        <f>COUNTIF(BF9:BF128,BF7)</f>
        <v>0</v>
      </c>
      <c r="BG130" s="29">
        <f>COUNTIF(BG9:BG128,BG7)</f>
        <v>0</v>
      </c>
      <c r="BH130" s="9">
        <f>COUNTIF(BH9:BH128,BH7)</f>
        <v>0</v>
      </c>
      <c r="BI130" s="9">
        <f>COUNTIF(BI9:BI128,BI7)</f>
        <v>0</v>
      </c>
      <c r="BJ130" s="29">
        <f>COUNTIF(BJ9:BJ128,BJ7)</f>
        <v>0</v>
      </c>
      <c r="BK130" s="30"/>
      <c r="BL130" s="29">
        <f t="shared" ref="BL130:BO130" si="256">COUNTIF(BL9:BL128,BL7)</f>
        <v>0</v>
      </c>
      <c r="BM130" s="29">
        <f t="shared" si="256"/>
        <v>0</v>
      </c>
      <c r="BN130" s="29">
        <f t="shared" si="256"/>
        <v>0</v>
      </c>
      <c r="BO130" s="29">
        <f t="shared" si="256"/>
        <v>0</v>
      </c>
      <c r="BP130" s="29">
        <f t="shared" ref="BP130:BU130" si="257">COUNTIF(BP9:BP128,BP7)</f>
        <v>0</v>
      </c>
      <c r="BQ130" s="29">
        <f t="shared" si="257"/>
        <v>0</v>
      </c>
      <c r="BR130" s="29">
        <f t="shared" si="257"/>
        <v>0</v>
      </c>
      <c r="BS130" s="29">
        <f t="shared" si="257"/>
        <v>0</v>
      </c>
      <c r="BT130" s="29">
        <f t="shared" si="257"/>
        <v>0</v>
      </c>
      <c r="BU130" s="29">
        <f t="shared" si="257"/>
        <v>0</v>
      </c>
      <c r="BV130" s="11"/>
      <c r="BX130" s="10"/>
      <c r="BY130" s="10"/>
      <c r="CA130" s="10"/>
      <c r="CB130" s="10"/>
      <c r="CC130" s="10"/>
      <c r="CE130" s="10"/>
      <c r="CF130" s="10"/>
      <c r="CG130" s="10"/>
      <c r="CJ130" s="40"/>
      <c r="CL130" s="51"/>
      <c r="CM130" s="51"/>
      <c r="CN130" s="51"/>
    </row>
    <row r="131" spans="2:92" x14ac:dyDescent="0.2">
      <c r="F131" s="8" t="str">
        <f>Texty!$A$20</f>
        <v>Celkový počet odpovědí</v>
      </c>
      <c r="G131" s="8"/>
      <c r="H131" s="48"/>
      <c r="I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10"/>
      <c r="AB131" s="10"/>
      <c r="AC131" s="10"/>
      <c r="AD131" s="10"/>
      <c r="AE131" s="10"/>
      <c r="AF131" s="10"/>
      <c r="AG131" s="11">
        <f t="shared" ref="AG131:BE131" si="258">COUNTA(AG9:AG128)</f>
        <v>0</v>
      </c>
      <c r="AH131" s="11">
        <f t="shared" si="258"/>
        <v>0</v>
      </c>
      <c r="AI131" s="11">
        <f t="shared" si="258"/>
        <v>0</v>
      </c>
      <c r="AJ131" s="11">
        <f t="shared" si="258"/>
        <v>0</v>
      </c>
      <c r="AK131" s="11">
        <f t="shared" si="258"/>
        <v>0</v>
      </c>
      <c r="AL131" s="11">
        <f t="shared" si="258"/>
        <v>0</v>
      </c>
      <c r="AM131" s="11">
        <f t="shared" si="258"/>
        <v>0</v>
      </c>
      <c r="AN131" s="11">
        <f t="shared" si="258"/>
        <v>0</v>
      </c>
      <c r="AO131" s="11">
        <f t="shared" si="258"/>
        <v>0</v>
      </c>
      <c r="AP131" s="11">
        <f t="shared" si="258"/>
        <v>0</v>
      </c>
      <c r="AQ131" s="11">
        <f t="shared" si="258"/>
        <v>0</v>
      </c>
      <c r="AR131" s="11">
        <f t="shared" si="258"/>
        <v>0</v>
      </c>
      <c r="AS131" s="11">
        <f t="shared" si="258"/>
        <v>0</v>
      </c>
      <c r="AT131" s="11">
        <f t="shared" si="258"/>
        <v>0</v>
      </c>
      <c r="AU131" s="11">
        <f t="shared" si="258"/>
        <v>0</v>
      </c>
      <c r="AV131" s="11">
        <f t="shared" si="258"/>
        <v>0</v>
      </c>
      <c r="AW131" s="11">
        <f t="shared" si="258"/>
        <v>0</v>
      </c>
      <c r="AX131" s="11">
        <f t="shared" si="258"/>
        <v>0</v>
      </c>
      <c r="AY131" s="11">
        <f t="shared" si="258"/>
        <v>0</v>
      </c>
      <c r="AZ131" s="11">
        <f t="shared" si="258"/>
        <v>0</v>
      </c>
      <c r="BA131" s="11">
        <f t="shared" si="258"/>
        <v>0</v>
      </c>
      <c r="BB131" s="30">
        <f t="shared" si="258"/>
        <v>0</v>
      </c>
      <c r="BC131" s="11">
        <f t="shared" si="258"/>
        <v>0</v>
      </c>
      <c r="BD131" s="11">
        <f t="shared" si="258"/>
        <v>0</v>
      </c>
      <c r="BE131" s="30">
        <f t="shared" si="258"/>
        <v>0</v>
      </c>
      <c r="BF131" s="11">
        <f>COUNTA(BF9:BF128)</f>
        <v>0</v>
      </c>
      <c r="BG131" s="30">
        <f>COUNTA(BG9:BG128)</f>
        <v>0</v>
      </c>
      <c r="BH131" s="11">
        <f>COUNTA(BH9:BH128)</f>
        <v>0</v>
      </c>
      <c r="BI131" s="11">
        <f>COUNTA(BI9:BI128)</f>
        <v>0</v>
      </c>
      <c r="BJ131" s="30">
        <f>COUNTA(BJ9:BJ128)</f>
        <v>0</v>
      </c>
      <c r="BK131" s="30"/>
      <c r="BL131" s="30">
        <f t="shared" ref="BL131:BO131" si="259">COUNTA(BL9:BL128)</f>
        <v>0</v>
      </c>
      <c r="BM131" s="30">
        <f t="shared" si="259"/>
        <v>0</v>
      </c>
      <c r="BN131" s="30">
        <f t="shared" si="259"/>
        <v>0</v>
      </c>
      <c r="BO131" s="30">
        <f t="shared" si="259"/>
        <v>0</v>
      </c>
      <c r="BP131" s="30">
        <f t="shared" ref="BP131:BU131" si="260">COUNTA(BP9:BP128)</f>
        <v>0</v>
      </c>
      <c r="BQ131" s="30">
        <f t="shared" si="260"/>
        <v>0</v>
      </c>
      <c r="BR131" s="30">
        <f t="shared" si="260"/>
        <v>0</v>
      </c>
      <c r="BS131" s="30">
        <f t="shared" si="260"/>
        <v>0</v>
      </c>
      <c r="BT131" s="30">
        <f t="shared" si="260"/>
        <v>0</v>
      </c>
      <c r="BU131" s="30">
        <f t="shared" si="260"/>
        <v>0</v>
      </c>
      <c r="BV131" s="11"/>
      <c r="BX131" s="10"/>
      <c r="BY131" s="10"/>
      <c r="CA131" s="10"/>
      <c r="CB131" s="10"/>
      <c r="CC131" s="10"/>
      <c r="CE131" s="10"/>
      <c r="CF131" s="10"/>
      <c r="CG131" s="10"/>
      <c r="CJ131" s="40"/>
      <c r="CL131" s="51"/>
      <c r="CM131" s="51"/>
      <c r="CN131" s="51"/>
    </row>
    <row r="132" spans="2:92" x14ac:dyDescent="0.2">
      <c r="F132" s="5" t="str">
        <f>Texty!$A$21</f>
        <v>Procento správných odpovědí</v>
      </c>
      <c r="G132" s="5"/>
      <c r="H132" s="6"/>
      <c r="I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12"/>
      <c r="AB132" s="12"/>
      <c r="AC132" s="12"/>
      <c r="AD132" s="12"/>
      <c r="AE132" s="12"/>
      <c r="AF132" s="12"/>
      <c r="AG132" s="36" t="str">
        <f t="shared" ref="AG132:BE132" si="261">IF(AG131=0," ",100*AG130/AG131)</f>
        <v xml:space="preserve"> </v>
      </c>
      <c r="AH132" s="36" t="str">
        <f t="shared" si="261"/>
        <v xml:space="preserve"> </v>
      </c>
      <c r="AI132" s="36" t="str">
        <f t="shared" si="261"/>
        <v xml:space="preserve"> </v>
      </c>
      <c r="AJ132" s="36" t="str">
        <f t="shared" si="261"/>
        <v xml:space="preserve"> </v>
      </c>
      <c r="AK132" s="36" t="str">
        <f t="shared" si="261"/>
        <v xml:space="preserve"> </v>
      </c>
      <c r="AL132" s="36" t="str">
        <f t="shared" si="261"/>
        <v xml:space="preserve"> </v>
      </c>
      <c r="AM132" s="36" t="str">
        <f t="shared" si="261"/>
        <v xml:space="preserve"> </v>
      </c>
      <c r="AN132" s="36" t="str">
        <f t="shared" si="261"/>
        <v xml:space="preserve"> </v>
      </c>
      <c r="AO132" s="36" t="str">
        <f t="shared" si="261"/>
        <v xml:space="preserve"> </v>
      </c>
      <c r="AP132" s="36" t="str">
        <f t="shared" si="261"/>
        <v xml:space="preserve"> </v>
      </c>
      <c r="AQ132" s="36" t="str">
        <f t="shared" si="261"/>
        <v xml:space="preserve"> </v>
      </c>
      <c r="AR132" s="36" t="str">
        <f t="shared" si="261"/>
        <v xml:space="preserve"> </v>
      </c>
      <c r="AS132" s="36" t="str">
        <f t="shared" si="261"/>
        <v xml:space="preserve"> </v>
      </c>
      <c r="AT132" s="36" t="str">
        <f t="shared" si="261"/>
        <v xml:space="preserve"> </v>
      </c>
      <c r="AU132" s="36" t="str">
        <f t="shared" si="261"/>
        <v xml:space="preserve"> </v>
      </c>
      <c r="AV132" s="36" t="str">
        <f t="shared" si="261"/>
        <v xml:space="preserve"> </v>
      </c>
      <c r="AW132" s="36" t="str">
        <f t="shared" si="261"/>
        <v xml:space="preserve"> </v>
      </c>
      <c r="AX132" s="36" t="str">
        <f t="shared" si="261"/>
        <v xml:space="preserve"> </v>
      </c>
      <c r="AY132" s="36" t="str">
        <f t="shared" si="261"/>
        <v xml:space="preserve"> </v>
      </c>
      <c r="AZ132" s="36" t="str">
        <f t="shared" si="261"/>
        <v xml:space="preserve"> </v>
      </c>
      <c r="BA132" s="36" t="str">
        <f t="shared" si="261"/>
        <v xml:space="preserve"> </v>
      </c>
      <c r="BB132" s="36" t="str">
        <f t="shared" si="261"/>
        <v xml:space="preserve"> </v>
      </c>
      <c r="BC132" s="36" t="str">
        <f t="shared" si="261"/>
        <v xml:space="preserve"> </v>
      </c>
      <c r="BD132" s="36" t="str">
        <f t="shared" si="261"/>
        <v xml:space="preserve"> </v>
      </c>
      <c r="BE132" s="36" t="str">
        <f t="shared" si="261"/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>IF(BI131=0," ",100*BI130/BI131)</f>
        <v xml:space="preserve"> </v>
      </c>
      <c r="BJ132" s="36" t="str">
        <f>IF(BJ131=0," ",100*BJ130/BJ131)</f>
        <v xml:space="preserve"> </v>
      </c>
      <c r="BK132" s="37"/>
      <c r="BL132" s="36" t="str">
        <f t="shared" ref="BL132:BO132" si="262">IF(BL131=0," ",100*BL130/BL131)</f>
        <v xml:space="preserve"> </v>
      </c>
      <c r="BM132" s="36" t="str">
        <f t="shared" si="262"/>
        <v xml:space="preserve"> </v>
      </c>
      <c r="BN132" s="36" t="str">
        <f t="shared" si="262"/>
        <v xml:space="preserve"> </v>
      </c>
      <c r="BO132" s="36" t="str">
        <f t="shared" si="262"/>
        <v xml:space="preserve"> </v>
      </c>
      <c r="BP132" s="36" t="str">
        <f t="shared" ref="BP132:BU132" si="263">IF(BP131=0," ",100*BP130/BP131)</f>
        <v xml:space="preserve"> </v>
      </c>
      <c r="BQ132" s="36" t="str">
        <f t="shared" si="263"/>
        <v xml:space="preserve"> </v>
      </c>
      <c r="BR132" s="36" t="str">
        <f t="shared" si="263"/>
        <v xml:space="preserve"> </v>
      </c>
      <c r="BS132" s="36" t="str">
        <f t="shared" si="263"/>
        <v xml:space="preserve"> </v>
      </c>
      <c r="BT132" s="36" t="str">
        <f t="shared" si="263"/>
        <v xml:space="preserve"> </v>
      </c>
      <c r="BU132" s="36" t="str">
        <f t="shared" si="263"/>
        <v xml:space="preserve"> </v>
      </c>
      <c r="BV132" s="33"/>
      <c r="BX132" s="12"/>
      <c r="BY132" s="12"/>
      <c r="CA132" s="12"/>
      <c r="CB132" s="12"/>
      <c r="CC132" s="12"/>
      <c r="CE132" s="12"/>
      <c r="CF132" s="12"/>
      <c r="CG132" s="12"/>
      <c r="CJ132" s="41"/>
      <c r="CL132" s="51"/>
      <c r="CM132" s="51"/>
      <c r="CN132" s="51"/>
    </row>
    <row r="133" spans="2:92" x14ac:dyDescent="0.2">
      <c r="F133" s="5"/>
      <c r="G133" s="5"/>
      <c r="H133" s="6"/>
      <c r="I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X133" s="12"/>
      <c r="BY133" s="12"/>
      <c r="CA133" s="12"/>
      <c r="CB133" s="12"/>
      <c r="CC133" s="12"/>
      <c r="CE133" s="12"/>
      <c r="CF133" s="12"/>
      <c r="CG133" s="12"/>
      <c r="CJ133" s="41"/>
      <c r="CL133" s="51"/>
      <c r="CM133" s="51"/>
      <c r="CN133" s="51"/>
    </row>
    <row r="134" spans="2:92" x14ac:dyDescent="0.2">
      <c r="H134" s="1"/>
      <c r="J134" s="2"/>
      <c r="K134" s="111" t="s">
        <v>25</v>
      </c>
      <c r="M134" s="35"/>
      <c r="N134" s="35"/>
      <c r="AG134" s="46">
        <f t="shared" ref="AG134:AP140" si="264">COUNTIF(AG$9:AG$128,"=" &amp; $K134)</f>
        <v>0</v>
      </c>
      <c r="AH134" s="46">
        <f t="shared" si="264"/>
        <v>0</v>
      </c>
      <c r="AI134" s="46">
        <f t="shared" si="264"/>
        <v>0</v>
      </c>
      <c r="AJ134" s="46">
        <f t="shared" si="264"/>
        <v>0</v>
      </c>
      <c r="AK134" s="46">
        <f t="shared" si="264"/>
        <v>0</v>
      </c>
      <c r="AL134" s="46">
        <f t="shared" si="264"/>
        <v>0</v>
      </c>
      <c r="AM134" s="46">
        <f t="shared" si="264"/>
        <v>0</v>
      </c>
      <c r="AN134" s="46">
        <f t="shared" si="264"/>
        <v>0</v>
      </c>
      <c r="AO134" s="46">
        <f t="shared" si="264"/>
        <v>0</v>
      </c>
      <c r="AP134" s="46">
        <f t="shared" si="264"/>
        <v>0</v>
      </c>
      <c r="AQ134" s="46">
        <f t="shared" ref="AQ134:BF140" si="265">COUNTIF(AQ$9:AQ$128,"=" &amp; $K134)</f>
        <v>0</v>
      </c>
      <c r="AR134" s="46">
        <f t="shared" si="265"/>
        <v>0</v>
      </c>
      <c r="AS134" s="46">
        <f t="shared" si="265"/>
        <v>0</v>
      </c>
      <c r="AT134" s="46">
        <f t="shared" si="265"/>
        <v>0</v>
      </c>
      <c r="AU134" s="46">
        <f t="shared" si="265"/>
        <v>0</v>
      </c>
      <c r="AV134" s="46">
        <f t="shared" si="265"/>
        <v>0</v>
      </c>
      <c r="AW134" s="46">
        <f t="shared" si="265"/>
        <v>0</v>
      </c>
      <c r="AX134" s="46">
        <f t="shared" si="265"/>
        <v>0</v>
      </c>
      <c r="AY134" s="46">
        <f t="shared" si="265"/>
        <v>0</v>
      </c>
      <c r="AZ134" s="46">
        <f t="shared" si="265"/>
        <v>0</v>
      </c>
      <c r="BA134" s="46">
        <f t="shared" si="265"/>
        <v>0</v>
      </c>
      <c r="BB134" s="46">
        <f t="shared" si="265"/>
        <v>0</v>
      </c>
      <c r="BC134" s="46">
        <f t="shared" si="265"/>
        <v>0</v>
      </c>
      <c r="BD134" s="46">
        <f t="shared" si="265"/>
        <v>0</v>
      </c>
      <c r="BE134" s="46">
        <f t="shared" si="265"/>
        <v>0</v>
      </c>
      <c r="BF134" s="46">
        <f t="shared" si="265"/>
        <v>0</v>
      </c>
      <c r="BG134" s="46">
        <f t="shared" ref="BF134:BJ140" si="266">COUNTIF(BG$9:BG$128,"=" &amp; $K134)</f>
        <v>0</v>
      </c>
      <c r="BH134" s="46">
        <f t="shared" si="266"/>
        <v>0</v>
      </c>
      <c r="BI134" s="46">
        <f t="shared" si="266"/>
        <v>0</v>
      </c>
      <c r="BJ134" s="46">
        <f t="shared" si="266"/>
        <v>0</v>
      </c>
      <c r="BK134" s="46"/>
      <c r="BL134" s="46">
        <f t="shared" ref="BL134:BU140" si="267">COUNTIF(BL$9:BL$128,"=" &amp; $K134)</f>
        <v>0</v>
      </c>
      <c r="BM134" s="46">
        <f t="shared" si="267"/>
        <v>0</v>
      </c>
      <c r="BN134" s="46">
        <f t="shared" si="267"/>
        <v>0</v>
      </c>
      <c r="BO134" s="46">
        <f t="shared" si="267"/>
        <v>0</v>
      </c>
      <c r="BP134" s="46">
        <f t="shared" si="267"/>
        <v>0</v>
      </c>
      <c r="BQ134" s="46">
        <f t="shared" si="267"/>
        <v>0</v>
      </c>
      <c r="BR134" s="46">
        <f t="shared" si="267"/>
        <v>0</v>
      </c>
      <c r="BS134" s="46">
        <f t="shared" si="267"/>
        <v>0</v>
      </c>
      <c r="BT134" s="46">
        <f t="shared" si="267"/>
        <v>0</v>
      </c>
      <c r="BU134" s="46">
        <f t="shared" si="267"/>
        <v>0</v>
      </c>
      <c r="CL134" s="51"/>
      <c r="CM134" s="51"/>
      <c r="CN134" s="51"/>
    </row>
    <row r="135" spans="2:92" x14ac:dyDescent="0.2">
      <c r="H135" s="1"/>
      <c r="J135" s="2"/>
      <c r="K135" s="111" t="s">
        <v>27</v>
      </c>
      <c r="M135" s="35"/>
      <c r="N135" s="35"/>
      <c r="AG135" s="46">
        <f t="shared" si="264"/>
        <v>0</v>
      </c>
      <c r="AH135" s="46">
        <f t="shared" si="264"/>
        <v>0</v>
      </c>
      <c r="AI135" s="46">
        <f t="shared" si="264"/>
        <v>0</v>
      </c>
      <c r="AJ135" s="46">
        <f t="shared" si="264"/>
        <v>0</v>
      </c>
      <c r="AK135" s="46">
        <f t="shared" si="264"/>
        <v>0</v>
      </c>
      <c r="AL135" s="46">
        <f t="shared" si="264"/>
        <v>0</v>
      </c>
      <c r="AM135" s="46">
        <f t="shared" si="264"/>
        <v>0</v>
      </c>
      <c r="AN135" s="46">
        <f t="shared" si="264"/>
        <v>0</v>
      </c>
      <c r="AO135" s="46">
        <f t="shared" si="264"/>
        <v>0</v>
      </c>
      <c r="AP135" s="46">
        <f t="shared" si="264"/>
        <v>0</v>
      </c>
      <c r="AQ135" s="46">
        <f t="shared" si="265"/>
        <v>0</v>
      </c>
      <c r="AR135" s="46">
        <f t="shared" si="265"/>
        <v>0</v>
      </c>
      <c r="AS135" s="46">
        <f t="shared" si="265"/>
        <v>0</v>
      </c>
      <c r="AT135" s="46">
        <f t="shared" si="265"/>
        <v>0</v>
      </c>
      <c r="AU135" s="46">
        <f t="shared" si="265"/>
        <v>0</v>
      </c>
      <c r="AV135" s="46">
        <f t="shared" si="265"/>
        <v>0</v>
      </c>
      <c r="AW135" s="46">
        <f t="shared" si="265"/>
        <v>0</v>
      </c>
      <c r="AX135" s="46">
        <f t="shared" si="265"/>
        <v>0</v>
      </c>
      <c r="AY135" s="46">
        <f t="shared" si="265"/>
        <v>0</v>
      </c>
      <c r="AZ135" s="46">
        <f t="shared" si="265"/>
        <v>0</v>
      </c>
      <c r="BA135" s="46">
        <f t="shared" si="265"/>
        <v>0</v>
      </c>
      <c r="BB135" s="46">
        <f t="shared" si="265"/>
        <v>0</v>
      </c>
      <c r="BC135" s="46">
        <f t="shared" si="265"/>
        <v>0</v>
      </c>
      <c r="BD135" s="46">
        <f t="shared" si="265"/>
        <v>0</v>
      </c>
      <c r="BE135" s="46">
        <f t="shared" si="265"/>
        <v>0</v>
      </c>
      <c r="BF135" s="46">
        <f t="shared" si="266"/>
        <v>0</v>
      </c>
      <c r="BG135" s="46">
        <f t="shared" si="266"/>
        <v>0</v>
      </c>
      <c r="BH135" s="46">
        <f t="shared" si="266"/>
        <v>0</v>
      </c>
      <c r="BI135" s="46">
        <f t="shared" si="266"/>
        <v>0</v>
      </c>
      <c r="BJ135" s="46">
        <f t="shared" si="266"/>
        <v>0</v>
      </c>
      <c r="BK135" s="46"/>
      <c r="BL135" s="46">
        <f t="shared" si="267"/>
        <v>0</v>
      </c>
      <c r="BM135" s="46">
        <f t="shared" si="267"/>
        <v>0</v>
      </c>
      <c r="BN135" s="46">
        <f t="shared" si="267"/>
        <v>0</v>
      </c>
      <c r="BO135" s="46">
        <f t="shared" si="267"/>
        <v>0</v>
      </c>
      <c r="BP135" s="46">
        <f t="shared" si="267"/>
        <v>0</v>
      </c>
      <c r="BQ135" s="46">
        <f t="shared" si="267"/>
        <v>0</v>
      </c>
      <c r="BR135" s="46">
        <f t="shared" si="267"/>
        <v>0</v>
      </c>
      <c r="BS135" s="46">
        <f t="shared" si="267"/>
        <v>0</v>
      </c>
      <c r="BT135" s="46">
        <f t="shared" si="267"/>
        <v>0</v>
      </c>
      <c r="BU135" s="46">
        <f t="shared" si="267"/>
        <v>0</v>
      </c>
      <c r="CL135" s="51"/>
      <c r="CM135" s="51"/>
      <c r="CN135" s="51"/>
    </row>
    <row r="136" spans="2:92" x14ac:dyDescent="0.2">
      <c r="H136" s="1"/>
      <c r="J136" s="2"/>
      <c r="K136" s="111" t="s">
        <v>28</v>
      </c>
      <c r="M136" s="35"/>
      <c r="N136" s="35"/>
      <c r="AG136" s="46">
        <f t="shared" si="264"/>
        <v>0</v>
      </c>
      <c r="AH136" s="46">
        <f t="shared" si="264"/>
        <v>0</v>
      </c>
      <c r="AI136" s="46">
        <f t="shared" si="264"/>
        <v>0</v>
      </c>
      <c r="AJ136" s="46">
        <f t="shared" si="264"/>
        <v>0</v>
      </c>
      <c r="AK136" s="46">
        <f t="shared" si="264"/>
        <v>0</v>
      </c>
      <c r="AL136" s="46">
        <f t="shared" si="264"/>
        <v>0</v>
      </c>
      <c r="AM136" s="46">
        <f t="shared" si="264"/>
        <v>0</v>
      </c>
      <c r="AN136" s="46">
        <f t="shared" si="264"/>
        <v>0</v>
      </c>
      <c r="AO136" s="46">
        <f t="shared" si="264"/>
        <v>0</v>
      </c>
      <c r="AP136" s="46">
        <f t="shared" si="264"/>
        <v>0</v>
      </c>
      <c r="AQ136" s="46">
        <f t="shared" si="265"/>
        <v>0</v>
      </c>
      <c r="AR136" s="46">
        <f t="shared" si="265"/>
        <v>0</v>
      </c>
      <c r="AS136" s="46">
        <f t="shared" si="265"/>
        <v>0</v>
      </c>
      <c r="AT136" s="46">
        <f t="shared" si="265"/>
        <v>0</v>
      </c>
      <c r="AU136" s="46">
        <f t="shared" si="265"/>
        <v>0</v>
      </c>
      <c r="AV136" s="46">
        <f t="shared" si="265"/>
        <v>0</v>
      </c>
      <c r="AW136" s="46">
        <f t="shared" si="265"/>
        <v>0</v>
      </c>
      <c r="AX136" s="46">
        <f t="shared" si="265"/>
        <v>0</v>
      </c>
      <c r="AY136" s="46">
        <f t="shared" si="265"/>
        <v>0</v>
      </c>
      <c r="AZ136" s="46">
        <f t="shared" si="265"/>
        <v>0</v>
      </c>
      <c r="BA136" s="46">
        <f t="shared" si="265"/>
        <v>0</v>
      </c>
      <c r="BB136" s="46">
        <f t="shared" si="265"/>
        <v>0</v>
      </c>
      <c r="BC136" s="46">
        <f t="shared" si="265"/>
        <v>0</v>
      </c>
      <c r="BD136" s="46">
        <f t="shared" si="265"/>
        <v>0</v>
      </c>
      <c r="BE136" s="46">
        <f t="shared" si="265"/>
        <v>0</v>
      </c>
      <c r="BF136" s="46">
        <f t="shared" si="266"/>
        <v>0</v>
      </c>
      <c r="BG136" s="46">
        <f t="shared" si="266"/>
        <v>0</v>
      </c>
      <c r="BH136" s="46">
        <f t="shared" si="266"/>
        <v>0</v>
      </c>
      <c r="BI136" s="46">
        <f t="shared" si="266"/>
        <v>0</v>
      </c>
      <c r="BJ136" s="46">
        <f t="shared" si="266"/>
        <v>0</v>
      </c>
      <c r="BK136" s="46"/>
      <c r="BL136" s="46">
        <f t="shared" si="267"/>
        <v>0</v>
      </c>
      <c r="BM136" s="46">
        <f t="shared" si="267"/>
        <v>0</v>
      </c>
      <c r="BN136" s="46">
        <f t="shared" si="267"/>
        <v>0</v>
      </c>
      <c r="BO136" s="46">
        <f t="shared" si="267"/>
        <v>0</v>
      </c>
      <c r="BP136" s="46">
        <f t="shared" si="267"/>
        <v>0</v>
      </c>
      <c r="BQ136" s="46">
        <f t="shared" si="267"/>
        <v>0</v>
      </c>
      <c r="BR136" s="46">
        <f t="shared" si="267"/>
        <v>0</v>
      </c>
      <c r="BS136" s="46">
        <f t="shared" si="267"/>
        <v>0</v>
      </c>
      <c r="BT136" s="46">
        <f t="shared" si="267"/>
        <v>0</v>
      </c>
      <c r="BU136" s="46">
        <f t="shared" si="267"/>
        <v>0</v>
      </c>
      <c r="CL136" s="51"/>
      <c r="CM136" s="51"/>
      <c r="CN136" s="51"/>
    </row>
    <row r="137" spans="2:92" x14ac:dyDescent="0.2">
      <c r="H137" s="1"/>
      <c r="J137" s="2"/>
      <c r="K137" s="111" t="s">
        <v>29</v>
      </c>
      <c r="M137" s="35"/>
      <c r="N137" s="35"/>
      <c r="AG137" s="46">
        <f t="shared" si="264"/>
        <v>0</v>
      </c>
      <c r="AH137" s="46">
        <f t="shared" si="264"/>
        <v>0</v>
      </c>
      <c r="AI137" s="46">
        <f t="shared" si="264"/>
        <v>0</v>
      </c>
      <c r="AJ137" s="46">
        <f t="shared" si="264"/>
        <v>0</v>
      </c>
      <c r="AK137" s="46">
        <f t="shared" si="264"/>
        <v>0</v>
      </c>
      <c r="AL137" s="46">
        <f t="shared" si="264"/>
        <v>0</v>
      </c>
      <c r="AM137" s="46">
        <f t="shared" si="264"/>
        <v>0</v>
      </c>
      <c r="AN137" s="46">
        <f t="shared" si="264"/>
        <v>0</v>
      </c>
      <c r="AO137" s="46">
        <f t="shared" si="264"/>
        <v>0</v>
      </c>
      <c r="AP137" s="46">
        <f t="shared" si="264"/>
        <v>0</v>
      </c>
      <c r="AQ137" s="46">
        <f t="shared" si="265"/>
        <v>0</v>
      </c>
      <c r="AR137" s="46">
        <f t="shared" si="265"/>
        <v>0</v>
      </c>
      <c r="AS137" s="46">
        <f t="shared" si="265"/>
        <v>0</v>
      </c>
      <c r="AT137" s="46">
        <f t="shared" si="265"/>
        <v>0</v>
      </c>
      <c r="AU137" s="46">
        <f t="shared" si="265"/>
        <v>0</v>
      </c>
      <c r="AV137" s="46">
        <f t="shared" si="265"/>
        <v>0</v>
      </c>
      <c r="AW137" s="46">
        <f t="shared" si="265"/>
        <v>0</v>
      </c>
      <c r="AX137" s="46">
        <f t="shared" si="265"/>
        <v>0</v>
      </c>
      <c r="AY137" s="46">
        <f t="shared" si="265"/>
        <v>0</v>
      </c>
      <c r="AZ137" s="46">
        <f t="shared" si="265"/>
        <v>0</v>
      </c>
      <c r="BA137" s="46">
        <f t="shared" si="265"/>
        <v>0</v>
      </c>
      <c r="BB137" s="46">
        <f t="shared" si="265"/>
        <v>0</v>
      </c>
      <c r="BC137" s="46">
        <f t="shared" si="265"/>
        <v>0</v>
      </c>
      <c r="BD137" s="46">
        <f t="shared" si="265"/>
        <v>0</v>
      </c>
      <c r="BE137" s="46">
        <f t="shared" si="265"/>
        <v>0</v>
      </c>
      <c r="BF137" s="46">
        <f t="shared" si="266"/>
        <v>0</v>
      </c>
      <c r="BG137" s="46">
        <f t="shared" si="266"/>
        <v>0</v>
      </c>
      <c r="BH137" s="46">
        <f t="shared" si="266"/>
        <v>0</v>
      </c>
      <c r="BI137" s="46">
        <f t="shared" si="266"/>
        <v>0</v>
      </c>
      <c r="BJ137" s="46">
        <f t="shared" si="266"/>
        <v>0</v>
      </c>
      <c r="BK137" s="46"/>
      <c r="BL137" s="46">
        <f t="shared" si="267"/>
        <v>0</v>
      </c>
      <c r="BM137" s="46">
        <f t="shared" si="267"/>
        <v>0</v>
      </c>
      <c r="BN137" s="46">
        <f t="shared" si="267"/>
        <v>0</v>
      </c>
      <c r="BO137" s="46">
        <f t="shared" si="267"/>
        <v>0</v>
      </c>
      <c r="BP137" s="46">
        <f t="shared" si="267"/>
        <v>0</v>
      </c>
      <c r="BQ137" s="46">
        <f t="shared" si="267"/>
        <v>0</v>
      </c>
      <c r="BR137" s="46">
        <f t="shared" si="267"/>
        <v>0</v>
      </c>
      <c r="BS137" s="46">
        <f t="shared" si="267"/>
        <v>0</v>
      </c>
      <c r="BT137" s="46">
        <f t="shared" si="267"/>
        <v>0</v>
      </c>
      <c r="BU137" s="46">
        <f t="shared" si="267"/>
        <v>0</v>
      </c>
      <c r="CL137" s="51"/>
      <c r="CM137" s="51"/>
      <c r="CN137" s="51"/>
    </row>
    <row r="138" spans="2:92" x14ac:dyDescent="0.2">
      <c r="H138" s="1"/>
      <c r="J138" s="2"/>
      <c r="K138" s="111" t="s">
        <v>30</v>
      </c>
      <c r="M138" s="35"/>
      <c r="N138" s="35"/>
      <c r="AG138" s="46">
        <f t="shared" si="264"/>
        <v>0</v>
      </c>
      <c r="AH138" s="46">
        <f t="shared" si="264"/>
        <v>0</v>
      </c>
      <c r="AI138" s="46">
        <f t="shared" si="264"/>
        <v>0</v>
      </c>
      <c r="AJ138" s="46">
        <f t="shared" si="264"/>
        <v>0</v>
      </c>
      <c r="AK138" s="46">
        <f t="shared" si="264"/>
        <v>0</v>
      </c>
      <c r="AL138" s="46">
        <f t="shared" si="264"/>
        <v>0</v>
      </c>
      <c r="AM138" s="46">
        <f t="shared" si="264"/>
        <v>0</v>
      </c>
      <c r="AN138" s="46">
        <f t="shared" si="264"/>
        <v>0</v>
      </c>
      <c r="AO138" s="46">
        <f t="shared" si="264"/>
        <v>0</v>
      </c>
      <c r="AP138" s="46">
        <f t="shared" si="264"/>
        <v>0</v>
      </c>
      <c r="AQ138" s="46">
        <f t="shared" si="265"/>
        <v>0</v>
      </c>
      <c r="AR138" s="46">
        <f t="shared" si="265"/>
        <v>0</v>
      </c>
      <c r="AS138" s="46">
        <f t="shared" si="265"/>
        <v>0</v>
      </c>
      <c r="AT138" s="46">
        <f t="shared" si="265"/>
        <v>0</v>
      </c>
      <c r="AU138" s="46">
        <f t="shared" si="265"/>
        <v>0</v>
      </c>
      <c r="AV138" s="46">
        <f t="shared" si="265"/>
        <v>0</v>
      </c>
      <c r="AW138" s="46">
        <f t="shared" si="265"/>
        <v>0</v>
      </c>
      <c r="AX138" s="46">
        <f t="shared" si="265"/>
        <v>0</v>
      </c>
      <c r="AY138" s="46">
        <f t="shared" si="265"/>
        <v>0</v>
      </c>
      <c r="AZ138" s="46">
        <f t="shared" si="265"/>
        <v>0</v>
      </c>
      <c r="BA138" s="46">
        <f t="shared" si="265"/>
        <v>0</v>
      </c>
      <c r="BB138" s="46">
        <f t="shared" si="265"/>
        <v>0</v>
      </c>
      <c r="BC138" s="46">
        <f t="shared" si="265"/>
        <v>0</v>
      </c>
      <c r="BD138" s="46">
        <f t="shared" si="265"/>
        <v>0</v>
      </c>
      <c r="BE138" s="46">
        <f t="shared" si="265"/>
        <v>0</v>
      </c>
      <c r="BF138" s="46">
        <f t="shared" si="266"/>
        <v>0</v>
      </c>
      <c r="BG138" s="46">
        <f t="shared" si="266"/>
        <v>0</v>
      </c>
      <c r="BH138" s="46">
        <f t="shared" si="266"/>
        <v>0</v>
      </c>
      <c r="BI138" s="46">
        <f t="shared" si="266"/>
        <v>0</v>
      </c>
      <c r="BJ138" s="46">
        <f t="shared" si="266"/>
        <v>0</v>
      </c>
      <c r="BK138" s="46"/>
      <c r="BL138" s="46">
        <f t="shared" si="267"/>
        <v>0</v>
      </c>
      <c r="BM138" s="46">
        <f t="shared" si="267"/>
        <v>0</v>
      </c>
      <c r="BN138" s="46">
        <f t="shared" si="267"/>
        <v>0</v>
      </c>
      <c r="BO138" s="46">
        <f t="shared" si="267"/>
        <v>0</v>
      </c>
      <c r="BP138" s="46">
        <f t="shared" si="267"/>
        <v>0</v>
      </c>
      <c r="BQ138" s="46">
        <f t="shared" si="267"/>
        <v>0</v>
      </c>
      <c r="BR138" s="46">
        <f t="shared" si="267"/>
        <v>0</v>
      </c>
      <c r="BS138" s="46">
        <f t="shared" si="267"/>
        <v>0</v>
      </c>
      <c r="BT138" s="46">
        <f t="shared" si="267"/>
        <v>0</v>
      </c>
      <c r="BU138" s="46">
        <f t="shared" si="267"/>
        <v>0</v>
      </c>
      <c r="CL138" s="51"/>
      <c r="CM138" s="51"/>
      <c r="CN138" s="51"/>
    </row>
    <row r="139" spans="2:92" x14ac:dyDescent="0.2">
      <c r="H139" s="1"/>
      <c r="J139" s="2"/>
      <c r="K139" s="111" t="s">
        <v>158</v>
      </c>
      <c r="M139" s="35"/>
      <c r="N139" s="35"/>
      <c r="AG139" s="46">
        <f t="shared" si="264"/>
        <v>0</v>
      </c>
      <c r="AH139" s="46">
        <f t="shared" si="264"/>
        <v>0</v>
      </c>
      <c r="AI139" s="46">
        <f t="shared" si="264"/>
        <v>0</v>
      </c>
      <c r="AJ139" s="46">
        <f t="shared" si="264"/>
        <v>0</v>
      </c>
      <c r="AK139" s="46">
        <f t="shared" si="264"/>
        <v>0</v>
      </c>
      <c r="AL139" s="46">
        <f t="shared" si="264"/>
        <v>0</v>
      </c>
      <c r="AM139" s="46">
        <f t="shared" si="264"/>
        <v>0</v>
      </c>
      <c r="AN139" s="46">
        <f t="shared" si="264"/>
        <v>0</v>
      </c>
      <c r="AO139" s="46">
        <f t="shared" si="264"/>
        <v>0</v>
      </c>
      <c r="AP139" s="46">
        <f t="shared" si="264"/>
        <v>0</v>
      </c>
      <c r="AQ139" s="46">
        <f t="shared" si="265"/>
        <v>0</v>
      </c>
      <c r="AR139" s="46">
        <f t="shared" si="265"/>
        <v>0</v>
      </c>
      <c r="AS139" s="46">
        <f t="shared" si="265"/>
        <v>0</v>
      </c>
      <c r="AT139" s="46">
        <f t="shared" si="265"/>
        <v>0</v>
      </c>
      <c r="AU139" s="46">
        <f t="shared" si="265"/>
        <v>0</v>
      </c>
      <c r="AV139" s="46">
        <f t="shared" si="265"/>
        <v>0</v>
      </c>
      <c r="AW139" s="46">
        <f t="shared" si="265"/>
        <v>0</v>
      </c>
      <c r="AX139" s="46">
        <f t="shared" si="265"/>
        <v>0</v>
      </c>
      <c r="AY139" s="46">
        <f t="shared" si="265"/>
        <v>0</v>
      </c>
      <c r="AZ139" s="46">
        <f t="shared" si="265"/>
        <v>0</v>
      </c>
      <c r="BA139" s="46">
        <f t="shared" si="265"/>
        <v>0</v>
      </c>
      <c r="BB139" s="46">
        <f t="shared" si="265"/>
        <v>0</v>
      </c>
      <c r="BC139" s="46">
        <f t="shared" si="265"/>
        <v>0</v>
      </c>
      <c r="BD139" s="46">
        <f t="shared" si="265"/>
        <v>0</v>
      </c>
      <c r="BE139" s="46">
        <f t="shared" si="265"/>
        <v>0</v>
      </c>
      <c r="BF139" s="46">
        <f t="shared" si="266"/>
        <v>0</v>
      </c>
      <c r="BG139" s="46">
        <f t="shared" si="266"/>
        <v>0</v>
      </c>
      <c r="BH139" s="46">
        <f t="shared" si="266"/>
        <v>0</v>
      </c>
      <c r="BI139" s="46">
        <f t="shared" si="266"/>
        <v>0</v>
      </c>
      <c r="BJ139" s="46">
        <f t="shared" si="266"/>
        <v>0</v>
      </c>
      <c r="BK139" s="46"/>
      <c r="BL139" s="46">
        <f t="shared" si="267"/>
        <v>0</v>
      </c>
      <c r="BM139" s="46">
        <f t="shared" si="267"/>
        <v>0</v>
      </c>
      <c r="BN139" s="46">
        <f t="shared" si="267"/>
        <v>0</v>
      </c>
      <c r="BO139" s="46">
        <f t="shared" si="267"/>
        <v>0</v>
      </c>
      <c r="BP139" s="46">
        <f t="shared" si="267"/>
        <v>0</v>
      </c>
      <c r="BQ139" s="46">
        <f t="shared" si="267"/>
        <v>0</v>
      </c>
      <c r="BR139" s="46">
        <f t="shared" si="267"/>
        <v>0</v>
      </c>
      <c r="BS139" s="46">
        <f t="shared" si="267"/>
        <v>0</v>
      </c>
      <c r="BT139" s="46">
        <f t="shared" si="267"/>
        <v>0</v>
      </c>
      <c r="BU139" s="46">
        <f t="shared" si="267"/>
        <v>0</v>
      </c>
      <c r="CL139" s="51"/>
      <c r="CM139" s="51"/>
      <c r="CN139" s="51"/>
    </row>
    <row r="140" spans="2:92" x14ac:dyDescent="0.2">
      <c r="H140" s="1"/>
      <c r="J140" s="2"/>
      <c r="K140" s="111" t="s">
        <v>31</v>
      </c>
      <c r="M140" s="35"/>
      <c r="N140" s="35"/>
      <c r="AG140" s="46">
        <f t="shared" si="264"/>
        <v>0</v>
      </c>
      <c r="AH140" s="46">
        <f t="shared" si="264"/>
        <v>0</v>
      </c>
      <c r="AI140" s="46">
        <f t="shared" si="264"/>
        <v>0</v>
      </c>
      <c r="AJ140" s="46">
        <f t="shared" si="264"/>
        <v>0</v>
      </c>
      <c r="AK140" s="46">
        <f t="shared" si="264"/>
        <v>0</v>
      </c>
      <c r="AL140" s="46">
        <f t="shared" si="264"/>
        <v>0</v>
      </c>
      <c r="AM140" s="46">
        <f t="shared" si="264"/>
        <v>0</v>
      </c>
      <c r="AN140" s="46">
        <f t="shared" si="264"/>
        <v>0</v>
      </c>
      <c r="AO140" s="46">
        <f t="shared" si="264"/>
        <v>0</v>
      </c>
      <c r="AP140" s="46">
        <f t="shared" si="264"/>
        <v>0</v>
      </c>
      <c r="AQ140" s="46">
        <f t="shared" si="265"/>
        <v>0</v>
      </c>
      <c r="AR140" s="46">
        <f t="shared" si="265"/>
        <v>0</v>
      </c>
      <c r="AS140" s="46">
        <f t="shared" si="265"/>
        <v>0</v>
      </c>
      <c r="AT140" s="46">
        <f t="shared" si="265"/>
        <v>0</v>
      </c>
      <c r="AU140" s="46">
        <f t="shared" si="265"/>
        <v>0</v>
      </c>
      <c r="AV140" s="46">
        <f t="shared" si="265"/>
        <v>0</v>
      </c>
      <c r="AW140" s="46">
        <f t="shared" si="265"/>
        <v>0</v>
      </c>
      <c r="AX140" s="46">
        <f t="shared" si="265"/>
        <v>0</v>
      </c>
      <c r="AY140" s="46">
        <f t="shared" si="265"/>
        <v>0</v>
      </c>
      <c r="AZ140" s="46">
        <f t="shared" si="265"/>
        <v>0</v>
      </c>
      <c r="BA140" s="46">
        <f t="shared" si="265"/>
        <v>0</v>
      </c>
      <c r="BB140" s="46">
        <f t="shared" si="265"/>
        <v>0</v>
      </c>
      <c r="BC140" s="46">
        <f t="shared" si="265"/>
        <v>0</v>
      </c>
      <c r="BD140" s="46">
        <f t="shared" si="265"/>
        <v>0</v>
      </c>
      <c r="BE140" s="46">
        <f t="shared" si="265"/>
        <v>0</v>
      </c>
      <c r="BF140" s="46">
        <f t="shared" si="266"/>
        <v>0</v>
      </c>
      <c r="BG140" s="46">
        <f t="shared" si="266"/>
        <v>0</v>
      </c>
      <c r="BH140" s="46">
        <f t="shared" si="266"/>
        <v>0</v>
      </c>
      <c r="BI140" s="46">
        <f t="shared" si="266"/>
        <v>0</v>
      </c>
      <c r="BJ140" s="46">
        <f t="shared" si="266"/>
        <v>0</v>
      </c>
      <c r="BK140" s="46"/>
      <c r="BL140" s="46">
        <f t="shared" si="267"/>
        <v>0</v>
      </c>
      <c r="BM140" s="46">
        <f t="shared" si="267"/>
        <v>0</v>
      </c>
      <c r="BN140" s="46">
        <f t="shared" si="267"/>
        <v>0</v>
      </c>
      <c r="BO140" s="46">
        <f t="shared" si="267"/>
        <v>0</v>
      </c>
      <c r="BP140" s="46">
        <f t="shared" si="267"/>
        <v>0</v>
      </c>
      <c r="BQ140" s="46">
        <f t="shared" si="267"/>
        <v>0</v>
      </c>
      <c r="BR140" s="46">
        <f t="shared" si="267"/>
        <v>0</v>
      </c>
      <c r="BS140" s="46">
        <f t="shared" si="267"/>
        <v>0</v>
      </c>
      <c r="BT140" s="46">
        <f t="shared" si="267"/>
        <v>0</v>
      </c>
      <c r="BU140" s="46">
        <f t="shared" si="267"/>
        <v>0</v>
      </c>
      <c r="CL140" s="51"/>
      <c r="CM140" s="51"/>
      <c r="CN140" s="51"/>
    </row>
    <row r="142" spans="2:92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</row>
  </sheetData>
  <sheetProtection sheet="1" objects="1" scenarios="1" formatCells="0" formatColumns="0" formatRows="0" sort="0" autoFilter="0" pivotTables="0"/>
  <mergeCells count="2">
    <mergeCell ref="CJ2:CJ7"/>
    <mergeCell ref="CI7:CI8"/>
  </mergeCells>
  <phoneticPr fontId="2" type="noConversion"/>
  <conditionalFormatting sqref="BW9:CA128 O6:P6 U6:V6 C9:I128 L10:P128 CF9:CF128 R10:S128 X9:X128 AE9:AE128 L9:N9 U9:V128">
    <cfRule type="expression" dxfId="163" priority="39" stopIfTrue="1">
      <formula>MOD(ROW(C6)-ROW(C$7),5) = 1</formula>
    </cfRule>
    <cfRule type="expression" dxfId="162" priority="40" stopIfTrue="1">
      <formula>MOD(ROW(C6)-ROW(C$7),5) = 2</formula>
    </cfRule>
  </conditionalFormatting>
  <conditionalFormatting sqref="Y6 S6 Y9:Y128">
    <cfRule type="expression" dxfId="161" priority="44" stopIfTrue="1">
      <formula>MOD(ROW(S6)-ROW(R$7),5) = 1</formula>
    </cfRule>
    <cfRule type="expression" dxfId="160" priority="45" stopIfTrue="1">
      <formula>MOD(ROW(S6)-ROW(R$7),5) = 2</formula>
    </cfRule>
  </conditionalFormatting>
  <conditionalFormatting sqref="R6 X6">
    <cfRule type="expression" dxfId="159" priority="46" stopIfTrue="1">
      <formula>MOD(ROW(R6)-ROW(#REF!),5) = 1</formula>
    </cfRule>
    <cfRule type="expression" dxfId="158" priority="47" stopIfTrue="1">
      <formula>MOD(ROW(R6)-ROW(#REF!),5) = 2</formula>
    </cfRule>
  </conditionalFormatting>
  <conditionalFormatting sqref="AG134:BU140">
    <cfRule type="expression" dxfId="157" priority="38" stopIfTrue="1">
      <formula>$K134=AG$7</formula>
    </cfRule>
  </conditionalFormatting>
  <conditionalFormatting sqref="J9:K128">
    <cfRule type="expression" dxfId="156" priority="33" stopIfTrue="1">
      <formula>MOD(ROW(J9)-ROW(J$7),5) = 1</formula>
    </cfRule>
    <cfRule type="expression" dxfId="155" priority="34" stopIfTrue="1">
      <formula>MOD(ROW(J9)-ROW(J$7),5) = 2</formula>
    </cfRule>
  </conditionalFormatting>
  <conditionalFormatting sqref="AG9:BJ128">
    <cfRule type="expression" dxfId="154" priority="31">
      <formula>AG9&lt;&gt;AG$7</formula>
    </cfRule>
    <cfRule type="expression" dxfId="153" priority="32">
      <formula>MOD(ROW(AG9)-ROW(AG$7),5) = 1</formula>
    </cfRule>
  </conditionalFormatting>
  <conditionalFormatting sqref="BL9:BU128">
    <cfRule type="expression" dxfId="152" priority="26">
      <formula>BL9&lt;&gt;BL$7</formula>
    </cfRule>
    <cfRule type="expression" dxfId="151" priority="27">
      <formula>MOD(ROW(BL9)-ROW(BL$7),5) = 1</formula>
    </cfRule>
    <cfRule type="expression" dxfId="150" priority="28">
      <formula>BL$8 = 1</formula>
    </cfRule>
  </conditionalFormatting>
  <conditionalFormatting sqref="DV4:DZ5 EE4:EE5 BL6:BU6 BL8:BU8">
    <cfRule type="expression" dxfId="149" priority="25" stopIfTrue="1">
      <formula>BL$8=1</formula>
    </cfRule>
  </conditionalFormatting>
  <conditionalFormatting sqref="B9:B128">
    <cfRule type="expression" dxfId="148" priority="21" stopIfTrue="1">
      <formula>MOD(ROW(B9)-ROW(B$7),5) = 1</formula>
    </cfRule>
    <cfRule type="expression" dxfId="147" priority="22" stopIfTrue="1">
      <formula>MOD(ROW(B9)-ROW(B$7),5) = 2</formula>
    </cfRule>
  </conditionalFormatting>
  <conditionalFormatting sqref="EA4:ED5">
    <cfRule type="expression" dxfId="146" priority="15" stopIfTrue="1">
      <formula>EA$8=1</formula>
    </cfRule>
  </conditionalFormatting>
  <conditionalFormatting sqref="CB9:CE128">
    <cfRule type="expression" dxfId="145" priority="13" stopIfTrue="1">
      <formula>MOD(ROW(CB9)-ROW(CB$7),5) = 1</formula>
    </cfRule>
    <cfRule type="expression" dxfId="144" priority="14" stopIfTrue="1">
      <formula>MOD(ROW(CB9)-ROW(CB$7),5) = 2</formula>
    </cfRule>
  </conditionalFormatting>
  <conditionalFormatting sqref="O9:S9">
    <cfRule type="expression" dxfId="143" priority="5" stopIfTrue="1">
      <formula>MOD(ROW(O9)-ROW(O$7),5) = 1</formula>
    </cfRule>
    <cfRule type="expression" dxfId="142" priority="6" stopIfTrue="1">
      <formula>MOD(ROW(O9)-ROW(O$7),5) = 2</formula>
    </cfRule>
  </conditionalFormatting>
  <conditionalFormatting sqref="T9:T128">
    <cfRule type="expression" dxfId="141" priority="3" stopIfTrue="1">
      <formula>MOD(ROW(T9)-ROW(T$7),5) = 1</formula>
    </cfRule>
    <cfRule type="expression" dxfId="140" priority="4" stopIfTrue="1">
      <formula>MOD(ROW(T9)-ROW(T$7),5) = 2</formula>
    </cfRule>
  </conditionalFormatting>
  <conditionalFormatting sqref="Z9:AD128">
    <cfRule type="expression" dxfId="139" priority="1" stopIfTrue="1">
      <formula>MOD(ROW(Z9)-ROW(Z$7),5) = 1</formula>
    </cfRule>
    <cfRule type="expression" dxfId="138" priority="2" stopIfTrue="1">
      <formula>MOD(ROW(Z9)-ROW(Z$7),5) = 2</formula>
    </cfRule>
  </conditionalFormatting>
  <printOptions horizontalCentered="1"/>
  <pageMargins left="0" right="0" top="0" bottom="0" header="0" footer="0"/>
  <pageSetup paperSize="9" scale="46" fitToHeight="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DD924520-843E-4BFE-AE06-1F7ACB369FA5}">
            <xm:f>MOD(ROW('Trail-1'!Q9)-ROW('Trail-1'!Q$7),5) = 1</xm:f>
            <x14:dxf>
              <border>
                <bottom style="thin">
                  <color indexed="64"/>
                </bottom>
              </border>
            </x14:dxf>
          </x14:cfRule>
          <x14:cfRule type="expression" priority="12" stopIfTrue="1" id="{A9706EED-708E-454A-B36A-43AB271B7A7A}">
            <xm:f>MOD(ROW('Trail-1'!Q9)-ROW('Trail-1'!Q$7),5) = 2</xm:f>
            <x14:dxf>
              <border>
                <top style="thin">
                  <color indexed="64"/>
                </top>
              </border>
            </x14:dxf>
          </x14:cfRule>
          <xm:sqref>Q10:Q128 W9:W128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pageSetUpPr fitToPage="1"/>
  </sheetPr>
  <dimension ref="B1:EP142"/>
  <sheetViews>
    <sheetView zoomScale="80" zoomScaleNormal="80" workbookViewId="0">
      <pane xSplit="14" ySplit="8" topLeftCell="CP9" activePane="bottomRight" state="frozen"/>
      <selection activeCell="AI6" sqref="AI6"/>
      <selection pane="topRight" activeCell="AI6" sqref="AI6"/>
      <selection pane="bottomLeft" activeCell="AI6" sqref="AI6"/>
      <selection pane="bottomRight" activeCell="AI6" sqref="AI6"/>
    </sheetView>
  </sheetViews>
  <sheetFormatPr defaultRowHeight="12.75" x14ac:dyDescent="0.2"/>
  <cols>
    <col min="1" max="1" width="3.5703125" style="1" customWidth="1"/>
    <col min="2" max="2" width="5.28515625" style="1" customWidth="1"/>
    <col min="3" max="5" width="4.28515625" style="1" customWidth="1"/>
    <col min="6" max="6" width="23.28515625" style="1" customWidth="1"/>
    <col min="7" max="7" width="8.42578125" style="1" customWidth="1"/>
    <col min="8" max="8" width="5.5703125" style="2" customWidth="1"/>
    <col min="9" max="9" width="10.7109375" style="1" bestFit="1" customWidth="1"/>
    <col min="10" max="10" width="6" style="1" customWidth="1"/>
    <col min="11" max="11" width="7.28515625" style="1" customWidth="1"/>
    <col min="12" max="12" width="9.7109375" style="24" customWidth="1"/>
    <col min="13" max="13" width="5.140625" style="1" bestFit="1" customWidth="1"/>
    <col min="14" max="14" width="9.140625" style="1" bestFit="1"/>
    <col min="15" max="19" width="4.7109375" style="1" customWidth="1"/>
    <col min="20" max="20" width="9.7109375" style="1" customWidth="1"/>
    <col min="21" max="25" width="4.7109375" style="1" customWidth="1"/>
    <col min="26" max="26" width="9.7109375" style="1" customWidth="1"/>
    <col min="27" max="27" width="6.7109375" style="24" customWidth="1"/>
    <col min="28" max="28" width="9.28515625" style="24" customWidth="1"/>
    <col min="29" max="29" width="5.7109375" style="24" customWidth="1"/>
    <col min="30" max="30" width="6.28515625" style="24" customWidth="1"/>
    <col min="31" max="31" width="5.5703125" style="24" bestFit="1" customWidth="1"/>
    <col min="32" max="32" width="3.7109375" style="24" customWidth="1"/>
    <col min="33" max="33" width="3.7109375" style="3" customWidth="1"/>
    <col min="34" max="34" width="3.7109375" style="4" customWidth="1"/>
    <col min="35" max="62" width="3.7109375" style="1" customWidth="1"/>
    <col min="63" max="63" width="3.7109375" style="24" customWidth="1"/>
    <col min="64" max="74" width="3.7109375" style="1" customWidth="1"/>
    <col min="75" max="84" width="5.7109375" style="1" customWidth="1"/>
    <col min="85" max="85" width="8" style="1" bestFit="1" customWidth="1"/>
    <col min="86" max="86" width="6" style="24" bestFit="1" customWidth="1"/>
    <col min="87" max="87" width="3" style="1" customWidth="1"/>
    <col min="88" max="88" width="5.5703125" style="38" customWidth="1"/>
    <col min="89" max="89" width="9.140625" style="15"/>
    <col min="90" max="94" width="9.140625" style="1"/>
    <col min="95" max="124" width="3.7109375" style="105" customWidth="1"/>
    <col min="125" max="125" width="14.85546875" style="1" bestFit="1" customWidth="1"/>
    <col min="126" max="135" width="3.7109375" style="105" customWidth="1"/>
    <col min="136" max="136" width="9.140625" style="1"/>
    <col min="137" max="146" width="6.28515625" style="74" customWidth="1"/>
    <col min="147" max="16384" width="9.140625" style="1"/>
  </cols>
  <sheetData>
    <row r="1" spans="2:146" ht="30" customHeight="1" x14ac:dyDescent="0.2"/>
    <row r="2" spans="2:146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28"/>
      <c r="CJ2" s="268" t="s">
        <v>188</v>
      </c>
      <c r="CK2" s="28"/>
    </row>
    <row r="3" spans="2:146" ht="21.75" customHeight="1" x14ac:dyDescent="0.3">
      <c r="B3" s="114" t="str">
        <f>Trail_3_nazev &amp; "  " &amp; TEXT(Trail_3_datum,"d.m.") &amp; YEAR(Trail_3_datum)</f>
        <v xml:space="preserve">  0.1.1900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J3" s="269"/>
      <c r="CK3" s="20" t="s">
        <v>325</v>
      </c>
      <c r="CL3" s="20" t="s">
        <v>324</v>
      </c>
      <c r="CM3" s="108" t="s">
        <v>393</v>
      </c>
      <c r="CN3" s="20" t="s">
        <v>525</v>
      </c>
      <c r="CO3" s="202" t="s">
        <v>373</v>
      </c>
      <c r="CQ3" s="106" t="s">
        <v>320</v>
      </c>
      <c r="DV3" s="106"/>
    </row>
    <row r="4" spans="2:146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J4" s="269"/>
      <c r="CK4" s="20">
        <f>COUNTIF(BL7:BU7,"&gt; ''")</f>
        <v>0</v>
      </c>
      <c r="CL4" s="20">
        <f>60+Trail_1_TC</f>
        <v>90</v>
      </c>
      <c r="CM4" s="108">
        <f>CK4*CL4</f>
        <v>0</v>
      </c>
      <c r="CN4" s="1">
        <f>COUNTIF(AG7:BJ7,"&gt; ''")</f>
        <v>0</v>
      </c>
      <c r="CO4" s="55">
        <f ca="1">AVERAGE(LARGE(CO9:CO225,1),LARGE(CO9:CO225,2),LARGE(CO9:CO225,3))</f>
        <v>0</v>
      </c>
      <c r="DU4" s="229" t="s">
        <v>380</v>
      </c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G4" s="206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2:146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J5" s="269"/>
      <c r="CK5" s="20"/>
      <c r="DU5" s="230" t="s">
        <v>379</v>
      </c>
      <c r="DV5" s="198"/>
      <c r="DW5" s="198"/>
      <c r="DX5" s="169"/>
      <c r="DY5" s="169"/>
      <c r="DZ5" s="169"/>
      <c r="EA5" s="198"/>
      <c r="EB5" s="169"/>
      <c r="EC5" s="169"/>
      <c r="ED5" s="169"/>
      <c r="EE5" s="169"/>
      <c r="EG5" s="107">
        <f>IF(EG7&lt;=$DY$6,IF(EG7&lt;=$DW$6,IF(EG7&lt;=$DV$6,1,2),IF(EG7&lt;=$DX$6,3,4)),IF(EG7&lt;=$EE$6,5,6))</f>
        <v>6</v>
      </c>
      <c r="EH5" s="107">
        <f>IF(EH7&lt;=$DY$6,IF(EH7&lt;=$DW$6,IF(EH7&lt;=$DV$6,1,2),IF(EH7&lt;=$DX$6,3,4)),IF(EH7&lt;=$EE$6,5,6))</f>
        <v>6</v>
      </c>
      <c r="EI5" s="107">
        <f>IF(EI7&lt;=$DY$6,IF(EI7&lt;=$DW$6,IF(EI7&lt;=$DV$6,1,2),IF(EI7&lt;=$DX$6,3,4)),IF(EI7&lt;=$EE$6,5,6))</f>
        <v>6</v>
      </c>
      <c r="EJ5" s="107">
        <f>IF(EJ7&lt;=$DY$6,IF(EJ7&lt;=$DW$6,IF(EJ7&lt;=$DV$6,1,2),IF(EJ7&lt;=$DX$6,3,4)),IF(EJ7&lt;=$EE$6,5,6))</f>
        <v>6</v>
      </c>
      <c r="EK5" s="107">
        <f t="shared" ref="EK5:EP5" si="0">IF(EK7&lt;=$DY$6,IF(EK7&lt;=$DW$6,IF(EK7&lt;=$DV$6,1,2),IF(EK7&lt;=$DX$6,3,4)),IF(EK7&lt;=$EE$6,5,6))</f>
        <v>6</v>
      </c>
      <c r="EL5" s="107">
        <f t="shared" si="0"/>
        <v>6</v>
      </c>
      <c r="EM5" s="107">
        <f t="shared" si="0"/>
        <v>6</v>
      </c>
      <c r="EN5" s="107">
        <f t="shared" si="0"/>
        <v>6</v>
      </c>
      <c r="EO5" s="107">
        <f t="shared" si="0"/>
        <v>6</v>
      </c>
      <c r="EP5" s="107">
        <f t="shared" si="0"/>
        <v>6</v>
      </c>
    </row>
    <row r="6" spans="2:146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54"/>
      <c r="M6" s="34"/>
      <c r="N6" s="55" t="e">
        <f ca="1">AVERAGE(LARGE(N9:N225,1),LARGE(N9:N225,2),LARGE(N9:N225,3))</f>
        <v>#NUM!</v>
      </c>
      <c r="O6" s="128"/>
      <c r="P6" s="128"/>
      <c r="Q6" s="34"/>
      <c r="R6" s="128"/>
      <c r="S6" s="128"/>
      <c r="T6" s="238"/>
      <c r="U6" s="128"/>
      <c r="V6" s="128"/>
      <c r="W6" s="34"/>
      <c r="X6" s="128"/>
      <c r="Y6" s="128"/>
      <c r="Z6" s="78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233">
        <f>EG5</f>
        <v>6</v>
      </c>
      <c r="BM6" s="233">
        <f>EH5</f>
        <v>6</v>
      </c>
      <c r="BN6" s="233">
        <f>EI5</f>
        <v>6</v>
      </c>
      <c r="BO6" s="233">
        <f>EJ5</f>
        <v>6</v>
      </c>
      <c r="BP6" s="233">
        <f t="shared" ref="BP6:BU6" si="1">EK5</f>
        <v>6</v>
      </c>
      <c r="BQ6" s="233">
        <f t="shared" si="1"/>
        <v>6</v>
      </c>
      <c r="BR6" s="233">
        <f t="shared" si="1"/>
        <v>6</v>
      </c>
      <c r="BS6" s="233">
        <f t="shared" si="1"/>
        <v>6</v>
      </c>
      <c r="BT6" s="233">
        <f t="shared" si="1"/>
        <v>6</v>
      </c>
      <c r="BU6" s="233">
        <f t="shared" si="1"/>
        <v>6</v>
      </c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J6" s="269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07">
        <f>SUM($CJ5:DV5)</f>
        <v>0</v>
      </c>
      <c r="DW6" s="107">
        <f>SUM($CJ5:DW5)</f>
        <v>0</v>
      </c>
      <c r="DX6" s="107">
        <f>SUM($CJ5:DX5)</f>
        <v>0</v>
      </c>
      <c r="DY6" s="107">
        <f>SUM($CJ5:DY5)</f>
        <v>0</v>
      </c>
      <c r="DZ6" s="107">
        <f>SUM($CJ5:DZ5)</f>
        <v>0</v>
      </c>
      <c r="EA6" s="107">
        <f>SUM($CJ5:EA5)</f>
        <v>0</v>
      </c>
      <c r="EB6" s="107">
        <f>SUM($CJ5:EB5)</f>
        <v>0</v>
      </c>
      <c r="EC6" s="107">
        <f>SUM($CJ5:EC5)</f>
        <v>0</v>
      </c>
      <c r="ED6" s="107">
        <f>SUM($CJ5:ED5)</f>
        <v>0</v>
      </c>
      <c r="EE6" s="107">
        <f>SUM($CJ5:EE5)</f>
        <v>0</v>
      </c>
      <c r="EF6" s="196"/>
      <c r="EG6" s="107">
        <f t="shared" ref="EG6:EJ6" si="2">IF(EG5=EF5,EF6+1,1)</f>
        <v>1</v>
      </c>
      <c r="EH6" s="107">
        <f t="shared" si="2"/>
        <v>2</v>
      </c>
      <c r="EI6" s="107">
        <f t="shared" si="2"/>
        <v>3</v>
      </c>
      <c r="EJ6" s="107">
        <f t="shared" si="2"/>
        <v>4</v>
      </c>
      <c r="EK6" s="107">
        <f t="shared" ref="EK6" si="3">IF(EK5=EJ5,EJ6+1,1)</f>
        <v>5</v>
      </c>
      <c r="EL6" s="107">
        <f t="shared" ref="EL6" si="4">IF(EL5=EK5,EK6+1,1)</f>
        <v>6</v>
      </c>
      <c r="EM6" s="107">
        <f t="shared" ref="EM6" si="5">IF(EM5=EL5,EL6+1,1)</f>
        <v>7</v>
      </c>
      <c r="EN6" s="107">
        <f t="shared" ref="EN6" si="6">IF(EN5=EM5,EM6+1,1)</f>
        <v>8</v>
      </c>
      <c r="EO6" s="107">
        <f t="shared" ref="EO6" si="7">IF(EO5=EN5,EN6+1,1)</f>
        <v>9</v>
      </c>
      <c r="EP6" s="107">
        <f t="shared" ref="EP6" si="8">IF(EP5=EO5,EO6+1,1)</f>
        <v>10</v>
      </c>
    </row>
    <row r="7" spans="2:146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27" t="s">
        <v>288</v>
      </c>
      <c r="P7" s="27"/>
      <c r="Q7" s="27"/>
      <c r="R7" s="27" t="str">
        <f>Texty!$A$15 &amp; " 1"</f>
        <v>cíl 1</v>
      </c>
      <c r="S7" s="173"/>
      <c r="T7" s="27"/>
      <c r="U7" s="27" t="s">
        <v>289</v>
      </c>
      <c r="V7" s="27"/>
      <c r="W7" s="27"/>
      <c r="X7" s="27" t="str">
        <f>Texty!$A$15 &amp; " 2"</f>
        <v>cíl 2</v>
      </c>
      <c r="Y7" s="173"/>
      <c r="Z7" s="27"/>
      <c r="AA7" s="7" t="s">
        <v>15</v>
      </c>
      <c r="AB7" s="25"/>
      <c r="AC7" s="25" t="str">
        <f>Texty!$A$11</f>
        <v>čas</v>
      </c>
      <c r="AD7" s="25"/>
      <c r="AE7" s="123"/>
      <c r="AF7" s="13"/>
      <c r="AG7" s="218"/>
      <c r="AH7" s="169"/>
      <c r="AI7" s="169"/>
      <c r="AJ7" s="169"/>
      <c r="AK7" s="219"/>
      <c r="AL7" s="218"/>
      <c r="AM7" s="169"/>
      <c r="AN7" s="169"/>
      <c r="AO7" s="169"/>
      <c r="AP7" s="219"/>
      <c r="AQ7" s="218"/>
      <c r="AR7" s="169"/>
      <c r="AS7" s="169"/>
      <c r="AT7" s="169"/>
      <c r="AU7" s="219"/>
      <c r="AV7" s="218"/>
      <c r="AW7" s="169"/>
      <c r="AX7" s="169"/>
      <c r="AY7" s="169"/>
      <c r="AZ7" s="219"/>
      <c r="BA7" s="218"/>
      <c r="BB7" s="169"/>
      <c r="BC7" s="169"/>
      <c r="BD7" s="169"/>
      <c r="BE7" s="219"/>
      <c r="BF7" s="218"/>
      <c r="BG7" s="169"/>
      <c r="BH7" s="169"/>
      <c r="BI7" s="169"/>
      <c r="BJ7" s="220"/>
      <c r="BK7" s="216"/>
      <c r="BL7" s="205"/>
      <c r="BM7" s="59"/>
      <c r="BN7" s="205"/>
      <c r="BO7" s="205"/>
      <c r="BP7" s="205"/>
      <c r="BQ7" s="205"/>
      <c r="BR7" s="205"/>
      <c r="BS7" s="205"/>
      <c r="BT7" s="205"/>
      <c r="BU7" s="205"/>
      <c r="BV7" s="213"/>
      <c r="BW7" s="234" t="str">
        <f>Texty!$A$11</f>
        <v>čas</v>
      </c>
      <c r="BX7" s="234" t="str">
        <f>Texty!$A$11</f>
        <v>čas</v>
      </c>
      <c r="BY7" s="234" t="str">
        <f>Texty!$A$11</f>
        <v>čas</v>
      </c>
      <c r="BZ7" s="234" t="str">
        <f>Texty!$A$11</f>
        <v>čas</v>
      </c>
      <c r="CA7" s="234" t="str">
        <f>Texty!$A$11</f>
        <v>čas</v>
      </c>
      <c r="CB7" s="234" t="str">
        <f>Texty!$A$11</f>
        <v>čas</v>
      </c>
      <c r="CC7" s="234" t="str">
        <f>Texty!$A$11</f>
        <v>čas</v>
      </c>
      <c r="CD7" s="234" t="str">
        <f>Texty!$A$11</f>
        <v>čas</v>
      </c>
      <c r="CE7" s="234" t="str">
        <f>Texty!$A$11</f>
        <v>čas</v>
      </c>
      <c r="CF7" s="234" t="str">
        <f>Texty!$A$11</f>
        <v>čas</v>
      </c>
      <c r="CG7" s="100" t="str">
        <f>Texty!$A$16</f>
        <v>součet</v>
      </c>
      <c r="CH7" s="7"/>
      <c r="CI7" s="270"/>
      <c r="CJ7" s="269"/>
      <c r="CK7" s="20" t="s">
        <v>22</v>
      </c>
      <c r="CL7" s="14" t="s">
        <v>4</v>
      </c>
      <c r="CM7" s="14" t="s">
        <v>4</v>
      </c>
      <c r="CN7" s="14" t="s">
        <v>4</v>
      </c>
      <c r="CQ7" s="107">
        <f t="shared" ref="CQ7:DT7" si="9">COLUMN(AG6)-COLUMN($AG$6)+1</f>
        <v>1</v>
      </c>
      <c r="CR7" s="107">
        <f t="shared" si="9"/>
        <v>2</v>
      </c>
      <c r="CS7" s="107">
        <f t="shared" si="9"/>
        <v>3</v>
      </c>
      <c r="CT7" s="107">
        <f t="shared" si="9"/>
        <v>4</v>
      </c>
      <c r="CU7" s="107">
        <f t="shared" si="9"/>
        <v>5</v>
      </c>
      <c r="CV7" s="107">
        <f t="shared" si="9"/>
        <v>6</v>
      </c>
      <c r="CW7" s="107">
        <f t="shared" si="9"/>
        <v>7</v>
      </c>
      <c r="CX7" s="107">
        <f t="shared" si="9"/>
        <v>8</v>
      </c>
      <c r="CY7" s="107">
        <f t="shared" si="9"/>
        <v>9</v>
      </c>
      <c r="CZ7" s="107">
        <f t="shared" si="9"/>
        <v>10</v>
      </c>
      <c r="DA7" s="107">
        <f t="shared" si="9"/>
        <v>11</v>
      </c>
      <c r="DB7" s="107">
        <f t="shared" si="9"/>
        <v>12</v>
      </c>
      <c r="DC7" s="107">
        <f t="shared" si="9"/>
        <v>13</v>
      </c>
      <c r="DD7" s="107">
        <f t="shared" si="9"/>
        <v>14</v>
      </c>
      <c r="DE7" s="107">
        <f t="shared" si="9"/>
        <v>15</v>
      </c>
      <c r="DF7" s="107">
        <f t="shared" si="9"/>
        <v>16</v>
      </c>
      <c r="DG7" s="107">
        <f t="shared" si="9"/>
        <v>17</v>
      </c>
      <c r="DH7" s="107">
        <f t="shared" si="9"/>
        <v>18</v>
      </c>
      <c r="DI7" s="107">
        <f t="shared" si="9"/>
        <v>19</v>
      </c>
      <c r="DJ7" s="107">
        <f t="shared" si="9"/>
        <v>20</v>
      </c>
      <c r="DK7" s="107">
        <f t="shared" si="9"/>
        <v>21</v>
      </c>
      <c r="DL7" s="107">
        <f t="shared" si="9"/>
        <v>22</v>
      </c>
      <c r="DM7" s="107">
        <f t="shared" si="9"/>
        <v>23</v>
      </c>
      <c r="DN7" s="107">
        <f t="shared" si="9"/>
        <v>24</v>
      </c>
      <c r="DO7" s="107">
        <f t="shared" si="9"/>
        <v>25</v>
      </c>
      <c r="DP7" s="107">
        <f t="shared" si="9"/>
        <v>26</v>
      </c>
      <c r="DQ7" s="107">
        <f t="shared" si="9"/>
        <v>27</v>
      </c>
      <c r="DR7" s="107">
        <f t="shared" si="9"/>
        <v>28</v>
      </c>
      <c r="DS7" s="107">
        <f t="shared" si="9"/>
        <v>29</v>
      </c>
      <c r="DT7" s="107">
        <f t="shared" si="9"/>
        <v>30</v>
      </c>
      <c r="DV7" s="107">
        <f t="shared" ref="DV7:EE7" si="10">COLUMN(BL6)-COLUMN($BL$6)+1</f>
        <v>1</v>
      </c>
      <c r="DW7" s="107">
        <f t="shared" si="10"/>
        <v>2</v>
      </c>
      <c r="DX7" s="107">
        <f t="shared" si="10"/>
        <v>3</v>
      </c>
      <c r="DY7" s="107">
        <f t="shared" si="10"/>
        <v>4</v>
      </c>
      <c r="DZ7" s="107">
        <f t="shared" si="10"/>
        <v>5</v>
      </c>
      <c r="EA7" s="107">
        <f t="shared" si="10"/>
        <v>6</v>
      </c>
      <c r="EB7" s="107">
        <f t="shared" si="10"/>
        <v>7</v>
      </c>
      <c r="EC7" s="107">
        <f t="shared" si="10"/>
        <v>8</v>
      </c>
      <c r="ED7" s="107">
        <f t="shared" si="10"/>
        <v>9</v>
      </c>
      <c r="EE7" s="107">
        <f t="shared" si="10"/>
        <v>10</v>
      </c>
      <c r="EG7" s="231">
        <f>COLUMN(P6)-COLUMN($P$6)+1</f>
        <v>1</v>
      </c>
      <c r="EH7" s="231">
        <f>COLUMN(R6)-COLUMN($P$6)+1</f>
        <v>3</v>
      </c>
      <c r="EI7" s="231">
        <f>COLUMN(S6)-COLUMN($P$6)+1</f>
        <v>4</v>
      </c>
      <c r="EJ7" s="231">
        <f>COLUMN(T6)-COLUMN($P$6)+1</f>
        <v>5</v>
      </c>
      <c r="EK7" s="231">
        <f>COLUMN(U6)-COLUMN($P$6)+1</f>
        <v>6</v>
      </c>
      <c r="EL7" s="231">
        <f>COLUMN(V6)-COLUMN($P$6)+1</f>
        <v>7</v>
      </c>
      <c r="EM7" s="231">
        <f>COLUMN(X6)-COLUMN($P$6)+1</f>
        <v>9</v>
      </c>
      <c r="EN7" s="231">
        <f>COLUMN(Y6)-COLUMN($P$6)+1</f>
        <v>10</v>
      </c>
      <c r="EO7" s="231">
        <f>COLUMN(Z6)-COLUMN($P$6)+1</f>
        <v>11</v>
      </c>
      <c r="EP7" s="231">
        <f>COLUMN(AA6)-COLUMN($P$6)+1</f>
        <v>12</v>
      </c>
    </row>
    <row r="8" spans="2:146" s="186" customFormat="1" ht="13.5" customHeight="1" x14ac:dyDescent="0.2">
      <c r="B8" s="235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7" t="s">
        <v>301</v>
      </c>
      <c r="P8" s="177" t="s">
        <v>18</v>
      </c>
      <c r="Q8" s="177" t="s">
        <v>17</v>
      </c>
      <c r="R8" s="177" t="s">
        <v>301</v>
      </c>
      <c r="S8" s="177" t="s">
        <v>18</v>
      </c>
      <c r="T8" s="177" t="s">
        <v>17</v>
      </c>
      <c r="U8" s="177" t="s">
        <v>301</v>
      </c>
      <c r="V8" s="177" t="s">
        <v>18</v>
      </c>
      <c r="W8" s="177" t="s">
        <v>17</v>
      </c>
      <c r="X8" s="177" t="s">
        <v>301</v>
      </c>
      <c r="Y8" s="177" t="s">
        <v>18</v>
      </c>
      <c r="Z8" s="177" t="s">
        <v>17</v>
      </c>
      <c r="AA8" s="179"/>
      <c r="AB8" s="179"/>
      <c r="AC8" s="179" t="s">
        <v>18</v>
      </c>
      <c r="AD8" s="179" t="s">
        <v>17</v>
      </c>
      <c r="AE8" s="180" t="s">
        <v>16</v>
      </c>
      <c r="AF8" s="179"/>
      <c r="AG8" s="214">
        <v>1</v>
      </c>
      <c r="AH8" s="181">
        <v>2</v>
      </c>
      <c r="AI8" s="181">
        <v>3</v>
      </c>
      <c r="AJ8" s="181">
        <v>4</v>
      </c>
      <c r="AK8" s="236">
        <v>5</v>
      </c>
      <c r="AL8" s="214">
        <v>6</v>
      </c>
      <c r="AM8" s="181">
        <v>7</v>
      </c>
      <c r="AN8" s="181">
        <v>8</v>
      </c>
      <c r="AO8" s="181">
        <v>9</v>
      </c>
      <c r="AP8" s="236">
        <v>10</v>
      </c>
      <c r="AQ8" s="214">
        <v>11</v>
      </c>
      <c r="AR8" s="181">
        <v>12</v>
      </c>
      <c r="AS8" s="181">
        <v>13</v>
      </c>
      <c r="AT8" s="181">
        <v>14</v>
      </c>
      <c r="AU8" s="236">
        <v>15</v>
      </c>
      <c r="AV8" s="214">
        <v>16</v>
      </c>
      <c r="AW8" s="181">
        <v>17</v>
      </c>
      <c r="AX8" s="181">
        <v>18</v>
      </c>
      <c r="AY8" s="181">
        <v>19</v>
      </c>
      <c r="AZ8" s="236">
        <v>20</v>
      </c>
      <c r="BA8" s="214">
        <v>21</v>
      </c>
      <c r="BB8" s="181">
        <v>22</v>
      </c>
      <c r="BC8" s="181">
        <v>23</v>
      </c>
      <c r="BD8" s="181">
        <v>24</v>
      </c>
      <c r="BE8" s="236">
        <v>25</v>
      </c>
      <c r="BF8" s="214">
        <v>26</v>
      </c>
      <c r="BG8" s="181">
        <v>27</v>
      </c>
      <c r="BH8" s="181">
        <v>28</v>
      </c>
      <c r="BI8" s="181">
        <v>29</v>
      </c>
      <c r="BJ8" s="236">
        <v>30</v>
      </c>
      <c r="BK8" s="217"/>
      <c r="BL8" s="181">
        <f>EG6</f>
        <v>1</v>
      </c>
      <c r="BM8" s="181">
        <f>EH6</f>
        <v>2</v>
      </c>
      <c r="BN8" s="181">
        <f>EI6</f>
        <v>3</v>
      </c>
      <c r="BO8" s="181">
        <f>EJ6</f>
        <v>4</v>
      </c>
      <c r="BP8" s="181">
        <f t="shared" ref="BP8:BU8" si="11">EK6</f>
        <v>5</v>
      </c>
      <c r="BQ8" s="181">
        <f t="shared" si="11"/>
        <v>6</v>
      </c>
      <c r="BR8" s="181">
        <f t="shared" si="11"/>
        <v>7</v>
      </c>
      <c r="BS8" s="181">
        <f t="shared" si="11"/>
        <v>8</v>
      </c>
      <c r="BT8" s="181">
        <f t="shared" si="11"/>
        <v>9</v>
      </c>
      <c r="BU8" s="181">
        <f t="shared" si="11"/>
        <v>10</v>
      </c>
      <c r="BV8" s="214"/>
      <c r="BW8" s="181" t="s">
        <v>2</v>
      </c>
      <c r="BX8" s="181" t="s">
        <v>3</v>
      </c>
      <c r="BY8" s="181" t="s">
        <v>7</v>
      </c>
      <c r="BZ8" s="181" t="s">
        <v>123</v>
      </c>
      <c r="CA8" s="181" t="s">
        <v>124</v>
      </c>
      <c r="CB8" s="181" t="s">
        <v>125</v>
      </c>
      <c r="CC8" s="181" t="s">
        <v>159</v>
      </c>
      <c r="CD8" s="181" t="s">
        <v>160</v>
      </c>
      <c r="CE8" s="181" t="s">
        <v>198</v>
      </c>
      <c r="CF8" s="181" t="s">
        <v>199</v>
      </c>
      <c r="CG8" s="182" t="str">
        <f>Texty!$A$17</f>
        <v>časů</v>
      </c>
      <c r="CH8" s="179" t="str">
        <f>Texty!$A$10</f>
        <v>body</v>
      </c>
      <c r="CI8" s="270"/>
      <c r="CJ8" s="183"/>
      <c r="CK8" s="184" t="s">
        <v>4</v>
      </c>
      <c r="CL8" s="185" t="s">
        <v>54</v>
      </c>
      <c r="CM8" s="185" t="s">
        <v>62</v>
      </c>
      <c r="CN8" s="185" t="s">
        <v>197</v>
      </c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8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G8" s="191"/>
      <c r="EH8" s="191"/>
      <c r="EI8" s="191"/>
      <c r="EJ8" s="191"/>
      <c r="EK8" s="191"/>
      <c r="EL8" s="191"/>
      <c r="EM8" s="191"/>
      <c r="EN8" s="191"/>
      <c r="EO8" s="191"/>
      <c r="EP8" s="191"/>
    </row>
    <row r="9" spans="2:146" x14ac:dyDescent="0.2">
      <c r="B9" s="126">
        <f t="shared" ref="B9:B72" si="12">RANK(CK9,$CK$9:$CK$133)</f>
        <v>1</v>
      </c>
      <c r="C9" s="126" t="str">
        <f t="shared" ref="C9:C40" ca="1" si="13">IF($H9="O",RANK($CK9,$CL$9:$CL$133),"")</f>
        <v/>
      </c>
      <c r="D9" s="126" t="str">
        <f t="shared" ref="D9:D40" ca="1" si="14">IF($H9="P",RANK($CK9,$CM$9:$CM$133),"")</f>
        <v/>
      </c>
      <c r="E9" s="126" t="str">
        <f t="shared" ref="E9:E40" ca="1" si="15">IF($H9="J",RANK($CK9,$CN$9:$CN$133),"")</f>
        <v/>
      </c>
      <c r="F9" s="127" t="str">
        <f ca="1">OFFSET(prihlasky!$H$1,$CJ9,0)</f>
        <v/>
      </c>
      <c r="G9" s="127" t="str">
        <f ca="1">IF(OFFSET(prihlasky!$B$1,$CJ9,0)="","",(OFFSET(prihlasky!$B$1,$CJ9,0)))</f>
        <v/>
      </c>
      <c r="H9" s="127">
        <f ca="1">OFFSET(prihlasky!$I$1,$CJ9,0)</f>
        <v>0</v>
      </c>
      <c r="I9" s="127">
        <f ca="1">OFFSET(prihlasky!$A$1,$CJ9,0)</f>
        <v>0</v>
      </c>
      <c r="J9" s="126">
        <f t="shared" ref="J9:J40" si="16">IF(COUNTIF(AG9:BJ9,"&gt; ''"),CH9-AE9,0)</f>
        <v>0</v>
      </c>
      <c r="K9" s="159">
        <f t="shared" ref="K9:K40" si="17">CG9+($CK$4-SUM(DV9:EE9))*60</f>
        <v>0</v>
      </c>
      <c r="L9" s="131">
        <f t="shared" ref="L9:L40" ca="1" si="18">IF(ISERROR($N$6),0,CO9*$N$6/$CO$4)</f>
        <v>0</v>
      </c>
      <c r="M9" s="127" t="str">
        <f ca="1">IF(OR(CH9=0,ISERROR(MATCH(I9,KKoef!E:E,0))),"",MATCH(I9,KKoef!E:E,0)-1)</f>
        <v/>
      </c>
      <c r="N9" s="127" t="str">
        <f ca="1">IF(M9="","",OFFSET(KKoef!$B$1,M9,0))</f>
        <v/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250"/>
      <c r="AA9" s="119">
        <f t="shared" ref="AA9:AA31" ca="1" si="19">IF(H9="P",Trail_3_P,Trail_3_O)</f>
        <v>0</v>
      </c>
      <c r="AB9" s="252">
        <f>(R9-$R$6-O9+$O$6+X9-$X$6-U9+$U$6)*3600+(S9-$S$6-P9+$P$6+Y9-$Y$6-V9+$V$6)*60+(T9-Q9+Z9-W9)</f>
        <v>0</v>
      </c>
      <c r="AC9" s="119">
        <f>(R9-$R$6-O9+$O$6+X9-$X$6-U9+$U$6)*60+S9-$S$6-P9+$P$6+Y9-$Y$6-V9+$V$6+FLOOR((T9+Z9)/60,1)</f>
        <v>0</v>
      </c>
      <c r="AD9" s="252">
        <f>MOD(T9+Z9,60)</f>
        <v>0</v>
      </c>
      <c r="AE9" s="170">
        <f t="shared" ref="AE9:AE31" ca="1" si="20">IF(AC9*60+AD9&gt;AA9*60,INT((AC9*60+AD9-AA9*60+299)/300),0)</f>
        <v>0</v>
      </c>
      <c r="AF9" s="22"/>
      <c r="AG9" s="221"/>
      <c r="AH9" s="222"/>
      <c r="AI9" s="222"/>
      <c r="AJ9" s="222"/>
      <c r="AK9" s="223"/>
      <c r="AL9" s="221"/>
      <c r="AM9" s="222"/>
      <c r="AN9" s="222"/>
      <c r="AO9" s="222"/>
      <c r="AP9" s="223"/>
      <c r="AQ9" s="221"/>
      <c r="AR9" s="222"/>
      <c r="AS9" s="222"/>
      <c r="AT9" s="222"/>
      <c r="AU9" s="223"/>
      <c r="AV9" s="221"/>
      <c r="AW9" s="222"/>
      <c r="AX9" s="222"/>
      <c r="AY9" s="222"/>
      <c r="AZ9" s="223"/>
      <c r="BA9" s="221"/>
      <c r="BB9" s="222"/>
      <c r="BC9" s="222"/>
      <c r="BD9" s="222"/>
      <c r="BE9" s="223"/>
      <c r="BF9" s="221"/>
      <c r="BG9" s="222"/>
      <c r="BH9" s="222"/>
      <c r="BI9" s="222"/>
      <c r="BJ9" s="223"/>
      <c r="BK9" s="212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215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69">
        <f t="shared" ref="CG9:CG72" si="21">SUM(EG9:EP9)</f>
        <v>0</v>
      </c>
      <c r="CH9" s="26">
        <f t="shared" ref="CH9:CH31" si="22">SUM(CQ9:DU9)</f>
        <v>0</v>
      </c>
      <c r="CJ9" s="39">
        <v>1</v>
      </c>
      <c r="CK9" s="16">
        <f t="shared" ref="CK9:CK40" si="23">IF(CG9=0,0,J9+($CK$4*$CL$4-K9)/($CK$4*$CL$4))</f>
        <v>0</v>
      </c>
      <c r="CL9" s="51">
        <f t="shared" ref="CL9:CN28" ca="1" si="24">IF($H9=CL$8,$CK9,0)</f>
        <v>0</v>
      </c>
      <c r="CM9" s="51">
        <f t="shared" ca="1" si="24"/>
        <v>0</v>
      </c>
      <c r="CN9" s="51">
        <f t="shared" ca="1" si="24"/>
        <v>0</v>
      </c>
      <c r="CO9" s="51">
        <f t="shared" ref="CO9:CO40" ca="1" si="25">IF(I9&lt;"A",0,CK9)</f>
        <v>0</v>
      </c>
      <c r="CQ9" s="107">
        <f t="shared" ref="CQ9:CQ40" si="26">IF(AND(AG$7&lt;&gt;"",AG$7=AG9),1,0)</f>
        <v>0</v>
      </c>
      <c r="CR9" s="107">
        <f t="shared" ref="CR9:CR40" si="27">IF(AND(AH$7&lt;&gt;"",AH$7=AH9),1,0)</f>
        <v>0</v>
      </c>
      <c r="CS9" s="107">
        <f t="shared" ref="CS9:CS40" si="28">IF(AND(AI$7&lt;&gt;"",AI$7=AI9),1,0)</f>
        <v>0</v>
      </c>
      <c r="CT9" s="107">
        <f t="shared" ref="CT9:CT40" si="29">IF(AND(AJ$7&lt;&gt;"",AJ$7=AJ9),1,0)</f>
        <v>0</v>
      </c>
      <c r="CU9" s="107">
        <f t="shared" ref="CU9:CU40" si="30">IF(AND(AK$7&lt;&gt;"",AK$7=AK9),1,0)</f>
        <v>0</v>
      </c>
      <c r="CV9" s="107">
        <f t="shared" ref="CV9:CV40" si="31">IF(AND(AL$7&lt;&gt;"",AL$7=AL9),1,0)</f>
        <v>0</v>
      </c>
      <c r="CW9" s="107">
        <f t="shared" ref="CW9:CW40" si="32">IF(AND(AM$7&lt;&gt;"",AM$7=AM9),1,0)</f>
        <v>0</v>
      </c>
      <c r="CX9" s="107">
        <f t="shared" ref="CX9:CX40" si="33">IF(AND(AN$7&lt;&gt;"",AN$7=AN9),1,0)</f>
        <v>0</v>
      </c>
      <c r="CY9" s="107">
        <f t="shared" ref="CY9:CY40" si="34">IF(AND(AO$7&lt;&gt;"",AO$7=AO9),1,0)</f>
        <v>0</v>
      </c>
      <c r="CZ9" s="107">
        <f t="shared" ref="CZ9:CZ40" si="35">IF(AND(AP$7&lt;&gt;"",AP$7=AP9),1,0)</f>
        <v>0</v>
      </c>
      <c r="DA9" s="107">
        <f t="shared" ref="DA9:DA40" si="36">IF(AND(AQ$7&lt;&gt;"",AQ$7=AQ9),1,0)</f>
        <v>0</v>
      </c>
      <c r="DB9" s="107">
        <f t="shared" ref="DB9:DB40" si="37">IF(AND(AR$7&lt;&gt;"",AR$7=AR9),1,0)</f>
        <v>0</v>
      </c>
      <c r="DC9" s="107">
        <f t="shared" ref="DC9:DC40" si="38">IF(AND(AS$7&lt;&gt;"",AS$7=AS9),1,0)</f>
        <v>0</v>
      </c>
      <c r="DD9" s="107">
        <f t="shared" ref="DD9:DD40" si="39">IF(AND(AT$7&lt;&gt;"",AT$7=AT9),1,0)</f>
        <v>0</v>
      </c>
      <c r="DE9" s="107">
        <f t="shared" ref="DE9:DE40" si="40">IF(AND(AU$7&lt;&gt;"",AU$7=AU9),1,0)</f>
        <v>0</v>
      </c>
      <c r="DF9" s="107">
        <f t="shared" ref="DF9:DF40" si="41">IF(AND(AV$7&lt;&gt;"",AV$7=AV9),1,0)</f>
        <v>0</v>
      </c>
      <c r="DG9" s="107">
        <f t="shared" ref="DG9:DG40" si="42">IF(AND(AW$7&lt;&gt;"",AW$7=AW9),1,0)</f>
        <v>0</v>
      </c>
      <c r="DH9" s="107">
        <f t="shared" ref="DH9:DH40" si="43">IF(AND(AX$7&lt;&gt;"",AX$7=AX9),1,0)</f>
        <v>0</v>
      </c>
      <c r="DI9" s="107">
        <f t="shared" ref="DI9:DI40" si="44">IF(AND(AY$7&lt;&gt;"",AY$7=AY9),1,0)</f>
        <v>0</v>
      </c>
      <c r="DJ9" s="107">
        <f t="shared" ref="DJ9:DJ40" si="45">IF(AND(AZ$7&lt;&gt;"",AZ$7=AZ9),1,0)</f>
        <v>0</v>
      </c>
      <c r="DK9" s="107">
        <f t="shared" ref="DK9:DK40" si="46">IF(AND(BA$7&lt;&gt;"",BA$7=BA9),1,0)</f>
        <v>0</v>
      </c>
      <c r="DL9" s="107">
        <f t="shared" ref="DL9:DL40" si="47">IF(AND(BB$7&lt;&gt;"",BB$7=BB9),1,0)</f>
        <v>0</v>
      </c>
      <c r="DM9" s="107">
        <f t="shared" ref="DM9:DM40" si="48">IF(AND(BC$7&lt;&gt;"",BC$7=BC9),1,0)</f>
        <v>0</v>
      </c>
      <c r="DN9" s="107">
        <f t="shared" ref="DN9:DN40" si="49">IF(AND(BD$7&lt;&gt;"",BD$7=BD9),1,0)</f>
        <v>0</v>
      </c>
      <c r="DO9" s="107">
        <f t="shared" ref="DO9:DO40" si="50">IF(AND(BE$7&lt;&gt;"",BE$7=BE9),1,0)</f>
        <v>0</v>
      </c>
      <c r="DP9" s="107">
        <f t="shared" ref="DP9:DP40" si="51">IF(AND(BF$7&lt;&gt;"",BF$7=BF9),1,0)</f>
        <v>0</v>
      </c>
      <c r="DQ9" s="107">
        <f t="shared" ref="DQ9:DQ40" si="52">IF(AND(BG$7&lt;&gt;"",BG$7=BG9),1,0)</f>
        <v>0</v>
      </c>
      <c r="DR9" s="107">
        <f t="shared" ref="DR9:DR40" si="53">IF(AND(BH$7&lt;&gt;"",BH$7=BH9),1,0)</f>
        <v>0</v>
      </c>
      <c r="DS9" s="107">
        <f t="shared" ref="DS9:DS40" si="54">IF(AND(BI$7&lt;&gt;"",BI$7=BI9),1,0)</f>
        <v>0</v>
      </c>
      <c r="DT9" s="107">
        <f t="shared" ref="DT9:DT40" si="55">IF(AND(BJ$7&lt;&gt;"",BJ$7=BJ9),1,0)</f>
        <v>0</v>
      </c>
      <c r="DV9" s="107">
        <f t="shared" ref="DV9:DV40" si="56">IF(AND(BL$7&lt;&gt;"",BL$7=BL9),1,0)</f>
        <v>0</v>
      </c>
      <c r="DW9" s="107">
        <f t="shared" ref="DW9:DW40" si="57">IF(AND(BM$7&lt;&gt;"",BM$7=BM9),1,0)</f>
        <v>0</v>
      </c>
      <c r="DX9" s="107">
        <f t="shared" ref="DX9:DX40" si="58">IF(AND(BN$7&lt;&gt;"",BN$7=BN9),1,0)</f>
        <v>0</v>
      </c>
      <c r="DY9" s="107">
        <f t="shared" ref="DY9:DY40" si="59">IF(AND(BO$7&lt;&gt;"",BO$7=BO9),1,0)</f>
        <v>0</v>
      </c>
      <c r="DZ9" s="107">
        <f t="shared" ref="DZ9:DZ40" si="60">IF(AND(BP$7&lt;&gt;"",BP$7=BP9),1,0)</f>
        <v>0</v>
      </c>
      <c r="EA9" s="107">
        <f t="shared" ref="EA9:EA40" si="61">IF(AND(BQ$7&lt;&gt;"",BQ$7=BQ9),1,0)</f>
        <v>0</v>
      </c>
      <c r="EB9" s="107">
        <f t="shared" ref="EB9:EB40" si="62">IF(AND(BR$7&lt;&gt;"",BR$7=BR9),1,0)</f>
        <v>0</v>
      </c>
      <c r="EC9" s="107">
        <f t="shared" ref="EC9:EC40" si="63">IF(AND(BS$7&lt;&gt;"",BS$7=BS9),1,0)</f>
        <v>0</v>
      </c>
      <c r="ED9" s="107">
        <f t="shared" ref="ED9:ED40" si="64">IF(AND(BT$7&lt;&gt;"",BT$7=BT9),1,0)</f>
        <v>0</v>
      </c>
      <c r="EE9" s="107">
        <f t="shared" ref="EE9:EE40" si="65">IF(AND(BU$7&lt;&gt;"",BU$7=BU9),1,0)</f>
        <v>0</v>
      </c>
      <c r="EG9" s="195">
        <f t="shared" ref="EG9:EG40" si="66">IF(BW$7="",0,BW9)</f>
        <v>0</v>
      </c>
      <c r="EH9" s="195">
        <f t="shared" ref="EH9:EH40" si="67">IF(BX$7="",0,BX9)</f>
        <v>0</v>
      </c>
      <c r="EI9" s="195">
        <f t="shared" ref="EI9:EI40" si="68">IF(BY$7="",0,BY9)</f>
        <v>0</v>
      </c>
      <c r="EJ9" s="195">
        <f t="shared" ref="EJ9:EJ40" si="69">IF(BZ$7="",0,BZ9)</f>
        <v>0</v>
      </c>
      <c r="EK9" s="195">
        <f t="shared" ref="EK9:EP24" si="70">IF(CA$7="",0,CA9)</f>
        <v>0</v>
      </c>
      <c r="EL9" s="195">
        <f t="shared" si="70"/>
        <v>0</v>
      </c>
      <c r="EM9" s="195">
        <f t="shared" si="70"/>
        <v>0</v>
      </c>
      <c r="EN9" s="195">
        <f t="shared" si="70"/>
        <v>0</v>
      </c>
      <c r="EO9" s="195">
        <f t="shared" si="70"/>
        <v>0</v>
      </c>
      <c r="EP9" s="195">
        <f t="shared" si="70"/>
        <v>0</v>
      </c>
    </row>
    <row r="10" spans="2:146" x14ac:dyDescent="0.2">
      <c r="B10" s="126">
        <f t="shared" si="12"/>
        <v>1</v>
      </c>
      <c r="C10" s="126" t="str">
        <f t="shared" ca="1" si="13"/>
        <v/>
      </c>
      <c r="D10" s="126" t="str">
        <f t="shared" ca="1" si="14"/>
        <v/>
      </c>
      <c r="E10" s="126" t="str">
        <f t="shared" ca="1" si="15"/>
        <v/>
      </c>
      <c r="F10" s="127" t="str">
        <f ca="1">OFFSET(prihlasky!$H$1,$CJ10,0)</f>
        <v/>
      </c>
      <c r="G10" s="127" t="str">
        <f ca="1">IF(OFFSET(prihlasky!$B$1,$CJ10,0)="","",(OFFSET(prihlasky!$B$1,$CJ10,0)))</f>
        <v/>
      </c>
      <c r="H10" s="127">
        <f ca="1">OFFSET(prihlasky!$I$1,$CJ10,0)</f>
        <v>0</v>
      </c>
      <c r="I10" s="127">
        <f ca="1">OFFSET(prihlasky!$A$1,$CJ10,0)</f>
        <v>0</v>
      </c>
      <c r="J10" s="126">
        <f t="shared" si="16"/>
        <v>0</v>
      </c>
      <c r="K10" s="159">
        <f t="shared" si="17"/>
        <v>0</v>
      </c>
      <c r="L10" s="131">
        <f t="shared" ca="1" si="18"/>
        <v>0</v>
      </c>
      <c r="M10" s="127" t="str">
        <f ca="1">IF(OR(CH10=0,ISERROR(MATCH(I10,KKoef!E:E,0))),"",MATCH(I10,KKoef!E:E,0)-1)</f>
        <v/>
      </c>
      <c r="N10" s="127" t="str">
        <f ca="1">IF(M10="","",OFFSET(KKoef!$B$1,M10,0))</f>
        <v/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250"/>
      <c r="AA10" s="119">
        <f t="shared" ca="1" si="19"/>
        <v>0</v>
      </c>
      <c r="AB10" s="252">
        <f t="shared" ref="AB10:AB73" si="71">(R10-$R$6-O10+$O$6+X10-$X$6-U10+$U$6)*3600+(S10-$S$6-P10+$P$6+Y10-$Y$6-V10+$V$6)*60+(T10-Q10+Z10-W10)</f>
        <v>0</v>
      </c>
      <c r="AC10" s="119">
        <f t="shared" ref="AC10:AC73" si="72">(R10-$R$6-O10+$O$6+X10-$X$6-U10+$U$6)*60+S10-$S$6-P10+$P$6+Y10-$Y$6-V10+$V$6+FLOOR((T10+Z10)/60,1)</f>
        <v>0</v>
      </c>
      <c r="AD10" s="252">
        <f t="shared" ref="AD10:AD73" si="73">MOD(T10+Z10,60)</f>
        <v>0</v>
      </c>
      <c r="AE10" s="170">
        <f t="shared" ca="1" si="20"/>
        <v>0</v>
      </c>
      <c r="AF10" s="22"/>
      <c r="AG10" s="224"/>
      <c r="AH10" s="194"/>
      <c r="AI10" s="194"/>
      <c r="AJ10" s="194"/>
      <c r="AK10" s="225"/>
      <c r="AL10" s="224"/>
      <c r="AM10" s="194"/>
      <c r="AN10" s="194"/>
      <c r="AO10" s="194"/>
      <c r="AP10" s="225"/>
      <c r="AQ10" s="224"/>
      <c r="AR10" s="194"/>
      <c r="AS10" s="194"/>
      <c r="AT10" s="194"/>
      <c r="AU10" s="225"/>
      <c r="AV10" s="224"/>
      <c r="AW10" s="194"/>
      <c r="AX10" s="194"/>
      <c r="AY10" s="194"/>
      <c r="AZ10" s="225"/>
      <c r="BA10" s="224"/>
      <c r="BB10" s="194"/>
      <c r="BC10" s="194"/>
      <c r="BD10" s="194"/>
      <c r="BE10" s="225"/>
      <c r="BF10" s="224"/>
      <c r="BG10" s="194"/>
      <c r="BH10" s="194"/>
      <c r="BI10" s="194"/>
      <c r="BJ10" s="225"/>
      <c r="BK10" s="212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215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69">
        <f t="shared" si="21"/>
        <v>0</v>
      </c>
      <c r="CH10" s="26">
        <f t="shared" si="22"/>
        <v>0</v>
      </c>
      <c r="CJ10" s="39">
        <v>2</v>
      </c>
      <c r="CK10" s="16">
        <f t="shared" si="23"/>
        <v>0</v>
      </c>
      <c r="CL10" s="51">
        <f t="shared" ca="1" si="24"/>
        <v>0</v>
      </c>
      <c r="CM10" s="51">
        <f t="shared" ca="1" si="24"/>
        <v>0</v>
      </c>
      <c r="CN10" s="51">
        <f t="shared" ca="1" si="24"/>
        <v>0</v>
      </c>
      <c r="CO10" s="51">
        <f t="shared" ca="1" si="25"/>
        <v>0</v>
      </c>
      <c r="CQ10" s="107">
        <f t="shared" si="26"/>
        <v>0</v>
      </c>
      <c r="CR10" s="107">
        <f t="shared" si="27"/>
        <v>0</v>
      </c>
      <c r="CS10" s="107">
        <f t="shared" si="28"/>
        <v>0</v>
      </c>
      <c r="CT10" s="107">
        <f t="shared" si="29"/>
        <v>0</v>
      </c>
      <c r="CU10" s="107">
        <f t="shared" si="30"/>
        <v>0</v>
      </c>
      <c r="CV10" s="107">
        <f t="shared" si="31"/>
        <v>0</v>
      </c>
      <c r="CW10" s="107">
        <f t="shared" si="32"/>
        <v>0</v>
      </c>
      <c r="CX10" s="107">
        <f t="shared" si="33"/>
        <v>0</v>
      </c>
      <c r="CY10" s="107">
        <f t="shared" si="34"/>
        <v>0</v>
      </c>
      <c r="CZ10" s="107">
        <f t="shared" si="35"/>
        <v>0</v>
      </c>
      <c r="DA10" s="107">
        <f t="shared" si="36"/>
        <v>0</v>
      </c>
      <c r="DB10" s="107">
        <f t="shared" si="37"/>
        <v>0</v>
      </c>
      <c r="DC10" s="107">
        <f t="shared" si="38"/>
        <v>0</v>
      </c>
      <c r="DD10" s="107">
        <f t="shared" si="39"/>
        <v>0</v>
      </c>
      <c r="DE10" s="107">
        <f t="shared" si="40"/>
        <v>0</v>
      </c>
      <c r="DF10" s="107">
        <f t="shared" si="41"/>
        <v>0</v>
      </c>
      <c r="DG10" s="107">
        <f t="shared" si="42"/>
        <v>0</v>
      </c>
      <c r="DH10" s="107">
        <f t="shared" si="43"/>
        <v>0</v>
      </c>
      <c r="DI10" s="107">
        <f t="shared" si="44"/>
        <v>0</v>
      </c>
      <c r="DJ10" s="107">
        <f t="shared" si="45"/>
        <v>0</v>
      </c>
      <c r="DK10" s="107">
        <f t="shared" si="46"/>
        <v>0</v>
      </c>
      <c r="DL10" s="107">
        <f t="shared" si="47"/>
        <v>0</v>
      </c>
      <c r="DM10" s="107">
        <f t="shared" si="48"/>
        <v>0</v>
      </c>
      <c r="DN10" s="107">
        <f t="shared" si="49"/>
        <v>0</v>
      </c>
      <c r="DO10" s="107">
        <f t="shared" si="50"/>
        <v>0</v>
      </c>
      <c r="DP10" s="107">
        <f t="shared" si="51"/>
        <v>0</v>
      </c>
      <c r="DQ10" s="107">
        <f t="shared" si="52"/>
        <v>0</v>
      </c>
      <c r="DR10" s="107">
        <f t="shared" si="53"/>
        <v>0</v>
      </c>
      <c r="DS10" s="107">
        <f t="shared" si="54"/>
        <v>0</v>
      </c>
      <c r="DT10" s="107">
        <f t="shared" si="55"/>
        <v>0</v>
      </c>
      <c r="DV10" s="107">
        <f t="shared" si="56"/>
        <v>0</v>
      </c>
      <c r="DW10" s="107">
        <f t="shared" si="57"/>
        <v>0</v>
      </c>
      <c r="DX10" s="107">
        <f t="shared" si="58"/>
        <v>0</v>
      </c>
      <c r="DY10" s="107">
        <f t="shared" si="59"/>
        <v>0</v>
      </c>
      <c r="DZ10" s="107">
        <f t="shared" si="60"/>
        <v>0</v>
      </c>
      <c r="EA10" s="107">
        <f t="shared" si="61"/>
        <v>0</v>
      </c>
      <c r="EB10" s="107">
        <f t="shared" si="62"/>
        <v>0</v>
      </c>
      <c r="EC10" s="107">
        <f t="shared" si="63"/>
        <v>0</v>
      </c>
      <c r="ED10" s="107">
        <f t="shared" si="64"/>
        <v>0</v>
      </c>
      <c r="EE10" s="107">
        <f t="shared" si="65"/>
        <v>0</v>
      </c>
      <c r="EG10" s="195">
        <f t="shared" si="66"/>
        <v>0</v>
      </c>
      <c r="EH10" s="195">
        <f t="shared" si="67"/>
        <v>0</v>
      </c>
      <c r="EI10" s="195">
        <f t="shared" si="68"/>
        <v>0</v>
      </c>
      <c r="EJ10" s="195">
        <f t="shared" si="69"/>
        <v>0</v>
      </c>
      <c r="EK10" s="195">
        <f t="shared" si="70"/>
        <v>0</v>
      </c>
      <c r="EL10" s="195">
        <f t="shared" si="70"/>
        <v>0</v>
      </c>
      <c r="EM10" s="195">
        <f t="shared" si="70"/>
        <v>0</v>
      </c>
      <c r="EN10" s="195">
        <f t="shared" si="70"/>
        <v>0</v>
      </c>
      <c r="EO10" s="195">
        <f t="shared" si="70"/>
        <v>0</v>
      </c>
      <c r="EP10" s="195">
        <f t="shared" si="70"/>
        <v>0</v>
      </c>
    </row>
    <row r="11" spans="2:146" ht="12" customHeight="1" x14ac:dyDescent="0.2">
      <c r="B11" s="126">
        <f t="shared" si="12"/>
        <v>1</v>
      </c>
      <c r="C11" s="126" t="str">
        <f t="shared" ca="1" si="13"/>
        <v/>
      </c>
      <c r="D11" s="126" t="str">
        <f t="shared" ca="1" si="14"/>
        <v/>
      </c>
      <c r="E11" s="126" t="str">
        <f t="shared" ca="1" si="15"/>
        <v/>
      </c>
      <c r="F11" s="127" t="str">
        <f ca="1">OFFSET(prihlasky!$H$1,$CJ11,0)</f>
        <v/>
      </c>
      <c r="G11" s="127" t="str">
        <f ca="1">IF(OFFSET(prihlasky!$B$1,$CJ11,0)="","",(OFFSET(prihlasky!$B$1,$CJ11,0)))</f>
        <v/>
      </c>
      <c r="H11" s="127">
        <f ca="1">OFFSET(prihlasky!$I$1,$CJ11,0)</f>
        <v>0</v>
      </c>
      <c r="I11" s="127">
        <f ca="1">OFFSET(prihlasky!$A$1,$CJ11,0)</f>
        <v>0</v>
      </c>
      <c r="J11" s="126">
        <f t="shared" si="16"/>
        <v>0</v>
      </c>
      <c r="K11" s="159">
        <f t="shared" si="17"/>
        <v>0</v>
      </c>
      <c r="L11" s="131">
        <f t="shared" ca="1" si="18"/>
        <v>0</v>
      </c>
      <c r="M11" s="127" t="str">
        <f ca="1">IF(OR(CH11=0,ISERROR(MATCH(I11,KKoef!E:E,0))),"",MATCH(I11,KKoef!E:E,0)-1)</f>
        <v/>
      </c>
      <c r="N11" s="127" t="str">
        <f ca="1">IF(M11="","",OFFSET(KKoef!$B$1,M11,0))</f>
        <v/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250"/>
      <c r="AA11" s="119">
        <f t="shared" ca="1" si="19"/>
        <v>0</v>
      </c>
      <c r="AB11" s="252">
        <f t="shared" si="71"/>
        <v>0</v>
      </c>
      <c r="AC11" s="119">
        <f t="shared" si="72"/>
        <v>0</v>
      </c>
      <c r="AD11" s="252">
        <f t="shared" si="73"/>
        <v>0</v>
      </c>
      <c r="AE11" s="170">
        <f t="shared" ca="1" si="20"/>
        <v>0</v>
      </c>
      <c r="AF11" s="22"/>
      <c r="AG11" s="224"/>
      <c r="AH11" s="194"/>
      <c r="AI11" s="194"/>
      <c r="AJ11" s="194"/>
      <c r="AK11" s="225"/>
      <c r="AL11" s="224"/>
      <c r="AM11" s="194"/>
      <c r="AN11" s="194"/>
      <c r="AO11" s="194"/>
      <c r="AP11" s="225"/>
      <c r="AQ11" s="224"/>
      <c r="AR11" s="194"/>
      <c r="AS11" s="194"/>
      <c r="AT11" s="194"/>
      <c r="AU11" s="225"/>
      <c r="AV11" s="224"/>
      <c r="AW11" s="194"/>
      <c r="AX11" s="194"/>
      <c r="AY11" s="194"/>
      <c r="AZ11" s="225"/>
      <c r="BA11" s="224"/>
      <c r="BB11" s="194"/>
      <c r="BC11" s="194"/>
      <c r="BD11" s="194"/>
      <c r="BE11" s="225"/>
      <c r="BF11" s="224"/>
      <c r="BG11" s="194"/>
      <c r="BH11" s="194"/>
      <c r="BI11" s="194"/>
      <c r="BJ11" s="225"/>
      <c r="BK11" s="212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215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69">
        <f t="shared" si="21"/>
        <v>0</v>
      </c>
      <c r="CH11" s="26">
        <f t="shared" si="22"/>
        <v>0</v>
      </c>
      <c r="CJ11" s="39">
        <v>3</v>
      </c>
      <c r="CK11" s="16">
        <f t="shared" si="23"/>
        <v>0</v>
      </c>
      <c r="CL11" s="51">
        <f t="shared" ca="1" si="24"/>
        <v>0</v>
      </c>
      <c r="CM11" s="51">
        <f t="shared" ca="1" si="24"/>
        <v>0</v>
      </c>
      <c r="CN11" s="51">
        <f t="shared" ca="1" si="24"/>
        <v>0</v>
      </c>
      <c r="CO11" s="51">
        <f t="shared" ca="1" si="25"/>
        <v>0</v>
      </c>
      <c r="CQ11" s="107">
        <f t="shared" si="26"/>
        <v>0</v>
      </c>
      <c r="CR11" s="107">
        <f t="shared" si="27"/>
        <v>0</v>
      </c>
      <c r="CS11" s="107">
        <f t="shared" si="28"/>
        <v>0</v>
      </c>
      <c r="CT11" s="107">
        <f t="shared" si="29"/>
        <v>0</v>
      </c>
      <c r="CU11" s="107">
        <f t="shared" si="30"/>
        <v>0</v>
      </c>
      <c r="CV11" s="107">
        <f t="shared" si="31"/>
        <v>0</v>
      </c>
      <c r="CW11" s="107">
        <f t="shared" si="32"/>
        <v>0</v>
      </c>
      <c r="CX11" s="107">
        <f t="shared" si="33"/>
        <v>0</v>
      </c>
      <c r="CY11" s="107">
        <f t="shared" si="34"/>
        <v>0</v>
      </c>
      <c r="CZ11" s="107">
        <f t="shared" si="35"/>
        <v>0</v>
      </c>
      <c r="DA11" s="107">
        <f t="shared" si="36"/>
        <v>0</v>
      </c>
      <c r="DB11" s="107">
        <f t="shared" si="37"/>
        <v>0</v>
      </c>
      <c r="DC11" s="107">
        <f t="shared" si="38"/>
        <v>0</v>
      </c>
      <c r="DD11" s="107">
        <f t="shared" si="39"/>
        <v>0</v>
      </c>
      <c r="DE11" s="107">
        <f t="shared" si="40"/>
        <v>0</v>
      </c>
      <c r="DF11" s="107">
        <f t="shared" si="41"/>
        <v>0</v>
      </c>
      <c r="DG11" s="107">
        <f t="shared" si="42"/>
        <v>0</v>
      </c>
      <c r="DH11" s="107">
        <f t="shared" si="43"/>
        <v>0</v>
      </c>
      <c r="DI11" s="107">
        <f t="shared" si="44"/>
        <v>0</v>
      </c>
      <c r="DJ11" s="107">
        <f t="shared" si="45"/>
        <v>0</v>
      </c>
      <c r="DK11" s="107">
        <f t="shared" si="46"/>
        <v>0</v>
      </c>
      <c r="DL11" s="107">
        <f t="shared" si="47"/>
        <v>0</v>
      </c>
      <c r="DM11" s="107">
        <f t="shared" si="48"/>
        <v>0</v>
      </c>
      <c r="DN11" s="107">
        <f t="shared" si="49"/>
        <v>0</v>
      </c>
      <c r="DO11" s="107">
        <f t="shared" si="50"/>
        <v>0</v>
      </c>
      <c r="DP11" s="107">
        <f t="shared" si="51"/>
        <v>0</v>
      </c>
      <c r="DQ11" s="107">
        <f t="shared" si="52"/>
        <v>0</v>
      </c>
      <c r="DR11" s="107">
        <f t="shared" si="53"/>
        <v>0</v>
      </c>
      <c r="DS11" s="107">
        <f t="shared" si="54"/>
        <v>0</v>
      </c>
      <c r="DT11" s="107">
        <f t="shared" si="55"/>
        <v>0</v>
      </c>
      <c r="DV11" s="107">
        <f t="shared" si="56"/>
        <v>0</v>
      </c>
      <c r="DW11" s="107">
        <f t="shared" si="57"/>
        <v>0</v>
      </c>
      <c r="DX11" s="107">
        <f t="shared" si="58"/>
        <v>0</v>
      </c>
      <c r="DY11" s="107">
        <f t="shared" si="59"/>
        <v>0</v>
      </c>
      <c r="DZ11" s="107">
        <f t="shared" si="60"/>
        <v>0</v>
      </c>
      <c r="EA11" s="107">
        <f t="shared" si="61"/>
        <v>0</v>
      </c>
      <c r="EB11" s="107">
        <f t="shared" si="62"/>
        <v>0</v>
      </c>
      <c r="EC11" s="107">
        <f t="shared" si="63"/>
        <v>0</v>
      </c>
      <c r="ED11" s="107">
        <f t="shared" si="64"/>
        <v>0</v>
      </c>
      <c r="EE11" s="107">
        <f t="shared" si="65"/>
        <v>0</v>
      </c>
      <c r="EG11" s="195">
        <f t="shared" si="66"/>
        <v>0</v>
      </c>
      <c r="EH11" s="195">
        <f t="shared" si="67"/>
        <v>0</v>
      </c>
      <c r="EI11" s="195">
        <f t="shared" si="68"/>
        <v>0</v>
      </c>
      <c r="EJ11" s="195">
        <f t="shared" si="69"/>
        <v>0</v>
      </c>
      <c r="EK11" s="195">
        <f t="shared" si="70"/>
        <v>0</v>
      </c>
      <c r="EL11" s="195">
        <f t="shared" si="70"/>
        <v>0</v>
      </c>
      <c r="EM11" s="195">
        <f t="shared" si="70"/>
        <v>0</v>
      </c>
      <c r="EN11" s="195">
        <f t="shared" si="70"/>
        <v>0</v>
      </c>
      <c r="EO11" s="195">
        <f t="shared" si="70"/>
        <v>0</v>
      </c>
      <c r="EP11" s="195">
        <f t="shared" si="70"/>
        <v>0</v>
      </c>
    </row>
    <row r="12" spans="2:146" ht="12" customHeight="1" x14ac:dyDescent="0.2">
      <c r="B12" s="126">
        <f t="shared" si="12"/>
        <v>1</v>
      </c>
      <c r="C12" s="126" t="str">
        <f t="shared" ca="1" si="13"/>
        <v/>
      </c>
      <c r="D12" s="126" t="str">
        <f t="shared" ca="1" si="14"/>
        <v/>
      </c>
      <c r="E12" s="126" t="str">
        <f t="shared" ca="1" si="15"/>
        <v/>
      </c>
      <c r="F12" s="127" t="str">
        <f ca="1">OFFSET(prihlasky!$H$1,$CJ12,0)</f>
        <v/>
      </c>
      <c r="G12" s="127" t="str">
        <f ca="1">IF(OFFSET(prihlasky!$B$1,$CJ12,0)="","",(OFFSET(prihlasky!$B$1,$CJ12,0)))</f>
        <v/>
      </c>
      <c r="H12" s="127">
        <f ca="1">OFFSET(prihlasky!$I$1,$CJ12,0)</f>
        <v>0</v>
      </c>
      <c r="I12" s="127">
        <f ca="1">OFFSET(prihlasky!$A$1,$CJ12,0)</f>
        <v>0</v>
      </c>
      <c r="J12" s="126">
        <f t="shared" si="16"/>
        <v>0</v>
      </c>
      <c r="K12" s="159">
        <f t="shared" si="17"/>
        <v>0</v>
      </c>
      <c r="L12" s="131">
        <f t="shared" ca="1" si="18"/>
        <v>0</v>
      </c>
      <c r="M12" s="127" t="str">
        <f ca="1">IF(OR(CH12=0,ISERROR(MATCH(I12,KKoef!E:E,0))),"",MATCH(I12,KKoef!E:E,0)-1)</f>
        <v/>
      </c>
      <c r="N12" s="127" t="str">
        <f ca="1">IF(M12="","",OFFSET(KKoef!$B$1,M12,0))</f>
        <v/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250"/>
      <c r="AA12" s="119">
        <f t="shared" ca="1" si="19"/>
        <v>0</v>
      </c>
      <c r="AB12" s="252">
        <f t="shared" si="71"/>
        <v>0</v>
      </c>
      <c r="AC12" s="119">
        <f t="shared" si="72"/>
        <v>0</v>
      </c>
      <c r="AD12" s="252">
        <f t="shared" si="73"/>
        <v>0</v>
      </c>
      <c r="AE12" s="170">
        <f t="shared" ca="1" si="20"/>
        <v>0</v>
      </c>
      <c r="AF12" s="22"/>
      <c r="AG12" s="224"/>
      <c r="AH12" s="194"/>
      <c r="AI12" s="194"/>
      <c r="AJ12" s="194"/>
      <c r="AK12" s="225"/>
      <c r="AL12" s="224"/>
      <c r="AM12" s="194"/>
      <c r="AN12" s="194"/>
      <c r="AO12" s="194"/>
      <c r="AP12" s="225"/>
      <c r="AQ12" s="224"/>
      <c r="AR12" s="194"/>
      <c r="AS12" s="194"/>
      <c r="AT12" s="194"/>
      <c r="AU12" s="225"/>
      <c r="AV12" s="224"/>
      <c r="AW12" s="194"/>
      <c r="AX12" s="194"/>
      <c r="AY12" s="194"/>
      <c r="AZ12" s="225"/>
      <c r="BA12" s="224"/>
      <c r="BB12" s="194"/>
      <c r="BC12" s="194"/>
      <c r="BD12" s="194"/>
      <c r="BE12" s="225"/>
      <c r="BF12" s="224"/>
      <c r="BG12" s="194"/>
      <c r="BH12" s="194"/>
      <c r="BI12" s="194"/>
      <c r="BJ12" s="225"/>
      <c r="BK12" s="212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215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69">
        <f t="shared" si="21"/>
        <v>0</v>
      </c>
      <c r="CH12" s="26">
        <f t="shared" si="22"/>
        <v>0</v>
      </c>
      <c r="CJ12" s="39">
        <v>4</v>
      </c>
      <c r="CK12" s="16">
        <f t="shared" si="23"/>
        <v>0</v>
      </c>
      <c r="CL12" s="51">
        <f t="shared" ca="1" si="24"/>
        <v>0</v>
      </c>
      <c r="CM12" s="51">
        <f t="shared" ca="1" si="24"/>
        <v>0</v>
      </c>
      <c r="CN12" s="51">
        <f t="shared" ca="1" si="24"/>
        <v>0</v>
      </c>
      <c r="CO12" s="51">
        <f t="shared" ca="1" si="25"/>
        <v>0</v>
      </c>
      <c r="CQ12" s="107">
        <f t="shared" si="26"/>
        <v>0</v>
      </c>
      <c r="CR12" s="107">
        <f t="shared" si="27"/>
        <v>0</v>
      </c>
      <c r="CS12" s="107">
        <f t="shared" si="28"/>
        <v>0</v>
      </c>
      <c r="CT12" s="107">
        <f t="shared" si="29"/>
        <v>0</v>
      </c>
      <c r="CU12" s="107">
        <f t="shared" si="30"/>
        <v>0</v>
      </c>
      <c r="CV12" s="107">
        <f t="shared" si="31"/>
        <v>0</v>
      </c>
      <c r="CW12" s="107">
        <f t="shared" si="32"/>
        <v>0</v>
      </c>
      <c r="CX12" s="107">
        <f t="shared" si="33"/>
        <v>0</v>
      </c>
      <c r="CY12" s="107">
        <f t="shared" si="34"/>
        <v>0</v>
      </c>
      <c r="CZ12" s="107">
        <f t="shared" si="35"/>
        <v>0</v>
      </c>
      <c r="DA12" s="107">
        <f t="shared" si="36"/>
        <v>0</v>
      </c>
      <c r="DB12" s="107">
        <f t="shared" si="37"/>
        <v>0</v>
      </c>
      <c r="DC12" s="107">
        <f t="shared" si="38"/>
        <v>0</v>
      </c>
      <c r="DD12" s="107">
        <f t="shared" si="39"/>
        <v>0</v>
      </c>
      <c r="DE12" s="107">
        <f t="shared" si="40"/>
        <v>0</v>
      </c>
      <c r="DF12" s="107">
        <f t="shared" si="41"/>
        <v>0</v>
      </c>
      <c r="DG12" s="107">
        <f t="shared" si="42"/>
        <v>0</v>
      </c>
      <c r="DH12" s="107">
        <f t="shared" si="43"/>
        <v>0</v>
      </c>
      <c r="DI12" s="107">
        <f t="shared" si="44"/>
        <v>0</v>
      </c>
      <c r="DJ12" s="107">
        <f t="shared" si="45"/>
        <v>0</v>
      </c>
      <c r="DK12" s="107">
        <f t="shared" si="46"/>
        <v>0</v>
      </c>
      <c r="DL12" s="107">
        <f t="shared" si="47"/>
        <v>0</v>
      </c>
      <c r="DM12" s="107">
        <f t="shared" si="48"/>
        <v>0</v>
      </c>
      <c r="DN12" s="107">
        <f t="shared" si="49"/>
        <v>0</v>
      </c>
      <c r="DO12" s="107">
        <f t="shared" si="50"/>
        <v>0</v>
      </c>
      <c r="DP12" s="107">
        <f t="shared" si="51"/>
        <v>0</v>
      </c>
      <c r="DQ12" s="107">
        <f t="shared" si="52"/>
        <v>0</v>
      </c>
      <c r="DR12" s="107">
        <f t="shared" si="53"/>
        <v>0</v>
      </c>
      <c r="DS12" s="107">
        <f t="shared" si="54"/>
        <v>0</v>
      </c>
      <c r="DT12" s="107">
        <f t="shared" si="55"/>
        <v>0</v>
      </c>
      <c r="DV12" s="107">
        <f t="shared" si="56"/>
        <v>0</v>
      </c>
      <c r="DW12" s="107">
        <f t="shared" si="57"/>
        <v>0</v>
      </c>
      <c r="DX12" s="107">
        <f t="shared" si="58"/>
        <v>0</v>
      </c>
      <c r="DY12" s="107">
        <f t="shared" si="59"/>
        <v>0</v>
      </c>
      <c r="DZ12" s="107">
        <f t="shared" si="60"/>
        <v>0</v>
      </c>
      <c r="EA12" s="107">
        <f t="shared" si="61"/>
        <v>0</v>
      </c>
      <c r="EB12" s="107">
        <f t="shared" si="62"/>
        <v>0</v>
      </c>
      <c r="EC12" s="107">
        <f t="shared" si="63"/>
        <v>0</v>
      </c>
      <c r="ED12" s="107">
        <f t="shared" si="64"/>
        <v>0</v>
      </c>
      <c r="EE12" s="107">
        <f t="shared" si="65"/>
        <v>0</v>
      </c>
      <c r="EG12" s="195">
        <f t="shared" si="66"/>
        <v>0</v>
      </c>
      <c r="EH12" s="195">
        <f t="shared" si="67"/>
        <v>0</v>
      </c>
      <c r="EI12" s="195">
        <f t="shared" si="68"/>
        <v>0</v>
      </c>
      <c r="EJ12" s="195">
        <f t="shared" si="69"/>
        <v>0</v>
      </c>
      <c r="EK12" s="195">
        <f t="shared" si="70"/>
        <v>0</v>
      </c>
      <c r="EL12" s="195">
        <f t="shared" si="70"/>
        <v>0</v>
      </c>
      <c r="EM12" s="195">
        <f t="shared" si="70"/>
        <v>0</v>
      </c>
      <c r="EN12" s="195">
        <f t="shared" si="70"/>
        <v>0</v>
      </c>
      <c r="EO12" s="195">
        <f t="shared" si="70"/>
        <v>0</v>
      </c>
      <c r="EP12" s="195">
        <f t="shared" si="70"/>
        <v>0</v>
      </c>
    </row>
    <row r="13" spans="2:146" ht="12" customHeight="1" x14ac:dyDescent="0.2">
      <c r="B13" s="126">
        <f t="shared" si="12"/>
        <v>1</v>
      </c>
      <c r="C13" s="126" t="str">
        <f t="shared" ca="1" si="13"/>
        <v/>
      </c>
      <c r="D13" s="126" t="str">
        <f t="shared" ca="1" si="14"/>
        <v/>
      </c>
      <c r="E13" s="126" t="str">
        <f t="shared" ca="1" si="15"/>
        <v/>
      </c>
      <c r="F13" s="127" t="str">
        <f ca="1">OFFSET(prihlasky!$H$1,$CJ13,0)</f>
        <v/>
      </c>
      <c r="G13" s="127" t="str">
        <f ca="1">IF(OFFSET(prihlasky!$B$1,$CJ13,0)="","",(OFFSET(prihlasky!$B$1,$CJ13,0)))</f>
        <v/>
      </c>
      <c r="H13" s="127">
        <f ca="1">OFFSET(prihlasky!$I$1,$CJ13,0)</f>
        <v>0</v>
      </c>
      <c r="I13" s="127">
        <f ca="1">OFFSET(prihlasky!$A$1,$CJ13,0)</f>
        <v>0</v>
      </c>
      <c r="J13" s="126">
        <f t="shared" si="16"/>
        <v>0</v>
      </c>
      <c r="K13" s="159">
        <f t="shared" si="17"/>
        <v>0</v>
      </c>
      <c r="L13" s="131">
        <f t="shared" ca="1" si="18"/>
        <v>0</v>
      </c>
      <c r="M13" s="127" t="str">
        <f ca="1">IF(OR(CH13=0,ISERROR(MATCH(I13,KKoef!E:E,0))),"",MATCH(I13,KKoef!E:E,0)-1)</f>
        <v/>
      </c>
      <c r="N13" s="127" t="str">
        <f ca="1">IF(M13="","",OFFSET(KKoef!$B$1,M13,0))</f>
        <v/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250"/>
      <c r="AA13" s="119">
        <f t="shared" ca="1" si="19"/>
        <v>0</v>
      </c>
      <c r="AB13" s="252">
        <f t="shared" si="71"/>
        <v>0</v>
      </c>
      <c r="AC13" s="119">
        <f t="shared" si="72"/>
        <v>0</v>
      </c>
      <c r="AD13" s="252">
        <f t="shared" si="73"/>
        <v>0</v>
      </c>
      <c r="AE13" s="170">
        <f t="shared" ca="1" si="20"/>
        <v>0</v>
      </c>
      <c r="AF13" s="22"/>
      <c r="AG13" s="224"/>
      <c r="AH13" s="194"/>
      <c r="AI13" s="194"/>
      <c r="AJ13" s="194"/>
      <c r="AK13" s="225"/>
      <c r="AL13" s="224"/>
      <c r="AM13" s="194"/>
      <c r="AN13" s="194"/>
      <c r="AO13" s="194"/>
      <c r="AP13" s="225"/>
      <c r="AQ13" s="224"/>
      <c r="AR13" s="194"/>
      <c r="AS13" s="194"/>
      <c r="AT13" s="194"/>
      <c r="AU13" s="225"/>
      <c r="AV13" s="224"/>
      <c r="AW13" s="194"/>
      <c r="AX13" s="194"/>
      <c r="AY13" s="194"/>
      <c r="AZ13" s="225"/>
      <c r="BA13" s="224"/>
      <c r="BB13" s="194"/>
      <c r="BC13" s="194"/>
      <c r="BD13" s="194"/>
      <c r="BE13" s="225"/>
      <c r="BF13" s="224"/>
      <c r="BG13" s="194"/>
      <c r="BH13" s="194"/>
      <c r="BI13" s="194"/>
      <c r="BJ13" s="225"/>
      <c r="BK13" s="212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215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69">
        <f t="shared" si="21"/>
        <v>0</v>
      </c>
      <c r="CH13" s="26">
        <f t="shared" si="22"/>
        <v>0</v>
      </c>
      <c r="CJ13" s="39">
        <v>5</v>
      </c>
      <c r="CK13" s="16">
        <f t="shared" si="23"/>
        <v>0</v>
      </c>
      <c r="CL13" s="51">
        <f t="shared" ca="1" si="24"/>
        <v>0</v>
      </c>
      <c r="CM13" s="51">
        <f t="shared" ca="1" si="24"/>
        <v>0</v>
      </c>
      <c r="CN13" s="51">
        <f t="shared" ca="1" si="24"/>
        <v>0</v>
      </c>
      <c r="CO13" s="51">
        <f t="shared" ca="1" si="25"/>
        <v>0</v>
      </c>
      <c r="CQ13" s="107">
        <f t="shared" si="26"/>
        <v>0</v>
      </c>
      <c r="CR13" s="107">
        <f t="shared" si="27"/>
        <v>0</v>
      </c>
      <c r="CS13" s="107">
        <f t="shared" si="28"/>
        <v>0</v>
      </c>
      <c r="CT13" s="107">
        <f t="shared" si="29"/>
        <v>0</v>
      </c>
      <c r="CU13" s="107">
        <f t="shared" si="30"/>
        <v>0</v>
      </c>
      <c r="CV13" s="107">
        <f t="shared" si="31"/>
        <v>0</v>
      </c>
      <c r="CW13" s="107">
        <f t="shared" si="32"/>
        <v>0</v>
      </c>
      <c r="CX13" s="107">
        <f t="shared" si="33"/>
        <v>0</v>
      </c>
      <c r="CY13" s="107">
        <f t="shared" si="34"/>
        <v>0</v>
      </c>
      <c r="CZ13" s="107">
        <f t="shared" si="35"/>
        <v>0</v>
      </c>
      <c r="DA13" s="107">
        <f t="shared" si="36"/>
        <v>0</v>
      </c>
      <c r="DB13" s="107">
        <f t="shared" si="37"/>
        <v>0</v>
      </c>
      <c r="DC13" s="107">
        <f t="shared" si="38"/>
        <v>0</v>
      </c>
      <c r="DD13" s="107">
        <f t="shared" si="39"/>
        <v>0</v>
      </c>
      <c r="DE13" s="107">
        <f t="shared" si="40"/>
        <v>0</v>
      </c>
      <c r="DF13" s="107">
        <f t="shared" si="41"/>
        <v>0</v>
      </c>
      <c r="DG13" s="107">
        <f t="shared" si="42"/>
        <v>0</v>
      </c>
      <c r="DH13" s="107">
        <f t="shared" si="43"/>
        <v>0</v>
      </c>
      <c r="DI13" s="107">
        <f t="shared" si="44"/>
        <v>0</v>
      </c>
      <c r="DJ13" s="107">
        <f t="shared" si="45"/>
        <v>0</v>
      </c>
      <c r="DK13" s="107">
        <f t="shared" si="46"/>
        <v>0</v>
      </c>
      <c r="DL13" s="107">
        <f t="shared" si="47"/>
        <v>0</v>
      </c>
      <c r="DM13" s="107">
        <f t="shared" si="48"/>
        <v>0</v>
      </c>
      <c r="DN13" s="107">
        <f t="shared" si="49"/>
        <v>0</v>
      </c>
      <c r="DO13" s="107">
        <f t="shared" si="50"/>
        <v>0</v>
      </c>
      <c r="DP13" s="107">
        <f t="shared" si="51"/>
        <v>0</v>
      </c>
      <c r="DQ13" s="107">
        <f t="shared" si="52"/>
        <v>0</v>
      </c>
      <c r="DR13" s="107">
        <f t="shared" si="53"/>
        <v>0</v>
      </c>
      <c r="DS13" s="107">
        <f t="shared" si="54"/>
        <v>0</v>
      </c>
      <c r="DT13" s="107">
        <f t="shared" si="55"/>
        <v>0</v>
      </c>
      <c r="DV13" s="107">
        <f t="shared" si="56"/>
        <v>0</v>
      </c>
      <c r="DW13" s="107">
        <f t="shared" si="57"/>
        <v>0</v>
      </c>
      <c r="DX13" s="107">
        <f t="shared" si="58"/>
        <v>0</v>
      </c>
      <c r="DY13" s="107">
        <f t="shared" si="59"/>
        <v>0</v>
      </c>
      <c r="DZ13" s="107">
        <f t="shared" si="60"/>
        <v>0</v>
      </c>
      <c r="EA13" s="107">
        <f t="shared" si="61"/>
        <v>0</v>
      </c>
      <c r="EB13" s="107">
        <f t="shared" si="62"/>
        <v>0</v>
      </c>
      <c r="EC13" s="107">
        <f t="shared" si="63"/>
        <v>0</v>
      </c>
      <c r="ED13" s="107">
        <f t="shared" si="64"/>
        <v>0</v>
      </c>
      <c r="EE13" s="107">
        <f t="shared" si="65"/>
        <v>0</v>
      </c>
      <c r="EG13" s="195">
        <f t="shared" si="66"/>
        <v>0</v>
      </c>
      <c r="EH13" s="195">
        <f t="shared" si="67"/>
        <v>0</v>
      </c>
      <c r="EI13" s="195">
        <f t="shared" si="68"/>
        <v>0</v>
      </c>
      <c r="EJ13" s="195">
        <f t="shared" si="69"/>
        <v>0</v>
      </c>
      <c r="EK13" s="195">
        <f t="shared" si="70"/>
        <v>0</v>
      </c>
      <c r="EL13" s="195">
        <f t="shared" si="70"/>
        <v>0</v>
      </c>
      <c r="EM13" s="195">
        <f t="shared" si="70"/>
        <v>0</v>
      </c>
      <c r="EN13" s="195">
        <f t="shared" si="70"/>
        <v>0</v>
      </c>
      <c r="EO13" s="195">
        <f t="shared" si="70"/>
        <v>0</v>
      </c>
      <c r="EP13" s="195">
        <f t="shared" si="70"/>
        <v>0</v>
      </c>
    </row>
    <row r="14" spans="2:146" ht="12" customHeight="1" x14ac:dyDescent="0.2">
      <c r="B14" s="126">
        <f t="shared" si="12"/>
        <v>1</v>
      </c>
      <c r="C14" s="126" t="str">
        <f t="shared" ca="1" si="13"/>
        <v/>
      </c>
      <c r="D14" s="126" t="str">
        <f t="shared" ca="1" si="14"/>
        <v/>
      </c>
      <c r="E14" s="126" t="str">
        <f t="shared" ca="1" si="15"/>
        <v/>
      </c>
      <c r="F14" s="127" t="str">
        <f ca="1">OFFSET(prihlasky!$H$1,$CJ14,0)</f>
        <v/>
      </c>
      <c r="G14" s="127" t="str">
        <f ca="1">IF(OFFSET(prihlasky!$B$1,$CJ14,0)="","",(OFFSET(prihlasky!$B$1,$CJ14,0)))</f>
        <v/>
      </c>
      <c r="H14" s="127">
        <f ca="1">OFFSET(prihlasky!$I$1,$CJ14,0)</f>
        <v>0</v>
      </c>
      <c r="I14" s="127">
        <f ca="1">OFFSET(prihlasky!$A$1,$CJ14,0)</f>
        <v>0</v>
      </c>
      <c r="J14" s="126">
        <f t="shared" si="16"/>
        <v>0</v>
      </c>
      <c r="K14" s="159">
        <f t="shared" si="17"/>
        <v>0</v>
      </c>
      <c r="L14" s="131">
        <f t="shared" ca="1" si="18"/>
        <v>0</v>
      </c>
      <c r="M14" s="127" t="str">
        <f ca="1">IF(OR(CH14=0,ISERROR(MATCH(I14,KKoef!E:E,0))),"",MATCH(I14,KKoef!E:E,0)-1)</f>
        <v/>
      </c>
      <c r="N14" s="127" t="str">
        <f ca="1">IF(M14="","",OFFSET(KKoef!$B$1,M14,0))</f>
        <v/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250"/>
      <c r="AA14" s="119">
        <f t="shared" ca="1" si="19"/>
        <v>0</v>
      </c>
      <c r="AB14" s="252">
        <f t="shared" si="71"/>
        <v>0</v>
      </c>
      <c r="AC14" s="119">
        <f t="shared" si="72"/>
        <v>0</v>
      </c>
      <c r="AD14" s="252">
        <f t="shared" si="73"/>
        <v>0</v>
      </c>
      <c r="AE14" s="170">
        <f t="shared" ca="1" si="20"/>
        <v>0</v>
      </c>
      <c r="AF14" s="22"/>
      <c r="AG14" s="224"/>
      <c r="AH14" s="194"/>
      <c r="AI14" s="194"/>
      <c r="AJ14" s="194"/>
      <c r="AK14" s="225"/>
      <c r="AL14" s="224"/>
      <c r="AM14" s="194"/>
      <c r="AN14" s="194"/>
      <c r="AO14" s="194"/>
      <c r="AP14" s="225"/>
      <c r="AQ14" s="224"/>
      <c r="AR14" s="194"/>
      <c r="AS14" s="194"/>
      <c r="AT14" s="194"/>
      <c r="AU14" s="225"/>
      <c r="AV14" s="224"/>
      <c r="AW14" s="194"/>
      <c r="AX14" s="194"/>
      <c r="AY14" s="194"/>
      <c r="AZ14" s="225"/>
      <c r="BA14" s="224"/>
      <c r="BB14" s="194"/>
      <c r="BC14" s="194"/>
      <c r="BD14" s="194"/>
      <c r="BE14" s="225"/>
      <c r="BF14" s="224"/>
      <c r="BG14" s="194"/>
      <c r="BH14" s="194"/>
      <c r="BI14" s="194"/>
      <c r="BJ14" s="225"/>
      <c r="BK14" s="212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215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69">
        <f t="shared" si="21"/>
        <v>0</v>
      </c>
      <c r="CH14" s="26">
        <f t="shared" si="22"/>
        <v>0</v>
      </c>
      <c r="CJ14" s="39">
        <v>6</v>
      </c>
      <c r="CK14" s="16">
        <f t="shared" si="23"/>
        <v>0</v>
      </c>
      <c r="CL14" s="51">
        <f t="shared" ca="1" si="24"/>
        <v>0</v>
      </c>
      <c r="CM14" s="51">
        <f t="shared" ca="1" si="24"/>
        <v>0</v>
      </c>
      <c r="CN14" s="51">
        <f t="shared" ca="1" si="24"/>
        <v>0</v>
      </c>
      <c r="CO14" s="51">
        <f t="shared" ca="1" si="25"/>
        <v>0</v>
      </c>
      <c r="CQ14" s="107">
        <f t="shared" si="26"/>
        <v>0</v>
      </c>
      <c r="CR14" s="107">
        <f t="shared" si="27"/>
        <v>0</v>
      </c>
      <c r="CS14" s="107">
        <f t="shared" si="28"/>
        <v>0</v>
      </c>
      <c r="CT14" s="107">
        <f t="shared" si="29"/>
        <v>0</v>
      </c>
      <c r="CU14" s="107">
        <f t="shared" si="30"/>
        <v>0</v>
      </c>
      <c r="CV14" s="107">
        <f t="shared" si="31"/>
        <v>0</v>
      </c>
      <c r="CW14" s="107">
        <f t="shared" si="32"/>
        <v>0</v>
      </c>
      <c r="CX14" s="107">
        <f t="shared" si="33"/>
        <v>0</v>
      </c>
      <c r="CY14" s="107">
        <f t="shared" si="34"/>
        <v>0</v>
      </c>
      <c r="CZ14" s="107">
        <f t="shared" si="35"/>
        <v>0</v>
      </c>
      <c r="DA14" s="107">
        <f t="shared" si="36"/>
        <v>0</v>
      </c>
      <c r="DB14" s="107">
        <f t="shared" si="37"/>
        <v>0</v>
      </c>
      <c r="DC14" s="107">
        <f t="shared" si="38"/>
        <v>0</v>
      </c>
      <c r="DD14" s="107">
        <f t="shared" si="39"/>
        <v>0</v>
      </c>
      <c r="DE14" s="107">
        <f t="shared" si="40"/>
        <v>0</v>
      </c>
      <c r="DF14" s="107">
        <f t="shared" si="41"/>
        <v>0</v>
      </c>
      <c r="DG14" s="107">
        <f t="shared" si="42"/>
        <v>0</v>
      </c>
      <c r="DH14" s="107">
        <f t="shared" si="43"/>
        <v>0</v>
      </c>
      <c r="DI14" s="107">
        <f t="shared" si="44"/>
        <v>0</v>
      </c>
      <c r="DJ14" s="107">
        <f t="shared" si="45"/>
        <v>0</v>
      </c>
      <c r="DK14" s="107">
        <f t="shared" si="46"/>
        <v>0</v>
      </c>
      <c r="DL14" s="107">
        <f t="shared" si="47"/>
        <v>0</v>
      </c>
      <c r="DM14" s="107">
        <f t="shared" si="48"/>
        <v>0</v>
      </c>
      <c r="DN14" s="107">
        <f t="shared" si="49"/>
        <v>0</v>
      </c>
      <c r="DO14" s="107">
        <f t="shared" si="50"/>
        <v>0</v>
      </c>
      <c r="DP14" s="107">
        <f t="shared" si="51"/>
        <v>0</v>
      </c>
      <c r="DQ14" s="107">
        <f t="shared" si="52"/>
        <v>0</v>
      </c>
      <c r="DR14" s="107">
        <f t="shared" si="53"/>
        <v>0</v>
      </c>
      <c r="DS14" s="107">
        <f t="shared" si="54"/>
        <v>0</v>
      </c>
      <c r="DT14" s="107">
        <f t="shared" si="55"/>
        <v>0</v>
      </c>
      <c r="DV14" s="107">
        <f t="shared" si="56"/>
        <v>0</v>
      </c>
      <c r="DW14" s="107">
        <f t="shared" si="57"/>
        <v>0</v>
      </c>
      <c r="DX14" s="107">
        <f t="shared" si="58"/>
        <v>0</v>
      </c>
      <c r="DY14" s="107">
        <f t="shared" si="59"/>
        <v>0</v>
      </c>
      <c r="DZ14" s="107">
        <f t="shared" si="60"/>
        <v>0</v>
      </c>
      <c r="EA14" s="107">
        <f t="shared" si="61"/>
        <v>0</v>
      </c>
      <c r="EB14" s="107">
        <f t="shared" si="62"/>
        <v>0</v>
      </c>
      <c r="EC14" s="107">
        <f t="shared" si="63"/>
        <v>0</v>
      </c>
      <c r="ED14" s="107">
        <f t="shared" si="64"/>
        <v>0</v>
      </c>
      <c r="EE14" s="107">
        <f t="shared" si="65"/>
        <v>0</v>
      </c>
      <c r="EG14" s="195">
        <f t="shared" si="66"/>
        <v>0</v>
      </c>
      <c r="EH14" s="195">
        <f t="shared" si="67"/>
        <v>0</v>
      </c>
      <c r="EI14" s="195">
        <f t="shared" si="68"/>
        <v>0</v>
      </c>
      <c r="EJ14" s="195">
        <f t="shared" si="69"/>
        <v>0</v>
      </c>
      <c r="EK14" s="195">
        <f t="shared" si="70"/>
        <v>0</v>
      </c>
      <c r="EL14" s="195">
        <f t="shared" si="70"/>
        <v>0</v>
      </c>
      <c r="EM14" s="195">
        <f t="shared" si="70"/>
        <v>0</v>
      </c>
      <c r="EN14" s="195">
        <f t="shared" si="70"/>
        <v>0</v>
      </c>
      <c r="EO14" s="195">
        <f t="shared" si="70"/>
        <v>0</v>
      </c>
      <c r="EP14" s="195">
        <f t="shared" si="70"/>
        <v>0</v>
      </c>
    </row>
    <row r="15" spans="2:146" ht="12" customHeight="1" x14ac:dyDescent="0.2">
      <c r="B15" s="126">
        <f t="shared" si="12"/>
        <v>1</v>
      </c>
      <c r="C15" s="126" t="str">
        <f t="shared" ca="1" si="13"/>
        <v/>
      </c>
      <c r="D15" s="126" t="str">
        <f t="shared" ca="1" si="14"/>
        <v/>
      </c>
      <c r="E15" s="126" t="str">
        <f t="shared" ca="1" si="15"/>
        <v/>
      </c>
      <c r="F15" s="127" t="str">
        <f ca="1">OFFSET(prihlasky!$H$1,$CJ15,0)</f>
        <v/>
      </c>
      <c r="G15" s="127" t="str">
        <f ca="1">IF(OFFSET(prihlasky!$B$1,$CJ15,0)="","",(OFFSET(prihlasky!$B$1,$CJ15,0)))</f>
        <v/>
      </c>
      <c r="H15" s="127">
        <f ca="1">OFFSET(prihlasky!$I$1,$CJ15,0)</f>
        <v>0</v>
      </c>
      <c r="I15" s="127">
        <f ca="1">OFFSET(prihlasky!$A$1,$CJ15,0)</f>
        <v>0</v>
      </c>
      <c r="J15" s="126">
        <f t="shared" si="16"/>
        <v>0</v>
      </c>
      <c r="K15" s="159">
        <f t="shared" si="17"/>
        <v>0</v>
      </c>
      <c r="L15" s="131">
        <f t="shared" ca="1" si="18"/>
        <v>0</v>
      </c>
      <c r="M15" s="127" t="str">
        <f ca="1">IF(OR(CH15=0,ISERROR(MATCH(I15,KKoef!E:E,0))),"",MATCH(I15,KKoef!E:E,0)-1)</f>
        <v/>
      </c>
      <c r="N15" s="127" t="str">
        <f ca="1">IF(M15="","",OFFSET(KKoef!$B$1,M15,0))</f>
        <v/>
      </c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250"/>
      <c r="AA15" s="119">
        <f t="shared" ca="1" si="19"/>
        <v>0</v>
      </c>
      <c r="AB15" s="252">
        <f t="shared" si="71"/>
        <v>0</v>
      </c>
      <c r="AC15" s="119">
        <f t="shared" si="72"/>
        <v>0</v>
      </c>
      <c r="AD15" s="252">
        <f t="shared" si="73"/>
        <v>0</v>
      </c>
      <c r="AE15" s="170">
        <f t="shared" ca="1" si="20"/>
        <v>0</v>
      </c>
      <c r="AF15" s="22"/>
      <c r="AG15" s="224"/>
      <c r="AH15" s="194"/>
      <c r="AI15" s="194"/>
      <c r="AJ15" s="194"/>
      <c r="AK15" s="225"/>
      <c r="AL15" s="224"/>
      <c r="AM15" s="194"/>
      <c r="AN15" s="194"/>
      <c r="AO15" s="194"/>
      <c r="AP15" s="225"/>
      <c r="AQ15" s="224"/>
      <c r="AR15" s="194"/>
      <c r="AS15" s="194"/>
      <c r="AT15" s="194"/>
      <c r="AU15" s="225"/>
      <c r="AV15" s="224"/>
      <c r="AW15" s="194"/>
      <c r="AX15" s="194"/>
      <c r="AY15" s="194"/>
      <c r="AZ15" s="225"/>
      <c r="BA15" s="224"/>
      <c r="BB15" s="194"/>
      <c r="BC15" s="194"/>
      <c r="BD15" s="194"/>
      <c r="BE15" s="225"/>
      <c r="BF15" s="224"/>
      <c r="BG15" s="194"/>
      <c r="BH15" s="194"/>
      <c r="BI15" s="194"/>
      <c r="BJ15" s="225"/>
      <c r="BK15" s="212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215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69">
        <f t="shared" si="21"/>
        <v>0</v>
      </c>
      <c r="CH15" s="26">
        <f t="shared" si="22"/>
        <v>0</v>
      </c>
      <c r="CJ15" s="39">
        <v>7</v>
      </c>
      <c r="CK15" s="16">
        <f t="shared" si="23"/>
        <v>0</v>
      </c>
      <c r="CL15" s="51">
        <f t="shared" ca="1" si="24"/>
        <v>0</v>
      </c>
      <c r="CM15" s="51">
        <f t="shared" ca="1" si="24"/>
        <v>0</v>
      </c>
      <c r="CN15" s="51">
        <f t="shared" ca="1" si="24"/>
        <v>0</v>
      </c>
      <c r="CO15" s="51">
        <f t="shared" ca="1" si="25"/>
        <v>0</v>
      </c>
      <c r="CQ15" s="107">
        <f t="shared" si="26"/>
        <v>0</v>
      </c>
      <c r="CR15" s="107">
        <f t="shared" si="27"/>
        <v>0</v>
      </c>
      <c r="CS15" s="107">
        <f t="shared" si="28"/>
        <v>0</v>
      </c>
      <c r="CT15" s="107">
        <f t="shared" si="29"/>
        <v>0</v>
      </c>
      <c r="CU15" s="107">
        <f t="shared" si="30"/>
        <v>0</v>
      </c>
      <c r="CV15" s="107">
        <f t="shared" si="31"/>
        <v>0</v>
      </c>
      <c r="CW15" s="107">
        <f t="shared" si="32"/>
        <v>0</v>
      </c>
      <c r="CX15" s="107">
        <f t="shared" si="33"/>
        <v>0</v>
      </c>
      <c r="CY15" s="107">
        <f t="shared" si="34"/>
        <v>0</v>
      </c>
      <c r="CZ15" s="107">
        <f t="shared" si="35"/>
        <v>0</v>
      </c>
      <c r="DA15" s="107">
        <f t="shared" si="36"/>
        <v>0</v>
      </c>
      <c r="DB15" s="107">
        <f t="shared" si="37"/>
        <v>0</v>
      </c>
      <c r="DC15" s="107">
        <f t="shared" si="38"/>
        <v>0</v>
      </c>
      <c r="DD15" s="107">
        <f t="shared" si="39"/>
        <v>0</v>
      </c>
      <c r="DE15" s="107">
        <f t="shared" si="40"/>
        <v>0</v>
      </c>
      <c r="DF15" s="107">
        <f t="shared" si="41"/>
        <v>0</v>
      </c>
      <c r="DG15" s="107">
        <f t="shared" si="42"/>
        <v>0</v>
      </c>
      <c r="DH15" s="107">
        <f t="shared" si="43"/>
        <v>0</v>
      </c>
      <c r="DI15" s="107">
        <f t="shared" si="44"/>
        <v>0</v>
      </c>
      <c r="DJ15" s="107">
        <f t="shared" si="45"/>
        <v>0</v>
      </c>
      <c r="DK15" s="107">
        <f t="shared" si="46"/>
        <v>0</v>
      </c>
      <c r="DL15" s="107">
        <f t="shared" si="47"/>
        <v>0</v>
      </c>
      <c r="DM15" s="107">
        <f t="shared" si="48"/>
        <v>0</v>
      </c>
      <c r="DN15" s="107">
        <f t="shared" si="49"/>
        <v>0</v>
      </c>
      <c r="DO15" s="107">
        <f t="shared" si="50"/>
        <v>0</v>
      </c>
      <c r="DP15" s="107">
        <f t="shared" si="51"/>
        <v>0</v>
      </c>
      <c r="DQ15" s="107">
        <f t="shared" si="52"/>
        <v>0</v>
      </c>
      <c r="DR15" s="107">
        <f t="shared" si="53"/>
        <v>0</v>
      </c>
      <c r="DS15" s="107">
        <f t="shared" si="54"/>
        <v>0</v>
      </c>
      <c r="DT15" s="107">
        <f t="shared" si="55"/>
        <v>0</v>
      </c>
      <c r="DV15" s="107">
        <f t="shared" si="56"/>
        <v>0</v>
      </c>
      <c r="DW15" s="107">
        <f t="shared" si="57"/>
        <v>0</v>
      </c>
      <c r="DX15" s="107">
        <f t="shared" si="58"/>
        <v>0</v>
      </c>
      <c r="DY15" s="107">
        <f t="shared" si="59"/>
        <v>0</v>
      </c>
      <c r="DZ15" s="107">
        <f t="shared" si="60"/>
        <v>0</v>
      </c>
      <c r="EA15" s="107">
        <f t="shared" si="61"/>
        <v>0</v>
      </c>
      <c r="EB15" s="107">
        <f t="shared" si="62"/>
        <v>0</v>
      </c>
      <c r="EC15" s="107">
        <f t="shared" si="63"/>
        <v>0</v>
      </c>
      <c r="ED15" s="107">
        <f t="shared" si="64"/>
        <v>0</v>
      </c>
      <c r="EE15" s="107">
        <f t="shared" si="65"/>
        <v>0</v>
      </c>
      <c r="EG15" s="195">
        <f t="shared" si="66"/>
        <v>0</v>
      </c>
      <c r="EH15" s="195">
        <f t="shared" si="67"/>
        <v>0</v>
      </c>
      <c r="EI15" s="195">
        <f t="shared" si="68"/>
        <v>0</v>
      </c>
      <c r="EJ15" s="195">
        <f t="shared" si="69"/>
        <v>0</v>
      </c>
      <c r="EK15" s="195">
        <f t="shared" si="70"/>
        <v>0</v>
      </c>
      <c r="EL15" s="195">
        <f t="shared" si="70"/>
        <v>0</v>
      </c>
      <c r="EM15" s="195">
        <f t="shared" si="70"/>
        <v>0</v>
      </c>
      <c r="EN15" s="195">
        <f t="shared" si="70"/>
        <v>0</v>
      </c>
      <c r="EO15" s="195">
        <f t="shared" si="70"/>
        <v>0</v>
      </c>
      <c r="EP15" s="195">
        <f t="shared" si="70"/>
        <v>0</v>
      </c>
    </row>
    <row r="16" spans="2:146" ht="12" customHeight="1" x14ac:dyDescent="0.2">
      <c r="B16" s="126">
        <f t="shared" si="12"/>
        <v>1</v>
      </c>
      <c r="C16" s="126" t="str">
        <f t="shared" ca="1" si="13"/>
        <v/>
      </c>
      <c r="D16" s="126" t="str">
        <f t="shared" ca="1" si="14"/>
        <v/>
      </c>
      <c r="E16" s="126" t="str">
        <f t="shared" ca="1" si="15"/>
        <v/>
      </c>
      <c r="F16" s="127" t="str">
        <f ca="1">OFFSET(prihlasky!$H$1,$CJ16,0)</f>
        <v/>
      </c>
      <c r="G16" s="127" t="str">
        <f ca="1">IF(OFFSET(prihlasky!$B$1,$CJ16,0)="","",(OFFSET(prihlasky!$B$1,$CJ16,0)))</f>
        <v/>
      </c>
      <c r="H16" s="127">
        <f ca="1">OFFSET(prihlasky!$I$1,$CJ16,0)</f>
        <v>0</v>
      </c>
      <c r="I16" s="127">
        <f ca="1">OFFSET(prihlasky!$A$1,$CJ16,0)</f>
        <v>0</v>
      </c>
      <c r="J16" s="126">
        <f t="shared" si="16"/>
        <v>0</v>
      </c>
      <c r="K16" s="159">
        <f t="shared" si="17"/>
        <v>0</v>
      </c>
      <c r="L16" s="131">
        <f t="shared" ca="1" si="18"/>
        <v>0</v>
      </c>
      <c r="M16" s="127" t="str">
        <f ca="1">IF(OR(CH16=0,ISERROR(MATCH(I16,KKoef!E:E,0))),"",MATCH(I16,KKoef!E:E,0)-1)</f>
        <v/>
      </c>
      <c r="N16" s="127" t="str">
        <f ca="1">IF(M16="","",OFFSET(KKoef!$B$1,M16,0))</f>
        <v/>
      </c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250"/>
      <c r="AA16" s="119">
        <f t="shared" ca="1" si="19"/>
        <v>0</v>
      </c>
      <c r="AB16" s="252">
        <f t="shared" si="71"/>
        <v>0</v>
      </c>
      <c r="AC16" s="119">
        <f t="shared" si="72"/>
        <v>0</v>
      </c>
      <c r="AD16" s="252">
        <f t="shared" si="73"/>
        <v>0</v>
      </c>
      <c r="AE16" s="170">
        <f t="shared" ca="1" si="20"/>
        <v>0</v>
      </c>
      <c r="AF16" s="22"/>
      <c r="AG16" s="224"/>
      <c r="AH16" s="194"/>
      <c r="AI16" s="194"/>
      <c r="AJ16" s="194"/>
      <c r="AK16" s="225"/>
      <c r="AL16" s="224"/>
      <c r="AM16" s="194"/>
      <c r="AN16" s="194"/>
      <c r="AO16" s="194"/>
      <c r="AP16" s="225"/>
      <c r="AQ16" s="224"/>
      <c r="AR16" s="194"/>
      <c r="AS16" s="194"/>
      <c r="AT16" s="194"/>
      <c r="AU16" s="225"/>
      <c r="AV16" s="224"/>
      <c r="AW16" s="194"/>
      <c r="AX16" s="194"/>
      <c r="AY16" s="194"/>
      <c r="AZ16" s="225"/>
      <c r="BA16" s="224"/>
      <c r="BB16" s="194"/>
      <c r="BC16" s="194"/>
      <c r="BD16" s="194"/>
      <c r="BE16" s="225"/>
      <c r="BF16" s="224"/>
      <c r="BG16" s="194"/>
      <c r="BH16" s="194"/>
      <c r="BI16" s="194"/>
      <c r="BJ16" s="225"/>
      <c r="BK16" s="212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215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69">
        <f t="shared" si="21"/>
        <v>0</v>
      </c>
      <c r="CH16" s="26">
        <f t="shared" si="22"/>
        <v>0</v>
      </c>
      <c r="CJ16" s="39">
        <v>8</v>
      </c>
      <c r="CK16" s="16">
        <f t="shared" si="23"/>
        <v>0</v>
      </c>
      <c r="CL16" s="51">
        <f t="shared" ca="1" si="24"/>
        <v>0</v>
      </c>
      <c r="CM16" s="51">
        <f t="shared" ca="1" si="24"/>
        <v>0</v>
      </c>
      <c r="CN16" s="51">
        <f t="shared" ca="1" si="24"/>
        <v>0</v>
      </c>
      <c r="CO16" s="51">
        <f t="shared" ca="1" si="25"/>
        <v>0</v>
      </c>
      <c r="CQ16" s="107">
        <f t="shared" si="26"/>
        <v>0</v>
      </c>
      <c r="CR16" s="107">
        <f t="shared" si="27"/>
        <v>0</v>
      </c>
      <c r="CS16" s="107">
        <f t="shared" si="28"/>
        <v>0</v>
      </c>
      <c r="CT16" s="107">
        <f t="shared" si="29"/>
        <v>0</v>
      </c>
      <c r="CU16" s="107">
        <f t="shared" si="30"/>
        <v>0</v>
      </c>
      <c r="CV16" s="107">
        <f t="shared" si="31"/>
        <v>0</v>
      </c>
      <c r="CW16" s="107">
        <f t="shared" si="32"/>
        <v>0</v>
      </c>
      <c r="CX16" s="107">
        <f t="shared" si="33"/>
        <v>0</v>
      </c>
      <c r="CY16" s="107">
        <f t="shared" si="34"/>
        <v>0</v>
      </c>
      <c r="CZ16" s="107">
        <f t="shared" si="35"/>
        <v>0</v>
      </c>
      <c r="DA16" s="107">
        <f t="shared" si="36"/>
        <v>0</v>
      </c>
      <c r="DB16" s="107">
        <f t="shared" si="37"/>
        <v>0</v>
      </c>
      <c r="DC16" s="107">
        <f t="shared" si="38"/>
        <v>0</v>
      </c>
      <c r="DD16" s="107">
        <f t="shared" si="39"/>
        <v>0</v>
      </c>
      <c r="DE16" s="107">
        <f t="shared" si="40"/>
        <v>0</v>
      </c>
      <c r="DF16" s="107">
        <f t="shared" si="41"/>
        <v>0</v>
      </c>
      <c r="DG16" s="107">
        <f t="shared" si="42"/>
        <v>0</v>
      </c>
      <c r="DH16" s="107">
        <f t="shared" si="43"/>
        <v>0</v>
      </c>
      <c r="DI16" s="107">
        <f t="shared" si="44"/>
        <v>0</v>
      </c>
      <c r="DJ16" s="107">
        <f t="shared" si="45"/>
        <v>0</v>
      </c>
      <c r="DK16" s="107">
        <f t="shared" si="46"/>
        <v>0</v>
      </c>
      <c r="DL16" s="107">
        <f t="shared" si="47"/>
        <v>0</v>
      </c>
      <c r="DM16" s="107">
        <f t="shared" si="48"/>
        <v>0</v>
      </c>
      <c r="DN16" s="107">
        <f t="shared" si="49"/>
        <v>0</v>
      </c>
      <c r="DO16" s="107">
        <f t="shared" si="50"/>
        <v>0</v>
      </c>
      <c r="DP16" s="107">
        <f t="shared" si="51"/>
        <v>0</v>
      </c>
      <c r="DQ16" s="107">
        <f t="shared" si="52"/>
        <v>0</v>
      </c>
      <c r="DR16" s="107">
        <f t="shared" si="53"/>
        <v>0</v>
      </c>
      <c r="DS16" s="107">
        <f t="shared" si="54"/>
        <v>0</v>
      </c>
      <c r="DT16" s="107">
        <f t="shared" si="55"/>
        <v>0</v>
      </c>
      <c r="DV16" s="107">
        <f t="shared" si="56"/>
        <v>0</v>
      </c>
      <c r="DW16" s="107">
        <f t="shared" si="57"/>
        <v>0</v>
      </c>
      <c r="DX16" s="107">
        <f t="shared" si="58"/>
        <v>0</v>
      </c>
      <c r="DY16" s="107">
        <f t="shared" si="59"/>
        <v>0</v>
      </c>
      <c r="DZ16" s="107">
        <f t="shared" si="60"/>
        <v>0</v>
      </c>
      <c r="EA16" s="107">
        <f t="shared" si="61"/>
        <v>0</v>
      </c>
      <c r="EB16" s="107">
        <f t="shared" si="62"/>
        <v>0</v>
      </c>
      <c r="EC16" s="107">
        <f t="shared" si="63"/>
        <v>0</v>
      </c>
      <c r="ED16" s="107">
        <f t="shared" si="64"/>
        <v>0</v>
      </c>
      <c r="EE16" s="107">
        <f t="shared" si="65"/>
        <v>0</v>
      </c>
      <c r="EG16" s="195">
        <f t="shared" si="66"/>
        <v>0</v>
      </c>
      <c r="EH16" s="195">
        <f t="shared" si="67"/>
        <v>0</v>
      </c>
      <c r="EI16" s="195">
        <f t="shared" si="68"/>
        <v>0</v>
      </c>
      <c r="EJ16" s="195">
        <f t="shared" si="69"/>
        <v>0</v>
      </c>
      <c r="EK16" s="195">
        <f t="shared" si="70"/>
        <v>0</v>
      </c>
      <c r="EL16" s="195">
        <f t="shared" si="70"/>
        <v>0</v>
      </c>
      <c r="EM16" s="195">
        <f t="shared" si="70"/>
        <v>0</v>
      </c>
      <c r="EN16" s="195">
        <f t="shared" si="70"/>
        <v>0</v>
      </c>
      <c r="EO16" s="195">
        <f t="shared" si="70"/>
        <v>0</v>
      </c>
      <c r="EP16" s="195">
        <f t="shared" si="70"/>
        <v>0</v>
      </c>
    </row>
    <row r="17" spans="2:146" ht="12" customHeight="1" x14ac:dyDescent="0.2">
      <c r="B17" s="126">
        <f t="shared" si="12"/>
        <v>1</v>
      </c>
      <c r="C17" s="126" t="str">
        <f t="shared" ca="1" si="13"/>
        <v/>
      </c>
      <c r="D17" s="126" t="str">
        <f t="shared" ca="1" si="14"/>
        <v/>
      </c>
      <c r="E17" s="126" t="str">
        <f t="shared" ca="1" si="15"/>
        <v/>
      </c>
      <c r="F17" s="127" t="str">
        <f ca="1">OFFSET(prihlasky!$H$1,$CJ17,0)</f>
        <v/>
      </c>
      <c r="G17" s="127" t="str">
        <f ca="1">IF(OFFSET(prihlasky!$B$1,$CJ17,0)="","",(OFFSET(prihlasky!$B$1,$CJ17,0)))</f>
        <v/>
      </c>
      <c r="H17" s="127">
        <f ca="1">OFFSET(prihlasky!$I$1,$CJ17,0)</f>
        <v>0</v>
      </c>
      <c r="I17" s="127">
        <f ca="1">OFFSET(prihlasky!$A$1,$CJ17,0)</f>
        <v>0</v>
      </c>
      <c r="J17" s="126">
        <f t="shared" si="16"/>
        <v>0</v>
      </c>
      <c r="K17" s="159">
        <f t="shared" si="17"/>
        <v>0</v>
      </c>
      <c r="L17" s="131">
        <f t="shared" ca="1" si="18"/>
        <v>0</v>
      </c>
      <c r="M17" s="127" t="str">
        <f ca="1">IF(OR(CH17=0,ISERROR(MATCH(I17,KKoef!E:E,0))),"",MATCH(I17,KKoef!E:E,0)-1)</f>
        <v/>
      </c>
      <c r="N17" s="127" t="str">
        <f ca="1">IF(M17="","",OFFSET(KKoef!$B$1,M17,0))</f>
        <v/>
      </c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250"/>
      <c r="AA17" s="119">
        <f t="shared" ca="1" si="19"/>
        <v>0</v>
      </c>
      <c r="AB17" s="252">
        <f t="shared" si="71"/>
        <v>0</v>
      </c>
      <c r="AC17" s="119">
        <f t="shared" si="72"/>
        <v>0</v>
      </c>
      <c r="AD17" s="252">
        <f t="shared" si="73"/>
        <v>0</v>
      </c>
      <c r="AE17" s="170">
        <f t="shared" ca="1" si="20"/>
        <v>0</v>
      </c>
      <c r="AF17" s="22"/>
      <c r="AG17" s="224"/>
      <c r="AH17" s="194"/>
      <c r="AI17" s="194"/>
      <c r="AJ17" s="194"/>
      <c r="AK17" s="225"/>
      <c r="AL17" s="224"/>
      <c r="AM17" s="194"/>
      <c r="AN17" s="194"/>
      <c r="AO17" s="194"/>
      <c r="AP17" s="225"/>
      <c r="AQ17" s="224"/>
      <c r="AR17" s="194"/>
      <c r="AS17" s="194"/>
      <c r="AT17" s="194"/>
      <c r="AU17" s="225"/>
      <c r="AV17" s="224"/>
      <c r="AW17" s="194"/>
      <c r="AX17" s="194"/>
      <c r="AY17" s="194"/>
      <c r="AZ17" s="225"/>
      <c r="BA17" s="224"/>
      <c r="BB17" s="194"/>
      <c r="BC17" s="194"/>
      <c r="BD17" s="194"/>
      <c r="BE17" s="225"/>
      <c r="BF17" s="224"/>
      <c r="BG17" s="194"/>
      <c r="BH17" s="194"/>
      <c r="BI17" s="194"/>
      <c r="BJ17" s="225"/>
      <c r="BK17" s="212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215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69">
        <f t="shared" si="21"/>
        <v>0</v>
      </c>
      <c r="CH17" s="26">
        <f t="shared" si="22"/>
        <v>0</v>
      </c>
      <c r="CJ17" s="39">
        <v>9</v>
      </c>
      <c r="CK17" s="16">
        <f t="shared" si="23"/>
        <v>0</v>
      </c>
      <c r="CL17" s="51">
        <f t="shared" ca="1" si="24"/>
        <v>0</v>
      </c>
      <c r="CM17" s="51">
        <f t="shared" ca="1" si="24"/>
        <v>0</v>
      </c>
      <c r="CN17" s="51">
        <f t="shared" ca="1" si="24"/>
        <v>0</v>
      </c>
      <c r="CO17" s="51">
        <f t="shared" ca="1" si="25"/>
        <v>0</v>
      </c>
      <c r="CQ17" s="107">
        <f t="shared" si="26"/>
        <v>0</v>
      </c>
      <c r="CR17" s="107">
        <f t="shared" si="27"/>
        <v>0</v>
      </c>
      <c r="CS17" s="107">
        <f t="shared" si="28"/>
        <v>0</v>
      </c>
      <c r="CT17" s="107">
        <f t="shared" si="29"/>
        <v>0</v>
      </c>
      <c r="CU17" s="107">
        <f t="shared" si="30"/>
        <v>0</v>
      </c>
      <c r="CV17" s="107">
        <f t="shared" si="31"/>
        <v>0</v>
      </c>
      <c r="CW17" s="107">
        <f t="shared" si="32"/>
        <v>0</v>
      </c>
      <c r="CX17" s="107">
        <f t="shared" si="33"/>
        <v>0</v>
      </c>
      <c r="CY17" s="107">
        <f t="shared" si="34"/>
        <v>0</v>
      </c>
      <c r="CZ17" s="107">
        <f t="shared" si="35"/>
        <v>0</v>
      </c>
      <c r="DA17" s="107">
        <f t="shared" si="36"/>
        <v>0</v>
      </c>
      <c r="DB17" s="107">
        <f t="shared" si="37"/>
        <v>0</v>
      </c>
      <c r="DC17" s="107">
        <f t="shared" si="38"/>
        <v>0</v>
      </c>
      <c r="DD17" s="107">
        <f t="shared" si="39"/>
        <v>0</v>
      </c>
      <c r="DE17" s="107">
        <f t="shared" si="40"/>
        <v>0</v>
      </c>
      <c r="DF17" s="107">
        <f t="shared" si="41"/>
        <v>0</v>
      </c>
      <c r="DG17" s="107">
        <f t="shared" si="42"/>
        <v>0</v>
      </c>
      <c r="DH17" s="107">
        <f t="shared" si="43"/>
        <v>0</v>
      </c>
      <c r="DI17" s="107">
        <f t="shared" si="44"/>
        <v>0</v>
      </c>
      <c r="DJ17" s="107">
        <f t="shared" si="45"/>
        <v>0</v>
      </c>
      <c r="DK17" s="107">
        <f t="shared" si="46"/>
        <v>0</v>
      </c>
      <c r="DL17" s="107">
        <f t="shared" si="47"/>
        <v>0</v>
      </c>
      <c r="DM17" s="107">
        <f t="shared" si="48"/>
        <v>0</v>
      </c>
      <c r="DN17" s="107">
        <f t="shared" si="49"/>
        <v>0</v>
      </c>
      <c r="DO17" s="107">
        <f t="shared" si="50"/>
        <v>0</v>
      </c>
      <c r="DP17" s="107">
        <f t="shared" si="51"/>
        <v>0</v>
      </c>
      <c r="DQ17" s="107">
        <f t="shared" si="52"/>
        <v>0</v>
      </c>
      <c r="DR17" s="107">
        <f t="shared" si="53"/>
        <v>0</v>
      </c>
      <c r="DS17" s="107">
        <f t="shared" si="54"/>
        <v>0</v>
      </c>
      <c r="DT17" s="107">
        <f t="shared" si="55"/>
        <v>0</v>
      </c>
      <c r="DV17" s="107">
        <f t="shared" si="56"/>
        <v>0</v>
      </c>
      <c r="DW17" s="107">
        <f t="shared" si="57"/>
        <v>0</v>
      </c>
      <c r="DX17" s="107">
        <f t="shared" si="58"/>
        <v>0</v>
      </c>
      <c r="DY17" s="107">
        <f t="shared" si="59"/>
        <v>0</v>
      </c>
      <c r="DZ17" s="107">
        <f t="shared" si="60"/>
        <v>0</v>
      </c>
      <c r="EA17" s="107">
        <f t="shared" si="61"/>
        <v>0</v>
      </c>
      <c r="EB17" s="107">
        <f t="shared" si="62"/>
        <v>0</v>
      </c>
      <c r="EC17" s="107">
        <f t="shared" si="63"/>
        <v>0</v>
      </c>
      <c r="ED17" s="107">
        <f t="shared" si="64"/>
        <v>0</v>
      </c>
      <c r="EE17" s="107">
        <f t="shared" si="65"/>
        <v>0</v>
      </c>
      <c r="EG17" s="195">
        <f t="shared" si="66"/>
        <v>0</v>
      </c>
      <c r="EH17" s="195">
        <f t="shared" si="67"/>
        <v>0</v>
      </c>
      <c r="EI17" s="195">
        <f t="shared" si="68"/>
        <v>0</v>
      </c>
      <c r="EJ17" s="195">
        <f t="shared" si="69"/>
        <v>0</v>
      </c>
      <c r="EK17" s="195">
        <f t="shared" si="70"/>
        <v>0</v>
      </c>
      <c r="EL17" s="195">
        <f t="shared" si="70"/>
        <v>0</v>
      </c>
      <c r="EM17" s="195">
        <f t="shared" si="70"/>
        <v>0</v>
      </c>
      <c r="EN17" s="195">
        <f t="shared" si="70"/>
        <v>0</v>
      </c>
      <c r="EO17" s="195">
        <f t="shared" si="70"/>
        <v>0</v>
      </c>
      <c r="EP17" s="195">
        <f t="shared" si="70"/>
        <v>0</v>
      </c>
    </row>
    <row r="18" spans="2:146" x14ac:dyDescent="0.2">
      <c r="B18" s="126">
        <f t="shared" si="12"/>
        <v>1</v>
      </c>
      <c r="C18" s="126" t="str">
        <f t="shared" ca="1" si="13"/>
        <v/>
      </c>
      <c r="D18" s="126" t="str">
        <f t="shared" ca="1" si="14"/>
        <v/>
      </c>
      <c r="E18" s="126" t="str">
        <f t="shared" ca="1" si="15"/>
        <v/>
      </c>
      <c r="F18" s="127" t="str">
        <f ca="1">OFFSET(prihlasky!$H$1,$CJ18,0)</f>
        <v/>
      </c>
      <c r="G18" s="127" t="str">
        <f ca="1">IF(OFFSET(prihlasky!$B$1,$CJ18,0)="","",(OFFSET(prihlasky!$B$1,$CJ18,0)))</f>
        <v/>
      </c>
      <c r="H18" s="127">
        <f ca="1">OFFSET(prihlasky!$I$1,$CJ18,0)</f>
        <v>0</v>
      </c>
      <c r="I18" s="127">
        <f ca="1">OFFSET(prihlasky!$A$1,$CJ18,0)</f>
        <v>0</v>
      </c>
      <c r="J18" s="126">
        <f t="shared" si="16"/>
        <v>0</v>
      </c>
      <c r="K18" s="159">
        <f t="shared" si="17"/>
        <v>0</v>
      </c>
      <c r="L18" s="131">
        <f t="shared" ca="1" si="18"/>
        <v>0</v>
      </c>
      <c r="M18" s="127" t="str">
        <f ca="1">IF(OR(CH18=0,ISERROR(MATCH(I18,KKoef!E:E,0))),"",MATCH(I18,KKoef!E:E,0)-1)</f>
        <v/>
      </c>
      <c r="N18" s="127" t="str">
        <f ca="1">IF(M18="","",OFFSET(KKoef!$B$1,M18,0))</f>
        <v/>
      </c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250"/>
      <c r="AA18" s="119">
        <f t="shared" ca="1" si="19"/>
        <v>0</v>
      </c>
      <c r="AB18" s="252">
        <f t="shared" si="71"/>
        <v>0</v>
      </c>
      <c r="AC18" s="119">
        <f t="shared" si="72"/>
        <v>0</v>
      </c>
      <c r="AD18" s="252">
        <f t="shared" si="73"/>
        <v>0</v>
      </c>
      <c r="AE18" s="170">
        <f t="shared" ca="1" si="20"/>
        <v>0</v>
      </c>
      <c r="AF18" s="22"/>
      <c r="AG18" s="224"/>
      <c r="AH18" s="194"/>
      <c r="AI18" s="194"/>
      <c r="AJ18" s="194"/>
      <c r="AK18" s="225"/>
      <c r="AL18" s="224"/>
      <c r="AM18" s="194"/>
      <c r="AN18" s="194"/>
      <c r="AO18" s="194"/>
      <c r="AP18" s="225"/>
      <c r="AQ18" s="224"/>
      <c r="AR18" s="194"/>
      <c r="AS18" s="194"/>
      <c r="AT18" s="194"/>
      <c r="AU18" s="225"/>
      <c r="AV18" s="224"/>
      <c r="AW18" s="194"/>
      <c r="AX18" s="194"/>
      <c r="AY18" s="194"/>
      <c r="AZ18" s="225"/>
      <c r="BA18" s="224"/>
      <c r="BB18" s="194"/>
      <c r="BC18" s="194"/>
      <c r="BD18" s="194"/>
      <c r="BE18" s="225"/>
      <c r="BF18" s="224"/>
      <c r="BG18" s="194"/>
      <c r="BH18" s="194"/>
      <c r="BI18" s="194"/>
      <c r="BJ18" s="225"/>
      <c r="BK18" s="212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215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69">
        <f t="shared" si="21"/>
        <v>0</v>
      </c>
      <c r="CH18" s="26">
        <f t="shared" si="22"/>
        <v>0</v>
      </c>
      <c r="CJ18" s="39">
        <v>10</v>
      </c>
      <c r="CK18" s="16">
        <f t="shared" si="23"/>
        <v>0</v>
      </c>
      <c r="CL18" s="51">
        <f t="shared" ca="1" si="24"/>
        <v>0</v>
      </c>
      <c r="CM18" s="51">
        <f t="shared" ca="1" si="24"/>
        <v>0</v>
      </c>
      <c r="CN18" s="51">
        <f t="shared" ca="1" si="24"/>
        <v>0</v>
      </c>
      <c r="CO18" s="51">
        <f t="shared" ca="1" si="25"/>
        <v>0</v>
      </c>
      <c r="CQ18" s="107">
        <f t="shared" si="26"/>
        <v>0</v>
      </c>
      <c r="CR18" s="107">
        <f t="shared" si="27"/>
        <v>0</v>
      </c>
      <c r="CS18" s="107">
        <f t="shared" si="28"/>
        <v>0</v>
      </c>
      <c r="CT18" s="107">
        <f t="shared" si="29"/>
        <v>0</v>
      </c>
      <c r="CU18" s="107">
        <f t="shared" si="30"/>
        <v>0</v>
      </c>
      <c r="CV18" s="107">
        <f t="shared" si="31"/>
        <v>0</v>
      </c>
      <c r="CW18" s="107">
        <f t="shared" si="32"/>
        <v>0</v>
      </c>
      <c r="CX18" s="107">
        <f t="shared" si="33"/>
        <v>0</v>
      </c>
      <c r="CY18" s="107">
        <f t="shared" si="34"/>
        <v>0</v>
      </c>
      <c r="CZ18" s="107">
        <f t="shared" si="35"/>
        <v>0</v>
      </c>
      <c r="DA18" s="107">
        <f t="shared" si="36"/>
        <v>0</v>
      </c>
      <c r="DB18" s="107">
        <f t="shared" si="37"/>
        <v>0</v>
      </c>
      <c r="DC18" s="107">
        <f t="shared" si="38"/>
        <v>0</v>
      </c>
      <c r="DD18" s="107">
        <f t="shared" si="39"/>
        <v>0</v>
      </c>
      <c r="DE18" s="107">
        <f t="shared" si="40"/>
        <v>0</v>
      </c>
      <c r="DF18" s="107">
        <f t="shared" si="41"/>
        <v>0</v>
      </c>
      <c r="DG18" s="107">
        <f t="shared" si="42"/>
        <v>0</v>
      </c>
      <c r="DH18" s="107">
        <f t="shared" si="43"/>
        <v>0</v>
      </c>
      <c r="DI18" s="107">
        <f t="shared" si="44"/>
        <v>0</v>
      </c>
      <c r="DJ18" s="107">
        <f t="shared" si="45"/>
        <v>0</v>
      </c>
      <c r="DK18" s="107">
        <f t="shared" si="46"/>
        <v>0</v>
      </c>
      <c r="DL18" s="107">
        <f t="shared" si="47"/>
        <v>0</v>
      </c>
      <c r="DM18" s="107">
        <f t="shared" si="48"/>
        <v>0</v>
      </c>
      <c r="DN18" s="107">
        <f t="shared" si="49"/>
        <v>0</v>
      </c>
      <c r="DO18" s="107">
        <f t="shared" si="50"/>
        <v>0</v>
      </c>
      <c r="DP18" s="107">
        <f t="shared" si="51"/>
        <v>0</v>
      </c>
      <c r="DQ18" s="107">
        <f t="shared" si="52"/>
        <v>0</v>
      </c>
      <c r="DR18" s="107">
        <f t="shared" si="53"/>
        <v>0</v>
      </c>
      <c r="DS18" s="107">
        <f t="shared" si="54"/>
        <v>0</v>
      </c>
      <c r="DT18" s="107">
        <f t="shared" si="55"/>
        <v>0</v>
      </c>
      <c r="DV18" s="107">
        <f t="shared" si="56"/>
        <v>0</v>
      </c>
      <c r="DW18" s="107">
        <f t="shared" si="57"/>
        <v>0</v>
      </c>
      <c r="DX18" s="107">
        <f t="shared" si="58"/>
        <v>0</v>
      </c>
      <c r="DY18" s="107">
        <f t="shared" si="59"/>
        <v>0</v>
      </c>
      <c r="DZ18" s="107">
        <f t="shared" si="60"/>
        <v>0</v>
      </c>
      <c r="EA18" s="107">
        <f t="shared" si="61"/>
        <v>0</v>
      </c>
      <c r="EB18" s="107">
        <f t="shared" si="62"/>
        <v>0</v>
      </c>
      <c r="EC18" s="107">
        <f t="shared" si="63"/>
        <v>0</v>
      </c>
      <c r="ED18" s="107">
        <f t="shared" si="64"/>
        <v>0</v>
      </c>
      <c r="EE18" s="107">
        <f t="shared" si="65"/>
        <v>0</v>
      </c>
      <c r="EG18" s="195">
        <f t="shared" si="66"/>
        <v>0</v>
      </c>
      <c r="EH18" s="195">
        <f t="shared" si="67"/>
        <v>0</v>
      </c>
      <c r="EI18" s="195">
        <f t="shared" si="68"/>
        <v>0</v>
      </c>
      <c r="EJ18" s="195">
        <f t="shared" si="69"/>
        <v>0</v>
      </c>
      <c r="EK18" s="195">
        <f t="shared" si="70"/>
        <v>0</v>
      </c>
      <c r="EL18" s="195">
        <f t="shared" si="70"/>
        <v>0</v>
      </c>
      <c r="EM18" s="195">
        <f t="shared" si="70"/>
        <v>0</v>
      </c>
      <c r="EN18" s="195">
        <f t="shared" si="70"/>
        <v>0</v>
      </c>
      <c r="EO18" s="195">
        <f t="shared" si="70"/>
        <v>0</v>
      </c>
      <c r="EP18" s="195">
        <f t="shared" si="70"/>
        <v>0</v>
      </c>
    </row>
    <row r="19" spans="2:146" x14ac:dyDescent="0.2">
      <c r="B19" s="126">
        <f t="shared" si="12"/>
        <v>1</v>
      </c>
      <c r="C19" s="126" t="str">
        <f t="shared" ca="1" si="13"/>
        <v/>
      </c>
      <c r="D19" s="126" t="str">
        <f t="shared" ca="1" si="14"/>
        <v/>
      </c>
      <c r="E19" s="126" t="str">
        <f t="shared" ca="1" si="15"/>
        <v/>
      </c>
      <c r="F19" s="127" t="str">
        <f ca="1">OFFSET(prihlasky!$H$1,$CJ19,0)</f>
        <v/>
      </c>
      <c r="G19" s="127" t="str">
        <f ca="1">IF(OFFSET(prihlasky!$B$1,$CJ19,0)="","",(OFFSET(prihlasky!$B$1,$CJ19,0)))</f>
        <v/>
      </c>
      <c r="H19" s="127">
        <f ca="1">OFFSET(prihlasky!$I$1,$CJ19,0)</f>
        <v>0</v>
      </c>
      <c r="I19" s="127">
        <f ca="1">OFFSET(prihlasky!$A$1,$CJ19,0)</f>
        <v>0</v>
      </c>
      <c r="J19" s="126">
        <f t="shared" si="16"/>
        <v>0</v>
      </c>
      <c r="K19" s="159">
        <f t="shared" si="17"/>
        <v>0</v>
      </c>
      <c r="L19" s="131">
        <f t="shared" ca="1" si="18"/>
        <v>0</v>
      </c>
      <c r="M19" s="127" t="str">
        <f ca="1">IF(OR(CH19=0,ISERROR(MATCH(I19,KKoef!E:E,0))),"",MATCH(I19,KKoef!E:E,0)-1)</f>
        <v/>
      </c>
      <c r="N19" s="127" t="str">
        <f ca="1">IF(M19="","",OFFSET(KKoef!$B$1,M19,0))</f>
        <v/>
      </c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250"/>
      <c r="AA19" s="119">
        <f t="shared" ca="1" si="19"/>
        <v>0</v>
      </c>
      <c r="AB19" s="252">
        <f t="shared" si="71"/>
        <v>0</v>
      </c>
      <c r="AC19" s="119">
        <f t="shared" si="72"/>
        <v>0</v>
      </c>
      <c r="AD19" s="252">
        <f t="shared" si="73"/>
        <v>0</v>
      </c>
      <c r="AE19" s="170">
        <f t="shared" ca="1" si="20"/>
        <v>0</v>
      </c>
      <c r="AF19" s="22"/>
      <c r="AG19" s="224"/>
      <c r="AH19" s="194"/>
      <c r="AI19" s="194"/>
      <c r="AJ19" s="194"/>
      <c r="AK19" s="225"/>
      <c r="AL19" s="224"/>
      <c r="AM19" s="194"/>
      <c r="AN19" s="194"/>
      <c r="AO19" s="194"/>
      <c r="AP19" s="225"/>
      <c r="AQ19" s="224"/>
      <c r="AR19" s="194"/>
      <c r="AS19" s="194"/>
      <c r="AT19" s="194"/>
      <c r="AU19" s="225"/>
      <c r="AV19" s="224"/>
      <c r="AW19" s="194"/>
      <c r="AX19" s="194"/>
      <c r="AY19" s="194"/>
      <c r="AZ19" s="225"/>
      <c r="BA19" s="224"/>
      <c r="BB19" s="194"/>
      <c r="BC19" s="194"/>
      <c r="BD19" s="194"/>
      <c r="BE19" s="225"/>
      <c r="BF19" s="224"/>
      <c r="BG19" s="194"/>
      <c r="BH19" s="194"/>
      <c r="BI19" s="194"/>
      <c r="BJ19" s="225"/>
      <c r="BK19" s="212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215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69">
        <f t="shared" si="21"/>
        <v>0</v>
      </c>
      <c r="CH19" s="26">
        <f t="shared" si="22"/>
        <v>0</v>
      </c>
      <c r="CJ19" s="39">
        <v>11</v>
      </c>
      <c r="CK19" s="16">
        <f t="shared" si="23"/>
        <v>0</v>
      </c>
      <c r="CL19" s="51">
        <f t="shared" ca="1" si="24"/>
        <v>0</v>
      </c>
      <c r="CM19" s="51">
        <f t="shared" ca="1" si="24"/>
        <v>0</v>
      </c>
      <c r="CN19" s="51">
        <f t="shared" ca="1" si="24"/>
        <v>0</v>
      </c>
      <c r="CO19" s="51">
        <f t="shared" ca="1" si="25"/>
        <v>0</v>
      </c>
      <c r="CQ19" s="107">
        <f t="shared" si="26"/>
        <v>0</v>
      </c>
      <c r="CR19" s="107">
        <f t="shared" si="27"/>
        <v>0</v>
      </c>
      <c r="CS19" s="107">
        <f t="shared" si="28"/>
        <v>0</v>
      </c>
      <c r="CT19" s="107">
        <f t="shared" si="29"/>
        <v>0</v>
      </c>
      <c r="CU19" s="107">
        <f t="shared" si="30"/>
        <v>0</v>
      </c>
      <c r="CV19" s="107">
        <f t="shared" si="31"/>
        <v>0</v>
      </c>
      <c r="CW19" s="107">
        <f t="shared" si="32"/>
        <v>0</v>
      </c>
      <c r="CX19" s="107">
        <f t="shared" si="33"/>
        <v>0</v>
      </c>
      <c r="CY19" s="107">
        <f t="shared" si="34"/>
        <v>0</v>
      </c>
      <c r="CZ19" s="107">
        <f t="shared" si="35"/>
        <v>0</v>
      </c>
      <c r="DA19" s="107">
        <f t="shared" si="36"/>
        <v>0</v>
      </c>
      <c r="DB19" s="107">
        <f t="shared" si="37"/>
        <v>0</v>
      </c>
      <c r="DC19" s="107">
        <f t="shared" si="38"/>
        <v>0</v>
      </c>
      <c r="DD19" s="107">
        <f t="shared" si="39"/>
        <v>0</v>
      </c>
      <c r="DE19" s="107">
        <f t="shared" si="40"/>
        <v>0</v>
      </c>
      <c r="DF19" s="107">
        <f t="shared" si="41"/>
        <v>0</v>
      </c>
      <c r="DG19" s="107">
        <f t="shared" si="42"/>
        <v>0</v>
      </c>
      <c r="DH19" s="107">
        <f t="shared" si="43"/>
        <v>0</v>
      </c>
      <c r="DI19" s="107">
        <f t="shared" si="44"/>
        <v>0</v>
      </c>
      <c r="DJ19" s="107">
        <f t="shared" si="45"/>
        <v>0</v>
      </c>
      <c r="DK19" s="107">
        <f t="shared" si="46"/>
        <v>0</v>
      </c>
      <c r="DL19" s="107">
        <f t="shared" si="47"/>
        <v>0</v>
      </c>
      <c r="DM19" s="107">
        <f t="shared" si="48"/>
        <v>0</v>
      </c>
      <c r="DN19" s="107">
        <f t="shared" si="49"/>
        <v>0</v>
      </c>
      <c r="DO19" s="107">
        <f t="shared" si="50"/>
        <v>0</v>
      </c>
      <c r="DP19" s="107">
        <f t="shared" si="51"/>
        <v>0</v>
      </c>
      <c r="DQ19" s="107">
        <f t="shared" si="52"/>
        <v>0</v>
      </c>
      <c r="DR19" s="107">
        <f t="shared" si="53"/>
        <v>0</v>
      </c>
      <c r="DS19" s="107">
        <f t="shared" si="54"/>
        <v>0</v>
      </c>
      <c r="DT19" s="107">
        <f t="shared" si="55"/>
        <v>0</v>
      </c>
      <c r="DV19" s="107">
        <f t="shared" si="56"/>
        <v>0</v>
      </c>
      <c r="DW19" s="107">
        <f t="shared" si="57"/>
        <v>0</v>
      </c>
      <c r="DX19" s="107">
        <f t="shared" si="58"/>
        <v>0</v>
      </c>
      <c r="DY19" s="107">
        <f t="shared" si="59"/>
        <v>0</v>
      </c>
      <c r="DZ19" s="107">
        <f t="shared" si="60"/>
        <v>0</v>
      </c>
      <c r="EA19" s="107">
        <f t="shared" si="61"/>
        <v>0</v>
      </c>
      <c r="EB19" s="107">
        <f t="shared" si="62"/>
        <v>0</v>
      </c>
      <c r="EC19" s="107">
        <f t="shared" si="63"/>
        <v>0</v>
      </c>
      <c r="ED19" s="107">
        <f t="shared" si="64"/>
        <v>0</v>
      </c>
      <c r="EE19" s="107">
        <f t="shared" si="65"/>
        <v>0</v>
      </c>
      <c r="EG19" s="195">
        <f t="shared" si="66"/>
        <v>0</v>
      </c>
      <c r="EH19" s="195">
        <f t="shared" si="67"/>
        <v>0</v>
      </c>
      <c r="EI19" s="195">
        <f t="shared" si="68"/>
        <v>0</v>
      </c>
      <c r="EJ19" s="195">
        <f t="shared" si="69"/>
        <v>0</v>
      </c>
      <c r="EK19" s="195">
        <f t="shared" si="70"/>
        <v>0</v>
      </c>
      <c r="EL19" s="195">
        <f t="shared" si="70"/>
        <v>0</v>
      </c>
      <c r="EM19" s="195">
        <f t="shared" si="70"/>
        <v>0</v>
      </c>
      <c r="EN19" s="195">
        <f t="shared" si="70"/>
        <v>0</v>
      </c>
      <c r="EO19" s="195">
        <f t="shared" si="70"/>
        <v>0</v>
      </c>
      <c r="EP19" s="195">
        <f t="shared" si="70"/>
        <v>0</v>
      </c>
    </row>
    <row r="20" spans="2:146" x14ac:dyDescent="0.2">
      <c r="B20" s="126">
        <f t="shared" si="12"/>
        <v>1</v>
      </c>
      <c r="C20" s="126" t="str">
        <f t="shared" ca="1" si="13"/>
        <v/>
      </c>
      <c r="D20" s="126" t="str">
        <f t="shared" ca="1" si="14"/>
        <v/>
      </c>
      <c r="E20" s="126" t="str">
        <f t="shared" ca="1" si="15"/>
        <v/>
      </c>
      <c r="F20" s="127" t="str">
        <f ca="1">OFFSET(prihlasky!$H$1,$CJ20,0)</f>
        <v/>
      </c>
      <c r="G20" s="127" t="str">
        <f ca="1">IF(OFFSET(prihlasky!$B$1,$CJ20,0)="","",(OFFSET(prihlasky!$B$1,$CJ20,0)))</f>
        <v/>
      </c>
      <c r="H20" s="127">
        <f ca="1">OFFSET(prihlasky!$I$1,$CJ20,0)</f>
        <v>0</v>
      </c>
      <c r="I20" s="127">
        <f ca="1">OFFSET(prihlasky!$A$1,$CJ20,0)</f>
        <v>0</v>
      </c>
      <c r="J20" s="126">
        <f t="shared" si="16"/>
        <v>0</v>
      </c>
      <c r="K20" s="159">
        <f t="shared" si="17"/>
        <v>0</v>
      </c>
      <c r="L20" s="131">
        <f t="shared" ca="1" si="18"/>
        <v>0</v>
      </c>
      <c r="M20" s="127" t="str">
        <f ca="1">IF(OR(CH20=0,ISERROR(MATCH(I20,KKoef!E:E,0))),"",MATCH(I20,KKoef!E:E,0)-1)</f>
        <v/>
      </c>
      <c r="N20" s="127" t="str">
        <f ca="1">IF(M20="","",OFFSET(KKoef!$B$1,M20,0))</f>
        <v/>
      </c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250"/>
      <c r="AA20" s="119">
        <f t="shared" ca="1" si="19"/>
        <v>0</v>
      </c>
      <c r="AB20" s="252">
        <f t="shared" si="71"/>
        <v>0</v>
      </c>
      <c r="AC20" s="119">
        <f t="shared" si="72"/>
        <v>0</v>
      </c>
      <c r="AD20" s="252">
        <f t="shared" si="73"/>
        <v>0</v>
      </c>
      <c r="AE20" s="170">
        <f t="shared" ca="1" si="20"/>
        <v>0</v>
      </c>
      <c r="AF20" s="22"/>
      <c r="AG20" s="224"/>
      <c r="AH20" s="194"/>
      <c r="AI20" s="194"/>
      <c r="AJ20" s="194"/>
      <c r="AK20" s="225"/>
      <c r="AL20" s="224"/>
      <c r="AM20" s="194"/>
      <c r="AN20" s="194"/>
      <c r="AO20" s="194"/>
      <c r="AP20" s="225"/>
      <c r="AQ20" s="224"/>
      <c r="AR20" s="194"/>
      <c r="AS20" s="194"/>
      <c r="AT20" s="194"/>
      <c r="AU20" s="225"/>
      <c r="AV20" s="224"/>
      <c r="AW20" s="194"/>
      <c r="AX20" s="194"/>
      <c r="AY20" s="194"/>
      <c r="AZ20" s="225"/>
      <c r="BA20" s="224"/>
      <c r="BB20" s="194"/>
      <c r="BC20" s="194"/>
      <c r="BD20" s="194"/>
      <c r="BE20" s="225"/>
      <c r="BF20" s="224"/>
      <c r="BG20" s="194"/>
      <c r="BH20" s="194"/>
      <c r="BI20" s="194"/>
      <c r="BJ20" s="225"/>
      <c r="BK20" s="212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215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69">
        <f t="shared" si="21"/>
        <v>0</v>
      </c>
      <c r="CH20" s="26">
        <f t="shared" si="22"/>
        <v>0</v>
      </c>
      <c r="CJ20" s="39">
        <v>12</v>
      </c>
      <c r="CK20" s="16">
        <f t="shared" si="23"/>
        <v>0</v>
      </c>
      <c r="CL20" s="51">
        <f t="shared" ca="1" si="24"/>
        <v>0</v>
      </c>
      <c r="CM20" s="51">
        <f t="shared" ca="1" si="24"/>
        <v>0</v>
      </c>
      <c r="CN20" s="51">
        <f t="shared" ca="1" si="24"/>
        <v>0</v>
      </c>
      <c r="CO20" s="51">
        <f t="shared" ca="1" si="25"/>
        <v>0</v>
      </c>
      <c r="CQ20" s="107">
        <f t="shared" si="26"/>
        <v>0</v>
      </c>
      <c r="CR20" s="107">
        <f t="shared" si="27"/>
        <v>0</v>
      </c>
      <c r="CS20" s="107">
        <f t="shared" si="28"/>
        <v>0</v>
      </c>
      <c r="CT20" s="107">
        <f t="shared" si="29"/>
        <v>0</v>
      </c>
      <c r="CU20" s="107">
        <f t="shared" si="30"/>
        <v>0</v>
      </c>
      <c r="CV20" s="107">
        <f t="shared" si="31"/>
        <v>0</v>
      </c>
      <c r="CW20" s="107">
        <f t="shared" si="32"/>
        <v>0</v>
      </c>
      <c r="CX20" s="107">
        <f t="shared" si="33"/>
        <v>0</v>
      </c>
      <c r="CY20" s="107">
        <f t="shared" si="34"/>
        <v>0</v>
      </c>
      <c r="CZ20" s="107">
        <f t="shared" si="35"/>
        <v>0</v>
      </c>
      <c r="DA20" s="107">
        <f t="shared" si="36"/>
        <v>0</v>
      </c>
      <c r="DB20" s="107">
        <f t="shared" si="37"/>
        <v>0</v>
      </c>
      <c r="DC20" s="107">
        <f t="shared" si="38"/>
        <v>0</v>
      </c>
      <c r="DD20" s="107">
        <f t="shared" si="39"/>
        <v>0</v>
      </c>
      <c r="DE20" s="107">
        <f t="shared" si="40"/>
        <v>0</v>
      </c>
      <c r="DF20" s="107">
        <f t="shared" si="41"/>
        <v>0</v>
      </c>
      <c r="DG20" s="107">
        <f t="shared" si="42"/>
        <v>0</v>
      </c>
      <c r="DH20" s="107">
        <f t="shared" si="43"/>
        <v>0</v>
      </c>
      <c r="DI20" s="107">
        <f t="shared" si="44"/>
        <v>0</v>
      </c>
      <c r="DJ20" s="107">
        <f t="shared" si="45"/>
        <v>0</v>
      </c>
      <c r="DK20" s="107">
        <f t="shared" si="46"/>
        <v>0</v>
      </c>
      <c r="DL20" s="107">
        <f t="shared" si="47"/>
        <v>0</v>
      </c>
      <c r="DM20" s="107">
        <f t="shared" si="48"/>
        <v>0</v>
      </c>
      <c r="DN20" s="107">
        <f t="shared" si="49"/>
        <v>0</v>
      </c>
      <c r="DO20" s="107">
        <f t="shared" si="50"/>
        <v>0</v>
      </c>
      <c r="DP20" s="107">
        <f t="shared" si="51"/>
        <v>0</v>
      </c>
      <c r="DQ20" s="107">
        <f t="shared" si="52"/>
        <v>0</v>
      </c>
      <c r="DR20" s="107">
        <f t="shared" si="53"/>
        <v>0</v>
      </c>
      <c r="DS20" s="107">
        <f t="shared" si="54"/>
        <v>0</v>
      </c>
      <c r="DT20" s="107">
        <f t="shared" si="55"/>
        <v>0</v>
      </c>
      <c r="DV20" s="107">
        <f t="shared" si="56"/>
        <v>0</v>
      </c>
      <c r="DW20" s="107">
        <f t="shared" si="57"/>
        <v>0</v>
      </c>
      <c r="DX20" s="107">
        <f t="shared" si="58"/>
        <v>0</v>
      </c>
      <c r="DY20" s="107">
        <f t="shared" si="59"/>
        <v>0</v>
      </c>
      <c r="DZ20" s="107">
        <f t="shared" si="60"/>
        <v>0</v>
      </c>
      <c r="EA20" s="107">
        <f t="shared" si="61"/>
        <v>0</v>
      </c>
      <c r="EB20" s="107">
        <f t="shared" si="62"/>
        <v>0</v>
      </c>
      <c r="EC20" s="107">
        <f t="shared" si="63"/>
        <v>0</v>
      </c>
      <c r="ED20" s="107">
        <f t="shared" si="64"/>
        <v>0</v>
      </c>
      <c r="EE20" s="107">
        <f t="shared" si="65"/>
        <v>0</v>
      </c>
      <c r="EG20" s="195">
        <f t="shared" si="66"/>
        <v>0</v>
      </c>
      <c r="EH20" s="195">
        <f t="shared" si="67"/>
        <v>0</v>
      </c>
      <c r="EI20" s="195">
        <f t="shared" si="68"/>
        <v>0</v>
      </c>
      <c r="EJ20" s="195">
        <f t="shared" si="69"/>
        <v>0</v>
      </c>
      <c r="EK20" s="195">
        <f t="shared" si="70"/>
        <v>0</v>
      </c>
      <c r="EL20" s="195">
        <f t="shared" si="70"/>
        <v>0</v>
      </c>
      <c r="EM20" s="195">
        <f t="shared" si="70"/>
        <v>0</v>
      </c>
      <c r="EN20" s="195">
        <f t="shared" si="70"/>
        <v>0</v>
      </c>
      <c r="EO20" s="195">
        <f t="shared" si="70"/>
        <v>0</v>
      </c>
      <c r="EP20" s="195">
        <f t="shared" si="70"/>
        <v>0</v>
      </c>
    </row>
    <row r="21" spans="2:146" x14ac:dyDescent="0.2">
      <c r="B21" s="126">
        <f t="shared" si="12"/>
        <v>1</v>
      </c>
      <c r="C21" s="126" t="str">
        <f t="shared" ca="1" si="13"/>
        <v/>
      </c>
      <c r="D21" s="126" t="str">
        <f t="shared" ca="1" si="14"/>
        <v/>
      </c>
      <c r="E21" s="126" t="str">
        <f t="shared" ca="1" si="15"/>
        <v/>
      </c>
      <c r="F21" s="127" t="str">
        <f ca="1">OFFSET(prihlasky!$H$1,$CJ21,0)</f>
        <v/>
      </c>
      <c r="G21" s="127" t="str">
        <f ca="1">IF(OFFSET(prihlasky!$B$1,$CJ21,0)="","",(OFFSET(prihlasky!$B$1,$CJ21,0)))</f>
        <v/>
      </c>
      <c r="H21" s="127">
        <f ca="1">OFFSET(prihlasky!$I$1,$CJ21,0)</f>
        <v>0</v>
      </c>
      <c r="I21" s="127">
        <f ca="1">OFFSET(prihlasky!$A$1,$CJ21,0)</f>
        <v>0</v>
      </c>
      <c r="J21" s="126">
        <f t="shared" si="16"/>
        <v>0</v>
      </c>
      <c r="K21" s="159">
        <f t="shared" si="17"/>
        <v>0</v>
      </c>
      <c r="L21" s="131">
        <f t="shared" ca="1" si="18"/>
        <v>0</v>
      </c>
      <c r="M21" s="127" t="str">
        <f ca="1">IF(OR(CH21=0,ISERROR(MATCH(I21,KKoef!E:E,0))),"",MATCH(I21,KKoef!E:E,0)-1)</f>
        <v/>
      </c>
      <c r="N21" s="127" t="str">
        <f ca="1">IF(M21="","",OFFSET(KKoef!$B$1,M21,0))</f>
        <v/>
      </c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250"/>
      <c r="AA21" s="119">
        <f t="shared" ca="1" si="19"/>
        <v>0</v>
      </c>
      <c r="AB21" s="252">
        <f t="shared" si="71"/>
        <v>0</v>
      </c>
      <c r="AC21" s="119">
        <f t="shared" si="72"/>
        <v>0</v>
      </c>
      <c r="AD21" s="252">
        <f t="shared" si="73"/>
        <v>0</v>
      </c>
      <c r="AE21" s="170">
        <f t="shared" ca="1" si="20"/>
        <v>0</v>
      </c>
      <c r="AF21" s="22"/>
      <c r="AG21" s="224"/>
      <c r="AH21" s="194"/>
      <c r="AI21" s="194"/>
      <c r="AJ21" s="194"/>
      <c r="AK21" s="225"/>
      <c r="AL21" s="224"/>
      <c r="AM21" s="194"/>
      <c r="AN21" s="194"/>
      <c r="AO21" s="194"/>
      <c r="AP21" s="225"/>
      <c r="AQ21" s="224"/>
      <c r="AR21" s="194"/>
      <c r="AS21" s="194"/>
      <c r="AT21" s="194"/>
      <c r="AU21" s="225"/>
      <c r="AV21" s="224"/>
      <c r="AW21" s="194"/>
      <c r="AX21" s="194"/>
      <c r="AY21" s="194"/>
      <c r="AZ21" s="225"/>
      <c r="BA21" s="224"/>
      <c r="BB21" s="194"/>
      <c r="BC21" s="194"/>
      <c r="BD21" s="194"/>
      <c r="BE21" s="225"/>
      <c r="BF21" s="224"/>
      <c r="BG21" s="194"/>
      <c r="BH21" s="194"/>
      <c r="BI21" s="194"/>
      <c r="BJ21" s="225"/>
      <c r="BK21" s="212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215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69">
        <f t="shared" si="21"/>
        <v>0</v>
      </c>
      <c r="CH21" s="26">
        <f t="shared" si="22"/>
        <v>0</v>
      </c>
      <c r="CJ21" s="39">
        <v>13</v>
      </c>
      <c r="CK21" s="16">
        <f t="shared" si="23"/>
        <v>0</v>
      </c>
      <c r="CL21" s="51">
        <f t="shared" ca="1" si="24"/>
        <v>0</v>
      </c>
      <c r="CM21" s="51">
        <f t="shared" ca="1" si="24"/>
        <v>0</v>
      </c>
      <c r="CN21" s="51">
        <f t="shared" ca="1" si="24"/>
        <v>0</v>
      </c>
      <c r="CO21" s="51">
        <f t="shared" ca="1" si="25"/>
        <v>0</v>
      </c>
      <c r="CQ21" s="107">
        <f t="shared" si="26"/>
        <v>0</v>
      </c>
      <c r="CR21" s="107">
        <f t="shared" si="27"/>
        <v>0</v>
      </c>
      <c r="CS21" s="107">
        <f t="shared" si="28"/>
        <v>0</v>
      </c>
      <c r="CT21" s="107">
        <f t="shared" si="29"/>
        <v>0</v>
      </c>
      <c r="CU21" s="107">
        <f t="shared" si="30"/>
        <v>0</v>
      </c>
      <c r="CV21" s="107">
        <f t="shared" si="31"/>
        <v>0</v>
      </c>
      <c r="CW21" s="107">
        <f t="shared" si="32"/>
        <v>0</v>
      </c>
      <c r="CX21" s="107">
        <f t="shared" si="33"/>
        <v>0</v>
      </c>
      <c r="CY21" s="107">
        <f t="shared" si="34"/>
        <v>0</v>
      </c>
      <c r="CZ21" s="107">
        <f t="shared" si="35"/>
        <v>0</v>
      </c>
      <c r="DA21" s="107">
        <f t="shared" si="36"/>
        <v>0</v>
      </c>
      <c r="DB21" s="107">
        <f t="shared" si="37"/>
        <v>0</v>
      </c>
      <c r="DC21" s="107">
        <f t="shared" si="38"/>
        <v>0</v>
      </c>
      <c r="DD21" s="107">
        <f t="shared" si="39"/>
        <v>0</v>
      </c>
      <c r="DE21" s="107">
        <f t="shared" si="40"/>
        <v>0</v>
      </c>
      <c r="DF21" s="107">
        <f t="shared" si="41"/>
        <v>0</v>
      </c>
      <c r="DG21" s="107">
        <f t="shared" si="42"/>
        <v>0</v>
      </c>
      <c r="DH21" s="107">
        <f t="shared" si="43"/>
        <v>0</v>
      </c>
      <c r="DI21" s="107">
        <f t="shared" si="44"/>
        <v>0</v>
      </c>
      <c r="DJ21" s="107">
        <f t="shared" si="45"/>
        <v>0</v>
      </c>
      <c r="DK21" s="107">
        <f t="shared" si="46"/>
        <v>0</v>
      </c>
      <c r="DL21" s="107">
        <f t="shared" si="47"/>
        <v>0</v>
      </c>
      <c r="DM21" s="107">
        <f t="shared" si="48"/>
        <v>0</v>
      </c>
      <c r="DN21" s="107">
        <f t="shared" si="49"/>
        <v>0</v>
      </c>
      <c r="DO21" s="107">
        <f t="shared" si="50"/>
        <v>0</v>
      </c>
      <c r="DP21" s="107">
        <f t="shared" si="51"/>
        <v>0</v>
      </c>
      <c r="DQ21" s="107">
        <f t="shared" si="52"/>
        <v>0</v>
      </c>
      <c r="DR21" s="107">
        <f t="shared" si="53"/>
        <v>0</v>
      </c>
      <c r="DS21" s="107">
        <f t="shared" si="54"/>
        <v>0</v>
      </c>
      <c r="DT21" s="107">
        <f t="shared" si="55"/>
        <v>0</v>
      </c>
      <c r="DV21" s="107">
        <f t="shared" si="56"/>
        <v>0</v>
      </c>
      <c r="DW21" s="107">
        <f t="shared" si="57"/>
        <v>0</v>
      </c>
      <c r="DX21" s="107">
        <f t="shared" si="58"/>
        <v>0</v>
      </c>
      <c r="DY21" s="107">
        <f t="shared" si="59"/>
        <v>0</v>
      </c>
      <c r="DZ21" s="107">
        <f t="shared" si="60"/>
        <v>0</v>
      </c>
      <c r="EA21" s="107">
        <f t="shared" si="61"/>
        <v>0</v>
      </c>
      <c r="EB21" s="107">
        <f t="shared" si="62"/>
        <v>0</v>
      </c>
      <c r="EC21" s="107">
        <f t="shared" si="63"/>
        <v>0</v>
      </c>
      <c r="ED21" s="107">
        <f t="shared" si="64"/>
        <v>0</v>
      </c>
      <c r="EE21" s="107">
        <f t="shared" si="65"/>
        <v>0</v>
      </c>
      <c r="EG21" s="195">
        <f t="shared" si="66"/>
        <v>0</v>
      </c>
      <c r="EH21" s="195">
        <f t="shared" si="67"/>
        <v>0</v>
      </c>
      <c r="EI21" s="195">
        <f t="shared" si="68"/>
        <v>0</v>
      </c>
      <c r="EJ21" s="195">
        <f t="shared" si="69"/>
        <v>0</v>
      </c>
      <c r="EK21" s="195">
        <f t="shared" si="70"/>
        <v>0</v>
      </c>
      <c r="EL21" s="195">
        <f t="shared" si="70"/>
        <v>0</v>
      </c>
      <c r="EM21" s="195">
        <f t="shared" si="70"/>
        <v>0</v>
      </c>
      <c r="EN21" s="195">
        <f t="shared" si="70"/>
        <v>0</v>
      </c>
      <c r="EO21" s="195">
        <f t="shared" si="70"/>
        <v>0</v>
      </c>
      <c r="EP21" s="195">
        <f t="shared" si="70"/>
        <v>0</v>
      </c>
    </row>
    <row r="22" spans="2:146" x14ac:dyDescent="0.2">
      <c r="B22" s="126">
        <f t="shared" si="12"/>
        <v>1</v>
      </c>
      <c r="C22" s="126" t="str">
        <f t="shared" ca="1" si="13"/>
        <v/>
      </c>
      <c r="D22" s="126" t="str">
        <f t="shared" ca="1" si="14"/>
        <v/>
      </c>
      <c r="E22" s="126" t="str">
        <f t="shared" ca="1" si="15"/>
        <v/>
      </c>
      <c r="F22" s="127" t="str">
        <f ca="1">OFFSET(prihlasky!$H$1,$CJ22,0)</f>
        <v/>
      </c>
      <c r="G22" s="127" t="str">
        <f ca="1">IF(OFFSET(prihlasky!$B$1,$CJ22,0)="","",(OFFSET(prihlasky!$B$1,$CJ22,0)))</f>
        <v/>
      </c>
      <c r="H22" s="127">
        <f ca="1">OFFSET(prihlasky!$I$1,$CJ22,0)</f>
        <v>0</v>
      </c>
      <c r="I22" s="127">
        <f ca="1">OFFSET(prihlasky!$A$1,$CJ22,0)</f>
        <v>0</v>
      </c>
      <c r="J22" s="126">
        <f t="shared" si="16"/>
        <v>0</v>
      </c>
      <c r="K22" s="159">
        <f t="shared" si="17"/>
        <v>0</v>
      </c>
      <c r="L22" s="131">
        <f t="shared" ca="1" si="18"/>
        <v>0</v>
      </c>
      <c r="M22" s="127" t="str">
        <f ca="1">IF(OR(CH22=0,ISERROR(MATCH(I22,KKoef!E:E,0))),"",MATCH(I22,KKoef!E:E,0)-1)</f>
        <v/>
      </c>
      <c r="N22" s="127" t="str">
        <f ca="1">IF(M22="","",OFFSET(KKoef!$B$1,M22,0))</f>
        <v/>
      </c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250"/>
      <c r="AA22" s="119">
        <f t="shared" ca="1" si="19"/>
        <v>0</v>
      </c>
      <c r="AB22" s="252">
        <f t="shared" si="71"/>
        <v>0</v>
      </c>
      <c r="AC22" s="119">
        <f t="shared" si="72"/>
        <v>0</v>
      </c>
      <c r="AD22" s="252">
        <f t="shared" si="73"/>
        <v>0</v>
      </c>
      <c r="AE22" s="170">
        <f t="shared" ca="1" si="20"/>
        <v>0</v>
      </c>
      <c r="AF22" s="22"/>
      <c r="AG22" s="224"/>
      <c r="AH22" s="194"/>
      <c r="AI22" s="194"/>
      <c r="AJ22" s="194"/>
      <c r="AK22" s="225"/>
      <c r="AL22" s="224"/>
      <c r="AM22" s="194"/>
      <c r="AN22" s="194"/>
      <c r="AO22" s="194"/>
      <c r="AP22" s="225"/>
      <c r="AQ22" s="224"/>
      <c r="AR22" s="194"/>
      <c r="AS22" s="194"/>
      <c r="AT22" s="194"/>
      <c r="AU22" s="225"/>
      <c r="AV22" s="224"/>
      <c r="AW22" s="194"/>
      <c r="AX22" s="194"/>
      <c r="AY22" s="194"/>
      <c r="AZ22" s="225"/>
      <c r="BA22" s="224"/>
      <c r="BB22" s="194"/>
      <c r="BC22" s="194"/>
      <c r="BD22" s="194"/>
      <c r="BE22" s="225"/>
      <c r="BF22" s="224"/>
      <c r="BG22" s="194"/>
      <c r="BH22" s="194"/>
      <c r="BI22" s="194"/>
      <c r="BJ22" s="225"/>
      <c r="BK22" s="212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215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69">
        <f t="shared" si="21"/>
        <v>0</v>
      </c>
      <c r="CH22" s="26">
        <f t="shared" si="22"/>
        <v>0</v>
      </c>
      <c r="CJ22" s="39">
        <v>14</v>
      </c>
      <c r="CK22" s="16">
        <f t="shared" si="23"/>
        <v>0</v>
      </c>
      <c r="CL22" s="51">
        <f t="shared" ca="1" si="24"/>
        <v>0</v>
      </c>
      <c r="CM22" s="51">
        <f t="shared" ca="1" si="24"/>
        <v>0</v>
      </c>
      <c r="CN22" s="51">
        <f t="shared" ca="1" si="24"/>
        <v>0</v>
      </c>
      <c r="CO22" s="51">
        <f t="shared" ca="1" si="25"/>
        <v>0</v>
      </c>
      <c r="CQ22" s="107">
        <f t="shared" si="26"/>
        <v>0</v>
      </c>
      <c r="CR22" s="107">
        <f t="shared" si="27"/>
        <v>0</v>
      </c>
      <c r="CS22" s="107">
        <f t="shared" si="28"/>
        <v>0</v>
      </c>
      <c r="CT22" s="107">
        <f t="shared" si="29"/>
        <v>0</v>
      </c>
      <c r="CU22" s="107">
        <f t="shared" si="30"/>
        <v>0</v>
      </c>
      <c r="CV22" s="107">
        <f t="shared" si="31"/>
        <v>0</v>
      </c>
      <c r="CW22" s="107">
        <f t="shared" si="32"/>
        <v>0</v>
      </c>
      <c r="CX22" s="107">
        <f t="shared" si="33"/>
        <v>0</v>
      </c>
      <c r="CY22" s="107">
        <f t="shared" si="34"/>
        <v>0</v>
      </c>
      <c r="CZ22" s="107">
        <f t="shared" si="35"/>
        <v>0</v>
      </c>
      <c r="DA22" s="107">
        <f t="shared" si="36"/>
        <v>0</v>
      </c>
      <c r="DB22" s="107">
        <f t="shared" si="37"/>
        <v>0</v>
      </c>
      <c r="DC22" s="107">
        <f t="shared" si="38"/>
        <v>0</v>
      </c>
      <c r="DD22" s="107">
        <f t="shared" si="39"/>
        <v>0</v>
      </c>
      <c r="DE22" s="107">
        <f t="shared" si="40"/>
        <v>0</v>
      </c>
      <c r="DF22" s="107">
        <f t="shared" si="41"/>
        <v>0</v>
      </c>
      <c r="DG22" s="107">
        <f t="shared" si="42"/>
        <v>0</v>
      </c>
      <c r="DH22" s="107">
        <f t="shared" si="43"/>
        <v>0</v>
      </c>
      <c r="DI22" s="107">
        <f t="shared" si="44"/>
        <v>0</v>
      </c>
      <c r="DJ22" s="107">
        <f t="shared" si="45"/>
        <v>0</v>
      </c>
      <c r="DK22" s="107">
        <f t="shared" si="46"/>
        <v>0</v>
      </c>
      <c r="DL22" s="107">
        <f t="shared" si="47"/>
        <v>0</v>
      </c>
      <c r="DM22" s="107">
        <f t="shared" si="48"/>
        <v>0</v>
      </c>
      <c r="DN22" s="107">
        <f t="shared" si="49"/>
        <v>0</v>
      </c>
      <c r="DO22" s="107">
        <f t="shared" si="50"/>
        <v>0</v>
      </c>
      <c r="DP22" s="107">
        <f t="shared" si="51"/>
        <v>0</v>
      </c>
      <c r="DQ22" s="107">
        <f t="shared" si="52"/>
        <v>0</v>
      </c>
      <c r="DR22" s="107">
        <f t="shared" si="53"/>
        <v>0</v>
      </c>
      <c r="DS22" s="107">
        <f t="shared" si="54"/>
        <v>0</v>
      </c>
      <c r="DT22" s="107">
        <f t="shared" si="55"/>
        <v>0</v>
      </c>
      <c r="DV22" s="107">
        <f t="shared" si="56"/>
        <v>0</v>
      </c>
      <c r="DW22" s="107">
        <f t="shared" si="57"/>
        <v>0</v>
      </c>
      <c r="DX22" s="107">
        <f t="shared" si="58"/>
        <v>0</v>
      </c>
      <c r="DY22" s="107">
        <f t="shared" si="59"/>
        <v>0</v>
      </c>
      <c r="DZ22" s="107">
        <f t="shared" si="60"/>
        <v>0</v>
      </c>
      <c r="EA22" s="107">
        <f t="shared" si="61"/>
        <v>0</v>
      </c>
      <c r="EB22" s="107">
        <f t="shared" si="62"/>
        <v>0</v>
      </c>
      <c r="EC22" s="107">
        <f t="shared" si="63"/>
        <v>0</v>
      </c>
      <c r="ED22" s="107">
        <f t="shared" si="64"/>
        <v>0</v>
      </c>
      <c r="EE22" s="107">
        <f t="shared" si="65"/>
        <v>0</v>
      </c>
      <c r="EG22" s="195">
        <f t="shared" si="66"/>
        <v>0</v>
      </c>
      <c r="EH22" s="195">
        <f t="shared" si="67"/>
        <v>0</v>
      </c>
      <c r="EI22" s="195">
        <f t="shared" si="68"/>
        <v>0</v>
      </c>
      <c r="EJ22" s="195">
        <f t="shared" si="69"/>
        <v>0</v>
      </c>
      <c r="EK22" s="195">
        <f t="shared" si="70"/>
        <v>0</v>
      </c>
      <c r="EL22" s="195">
        <f t="shared" si="70"/>
        <v>0</v>
      </c>
      <c r="EM22" s="195">
        <f t="shared" si="70"/>
        <v>0</v>
      </c>
      <c r="EN22" s="195">
        <f t="shared" si="70"/>
        <v>0</v>
      </c>
      <c r="EO22" s="195">
        <f t="shared" si="70"/>
        <v>0</v>
      </c>
      <c r="EP22" s="195">
        <f t="shared" si="70"/>
        <v>0</v>
      </c>
    </row>
    <row r="23" spans="2:146" x14ac:dyDescent="0.2">
      <c r="B23" s="126">
        <f t="shared" si="12"/>
        <v>1</v>
      </c>
      <c r="C23" s="126" t="str">
        <f t="shared" ca="1" si="13"/>
        <v/>
      </c>
      <c r="D23" s="126" t="str">
        <f t="shared" ca="1" si="14"/>
        <v/>
      </c>
      <c r="E23" s="126" t="str">
        <f t="shared" ca="1" si="15"/>
        <v/>
      </c>
      <c r="F23" s="127" t="str">
        <f ca="1">OFFSET(prihlasky!$H$1,$CJ23,0)</f>
        <v/>
      </c>
      <c r="G23" s="127" t="str">
        <f ca="1">IF(OFFSET(prihlasky!$B$1,$CJ23,0)="","",(OFFSET(prihlasky!$B$1,$CJ23,0)))</f>
        <v/>
      </c>
      <c r="H23" s="127">
        <f ca="1">OFFSET(prihlasky!$I$1,$CJ23,0)</f>
        <v>0</v>
      </c>
      <c r="I23" s="127">
        <f ca="1">OFFSET(prihlasky!$A$1,$CJ23,0)</f>
        <v>0</v>
      </c>
      <c r="J23" s="126">
        <f t="shared" si="16"/>
        <v>0</v>
      </c>
      <c r="K23" s="159">
        <f t="shared" si="17"/>
        <v>0</v>
      </c>
      <c r="L23" s="131">
        <f t="shared" ca="1" si="18"/>
        <v>0</v>
      </c>
      <c r="M23" s="127" t="str">
        <f ca="1">IF(OR(CH23=0,ISERROR(MATCH(I23,KKoef!E:E,0))),"",MATCH(I23,KKoef!E:E,0)-1)</f>
        <v/>
      </c>
      <c r="N23" s="127" t="str">
        <f ca="1">IF(M23="","",OFFSET(KKoef!$B$1,M23,0))</f>
        <v/>
      </c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250"/>
      <c r="AA23" s="119">
        <f t="shared" ca="1" si="19"/>
        <v>0</v>
      </c>
      <c r="AB23" s="252">
        <f t="shared" si="71"/>
        <v>0</v>
      </c>
      <c r="AC23" s="119">
        <f t="shared" si="72"/>
        <v>0</v>
      </c>
      <c r="AD23" s="252">
        <f t="shared" si="73"/>
        <v>0</v>
      </c>
      <c r="AE23" s="170">
        <f t="shared" ca="1" si="20"/>
        <v>0</v>
      </c>
      <c r="AF23" s="22"/>
      <c r="AG23" s="224"/>
      <c r="AH23" s="194"/>
      <c r="AI23" s="194"/>
      <c r="AJ23" s="194"/>
      <c r="AK23" s="225"/>
      <c r="AL23" s="224"/>
      <c r="AM23" s="194"/>
      <c r="AN23" s="194"/>
      <c r="AO23" s="194"/>
      <c r="AP23" s="225"/>
      <c r="AQ23" s="224"/>
      <c r="AR23" s="194"/>
      <c r="AS23" s="194"/>
      <c r="AT23" s="194"/>
      <c r="AU23" s="225"/>
      <c r="AV23" s="224"/>
      <c r="AW23" s="194"/>
      <c r="AX23" s="194"/>
      <c r="AY23" s="194"/>
      <c r="AZ23" s="225"/>
      <c r="BA23" s="224"/>
      <c r="BB23" s="194"/>
      <c r="BC23" s="194"/>
      <c r="BD23" s="194"/>
      <c r="BE23" s="225"/>
      <c r="BF23" s="224"/>
      <c r="BG23" s="194"/>
      <c r="BH23" s="194"/>
      <c r="BI23" s="194"/>
      <c r="BJ23" s="225"/>
      <c r="BK23" s="212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215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69">
        <f t="shared" si="21"/>
        <v>0</v>
      </c>
      <c r="CH23" s="26">
        <f t="shared" si="22"/>
        <v>0</v>
      </c>
      <c r="CJ23" s="39">
        <v>15</v>
      </c>
      <c r="CK23" s="16">
        <f t="shared" si="23"/>
        <v>0</v>
      </c>
      <c r="CL23" s="51">
        <f t="shared" ca="1" si="24"/>
        <v>0</v>
      </c>
      <c r="CM23" s="51">
        <f t="shared" ca="1" si="24"/>
        <v>0</v>
      </c>
      <c r="CN23" s="51">
        <f t="shared" ca="1" si="24"/>
        <v>0</v>
      </c>
      <c r="CO23" s="51">
        <f t="shared" ca="1" si="25"/>
        <v>0</v>
      </c>
      <c r="CQ23" s="107">
        <f t="shared" si="26"/>
        <v>0</v>
      </c>
      <c r="CR23" s="107">
        <f t="shared" si="27"/>
        <v>0</v>
      </c>
      <c r="CS23" s="107">
        <f t="shared" si="28"/>
        <v>0</v>
      </c>
      <c r="CT23" s="107">
        <f t="shared" si="29"/>
        <v>0</v>
      </c>
      <c r="CU23" s="107">
        <f t="shared" si="30"/>
        <v>0</v>
      </c>
      <c r="CV23" s="107">
        <f t="shared" si="31"/>
        <v>0</v>
      </c>
      <c r="CW23" s="107">
        <f t="shared" si="32"/>
        <v>0</v>
      </c>
      <c r="CX23" s="107">
        <f t="shared" si="33"/>
        <v>0</v>
      </c>
      <c r="CY23" s="107">
        <f t="shared" si="34"/>
        <v>0</v>
      </c>
      <c r="CZ23" s="107">
        <f t="shared" si="35"/>
        <v>0</v>
      </c>
      <c r="DA23" s="107">
        <f t="shared" si="36"/>
        <v>0</v>
      </c>
      <c r="DB23" s="107">
        <f t="shared" si="37"/>
        <v>0</v>
      </c>
      <c r="DC23" s="107">
        <f t="shared" si="38"/>
        <v>0</v>
      </c>
      <c r="DD23" s="107">
        <f t="shared" si="39"/>
        <v>0</v>
      </c>
      <c r="DE23" s="107">
        <f t="shared" si="40"/>
        <v>0</v>
      </c>
      <c r="DF23" s="107">
        <f t="shared" si="41"/>
        <v>0</v>
      </c>
      <c r="DG23" s="107">
        <f t="shared" si="42"/>
        <v>0</v>
      </c>
      <c r="DH23" s="107">
        <f t="shared" si="43"/>
        <v>0</v>
      </c>
      <c r="DI23" s="107">
        <f t="shared" si="44"/>
        <v>0</v>
      </c>
      <c r="DJ23" s="107">
        <f t="shared" si="45"/>
        <v>0</v>
      </c>
      <c r="DK23" s="107">
        <f t="shared" si="46"/>
        <v>0</v>
      </c>
      <c r="DL23" s="107">
        <f t="shared" si="47"/>
        <v>0</v>
      </c>
      <c r="DM23" s="107">
        <f t="shared" si="48"/>
        <v>0</v>
      </c>
      <c r="DN23" s="107">
        <f t="shared" si="49"/>
        <v>0</v>
      </c>
      <c r="DO23" s="107">
        <f t="shared" si="50"/>
        <v>0</v>
      </c>
      <c r="DP23" s="107">
        <f t="shared" si="51"/>
        <v>0</v>
      </c>
      <c r="DQ23" s="107">
        <f t="shared" si="52"/>
        <v>0</v>
      </c>
      <c r="DR23" s="107">
        <f t="shared" si="53"/>
        <v>0</v>
      </c>
      <c r="DS23" s="107">
        <f t="shared" si="54"/>
        <v>0</v>
      </c>
      <c r="DT23" s="107">
        <f t="shared" si="55"/>
        <v>0</v>
      </c>
      <c r="DV23" s="107">
        <f t="shared" si="56"/>
        <v>0</v>
      </c>
      <c r="DW23" s="107">
        <f t="shared" si="57"/>
        <v>0</v>
      </c>
      <c r="DX23" s="107">
        <f t="shared" si="58"/>
        <v>0</v>
      </c>
      <c r="DY23" s="107">
        <f t="shared" si="59"/>
        <v>0</v>
      </c>
      <c r="DZ23" s="107">
        <f t="shared" si="60"/>
        <v>0</v>
      </c>
      <c r="EA23" s="107">
        <f t="shared" si="61"/>
        <v>0</v>
      </c>
      <c r="EB23" s="107">
        <f t="shared" si="62"/>
        <v>0</v>
      </c>
      <c r="EC23" s="107">
        <f t="shared" si="63"/>
        <v>0</v>
      </c>
      <c r="ED23" s="107">
        <f t="shared" si="64"/>
        <v>0</v>
      </c>
      <c r="EE23" s="107">
        <f t="shared" si="65"/>
        <v>0</v>
      </c>
      <c r="EG23" s="195">
        <f t="shared" si="66"/>
        <v>0</v>
      </c>
      <c r="EH23" s="195">
        <f t="shared" si="67"/>
        <v>0</v>
      </c>
      <c r="EI23" s="195">
        <f t="shared" si="68"/>
        <v>0</v>
      </c>
      <c r="EJ23" s="195">
        <f t="shared" si="69"/>
        <v>0</v>
      </c>
      <c r="EK23" s="195">
        <f t="shared" si="70"/>
        <v>0</v>
      </c>
      <c r="EL23" s="195">
        <f t="shared" si="70"/>
        <v>0</v>
      </c>
      <c r="EM23" s="195">
        <f t="shared" si="70"/>
        <v>0</v>
      </c>
      <c r="EN23" s="195">
        <f t="shared" si="70"/>
        <v>0</v>
      </c>
      <c r="EO23" s="195">
        <f t="shared" si="70"/>
        <v>0</v>
      </c>
      <c r="EP23" s="195">
        <f t="shared" si="70"/>
        <v>0</v>
      </c>
    </row>
    <row r="24" spans="2:146" x14ac:dyDescent="0.2">
      <c r="B24" s="126">
        <f t="shared" si="12"/>
        <v>1</v>
      </c>
      <c r="C24" s="126" t="str">
        <f t="shared" ca="1" si="13"/>
        <v/>
      </c>
      <c r="D24" s="126" t="str">
        <f t="shared" ca="1" si="14"/>
        <v/>
      </c>
      <c r="E24" s="126" t="str">
        <f t="shared" ca="1" si="15"/>
        <v/>
      </c>
      <c r="F24" s="127" t="str">
        <f ca="1">OFFSET(prihlasky!$H$1,$CJ24,0)</f>
        <v/>
      </c>
      <c r="G24" s="127" t="str">
        <f ca="1">IF(OFFSET(prihlasky!$B$1,$CJ24,0)="","",(OFFSET(prihlasky!$B$1,$CJ24,0)))</f>
        <v/>
      </c>
      <c r="H24" s="127">
        <f ca="1">OFFSET(prihlasky!$I$1,$CJ24,0)</f>
        <v>0</v>
      </c>
      <c r="I24" s="127">
        <f ca="1">OFFSET(prihlasky!$A$1,$CJ24,0)</f>
        <v>0</v>
      </c>
      <c r="J24" s="126">
        <f t="shared" si="16"/>
        <v>0</v>
      </c>
      <c r="K24" s="159">
        <f t="shared" si="17"/>
        <v>0</v>
      </c>
      <c r="L24" s="131">
        <f t="shared" ca="1" si="18"/>
        <v>0</v>
      </c>
      <c r="M24" s="127" t="str">
        <f ca="1">IF(OR(CH24=0,ISERROR(MATCH(I24,KKoef!E:E,0))),"",MATCH(I24,KKoef!E:E,0)-1)</f>
        <v/>
      </c>
      <c r="N24" s="127" t="str">
        <f ca="1">IF(M24="","",OFFSET(KKoef!$B$1,M24,0))</f>
        <v/>
      </c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250"/>
      <c r="AA24" s="119">
        <f t="shared" ca="1" si="19"/>
        <v>0</v>
      </c>
      <c r="AB24" s="252">
        <f t="shared" si="71"/>
        <v>0</v>
      </c>
      <c r="AC24" s="119">
        <f t="shared" si="72"/>
        <v>0</v>
      </c>
      <c r="AD24" s="252">
        <f t="shared" si="73"/>
        <v>0</v>
      </c>
      <c r="AE24" s="170">
        <f t="shared" ca="1" si="20"/>
        <v>0</v>
      </c>
      <c r="AF24" s="22"/>
      <c r="AG24" s="224"/>
      <c r="AH24" s="194"/>
      <c r="AI24" s="194"/>
      <c r="AJ24" s="194"/>
      <c r="AK24" s="225"/>
      <c r="AL24" s="224"/>
      <c r="AM24" s="194"/>
      <c r="AN24" s="194"/>
      <c r="AO24" s="194"/>
      <c r="AP24" s="225"/>
      <c r="AQ24" s="224"/>
      <c r="AR24" s="194"/>
      <c r="AS24" s="194"/>
      <c r="AT24" s="194"/>
      <c r="AU24" s="225"/>
      <c r="AV24" s="224"/>
      <c r="AW24" s="194"/>
      <c r="AX24" s="194"/>
      <c r="AY24" s="194"/>
      <c r="AZ24" s="225"/>
      <c r="BA24" s="224"/>
      <c r="BB24" s="194"/>
      <c r="BC24" s="194"/>
      <c r="BD24" s="194"/>
      <c r="BE24" s="225"/>
      <c r="BF24" s="224"/>
      <c r="BG24" s="194"/>
      <c r="BH24" s="194"/>
      <c r="BI24" s="194"/>
      <c r="BJ24" s="225"/>
      <c r="BK24" s="212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215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69">
        <f t="shared" si="21"/>
        <v>0</v>
      </c>
      <c r="CH24" s="26">
        <f t="shared" si="22"/>
        <v>0</v>
      </c>
      <c r="CJ24" s="39">
        <v>16</v>
      </c>
      <c r="CK24" s="16">
        <f t="shared" si="23"/>
        <v>0</v>
      </c>
      <c r="CL24" s="51">
        <f t="shared" ca="1" si="24"/>
        <v>0</v>
      </c>
      <c r="CM24" s="51">
        <f t="shared" ca="1" si="24"/>
        <v>0</v>
      </c>
      <c r="CN24" s="51">
        <f t="shared" ca="1" si="24"/>
        <v>0</v>
      </c>
      <c r="CO24" s="51">
        <f t="shared" ca="1" si="25"/>
        <v>0</v>
      </c>
      <c r="CQ24" s="107">
        <f t="shared" si="26"/>
        <v>0</v>
      </c>
      <c r="CR24" s="107">
        <f t="shared" si="27"/>
        <v>0</v>
      </c>
      <c r="CS24" s="107">
        <f t="shared" si="28"/>
        <v>0</v>
      </c>
      <c r="CT24" s="107">
        <f t="shared" si="29"/>
        <v>0</v>
      </c>
      <c r="CU24" s="107">
        <f t="shared" si="30"/>
        <v>0</v>
      </c>
      <c r="CV24" s="107">
        <f t="shared" si="31"/>
        <v>0</v>
      </c>
      <c r="CW24" s="107">
        <f t="shared" si="32"/>
        <v>0</v>
      </c>
      <c r="CX24" s="107">
        <f t="shared" si="33"/>
        <v>0</v>
      </c>
      <c r="CY24" s="107">
        <f t="shared" si="34"/>
        <v>0</v>
      </c>
      <c r="CZ24" s="107">
        <f t="shared" si="35"/>
        <v>0</v>
      </c>
      <c r="DA24" s="107">
        <f t="shared" si="36"/>
        <v>0</v>
      </c>
      <c r="DB24" s="107">
        <f t="shared" si="37"/>
        <v>0</v>
      </c>
      <c r="DC24" s="107">
        <f t="shared" si="38"/>
        <v>0</v>
      </c>
      <c r="DD24" s="107">
        <f t="shared" si="39"/>
        <v>0</v>
      </c>
      <c r="DE24" s="107">
        <f t="shared" si="40"/>
        <v>0</v>
      </c>
      <c r="DF24" s="107">
        <f t="shared" si="41"/>
        <v>0</v>
      </c>
      <c r="DG24" s="107">
        <f t="shared" si="42"/>
        <v>0</v>
      </c>
      <c r="DH24" s="107">
        <f t="shared" si="43"/>
        <v>0</v>
      </c>
      <c r="DI24" s="107">
        <f t="shared" si="44"/>
        <v>0</v>
      </c>
      <c r="DJ24" s="107">
        <f t="shared" si="45"/>
        <v>0</v>
      </c>
      <c r="DK24" s="107">
        <f t="shared" si="46"/>
        <v>0</v>
      </c>
      <c r="DL24" s="107">
        <f t="shared" si="47"/>
        <v>0</v>
      </c>
      <c r="DM24" s="107">
        <f t="shared" si="48"/>
        <v>0</v>
      </c>
      <c r="DN24" s="107">
        <f t="shared" si="49"/>
        <v>0</v>
      </c>
      <c r="DO24" s="107">
        <f t="shared" si="50"/>
        <v>0</v>
      </c>
      <c r="DP24" s="107">
        <f t="shared" si="51"/>
        <v>0</v>
      </c>
      <c r="DQ24" s="107">
        <f t="shared" si="52"/>
        <v>0</v>
      </c>
      <c r="DR24" s="107">
        <f t="shared" si="53"/>
        <v>0</v>
      </c>
      <c r="DS24" s="107">
        <f t="shared" si="54"/>
        <v>0</v>
      </c>
      <c r="DT24" s="107">
        <f t="shared" si="55"/>
        <v>0</v>
      </c>
      <c r="DV24" s="107">
        <f t="shared" si="56"/>
        <v>0</v>
      </c>
      <c r="DW24" s="107">
        <f t="shared" si="57"/>
        <v>0</v>
      </c>
      <c r="DX24" s="107">
        <f t="shared" si="58"/>
        <v>0</v>
      </c>
      <c r="DY24" s="107">
        <f t="shared" si="59"/>
        <v>0</v>
      </c>
      <c r="DZ24" s="107">
        <f t="shared" si="60"/>
        <v>0</v>
      </c>
      <c r="EA24" s="107">
        <f t="shared" si="61"/>
        <v>0</v>
      </c>
      <c r="EB24" s="107">
        <f t="shared" si="62"/>
        <v>0</v>
      </c>
      <c r="EC24" s="107">
        <f t="shared" si="63"/>
        <v>0</v>
      </c>
      <c r="ED24" s="107">
        <f t="shared" si="64"/>
        <v>0</v>
      </c>
      <c r="EE24" s="107">
        <f t="shared" si="65"/>
        <v>0</v>
      </c>
      <c r="EG24" s="195">
        <f t="shared" si="66"/>
        <v>0</v>
      </c>
      <c r="EH24" s="195">
        <f t="shared" si="67"/>
        <v>0</v>
      </c>
      <c r="EI24" s="195">
        <f t="shared" si="68"/>
        <v>0</v>
      </c>
      <c r="EJ24" s="195">
        <f t="shared" si="69"/>
        <v>0</v>
      </c>
      <c r="EK24" s="195">
        <f t="shared" si="70"/>
        <v>0</v>
      </c>
      <c r="EL24" s="195">
        <f t="shared" si="70"/>
        <v>0</v>
      </c>
      <c r="EM24" s="195">
        <f t="shared" si="70"/>
        <v>0</v>
      </c>
      <c r="EN24" s="195">
        <f t="shared" si="70"/>
        <v>0</v>
      </c>
      <c r="EO24" s="195">
        <f t="shared" si="70"/>
        <v>0</v>
      </c>
      <c r="EP24" s="195">
        <f t="shared" si="70"/>
        <v>0</v>
      </c>
    </row>
    <row r="25" spans="2:146" x14ac:dyDescent="0.2">
      <c r="B25" s="126">
        <f t="shared" si="12"/>
        <v>1</v>
      </c>
      <c r="C25" s="126" t="str">
        <f t="shared" ca="1" si="13"/>
        <v/>
      </c>
      <c r="D25" s="126" t="str">
        <f t="shared" ca="1" si="14"/>
        <v/>
      </c>
      <c r="E25" s="126" t="str">
        <f t="shared" ca="1" si="15"/>
        <v/>
      </c>
      <c r="F25" s="127" t="str">
        <f ca="1">OFFSET(prihlasky!$H$1,$CJ25,0)</f>
        <v/>
      </c>
      <c r="G25" s="127" t="str">
        <f ca="1">IF(OFFSET(prihlasky!$B$1,$CJ25,0)="","",(OFFSET(prihlasky!$B$1,$CJ25,0)))</f>
        <v/>
      </c>
      <c r="H25" s="127">
        <f ca="1">OFFSET(prihlasky!$I$1,$CJ25,0)</f>
        <v>0</v>
      </c>
      <c r="I25" s="127">
        <f ca="1">OFFSET(prihlasky!$A$1,$CJ25,0)</f>
        <v>0</v>
      </c>
      <c r="J25" s="126">
        <f t="shared" si="16"/>
        <v>0</v>
      </c>
      <c r="K25" s="159">
        <f t="shared" si="17"/>
        <v>0</v>
      </c>
      <c r="L25" s="131">
        <f t="shared" ca="1" si="18"/>
        <v>0</v>
      </c>
      <c r="M25" s="127" t="str">
        <f ca="1">IF(OR(CH25=0,ISERROR(MATCH(I25,KKoef!E:E,0))),"",MATCH(I25,KKoef!E:E,0)-1)</f>
        <v/>
      </c>
      <c r="N25" s="127" t="str">
        <f ca="1">IF(M25="","",OFFSET(KKoef!$B$1,M25,0))</f>
        <v/>
      </c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250"/>
      <c r="AA25" s="119">
        <f t="shared" ca="1" si="19"/>
        <v>0</v>
      </c>
      <c r="AB25" s="252">
        <f t="shared" si="71"/>
        <v>0</v>
      </c>
      <c r="AC25" s="119">
        <f t="shared" si="72"/>
        <v>0</v>
      </c>
      <c r="AD25" s="252">
        <f t="shared" si="73"/>
        <v>0</v>
      </c>
      <c r="AE25" s="170">
        <f t="shared" ca="1" si="20"/>
        <v>0</v>
      </c>
      <c r="AF25" s="22"/>
      <c r="AG25" s="224"/>
      <c r="AH25" s="194"/>
      <c r="AI25" s="194"/>
      <c r="AJ25" s="194"/>
      <c r="AK25" s="225"/>
      <c r="AL25" s="224"/>
      <c r="AM25" s="194"/>
      <c r="AN25" s="194"/>
      <c r="AO25" s="194"/>
      <c r="AP25" s="225"/>
      <c r="AQ25" s="224"/>
      <c r="AR25" s="194"/>
      <c r="AS25" s="194"/>
      <c r="AT25" s="194"/>
      <c r="AU25" s="225"/>
      <c r="AV25" s="224"/>
      <c r="AW25" s="194"/>
      <c r="AX25" s="194"/>
      <c r="AY25" s="194"/>
      <c r="AZ25" s="225"/>
      <c r="BA25" s="224"/>
      <c r="BB25" s="194"/>
      <c r="BC25" s="194"/>
      <c r="BD25" s="194"/>
      <c r="BE25" s="225"/>
      <c r="BF25" s="224"/>
      <c r="BG25" s="194"/>
      <c r="BH25" s="194"/>
      <c r="BI25" s="194"/>
      <c r="BJ25" s="225"/>
      <c r="BK25" s="212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215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69">
        <f t="shared" si="21"/>
        <v>0</v>
      </c>
      <c r="CH25" s="26">
        <f t="shared" si="22"/>
        <v>0</v>
      </c>
      <c r="CJ25" s="39">
        <v>17</v>
      </c>
      <c r="CK25" s="16">
        <f t="shared" si="23"/>
        <v>0</v>
      </c>
      <c r="CL25" s="51">
        <f t="shared" ca="1" si="24"/>
        <v>0</v>
      </c>
      <c r="CM25" s="51">
        <f t="shared" ca="1" si="24"/>
        <v>0</v>
      </c>
      <c r="CN25" s="51">
        <f t="shared" ca="1" si="24"/>
        <v>0</v>
      </c>
      <c r="CO25" s="51">
        <f t="shared" ca="1" si="25"/>
        <v>0</v>
      </c>
      <c r="CQ25" s="107">
        <f t="shared" si="26"/>
        <v>0</v>
      </c>
      <c r="CR25" s="107">
        <f t="shared" si="27"/>
        <v>0</v>
      </c>
      <c r="CS25" s="107">
        <f t="shared" si="28"/>
        <v>0</v>
      </c>
      <c r="CT25" s="107">
        <f t="shared" si="29"/>
        <v>0</v>
      </c>
      <c r="CU25" s="107">
        <f t="shared" si="30"/>
        <v>0</v>
      </c>
      <c r="CV25" s="107">
        <f t="shared" si="31"/>
        <v>0</v>
      </c>
      <c r="CW25" s="107">
        <f t="shared" si="32"/>
        <v>0</v>
      </c>
      <c r="CX25" s="107">
        <f t="shared" si="33"/>
        <v>0</v>
      </c>
      <c r="CY25" s="107">
        <f t="shared" si="34"/>
        <v>0</v>
      </c>
      <c r="CZ25" s="107">
        <f t="shared" si="35"/>
        <v>0</v>
      </c>
      <c r="DA25" s="107">
        <f t="shared" si="36"/>
        <v>0</v>
      </c>
      <c r="DB25" s="107">
        <f t="shared" si="37"/>
        <v>0</v>
      </c>
      <c r="DC25" s="107">
        <f t="shared" si="38"/>
        <v>0</v>
      </c>
      <c r="DD25" s="107">
        <f t="shared" si="39"/>
        <v>0</v>
      </c>
      <c r="DE25" s="107">
        <f t="shared" si="40"/>
        <v>0</v>
      </c>
      <c r="DF25" s="107">
        <f t="shared" si="41"/>
        <v>0</v>
      </c>
      <c r="DG25" s="107">
        <f t="shared" si="42"/>
        <v>0</v>
      </c>
      <c r="DH25" s="107">
        <f t="shared" si="43"/>
        <v>0</v>
      </c>
      <c r="DI25" s="107">
        <f t="shared" si="44"/>
        <v>0</v>
      </c>
      <c r="DJ25" s="107">
        <f t="shared" si="45"/>
        <v>0</v>
      </c>
      <c r="DK25" s="107">
        <f t="shared" si="46"/>
        <v>0</v>
      </c>
      <c r="DL25" s="107">
        <f t="shared" si="47"/>
        <v>0</v>
      </c>
      <c r="DM25" s="107">
        <f t="shared" si="48"/>
        <v>0</v>
      </c>
      <c r="DN25" s="107">
        <f t="shared" si="49"/>
        <v>0</v>
      </c>
      <c r="DO25" s="107">
        <f t="shared" si="50"/>
        <v>0</v>
      </c>
      <c r="DP25" s="107">
        <f t="shared" si="51"/>
        <v>0</v>
      </c>
      <c r="DQ25" s="107">
        <f t="shared" si="52"/>
        <v>0</v>
      </c>
      <c r="DR25" s="107">
        <f t="shared" si="53"/>
        <v>0</v>
      </c>
      <c r="DS25" s="107">
        <f t="shared" si="54"/>
        <v>0</v>
      </c>
      <c r="DT25" s="107">
        <f t="shared" si="55"/>
        <v>0</v>
      </c>
      <c r="DV25" s="107">
        <f t="shared" si="56"/>
        <v>0</v>
      </c>
      <c r="DW25" s="107">
        <f t="shared" si="57"/>
        <v>0</v>
      </c>
      <c r="DX25" s="107">
        <f t="shared" si="58"/>
        <v>0</v>
      </c>
      <c r="DY25" s="107">
        <f t="shared" si="59"/>
        <v>0</v>
      </c>
      <c r="DZ25" s="107">
        <f t="shared" si="60"/>
        <v>0</v>
      </c>
      <c r="EA25" s="107">
        <f t="shared" si="61"/>
        <v>0</v>
      </c>
      <c r="EB25" s="107">
        <f t="shared" si="62"/>
        <v>0</v>
      </c>
      <c r="EC25" s="107">
        <f t="shared" si="63"/>
        <v>0</v>
      </c>
      <c r="ED25" s="107">
        <f t="shared" si="64"/>
        <v>0</v>
      </c>
      <c r="EE25" s="107">
        <f t="shared" si="65"/>
        <v>0</v>
      </c>
      <c r="EG25" s="195">
        <f t="shared" si="66"/>
        <v>0</v>
      </c>
      <c r="EH25" s="195">
        <f t="shared" si="67"/>
        <v>0</v>
      </c>
      <c r="EI25" s="195">
        <f t="shared" si="68"/>
        <v>0</v>
      </c>
      <c r="EJ25" s="195">
        <f t="shared" si="69"/>
        <v>0</v>
      </c>
      <c r="EK25" s="195">
        <f t="shared" ref="EK25:EP40" si="74">IF(CA$7="",0,CA25)</f>
        <v>0</v>
      </c>
      <c r="EL25" s="195">
        <f t="shared" si="74"/>
        <v>0</v>
      </c>
      <c r="EM25" s="195">
        <f t="shared" si="74"/>
        <v>0</v>
      </c>
      <c r="EN25" s="195">
        <f t="shared" si="74"/>
        <v>0</v>
      </c>
      <c r="EO25" s="195">
        <f t="shared" si="74"/>
        <v>0</v>
      </c>
      <c r="EP25" s="195">
        <f t="shared" si="74"/>
        <v>0</v>
      </c>
    </row>
    <row r="26" spans="2:146" x14ac:dyDescent="0.2">
      <c r="B26" s="126">
        <f t="shared" si="12"/>
        <v>1</v>
      </c>
      <c r="C26" s="126" t="str">
        <f t="shared" ca="1" si="13"/>
        <v/>
      </c>
      <c r="D26" s="126" t="str">
        <f t="shared" ca="1" si="14"/>
        <v/>
      </c>
      <c r="E26" s="126" t="str">
        <f t="shared" ca="1" si="15"/>
        <v/>
      </c>
      <c r="F26" s="127" t="str">
        <f ca="1">OFFSET(prihlasky!$H$1,$CJ26,0)</f>
        <v/>
      </c>
      <c r="G26" s="127" t="str">
        <f ca="1">IF(OFFSET(prihlasky!$B$1,$CJ26,0)="","",(OFFSET(prihlasky!$B$1,$CJ26,0)))</f>
        <v/>
      </c>
      <c r="H26" s="127">
        <f ca="1">OFFSET(prihlasky!$I$1,$CJ26,0)</f>
        <v>0</v>
      </c>
      <c r="I26" s="127">
        <f ca="1">OFFSET(prihlasky!$A$1,$CJ26,0)</f>
        <v>0</v>
      </c>
      <c r="J26" s="126">
        <f t="shared" si="16"/>
        <v>0</v>
      </c>
      <c r="K26" s="159">
        <f t="shared" si="17"/>
        <v>0</v>
      </c>
      <c r="L26" s="131">
        <f t="shared" ca="1" si="18"/>
        <v>0</v>
      </c>
      <c r="M26" s="127" t="str">
        <f ca="1">IF(OR(CH26=0,ISERROR(MATCH(I26,KKoef!E:E,0))),"",MATCH(I26,KKoef!E:E,0)-1)</f>
        <v/>
      </c>
      <c r="N26" s="127" t="str">
        <f ca="1">IF(M26="","",OFFSET(KKoef!$B$1,M26,0))</f>
        <v/>
      </c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250"/>
      <c r="AA26" s="119">
        <f t="shared" ca="1" si="19"/>
        <v>0</v>
      </c>
      <c r="AB26" s="252">
        <f t="shared" si="71"/>
        <v>0</v>
      </c>
      <c r="AC26" s="119">
        <f t="shared" si="72"/>
        <v>0</v>
      </c>
      <c r="AD26" s="252">
        <f t="shared" si="73"/>
        <v>0</v>
      </c>
      <c r="AE26" s="170">
        <f t="shared" ca="1" si="20"/>
        <v>0</v>
      </c>
      <c r="AF26" s="22"/>
      <c r="AG26" s="224"/>
      <c r="AH26" s="194"/>
      <c r="AI26" s="194"/>
      <c r="AJ26" s="194"/>
      <c r="AK26" s="225"/>
      <c r="AL26" s="224"/>
      <c r="AM26" s="194"/>
      <c r="AN26" s="194"/>
      <c r="AO26" s="194"/>
      <c r="AP26" s="225"/>
      <c r="AQ26" s="224"/>
      <c r="AR26" s="194"/>
      <c r="AS26" s="194"/>
      <c r="AT26" s="194"/>
      <c r="AU26" s="225"/>
      <c r="AV26" s="224"/>
      <c r="AW26" s="194"/>
      <c r="AX26" s="194"/>
      <c r="AY26" s="194"/>
      <c r="AZ26" s="225"/>
      <c r="BA26" s="224"/>
      <c r="BB26" s="194"/>
      <c r="BC26" s="194"/>
      <c r="BD26" s="194"/>
      <c r="BE26" s="225"/>
      <c r="BF26" s="224"/>
      <c r="BG26" s="194"/>
      <c r="BH26" s="194"/>
      <c r="BI26" s="194"/>
      <c r="BJ26" s="225"/>
      <c r="BK26" s="212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215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69">
        <f t="shared" si="21"/>
        <v>0</v>
      </c>
      <c r="CH26" s="26">
        <f t="shared" si="22"/>
        <v>0</v>
      </c>
      <c r="CJ26" s="39">
        <v>18</v>
      </c>
      <c r="CK26" s="16">
        <f t="shared" si="23"/>
        <v>0</v>
      </c>
      <c r="CL26" s="51">
        <f t="shared" ca="1" si="24"/>
        <v>0</v>
      </c>
      <c r="CM26" s="51">
        <f t="shared" ca="1" si="24"/>
        <v>0</v>
      </c>
      <c r="CN26" s="51">
        <f t="shared" ca="1" si="24"/>
        <v>0</v>
      </c>
      <c r="CO26" s="51">
        <f t="shared" ca="1" si="25"/>
        <v>0</v>
      </c>
      <c r="CQ26" s="107">
        <f t="shared" si="26"/>
        <v>0</v>
      </c>
      <c r="CR26" s="107">
        <f t="shared" si="27"/>
        <v>0</v>
      </c>
      <c r="CS26" s="107">
        <f t="shared" si="28"/>
        <v>0</v>
      </c>
      <c r="CT26" s="107">
        <f t="shared" si="29"/>
        <v>0</v>
      </c>
      <c r="CU26" s="107">
        <f t="shared" si="30"/>
        <v>0</v>
      </c>
      <c r="CV26" s="107">
        <f t="shared" si="31"/>
        <v>0</v>
      </c>
      <c r="CW26" s="107">
        <f t="shared" si="32"/>
        <v>0</v>
      </c>
      <c r="CX26" s="107">
        <f t="shared" si="33"/>
        <v>0</v>
      </c>
      <c r="CY26" s="107">
        <f t="shared" si="34"/>
        <v>0</v>
      </c>
      <c r="CZ26" s="107">
        <f t="shared" si="35"/>
        <v>0</v>
      </c>
      <c r="DA26" s="107">
        <f t="shared" si="36"/>
        <v>0</v>
      </c>
      <c r="DB26" s="107">
        <f t="shared" si="37"/>
        <v>0</v>
      </c>
      <c r="DC26" s="107">
        <f t="shared" si="38"/>
        <v>0</v>
      </c>
      <c r="DD26" s="107">
        <f t="shared" si="39"/>
        <v>0</v>
      </c>
      <c r="DE26" s="107">
        <f t="shared" si="40"/>
        <v>0</v>
      </c>
      <c r="DF26" s="107">
        <f t="shared" si="41"/>
        <v>0</v>
      </c>
      <c r="DG26" s="107">
        <f t="shared" si="42"/>
        <v>0</v>
      </c>
      <c r="DH26" s="107">
        <f t="shared" si="43"/>
        <v>0</v>
      </c>
      <c r="DI26" s="107">
        <f t="shared" si="44"/>
        <v>0</v>
      </c>
      <c r="DJ26" s="107">
        <f t="shared" si="45"/>
        <v>0</v>
      </c>
      <c r="DK26" s="107">
        <f t="shared" si="46"/>
        <v>0</v>
      </c>
      <c r="DL26" s="107">
        <f t="shared" si="47"/>
        <v>0</v>
      </c>
      <c r="DM26" s="107">
        <f t="shared" si="48"/>
        <v>0</v>
      </c>
      <c r="DN26" s="107">
        <f t="shared" si="49"/>
        <v>0</v>
      </c>
      <c r="DO26" s="107">
        <f t="shared" si="50"/>
        <v>0</v>
      </c>
      <c r="DP26" s="107">
        <f t="shared" si="51"/>
        <v>0</v>
      </c>
      <c r="DQ26" s="107">
        <f t="shared" si="52"/>
        <v>0</v>
      </c>
      <c r="DR26" s="107">
        <f t="shared" si="53"/>
        <v>0</v>
      </c>
      <c r="DS26" s="107">
        <f t="shared" si="54"/>
        <v>0</v>
      </c>
      <c r="DT26" s="107">
        <f t="shared" si="55"/>
        <v>0</v>
      </c>
      <c r="DV26" s="107">
        <f t="shared" si="56"/>
        <v>0</v>
      </c>
      <c r="DW26" s="107">
        <f t="shared" si="57"/>
        <v>0</v>
      </c>
      <c r="DX26" s="107">
        <f t="shared" si="58"/>
        <v>0</v>
      </c>
      <c r="DY26" s="107">
        <f t="shared" si="59"/>
        <v>0</v>
      </c>
      <c r="DZ26" s="107">
        <f t="shared" si="60"/>
        <v>0</v>
      </c>
      <c r="EA26" s="107">
        <f t="shared" si="61"/>
        <v>0</v>
      </c>
      <c r="EB26" s="107">
        <f t="shared" si="62"/>
        <v>0</v>
      </c>
      <c r="EC26" s="107">
        <f t="shared" si="63"/>
        <v>0</v>
      </c>
      <c r="ED26" s="107">
        <f t="shared" si="64"/>
        <v>0</v>
      </c>
      <c r="EE26" s="107">
        <f t="shared" si="65"/>
        <v>0</v>
      </c>
      <c r="EG26" s="195">
        <f t="shared" si="66"/>
        <v>0</v>
      </c>
      <c r="EH26" s="195">
        <f t="shared" si="67"/>
        <v>0</v>
      </c>
      <c r="EI26" s="195">
        <f t="shared" si="68"/>
        <v>0</v>
      </c>
      <c r="EJ26" s="195">
        <f t="shared" si="69"/>
        <v>0</v>
      </c>
      <c r="EK26" s="195">
        <f t="shared" si="74"/>
        <v>0</v>
      </c>
      <c r="EL26" s="195">
        <f t="shared" si="74"/>
        <v>0</v>
      </c>
      <c r="EM26" s="195">
        <f t="shared" si="74"/>
        <v>0</v>
      </c>
      <c r="EN26" s="195">
        <f t="shared" si="74"/>
        <v>0</v>
      </c>
      <c r="EO26" s="195">
        <f t="shared" si="74"/>
        <v>0</v>
      </c>
      <c r="EP26" s="195">
        <f t="shared" si="74"/>
        <v>0</v>
      </c>
    </row>
    <row r="27" spans="2:146" x14ac:dyDescent="0.2">
      <c r="B27" s="126">
        <f t="shared" si="12"/>
        <v>1</v>
      </c>
      <c r="C27" s="126" t="str">
        <f t="shared" ca="1" si="13"/>
        <v/>
      </c>
      <c r="D27" s="126" t="str">
        <f t="shared" ca="1" si="14"/>
        <v/>
      </c>
      <c r="E27" s="126" t="str">
        <f t="shared" ca="1" si="15"/>
        <v/>
      </c>
      <c r="F27" s="127" t="str">
        <f ca="1">OFFSET(prihlasky!$H$1,$CJ27,0)</f>
        <v/>
      </c>
      <c r="G27" s="127" t="str">
        <f ca="1">IF(OFFSET(prihlasky!$B$1,$CJ27,0)="","",(OFFSET(prihlasky!$B$1,$CJ27,0)))</f>
        <v/>
      </c>
      <c r="H27" s="127">
        <f ca="1">OFFSET(prihlasky!$I$1,$CJ27,0)</f>
        <v>0</v>
      </c>
      <c r="I27" s="127">
        <f ca="1">OFFSET(prihlasky!$A$1,$CJ27,0)</f>
        <v>0</v>
      </c>
      <c r="J27" s="126">
        <f t="shared" si="16"/>
        <v>0</v>
      </c>
      <c r="K27" s="159">
        <f t="shared" si="17"/>
        <v>0</v>
      </c>
      <c r="L27" s="131">
        <f t="shared" ca="1" si="18"/>
        <v>0</v>
      </c>
      <c r="M27" s="127" t="str">
        <f ca="1">IF(OR(CH27=0,ISERROR(MATCH(I27,KKoef!E:E,0))),"",MATCH(I27,KKoef!E:E,0)-1)</f>
        <v/>
      </c>
      <c r="N27" s="127" t="str">
        <f ca="1">IF(M27="","",OFFSET(KKoef!$B$1,M27,0))</f>
        <v/>
      </c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250"/>
      <c r="AA27" s="119">
        <f t="shared" ca="1" si="19"/>
        <v>0</v>
      </c>
      <c r="AB27" s="252">
        <f t="shared" si="71"/>
        <v>0</v>
      </c>
      <c r="AC27" s="119">
        <f t="shared" si="72"/>
        <v>0</v>
      </c>
      <c r="AD27" s="252">
        <f t="shared" si="73"/>
        <v>0</v>
      </c>
      <c r="AE27" s="170">
        <f t="shared" ca="1" si="20"/>
        <v>0</v>
      </c>
      <c r="AF27" s="22"/>
      <c r="AG27" s="224"/>
      <c r="AH27" s="194"/>
      <c r="AI27" s="194"/>
      <c r="AJ27" s="194"/>
      <c r="AK27" s="225"/>
      <c r="AL27" s="224"/>
      <c r="AM27" s="194"/>
      <c r="AN27" s="194"/>
      <c r="AO27" s="194"/>
      <c r="AP27" s="225"/>
      <c r="AQ27" s="224"/>
      <c r="AR27" s="194"/>
      <c r="AS27" s="194"/>
      <c r="AT27" s="194"/>
      <c r="AU27" s="225"/>
      <c r="AV27" s="224"/>
      <c r="AW27" s="194"/>
      <c r="AX27" s="194"/>
      <c r="AY27" s="194"/>
      <c r="AZ27" s="225"/>
      <c r="BA27" s="224"/>
      <c r="BB27" s="194"/>
      <c r="BC27" s="194"/>
      <c r="BD27" s="194"/>
      <c r="BE27" s="225"/>
      <c r="BF27" s="224"/>
      <c r="BG27" s="194"/>
      <c r="BH27" s="194"/>
      <c r="BI27" s="194"/>
      <c r="BJ27" s="225"/>
      <c r="BK27" s="212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215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69">
        <f t="shared" si="21"/>
        <v>0</v>
      </c>
      <c r="CH27" s="26">
        <f t="shared" si="22"/>
        <v>0</v>
      </c>
      <c r="CJ27" s="39">
        <v>19</v>
      </c>
      <c r="CK27" s="16">
        <f t="shared" si="23"/>
        <v>0</v>
      </c>
      <c r="CL27" s="51">
        <f t="shared" ca="1" si="24"/>
        <v>0</v>
      </c>
      <c r="CM27" s="51">
        <f t="shared" ca="1" si="24"/>
        <v>0</v>
      </c>
      <c r="CN27" s="51">
        <f t="shared" ca="1" si="24"/>
        <v>0</v>
      </c>
      <c r="CO27" s="51">
        <f t="shared" ca="1" si="25"/>
        <v>0</v>
      </c>
      <c r="CQ27" s="107">
        <f t="shared" si="26"/>
        <v>0</v>
      </c>
      <c r="CR27" s="107">
        <f t="shared" si="27"/>
        <v>0</v>
      </c>
      <c r="CS27" s="107">
        <f t="shared" si="28"/>
        <v>0</v>
      </c>
      <c r="CT27" s="107">
        <f t="shared" si="29"/>
        <v>0</v>
      </c>
      <c r="CU27" s="107">
        <f t="shared" si="30"/>
        <v>0</v>
      </c>
      <c r="CV27" s="107">
        <f t="shared" si="31"/>
        <v>0</v>
      </c>
      <c r="CW27" s="107">
        <f t="shared" si="32"/>
        <v>0</v>
      </c>
      <c r="CX27" s="107">
        <f t="shared" si="33"/>
        <v>0</v>
      </c>
      <c r="CY27" s="107">
        <f t="shared" si="34"/>
        <v>0</v>
      </c>
      <c r="CZ27" s="107">
        <f t="shared" si="35"/>
        <v>0</v>
      </c>
      <c r="DA27" s="107">
        <f t="shared" si="36"/>
        <v>0</v>
      </c>
      <c r="DB27" s="107">
        <f t="shared" si="37"/>
        <v>0</v>
      </c>
      <c r="DC27" s="107">
        <f t="shared" si="38"/>
        <v>0</v>
      </c>
      <c r="DD27" s="107">
        <f t="shared" si="39"/>
        <v>0</v>
      </c>
      <c r="DE27" s="107">
        <f t="shared" si="40"/>
        <v>0</v>
      </c>
      <c r="DF27" s="107">
        <f t="shared" si="41"/>
        <v>0</v>
      </c>
      <c r="DG27" s="107">
        <f t="shared" si="42"/>
        <v>0</v>
      </c>
      <c r="DH27" s="107">
        <f t="shared" si="43"/>
        <v>0</v>
      </c>
      <c r="DI27" s="107">
        <f t="shared" si="44"/>
        <v>0</v>
      </c>
      <c r="DJ27" s="107">
        <f t="shared" si="45"/>
        <v>0</v>
      </c>
      <c r="DK27" s="107">
        <f t="shared" si="46"/>
        <v>0</v>
      </c>
      <c r="DL27" s="107">
        <f t="shared" si="47"/>
        <v>0</v>
      </c>
      <c r="DM27" s="107">
        <f t="shared" si="48"/>
        <v>0</v>
      </c>
      <c r="DN27" s="107">
        <f t="shared" si="49"/>
        <v>0</v>
      </c>
      <c r="DO27" s="107">
        <f t="shared" si="50"/>
        <v>0</v>
      </c>
      <c r="DP27" s="107">
        <f t="shared" si="51"/>
        <v>0</v>
      </c>
      <c r="DQ27" s="107">
        <f t="shared" si="52"/>
        <v>0</v>
      </c>
      <c r="DR27" s="107">
        <f t="shared" si="53"/>
        <v>0</v>
      </c>
      <c r="DS27" s="107">
        <f t="shared" si="54"/>
        <v>0</v>
      </c>
      <c r="DT27" s="107">
        <f t="shared" si="55"/>
        <v>0</v>
      </c>
      <c r="DV27" s="107">
        <f t="shared" si="56"/>
        <v>0</v>
      </c>
      <c r="DW27" s="107">
        <f t="shared" si="57"/>
        <v>0</v>
      </c>
      <c r="DX27" s="107">
        <f t="shared" si="58"/>
        <v>0</v>
      </c>
      <c r="DY27" s="107">
        <f t="shared" si="59"/>
        <v>0</v>
      </c>
      <c r="DZ27" s="107">
        <f t="shared" si="60"/>
        <v>0</v>
      </c>
      <c r="EA27" s="107">
        <f t="shared" si="61"/>
        <v>0</v>
      </c>
      <c r="EB27" s="107">
        <f t="shared" si="62"/>
        <v>0</v>
      </c>
      <c r="EC27" s="107">
        <f t="shared" si="63"/>
        <v>0</v>
      </c>
      <c r="ED27" s="107">
        <f t="shared" si="64"/>
        <v>0</v>
      </c>
      <c r="EE27" s="107">
        <f t="shared" si="65"/>
        <v>0</v>
      </c>
      <c r="EG27" s="195">
        <f t="shared" si="66"/>
        <v>0</v>
      </c>
      <c r="EH27" s="195">
        <f t="shared" si="67"/>
        <v>0</v>
      </c>
      <c r="EI27" s="195">
        <f t="shared" si="68"/>
        <v>0</v>
      </c>
      <c r="EJ27" s="195">
        <f t="shared" si="69"/>
        <v>0</v>
      </c>
      <c r="EK27" s="195">
        <f t="shared" si="74"/>
        <v>0</v>
      </c>
      <c r="EL27" s="195">
        <f t="shared" si="74"/>
        <v>0</v>
      </c>
      <c r="EM27" s="195">
        <f t="shared" si="74"/>
        <v>0</v>
      </c>
      <c r="EN27" s="195">
        <f t="shared" si="74"/>
        <v>0</v>
      </c>
      <c r="EO27" s="195">
        <f t="shared" si="74"/>
        <v>0</v>
      </c>
      <c r="EP27" s="195">
        <f t="shared" si="74"/>
        <v>0</v>
      </c>
    </row>
    <row r="28" spans="2:146" x14ac:dyDescent="0.2">
      <c r="B28" s="126">
        <f t="shared" si="12"/>
        <v>1</v>
      </c>
      <c r="C28" s="126" t="str">
        <f t="shared" ca="1" si="13"/>
        <v/>
      </c>
      <c r="D28" s="126" t="str">
        <f t="shared" ca="1" si="14"/>
        <v/>
      </c>
      <c r="E28" s="126" t="str">
        <f t="shared" ca="1" si="15"/>
        <v/>
      </c>
      <c r="F28" s="127" t="str">
        <f ca="1">OFFSET(prihlasky!$H$1,$CJ28,0)</f>
        <v/>
      </c>
      <c r="G28" s="127" t="str">
        <f ca="1">IF(OFFSET(prihlasky!$B$1,$CJ28,0)="","",(OFFSET(prihlasky!$B$1,$CJ28,0)))</f>
        <v/>
      </c>
      <c r="H28" s="127">
        <f ca="1">OFFSET(prihlasky!$I$1,$CJ28,0)</f>
        <v>0</v>
      </c>
      <c r="I28" s="127">
        <f ca="1">OFFSET(prihlasky!$A$1,$CJ28,0)</f>
        <v>0</v>
      </c>
      <c r="J28" s="126">
        <f t="shared" si="16"/>
        <v>0</v>
      </c>
      <c r="K28" s="159">
        <f t="shared" si="17"/>
        <v>0</v>
      </c>
      <c r="L28" s="131">
        <f t="shared" ca="1" si="18"/>
        <v>0</v>
      </c>
      <c r="M28" s="127" t="str">
        <f ca="1">IF(OR(CH28=0,ISERROR(MATCH(I28,KKoef!E:E,0))),"",MATCH(I28,KKoef!E:E,0)-1)</f>
        <v/>
      </c>
      <c r="N28" s="127" t="str">
        <f ca="1">IF(M28="","",OFFSET(KKoef!$B$1,M28,0))</f>
        <v/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250"/>
      <c r="AA28" s="119">
        <f t="shared" ca="1" si="19"/>
        <v>0</v>
      </c>
      <c r="AB28" s="252">
        <f t="shared" si="71"/>
        <v>0</v>
      </c>
      <c r="AC28" s="119">
        <f t="shared" si="72"/>
        <v>0</v>
      </c>
      <c r="AD28" s="252">
        <f t="shared" si="73"/>
        <v>0</v>
      </c>
      <c r="AE28" s="170">
        <f t="shared" ca="1" si="20"/>
        <v>0</v>
      </c>
      <c r="AF28" s="22"/>
      <c r="AG28" s="224"/>
      <c r="AH28" s="194"/>
      <c r="AI28" s="194"/>
      <c r="AJ28" s="194"/>
      <c r="AK28" s="225"/>
      <c r="AL28" s="224"/>
      <c r="AM28" s="194"/>
      <c r="AN28" s="194"/>
      <c r="AO28" s="194"/>
      <c r="AP28" s="225"/>
      <c r="AQ28" s="224"/>
      <c r="AR28" s="194"/>
      <c r="AS28" s="194"/>
      <c r="AT28" s="194"/>
      <c r="AU28" s="225"/>
      <c r="AV28" s="224"/>
      <c r="AW28" s="194"/>
      <c r="AX28" s="194"/>
      <c r="AY28" s="194"/>
      <c r="AZ28" s="225"/>
      <c r="BA28" s="224"/>
      <c r="BB28" s="194"/>
      <c r="BC28" s="194"/>
      <c r="BD28" s="194"/>
      <c r="BE28" s="225"/>
      <c r="BF28" s="224"/>
      <c r="BG28" s="194"/>
      <c r="BH28" s="194"/>
      <c r="BI28" s="194"/>
      <c r="BJ28" s="225"/>
      <c r="BK28" s="212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215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69">
        <f t="shared" si="21"/>
        <v>0</v>
      </c>
      <c r="CH28" s="26">
        <f t="shared" si="22"/>
        <v>0</v>
      </c>
      <c r="CJ28" s="39">
        <v>20</v>
      </c>
      <c r="CK28" s="16">
        <f t="shared" si="23"/>
        <v>0</v>
      </c>
      <c r="CL28" s="51">
        <f t="shared" ca="1" si="24"/>
        <v>0</v>
      </c>
      <c r="CM28" s="51">
        <f t="shared" ca="1" si="24"/>
        <v>0</v>
      </c>
      <c r="CN28" s="51">
        <f t="shared" ca="1" si="24"/>
        <v>0</v>
      </c>
      <c r="CO28" s="51">
        <f t="shared" ca="1" si="25"/>
        <v>0</v>
      </c>
      <c r="CQ28" s="107">
        <f t="shared" si="26"/>
        <v>0</v>
      </c>
      <c r="CR28" s="107">
        <f t="shared" si="27"/>
        <v>0</v>
      </c>
      <c r="CS28" s="107">
        <f t="shared" si="28"/>
        <v>0</v>
      </c>
      <c r="CT28" s="107">
        <f t="shared" si="29"/>
        <v>0</v>
      </c>
      <c r="CU28" s="107">
        <f t="shared" si="30"/>
        <v>0</v>
      </c>
      <c r="CV28" s="107">
        <f t="shared" si="31"/>
        <v>0</v>
      </c>
      <c r="CW28" s="107">
        <f t="shared" si="32"/>
        <v>0</v>
      </c>
      <c r="CX28" s="107">
        <f t="shared" si="33"/>
        <v>0</v>
      </c>
      <c r="CY28" s="107">
        <f t="shared" si="34"/>
        <v>0</v>
      </c>
      <c r="CZ28" s="107">
        <f t="shared" si="35"/>
        <v>0</v>
      </c>
      <c r="DA28" s="107">
        <f t="shared" si="36"/>
        <v>0</v>
      </c>
      <c r="DB28" s="107">
        <f t="shared" si="37"/>
        <v>0</v>
      </c>
      <c r="DC28" s="107">
        <f t="shared" si="38"/>
        <v>0</v>
      </c>
      <c r="DD28" s="107">
        <f t="shared" si="39"/>
        <v>0</v>
      </c>
      <c r="DE28" s="107">
        <f t="shared" si="40"/>
        <v>0</v>
      </c>
      <c r="DF28" s="107">
        <f t="shared" si="41"/>
        <v>0</v>
      </c>
      <c r="DG28" s="107">
        <f t="shared" si="42"/>
        <v>0</v>
      </c>
      <c r="DH28" s="107">
        <f t="shared" si="43"/>
        <v>0</v>
      </c>
      <c r="DI28" s="107">
        <f t="shared" si="44"/>
        <v>0</v>
      </c>
      <c r="DJ28" s="107">
        <f t="shared" si="45"/>
        <v>0</v>
      </c>
      <c r="DK28" s="107">
        <f t="shared" si="46"/>
        <v>0</v>
      </c>
      <c r="DL28" s="107">
        <f t="shared" si="47"/>
        <v>0</v>
      </c>
      <c r="DM28" s="107">
        <f t="shared" si="48"/>
        <v>0</v>
      </c>
      <c r="DN28" s="107">
        <f t="shared" si="49"/>
        <v>0</v>
      </c>
      <c r="DO28" s="107">
        <f t="shared" si="50"/>
        <v>0</v>
      </c>
      <c r="DP28" s="107">
        <f t="shared" si="51"/>
        <v>0</v>
      </c>
      <c r="DQ28" s="107">
        <f t="shared" si="52"/>
        <v>0</v>
      </c>
      <c r="DR28" s="107">
        <f t="shared" si="53"/>
        <v>0</v>
      </c>
      <c r="DS28" s="107">
        <f t="shared" si="54"/>
        <v>0</v>
      </c>
      <c r="DT28" s="107">
        <f t="shared" si="55"/>
        <v>0</v>
      </c>
      <c r="DV28" s="107">
        <f t="shared" si="56"/>
        <v>0</v>
      </c>
      <c r="DW28" s="107">
        <f t="shared" si="57"/>
        <v>0</v>
      </c>
      <c r="DX28" s="107">
        <f t="shared" si="58"/>
        <v>0</v>
      </c>
      <c r="DY28" s="107">
        <f t="shared" si="59"/>
        <v>0</v>
      </c>
      <c r="DZ28" s="107">
        <f t="shared" si="60"/>
        <v>0</v>
      </c>
      <c r="EA28" s="107">
        <f t="shared" si="61"/>
        <v>0</v>
      </c>
      <c r="EB28" s="107">
        <f t="shared" si="62"/>
        <v>0</v>
      </c>
      <c r="EC28" s="107">
        <f t="shared" si="63"/>
        <v>0</v>
      </c>
      <c r="ED28" s="107">
        <f t="shared" si="64"/>
        <v>0</v>
      </c>
      <c r="EE28" s="107">
        <f t="shared" si="65"/>
        <v>0</v>
      </c>
      <c r="EG28" s="195">
        <f t="shared" si="66"/>
        <v>0</v>
      </c>
      <c r="EH28" s="195">
        <f t="shared" si="67"/>
        <v>0</v>
      </c>
      <c r="EI28" s="195">
        <f t="shared" si="68"/>
        <v>0</v>
      </c>
      <c r="EJ28" s="195">
        <f t="shared" si="69"/>
        <v>0</v>
      </c>
      <c r="EK28" s="195">
        <f t="shared" si="74"/>
        <v>0</v>
      </c>
      <c r="EL28" s="195">
        <f t="shared" si="74"/>
        <v>0</v>
      </c>
      <c r="EM28" s="195">
        <f t="shared" si="74"/>
        <v>0</v>
      </c>
      <c r="EN28" s="195">
        <f t="shared" si="74"/>
        <v>0</v>
      </c>
      <c r="EO28" s="195">
        <f t="shared" si="74"/>
        <v>0</v>
      </c>
      <c r="EP28" s="195">
        <f t="shared" si="74"/>
        <v>0</v>
      </c>
    </row>
    <row r="29" spans="2:146" x14ac:dyDescent="0.2">
      <c r="B29" s="126">
        <f t="shared" si="12"/>
        <v>1</v>
      </c>
      <c r="C29" s="126" t="str">
        <f t="shared" ca="1" si="13"/>
        <v/>
      </c>
      <c r="D29" s="126" t="str">
        <f t="shared" ca="1" si="14"/>
        <v/>
      </c>
      <c r="E29" s="126" t="str">
        <f t="shared" ca="1" si="15"/>
        <v/>
      </c>
      <c r="F29" s="127" t="str">
        <f ca="1">OFFSET(prihlasky!$H$1,$CJ29,0)</f>
        <v/>
      </c>
      <c r="G29" s="127" t="str">
        <f ca="1">IF(OFFSET(prihlasky!$B$1,$CJ29,0)="","",(OFFSET(prihlasky!$B$1,$CJ29,0)))</f>
        <v/>
      </c>
      <c r="H29" s="127">
        <f ca="1">OFFSET(prihlasky!$I$1,$CJ29,0)</f>
        <v>0</v>
      </c>
      <c r="I29" s="127">
        <f ca="1">OFFSET(prihlasky!$A$1,$CJ29,0)</f>
        <v>0</v>
      </c>
      <c r="J29" s="126">
        <f t="shared" si="16"/>
        <v>0</v>
      </c>
      <c r="K29" s="159">
        <f t="shared" si="17"/>
        <v>0</v>
      </c>
      <c r="L29" s="131">
        <f t="shared" ca="1" si="18"/>
        <v>0</v>
      </c>
      <c r="M29" s="127" t="str">
        <f ca="1">IF(OR(CH29=0,ISERROR(MATCH(I29,KKoef!E:E,0))),"",MATCH(I29,KKoef!E:E,0)-1)</f>
        <v/>
      </c>
      <c r="N29" s="127" t="str">
        <f ca="1">IF(M29="","",OFFSET(KKoef!$B$1,M29,0))</f>
        <v/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250"/>
      <c r="AA29" s="119">
        <f t="shared" ca="1" si="19"/>
        <v>0</v>
      </c>
      <c r="AB29" s="252">
        <f t="shared" si="71"/>
        <v>0</v>
      </c>
      <c r="AC29" s="119">
        <f t="shared" si="72"/>
        <v>0</v>
      </c>
      <c r="AD29" s="252">
        <f t="shared" si="73"/>
        <v>0</v>
      </c>
      <c r="AE29" s="170">
        <f t="shared" ca="1" si="20"/>
        <v>0</v>
      </c>
      <c r="AF29" s="22"/>
      <c r="AG29" s="224"/>
      <c r="AH29" s="194"/>
      <c r="AI29" s="194"/>
      <c r="AJ29" s="194"/>
      <c r="AK29" s="225"/>
      <c r="AL29" s="224"/>
      <c r="AM29" s="194"/>
      <c r="AN29" s="194"/>
      <c r="AO29" s="194"/>
      <c r="AP29" s="225"/>
      <c r="AQ29" s="224"/>
      <c r="AR29" s="194"/>
      <c r="AS29" s="194"/>
      <c r="AT29" s="194"/>
      <c r="AU29" s="225"/>
      <c r="AV29" s="224"/>
      <c r="AW29" s="194"/>
      <c r="AX29" s="194"/>
      <c r="AY29" s="194"/>
      <c r="AZ29" s="225"/>
      <c r="BA29" s="224"/>
      <c r="BB29" s="194"/>
      <c r="BC29" s="194"/>
      <c r="BD29" s="194"/>
      <c r="BE29" s="225"/>
      <c r="BF29" s="224"/>
      <c r="BG29" s="194"/>
      <c r="BH29" s="194"/>
      <c r="BI29" s="194"/>
      <c r="BJ29" s="225"/>
      <c r="BK29" s="212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215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69">
        <f t="shared" si="21"/>
        <v>0</v>
      </c>
      <c r="CH29" s="26">
        <f t="shared" si="22"/>
        <v>0</v>
      </c>
      <c r="CJ29" s="39">
        <v>21</v>
      </c>
      <c r="CK29" s="16">
        <f t="shared" si="23"/>
        <v>0</v>
      </c>
      <c r="CL29" s="51">
        <f t="shared" ref="CL29:CN48" ca="1" si="75">IF($H29=CL$8,$CK29,0)</f>
        <v>0</v>
      </c>
      <c r="CM29" s="51">
        <f t="shared" ca="1" si="75"/>
        <v>0</v>
      </c>
      <c r="CN29" s="51">
        <f t="shared" ca="1" si="75"/>
        <v>0</v>
      </c>
      <c r="CO29" s="51">
        <f t="shared" ca="1" si="25"/>
        <v>0</v>
      </c>
      <c r="CQ29" s="107">
        <f t="shared" si="26"/>
        <v>0</v>
      </c>
      <c r="CR29" s="107">
        <f t="shared" si="27"/>
        <v>0</v>
      </c>
      <c r="CS29" s="107">
        <f t="shared" si="28"/>
        <v>0</v>
      </c>
      <c r="CT29" s="107">
        <f t="shared" si="29"/>
        <v>0</v>
      </c>
      <c r="CU29" s="107">
        <f t="shared" si="30"/>
        <v>0</v>
      </c>
      <c r="CV29" s="107">
        <f t="shared" si="31"/>
        <v>0</v>
      </c>
      <c r="CW29" s="107">
        <f t="shared" si="32"/>
        <v>0</v>
      </c>
      <c r="CX29" s="107">
        <f t="shared" si="33"/>
        <v>0</v>
      </c>
      <c r="CY29" s="107">
        <f t="shared" si="34"/>
        <v>0</v>
      </c>
      <c r="CZ29" s="107">
        <f t="shared" si="35"/>
        <v>0</v>
      </c>
      <c r="DA29" s="107">
        <f t="shared" si="36"/>
        <v>0</v>
      </c>
      <c r="DB29" s="107">
        <f t="shared" si="37"/>
        <v>0</v>
      </c>
      <c r="DC29" s="107">
        <f t="shared" si="38"/>
        <v>0</v>
      </c>
      <c r="DD29" s="107">
        <f t="shared" si="39"/>
        <v>0</v>
      </c>
      <c r="DE29" s="107">
        <f t="shared" si="40"/>
        <v>0</v>
      </c>
      <c r="DF29" s="107">
        <f t="shared" si="41"/>
        <v>0</v>
      </c>
      <c r="DG29" s="107">
        <f t="shared" si="42"/>
        <v>0</v>
      </c>
      <c r="DH29" s="107">
        <f t="shared" si="43"/>
        <v>0</v>
      </c>
      <c r="DI29" s="107">
        <f t="shared" si="44"/>
        <v>0</v>
      </c>
      <c r="DJ29" s="107">
        <f t="shared" si="45"/>
        <v>0</v>
      </c>
      <c r="DK29" s="107">
        <f t="shared" si="46"/>
        <v>0</v>
      </c>
      <c r="DL29" s="107">
        <f t="shared" si="47"/>
        <v>0</v>
      </c>
      <c r="DM29" s="107">
        <f t="shared" si="48"/>
        <v>0</v>
      </c>
      <c r="DN29" s="107">
        <f t="shared" si="49"/>
        <v>0</v>
      </c>
      <c r="DO29" s="107">
        <f t="shared" si="50"/>
        <v>0</v>
      </c>
      <c r="DP29" s="107">
        <f t="shared" si="51"/>
        <v>0</v>
      </c>
      <c r="DQ29" s="107">
        <f t="shared" si="52"/>
        <v>0</v>
      </c>
      <c r="DR29" s="107">
        <f t="shared" si="53"/>
        <v>0</v>
      </c>
      <c r="DS29" s="107">
        <f t="shared" si="54"/>
        <v>0</v>
      </c>
      <c r="DT29" s="107">
        <f t="shared" si="55"/>
        <v>0</v>
      </c>
      <c r="DV29" s="107">
        <f t="shared" si="56"/>
        <v>0</v>
      </c>
      <c r="DW29" s="107">
        <f t="shared" si="57"/>
        <v>0</v>
      </c>
      <c r="DX29" s="107">
        <f t="shared" si="58"/>
        <v>0</v>
      </c>
      <c r="DY29" s="107">
        <f t="shared" si="59"/>
        <v>0</v>
      </c>
      <c r="DZ29" s="107">
        <f t="shared" si="60"/>
        <v>0</v>
      </c>
      <c r="EA29" s="107">
        <f t="shared" si="61"/>
        <v>0</v>
      </c>
      <c r="EB29" s="107">
        <f t="shared" si="62"/>
        <v>0</v>
      </c>
      <c r="EC29" s="107">
        <f t="shared" si="63"/>
        <v>0</v>
      </c>
      <c r="ED29" s="107">
        <f t="shared" si="64"/>
        <v>0</v>
      </c>
      <c r="EE29" s="107">
        <f t="shared" si="65"/>
        <v>0</v>
      </c>
      <c r="EG29" s="195">
        <f t="shared" si="66"/>
        <v>0</v>
      </c>
      <c r="EH29" s="195">
        <f t="shared" si="67"/>
        <v>0</v>
      </c>
      <c r="EI29" s="195">
        <f t="shared" si="68"/>
        <v>0</v>
      </c>
      <c r="EJ29" s="195">
        <f t="shared" si="69"/>
        <v>0</v>
      </c>
      <c r="EK29" s="195">
        <f t="shared" si="74"/>
        <v>0</v>
      </c>
      <c r="EL29" s="195">
        <f t="shared" si="74"/>
        <v>0</v>
      </c>
      <c r="EM29" s="195">
        <f t="shared" si="74"/>
        <v>0</v>
      </c>
      <c r="EN29" s="195">
        <f t="shared" si="74"/>
        <v>0</v>
      </c>
      <c r="EO29" s="195">
        <f t="shared" si="74"/>
        <v>0</v>
      </c>
      <c r="EP29" s="195">
        <f t="shared" si="74"/>
        <v>0</v>
      </c>
    </row>
    <row r="30" spans="2:146" x14ac:dyDescent="0.2">
      <c r="B30" s="126">
        <f t="shared" si="12"/>
        <v>1</v>
      </c>
      <c r="C30" s="126" t="str">
        <f t="shared" ca="1" si="13"/>
        <v/>
      </c>
      <c r="D30" s="126" t="str">
        <f t="shared" ca="1" si="14"/>
        <v/>
      </c>
      <c r="E30" s="126" t="str">
        <f t="shared" ca="1" si="15"/>
        <v/>
      </c>
      <c r="F30" s="127" t="str">
        <f ca="1">OFFSET(prihlasky!$H$1,$CJ30,0)</f>
        <v/>
      </c>
      <c r="G30" s="127" t="str">
        <f ca="1">IF(OFFSET(prihlasky!$B$1,$CJ30,0)="","",(OFFSET(prihlasky!$B$1,$CJ30,0)))</f>
        <v/>
      </c>
      <c r="H30" s="127">
        <f ca="1">OFFSET(prihlasky!$I$1,$CJ30,0)</f>
        <v>0</v>
      </c>
      <c r="I30" s="127">
        <f ca="1">OFFSET(prihlasky!$A$1,$CJ30,0)</f>
        <v>0</v>
      </c>
      <c r="J30" s="126">
        <f t="shared" si="16"/>
        <v>0</v>
      </c>
      <c r="K30" s="159">
        <f t="shared" si="17"/>
        <v>0</v>
      </c>
      <c r="L30" s="131">
        <f t="shared" ca="1" si="18"/>
        <v>0</v>
      </c>
      <c r="M30" s="127" t="str">
        <f ca="1">IF(OR(CH30=0,ISERROR(MATCH(I30,KKoef!E:E,0))),"",MATCH(I30,KKoef!E:E,0)-1)</f>
        <v/>
      </c>
      <c r="N30" s="127" t="str">
        <f ca="1">IF(M30="","",OFFSET(KKoef!$B$1,M30,0))</f>
        <v/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250"/>
      <c r="AA30" s="119">
        <f t="shared" ca="1" si="19"/>
        <v>0</v>
      </c>
      <c r="AB30" s="252">
        <f t="shared" si="71"/>
        <v>0</v>
      </c>
      <c r="AC30" s="119">
        <f t="shared" si="72"/>
        <v>0</v>
      </c>
      <c r="AD30" s="252">
        <f t="shared" si="73"/>
        <v>0</v>
      </c>
      <c r="AE30" s="170">
        <f t="shared" ca="1" si="20"/>
        <v>0</v>
      </c>
      <c r="AF30" s="22"/>
      <c r="AG30" s="224"/>
      <c r="AH30" s="194"/>
      <c r="AI30" s="194"/>
      <c r="AJ30" s="194"/>
      <c r="AK30" s="225"/>
      <c r="AL30" s="224"/>
      <c r="AM30" s="194"/>
      <c r="AN30" s="194"/>
      <c r="AO30" s="194"/>
      <c r="AP30" s="225"/>
      <c r="AQ30" s="224"/>
      <c r="AR30" s="194"/>
      <c r="AS30" s="194"/>
      <c r="AT30" s="194"/>
      <c r="AU30" s="225"/>
      <c r="AV30" s="224"/>
      <c r="AW30" s="194"/>
      <c r="AX30" s="194"/>
      <c r="AY30" s="194"/>
      <c r="AZ30" s="225"/>
      <c r="BA30" s="224"/>
      <c r="BB30" s="194"/>
      <c r="BC30" s="194"/>
      <c r="BD30" s="194"/>
      <c r="BE30" s="225"/>
      <c r="BF30" s="224"/>
      <c r="BG30" s="194"/>
      <c r="BH30" s="194"/>
      <c r="BI30" s="194"/>
      <c r="BJ30" s="225"/>
      <c r="BK30" s="212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215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69">
        <f t="shared" si="21"/>
        <v>0</v>
      </c>
      <c r="CH30" s="26">
        <f t="shared" si="22"/>
        <v>0</v>
      </c>
      <c r="CJ30" s="39">
        <v>22</v>
      </c>
      <c r="CK30" s="16">
        <f t="shared" si="23"/>
        <v>0</v>
      </c>
      <c r="CL30" s="51">
        <f t="shared" ca="1" si="75"/>
        <v>0</v>
      </c>
      <c r="CM30" s="51">
        <f t="shared" ca="1" si="75"/>
        <v>0</v>
      </c>
      <c r="CN30" s="51">
        <f t="shared" ca="1" si="75"/>
        <v>0</v>
      </c>
      <c r="CO30" s="51">
        <f t="shared" ca="1" si="25"/>
        <v>0</v>
      </c>
      <c r="CQ30" s="107">
        <f t="shared" si="26"/>
        <v>0</v>
      </c>
      <c r="CR30" s="107">
        <f t="shared" si="27"/>
        <v>0</v>
      </c>
      <c r="CS30" s="107">
        <f t="shared" si="28"/>
        <v>0</v>
      </c>
      <c r="CT30" s="107">
        <f t="shared" si="29"/>
        <v>0</v>
      </c>
      <c r="CU30" s="107">
        <f t="shared" si="30"/>
        <v>0</v>
      </c>
      <c r="CV30" s="107">
        <f t="shared" si="31"/>
        <v>0</v>
      </c>
      <c r="CW30" s="107">
        <f t="shared" si="32"/>
        <v>0</v>
      </c>
      <c r="CX30" s="107">
        <f t="shared" si="33"/>
        <v>0</v>
      </c>
      <c r="CY30" s="107">
        <f t="shared" si="34"/>
        <v>0</v>
      </c>
      <c r="CZ30" s="107">
        <f t="shared" si="35"/>
        <v>0</v>
      </c>
      <c r="DA30" s="107">
        <f t="shared" si="36"/>
        <v>0</v>
      </c>
      <c r="DB30" s="107">
        <f t="shared" si="37"/>
        <v>0</v>
      </c>
      <c r="DC30" s="107">
        <f t="shared" si="38"/>
        <v>0</v>
      </c>
      <c r="DD30" s="107">
        <f t="shared" si="39"/>
        <v>0</v>
      </c>
      <c r="DE30" s="107">
        <f t="shared" si="40"/>
        <v>0</v>
      </c>
      <c r="DF30" s="107">
        <f t="shared" si="41"/>
        <v>0</v>
      </c>
      <c r="DG30" s="107">
        <f t="shared" si="42"/>
        <v>0</v>
      </c>
      <c r="DH30" s="107">
        <f t="shared" si="43"/>
        <v>0</v>
      </c>
      <c r="DI30" s="107">
        <f t="shared" si="44"/>
        <v>0</v>
      </c>
      <c r="DJ30" s="107">
        <f t="shared" si="45"/>
        <v>0</v>
      </c>
      <c r="DK30" s="107">
        <f t="shared" si="46"/>
        <v>0</v>
      </c>
      <c r="DL30" s="107">
        <f t="shared" si="47"/>
        <v>0</v>
      </c>
      <c r="DM30" s="107">
        <f t="shared" si="48"/>
        <v>0</v>
      </c>
      <c r="DN30" s="107">
        <f t="shared" si="49"/>
        <v>0</v>
      </c>
      <c r="DO30" s="107">
        <f t="shared" si="50"/>
        <v>0</v>
      </c>
      <c r="DP30" s="107">
        <f t="shared" si="51"/>
        <v>0</v>
      </c>
      <c r="DQ30" s="107">
        <f t="shared" si="52"/>
        <v>0</v>
      </c>
      <c r="DR30" s="107">
        <f t="shared" si="53"/>
        <v>0</v>
      </c>
      <c r="DS30" s="107">
        <f t="shared" si="54"/>
        <v>0</v>
      </c>
      <c r="DT30" s="107">
        <f t="shared" si="55"/>
        <v>0</v>
      </c>
      <c r="DV30" s="107">
        <f t="shared" si="56"/>
        <v>0</v>
      </c>
      <c r="DW30" s="107">
        <f t="shared" si="57"/>
        <v>0</v>
      </c>
      <c r="DX30" s="107">
        <f t="shared" si="58"/>
        <v>0</v>
      </c>
      <c r="DY30" s="107">
        <f t="shared" si="59"/>
        <v>0</v>
      </c>
      <c r="DZ30" s="107">
        <f t="shared" si="60"/>
        <v>0</v>
      </c>
      <c r="EA30" s="107">
        <f t="shared" si="61"/>
        <v>0</v>
      </c>
      <c r="EB30" s="107">
        <f t="shared" si="62"/>
        <v>0</v>
      </c>
      <c r="EC30" s="107">
        <f t="shared" si="63"/>
        <v>0</v>
      </c>
      <c r="ED30" s="107">
        <f t="shared" si="64"/>
        <v>0</v>
      </c>
      <c r="EE30" s="107">
        <f t="shared" si="65"/>
        <v>0</v>
      </c>
      <c r="EG30" s="195">
        <f t="shared" si="66"/>
        <v>0</v>
      </c>
      <c r="EH30" s="195">
        <f t="shared" si="67"/>
        <v>0</v>
      </c>
      <c r="EI30" s="195">
        <f t="shared" si="68"/>
        <v>0</v>
      </c>
      <c r="EJ30" s="195">
        <f t="shared" si="69"/>
        <v>0</v>
      </c>
      <c r="EK30" s="195">
        <f t="shared" si="74"/>
        <v>0</v>
      </c>
      <c r="EL30" s="195">
        <f t="shared" si="74"/>
        <v>0</v>
      </c>
      <c r="EM30" s="195">
        <f t="shared" si="74"/>
        <v>0</v>
      </c>
      <c r="EN30" s="195">
        <f t="shared" si="74"/>
        <v>0</v>
      </c>
      <c r="EO30" s="195">
        <f t="shared" si="74"/>
        <v>0</v>
      </c>
      <c r="EP30" s="195">
        <f t="shared" si="74"/>
        <v>0</v>
      </c>
    </row>
    <row r="31" spans="2:146" x14ac:dyDescent="0.2">
      <c r="B31" s="126">
        <f t="shared" si="12"/>
        <v>1</v>
      </c>
      <c r="C31" s="126" t="str">
        <f t="shared" ca="1" si="13"/>
        <v/>
      </c>
      <c r="D31" s="126" t="str">
        <f t="shared" ca="1" si="14"/>
        <v/>
      </c>
      <c r="E31" s="126" t="str">
        <f t="shared" ca="1" si="15"/>
        <v/>
      </c>
      <c r="F31" s="127" t="str">
        <f ca="1">OFFSET(prihlasky!$H$1,$CJ31,0)</f>
        <v/>
      </c>
      <c r="G31" s="127" t="str">
        <f ca="1">IF(OFFSET(prihlasky!$B$1,$CJ31,0)="","",(OFFSET(prihlasky!$B$1,$CJ31,0)))</f>
        <v/>
      </c>
      <c r="H31" s="127">
        <f ca="1">OFFSET(prihlasky!$I$1,$CJ31,0)</f>
        <v>0</v>
      </c>
      <c r="I31" s="127">
        <f ca="1">OFFSET(prihlasky!$A$1,$CJ31,0)</f>
        <v>0</v>
      </c>
      <c r="J31" s="126">
        <f t="shared" si="16"/>
        <v>0</v>
      </c>
      <c r="K31" s="159">
        <f t="shared" si="17"/>
        <v>0</v>
      </c>
      <c r="L31" s="131">
        <f t="shared" ca="1" si="18"/>
        <v>0</v>
      </c>
      <c r="M31" s="127" t="str">
        <f ca="1">IF(OR(CH31=0,ISERROR(MATCH(I31,KKoef!E:E,0))),"",MATCH(I31,KKoef!E:E,0)-1)</f>
        <v/>
      </c>
      <c r="N31" s="127" t="str">
        <f ca="1">IF(M31="","",OFFSET(KKoef!$B$1,M31,0))</f>
        <v/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250"/>
      <c r="AA31" s="119">
        <f t="shared" ca="1" si="19"/>
        <v>0</v>
      </c>
      <c r="AB31" s="252">
        <f t="shared" si="71"/>
        <v>0</v>
      </c>
      <c r="AC31" s="119">
        <f t="shared" si="72"/>
        <v>0</v>
      </c>
      <c r="AD31" s="252">
        <f t="shared" si="73"/>
        <v>0</v>
      </c>
      <c r="AE31" s="170">
        <f t="shared" ca="1" si="20"/>
        <v>0</v>
      </c>
      <c r="AF31" s="22"/>
      <c r="AG31" s="224"/>
      <c r="AH31" s="194"/>
      <c r="AI31" s="194"/>
      <c r="AJ31" s="194"/>
      <c r="AK31" s="225"/>
      <c r="AL31" s="224"/>
      <c r="AM31" s="194"/>
      <c r="AN31" s="194"/>
      <c r="AO31" s="194"/>
      <c r="AP31" s="225"/>
      <c r="AQ31" s="224"/>
      <c r="AR31" s="194"/>
      <c r="AS31" s="194"/>
      <c r="AT31" s="194"/>
      <c r="AU31" s="225"/>
      <c r="AV31" s="224"/>
      <c r="AW31" s="194"/>
      <c r="AX31" s="194"/>
      <c r="AY31" s="194"/>
      <c r="AZ31" s="225"/>
      <c r="BA31" s="224"/>
      <c r="BB31" s="194"/>
      <c r="BC31" s="194"/>
      <c r="BD31" s="194"/>
      <c r="BE31" s="225"/>
      <c r="BF31" s="224"/>
      <c r="BG31" s="194"/>
      <c r="BH31" s="194"/>
      <c r="BI31" s="194"/>
      <c r="BJ31" s="225"/>
      <c r="BK31" s="212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215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69">
        <f t="shared" si="21"/>
        <v>0</v>
      </c>
      <c r="CH31" s="26">
        <f t="shared" si="22"/>
        <v>0</v>
      </c>
      <c r="CJ31" s="39">
        <v>23</v>
      </c>
      <c r="CK31" s="16">
        <f t="shared" si="23"/>
        <v>0</v>
      </c>
      <c r="CL31" s="51">
        <f t="shared" ca="1" si="75"/>
        <v>0</v>
      </c>
      <c r="CM31" s="51">
        <f t="shared" ca="1" si="75"/>
        <v>0</v>
      </c>
      <c r="CN31" s="51">
        <f t="shared" ca="1" si="75"/>
        <v>0</v>
      </c>
      <c r="CO31" s="51">
        <f t="shared" ca="1" si="25"/>
        <v>0</v>
      </c>
      <c r="CQ31" s="107">
        <f t="shared" si="26"/>
        <v>0</v>
      </c>
      <c r="CR31" s="107">
        <f t="shared" si="27"/>
        <v>0</v>
      </c>
      <c r="CS31" s="107">
        <f t="shared" si="28"/>
        <v>0</v>
      </c>
      <c r="CT31" s="107">
        <f t="shared" si="29"/>
        <v>0</v>
      </c>
      <c r="CU31" s="107">
        <f t="shared" si="30"/>
        <v>0</v>
      </c>
      <c r="CV31" s="107">
        <f t="shared" si="31"/>
        <v>0</v>
      </c>
      <c r="CW31" s="107">
        <f t="shared" si="32"/>
        <v>0</v>
      </c>
      <c r="CX31" s="107">
        <f t="shared" si="33"/>
        <v>0</v>
      </c>
      <c r="CY31" s="107">
        <f t="shared" si="34"/>
        <v>0</v>
      </c>
      <c r="CZ31" s="107">
        <f t="shared" si="35"/>
        <v>0</v>
      </c>
      <c r="DA31" s="107">
        <f t="shared" si="36"/>
        <v>0</v>
      </c>
      <c r="DB31" s="107">
        <f t="shared" si="37"/>
        <v>0</v>
      </c>
      <c r="DC31" s="107">
        <f t="shared" si="38"/>
        <v>0</v>
      </c>
      <c r="DD31" s="107">
        <f t="shared" si="39"/>
        <v>0</v>
      </c>
      <c r="DE31" s="107">
        <f t="shared" si="40"/>
        <v>0</v>
      </c>
      <c r="DF31" s="107">
        <f t="shared" si="41"/>
        <v>0</v>
      </c>
      <c r="DG31" s="107">
        <f t="shared" si="42"/>
        <v>0</v>
      </c>
      <c r="DH31" s="107">
        <f t="shared" si="43"/>
        <v>0</v>
      </c>
      <c r="DI31" s="107">
        <f t="shared" si="44"/>
        <v>0</v>
      </c>
      <c r="DJ31" s="107">
        <f t="shared" si="45"/>
        <v>0</v>
      </c>
      <c r="DK31" s="107">
        <f t="shared" si="46"/>
        <v>0</v>
      </c>
      <c r="DL31" s="107">
        <f t="shared" si="47"/>
        <v>0</v>
      </c>
      <c r="DM31" s="107">
        <f t="shared" si="48"/>
        <v>0</v>
      </c>
      <c r="DN31" s="107">
        <f t="shared" si="49"/>
        <v>0</v>
      </c>
      <c r="DO31" s="107">
        <f t="shared" si="50"/>
        <v>0</v>
      </c>
      <c r="DP31" s="107">
        <f t="shared" si="51"/>
        <v>0</v>
      </c>
      <c r="DQ31" s="107">
        <f t="shared" si="52"/>
        <v>0</v>
      </c>
      <c r="DR31" s="107">
        <f t="shared" si="53"/>
        <v>0</v>
      </c>
      <c r="DS31" s="107">
        <f t="shared" si="54"/>
        <v>0</v>
      </c>
      <c r="DT31" s="107">
        <f t="shared" si="55"/>
        <v>0</v>
      </c>
      <c r="DV31" s="107">
        <f t="shared" si="56"/>
        <v>0</v>
      </c>
      <c r="DW31" s="107">
        <f t="shared" si="57"/>
        <v>0</v>
      </c>
      <c r="DX31" s="107">
        <f t="shared" si="58"/>
        <v>0</v>
      </c>
      <c r="DY31" s="107">
        <f t="shared" si="59"/>
        <v>0</v>
      </c>
      <c r="DZ31" s="107">
        <f t="shared" si="60"/>
        <v>0</v>
      </c>
      <c r="EA31" s="107">
        <f t="shared" si="61"/>
        <v>0</v>
      </c>
      <c r="EB31" s="107">
        <f t="shared" si="62"/>
        <v>0</v>
      </c>
      <c r="EC31" s="107">
        <f t="shared" si="63"/>
        <v>0</v>
      </c>
      <c r="ED31" s="107">
        <f t="shared" si="64"/>
        <v>0</v>
      </c>
      <c r="EE31" s="107">
        <f t="shared" si="65"/>
        <v>0</v>
      </c>
      <c r="EG31" s="195">
        <f t="shared" si="66"/>
        <v>0</v>
      </c>
      <c r="EH31" s="195">
        <f t="shared" si="67"/>
        <v>0</v>
      </c>
      <c r="EI31" s="195">
        <f t="shared" si="68"/>
        <v>0</v>
      </c>
      <c r="EJ31" s="195">
        <f t="shared" si="69"/>
        <v>0</v>
      </c>
      <c r="EK31" s="195">
        <f t="shared" si="74"/>
        <v>0</v>
      </c>
      <c r="EL31" s="195">
        <f t="shared" si="74"/>
        <v>0</v>
      </c>
      <c r="EM31" s="195">
        <f t="shared" si="74"/>
        <v>0</v>
      </c>
      <c r="EN31" s="195">
        <f t="shared" si="74"/>
        <v>0</v>
      </c>
      <c r="EO31" s="195">
        <f t="shared" si="74"/>
        <v>0</v>
      </c>
      <c r="EP31" s="195">
        <f t="shared" si="74"/>
        <v>0</v>
      </c>
    </row>
    <row r="32" spans="2:146" x14ac:dyDescent="0.2">
      <c r="B32" s="126">
        <f t="shared" si="12"/>
        <v>1</v>
      </c>
      <c r="C32" s="126" t="str">
        <f t="shared" ca="1" si="13"/>
        <v/>
      </c>
      <c r="D32" s="126" t="str">
        <f t="shared" ca="1" si="14"/>
        <v/>
      </c>
      <c r="E32" s="126" t="str">
        <f t="shared" ca="1" si="15"/>
        <v/>
      </c>
      <c r="F32" s="127" t="str">
        <f ca="1">OFFSET(prihlasky!$H$1,$CJ32,0)</f>
        <v/>
      </c>
      <c r="G32" s="127" t="str">
        <f ca="1">IF(OFFSET(prihlasky!$B$1,$CJ32,0)="","",(OFFSET(prihlasky!$B$1,$CJ32,0)))</f>
        <v/>
      </c>
      <c r="H32" s="127">
        <f ca="1">OFFSET(prihlasky!$I$1,$CJ32,0)</f>
        <v>0</v>
      </c>
      <c r="I32" s="127">
        <f ca="1">OFFSET(prihlasky!$A$1,$CJ32,0)</f>
        <v>0</v>
      </c>
      <c r="J32" s="126">
        <f t="shared" si="16"/>
        <v>0</v>
      </c>
      <c r="K32" s="159">
        <f t="shared" si="17"/>
        <v>0</v>
      </c>
      <c r="L32" s="131">
        <f t="shared" ca="1" si="18"/>
        <v>0</v>
      </c>
      <c r="M32" s="127" t="str">
        <f ca="1">IF(OR(CH32=0,ISERROR(MATCH(I32,KKoef!E:E,0))),"",MATCH(I32,KKoef!E:E,0)-1)</f>
        <v/>
      </c>
      <c r="N32" s="127" t="str">
        <f ca="1">IF(M32="","",OFFSET(KKoef!$B$1,M32,0))</f>
        <v/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250"/>
      <c r="AA32" s="119">
        <f t="shared" ref="AA32:AA95" ca="1" si="76">IF(H32="P",Trail_3_P,Trail_3_O)</f>
        <v>0</v>
      </c>
      <c r="AB32" s="252">
        <f t="shared" si="71"/>
        <v>0</v>
      </c>
      <c r="AC32" s="119">
        <f t="shared" si="72"/>
        <v>0</v>
      </c>
      <c r="AD32" s="252">
        <f t="shared" si="73"/>
        <v>0</v>
      </c>
      <c r="AE32" s="170">
        <f t="shared" ref="AE32:AE95" ca="1" si="77">IF(AC32*60+AD32&gt;AA32*60,INT((AC32*60+AD32-AA32*60+299)/300),0)</f>
        <v>0</v>
      </c>
      <c r="AF32" s="22"/>
      <c r="AG32" s="224"/>
      <c r="AH32" s="194"/>
      <c r="AI32" s="194"/>
      <c r="AJ32" s="194"/>
      <c r="AK32" s="225"/>
      <c r="AL32" s="224"/>
      <c r="AM32" s="194"/>
      <c r="AN32" s="194"/>
      <c r="AO32" s="194"/>
      <c r="AP32" s="225"/>
      <c r="AQ32" s="224"/>
      <c r="AR32" s="194"/>
      <c r="AS32" s="194"/>
      <c r="AT32" s="194"/>
      <c r="AU32" s="225"/>
      <c r="AV32" s="224"/>
      <c r="AW32" s="194"/>
      <c r="AX32" s="194"/>
      <c r="AY32" s="194"/>
      <c r="AZ32" s="225"/>
      <c r="BA32" s="224"/>
      <c r="BB32" s="194"/>
      <c r="BC32" s="194"/>
      <c r="BD32" s="194"/>
      <c r="BE32" s="225"/>
      <c r="BF32" s="224"/>
      <c r="BG32" s="194"/>
      <c r="BH32" s="194"/>
      <c r="BI32" s="194"/>
      <c r="BJ32" s="225"/>
      <c r="BK32" s="212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215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69">
        <f t="shared" si="21"/>
        <v>0</v>
      </c>
      <c r="CH32" s="26">
        <f t="shared" ref="CH32:CH95" si="78">SUM(CQ32:DU32)</f>
        <v>0</v>
      </c>
      <c r="CJ32" s="39">
        <v>24</v>
      </c>
      <c r="CK32" s="16">
        <f t="shared" si="23"/>
        <v>0</v>
      </c>
      <c r="CL32" s="51">
        <f t="shared" ca="1" si="75"/>
        <v>0</v>
      </c>
      <c r="CM32" s="51">
        <f t="shared" ca="1" si="75"/>
        <v>0</v>
      </c>
      <c r="CN32" s="51">
        <f t="shared" ca="1" si="75"/>
        <v>0</v>
      </c>
      <c r="CO32" s="51">
        <f t="shared" ca="1" si="25"/>
        <v>0</v>
      </c>
      <c r="CQ32" s="107">
        <f t="shared" si="26"/>
        <v>0</v>
      </c>
      <c r="CR32" s="107">
        <f t="shared" si="27"/>
        <v>0</v>
      </c>
      <c r="CS32" s="107">
        <f t="shared" si="28"/>
        <v>0</v>
      </c>
      <c r="CT32" s="107">
        <f t="shared" si="29"/>
        <v>0</v>
      </c>
      <c r="CU32" s="107">
        <f t="shared" si="30"/>
        <v>0</v>
      </c>
      <c r="CV32" s="107">
        <f t="shared" si="31"/>
        <v>0</v>
      </c>
      <c r="CW32" s="107">
        <f t="shared" si="32"/>
        <v>0</v>
      </c>
      <c r="CX32" s="107">
        <f t="shared" si="33"/>
        <v>0</v>
      </c>
      <c r="CY32" s="107">
        <f t="shared" si="34"/>
        <v>0</v>
      </c>
      <c r="CZ32" s="107">
        <f t="shared" si="35"/>
        <v>0</v>
      </c>
      <c r="DA32" s="107">
        <f t="shared" si="36"/>
        <v>0</v>
      </c>
      <c r="DB32" s="107">
        <f t="shared" si="37"/>
        <v>0</v>
      </c>
      <c r="DC32" s="107">
        <f t="shared" si="38"/>
        <v>0</v>
      </c>
      <c r="DD32" s="107">
        <f t="shared" si="39"/>
        <v>0</v>
      </c>
      <c r="DE32" s="107">
        <f t="shared" si="40"/>
        <v>0</v>
      </c>
      <c r="DF32" s="107">
        <f t="shared" si="41"/>
        <v>0</v>
      </c>
      <c r="DG32" s="107">
        <f t="shared" si="42"/>
        <v>0</v>
      </c>
      <c r="DH32" s="107">
        <f t="shared" si="43"/>
        <v>0</v>
      </c>
      <c r="DI32" s="107">
        <f t="shared" si="44"/>
        <v>0</v>
      </c>
      <c r="DJ32" s="107">
        <f t="shared" si="45"/>
        <v>0</v>
      </c>
      <c r="DK32" s="107">
        <f t="shared" si="46"/>
        <v>0</v>
      </c>
      <c r="DL32" s="107">
        <f t="shared" si="47"/>
        <v>0</v>
      </c>
      <c r="DM32" s="107">
        <f t="shared" si="48"/>
        <v>0</v>
      </c>
      <c r="DN32" s="107">
        <f t="shared" si="49"/>
        <v>0</v>
      </c>
      <c r="DO32" s="107">
        <f t="shared" si="50"/>
        <v>0</v>
      </c>
      <c r="DP32" s="107">
        <f t="shared" si="51"/>
        <v>0</v>
      </c>
      <c r="DQ32" s="107">
        <f t="shared" si="52"/>
        <v>0</v>
      </c>
      <c r="DR32" s="107">
        <f t="shared" si="53"/>
        <v>0</v>
      </c>
      <c r="DS32" s="107">
        <f t="shared" si="54"/>
        <v>0</v>
      </c>
      <c r="DT32" s="107">
        <f t="shared" si="55"/>
        <v>0</v>
      </c>
      <c r="DV32" s="107">
        <f t="shared" si="56"/>
        <v>0</v>
      </c>
      <c r="DW32" s="107">
        <f t="shared" si="57"/>
        <v>0</v>
      </c>
      <c r="DX32" s="107">
        <f t="shared" si="58"/>
        <v>0</v>
      </c>
      <c r="DY32" s="107">
        <f t="shared" si="59"/>
        <v>0</v>
      </c>
      <c r="DZ32" s="107">
        <f t="shared" si="60"/>
        <v>0</v>
      </c>
      <c r="EA32" s="107">
        <f t="shared" si="61"/>
        <v>0</v>
      </c>
      <c r="EB32" s="107">
        <f t="shared" si="62"/>
        <v>0</v>
      </c>
      <c r="EC32" s="107">
        <f t="shared" si="63"/>
        <v>0</v>
      </c>
      <c r="ED32" s="107">
        <f t="shared" si="64"/>
        <v>0</v>
      </c>
      <c r="EE32" s="107">
        <f t="shared" si="65"/>
        <v>0</v>
      </c>
      <c r="EG32" s="195">
        <f t="shared" si="66"/>
        <v>0</v>
      </c>
      <c r="EH32" s="195">
        <f t="shared" si="67"/>
        <v>0</v>
      </c>
      <c r="EI32" s="195">
        <f t="shared" si="68"/>
        <v>0</v>
      </c>
      <c r="EJ32" s="195">
        <f t="shared" si="69"/>
        <v>0</v>
      </c>
      <c r="EK32" s="195">
        <f t="shared" si="74"/>
        <v>0</v>
      </c>
      <c r="EL32" s="195">
        <f t="shared" si="74"/>
        <v>0</v>
      </c>
      <c r="EM32" s="195">
        <f t="shared" si="74"/>
        <v>0</v>
      </c>
      <c r="EN32" s="195">
        <f t="shared" si="74"/>
        <v>0</v>
      </c>
      <c r="EO32" s="195">
        <f t="shared" si="74"/>
        <v>0</v>
      </c>
      <c r="EP32" s="195">
        <f t="shared" si="74"/>
        <v>0</v>
      </c>
    </row>
    <row r="33" spans="2:146" x14ac:dyDescent="0.2">
      <c r="B33" s="126">
        <f t="shared" si="12"/>
        <v>1</v>
      </c>
      <c r="C33" s="126" t="str">
        <f t="shared" ca="1" si="13"/>
        <v/>
      </c>
      <c r="D33" s="126" t="str">
        <f t="shared" ca="1" si="14"/>
        <v/>
      </c>
      <c r="E33" s="126" t="str">
        <f t="shared" ca="1" si="15"/>
        <v/>
      </c>
      <c r="F33" s="127" t="str">
        <f ca="1">OFFSET(prihlasky!$H$1,$CJ33,0)</f>
        <v/>
      </c>
      <c r="G33" s="127" t="str">
        <f ca="1">IF(OFFSET(prihlasky!$B$1,$CJ33,0)="","",(OFFSET(prihlasky!$B$1,$CJ33,0)))</f>
        <v/>
      </c>
      <c r="H33" s="127">
        <f ca="1">OFFSET(prihlasky!$I$1,$CJ33,0)</f>
        <v>0</v>
      </c>
      <c r="I33" s="127">
        <f ca="1">OFFSET(prihlasky!$A$1,$CJ33,0)</f>
        <v>0</v>
      </c>
      <c r="J33" s="126">
        <f t="shared" si="16"/>
        <v>0</v>
      </c>
      <c r="K33" s="159">
        <f t="shared" si="17"/>
        <v>0</v>
      </c>
      <c r="L33" s="131">
        <f t="shared" ca="1" si="18"/>
        <v>0</v>
      </c>
      <c r="M33" s="127" t="str">
        <f ca="1">IF(OR(CH33=0,ISERROR(MATCH(I33,KKoef!E:E,0))),"",MATCH(I33,KKoef!E:E,0)-1)</f>
        <v/>
      </c>
      <c r="N33" s="127" t="str">
        <f ca="1">IF(M33="","",OFFSET(KKoef!$B$1,M33,0))</f>
        <v/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250"/>
      <c r="AA33" s="119">
        <f t="shared" ca="1" si="76"/>
        <v>0</v>
      </c>
      <c r="AB33" s="252">
        <f t="shared" si="71"/>
        <v>0</v>
      </c>
      <c r="AC33" s="119">
        <f t="shared" si="72"/>
        <v>0</v>
      </c>
      <c r="AD33" s="252">
        <f t="shared" si="73"/>
        <v>0</v>
      </c>
      <c r="AE33" s="170">
        <f t="shared" ca="1" si="77"/>
        <v>0</v>
      </c>
      <c r="AF33" s="22"/>
      <c r="AG33" s="224"/>
      <c r="AH33" s="194"/>
      <c r="AI33" s="194"/>
      <c r="AJ33" s="194"/>
      <c r="AK33" s="225"/>
      <c r="AL33" s="224"/>
      <c r="AM33" s="194"/>
      <c r="AN33" s="194"/>
      <c r="AO33" s="194"/>
      <c r="AP33" s="225"/>
      <c r="AQ33" s="224"/>
      <c r="AR33" s="194"/>
      <c r="AS33" s="194"/>
      <c r="AT33" s="194"/>
      <c r="AU33" s="225"/>
      <c r="AV33" s="224"/>
      <c r="AW33" s="194"/>
      <c r="AX33" s="194"/>
      <c r="AY33" s="194"/>
      <c r="AZ33" s="225"/>
      <c r="BA33" s="224"/>
      <c r="BB33" s="194"/>
      <c r="BC33" s="194"/>
      <c r="BD33" s="194"/>
      <c r="BE33" s="225"/>
      <c r="BF33" s="224"/>
      <c r="BG33" s="194"/>
      <c r="BH33" s="194"/>
      <c r="BI33" s="194"/>
      <c r="BJ33" s="225"/>
      <c r="BK33" s="212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215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69">
        <f t="shared" si="21"/>
        <v>0</v>
      </c>
      <c r="CH33" s="26">
        <f t="shared" si="78"/>
        <v>0</v>
      </c>
      <c r="CJ33" s="39">
        <v>25</v>
      </c>
      <c r="CK33" s="16">
        <f t="shared" si="23"/>
        <v>0</v>
      </c>
      <c r="CL33" s="51">
        <f t="shared" ca="1" si="75"/>
        <v>0</v>
      </c>
      <c r="CM33" s="51">
        <f t="shared" ca="1" si="75"/>
        <v>0</v>
      </c>
      <c r="CN33" s="51">
        <f t="shared" ca="1" si="75"/>
        <v>0</v>
      </c>
      <c r="CO33" s="51">
        <f t="shared" ca="1" si="25"/>
        <v>0</v>
      </c>
      <c r="CQ33" s="107">
        <f t="shared" si="26"/>
        <v>0</v>
      </c>
      <c r="CR33" s="107">
        <f t="shared" si="27"/>
        <v>0</v>
      </c>
      <c r="CS33" s="107">
        <f t="shared" si="28"/>
        <v>0</v>
      </c>
      <c r="CT33" s="107">
        <f t="shared" si="29"/>
        <v>0</v>
      </c>
      <c r="CU33" s="107">
        <f t="shared" si="30"/>
        <v>0</v>
      </c>
      <c r="CV33" s="107">
        <f t="shared" si="31"/>
        <v>0</v>
      </c>
      <c r="CW33" s="107">
        <f t="shared" si="32"/>
        <v>0</v>
      </c>
      <c r="CX33" s="107">
        <f t="shared" si="33"/>
        <v>0</v>
      </c>
      <c r="CY33" s="107">
        <f t="shared" si="34"/>
        <v>0</v>
      </c>
      <c r="CZ33" s="107">
        <f t="shared" si="35"/>
        <v>0</v>
      </c>
      <c r="DA33" s="107">
        <f t="shared" si="36"/>
        <v>0</v>
      </c>
      <c r="DB33" s="107">
        <f t="shared" si="37"/>
        <v>0</v>
      </c>
      <c r="DC33" s="107">
        <f t="shared" si="38"/>
        <v>0</v>
      </c>
      <c r="DD33" s="107">
        <f t="shared" si="39"/>
        <v>0</v>
      </c>
      <c r="DE33" s="107">
        <f t="shared" si="40"/>
        <v>0</v>
      </c>
      <c r="DF33" s="107">
        <f t="shared" si="41"/>
        <v>0</v>
      </c>
      <c r="DG33" s="107">
        <f t="shared" si="42"/>
        <v>0</v>
      </c>
      <c r="DH33" s="107">
        <f t="shared" si="43"/>
        <v>0</v>
      </c>
      <c r="DI33" s="107">
        <f t="shared" si="44"/>
        <v>0</v>
      </c>
      <c r="DJ33" s="107">
        <f t="shared" si="45"/>
        <v>0</v>
      </c>
      <c r="DK33" s="107">
        <f t="shared" si="46"/>
        <v>0</v>
      </c>
      <c r="DL33" s="107">
        <f t="shared" si="47"/>
        <v>0</v>
      </c>
      <c r="DM33" s="107">
        <f t="shared" si="48"/>
        <v>0</v>
      </c>
      <c r="DN33" s="107">
        <f t="shared" si="49"/>
        <v>0</v>
      </c>
      <c r="DO33" s="107">
        <f t="shared" si="50"/>
        <v>0</v>
      </c>
      <c r="DP33" s="107">
        <f t="shared" si="51"/>
        <v>0</v>
      </c>
      <c r="DQ33" s="107">
        <f t="shared" si="52"/>
        <v>0</v>
      </c>
      <c r="DR33" s="107">
        <f t="shared" si="53"/>
        <v>0</v>
      </c>
      <c r="DS33" s="107">
        <f t="shared" si="54"/>
        <v>0</v>
      </c>
      <c r="DT33" s="107">
        <f t="shared" si="55"/>
        <v>0</v>
      </c>
      <c r="DV33" s="107">
        <f t="shared" si="56"/>
        <v>0</v>
      </c>
      <c r="DW33" s="107">
        <f t="shared" si="57"/>
        <v>0</v>
      </c>
      <c r="DX33" s="107">
        <f t="shared" si="58"/>
        <v>0</v>
      </c>
      <c r="DY33" s="107">
        <f t="shared" si="59"/>
        <v>0</v>
      </c>
      <c r="DZ33" s="107">
        <f t="shared" si="60"/>
        <v>0</v>
      </c>
      <c r="EA33" s="107">
        <f t="shared" si="61"/>
        <v>0</v>
      </c>
      <c r="EB33" s="107">
        <f t="shared" si="62"/>
        <v>0</v>
      </c>
      <c r="EC33" s="107">
        <f t="shared" si="63"/>
        <v>0</v>
      </c>
      <c r="ED33" s="107">
        <f t="shared" si="64"/>
        <v>0</v>
      </c>
      <c r="EE33" s="107">
        <f t="shared" si="65"/>
        <v>0</v>
      </c>
      <c r="EG33" s="195">
        <f t="shared" si="66"/>
        <v>0</v>
      </c>
      <c r="EH33" s="195">
        <f t="shared" si="67"/>
        <v>0</v>
      </c>
      <c r="EI33" s="195">
        <f t="shared" si="68"/>
        <v>0</v>
      </c>
      <c r="EJ33" s="195">
        <f t="shared" si="69"/>
        <v>0</v>
      </c>
      <c r="EK33" s="195">
        <f t="shared" si="74"/>
        <v>0</v>
      </c>
      <c r="EL33" s="195">
        <f t="shared" si="74"/>
        <v>0</v>
      </c>
      <c r="EM33" s="195">
        <f t="shared" si="74"/>
        <v>0</v>
      </c>
      <c r="EN33" s="195">
        <f t="shared" si="74"/>
        <v>0</v>
      </c>
      <c r="EO33" s="195">
        <f t="shared" si="74"/>
        <v>0</v>
      </c>
      <c r="EP33" s="195">
        <f t="shared" si="74"/>
        <v>0</v>
      </c>
    </row>
    <row r="34" spans="2:146" x14ac:dyDescent="0.2">
      <c r="B34" s="126">
        <f t="shared" si="12"/>
        <v>1</v>
      </c>
      <c r="C34" s="126" t="str">
        <f t="shared" ca="1" si="13"/>
        <v/>
      </c>
      <c r="D34" s="126" t="str">
        <f t="shared" ca="1" si="14"/>
        <v/>
      </c>
      <c r="E34" s="126" t="str">
        <f t="shared" ca="1" si="15"/>
        <v/>
      </c>
      <c r="F34" s="127" t="str">
        <f ca="1">OFFSET(prihlasky!$H$1,$CJ34,0)</f>
        <v/>
      </c>
      <c r="G34" s="127" t="str">
        <f ca="1">IF(OFFSET(prihlasky!$B$1,$CJ34,0)="","",(OFFSET(prihlasky!$B$1,$CJ34,0)))</f>
        <v/>
      </c>
      <c r="H34" s="127">
        <f ca="1">OFFSET(prihlasky!$I$1,$CJ34,0)</f>
        <v>0</v>
      </c>
      <c r="I34" s="127">
        <f ca="1">OFFSET(prihlasky!$A$1,$CJ34,0)</f>
        <v>0</v>
      </c>
      <c r="J34" s="126">
        <f t="shared" si="16"/>
        <v>0</v>
      </c>
      <c r="K34" s="159">
        <f t="shared" si="17"/>
        <v>0</v>
      </c>
      <c r="L34" s="131">
        <f t="shared" ca="1" si="18"/>
        <v>0</v>
      </c>
      <c r="M34" s="127" t="str">
        <f ca="1">IF(OR(CH34=0,ISERROR(MATCH(I34,KKoef!E:E,0))),"",MATCH(I34,KKoef!E:E,0)-1)</f>
        <v/>
      </c>
      <c r="N34" s="127" t="str">
        <f ca="1">IF(M34="","",OFFSET(KKoef!$B$1,M34,0))</f>
        <v/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250"/>
      <c r="AA34" s="119">
        <f t="shared" ca="1" si="76"/>
        <v>0</v>
      </c>
      <c r="AB34" s="252">
        <f t="shared" si="71"/>
        <v>0</v>
      </c>
      <c r="AC34" s="119">
        <f t="shared" si="72"/>
        <v>0</v>
      </c>
      <c r="AD34" s="252">
        <f t="shared" si="73"/>
        <v>0</v>
      </c>
      <c r="AE34" s="170">
        <f t="shared" ca="1" si="77"/>
        <v>0</v>
      </c>
      <c r="AF34" s="22"/>
      <c r="AG34" s="224"/>
      <c r="AH34" s="194"/>
      <c r="AI34" s="194"/>
      <c r="AJ34" s="194"/>
      <c r="AK34" s="225"/>
      <c r="AL34" s="224"/>
      <c r="AM34" s="194"/>
      <c r="AN34" s="194"/>
      <c r="AO34" s="194"/>
      <c r="AP34" s="225"/>
      <c r="AQ34" s="224"/>
      <c r="AR34" s="194"/>
      <c r="AS34" s="194"/>
      <c r="AT34" s="194"/>
      <c r="AU34" s="225"/>
      <c r="AV34" s="224"/>
      <c r="AW34" s="194"/>
      <c r="AX34" s="194"/>
      <c r="AY34" s="194"/>
      <c r="AZ34" s="225"/>
      <c r="BA34" s="224"/>
      <c r="BB34" s="194"/>
      <c r="BC34" s="194"/>
      <c r="BD34" s="194"/>
      <c r="BE34" s="225"/>
      <c r="BF34" s="224"/>
      <c r="BG34" s="194"/>
      <c r="BH34" s="194"/>
      <c r="BI34" s="194"/>
      <c r="BJ34" s="225"/>
      <c r="BK34" s="212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215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69">
        <f t="shared" si="21"/>
        <v>0</v>
      </c>
      <c r="CH34" s="26">
        <f t="shared" si="78"/>
        <v>0</v>
      </c>
      <c r="CJ34" s="39">
        <v>26</v>
      </c>
      <c r="CK34" s="16">
        <f t="shared" si="23"/>
        <v>0</v>
      </c>
      <c r="CL34" s="51">
        <f t="shared" ca="1" si="75"/>
        <v>0</v>
      </c>
      <c r="CM34" s="51">
        <f t="shared" ca="1" si="75"/>
        <v>0</v>
      </c>
      <c r="CN34" s="51">
        <f t="shared" ca="1" si="75"/>
        <v>0</v>
      </c>
      <c r="CO34" s="51">
        <f t="shared" ca="1" si="25"/>
        <v>0</v>
      </c>
      <c r="CQ34" s="107">
        <f t="shared" si="26"/>
        <v>0</v>
      </c>
      <c r="CR34" s="107">
        <f t="shared" si="27"/>
        <v>0</v>
      </c>
      <c r="CS34" s="107">
        <f t="shared" si="28"/>
        <v>0</v>
      </c>
      <c r="CT34" s="107">
        <f t="shared" si="29"/>
        <v>0</v>
      </c>
      <c r="CU34" s="107">
        <f t="shared" si="30"/>
        <v>0</v>
      </c>
      <c r="CV34" s="107">
        <f t="shared" si="31"/>
        <v>0</v>
      </c>
      <c r="CW34" s="107">
        <f t="shared" si="32"/>
        <v>0</v>
      </c>
      <c r="CX34" s="107">
        <f t="shared" si="33"/>
        <v>0</v>
      </c>
      <c r="CY34" s="107">
        <f t="shared" si="34"/>
        <v>0</v>
      </c>
      <c r="CZ34" s="107">
        <f t="shared" si="35"/>
        <v>0</v>
      </c>
      <c r="DA34" s="107">
        <f t="shared" si="36"/>
        <v>0</v>
      </c>
      <c r="DB34" s="107">
        <f t="shared" si="37"/>
        <v>0</v>
      </c>
      <c r="DC34" s="107">
        <f t="shared" si="38"/>
        <v>0</v>
      </c>
      <c r="DD34" s="107">
        <f t="shared" si="39"/>
        <v>0</v>
      </c>
      <c r="DE34" s="107">
        <f t="shared" si="40"/>
        <v>0</v>
      </c>
      <c r="DF34" s="107">
        <f t="shared" si="41"/>
        <v>0</v>
      </c>
      <c r="DG34" s="107">
        <f t="shared" si="42"/>
        <v>0</v>
      </c>
      <c r="DH34" s="107">
        <f t="shared" si="43"/>
        <v>0</v>
      </c>
      <c r="DI34" s="107">
        <f t="shared" si="44"/>
        <v>0</v>
      </c>
      <c r="DJ34" s="107">
        <f t="shared" si="45"/>
        <v>0</v>
      </c>
      <c r="DK34" s="107">
        <f t="shared" si="46"/>
        <v>0</v>
      </c>
      <c r="DL34" s="107">
        <f t="shared" si="47"/>
        <v>0</v>
      </c>
      <c r="DM34" s="107">
        <f t="shared" si="48"/>
        <v>0</v>
      </c>
      <c r="DN34" s="107">
        <f t="shared" si="49"/>
        <v>0</v>
      </c>
      <c r="DO34" s="107">
        <f t="shared" si="50"/>
        <v>0</v>
      </c>
      <c r="DP34" s="107">
        <f t="shared" si="51"/>
        <v>0</v>
      </c>
      <c r="DQ34" s="107">
        <f t="shared" si="52"/>
        <v>0</v>
      </c>
      <c r="DR34" s="107">
        <f t="shared" si="53"/>
        <v>0</v>
      </c>
      <c r="DS34" s="107">
        <f t="shared" si="54"/>
        <v>0</v>
      </c>
      <c r="DT34" s="107">
        <f t="shared" si="55"/>
        <v>0</v>
      </c>
      <c r="DV34" s="107">
        <f t="shared" si="56"/>
        <v>0</v>
      </c>
      <c r="DW34" s="107">
        <f t="shared" si="57"/>
        <v>0</v>
      </c>
      <c r="DX34" s="107">
        <f t="shared" si="58"/>
        <v>0</v>
      </c>
      <c r="DY34" s="107">
        <f t="shared" si="59"/>
        <v>0</v>
      </c>
      <c r="DZ34" s="107">
        <f t="shared" si="60"/>
        <v>0</v>
      </c>
      <c r="EA34" s="107">
        <f t="shared" si="61"/>
        <v>0</v>
      </c>
      <c r="EB34" s="107">
        <f t="shared" si="62"/>
        <v>0</v>
      </c>
      <c r="EC34" s="107">
        <f t="shared" si="63"/>
        <v>0</v>
      </c>
      <c r="ED34" s="107">
        <f t="shared" si="64"/>
        <v>0</v>
      </c>
      <c r="EE34" s="107">
        <f t="shared" si="65"/>
        <v>0</v>
      </c>
      <c r="EG34" s="195">
        <f t="shared" si="66"/>
        <v>0</v>
      </c>
      <c r="EH34" s="195">
        <f t="shared" si="67"/>
        <v>0</v>
      </c>
      <c r="EI34" s="195">
        <f t="shared" si="68"/>
        <v>0</v>
      </c>
      <c r="EJ34" s="195">
        <f t="shared" si="69"/>
        <v>0</v>
      </c>
      <c r="EK34" s="195">
        <f t="shared" si="74"/>
        <v>0</v>
      </c>
      <c r="EL34" s="195">
        <f t="shared" si="74"/>
        <v>0</v>
      </c>
      <c r="EM34" s="195">
        <f t="shared" si="74"/>
        <v>0</v>
      </c>
      <c r="EN34" s="195">
        <f t="shared" si="74"/>
        <v>0</v>
      </c>
      <c r="EO34" s="195">
        <f t="shared" si="74"/>
        <v>0</v>
      </c>
      <c r="EP34" s="195">
        <f t="shared" si="74"/>
        <v>0</v>
      </c>
    </row>
    <row r="35" spans="2:146" x14ac:dyDescent="0.2">
      <c r="B35" s="126">
        <f t="shared" si="12"/>
        <v>1</v>
      </c>
      <c r="C35" s="126" t="str">
        <f t="shared" ca="1" si="13"/>
        <v/>
      </c>
      <c r="D35" s="126" t="str">
        <f t="shared" ca="1" si="14"/>
        <v/>
      </c>
      <c r="E35" s="126" t="str">
        <f t="shared" ca="1" si="15"/>
        <v/>
      </c>
      <c r="F35" s="127" t="str">
        <f ca="1">OFFSET(prihlasky!$H$1,$CJ35,0)</f>
        <v/>
      </c>
      <c r="G35" s="127" t="str">
        <f ca="1">IF(OFFSET(prihlasky!$B$1,$CJ35,0)="","",(OFFSET(prihlasky!$B$1,$CJ35,0)))</f>
        <v/>
      </c>
      <c r="H35" s="127">
        <f ca="1">OFFSET(prihlasky!$I$1,$CJ35,0)</f>
        <v>0</v>
      </c>
      <c r="I35" s="127">
        <f ca="1">OFFSET(prihlasky!$A$1,$CJ35,0)</f>
        <v>0</v>
      </c>
      <c r="J35" s="126">
        <f t="shared" si="16"/>
        <v>0</v>
      </c>
      <c r="K35" s="159">
        <f t="shared" si="17"/>
        <v>0</v>
      </c>
      <c r="L35" s="131">
        <f t="shared" ca="1" si="18"/>
        <v>0</v>
      </c>
      <c r="M35" s="127" t="str">
        <f ca="1">IF(OR(CH35=0,ISERROR(MATCH(I35,KKoef!E:E,0))),"",MATCH(I35,KKoef!E:E,0)-1)</f>
        <v/>
      </c>
      <c r="N35" s="127" t="str">
        <f ca="1">IF(M35="","",OFFSET(KKoef!$B$1,M35,0))</f>
        <v/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250"/>
      <c r="AA35" s="119">
        <f t="shared" ca="1" si="76"/>
        <v>0</v>
      </c>
      <c r="AB35" s="252">
        <f t="shared" si="71"/>
        <v>0</v>
      </c>
      <c r="AC35" s="119">
        <f t="shared" si="72"/>
        <v>0</v>
      </c>
      <c r="AD35" s="252">
        <f t="shared" si="73"/>
        <v>0</v>
      </c>
      <c r="AE35" s="170">
        <f t="shared" ca="1" si="77"/>
        <v>0</v>
      </c>
      <c r="AF35" s="22"/>
      <c r="AG35" s="224"/>
      <c r="AH35" s="194"/>
      <c r="AI35" s="194"/>
      <c r="AJ35" s="194"/>
      <c r="AK35" s="225"/>
      <c r="AL35" s="224"/>
      <c r="AM35" s="194"/>
      <c r="AN35" s="194"/>
      <c r="AO35" s="194"/>
      <c r="AP35" s="225"/>
      <c r="AQ35" s="224"/>
      <c r="AR35" s="194"/>
      <c r="AS35" s="194"/>
      <c r="AT35" s="194"/>
      <c r="AU35" s="225"/>
      <c r="AV35" s="224"/>
      <c r="AW35" s="194"/>
      <c r="AX35" s="194"/>
      <c r="AY35" s="194"/>
      <c r="AZ35" s="225"/>
      <c r="BA35" s="224"/>
      <c r="BB35" s="194"/>
      <c r="BC35" s="194"/>
      <c r="BD35" s="194"/>
      <c r="BE35" s="225"/>
      <c r="BF35" s="224"/>
      <c r="BG35" s="194"/>
      <c r="BH35" s="194"/>
      <c r="BI35" s="194"/>
      <c r="BJ35" s="225"/>
      <c r="BK35" s="212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215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69">
        <f t="shared" si="21"/>
        <v>0</v>
      </c>
      <c r="CH35" s="26">
        <f t="shared" si="78"/>
        <v>0</v>
      </c>
      <c r="CJ35" s="39">
        <v>27</v>
      </c>
      <c r="CK35" s="16">
        <f t="shared" si="23"/>
        <v>0</v>
      </c>
      <c r="CL35" s="51">
        <f t="shared" ca="1" si="75"/>
        <v>0</v>
      </c>
      <c r="CM35" s="51">
        <f t="shared" ca="1" si="75"/>
        <v>0</v>
      </c>
      <c r="CN35" s="51">
        <f t="shared" ca="1" si="75"/>
        <v>0</v>
      </c>
      <c r="CO35" s="51">
        <f t="shared" ca="1" si="25"/>
        <v>0</v>
      </c>
      <c r="CQ35" s="107">
        <f t="shared" si="26"/>
        <v>0</v>
      </c>
      <c r="CR35" s="107">
        <f t="shared" si="27"/>
        <v>0</v>
      </c>
      <c r="CS35" s="107">
        <f t="shared" si="28"/>
        <v>0</v>
      </c>
      <c r="CT35" s="107">
        <f t="shared" si="29"/>
        <v>0</v>
      </c>
      <c r="CU35" s="107">
        <f t="shared" si="30"/>
        <v>0</v>
      </c>
      <c r="CV35" s="107">
        <f t="shared" si="31"/>
        <v>0</v>
      </c>
      <c r="CW35" s="107">
        <f t="shared" si="32"/>
        <v>0</v>
      </c>
      <c r="CX35" s="107">
        <f t="shared" si="33"/>
        <v>0</v>
      </c>
      <c r="CY35" s="107">
        <f t="shared" si="34"/>
        <v>0</v>
      </c>
      <c r="CZ35" s="107">
        <f t="shared" si="35"/>
        <v>0</v>
      </c>
      <c r="DA35" s="107">
        <f t="shared" si="36"/>
        <v>0</v>
      </c>
      <c r="DB35" s="107">
        <f t="shared" si="37"/>
        <v>0</v>
      </c>
      <c r="DC35" s="107">
        <f t="shared" si="38"/>
        <v>0</v>
      </c>
      <c r="DD35" s="107">
        <f t="shared" si="39"/>
        <v>0</v>
      </c>
      <c r="DE35" s="107">
        <f t="shared" si="40"/>
        <v>0</v>
      </c>
      <c r="DF35" s="107">
        <f t="shared" si="41"/>
        <v>0</v>
      </c>
      <c r="DG35" s="107">
        <f t="shared" si="42"/>
        <v>0</v>
      </c>
      <c r="DH35" s="107">
        <f t="shared" si="43"/>
        <v>0</v>
      </c>
      <c r="DI35" s="107">
        <f t="shared" si="44"/>
        <v>0</v>
      </c>
      <c r="DJ35" s="107">
        <f t="shared" si="45"/>
        <v>0</v>
      </c>
      <c r="DK35" s="107">
        <f t="shared" si="46"/>
        <v>0</v>
      </c>
      <c r="DL35" s="107">
        <f t="shared" si="47"/>
        <v>0</v>
      </c>
      <c r="DM35" s="107">
        <f t="shared" si="48"/>
        <v>0</v>
      </c>
      <c r="DN35" s="107">
        <f t="shared" si="49"/>
        <v>0</v>
      </c>
      <c r="DO35" s="107">
        <f t="shared" si="50"/>
        <v>0</v>
      </c>
      <c r="DP35" s="107">
        <f t="shared" si="51"/>
        <v>0</v>
      </c>
      <c r="DQ35" s="107">
        <f t="shared" si="52"/>
        <v>0</v>
      </c>
      <c r="DR35" s="107">
        <f t="shared" si="53"/>
        <v>0</v>
      </c>
      <c r="DS35" s="107">
        <f t="shared" si="54"/>
        <v>0</v>
      </c>
      <c r="DT35" s="107">
        <f t="shared" si="55"/>
        <v>0</v>
      </c>
      <c r="DV35" s="107">
        <f t="shared" si="56"/>
        <v>0</v>
      </c>
      <c r="DW35" s="107">
        <f t="shared" si="57"/>
        <v>0</v>
      </c>
      <c r="DX35" s="107">
        <f t="shared" si="58"/>
        <v>0</v>
      </c>
      <c r="DY35" s="107">
        <f t="shared" si="59"/>
        <v>0</v>
      </c>
      <c r="DZ35" s="107">
        <f t="shared" si="60"/>
        <v>0</v>
      </c>
      <c r="EA35" s="107">
        <f t="shared" si="61"/>
        <v>0</v>
      </c>
      <c r="EB35" s="107">
        <f t="shared" si="62"/>
        <v>0</v>
      </c>
      <c r="EC35" s="107">
        <f t="shared" si="63"/>
        <v>0</v>
      </c>
      <c r="ED35" s="107">
        <f t="shared" si="64"/>
        <v>0</v>
      </c>
      <c r="EE35" s="107">
        <f t="shared" si="65"/>
        <v>0</v>
      </c>
      <c r="EG35" s="195">
        <f t="shared" si="66"/>
        <v>0</v>
      </c>
      <c r="EH35" s="195">
        <f t="shared" si="67"/>
        <v>0</v>
      </c>
      <c r="EI35" s="195">
        <f t="shared" si="68"/>
        <v>0</v>
      </c>
      <c r="EJ35" s="195">
        <f t="shared" si="69"/>
        <v>0</v>
      </c>
      <c r="EK35" s="195">
        <f t="shared" si="74"/>
        <v>0</v>
      </c>
      <c r="EL35" s="195">
        <f t="shared" si="74"/>
        <v>0</v>
      </c>
      <c r="EM35" s="195">
        <f t="shared" si="74"/>
        <v>0</v>
      </c>
      <c r="EN35" s="195">
        <f t="shared" si="74"/>
        <v>0</v>
      </c>
      <c r="EO35" s="195">
        <f t="shared" si="74"/>
        <v>0</v>
      </c>
      <c r="EP35" s="195">
        <f t="shared" si="74"/>
        <v>0</v>
      </c>
    </row>
    <row r="36" spans="2:146" x14ac:dyDescent="0.2">
      <c r="B36" s="126">
        <f t="shared" si="12"/>
        <v>1</v>
      </c>
      <c r="C36" s="126" t="str">
        <f t="shared" ca="1" si="13"/>
        <v/>
      </c>
      <c r="D36" s="126" t="str">
        <f t="shared" ca="1" si="14"/>
        <v/>
      </c>
      <c r="E36" s="126" t="str">
        <f t="shared" ca="1" si="15"/>
        <v/>
      </c>
      <c r="F36" s="127" t="str">
        <f ca="1">OFFSET(prihlasky!$H$1,$CJ36,0)</f>
        <v/>
      </c>
      <c r="G36" s="127" t="str">
        <f ca="1">IF(OFFSET(prihlasky!$B$1,$CJ36,0)="","",(OFFSET(prihlasky!$B$1,$CJ36,0)))</f>
        <v/>
      </c>
      <c r="H36" s="127">
        <f ca="1">OFFSET(prihlasky!$I$1,$CJ36,0)</f>
        <v>0</v>
      </c>
      <c r="I36" s="127">
        <f ca="1">OFFSET(prihlasky!$A$1,$CJ36,0)</f>
        <v>0</v>
      </c>
      <c r="J36" s="126">
        <f t="shared" si="16"/>
        <v>0</v>
      </c>
      <c r="K36" s="159">
        <f t="shared" si="17"/>
        <v>0</v>
      </c>
      <c r="L36" s="131">
        <f t="shared" ca="1" si="18"/>
        <v>0</v>
      </c>
      <c r="M36" s="127" t="str">
        <f ca="1">IF(OR(CH36=0,ISERROR(MATCH(I36,KKoef!E:E,0))),"",MATCH(I36,KKoef!E:E,0)-1)</f>
        <v/>
      </c>
      <c r="N36" s="127" t="str">
        <f ca="1">IF(M36="","",OFFSET(KKoef!$B$1,M36,0))</f>
        <v/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250"/>
      <c r="AA36" s="119">
        <f t="shared" ca="1" si="76"/>
        <v>0</v>
      </c>
      <c r="AB36" s="252">
        <f t="shared" si="71"/>
        <v>0</v>
      </c>
      <c r="AC36" s="119">
        <f t="shared" si="72"/>
        <v>0</v>
      </c>
      <c r="AD36" s="252">
        <f t="shared" si="73"/>
        <v>0</v>
      </c>
      <c r="AE36" s="170">
        <f t="shared" ca="1" si="77"/>
        <v>0</v>
      </c>
      <c r="AF36" s="22"/>
      <c r="AG36" s="224"/>
      <c r="AH36" s="194"/>
      <c r="AI36" s="194"/>
      <c r="AJ36" s="194"/>
      <c r="AK36" s="225"/>
      <c r="AL36" s="224"/>
      <c r="AM36" s="194"/>
      <c r="AN36" s="194"/>
      <c r="AO36" s="194"/>
      <c r="AP36" s="225"/>
      <c r="AQ36" s="224"/>
      <c r="AR36" s="194"/>
      <c r="AS36" s="194"/>
      <c r="AT36" s="194"/>
      <c r="AU36" s="225"/>
      <c r="AV36" s="224"/>
      <c r="AW36" s="194"/>
      <c r="AX36" s="194"/>
      <c r="AY36" s="194"/>
      <c r="AZ36" s="225"/>
      <c r="BA36" s="224"/>
      <c r="BB36" s="194"/>
      <c r="BC36" s="194"/>
      <c r="BD36" s="194"/>
      <c r="BE36" s="225"/>
      <c r="BF36" s="224"/>
      <c r="BG36" s="194"/>
      <c r="BH36" s="194"/>
      <c r="BI36" s="194"/>
      <c r="BJ36" s="225"/>
      <c r="BK36" s="212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215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69">
        <f t="shared" si="21"/>
        <v>0</v>
      </c>
      <c r="CH36" s="26">
        <f t="shared" si="78"/>
        <v>0</v>
      </c>
      <c r="CJ36" s="39">
        <v>28</v>
      </c>
      <c r="CK36" s="16">
        <f t="shared" si="23"/>
        <v>0</v>
      </c>
      <c r="CL36" s="51">
        <f t="shared" ca="1" si="75"/>
        <v>0</v>
      </c>
      <c r="CM36" s="51">
        <f t="shared" ca="1" si="75"/>
        <v>0</v>
      </c>
      <c r="CN36" s="51">
        <f t="shared" ca="1" si="75"/>
        <v>0</v>
      </c>
      <c r="CO36" s="51">
        <f t="shared" ca="1" si="25"/>
        <v>0</v>
      </c>
      <c r="CQ36" s="107">
        <f t="shared" si="26"/>
        <v>0</v>
      </c>
      <c r="CR36" s="107">
        <f t="shared" si="27"/>
        <v>0</v>
      </c>
      <c r="CS36" s="107">
        <f t="shared" si="28"/>
        <v>0</v>
      </c>
      <c r="CT36" s="107">
        <f t="shared" si="29"/>
        <v>0</v>
      </c>
      <c r="CU36" s="107">
        <f t="shared" si="30"/>
        <v>0</v>
      </c>
      <c r="CV36" s="107">
        <f t="shared" si="31"/>
        <v>0</v>
      </c>
      <c r="CW36" s="107">
        <f t="shared" si="32"/>
        <v>0</v>
      </c>
      <c r="CX36" s="107">
        <f t="shared" si="33"/>
        <v>0</v>
      </c>
      <c r="CY36" s="107">
        <f t="shared" si="34"/>
        <v>0</v>
      </c>
      <c r="CZ36" s="107">
        <f t="shared" si="35"/>
        <v>0</v>
      </c>
      <c r="DA36" s="107">
        <f t="shared" si="36"/>
        <v>0</v>
      </c>
      <c r="DB36" s="107">
        <f t="shared" si="37"/>
        <v>0</v>
      </c>
      <c r="DC36" s="107">
        <f t="shared" si="38"/>
        <v>0</v>
      </c>
      <c r="DD36" s="107">
        <f t="shared" si="39"/>
        <v>0</v>
      </c>
      <c r="DE36" s="107">
        <f t="shared" si="40"/>
        <v>0</v>
      </c>
      <c r="DF36" s="107">
        <f t="shared" si="41"/>
        <v>0</v>
      </c>
      <c r="DG36" s="107">
        <f t="shared" si="42"/>
        <v>0</v>
      </c>
      <c r="DH36" s="107">
        <f t="shared" si="43"/>
        <v>0</v>
      </c>
      <c r="DI36" s="107">
        <f t="shared" si="44"/>
        <v>0</v>
      </c>
      <c r="DJ36" s="107">
        <f t="shared" si="45"/>
        <v>0</v>
      </c>
      <c r="DK36" s="107">
        <f t="shared" si="46"/>
        <v>0</v>
      </c>
      <c r="DL36" s="107">
        <f t="shared" si="47"/>
        <v>0</v>
      </c>
      <c r="DM36" s="107">
        <f t="shared" si="48"/>
        <v>0</v>
      </c>
      <c r="DN36" s="107">
        <f t="shared" si="49"/>
        <v>0</v>
      </c>
      <c r="DO36" s="107">
        <f t="shared" si="50"/>
        <v>0</v>
      </c>
      <c r="DP36" s="107">
        <f t="shared" si="51"/>
        <v>0</v>
      </c>
      <c r="DQ36" s="107">
        <f t="shared" si="52"/>
        <v>0</v>
      </c>
      <c r="DR36" s="107">
        <f t="shared" si="53"/>
        <v>0</v>
      </c>
      <c r="DS36" s="107">
        <f t="shared" si="54"/>
        <v>0</v>
      </c>
      <c r="DT36" s="107">
        <f t="shared" si="55"/>
        <v>0</v>
      </c>
      <c r="DV36" s="107">
        <f t="shared" si="56"/>
        <v>0</v>
      </c>
      <c r="DW36" s="107">
        <f t="shared" si="57"/>
        <v>0</v>
      </c>
      <c r="DX36" s="107">
        <f t="shared" si="58"/>
        <v>0</v>
      </c>
      <c r="DY36" s="107">
        <f t="shared" si="59"/>
        <v>0</v>
      </c>
      <c r="DZ36" s="107">
        <f t="shared" si="60"/>
        <v>0</v>
      </c>
      <c r="EA36" s="107">
        <f t="shared" si="61"/>
        <v>0</v>
      </c>
      <c r="EB36" s="107">
        <f t="shared" si="62"/>
        <v>0</v>
      </c>
      <c r="EC36" s="107">
        <f t="shared" si="63"/>
        <v>0</v>
      </c>
      <c r="ED36" s="107">
        <f t="shared" si="64"/>
        <v>0</v>
      </c>
      <c r="EE36" s="107">
        <f t="shared" si="65"/>
        <v>0</v>
      </c>
      <c r="EG36" s="195">
        <f t="shared" si="66"/>
        <v>0</v>
      </c>
      <c r="EH36" s="195">
        <f t="shared" si="67"/>
        <v>0</v>
      </c>
      <c r="EI36" s="195">
        <f t="shared" si="68"/>
        <v>0</v>
      </c>
      <c r="EJ36" s="195">
        <f t="shared" si="69"/>
        <v>0</v>
      </c>
      <c r="EK36" s="195">
        <f t="shared" si="74"/>
        <v>0</v>
      </c>
      <c r="EL36" s="195">
        <f t="shared" si="74"/>
        <v>0</v>
      </c>
      <c r="EM36" s="195">
        <f t="shared" si="74"/>
        <v>0</v>
      </c>
      <c r="EN36" s="195">
        <f t="shared" si="74"/>
        <v>0</v>
      </c>
      <c r="EO36" s="195">
        <f t="shared" si="74"/>
        <v>0</v>
      </c>
      <c r="EP36" s="195">
        <f t="shared" si="74"/>
        <v>0</v>
      </c>
    </row>
    <row r="37" spans="2:146" x14ac:dyDescent="0.2">
      <c r="B37" s="126">
        <f t="shared" si="12"/>
        <v>1</v>
      </c>
      <c r="C37" s="126" t="str">
        <f t="shared" ca="1" si="13"/>
        <v/>
      </c>
      <c r="D37" s="126" t="str">
        <f t="shared" ca="1" si="14"/>
        <v/>
      </c>
      <c r="E37" s="126" t="str">
        <f t="shared" ca="1" si="15"/>
        <v/>
      </c>
      <c r="F37" s="127" t="str">
        <f ca="1">OFFSET(prihlasky!$H$1,$CJ37,0)</f>
        <v/>
      </c>
      <c r="G37" s="127" t="str">
        <f ca="1">IF(OFFSET(prihlasky!$B$1,$CJ37,0)="","",(OFFSET(prihlasky!$B$1,$CJ37,0)))</f>
        <v/>
      </c>
      <c r="H37" s="127">
        <f ca="1">OFFSET(prihlasky!$I$1,$CJ37,0)</f>
        <v>0</v>
      </c>
      <c r="I37" s="127">
        <f ca="1">OFFSET(prihlasky!$A$1,$CJ37,0)</f>
        <v>0</v>
      </c>
      <c r="J37" s="126">
        <f t="shared" si="16"/>
        <v>0</v>
      </c>
      <c r="K37" s="159">
        <f t="shared" si="17"/>
        <v>0</v>
      </c>
      <c r="L37" s="131">
        <f t="shared" ca="1" si="18"/>
        <v>0</v>
      </c>
      <c r="M37" s="127" t="str">
        <f ca="1">IF(OR(CH37=0,ISERROR(MATCH(I37,KKoef!E:E,0))),"",MATCH(I37,KKoef!E:E,0)-1)</f>
        <v/>
      </c>
      <c r="N37" s="127" t="str">
        <f ca="1">IF(M37="","",OFFSET(KKoef!$B$1,M37,0))</f>
        <v/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250"/>
      <c r="AA37" s="119">
        <f t="shared" ca="1" si="76"/>
        <v>0</v>
      </c>
      <c r="AB37" s="252">
        <f t="shared" si="71"/>
        <v>0</v>
      </c>
      <c r="AC37" s="119">
        <f t="shared" si="72"/>
        <v>0</v>
      </c>
      <c r="AD37" s="252">
        <f t="shared" si="73"/>
        <v>0</v>
      </c>
      <c r="AE37" s="170">
        <f t="shared" ca="1" si="77"/>
        <v>0</v>
      </c>
      <c r="AF37" s="22"/>
      <c r="AG37" s="224"/>
      <c r="AH37" s="194"/>
      <c r="AI37" s="194"/>
      <c r="AJ37" s="194"/>
      <c r="AK37" s="225"/>
      <c r="AL37" s="224"/>
      <c r="AM37" s="194"/>
      <c r="AN37" s="194"/>
      <c r="AO37" s="194"/>
      <c r="AP37" s="225"/>
      <c r="AQ37" s="224"/>
      <c r="AR37" s="194"/>
      <c r="AS37" s="194"/>
      <c r="AT37" s="194"/>
      <c r="AU37" s="225"/>
      <c r="AV37" s="224"/>
      <c r="AW37" s="194"/>
      <c r="AX37" s="194"/>
      <c r="AY37" s="194"/>
      <c r="AZ37" s="225"/>
      <c r="BA37" s="224"/>
      <c r="BB37" s="194"/>
      <c r="BC37" s="194"/>
      <c r="BD37" s="194"/>
      <c r="BE37" s="225"/>
      <c r="BF37" s="224"/>
      <c r="BG37" s="194"/>
      <c r="BH37" s="194"/>
      <c r="BI37" s="194"/>
      <c r="BJ37" s="225"/>
      <c r="BK37" s="212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215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69">
        <f t="shared" si="21"/>
        <v>0</v>
      </c>
      <c r="CH37" s="26">
        <f t="shared" si="78"/>
        <v>0</v>
      </c>
      <c r="CJ37" s="39">
        <v>29</v>
      </c>
      <c r="CK37" s="16">
        <f t="shared" si="23"/>
        <v>0</v>
      </c>
      <c r="CL37" s="51">
        <f t="shared" ca="1" si="75"/>
        <v>0</v>
      </c>
      <c r="CM37" s="51">
        <f t="shared" ca="1" si="75"/>
        <v>0</v>
      </c>
      <c r="CN37" s="51">
        <f t="shared" ca="1" si="75"/>
        <v>0</v>
      </c>
      <c r="CO37" s="51">
        <f t="shared" ca="1" si="25"/>
        <v>0</v>
      </c>
      <c r="CQ37" s="107">
        <f t="shared" si="26"/>
        <v>0</v>
      </c>
      <c r="CR37" s="107">
        <f t="shared" si="27"/>
        <v>0</v>
      </c>
      <c r="CS37" s="107">
        <f t="shared" si="28"/>
        <v>0</v>
      </c>
      <c r="CT37" s="107">
        <f t="shared" si="29"/>
        <v>0</v>
      </c>
      <c r="CU37" s="107">
        <f t="shared" si="30"/>
        <v>0</v>
      </c>
      <c r="CV37" s="107">
        <f t="shared" si="31"/>
        <v>0</v>
      </c>
      <c r="CW37" s="107">
        <f t="shared" si="32"/>
        <v>0</v>
      </c>
      <c r="CX37" s="107">
        <f t="shared" si="33"/>
        <v>0</v>
      </c>
      <c r="CY37" s="107">
        <f t="shared" si="34"/>
        <v>0</v>
      </c>
      <c r="CZ37" s="107">
        <f t="shared" si="35"/>
        <v>0</v>
      </c>
      <c r="DA37" s="107">
        <f t="shared" si="36"/>
        <v>0</v>
      </c>
      <c r="DB37" s="107">
        <f t="shared" si="37"/>
        <v>0</v>
      </c>
      <c r="DC37" s="107">
        <f t="shared" si="38"/>
        <v>0</v>
      </c>
      <c r="DD37" s="107">
        <f t="shared" si="39"/>
        <v>0</v>
      </c>
      <c r="DE37" s="107">
        <f t="shared" si="40"/>
        <v>0</v>
      </c>
      <c r="DF37" s="107">
        <f t="shared" si="41"/>
        <v>0</v>
      </c>
      <c r="DG37" s="107">
        <f t="shared" si="42"/>
        <v>0</v>
      </c>
      <c r="DH37" s="107">
        <f t="shared" si="43"/>
        <v>0</v>
      </c>
      <c r="DI37" s="107">
        <f t="shared" si="44"/>
        <v>0</v>
      </c>
      <c r="DJ37" s="107">
        <f t="shared" si="45"/>
        <v>0</v>
      </c>
      <c r="DK37" s="107">
        <f t="shared" si="46"/>
        <v>0</v>
      </c>
      <c r="DL37" s="107">
        <f t="shared" si="47"/>
        <v>0</v>
      </c>
      <c r="DM37" s="107">
        <f t="shared" si="48"/>
        <v>0</v>
      </c>
      <c r="DN37" s="107">
        <f t="shared" si="49"/>
        <v>0</v>
      </c>
      <c r="DO37" s="107">
        <f t="shared" si="50"/>
        <v>0</v>
      </c>
      <c r="DP37" s="107">
        <f t="shared" si="51"/>
        <v>0</v>
      </c>
      <c r="DQ37" s="107">
        <f t="shared" si="52"/>
        <v>0</v>
      </c>
      <c r="DR37" s="107">
        <f t="shared" si="53"/>
        <v>0</v>
      </c>
      <c r="DS37" s="107">
        <f t="shared" si="54"/>
        <v>0</v>
      </c>
      <c r="DT37" s="107">
        <f t="shared" si="55"/>
        <v>0</v>
      </c>
      <c r="DV37" s="107">
        <f t="shared" si="56"/>
        <v>0</v>
      </c>
      <c r="DW37" s="107">
        <f t="shared" si="57"/>
        <v>0</v>
      </c>
      <c r="DX37" s="107">
        <f t="shared" si="58"/>
        <v>0</v>
      </c>
      <c r="DY37" s="107">
        <f t="shared" si="59"/>
        <v>0</v>
      </c>
      <c r="DZ37" s="107">
        <f t="shared" si="60"/>
        <v>0</v>
      </c>
      <c r="EA37" s="107">
        <f t="shared" si="61"/>
        <v>0</v>
      </c>
      <c r="EB37" s="107">
        <f t="shared" si="62"/>
        <v>0</v>
      </c>
      <c r="EC37" s="107">
        <f t="shared" si="63"/>
        <v>0</v>
      </c>
      <c r="ED37" s="107">
        <f t="shared" si="64"/>
        <v>0</v>
      </c>
      <c r="EE37" s="107">
        <f t="shared" si="65"/>
        <v>0</v>
      </c>
      <c r="EG37" s="195">
        <f t="shared" si="66"/>
        <v>0</v>
      </c>
      <c r="EH37" s="195">
        <f t="shared" si="67"/>
        <v>0</v>
      </c>
      <c r="EI37" s="195">
        <f t="shared" si="68"/>
        <v>0</v>
      </c>
      <c r="EJ37" s="195">
        <f t="shared" si="69"/>
        <v>0</v>
      </c>
      <c r="EK37" s="195">
        <f t="shared" si="74"/>
        <v>0</v>
      </c>
      <c r="EL37" s="195">
        <f t="shared" si="74"/>
        <v>0</v>
      </c>
      <c r="EM37" s="195">
        <f t="shared" si="74"/>
        <v>0</v>
      </c>
      <c r="EN37" s="195">
        <f t="shared" si="74"/>
        <v>0</v>
      </c>
      <c r="EO37" s="195">
        <f t="shared" si="74"/>
        <v>0</v>
      </c>
      <c r="EP37" s="195">
        <f t="shared" si="74"/>
        <v>0</v>
      </c>
    </row>
    <row r="38" spans="2:146" x14ac:dyDescent="0.2">
      <c r="B38" s="126">
        <f t="shared" si="12"/>
        <v>1</v>
      </c>
      <c r="C38" s="126" t="str">
        <f t="shared" ca="1" si="13"/>
        <v/>
      </c>
      <c r="D38" s="126" t="str">
        <f t="shared" ca="1" si="14"/>
        <v/>
      </c>
      <c r="E38" s="126" t="str">
        <f t="shared" ca="1" si="15"/>
        <v/>
      </c>
      <c r="F38" s="127" t="str">
        <f ca="1">OFFSET(prihlasky!$H$1,$CJ38,0)</f>
        <v/>
      </c>
      <c r="G38" s="127" t="str">
        <f ca="1">IF(OFFSET(prihlasky!$B$1,$CJ38,0)="","",(OFFSET(prihlasky!$B$1,$CJ38,0)))</f>
        <v/>
      </c>
      <c r="H38" s="127">
        <f ca="1">OFFSET(prihlasky!$I$1,$CJ38,0)</f>
        <v>0</v>
      </c>
      <c r="I38" s="127">
        <f ca="1">OFFSET(prihlasky!$A$1,$CJ38,0)</f>
        <v>0</v>
      </c>
      <c r="J38" s="126">
        <f t="shared" si="16"/>
        <v>0</v>
      </c>
      <c r="K38" s="159">
        <f t="shared" si="17"/>
        <v>0</v>
      </c>
      <c r="L38" s="131">
        <f t="shared" ca="1" si="18"/>
        <v>0</v>
      </c>
      <c r="M38" s="127" t="str">
        <f ca="1">IF(OR(CH38=0,ISERROR(MATCH(I38,KKoef!E:E,0))),"",MATCH(I38,KKoef!E:E,0)-1)</f>
        <v/>
      </c>
      <c r="N38" s="127" t="str">
        <f ca="1">IF(M38="","",OFFSET(KKoef!$B$1,M38,0))</f>
        <v/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250"/>
      <c r="AA38" s="119">
        <f t="shared" ca="1" si="76"/>
        <v>0</v>
      </c>
      <c r="AB38" s="252">
        <f t="shared" si="71"/>
        <v>0</v>
      </c>
      <c r="AC38" s="119">
        <f t="shared" si="72"/>
        <v>0</v>
      </c>
      <c r="AD38" s="252">
        <f t="shared" si="73"/>
        <v>0</v>
      </c>
      <c r="AE38" s="170">
        <f t="shared" ca="1" si="77"/>
        <v>0</v>
      </c>
      <c r="AF38" s="22"/>
      <c r="AG38" s="224"/>
      <c r="AH38" s="194"/>
      <c r="AI38" s="194"/>
      <c r="AJ38" s="194"/>
      <c r="AK38" s="225"/>
      <c r="AL38" s="224"/>
      <c r="AM38" s="194"/>
      <c r="AN38" s="194"/>
      <c r="AO38" s="194"/>
      <c r="AP38" s="225"/>
      <c r="AQ38" s="224"/>
      <c r="AR38" s="194"/>
      <c r="AS38" s="194"/>
      <c r="AT38" s="194"/>
      <c r="AU38" s="225"/>
      <c r="AV38" s="224"/>
      <c r="AW38" s="194"/>
      <c r="AX38" s="194"/>
      <c r="AY38" s="194"/>
      <c r="AZ38" s="225"/>
      <c r="BA38" s="224"/>
      <c r="BB38" s="194"/>
      <c r="BC38" s="194"/>
      <c r="BD38" s="194"/>
      <c r="BE38" s="225"/>
      <c r="BF38" s="224"/>
      <c r="BG38" s="194"/>
      <c r="BH38" s="194"/>
      <c r="BI38" s="194"/>
      <c r="BJ38" s="225"/>
      <c r="BK38" s="212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215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69">
        <f t="shared" si="21"/>
        <v>0</v>
      </c>
      <c r="CH38" s="26">
        <f t="shared" si="78"/>
        <v>0</v>
      </c>
      <c r="CJ38" s="39">
        <v>30</v>
      </c>
      <c r="CK38" s="16">
        <f t="shared" si="23"/>
        <v>0</v>
      </c>
      <c r="CL38" s="51">
        <f t="shared" ca="1" si="75"/>
        <v>0</v>
      </c>
      <c r="CM38" s="51">
        <f t="shared" ca="1" si="75"/>
        <v>0</v>
      </c>
      <c r="CN38" s="51">
        <f t="shared" ca="1" si="75"/>
        <v>0</v>
      </c>
      <c r="CO38" s="51">
        <f t="shared" ca="1" si="25"/>
        <v>0</v>
      </c>
      <c r="CQ38" s="107">
        <f t="shared" si="26"/>
        <v>0</v>
      </c>
      <c r="CR38" s="107">
        <f t="shared" si="27"/>
        <v>0</v>
      </c>
      <c r="CS38" s="107">
        <f t="shared" si="28"/>
        <v>0</v>
      </c>
      <c r="CT38" s="107">
        <f t="shared" si="29"/>
        <v>0</v>
      </c>
      <c r="CU38" s="107">
        <f t="shared" si="30"/>
        <v>0</v>
      </c>
      <c r="CV38" s="107">
        <f t="shared" si="31"/>
        <v>0</v>
      </c>
      <c r="CW38" s="107">
        <f t="shared" si="32"/>
        <v>0</v>
      </c>
      <c r="CX38" s="107">
        <f t="shared" si="33"/>
        <v>0</v>
      </c>
      <c r="CY38" s="107">
        <f t="shared" si="34"/>
        <v>0</v>
      </c>
      <c r="CZ38" s="107">
        <f t="shared" si="35"/>
        <v>0</v>
      </c>
      <c r="DA38" s="107">
        <f t="shared" si="36"/>
        <v>0</v>
      </c>
      <c r="DB38" s="107">
        <f t="shared" si="37"/>
        <v>0</v>
      </c>
      <c r="DC38" s="107">
        <f t="shared" si="38"/>
        <v>0</v>
      </c>
      <c r="DD38" s="107">
        <f t="shared" si="39"/>
        <v>0</v>
      </c>
      <c r="DE38" s="107">
        <f t="shared" si="40"/>
        <v>0</v>
      </c>
      <c r="DF38" s="107">
        <f t="shared" si="41"/>
        <v>0</v>
      </c>
      <c r="DG38" s="107">
        <f t="shared" si="42"/>
        <v>0</v>
      </c>
      <c r="DH38" s="107">
        <f t="shared" si="43"/>
        <v>0</v>
      </c>
      <c r="DI38" s="107">
        <f t="shared" si="44"/>
        <v>0</v>
      </c>
      <c r="DJ38" s="107">
        <f t="shared" si="45"/>
        <v>0</v>
      </c>
      <c r="DK38" s="107">
        <f t="shared" si="46"/>
        <v>0</v>
      </c>
      <c r="DL38" s="107">
        <f t="shared" si="47"/>
        <v>0</v>
      </c>
      <c r="DM38" s="107">
        <f t="shared" si="48"/>
        <v>0</v>
      </c>
      <c r="DN38" s="107">
        <f t="shared" si="49"/>
        <v>0</v>
      </c>
      <c r="DO38" s="107">
        <f t="shared" si="50"/>
        <v>0</v>
      </c>
      <c r="DP38" s="107">
        <f t="shared" si="51"/>
        <v>0</v>
      </c>
      <c r="DQ38" s="107">
        <f t="shared" si="52"/>
        <v>0</v>
      </c>
      <c r="DR38" s="107">
        <f t="shared" si="53"/>
        <v>0</v>
      </c>
      <c r="DS38" s="107">
        <f t="shared" si="54"/>
        <v>0</v>
      </c>
      <c r="DT38" s="107">
        <f t="shared" si="55"/>
        <v>0</v>
      </c>
      <c r="DV38" s="107">
        <f t="shared" si="56"/>
        <v>0</v>
      </c>
      <c r="DW38" s="107">
        <f t="shared" si="57"/>
        <v>0</v>
      </c>
      <c r="DX38" s="107">
        <f t="shared" si="58"/>
        <v>0</v>
      </c>
      <c r="DY38" s="107">
        <f t="shared" si="59"/>
        <v>0</v>
      </c>
      <c r="DZ38" s="107">
        <f t="shared" si="60"/>
        <v>0</v>
      </c>
      <c r="EA38" s="107">
        <f t="shared" si="61"/>
        <v>0</v>
      </c>
      <c r="EB38" s="107">
        <f t="shared" si="62"/>
        <v>0</v>
      </c>
      <c r="EC38" s="107">
        <f t="shared" si="63"/>
        <v>0</v>
      </c>
      <c r="ED38" s="107">
        <f t="shared" si="64"/>
        <v>0</v>
      </c>
      <c r="EE38" s="107">
        <f t="shared" si="65"/>
        <v>0</v>
      </c>
      <c r="EG38" s="195">
        <f t="shared" si="66"/>
        <v>0</v>
      </c>
      <c r="EH38" s="195">
        <f t="shared" si="67"/>
        <v>0</v>
      </c>
      <c r="EI38" s="195">
        <f t="shared" si="68"/>
        <v>0</v>
      </c>
      <c r="EJ38" s="195">
        <f t="shared" si="69"/>
        <v>0</v>
      </c>
      <c r="EK38" s="195">
        <f t="shared" si="74"/>
        <v>0</v>
      </c>
      <c r="EL38" s="195">
        <f t="shared" si="74"/>
        <v>0</v>
      </c>
      <c r="EM38" s="195">
        <f t="shared" si="74"/>
        <v>0</v>
      </c>
      <c r="EN38" s="195">
        <f t="shared" si="74"/>
        <v>0</v>
      </c>
      <c r="EO38" s="195">
        <f t="shared" si="74"/>
        <v>0</v>
      </c>
      <c r="EP38" s="195">
        <f t="shared" si="74"/>
        <v>0</v>
      </c>
    </row>
    <row r="39" spans="2:146" x14ac:dyDescent="0.2">
      <c r="B39" s="126">
        <f t="shared" si="12"/>
        <v>1</v>
      </c>
      <c r="C39" s="126" t="str">
        <f t="shared" ca="1" si="13"/>
        <v/>
      </c>
      <c r="D39" s="126" t="str">
        <f t="shared" ca="1" si="14"/>
        <v/>
      </c>
      <c r="E39" s="126" t="str">
        <f t="shared" ca="1" si="15"/>
        <v/>
      </c>
      <c r="F39" s="127" t="str">
        <f ca="1">OFFSET(prihlasky!$H$1,$CJ39,0)</f>
        <v/>
      </c>
      <c r="G39" s="127" t="str">
        <f ca="1">IF(OFFSET(prihlasky!$B$1,$CJ39,0)="","",(OFFSET(prihlasky!$B$1,$CJ39,0)))</f>
        <v/>
      </c>
      <c r="H39" s="127">
        <f ca="1">OFFSET(prihlasky!$I$1,$CJ39,0)</f>
        <v>0</v>
      </c>
      <c r="I39" s="127">
        <f ca="1">OFFSET(prihlasky!$A$1,$CJ39,0)</f>
        <v>0</v>
      </c>
      <c r="J39" s="126">
        <f t="shared" si="16"/>
        <v>0</v>
      </c>
      <c r="K39" s="159">
        <f t="shared" si="17"/>
        <v>0</v>
      </c>
      <c r="L39" s="131">
        <f t="shared" ca="1" si="18"/>
        <v>0</v>
      </c>
      <c r="M39" s="127" t="str">
        <f ca="1">IF(OR(CH39=0,ISERROR(MATCH(I39,KKoef!E:E,0))),"",MATCH(I39,KKoef!E:E,0)-1)</f>
        <v/>
      </c>
      <c r="N39" s="127" t="str">
        <f ca="1">IF(M39="","",OFFSET(KKoef!$B$1,M39,0))</f>
        <v/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250"/>
      <c r="AA39" s="119">
        <f t="shared" ca="1" si="76"/>
        <v>0</v>
      </c>
      <c r="AB39" s="252">
        <f t="shared" si="71"/>
        <v>0</v>
      </c>
      <c r="AC39" s="119">
        <f t="shared" si="72"/>
        <v>0</v>
      </c>
      <c r="AD39" s="252">
        <f t="shared" si="73"/>
        <v>0</v>
      </c>
      <c r="AE39" s="170">
        <f t="shared" ca="1" si="77"/>
        <v>0</v>
      </c>
      <c r="AF39" s="22"/>
      <c r="AG39" s="224"/>
      <c r="AH39" s="194"/>
      <c r="AI39" s="194"/>
      <c r="AJ39" s="194"/>
      <c r="AK39" s="225"/>
      <c r="AL39" s="224"/>
      <c r="AM39" s="194"/>
      <c r="AN39" s="194"/>
      <c r="AO39" s="194"/>
      <c r="AP39" s="225"/>
      <c r="AQ39" s="224"/>
      <c r="AR39" s="194"/>
      <c r="AS39" s="194"/>
      <c r="AT39" s="194"/>
      <c r="AU39" s="225"/>
      <c r="AV39" s="224"/>
      <c r="AW39" s="194"/>
      <c r="AX39" s="194"/>
      <c r="AY39" s="194"/>
      <c r="AZ39" s="225"/>
      <c r="BA39" s="224"/>
      <c r="BB39" s="194"/>
      <c r="BC39" s="194"/>
      <c r="BD39" s="194"/>
      <c r="BE39" s="225"/>
      <c r="BF39" s="224"/>
      <c r="BG39" s="194"/>
      <c r="BH39" s="194"/>
      <c r="BI39" s="194"/>
      <c r="BJ39" s="225"/>
      <c r="BK39" s="212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215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69">
        <f t="shared" si="21"/>
        <v>0</v>
      </c>
      <c r="CH39" s="26">
        <f t="shared" si="78"/>
        <v>0</v>
      </c>
      <c r="CJ39" s="39">
        <v>31</v>
      </c>
      <c r="CK39" s="16">
        <f t="shared" si="23"/>
        <v>0</v>
      </c>
      <c r="CL39" s="51">
        <f t="shared" ca="1" si="75"/>
        <v>0</v>
      </c>
      <c r="CM39" s="51">
        <f t="shared" ca="1" si="75"/>
        <v>0</v>
      </c>
      <c r="CN39" s="51">
        <f t="shared" ca="1" si="75"/>
        <v>0</v>
      </c>
      <c r="CO39" s="51">
        <f t="shared" ca="1" si="25"/>
        <v>0</v>
      </c>
      <c r="CQ39" s="107">
        <f t="shared" si="26"/>
        <v>0</v>
      </c>
      <c r="CR39" s="107">
        <f t="shared" si="27"/>
        <v>0</v>
      </c>
      <c r="CS39" s="107">
        <f t="shared" si="28"/>
        <v>0</v>
      </c>
      <c r="CT39" s="107">
        <f t="shared" si="29"/>
        <v>0</v>
      </c>
      <c r="CU39" s="107">
        <f t="shared" si="30"/>
        <v>0</v>
      </c>
      <c r="CV39" s="107">
        <f t="shared" si="31"/>
        <v>0</v>
      </c>
      <c r="CW39" s="107">
        <f t="shared" si="32"/>
        <v>0</v>
      </c>
      <c r="CX39" s="107">
        <f t="shared" si="33"/>
        <v>0</v>
      </c>
      <c r="CY39" s="107">
        <f t="shared" si="34"/>
        <v>0</v>
      </c>
      <c r="CZ39" s="107">
        <f t="shared" si="35"/>
        <v>0</v>
      </c>
      <c r="DA39" s="107">
        <f t="shared" si="36"/>
        <v>0</v>
      </c>
      <c r="DB39" s="107">
        <f t="shared" si="37"/>
        <v>0</v>
      </c>
      <c r="DC39" s="107">
        <f t="shared" si="38"/>
        <v>0</v>
      </c>
      <c r="DD39" s="107">
        <f t="shared" si="39"/>
        <v>0</v>
      </c>
      <c r="DE39" s="107">
        <f t="shared" si="40"/>
        <v>0</v>
      </c>
      <c r="DF39" s="107">
        <f t="shared" si="41"/>
        <v>0</v>
      </c>
      <c r="DG39" s="107">
        <f t="shared" si="42"/>
        <v>0</v>
      </c>
      <c r="DH39" s="107">
        <f t="shared" si="43"/>
        <v>0</v>
      </c>
      <c r="DI39" s="107">
        <f t="shared" si="44"/>
        <v>0</v>
      </c>
      <c r="DJ39" s="107">
        <f t="shared" si="45"/>
        <v>0</v>
      </c>
      <c r="DK39" s="107">
        <f t="shared" si="46"/>
        <v>0</v>
      </c>
      <c r="DL39" s="107">
        <f t="shared" si="47"/>
        <v>0</v>
      </c>
      <c r="DM39" s="107">
        <f t="shared" si="48"/>
        <v>0</v>
      </c>
      <c r="DN39" s="107">
        <f t="shared" si="49"/>
        <v>0</v>
      </c>
      <c r="DO39" s="107">
        <f t="shared" si="50"/>
        <v>0</v>
      </c>
      <c r="DP39" s="107">
        <f t="shared" si="51"/>
        <v>0</v>
      </c>
      <c r="DQ39" s="107">
        <f t="shared" si="52"/>
        <v>0</v>
      </c>
      <c r="DR39" s="107">
        <f t="shared" si="53"/>
        <v>0</v>
      </c>
      <c r="DS39" s="107">
        <f t="shared" si="54"/>
        <v>0</v>
      </c>
      <c r="DT39" s="107">
        <f t="shared" si="55"/>
        <v>0</v>
      </c>
      <c r="DV39" s="107">
        <f t="shared" si="56"/>
        <v>0</v>
      </c>
      <c r="DW39" s="107">
        <f t="shared" si="57"/>
        <v>0</v>
      </c>
      <c r="DX39" s="107">
        <f t="shared" si="58"/>
        <v>0</v>
      </c>
      <c r="DY39" s="107">
        <f t="shared" si="59"/>
        <v>0</v>
      </c>
      <c r="DZ39" s="107">
        <f t="shared" si="60"/>
        <v>0</v>
      </c>
      <c r="EA39" s="107">
        <f t="shared" si="61"/>
        <v>0</v>
      </c>
      <c r="EB39" s="107">
        <f t="shared" si="62"/>
        <v>0</v>
      </c>
      <c r="EC39" s="107">
        <f t="shared" si="63"/>
        <v>0</v>
      </c>
      <c r="ED39" s="107">
        <f t="shared" si="64"/>
        <v>0</v>
      </c>
      <c r="EE39" s="107">
        <f t="shared" si="65"/>
        <v>0</v>
      </c>
      <c r="EG39" s="195">
        <f t="shared" si="66"/>
        <v>0</v>
      </c>
      <c r="EH39" s="195">
        <f t="shared" si="67"/>
        <v>0</v>
      </c>
      <c r="EI39" s="195">
        <f t="shared" si="68"/>
        <v>0</v>
      </c>
      <c r="EJ39" s="195">
        <f t="shared" si="69"/>
        <v>0</v>
      </c>
      <c r="EK39" s="195">
        <f t="shared" si="74"/>
        <v>0</v>
      </c>
      <c r="EL39" s="195">
        <f t="shared" si="74"/>
        <v>0</v>
      </c>
      <c r="EM39" s="195">
        <f t="shared" si="74"/>
        <v>0</v>
      </c>
      <c r="EN39" s="195">
        <f t="shared" si="74"/>
        <v>0</v>
      </c>
      <c r="EO39" s="195">
        <f t="shared" si="74"/>
        <v>0</v>
      </c>
      <c r="EP39" s="195">
        <f t="shared" si="74"/>
        <v>0</v>
      </c>
    </row>
    <row r="40" spans="2:146" x14ac:dyDescent="0.2">
      <c r="B40" s="126">
        <f t="shared" si="12"/>
        <v>1</v>
      </c>
      <c r="C40" s="126" t="str">
        <f t="shared" ca="1" si="13"/>
        <v/>
      </c>
      <c r="D40" s="126" t="str">
        <f t="shared" ca="1" si="14"/>
        <v/>
      </c>
      <c r="E40" s="126" t="str">
        <f t="shared" ca="1" si="15"/>
        <v/>
      </c>
      <c r="F40" s="127" t="str">
        <f ca="1">OFFSET(prihlasky!$H$1,$CJ40,0)</f>
        <v/>
      </c>
      <c r="G40" s="127" t="str">
        <f ca="1">IF(OFFSET(prihlasky!$B$1,$CJ40,0)="","",(OFFSET(prihlasky!$B$1,$CJ40,0)))</f>
        <v/>
      </c>
      <c r="H40" s="127">
        <f ca="1">OFFSET(prihlasky!$I$1,$CJ40,0)</f>
        <v>0</v>
      </c>
      <c r="I40" s="127">
        <f ca="1">OFFSET(prihlasky!$A$1,$CJ40,0)</f>
        <v>0</v>
      </c>
      <c r="J40" s="126">
        <f t="shared" si="16"/>
        <v>0</v>
      </c>
      <c r="K40" s="159">
        <f t="shared" si="17"/>
        <v>0</v>
      </c>
      <c r="L40" s="131">
        <f t="shared" ca="1" si="18"/>
        <v>0</v>
      </c>
      <c r="M40" s="127" t="str">
        <f ca="1">IF(OR(CH40=0,ISERROR(MATCH(I40,KKoef!E:E,0))),"",MATCH(I40,KKoef!E:E,0)-1)</f>
        <v/>
      </c>
      <c r="N40" s="127" t="str">
        <f ca="1">IF(M40="","",OFFSET(KKoef!$B$1,M40,0))</f>
        <v/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250"/>
      <c r="AA40" s="119">
        <f t="shared" ca="1" si="76"/>
        <v>0</v>
      </c>
      <c r="AB40" s="252">
        <f t="shared" si="71"/>
        <v>0</v>
      </c>
      <c r="AC40" s="119">
        <f t="shared" si="72"/>
        <v>0</v>
      </c>
      <c r="AD40" s="252">
        <f t="shared" si="73"/>
        <v>0</v>
      </c>
      <c r="AE40" s="170">
        <f t="shared" ca="1" si="77"/>
        <v>0</v>
      </c>
      <c r="AF40" s="22"/>
      <c r="AG40" s="224"/>
      <c r="AH40" s="194"/>
      <c r="AI40" s="194"/>
      <c r="AJ40" s="194"/>
      <c r="AK40" s="225"/>
      <c r="AL40" s="224"/>
      <c r="AM40" s="194"/>
      <c r="AN40" s="194"/>
      <c r="AO40" s="194"/>
      <c r="AP40" s="225"/>
      <c r="AQ40" s="224"/>
      <c r="AR40" s="194"/>
      <c r="AS40" s="194"/>
      <c r="AT40" s="194"/>
      <c r="AU40" s="225"/>
      <c r="AV40" s="224"/>
      <c r="AW40" s="194"/>
      <c r="AX40" s="194"/>
      <c r="AY40" s="194"/>
      <c r="AZ40" s="225"/>
      <c r="BA40" s="224"/>
      <c r="BB40" s="194"/>
      <c r="BC40" s="194"/>
      <c r="BD40" s="194"/>
      <c r="BE40" s="225"/>
      <c r="BF40" s="224"/>
      <c r="BG40" s="194"/>
      <c r="BH40" s="194"/>
      <c r="BI40" s="194"/>
      <c r="BJ40" s="225"/>
      <c r="BK40" s="212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215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69">
        <f t="shared" si="21"/>
        <v>0</v>
      </c>
      <c r="CH40" s="26">
        <f t="shared" si="78"/>
        <v>0</v>
      </c>
      <c r="CJ40" s="39">
        <v>32</v>
      </c>
      <c r="CK40" s="16">
        <f t="shared" si="23"/>
        <v>0</v>
      </c>
      <c r="CL40" s="51">
        <f t="shared" ca="1" si="75"/>
        <v>0</v>
      </c>
      <c r="CM40" s="51">
        <f t="shared" ca="1" si="75"/>
        <v>0</v>
      </c>
      <c r="CN40" s="51">
        <f t="shared" ca="1" si="75"/>
        <v>0</v>
      </c>
      <c r="CO40" s="51">
        <f t="shared" ca="1" si="25"/>
        <v>0</v>
      </c>
      <c r="CQ40" s="107">
        <f t="shared" si="26"/>
        <v>0</v>
      </c>
      <c r="CR40" s="107">
        <f t="shared" si="27"/>
        <v>0</v>
      </c>
      <c r="CS40" s="107">
        <f t="shared" si="28"/>
        <v>0</v>
      </c>
      <c r="CT40" s="107">
        <f t="shared" si="29"/>
        <v>0</v>
      </c>
      <c r="CU40" s="107">
        <f t="shared" si="30"/>
        <v>0</v>
      </c>
      <c r="CV40" s="107">
        <f t="shared" si="31"/>
        <v>0</v>
      </c>
      <c r="CW40" s="107">
        <f t="shared" si="32"/>
        <v>0</v>
      </c>
      <c r="CX40" s="107">
        <f t="shared" si="33"/>
        <v>0</v>
      </c>
      <c r="CY40" s="107">
        <f t="shared" si="34"/>
        <v>0</v>
      </c>
      <c r="CZ40" s="107">
        <f t="shared" si="35"/>
        <v>0</v>
      </c>
      <c r="DA40" s="107">
        <f t="shared" si="36"/>
        <v>0</v>
      </c>
      <c r="DB40" s="107">
        <f t="shared" si="37"/>
        <v>0</v>
      </c>
      <c r="DC40" s="107">
        <f t="shared" si="38"/>
        <v>0</v>
      </c>
      <c r="DD40" s="107">
        <f t="shared" si="39"/>
        <v>0</v>
      </c>
      <c r="DE40" s="107">
        <f t="shared" si="40"/>
        <v>0</v>
      </c>
      <c r="DF40" s="107">
        <f t="shared" si="41"/>
        <v>0</v>
      </c>
      <c r="DG40" s="107">
        <f t="shared" si="42"/>
        <v>0</v>
      </c>
      <c r="DH40" s="107">
        <f t="shared" si="43"/>
        <v>0</v>
      </c>
      <c r="DI40" s="107">
        <f t="shared" si="44"/>
        <v>0</v>
      </c>
      <c r="DJ40" s="107">
        <f t="shared" si="45"/>
        <v>0</v>
      </c>
      <c r="DK40" s="107">
        <f t="shared" si="46"/>
        <v>0</v>
      </c>
      <c r="DL40" s="107">
        <f t="shared" si="47"/>
        <v>0</v>
      </c>
      <c r="DM40" s="107">
        <f t="shared" si="48"/>
        <v>0</v>
      </c>
      <c r="DN40" s="107">
        <f t="shared" si="49"/>
        <v>0</v>
      </c>
      <c r="DO40" s="107">
        <f t="shared" si="50"/>
        <v>0</v>
      </c>
      <c r="DP40" s="107">
        <f t="shared" si="51"/>
        <v>0</v>
      </c>
      <c r="DQ40" s="107">
        <f t="shared" si="52"/>
        <v>0</v>
      </c>
      <c r="DR40" s="107">
        <f t="shared" si="53"/>
        <v>0</v>
      </c>
      <c r="DS40" s="107">
        <f t="shared" si="54"/>
        <v>0</v>
      </c>
      <c r="DT40" s="107">
        <f t="shared" si="55"/>
        <v>0</v>
      </c>
      <c r="DV40" s="107">
        <f t="shared" si="56"/>
        <v>0</v>
      </c>
      <c r="DW40" s="107">
        <f t="shared" si="57"/>
        <v>0</v>
      </c>
      <c r="DX40" s="107">
        <f t="shared" si="58"/>
        <v>0</v>
      </c>
      <c r="DY40" s="107">
        <f t="shared" si="59"/>
        <v>0</v>
      </c>
      <c r="DZ40" s="107">
        <f t="shared" si="60"/>
        <v>0</v>
      </c>
      <c r="EA40" s="107">
        <f t="shared" si="61"/>
        <v>0</v>
      </c>
      <c r="EB40" s="107">
        <f t="shared" si="62"/>
        <v>0</v>
      </c>
      <c r="EC40" s="107">
        <f t="shared" si="63"/>
        <v>0</v>
      </c>
      <c r="ED40" s="107">
        <f t="shared" si="64"/>
        <v>0</v>
      </c>
      <c r="EE40" s="107">
        <f t="shared" si="65"/>
        <v>0</v>
      </c>
      <c r="EG40" s="195">
        <f t="shared" si="66"/>
        <v>0</v>
      </c>
      <c r="EH40" s="195">
        <f t="shared" si="67"/>
        <v>0</v>
      </c>
      <c r="EI40" s="195">
        <f t="shared" si="68"/>
        <v>0</v>
      </c>
      <c r="EJ40" s="195">
        <f t="shared" si="69"/>
        <v>0</v>
      </c>
      <c r="EK40" s="195">
        <f t="shared" si="74"/>
        <v>0</v>
      </c>
      <c r="EL40" s="195">
        <f t="shared" si="74"/>
        <v>0</v>
      </c>
      <c r="EM40" s="195">
        <f t="shared" si="74"/>
        <v>0</v>
      </c>
      <c r="EN40" s="195">
        <f t="shared" si="74"/>
        <v>0</v>
      </c>
      <c r="EO40" s="195">
        <f t="shared" si="74"/>
        <v>0</v>
      </c>
      <c r="EP40" s="195">
        <f t="shared" si="74"/>
        <v>0</v>
      </c>
    </row>
    <row r="41" spans="2:146" x14ac:dyDescent="0.2">
      <c r="B41" s="126">
        <f t="shared" si="12"/>
        <v>1</v>
      </c>
      <c r="C41" s="126" t="str">
        <f t="shared" ref="C41:C72" ca="1" si="79">IF($H41="O",RANK($CK41,$CL$9:$CL$133),"")</f>
        <v/>
      </c>
      <c r="D41" s="126" t="str">
        <f t="shared" ref="D41:D72" ca="1" si="80">IF($H41="P",RANK($CK41,$CM$9:$CM$133),"")</f>
        <v/>
      </c>
      <c r="E41" s="126" t="str">
        <f t="shared" ref="E41:E72" ca="1" si="81">IF($H41="J",RANK($CK41,$CN$9:$CN$133),"")</f>
        <v/>
      </c>
      <c r="F41" s="127" t="str">
        <f ca="1">OFFSET(prihlasky!$H$1,$CJ41,0)</f>
        <v/>
      </c>
      <c r="G41" s="127" t="str">
        <f ca="1">IF(OFFSET(prihlasky!$B$1,$CJ41,0)="","",(OFFSET(prihlasky!$B$1,$CJ41,0)))</f>
        <v/>
      </c>
      <c r="H41" s="127">
        <f ca="1">OFFSET(prihlasky!$I$1,$CJ41,0)</f>
        <v>0</v>
      </c>
      <c r="I41" s="127">
        <f ca="1">OFFSET(prihlasky!$A$1,$CJ41,0)</f>
        <v>0</v>
      </c>
      <c r="J41" s="126">
        <f t="shared" ref="J41:J72" si="82">IF(COUNTIF(AG41:BJ41,"&gt; ''"),CH41-AE41,0)</f>
        <v>0</v>
      </c>
      <c r="K41" s="159">
        <f t="shared" ref="K41:K72" si="83">CG41+($CK$4-SUM(DV41:EE41))*60</f>
        <v>0</v>
      </c>
      <c r="L41" s="131">
        <f t="shared" ref="L41:L72" ca="1" si="84">IF(ISERROR($N$6),0,CO41*$N$6/$CO$4)</f>
        <v>0</v>
      </c>
      <c r="M41" s="127" t="str">
        <f ca="1">IF(OR(CH41=0,ISERROR(MATCH(I41,KKoef!E:E,0))),"",MATCH(I41,KKoef!E:E,0)-1)</f>
        <v/>
      </c>
      <c r="N41" s="127" t="str">
        <f ca="1">IF(M41="","",OFFSET(KKoef!$B$1,M41,0))</f>
        <v/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250"/>
      <c r="AA41" s="119">
        <f t="shared" ca="1" si="76"/>
        <v>0</v>
      </c>
      <c r="AB41" s="252">
        <f t="shared" si="71"/>
        <v>0</v>
      </c>
      <c r="AC41" s="119">
        <f t="shared" si="72"/>
        <v>0</v>
      </c>
      <c r="AD41" s="252">
        <f t="shared" si="73"/>
        <v>0</v>
      </c>
      <c r="AE41" s="170">
        <f t="shared" ca="1" si="77"/>
        <v>0</v>
      </c>
      <c r="AF41" s="22"/>
      <c r="AG41" s="224"/>
      <c r="AH41" s="194"/>
      <c r="AI41" s="194"/>
      <c r="AJ41" s="194"/>
      <c r="AK41" s="225"/>
      <c r="AL41" s="224"/>
      <c r="AM41" s="194"/>
      <c r="AN41" s="194"/>
      <c r="AO41" s="194"/>
      <c r="AP41" s="225"/>
      <c r="AQ41" s="224"/>
      <c r="AR41" s="194"/>
      <c r="AS41" s="194"/>
      <c r="AT41" s="194"/>
      <c r="AU41" s="225"/>
      <c r="AV41" s="224"/>
      <c r="AW41" s="194"/>
      <c r="AX41" s="194"/>
      <c r="AY41" s="194"/>
      <c r="AZ41" s="225"/>
      <c r="BA41" s="224"/>
      <c r="BB41" s="194"/>
      <c r="BC41" s="194"/>
      <c r="BD41" s="194"/>
      <c r="BE41" s="225"/>
      <c r="BF41" s="224"/>
      <c r="BG41" s="194"/>
      <c r="BH41" s="194"/>
      <c r="BI41" s="194"/>
      <c r="BJ41" s="225"/>
      <c r="BK41" s="212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215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69">
        <f t="shared" si="21"/>
        <v>0</v>
      </c>
      <c r="CH41" s="26">
        <f t="shared" si="78"/>
        <v>0</v>
      </c>
      <c r="CJ41" s="39">
        <v>33</v>
      </c>
      <c r="CK41" s="16">
        <f t="shared" ref="CK41:CK72" si="85">IF(CG41=0,0,J41+($CK$4*$CL$4-K41)/($CK$4*$CL$4))</f>
        <v>0</v>
      </c>
      <c r="CL41" s="51">
        <f t="shared" ca="1" si="75"/>
        <v>0</v>
      </c>
      <c r="CM41" s="51">
        <f t="shared" ca="1" si="75"/>
        <v>0</v>
      </c>
      <c r="CN41" s="51">
        <f t="shared" ca="1" si="75"/>
        <v>0</v>
      </c>
      <c r="CO41" s="51">
        <f t="shared" ref="CO41:CO72" ca="1" si="86">IF(I41&lt;"A",0,CK41)</f>
        <v>0</v>
      </c>
      <c r="CQ41" s="107">
        <f t="shared" ref="CQ41:CQ72" si="87">IF(AND(AG$7&lt;&gt;"",AG$7=AG41),1,0)</f>
        <v>0</v>
      </c>
      <c r="CR41" s="107">
        <f t="shared" ref="CR41:CR72" si="88">IF(AND(AH$7&lt;&gt;"",AH$7=AH41),1,0)</f>
        <v>0</v>
      </c>
      <c r="CS41" s="107">
        <f t="shared" ref="CS41:CS72" si="89">IF(AND(AI$7&lt;&gt;"",AI$7=AI41),1,0)</f>
        <v>0</v>
      </c>
      <c r="CT41" s="107">
        <f t="shared" ref="CT41:CT72" si="90">IF(AND(AJ$7&lt;&gt;"",AJ$7=AJ41),1,0)</f>
        <v>0</v>
      </c>
      <c r="CU41" s="107">
        <f t="shared" ref="CU41:CU72" si="91">IF(AND(AK$7&lt;&gt;"",AK$7=AK41),1,0)</f>
        <v>0</v>
      </c>
      <c r="CV41" s="107">
        <f t="shared" ref="CV41:CV72" si="92">IF(AND(AL$7&lt;&gt;"",AL$7=AL41),1,0)</f>
        <v>0</v>
      </c>
      <c r="CW41" s="107">
        <f t="shared" ref="CW41:CW72" si="93">IF(AND(AM$7&lt;&gt;"",AM$7=AM41),1,0)</f>
        <v>0</v>
      </c>
      <c r="CX41" s="107">
        <f t="shared" ref="CX41:CX72" si="94">IF(AND(AN$7&lt;&gt;"",AN$7=AN41),1,0)</f>
        <v>0</v>
      </c>
      <c r="CY41" s="107">
        <f t="shared" ref="CY41:CY72" si="95">IF(AND(AO$7&lt;&gt;"",AO$7=AO41),1,0)</f>
        <v>0</v>
      </c>
      <c r="CZ41" s="107">
        <f t="shared" ref="CZ41:CZ72" si="96">IF(AND(AP$7&lt;&gt;"",AP$7=AP41),1,0)</f>
        <v>0</v>
      </c>
      <c r="DA41" s="107">
        <f t="shared" ref="DA41:DA72" si="97">IF(AND(AQ$7&lt;&gt;"",AQ$7=AQ41),1,0)</f>
        <v>0</v>
      </c>
      <c r="DB41" s="107">
        <f t="shared" ref="DB41:DB72" si="98">IF(AND(AR$7&lt;&gt;"",AR$7=AR41),1,0)</f>
        <v>0</v>
      </c>
      <c r="DC41" s="107">
        <f t="shared" ref="DC41:DC72" si="99">IF(AND(AS$7&lt;&gt;"",AS$7=AS41),1,0)</f>
        <v>0</v>
      </c>
      <c r="DD41" s="107">
        <f t="shared" ref="DD41:DD72" si="100">IF(AND(AT$7&lt;&gt;"",AT$7=AT41),1,0)</f>
        <v>0</v>
      </c>
      <c r="DE41" s="107">
        <f t="shared" ref="DE41:DE72" si="101">IF(AND(AU$7&lt;&gt;"",AU$7=AU41),1,0)</f>
        <v>0</v>
      </c>
      <c r="DF41" s="107">
        <f t="shared" ref="DF41:DF72" si="102">IF(AND(AV$7&lt;&gt;"",AV$7=AV41),1,0)</f>
        <v>0</v>
      </c>
      <c r="DG41" s="107">
        <f t="shared" ref="DG41:DG72" si="103">IF(AND(AW$7&lt;&gt;"",AW$7=AW41),1,0)</f>
        <v>0</v>
      </c>
      <c r="DH41" s="107">
        <f t="shared" ref="DH41:DH72" si="104">IF(AND(AX$7&lt;&gt;"",AX$7=AX41),1,0)</f>
        <v>0</v>
      </c>
      <c r="DI41" s="107">
        <f t="shared" ref="DI41:DI72" si="105">IF(AND(AY$7&lt;&gt;"",AY$7=AY41),1,0)</f>
        <v>0</v>
      </c>
      <c r="DJ41" s="107">
        <f t="shared" ref="DJ41:DJ72" si="106">IF(AND(AZ$7&lt;&gt;"",AZ$7=AZ41),1,0)</f>
        <v>0</v>
      </c>
      <c r="DK41" s="107">
        <f t="shared" ref="DK41:DK72" si="107">IF(AND(BA$7&lt;&gt;"",BA$7=BA41),1,0)</f>
        <v>0</v>
      </c>
      <c r="DL41" s="107">
        <f t="shared" ref="DL41:DL72" si="108">IF(AND(BB$7&lt;&gt;"",BB$7=BB41),1,0)</f>
        <v>0</v>
      </c>
      <c r="DM41" s="107">
        <f t="shared" ref="DM41:DM72" si="109">IF(AND(BC$7&lt;&gt;"",BC$7=BC41),1,0)</f>
        <v>0</v>
      </c>
      <c r="DN41" s="107">
        <f t="shared" ref="DN41:DN72" si="110">IF(AND(BD$7&lt;&gt;"",BD$7=BD41),1,0)</f>
        <v>0</v>
      </c>
      <c r="DO41" s="107">
        <f t="shared" ref="DO41:DO72" si="111">IF(AND(BE$7&lt;&gt;"",BE$7=BE41),1,0)</f>
        <v>0</v>
      </c>
      <c r="DP41" s="107">
        <f t="shared" ref="DP41:DP72" si="112">IF(AND(BF$7&lt;&gt;"",BF$7=BF41),1,0)</f>
        <v>0</v>
      </c>
      <c r="DQ41" s="107">
        <f t="shared" ref="DQ41:DQ72" si="113">IF(AND(BG$7&lt;&gt;"",BG$7=BG41),1,0)</f>
        <v>0</v>
      </c>
      <c r="DR41" s="107">
        <f t="shared" ref="DR41:DR72" si="114">IF(AND(BH$7&lt;&gt;"",BH$7=BH41),1,0)</f>
        <v>0</v>
      </c>
      <c r="DS41" s="107">
        <f t="shared" ref="DS41:DS72" si="115">IF(AND(BI$7&lt;&gt;"",BI$7=BI41),1,0)</f>
        <v>0</v>
      </c>
      <c r="DT41" s="107">
        <f t="shared" ref="DT41:DT72" si="116">IF(AND(BJ$7&lt;&gt;"",BJ$7=BJ41),1,0)</f>
        <v>0</v>
      </c>
      <c r="DV41" s="107">
        <f t="shared" ref="DV41:DV72" si="117">IF(AND(BL$7&lt;&gt;"",BL$7=BL41),1,0)</f>
        <v>0</v>
      </c>
      <c r="DW41" s="107">
        <f t="shared" ref="DW41:DW72" si="118">IF(AND(BM$7&lt;&gt;"",BM$7=BM41),1,0)</f>
        <v>0</v>
      </c>
      <c r="DX41" s="107">
        <f t="shared" ref="DX41:DX72" si="119">IF(AND(BN$7&lt;&gt;"",BN$7=BN41),1,0)</f>
        <v>0</v>
      </c>
      <c r="DY41" s="107">
        <f t="shared" ref="DY41:DY72" si="120">IF(AND(BO$7&lt;&gt;"",BO$7=BO41),1,0)</f>
        <v>0</v>
      </c>
      <c r="DZ41" s="107">
        <f t="shared" ref="DZ41:DZ72" si="121">IF(AND(BP$7&lt;&gt;"",BP$7=BP41),1,0)</f>
        <v>0</v>
      </c>
      <c r="EA41" s="107">
        <f t="shared" ref="EA41:EA72" si="122">IF(AND(BQ$7&lt;&gt;"",BQ$7=BQ41),1,0)</f>
        <v>0</v>
      </c>
      <c r="EB41" s="107">
        <f t="shared" ref="EB41:EB72" si="123">IF(AND(BR$7&lt;&gt;"",BR$7=BR41),1,0)</f>
        <v>0</v>
      </c>
      <c r="EC41" s="107">
        <f t="shared" ref="EC41:EC72" si="124">IF(AND(BS$7&lt;&gt;"",BS$7=BS41),1,0)</f>
        <v>0</v>
      </c>
      <c r="ED41" s="107">
        <f t="shared" ref="ED41:ED72" si="125">IF(AND(BT$7&lt;&gt;"",BT$7=BT41),1,0)</f>
        <v>0</v>
      </c>
      <c r="EE41" s="107">
        <f t="shared" ref="EE41:EE72" si="126">IF(AND(BU$7&lt;&gt;"",BU$7=BU41),1,0)</f>
        <v>0</v>
      </c>
      <c r="EG41" s="195">
        <f t="shared" ref="EG41:EG72" si="127">IF(BW$7="",0,BW41)</f>
        <v>0</v>
      </c>
      <c r="EH41" s="195">
        <f t="shared" ref="EH41:EH72" si="128">IF(BX$7="",0,BX41)</f>
        <v>0</v>
      </c>
      <c r="EI41" s="195">
        <f t="shared" ref="EI41:EI72" si="129">IF(BY$7="",0,BY41)</f>
        <v>0</v>
      </c>
      <c r="EJ41" s="195">
        <f t="shared" ref="EJ41:EJ72" si="130">IF(BZ$7="",0,BZ41)</f>
        <v>0</v>
      </c>
      <c r="EK41" s="195">
        <f t="shared" ref="EK41:EP56" si="131">IF(CA$7="",0,CA41)</f>
        <v>0</v>
      </c>
      <c r="EL41" s="195">
        <f t="shared" si="131"/>
        <v>0</v>
      </c>
      <c r="EM41" s="195">
        <f t="shared" si="131"/>
        <v>0</v>
      </c>
      <c r="EN41" s="195">
        <f t="shared" si="131"/>
        <v>0</v>
      </c>
      <c r="EO41" s="195">
        <f t="shared" si="131"/>
        <v>0</v>
      </c>
      <c r="EP41" s="195">
        <f t="shared" si="131"/>
        <v>0</v>
      </c>
    </row>
    <row r="42" spans="2:146" x14ac:dyDescent="0.2">
      <c r="B42" s="126">
        <f t="shared" si="12"/>
        <v>1</v>
      </c>
      <c r="C42" s="126" t="str">
        <f t="shared" ca="1" si="79"/>
        <v/>
      </c>
      <c r="D42" s="126" t="str">
        <f t="shared" ca="1" si="80"/>
        <v/>
      </c>
      <c r="E42" s="126" t="str">
        <f t="shared" ca="1" si="81"/>
        <v/>
      </c>
      <c r="F42" s="127" t="str">
        <f ca="1">OFFSET(prihlasky!$H$1,$CJ42,0)</f>
        <v/>
      </c>
      <c r="G42" s="127" t="str">
        <f ca="1">IF(OFFSET(prihlasky!$B$1,$CJ42,0)="","",(OFFSET(prihlasky!$B$1,$CJ42,0)))</f>
        <v/>
      </c>
      <c r="H42" s="127">
        <f ca="1">OFFSET(prihlasky!$I$1,$CJ42,0)</f>
        <v>0</v>
      </c>
      <c r="I42" s="127">
        <f ca="1">OFFSET(prihlasky!$A$1,$CJ42,0)</f>
        <v>0</v>
      </c>
      <c r="J42" s="126">
        <f t="shared" si="82"/>
        <v>0</v>
      </c>
      <c r="K42" s="159">
        <f t="shared" si="83"/>
        <v>0</v>
      </c>
      <c r="L42" s="131">
        <f t="shared" ca="1" si="84"/>
        <v>0</v>
      </c>
      <c r="M42" s="127" t="str">
        <f ca="1">IF(OR(CH42=0,ISERROR(MATCH(I42,KKoef!E:E,0))),"",MATCH(I42,KKoef!E:E,0)-1)</f>
        <v/>
      </c>
      <c r="N42" s="127" t="str">
        <f ca="1">IF(M42="","",OFFSET(KKoef!$B$1,M42,0))</f>
        <v/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250"/>
      <c r="AA42" s="119">
        <f t="shared" ca="1" si="76"/>
        <v>0</v>
      </c>
      <c r="AB42" s="252">
        <f t="shared" si="71"/>
        <v>0</v>
      </c>
      <c r="AC42" s="119">
        <f t="shared" si="72"/>
        <v>0</v>
      </c>
      <c r="AD42" s="252">
        <f t="shared" si="73"/>
        <v>0</v>
      </c>
      <c r="AE42" s="170">
        <f t="shared" ca="1" si="77"/>
        <v>0</v>
      </c>
      <c r="AF42" s="22"/>
      <c r="AG42" s="224"/>
      <c r="AH42" s="194"/>
      <c r="AI42" s="194"/>
      <c r="AJ42" s="194"/>
      <c r="AK42" s="225"/>
      <c r="AL42" s="224"/>
      <c r="AM42" s="194"/>
      <c r="AN42" s="194"/>
      <c r="AO42" s="194"/>
      <c r="AP42" s="225"/>
      <c r="AQ42" s="224"/>
      <c r="AR42" s="194"/>
      <c r="AS42" s="194"/>
      <c r="AT42" s="194"/>
      <c r="AU42" s="225"/>
      <c r="AV42" s="224"/>
      <c r="AW42" s="194"/>
      <c r="AX42" s="194"/>
      <c r="AY42" s="194"/>
      <c r="AZ42" s="225"/>
      <c r="BA42" s="224"/>
      <c r="BB42" s="194"/>
      <c r="BC42" s="194"/>
      <c r="BD42" s="194"/>
      <c r="BE42" s="225"/>
      <c r="BF42" s="224"/>
      <c r="BG42" s="194"/>
      <c r="BH42" s="194"/>
      <c r="BI42" s="194"/>
      <c r="BJ42" s="225"/>
      <c r="BK42" s="212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215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69">
        <f t="shared" si="21"/>
        <v>0</v>
      </c>
      <c r="CH42" s="26">
        <f t="shared" si="78"/>
        <v>0</v>
      </c>
      <c r="CJ42" s="39">
        <v>34</v>
      </c>
      <c r="CK42" s="16">
        <f t="shared" si="85"/>
        <v>0</v>
      </c>
      <c r="CL42" s="51">
        <f t="shared" ca="1" si="75"/>
        <v>0</v>
      </c>
      <c r="CM42" s="51">
        <f t="shared" ca="1" si="75"/>
        <v>0</v>
      </c>
      <c r="CN42" s="51">
        <f t="shared" ca="1" si="75"/>
        <v>0</v>
      </c>
      <c r="CO42" s="51">
        <f t="shared" ca="1" si="86"/>
        <v>0</v>
      </c>
      <c r="CQ42" s="107">
        <f t="shared" si="87"/>
        <v>0</v>
      </c>
      <c r="CR42" s="107">
        <f t="shared" si="88"/>
        <v>0</v>
      </c>
      <c r="CS42" s="107">
        <f t="shared" si="89"/>
        <v>0</v>
      </c>
      <c r="CT42" s="107">
        <f t="shared" si="90"/>
        <v>0</v>
      </c>
      <c r="CU42" s="107">
        <f t="shared" si="91"/>
        <v>0</v>
      </c>
      <c r="CV42" s="107">
        <f t="shared" si="92"/>
        <v>0</v>
      </c>
      <c r="CW42" s="107">
        <f t="shared" si="93"/>
        <v>0</v>
      </c>
      <c r="CX42" s="107">
        <f t="shared" si="94"/>
        <v>0</v>
      </c>
      <c r="CY42" s="107">
        <f t="shared" si="95"/>
        <v>0</v>
      </c>
      <c r="CZ42" s="107">
        <f t="shared" si="96"/>
        <v>0</v>
      </c>
      <c r="DA42" s="107">
        <f t="shared" si="97"/>
        <v>0</v>
      </c>
      <c r="DB42" s="107">
        <f t="shared" si="98"/>
        <v>0</v>
      </c>
      <c r="DC42" s="107">
        <f t="shared" si="99"/>
        <v>0</v>
      </c>
      <c r="DD42" s="107">
        <f t="shared" si="100"/>
        <v>0</v>
      </c>
      <c r="DE42" s="107">
        <f t="shared" si="101"/>
        <v>0</v>
      </c>
      <c r="DF42" s="107">
        <f t="shared" si="102"/>
        <v>0</v>
      </c>
      <c r="DG42" s="107">
        <f t="shared" si="103"/>
        <v>0</v>
      </c>
      <c r="DH42" s="107">
        <f t="shared" si="104"/>
        <v>0</v>
      </c>
      <c r="DI42" s="107">
        <f t="shared" si="105"/>
        <v>0</v>
      </c>
      <c r="DJ42" s="107">
        <f t="shared" si="106"/>
        <v>0</v>
      </c>
      <c r="DK42" s="107">
        <f t="shared" si="107"/>
        <v>0</v>
      </c>
      <c r="DL42" s="107">
        <f t="shared" si="108"/>
        <v>0</v>
      </c>
      <c r="DM42" s="107">
        <f t="shared" si="109"/>
        <v>0</v>
      </c>
      <c r="DN42" s="107">
        <f t="shared" si="110"/>
        <v>0</v>
      </c>
      <c r="DO42" s="107">
        <f t="shared" si="111"/>
        <v>0</v>
      </c>
      <c r="DP42" s="107">
        <f t="shared" si="112"/>
        <v>0</v>
      </c>
      <c r="DQ42" s="107">
        <f t="shared" si="113"/>
        <v>0</v>
      </c>
      <c r="DR42" s="107">
        <f t="shared" si="114"/>
        <v>0</v>
      </c>
      <c r="DS42" s="107">
        <f t="shared" si="115"/>
        <v>0</v>
      </c>
      <c r="DT42" s="107">
        <f t="shared" si="116"/>
        <v>0</v>
      </c>
      <c r="DV42" s="107">
        <f t="shared" si="117"/>
        <v>0</v>
      </c>
      <c r="DW42" s="107">
        <f t="shared" si="118"/>
        <v>0</v>
      </c>
      <c r="DX42" s="107">
        <f t="shared" si="119"/>
        <v>0</v>
      </c>
      <c r="DY42" s="107">
        <f t="shared" si="120"/>
        <v>0</v>
      </c>
      <c r="DZ42" s="107">
        <f t="shared" si="121"/>
        <v>0</v>
      </c>
      <c r="EA42" s="107">
        <f t="shared" si="122"/>
        <v>0</v>
      </c>
      <c r="EB42" s="107">
        <f t="shared" si="123"/>
        <v>0</v>
      </c>
      <c r="EC42" s="107">
        <f t="shared" si="124"/>
        <v>0</v>
      </c>
      <c r="ED42" s="107">
        <f t="shared" si="125"/>
        <v>0</v>
      </c>
      <c r="EE42" s="107">
        <f t="shared" si="126"/>
        <v>0</v>
      </c>
      <c r="EG42" s="195">
        <f t="shared" si="127"/>
        <v>0</v>
      </c>
      <c r="EH42" s="195">
        <f t="shared" si="128"/>
        <v>0</v>
      </c>
      <c r="EI42" s="195">
        <f t="shared" si="129"/>
        <v>0</v>
      </c>
      <c r="EJ42" s="195">
        <f t="shared" si="130"/>
        <v>0</v>
      </c>
      <c r="EK42" s="195">
        <f t="shared" si="131"/>
        <v>0</v>
      </c>
      <c r="EL42" s="195">
        <f t="shared" si="131"/>
        <v>0</v>
      </c>
      <c r="EM42" s="195">
        <f t="shared" si="131"/>
        <v>0</v>
      </c>
      <c r="EN42" s="195">
        <f t="shared" si="131"/>
        <v>0</v>
      </c>
      <c r="EO42" s="195">
        <f t="shared" si="131"/>
        <v>0</v>
      </c>
      <c r="EP42" s="195">
        <f t="shared" si="131"/>
        <v>0</v>
      </c>
    </row>
    <row r="43" spans="2:146" x14ac:dyDescent="0.2">
      <c r="B43" s="126">
        <f t="shared" si="12"/>
        <v>1</v>
      </c>
      <c r="C43" s="126" t="str">
        <f t="shared" ca="1" si="79"/>
        <v/>
      </c>
      <c r="D43" s="126" t="str">
        <f t="shared" ca="1" si="80"/>
        <v/>
      </c>
      <c r="E43" s="126" t="str">
        <f t="shared" ca="1" si="81"/>
        <v/>
      </c>
      <c r="F43" s="127" t="str">
        <f ca="1">OFFSET(prihlasky!$H$1,$CJ43,0)</f>
        <v/>
      </c>
      <c r="G43" s="127" t="str">
        <f ca="1">IF(OFFSET(prihlasky!$B$1,$CJ43,0)="","",(OFFSET(prihlasky!$B$1,$CJ43,0)))</f>
        <v/>
      </c>
      <c r="H43" s="127">
        <f ca="1">OFFSET(prihlasky!$I$1,$CJ43,0)</f>
        <v>0</v>
      </c>
      <c r="I43" s="127">
        <f ca="1">OFFSET(prihlasky!$A$1,$CJ43,0)</f>
        <v>0</v>
      </c>
      <c r="J43" s="126">
        <f t="shared" si="82"/>
        <v>0</v>
      </c>
      <c r="K43" s="159">
        <f t="shared" si="83"/>
        <v>0</v>
      </c>
      <c r="L43" s="131">
        <f t="shared" ca="1" si="84"/>
        <v>0</v>
      </c>
      <c r="M43" s="127" t="str">
        <f ca="1">IF(OR(CH43=0,ISERROR(MATCH(I43,KKoef!E:E,0))),"",MATCH(I43,KKoef!E:E,0)-1)</f>
        <v/>
      </c>
      <c r="N43" s="127" t="str">
        <f ca="1">IF(M43="","",OFFSET(KKoef!$B$1,M43,0))</f>
        <v/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250"/>
      <c r="AA43" s="119">
        <f t="shared" ca="1" si="76"/>
        <v>0</v>
      </c>
      <c r="AB43" s="252">
        <f t="shared" si="71"/>
        <v>0</v>
      </c>
      <c r="AC43" s="119">
        <f t="shared" si="72"/>
        <v>0</v>
      </c>
      <c r="AD43" s="252">
        <f t="shared" si="73"/>
        <v>0</v>
      </c>
      <c r="AE43" s="170">
        <f t="shared" ca="1" si="77"/>
        <v>0</v>
      </c>
      <c r="AF43" s="22"/>
      <c r="AG43" s="224"/>
      <c r="AH43" s="194"/>
      <c r="AI43" s="194"/>
      <c r="AJ43" s="194"/>
      <c r="AK43" s="225"/>
      <c r="AL43" s="224"/>
      <c r="AM43" s="194"/>
      <c r="AN43" s="194"/>
      <c r="AO43" s="194"/>
      <c r="AP43" s="225"/>
      <c r="AQ43" s="224"/>
      <c r="AR43" s="194"/>
      <c r="AS43" s="194"/>
      <c r="AT43" s="194"/>
      <c r="AU43" s="225"/>
      <c r="AV43" s="224"/>
      <c r="AW43" s="194"/>
      <c r="AX43" s="194"/>
      <c r="AY43" s="194"/>
      <c r="AZ43" s="225"/>
      <c r="BA43" s="224"/>
      <c r="BB43" s="194"/>
      <c r="BC43" s="194"/>
      <c r="BD43" s="194"/>
      <c r="BE43" s="225"/>
      <c r="BF43" s="224"/>
      <c r="BG43" s="194"/>
      <c r="BH43" s="194"/>
      <c r="BI43" s="194"/>
      <c r="BJ43" s="225"/>
      <c r="BK43" s="212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215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69">
        <f t="shared" si="21"/>
        <v>0</v>
      </c>
      <c r="CH43" s="26">
        <f t="shared" si="78"/>
        <v>0</v>
      </c>
      <c r="CJ43" s="39">
        <v>35</v>
      </c>
      <c r="CK43" s="16">
        <f t="shared" si="85"/>
        <v>0</v>
      </c>
      <c r="CL43" s="51">
        <f t="shared" ca="1" si="75"/>
        <v>0</v>
      </c>
      <c r="CM43" s="51">
        <f t="shared" ca="1" si="75"/>
        <v>0</v>
      </c>
      <c r="CN43" s="51">
        <f t="shared" ca="1" si="75"/>
        <v>0</v>
      </c>
      <c r="CO43" s="51">
        <f t="shared" ca="1" si="86"/>
        <v>0</v>
      </c>
      <c r="CQ43" s="107">
        <f t="shared" si="87"/>
        <v>0</v>
      </c>
      <c r="CR43" s="107">
        <f t="shared" si="88"/>
        <v>0</v>
      </c>
      <c r="CS43" s="107">
        <f t="shared" si="89"/>
        <v>0</v>
      </c>
      <c r="CT43" s="107">
        <f t="shared" si="90"/>
        <v>0</v>
      </c>
      <c r="CU43" s="107">
        <f t="shared" si="91"/>
        <v>0</v>
      </c>
      <c r="CV43" s="107">
        <f t="shared" si="92"/>
        <v>0</v>
      </c>
      <c r="CW43" s="107">
        <f t="shared" si="93"/>
        <v>0</v>
      </c>
      <c r="CX43" s="107">
        <f t="shared" si="94"/>
        <v>0</v>
      </c>
      <c r="CY43" s="107">
        <f t="shared" si="95"/>
        <v>0</v>
      </c>
      <c r="CZ43" s="107">
        <f t="shared" si="96"/>
        <v>0</v>
      </c>
      <c r="DA43" s="107">
        <f t="shared" si="97"/>
        <v>0</v>
      </c>
      <c r="DB43" s="107">
        <f t="shared" si="98"/>
        <v>0</v>
      </c>
      <c r="DC43" s="107">
        <f t="shared" si="99"/>
        <v>0</v>
      </c>
      <c r="DD43" s="107">
        <f t="shared" si="100"/>
        <v>0</v>
      </c>
      <c r="DE43" s="107">
        <f t="shared" si="101"/>
        <v>0</v>
      </c>
      <c r="DF43" s="107">
        <f t="shared" si="102"/>
        <v>0</v>
      </c>
      <c r="DG43" s="107">
        <f t="shared" si="103"/>
        <v>0</v>
      </c>
      <c r="DH43" s="107">
        <f t="shared" si="104"/>
        <v>0</v>
      </c>
      <c r="DI43" s="107">
        <f t="shared" si="105"/>
        <v>0</v>
      </c>
      <c r="DJ43" s="107">
        <f t="shared" si="106"/>
        <v>0</v>
      </c>
      <c r="DK43" s="107">
        <f t="shared" si="107"/>
        <v>0</v>
      </c>
      <c r="DL43" s="107">
        <f t="shared" si="108"/>
        <v>0</v>
      </c>
      <c r="DM43" s="107">
        <f t="shared" si="109"/>
        <v>0</v>
      </c>
      <c r="DN43" s="107">
        <f t="shared" si="110"/>
        <v>0</v>
      </c>
      <c r="DO43" s="107">
        <f t="shared" si="111"/>
        <v>0</v>
      </c>
      <c r="DP43" s="107">
        <f t="shared" si="112"/>
        <v>0</v>
      </c>
      <c r="DQ43" s="107">
        <f t="shared" si="113"/>
        <v>0</v>
      </c>
      <c r="DR43" s="107">
        <f t="shared" si="114"/>
        <v>0</v>
      </c>
      <c r="DS43" s="107">
        <f t="shared" si="115"/>
        <v>0</v>
      </c>
      <c r="DT43" s="107">
        <f t="shared" si="116"/>
        <v>0</v>
      </c>
      <c r="DV43" s="107">
        <f t="shared" si="117"/>
        <v>0</v>
      </c>
      <c r="DW43" s="107">
        <f t="shared" si="118"/>
        <v>0</v>
      </c>
      <c r="DX43" s="107">
        <f t="shared" si="119"/>
        <v>0</v>
      </c>
      <c r="DY43" s="107">
        <f t="shared" si="120"/>
        <v>0</v>
      </c>
      <c r="DZ43" s="107">
        <f t="shared" si="121"/>
        <v>0</v>
      </c>
      <c r="EA43" s="107">
        <f t="shared" si="122"/>
        <v>0</v>
      </c>
      <c r="EB43" s="107">
        <f t="shared" si="123"/>
        <v>0</v>
      </c>
      <c r="EC43" s="107">
        <f t="shared" si="124"/>
        <v>0</v>
      </c>
      <c r="ED43" s="107">
        <f t="shared" si="125"/>
        <v>0</v>
      </c>
      <c r="EE43" s="107">
        <f t="shared" si="126"/>
        <v>0</v>
      </c>
      <c r="EG43" s="195">
        <f t="shared" si="127"/>
        <v>0</v>
      </c>
      <c r="EH43" s="195">
        <f t="shared" si="128"/>
        <v>0</v>
      </c>
      <c r="EI43" s="195">
        <f t="shared" si="129"/>
        <v>0</v>
      </c>
      <c r="EJ43" s="195">
        <f t="shared" si="130"/>
        <v>0</v>
      </c>
      <c r="EK43" s="195">
        <f t="shared" si="131"/>
        <v>0</v>
      </c>
      <c r="EL43" s="195">
        <f t="shared" si="131"/>
        <v>0</v>
      </c>
      <c r="EM43" s="195">
        <f t="shared" si="131"/>
        <v>0</v>
      </c>
      <c r="EN43" s="195">
        <f t="shared" si="131"/>
        <v>0</v>
      </c>
      <c r="EO43" s="195">
        <f t="shared" si="131"/>
        <v>0</v>
      </c>
      <c r="EP43" s="195">
        <f t="shared" si="131"/>
        <v>0</v>
      </c>
    </row>
    <row r="44" spans="2:146" x14ac:dyDescent="0.2">
      <c r="B44" s="126">
        <f t="shared" si="12"/>
        <v>1</v>
      </c>
      <c r="C44" s="126" t="str">
        <f t="shared" ca="1" si="79"/>
        <v/>
      </c>
      <c r="D44" s="126" t="str">
        <f t="shared" ca="1" si="80"/>
        <v/>
      </c>
      <c r="E44" s="126" t="str">
        <f t="shared" ca="1" si="81"/>
        <v/>
      </c>
      <c r="F44" s="127" t="str">
        <f ca="1">OFFSET(prihlasky!$H$1,$CJ44,0)</f>
        <v/>
      </c>
      <c r="G44" s="127" t="str">
        <f ca="1">IF(OFFSET(prihlasky!$B$1,$CJ44,0)="","",(OFFSET(prihlasky!$B$1,$CJ44,0)))</f>
        <v/>
      </c>
      <c r="H44" s="127">
        <f ca="1">OFFSET(prihlasky!$I$1,$CJ44,0)</f>
        <v>0</v>
      </c>
      <c r="I44" s="127">
        <f ca="1">OFFSET(prihlasky!$A$1,$CJ44,0)</f>
        <v>0</v>
      </c>
      <c r="J44" s="126">
        <f t="shared" si="82"/>
        <v>0</v>
      </c>
      <c r="K44" s="159">
        <f t="shared" si="83"/>
        <v>0</v>
      </c>
      <c r="L44" s="131">
        <f t="shared" ca="1" si="84"/>
        <v>0</v>
      </c>
      <c r="M44" s="127" t="str">
        <f ca="1">IF(OR(CH44=0,ISERROR(MATCH(I44,KKoef!E:E,0))),"",MATCH(I44,KKoef!E:E,0)-1)</f>
        <v/>
      </c>
      <c r="N44" s="127" t="str">
        <f ca="1">IF(M44="","",OFFSET(KKoef!$B$1,M44,0))</f>
        <v/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250"/>
      <c r="AA44" s="119">
        <f t="shared" ca="1" si="76"/>
        <v>0</v>
      </c>
      <c r="AB44" s="252">
        <f t="shared" si="71"/>
        <v>0</v>
      </c>
      <c r="AC44" s="119">
        <f t="shared" si="72"/>
        <v>0</v>
      </c>
      <c r="AD44" s="252">
        <f t="shared" si="73"/>
        <v>0</v>
      </c>
      <c r="AE44" s="170">
        <f t="shared" ca="1" si="77"/>
        <v>0</v>
      </c>
      <c r="AF44" s="22"/>
      <c r="AG44" s="224"/>
      <c r="AH44" s="194"/>
      <c r="AI44" s="194"/>
      <c r="AJ44" s="194"/>
      <c r="AK44" s="225"/>
      <c r="AL44" s="224"/>
      <c r="AM44" s="194"/>
      <c r="AN44" s="194"/>
      <c r="AO44" s="194"/>
      <c r="AP44" s="225"/>
      <c r="AQ44" s="224"/>
      <c r="AR44" s="194"/>
      <c r="AS44" s="194"/>
      <c r="AT44" s="194"/>
      <c r="AU44" s="225"/>
      <c r="AV44" s="224"/>
      <c r="AW44" s="194"/>
      <c r="AX44" s="194"/>
      <c r="AY44" s="194"/>
      <c r="AZ44" s="225"/>
      <c r="BA44" s="224"/>
      <c r="BB44" s="194"/>
      <c r="BC44" s="194"/>
      <c r="BD44" s="194"/>
      <c r="BE44" s="225"/>
      <c r="BF44" s="224"/>
      <c r="BG44" s="194"/>
      <c r="BH44" s="194"/>
      <c r="BI44" s="194"/>
      <c r="BJ44" s="225"/>
      <c r="BK44" s="212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215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69">
        <f t="shared" si="21"/>
        <v>0</v>
      </c>
      <c r="CH44" s="26">
        <f t="shared" si="78"/>
        <v>0</v>
      </c>
      <c r="CJ44" s="39">
        <v>36</v>
      </c>
      <c r="CK44" s="16">
        <f t="shared" si="85"/>
        <v>0</v>
      </c>
      <c r="CL44" s="51">
        <f t="shared" ca="1" si="75"/>
        <v>0</v>
      </c>
      <c r="CM44" s="51">
        <f t="shared" ca="1" si="75"/>
        <v>0</v>
      </c>
      <c r="CN44" s="51">
        <f t="shared" ca="1" si="75"/>
        <v>0</v>
      </c>
      <c r="CO44" s="51">
        <f t="shared" ca="1" si="86"/>
        <v>0</v>
      </c>
      <c r="CQ44" s="107">
        <f t="shared" si="87"/>
        <v>0</v>
      </c>
      <c r="CR44" s="107">
        <f t="shared" si="88"/>
        <v>0</v>
      </c>
      <c r="CS44" s="107">
        <f t="shared" si="89"/>
        <v>0</v>
      </c>
      <c r="CT44" s="107">
        <f t="shared" si="90"/>
        <v>0</v>
      </c>
      <c r="CU44" s="107">
        <f t="shared" si="91"/>
        <v>0</v>
      </c>
      <c r="CV44" s="107">
        <f t="shared" si="92"/>
        <v>0</v>
      </c>
      <c r="CW44" s="107">
        <f t="shared" si="93"/>
        <v>0</v>
      </c>
      <c r="CX44" s="107">
        <f t="shared" si="94"/>
        <v>0</v>
      </c>
      <c r="CY44" s="107">
        <f t="shared" si="95"/>
        <v>0</v>
      </c>
      <c r="CZ44" s="107">
        <f t="shared" si="96"/>
        <v>0</v>
      </c>
      <c r="DA44" s="107">
        <f t="shared" si="97"/>
        <v>0</v>
      </c>
      <c r="DB44" s="107">
        <f t="shared" si="98"/>
        <v>0</v>
      </c>
      <c r="DC44" s="107">
        <f t="shared" si="99"/>
        <v>0</v>
      </c>
      <c r="DD44" s="107">
        <f t="shared" si="100"/>
        <v>0</v>
      </c>
      <c r="DE44" s="107">
        <f t="shared" si="101"/>
        <v>0</v>
      </c>
      <c r="DF44" s="107">
        <f t="shared" si="102"/>
        <v>0</v>
      </c>
      <c r="DG44" s="107">
        <f t="shared" si="103"/>
        <v>0</v>
      </c>
      <c r="DH44" s="107">
        <f t="shared" si="104"/>
        <v>0</v>
      </c>
      <c r="DI44" s="107">
        <f t="shared" si="105"/>
        <v>0</v>
      </c>
      <c r="DJ44" s="107">
        <f t="shared" si="106"/>
        <v>0</v>
      </c>
      <c r="DK44" s="107">
        <f t="shared" si="107"/>
        <v>0</v>
      </c>
      <c r="DL44" s="107">
        <f t="shared" si="108"/>
        <v>0</v>
      </c>
      <c r="DM44" s="107">
        <f t="shared" si="109"/>
        <v>0</v>
      </c>
      <c r="DN44" s="107">
        <f t="shared" si="110"/>
        <v>0</v>
      </c>
      <c r="DO44" s="107">
        <f t="shared" si="111"/>
        <v>0</v>
      </c>
      <c r="DP44" s="107">
        <f t="shared" si="112"/>
        <v>0</v>
      </c>
      <c r="DQ44" s="107">
        <f t="shared" si="113"/>
        <v>0</v>
      </c>
      <c r="DR44" s="107">
        <f t="shared" si="114"/>
        <v>0</v>
      </c>
      <c r="DS44" s="107">
        <f t="shared" si="115"/>
        <v>0</v>
      </c>
      <c r="DT44" s="107">
        <f t="shared" si="116"/>
        <v>0</v>
      </c>
      <c r="DV44" s="107">
        <f t="shared" si="117"/>
        <v>0</v>
      </c>
      <c r="DW44" s="107">
        <f t="shared" si="118"/>
        <v>0</v>
      </c>
      <c r="DX44" s="107">
        <f t="shared" si="119"/>
        <v>0</v>
      </c>
      <c r="DY44" s="107">
        <f t="shared" si="120"/>
        <v>0</v>
      </c>
      <c r="DZ44" s="107">
        <f t="shared" si="121"/>
        <v>0</v>
      </c>
      <c r="EA44" s="107">
        <f t="shared" si="122"/>
        <v>0</v>
      </c>
      <c r="EB44" s="107">
        <f t="shared" si="123"/>
        <v>0</v>
      </c>
      <c r="EC44" s="107">
        <f t="shared" si="124"/>
        <v>0</v>
      </c>
      <c r="ED44" s="107">
        <f t="shared" si="125"/>
        <v>0</v>
      </c>
      <c r="EE44" s="107">
        <f t="shared" si="126"/>
        <v>0</v>
      </c>
      <c r="EG44" s="195">
        <f t="shared" si="127"/>
        <v>0</v>
      </c>
      <c r="EH44" s="195">
        <f t="shared" si="128"/>
        <v>0</v>
      </c>
      <c r="EI44" s="195">
        <f t="shared" si="129"/>
        <v>0</v>
      </c>
      <c r="EJ44" s="195">
        <f t="shared" si="130"/>
        <v>0</v>
      </c>
      <c r="EK44" s="195">
        <f t="shared" si="131"/>
        <v>0</v>
      </c>
      <c r="EL44" s="195">
        <f t="shared" si="131"/>
        <v>0</v>
      </c>
      <c r="EM44" s="195">
        <f t="shared" si="131"/>
        <v>0</v>
      </c>
      <c r="EN44" s="195">
        <f t="shared" si="131"/>
        <v>0</v>
      </c>
      <c r="EO44" s="195">
        <f t="shared" si="131"/>
        <v>0</v>
      </c>
      <c r="EP44" s="195">
        <f t="shared" si="131"/>
        <v>0</v>
      </c>
    </row>
    <row r="45" spans="2:146" x14ac:dyDescent="0.2">
      <c r="B45" s="126">
        <f t="shared" si="12"/>
        <v>1</v>
      </c>
      <c r="C45" s="126" t="str">
        <f t="shared" ca="1" si="79"/>
        <v/>
      </c>
      <c r="D45" s="126" t="str">
        <f t="shared" ca="1" si="80"/>
        <v/>
      </c>
      <c r="E45" s="126" t="str">
        <f t="shared" ca="1" si="81"/>
        <v/>
      </c>
      <c r="F45" s="127" t="str">
        <f ca="1">OFFSET(prihlasky!$H$1,$CJ45,0)</f>
        <v/>
      </c>
      <c r="G45" s="127" t="str">
        <f ca="1">IF(OFFSET(prihlasky!$B$1,$CJ45,0)="","",(OFFSET(prihlasky!$B$1,$CJ45,0)))</f>
        <v/>
      </c>
      <c r="H45" s="127">
        <f ca="1">OFFSET(prihlasky!$I$1,$CJ45,0)</f>
        <v>0</v>
      </c>
      <c r="I45" s="127">
        <f ca="1">OFFSET(prihlasky!$A$1,$CJ45,0)</f>
        <v>0</v>
      </c>
      <c r="J45" s="126">
        <f t="shared" si="82"/>
        <v>0</v>
      </c>
      <c r="K45" s="159">
        <f t="shared" si="83"/>
        <v>0</v>
      </c>
      <c r="L45" s="131">
        <f t="shared" ca="1" si="84"/>
        <v>0</v>
      </c>
      <c r="M45" s="127" t="str">
        <f ca="1">IF(OR(CH45=0,ISERROR(MATCH(I45,KKoef!E:E,0))),"",MATCH(I45,KKoef!E:E,0)-1)</f>
        <v/>
      </c>
      <c r="N45" s="127" t="str">
        <f ca="1">IF(M45="","",OFFSET(KKoef!$B$1,M45,0))</f>
        <v/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250"/>
      <c r="AA45" s="119">
        <f t="shared" ca="1" si="76"/>
        <v>0</v>
      </c>
      <c r="AB45" s="252">
        <f t="shared" si="71"/>
        <v>0</v>
      </c>
      <c r="AC45" s="119">
        <f t="shared" si="72"/>
        <v>0</v>
      </c>
      <c r="AD45" s="252">
        <f t="shared" si="73"/>
        <v>0</v>
      </c>
      <c r="AE45" s="170">
        <f t="shared" ca="1" si="77"/>
        <v>0</v>
      </c>
      <c r="AF45" s="22"/>
      <c r="AG45" s="224"/>
      <c r="AH45" s="194"/>
      <c r="AI45" s="194"/>
      <c r="AJ45" s="194"/>
      <c r="AK45" s="225"/>
      <c r="AL45" s="224"/>
      <c r="AM45" s="194"/>
      <c r="AN45" s="194"/>
      <c r="AO45" s="194"/>
      <c r="AP45" s="225"/>
      <c r="AQ45" s="224"/>
      <c r="AR45" s="194"/>
      <c r="AS45" s="194"/>
      <c r="AT45" s="194"/>
      <c r="AU45" s="225"/>
      <c r="AV45" s="224"/>
      <c r="AW45" s="194"/>
      <c r="AX45" s="194"/>
      <c r="AY45" s="194"/>
      <c r="AZ45" s="225"/>
      <c r="BA45" s="224"/>
      <c r="BB45" s="194"/>
      <c r="BC45" s="194"/>
      <c r="BD45" s="194"/>
      <c r="BE45" s="225"/>
      <c r="BF45" s="224"/>
      <c r="BG45" s="194"/>
      <c r="BH45" s="194"/>
      <c r="BI45" s="194"/>
      <c r="BJ45" s="225"/>
      <c r="BK45" s="212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215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69">
        <f t="shared" si="21"/>
        <v>0</v>
      </c>
      <c r="CH45" s="26">
        <f t="shared" si="78"/>
        <v>0</v>
      </c>
      <c r="CJ45" s="39">
        <v>37</v>
      </c>
      <c r="CK45" s="16">
        <f t="shared" si="85"/>
        <v>0</v>
      </c>
      <c r="CL45" s="51">
        <f t="shared" ca="1" si="75"/>
        <v>0</v>
      </c>
      <c r="CM45" s="51">
        <f t="shared" ca="1" si="75"/>
        <v>0</v>
      </c>
      <c r="CN45" s="51">
        <f t="shared" ca="1" si="75"/>
        <v>0</v>
      </c>
      <c r="CO45" s="51">
        <f t="shared" ca="1" si="86"/>
        <v>0</v>
      </c>
      <c r="CQ45" s="107">
        <f t="shared" si="87"/>
        <v>0</v>
      </c>
      <c r="CR45" s="107">
        <f t="shared" si="88"/>
        <v>0</v>
      </c>
      <c r="CS45" s="107">
        <f t="shared" si="89"/>
        <v>0</v>
      </c>
      <c r="CT45" s="107">
        <f t="shared" si="90"/>
        <v>0</v>
      </c>
      <c r="CU45" s="107">
        <f t="shared" si="91"/>
        <v>0</v>
      </c>
      <c r="CV45" s="107">
        <f t="shared" si="92"/>
        <v>0</v>
      </c>
      <c r="CW45" s="107">
        <f t="shared" si="93"/>
        <v>0</v>
      </c>
      <c r="CX45" s="107">
        <f t="shared" si="94"/>
        <v>0</v>
      </c>
      <c r="CY45" s="107">
        <f t="shared" si="95"/>
        <v>0</v>
      </c>
      <c r="CZ45" s="107">
        <f t="shared" si="96"/>
        <v>0</v>
      </c>
      <c r="DA45" s="107">
        <f t="shared" si="97"/>
        <v>0</v>
      </c>
      <c r="DB45" s="107">
        <f t="shared" si="98"/>
        <v>0</v>
      </c>
      <c r="DC45" s="107">
        <f t="shared" si="99"/>
        <v>0</v>
      </c>
      <c r="DD45" s="107">
        <f t="shared" si="100"/>
        <v>0</v>
      </c>
      <c r="DE45" s="107">
        <f t="shared" si="101"/>
        <v>0</v>
      </c>
      <c r="DF45" s="107">
        <f t="shared" si="102"/>
        <v>0</v>
      </c>
      <c r="DG45" s="107">
        <f t="shared" si="103"/>
        <v>0</v>
      </c>
      <c r="DH45" s="107">
        <f t="shared" si="104"/>
        <v>0</v>
      </c>
      <c r="DI45" s="107">
        <f t="shared" si="105"/>
        <v>0</v>
      </c>
      <c r="DJ45" s="107">
        <f t="shared" si="106"/>
        <v>0</v>
      </c>
      <c r="DK45" s="107">
        <f t="shared" si="107"/>
        <v>0</v>
      </c>
      <c r="DL45" s="107">
        <f t="shared" si="108"/>
        <v>0</v>
      </c>
      <c r="DM45" s="107">
        <f t="shared" si="109"/>
        <v>0</v>
      </c>
      <c r="DN45" s="107">
        <f t="shared" si="110"/>
        <v>0</v>
      </c>
      <c r="DO45" s="107">
        <f t="shared" si="111"/>
        <v>0</v>
      </c>
      <c r="DP45" s="107">
        <f t="shared" si="112"/>
        <v>0</v>
      </c>
      <c r="DQ45" s="107">
        <f t="shared" si="113"/>
        <v>0</v>
      </c>
      <c r="DR45" s="107">
        <f t="shared" si="114"/>
        <v>0</v>
      </c>
      <c r="DS45" s="107">
        <f t="shared" si="115"/>
        <v>0</v>
      </c>
      <c r="DT45" s="107">
        <f t="shared" si="116"/>
        <v>0</v>
      </c>
      <c r="DV45" s="107">
        <f t="shared" si="117"/>
        <v>0</v>
      </c>
      <c r="DW45" s="107">
        <f t="shared" si="118"/>
        <v>0</v>
      </c>
      <c r="DX45" s="107">
        <f t="shared" si="119"/>
        <v>0</v>
      </c>
      <c r="DY45" s="107">
        <f t="shared" si="120"/>
        <v>0</v>
      </c>
      <c r="DZ45" s="107">
        <f t="shared" si="121"/>
        <v>0</v>
      </c>
      <c r="EA45" s="107">
        <f t="shared" si="122"/>
        <v>0</v>
      </c>
      <c r="EB45" s="107">
        <f t="shared" si="123"/>
        <v>0</v>
      </c>
      <c r="EC45" s="107">
        <f t="shared" si="124"/>
        <v>0</v>
      </c>
      <c r="ED45" s="107">
        <f t="shared" si="125"/>
        <v>0</v>
      </c>
      <c r="EE45" s="107">
        <f t="shared" si="126"/>
        <v>0</v>
      </c>
      <c r="EG45" s="195">
        <f t="shared" si="127"/>
        <v>0</v>
      </c>
      <c r="EH45" s="195">
        <f t="shared" si="128"/>
        <v>0</v>
      </c>
      <c r="EI45" s="195">
        <f t="shared" si="129"/>
        <v>0</v>
      </c>
      <c r="EJ45" s="195">
        <f t="shared" si="130"/>
        <v>0</v>
      </c>
      <c r="EK45" s="195">
        <f t="shared" si="131"/>
        <v>0</v>
      </c>
      <c r="EL45" s="195">
        <f t="shared" si="131"/>
        <v>0</v>
      </c>
      <c r="EM45" s="195">
        <f t="shared" si="131"/>
        <v>0</v>
      </c>
      <c r="EN45" s="195">
        <f t="shared" si="131"/>
        <v>0</v>
      </c>
      <c r="EO45" s="195">
        <f t="shared" si="131"/>
        <v>0</v>
      </c>
      <c r="EP45" s="195">
        <f t="shared" si="131"/>
        <v>0</v>
      </c>
    </row>
    <row r="46" spans="2:146" x14ac:dyDescent="0.2">
      <c r="B46" s="126">
        <f t="shared" si="12"/>
        <v>1</v>
      </c>
      <c r="C46" s="126" t="str">
        <f t="shared" ca="1" si="79"/>
        <v/>
      </c>
      <c r="D46" s="126" t="str">
        <f t="shared" ca="1" si="80"/>
        <v/>
      </c>
      <c r="E46" s="126" t="str">
        <f t="shared" ca="1" si="81"/>
        <v/>
      </c>
      <c r="F46" s="127" t="str">
        <f ca="1">OFFSET(prihlasky!$H$1,$CJ46,0)</f>
        <v/>
      </c>
      <c r="G46" s="127" t="str">
        <f ca="1">IF(OFFSET(prihlasky!$B$1,$CJ46,0)="","",(OFFSET(prihlasky!$B$1,$CJ46,0)))</f>
        <v/>
      </c>
      <c r="H46" s="127">
        <f ca="1">OFFSET(prihlasky!$I$1,$CJ46,0)</f>
        <v>0</v>
      </c>
      <c r="I46" s="127">
        <f ca="1">OFFSET(prihlasky!$A$1,$CJ46,0)</f>
        <v>0</v>
      </c>
      <c r="J46" s="126">
        <f t="shared" si="82"/>
        <v>0</v>
      </c>
      <c r="K46" s="159">
        <f t="shared" si="83"/>
        <v>0</v>
      </c>
      <c r="L46" s="131">
        <f t="shared" ca="1" si="84"/>
        <v>0</v>
      </c>
      <c r="M46" s="127" t="str">
        <f ca="1">IF(OR(CH46=0,ISERROR(MATCH(I46,KKoef!E:E,0))),"",MATCH(I46,KKoef!E:E,0)-1)</f>
        <v/>
      </c>
      <c r="N46" s="127" t="str">
        <f ca="1">IF(M46="","",OFFSET(KKoef!$B$1,M46,0))</f>
        <v/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250"/>
      <c r="AA46" s="119">
        <f t="shared" ca="1" si="76"/>
        <v>0</v>
      </c>
      <c r="AB46" s="252">
        <f t="shared" si="71"/>
        <v>0</v>
      </c>
      <c r="AC46" s="119">
        <f t="shared" si="72"/>
        <v>0</v>
      </c>
      <c r="AD46" s="252">
        <f t="shared" si="73"/>
        <v>0</v>
      </c>
      <c r="AE46" s="170">
        <f t="shared" ca="1" si="77"/>
        <v>0</v>
      </c>
      <c r="AF46" s="22"/>
      <c r="AG46" s="224"/>
      <c r="AH46" s="194"/>
      <c r="AI46" s="194"/>
      <c r="AJ46" s="194"/>
      <c r="AK46" s="225"/>
      <c r="AL46" s="224"/>
      <c r="AM46" s="194"/>
      <c r="AN46" s="194"/>
      <c r="AO46" s="194"/>
      <c r="AP46" s="225"/>
      <c r="AQ46" s="224"/>
      <c r="AR46" s="194"/>
      <c r="AS46" s="194"/>
      <c r="AT46" s="194"/>
      <c r="AU46" s="225"/>
      <c r="AV46" s="224"/>
      <c r="AW46" s="194"/>
      <c r="AX46" s="194"/>
      <c r="AY46" s="194"/>
      <c r="AZ46" s="225"/>
      <c r="BA46" s="224"/>
      <c r="BB46" s="194"/>
      <c r="BC46" s="194"/>
      <c r="BD46" s="194"/>
      <c r="BE46" s="225"/>
      <c r="BF46" s="224"/>
      <c r="BG46" s="194"/>
      <c r="BH46" s="194"/>
      <c r="BI46" s="194"/>
      <c r="BJ46" s="225"/>
      <c r="BK46" s="212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215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69">
        <f t="shared" si="21"/>
        <v>0</v>
      </c>
      <c r="CH46" s="26">
        <f t="shared" si="78"/>
        <v>0</v>
      </c>
      <c r="CJ46" s="39">
        <v>38</v>
      </c>
      <c r="CK46" s="16">
        <f t="shared" si="85"/>
        <v>0</v>
      </c>
      <c r="CL46" s="51">
        <f t="shared" ca="1" si="75"/>
        <v>0</v>
      </c>
      <c r="CM46" s="51">
        <f t="shared" ca="1" si="75"/>
        <v>0</v>
      </c>
      <c r="CN46" s="51">
        <f t="shared" ca="1" si="75"/>
        <v>0</v>
      </c>
      <c r="CO46" s="51">
        <f t="shared" ca="1" si="86"/>
        <v>0</v>
      </c>
      <c r="CQ46" s="107">
        <f t="shared" si="87"/>
        <v>0</v>
      </c>
      <c r="CR46" s="107">
        <f t="shared" si="88"/>
        <v>0</v>
      </c>
      <c r="CS46" s="107">
        <f t="shared" si="89"/>
        <v>0</v>
      </c>
      <c r="CT46" s="107">
        <f t="shared" si="90"/>
        <v>0</v>
      </c>
      <c r="CU46" s="107">
        <f t="shared" si="91"/>
        <v>0</v>
      </c>
      <c r="CV46" s="107">
        <f t="shared" si="92"/>
        <v>0</v>
      </c>
      <c r="CW46" s="107">
        <f t="shared" si="93"/>
        <v>0</v>
      </c>
      <c r="CX46" s="107">
        <f t="shared" si="94"/>
        <v>0</v>
      </c>
      <c r="CY46" s="107">
        <f t="shared" si="95"/>
        <v>0</v>
      </c>
      <c r="CZ46" s="107">
        <f t="shared" si="96"/>
        <v>0</v>
      </c>
      <c r="DA46" s="107">
        <f t="shared" si="97"/>
        <v>0</v>
      </c>
      <c r="DB46" s="107">
        <f t="shared" si="98"/>
        <v>0</v>
      </c>
      <c r="DC46" s="107">
        <f t="shared" si="99"/>
        <v>0</v>
      </c>
      <c r="DD46" s="107">
        <f t="shared" si="100"/>
        <v>0</v>
      </c>
      <c r="DE46" s="107">
        <f t="shared" si="101"/>
        <v>0</v>
      </c>
      <c r="DF46" s="107">
        <f t="shared" si="102"/>
        <v>0</v>
      </c>
      <c r="DG46" s="107">
        <f t="shared" si="103"/>
        <v>0</v>
      </c>
      <c r="DH46" s="107">
        <f t="shared" si="104"/>
        <v>0</v>
      </c>
      <c r="DI46" s="107">
        <f t="shared" si="105"/>
        <v>0</v>
      </c>
      <c r="DJ46" s="107">
        <f t="shared" si="106"/>
        <v>0</v>
      </c>
      <c r="DK46" s="107">
        <f t="shared" si="107"/>
        <v>0</v>
      </c>
      <c r="DL46" s="107">
        <f t="shared" si="108"/>
        <v>0</v>
      </c>
      <c r="DM46" s="107">
        <f t="shared" si="109"/>
        <v>0</v>
      </c>
      <c r="DN46" s="107">
        <f t="shared" si="110"/>
        <v>0</v>
      </c>
      <c r="DO46" s="107">
        <f t="shared" si="111"/>
        <v>0</v>
      </c>
      <c r="DP46" s="107">
        <f t="shared" si="112"/>
        <v>0</v>
      </c>
      <c r="DQ46" s="107">
        <f t="shared" si="113"/>
        <v>0</v>
      </c>
      <c r="DR46" s="107">
        <f t="shared" si="114"/>
        <v>0</v>
      </c>
      <c r="DS46" s="107">
        <f t="shared" si="115"/>
        <v>0</v>
      </c>
      <c r="DT46" s="107">
        <f t="shared" si="116"/>
        <v>0</v>
      </c>
      <c r="DV46" s="107">
        <f t="shared" si="117"/>
        <v>0</v>
      </c>
      <c r="DW46" s="107">
        <f t="shared" si="118"/>
        <v>0</v>
      </c>
      <c r="DX46" s="107">
        <f t="shared" si="119"/>
        <v>0</v>
      </c>
      <c r="DY46" s="107">
        <f t="shared" si="120"/>
        <v>0</v>
      </c>
      <c r="DZ46" s="107">
        <f t="shared" si="121"/>
        <v>0</v>
      </c>
      <c r="EA46" s="107">
        <f t="shared" si="122"/>
        <v>0</v>
      </c>
      <c r="EB46" s="107">
        <f t="shared" si="123"/>
        <v>0</v>
      </c>
      <c r="EC46" s="107">
        <f t="shared" si="124"/>
        <v>0</v>
      </c>
      <c r="ED46" s="107">
        <f t="shared" si="125"/>
        <v>0</v>
      </c>
      <c r="EE46" s="107">
        <f t="shared" si="126"/>
        <v>0</v>
      </c>
      <c r="EG46" s="195">
        <f t="shared" si="127"/>
        <v>0</v>
      </c>
      <c r="EH46" s="195">
        <f t="shared" si="128"/>
        <v>0</v>
      </c>
      <c r="EI46" s="195">
        <f t="shared" si="129"/>
        <v>0</v>
      </c>
      <c r="EJ46" s="195">
        <f t="shared" si="130"/>
        <v>0</v>
      </c>
      <c r="EK46" s="195">
        <f t="shared" si="131"/>
        <v>0</v>
      </c>
      <c r="EL46" s="195">
        <f t="shared" si="131"/>
        <v>0</v>
      </c>
      <c r="EM46" s="195">
        <f t="shared" si="131"/>
        <v>0</v>
      </c>
      <c r="EN46" s="195">
        <f t="shared" si="131"/>
        <v>0</v>
      </c>
      <c r="EO46" s="195">
        <f t="shared" si="131"/>
        <v>0</v>
      </c>
      <c r="EP46" s="195">
        <f t="shared" si="131"/>
        <v>0</v>
      </c>
    </row>
    <row r="47" spans="2:146" x14ac:dyDescent="0.2">
      <c r="B47" s="126">
        <f t="shared" si="12"/>
        <v>1</v>
      </c>
      <c r="C47" s="126" t="str">
        <f t="shared" ca="1" si="79"/>
        <v/>
      </c>
      <c r="D47" s="126" t="str">
        <f t="shared" ca="1" si="80"/>
        <v/>
      </c>
      <c r="E47" s="126" t="str">
        <f t="shared" ca="1" si="81"/>
        <v/>
      </c>
      <c r="F47" s="127" t="str">
        <f ca="1">OFFSET(prihlasky!$H$1,$CJ47,0)</f>
        <v/>
      </c>
      <c r="G47" s="127" t="str">
        <f ca="1">IF(OFFSET(prihlasky!$B$1,$CJ47,0)="","",(OFFSET(prihlasky!$B$1,$CJ47,0)))</f>
        <v/>
      </c>
      <c r="H47" s="127">
        <f ca="1">OFFSET(prihlasky!$I$1,$CJ47,0)</f>
        <v>0</v>
      </c>
      <c r="I47" s="127">
        <f ca="1">OFFSET(prihlasky!$A$1,$CJ47,0)</f>
        <v>0</v>
      </c>
      <c r="J47" s="126">
        <f t="shared" si="82"/>
        <v>0</v>
      </c>
      <c r="K47" s="159">
        <f t="shared" si="83"/>
        <v>0</v>
      </c>
      <c r="L47" s="131">
        <f t="shared" ca="1" si="84"/>
        <v>0</v>
      </c>
      <c r="M47" s="127" t="str">
        <f ca="1">IF(OR(CH47=0,ISERROR(MATCH(I47,KKoef!E:E,0))),"",MATCH(I47,KKoef!E:E,0)-1)</f>
        <v/>
      </c>
      <c r="N47" s="127" t="str">
        <f ca="1">IF(M47="","",OFFSET(KKoef!$B$1,M47,0))</f>
        <v/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250"/>
      <c r="AA47" s="119">
        <f t="shared" ca="1" si="76"/>
        <v>0</v>
      </c>
      <c r="AB47" s="252">
        <f t="shared" si="71"/>
        <v>0</v>
      </c>
      <c r="AC47" s="119">
        <f t="shared" si="72"/>
        <v>0</v>
      </c>
      <c r="AD47" s="252">
        <f t="shared" si="73"/>
        <v>0</v>
      </c>
      <c r="AE47" s="170">
        <f t="shared" ca="1" si="77"/>
        <v>0</v>
      </c>
      <c r="AF47" s="22"/>
      <c r="AG47" s="224"/>
      <c r="AH47" s="194"/>
      <c r="AI47" s="194"/>
      <c r="AJ47" s="194"/>
      <c r="AK47" s="225"/>
      <c r="AL47" s="224"/>
      <c r="AM47" s="194"/>
      <c r="AN47" s="194"/>
      <c r="AO47" s="194"/>
      <c r="AP47" s="225"/>
      <c r="AQ47" s="224"/>
      <c r="AR47" s="194"/>
      <c r="AS47" s="194"/>
      <c r="AT47" s="194"/>
      <c r="AU47" s="225"/>
      <c r="AV47" s="224"/>
      <c r="AW47" s="194"/>
      <c r="AX47" s="194"/>
      <c r="AY47" s="194"/>
      <c r="AZ47" s="225"/>
      <c r="BA47" s="224"/>
      <c r="BB47" s="194"/>
      <c r="BC47" s="194"/>
      <c r="BD47" s="194"/>
      <c r="BE47" s="225"/>
      <c r="BF47" s="224"/>
      <c r="BG47" s="194"/>
      <c r="BH47" s="194"/>
      <c r="BI47" s="194"/>
      <c r="BJ47" s="225"/>
      <c r="BK47" s="212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215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69">
        <f t="shared" si="21"/>
        <v>0</v>
      </c>
      <c r="CH47" s="26">
        <f t="shared" si="78"/>
        <v>0</v>
      </c>
      <c r="CJ47" s="39">
        <v>39</v>
      </c>
      <c r="CK47" s="16">
        <f t="shared" si="85"/>
        <v>0</v>
      </c>
      <c r="CL47" s="51">
        <f t="shared" ca="1" si="75"/>
        <v>0</v>
      </c>
      <c r="CM47" s="51">
        <f t="shared" ca="1" si="75"/>
        <v>0</v>
      </c>
      <c r="CN47" s="51">
        <f t="shared" ca="1" si="75"/>
        <v>0</v>
      </c>
      <c r="CO47" s="51">
        <f t="shared" ca="1" si="86"/>
        <v>0</v>
      </c>
      <c r="CQ47" s="107">
        <f t="shared" si="87"/>
        <v>0</v>
      </c>
      <c r="CR47" s="107">
        <f t="shared" si="88"/>
        <v>0</v>
      </c>
      <c r="CS47" s="107">
        <f t="shared" si="89"/>
        <v>0</v>
      </c>
      <c r="CT47" s="107">
        <f t="shared" si="90"/>
        <v>0</v>
      </c>
      <c r="CU47" s="107">
        <f t="shared" si="91"/>
        <v>0</v>
      </c>
      <c r="CV47" s="107">
        <f t="shared" si="92"/>
        <v>0</v>
      </c>
      <c r="CW47" s="107">
        <f t="shared" si="93"/>
        <v>0</v>
      </c>
      <c r="CX47" s="107">
        <f t="shared" si="94"/>
        <v>0</v>
      </c>
      <c r="CY47" s="107">
        <f t="shared" si="95"/>
        <v>0</v>
      </c>
      <c r="CZ47" s="107">
        <f t="shared" si="96"/>
        <v>0</v>
      </c>
      <c r="DA47" s="107">
        <f t="shared" si="97"/>
        <v>0</v>
      </c>
      <c r="DB47" s="107">
        <f t="shared" si="98"/>
        <v>0</v>
      </c>
      <c r="DC47" s="107">
        <f t="shared" si="99"/>
        <v>0</v>
      </c>
      <c r="DD47" s="107">
        <f t="shared" si="100"/>
        <v>0</v>
      </c>
      <c r="DE47" s="107">
        <f t="shared" si="101"/>
        <v>0</v>
      </c>
      <c r="DF47" s="107">
        <f t="shared" si="102"/>
        <v>0</v>
      </c>
      <c r="DG47" s="107">
        <f t="shared" si="103"/>
        <v>0</v>
      </c>
      <c r="DH47" s="107">
        <f t="shared" si="104"/>
        <v>0</v>
      </c>
      <c r="DI47" s="107">
        <f t="shared" si="105"/>
        <v>0</v>
      </c>
      <c r="DJ47" s="107">
        <f t="shared" si="106"/>
        <v>0</v>
      </c>
      <c r="DK47" s="107">
        <f t="shared" si="107"/>
        <v>0</v>
      </c>
      <c r="DL47" s="107">
        <f t="shared" si="108"/>
        <v>0</v>
      </c>
      <c r="DM47" s="107">
        <f t="shared" si="109"/>
        <v>0</v>
      </c>
      <c r="DN47" s="107">
        <f t="shared" si="110"/>
        <v>0</v>
      </c>
      <c r="DO47" s="107">
        <f t="shared" si="111"/>
        <v>0</v>
      </c>
      <c r="DP47" s="107">
        <f t="shared" si="112"/>
        <v>0</v>
      </c>
      <c r="DQ47" s="107">
        <f t="shared" si="113"/>
        <v>0</v>
      </c>
      <c r="DR47" s="107">
        <f t="shared" si="114"/>
        <v>0</v>
      </c>
      <c r="DS47" s="107">
        <f t="shared" si="115"/>
        <v>0</v>
      </c>
      <c r="DT47" s="107">
        <f t="shared" si="116"/>
        <v>0</v>
      </c>
      <c r="DV47" s="107">
        <f t="shared" si="117"/>
        <v>0</v>
      </c>
      <c r="DW47" s="107">
        <f t="shared" si="118"/>
        <v>0</v>
      </c>
      <c r="DX47" s="107">
        <f t="shared" si="119"/>
        <v>0</v>
      </c>
      <c r="DY47" s="107">
        <f t="shared" si="120"/>
        <v>0</v>
      </c>
      <c r="DZ47" s="107">
        <f t="shared" si="121"/>
        <v>0</v>
      </c>
      <c r="EA47" s="107">
        <f t="shared" si="122"/>
        <v>0</v>
      </c>
      <c r="EB47" s="107">
        <f t="shared" si="123"/>
        <v>0</v>
      </c>
      <c r="EC47" s="107">
        <f t="shared" si="124"/>
        <v>0</v>
      </c>
      <c r="ED47" s="107">
        <f t="shared" si="125"/>
        <v>0</v>
      </c>
      <c r="EE47" s="107">
        <f t="shared" si="126"/>
        <v>0</v>
      </c>
      <c r="EG47" s="195">
        <f t="shared" si="127"/>
        <v>0</v>
      </c>
      <c r="EH47" s="195">
        <f t="shared" si="128"/>
        <v>0</v>
      </c>
      <c r="EI47" s="195">
        <f t="shared" si="129"/>
        <v>0</v>
      </c>
      <c r="EJ47" s="195">
        <f t="shared" si="130"/>
        <v>0</v>
      </c>
      <c r="EK47" s="195">
        <f t="shared" si="131"/>
        <v>0</v>
      </c>
      <c r="EL47" s="195">
        <f t="shared" si="131"/>
        <v>0</v>
      </c>
      <c r="EM47" s="195">
        <f t="shared" si="131"/>
        <v>0</v>
      </c>
      <c r="EN47" s="195">
        <f t="shared" si="131"/>
        <v>0</v>
      </c>
      <c r="EO47" s="195">
        <f t="shared" si="131"/>
        <v>0</v>
      </c>
      <c r="EP47" s="195">
        <f t="shared" si="131"/>
        <v>0</v>
      </c>
    </row>
    <row r="48" spans="2:146" x14ac:dyDescent="0.2">
      <c r="B48" s="126">
        <f t="shared" si="12"/>
        <v>1</v>
      </c>
      <c r="C48" s="126" t="str">
        <f t="shared" ca="1" si="79"/>
        <v/>
      </c>
      <c r="D48" s="126" t="str">
        <f t="shared" ca="1" si="80"/>
        <v/>
      </c>
      <c r="E48" s="126" t="str">
        <f t="shared" ca="1" si="81"/>
        <v/>
      </c>
      <c r="F48" s="127" t="str">
        <f ca="1">OFFSET(prihlasky!$H$1,$CJ48,0)</f>
        <v/>
      </c>
      <c r="G48" s="127" t="str">
        <f ca="1">IF(OFFSET(prihlasky!$B$1,$CJ48,0)="","",(OFFSET(prihlasky!$B$1,$CJ48,0)))</f>
        <v/>
      </c>
      <c r="H48" s="127">
        <f ca="1">OFFSET(prihlasky!$I$1,$CJ48,0)</f>
        <v>0</v>
      </c>
      <c r="I48" s="127">
        <f ca="1">OFFSET(prihlasky!$A$1,$CJ48,0)</f>
        <v>0</v>
      </c>
      <c r="J48" s="126">
        <f t="shared" si="82"/>
        <v>0</v>
      </c>
      <c r="K48" s="159">
        <f t="shared" si="83"/>
        <v>0</v>
      </c>
      <c r="L48" s="131">
        <f t="shared" ca="1" si="84"/>
        <v>0</v>
      </c>
      <c r="M48" s="127" t="str">
        <f ca="1">IF(OR(CH48=0,ISERROR(MATCH(I48,KKoef!E:E,0))),"",MATCH(I48,KKoef!E:E,0)-1)</f>
        <v/>
      </c>
      <c r="N48" s="127" t="str">
        <f ca="1">IF(M48="","",OFFSET(KKoef!$B$1,M48,0))</f>
        <v/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250"/>
      <c r="AA48" s="119">
        <f t="shared" ca="1" si="76"/>
        <v>0</v>
      </c>
      <c r="AB48" s="252">
        <f t="shared" si="71"/>
        <v>0</v>
      </c>
      <c r="AC48" s="119">
        <f t="shared" si="72"/>
        <v>0</v>
      </c>
      <c r="AD48" s="252">
        <f t="shared" si="73"/>
        <v>0</v>
      </c>
      <c r="AE48" s="170">
        <f t="shared" ca="1" si="77"/>
        <v>0</v>
      </c>
      <c r="AF48" s="22"/>
      <c r="AG48" s="224"/>
      <c r="AH48" s="194"/>
      <c r="AI48" s="194"/>
      <c r="AJ48" s="194"/>
      <c r="AK48" s="225"/>
      <c r="AL48" s="224"/>
      <c r="AM48" s="194"/>
      <c r="AN48" s="194"/>
      <c r="AO48" s="194"/>
      <c r="AP48" s="225"/>
      <c r="AQ48" s="224"/>
      <c r="AR48" s="194"/>
      <c r="AS48" s="194"/>
      <c r="AT48" s="194"/>
      <c r="AU48" s="225"/>
      <c r="AV48" s="224"/>
      <c r="AW48" s="194"/>
      <c r="AX48" s="194"/>
      <c r="AY48" s="194"/>
      <c r="AZ48" s="225"/>
      <c r="BA48" s="224"/>
      <c r="BB48" s="194"/>
      <c r="BC48" s="194"/>
      <c r="BD48" s="194"/>
      <c r="BE48" s="225"/>
      <c r="BF48" s="224"/>
      <c r="BG48" s="194"/>
      <c r="BH48" s="194"/>
      <c r="BI48" s="194"/>
      <c r="BJ48" s="225"/>
      <c r="BK48" s="212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215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69">
        <f t="shared" si="21"/>
        <v>0</v>
      </c>
      <c r="CH48" s="26">
        <f t="shared" si="78"/>
        <v>0</v>
      </c>
      <c r="CJ48" s="39">
        <v>40</v>
      </c>
      <c r="CK48" s="16">
        <f t="shared" si="85"/>
        <v>0</v>
      </c>
      <c r="CL48" s="51">
        <f t="shared" ca="1" si="75"/>
        <v>0</v>
      </c>
      <c r="CM48" s="51">
        <f t="shared" ca="1" si="75"/>
        <v>0</v>
      </c>
      <c r="CN48" s="51">
        <f t="shared" ca="1" si="75"/>
        <v>0</v>
      </c>
      <c r="CO48" s="51">
        <f t="shared" ca="1" si="86"/>
        <v>0</v>
      </c>
      <c r="CQ48" s="107">
        <f t="shared" si="87"/>
        <v>0</v>
      </c>
      <c r="CR48" s="107">
        <f t="shared" si="88"/>
        <v>0</v>
      </c>
      <c r="CS48" s="107">
        <f t="shared" si="89"/>
        <v>0</v>
      </c>
      <c r="CT48" s="107">
        <f t="shared" si="90"/>
        <v>0</v>
      </c>
      <c r="CU48" s="107">
        <f t="shared" si="91"/>
        <v>0</v>
      </c>
      <c r="CV48" s="107">
        <f t="shared" si="92"/>
        <v>0</v>
      </c>
      <c r="CW48" s="107">
        <f t="shared" si="93"/>
        <v>0</v>
      </c>
      <c r="CX48" s="107">
        <f t="shared" si="94"/>
        <v>0</v>
      </c>
      <c r="CY48" s="107">
        <f t="shared" si="95"/>
        <v>0</v>
      </c>
      <c r="CZ48" s="107">
        <f t="shared" si="96"/>
        <v>0</v>
      </c>
      <c r="DA48" s="107">
        <f t="shared" si="97"/>
        <v>0</v>
      </c>
      <c r="DB48" s="107">
        <f t="shared" si="98"/>
        <v>0</v>
      </c>
      <c r="DC48" s="107">
        <f t="shared" si="99"/>
        <v>0</v>
      </c>
      <c r="DD48" s="107">
        <f t="shared" si="100"/>
        <v>0</v>
      </c>
      <c r="DE48" s="107">
        <f t="shared" si="101"/>
        <v>0</v>
      </c>
      <c r="DF48" s="107">
        <f t="shared" si="102"/>
        <v>0</v>
      </c>
      <c r="DG48" s="107">
        <f t="shared" si="103"/>
        <v>0</v>
      </c>
      <c r="DH48" s="107">
        <f t="shared" si="104"/>
        <v>0</v>
      </c>
      <c r="DI48" s="107">
        <f t="shared" si="105"/>
        <v>0</v>
      </c>
      <c r="DJ48" s="107">
        <f t="shared" si="106"/>
        <v>0</v>
      </c>
      <c r="DK48" s="107">
        <f t="shared" si="107"/>
        <v>0</v>
      </c>
      <c r="DL48" s="107">
        <f t="shared" si="108"/>
        <v>0</v>
      </c>
      <c r="DM48" s="107">
        <f t="shared" si="109"/>
        <v>0</v>
      </c>
      <c r="DN48" s="107">
        <f t="shared" si="110"/>
        <v>0</v>
      </c>
      <c r="DO48" s="107">
        <f t="shared" si="111"/>
        <v>0</v>
      </c>
      <c r="DP48" s="107">
        <f t="shared" si="112"/>
        <v>0</v>
      </c>
      <c r="DQ48" s="107">
        <f t="shared" si="113"/>
        <v>0</v>
      </c>
      <c r="DR48" s="107">
        <f t="shared" si="114"/>
        <v>0</v>
      </c>
      <c r="DS48" s="107">
        <f t="shared" si="115"/>
        <v>0</v>
      </c>
      <c r="DT48" s="107">
        <f t="shared" si="116"/>
        <v>0</v>
      </c>
      <c r="DV48" s="107">
        <f t="shared" si="117"/>
        <v>0</v>
      </c>
      <c r="DW48" s="107">
        <f t="shared" si="118"/>
        <v>0</v>
      </c>
      <c r="DX48" s="107">
        <f t="shared" si="119"/>
        <v>0</v>
      </c>
      <c r="DY48" s="107">
        <f t="shared" si="120"/>
        <v>0</v>
      </c>
      <c r="DZ48" s="107">
        <f t="shared" si="121"/>
        <v>0</v>
      </c>
      <c r="EA48" s="107">
        <f t="shared" si="122"/>
        <v>0</v>
      </c>
      <c r="EB48" s="107">
        <f t="shared" si="123"/>
        <v>0</v>
      </c>
      <c r="EC48" s="107">
        <f t="shared" si="124"/>
        <v>0</v>
      </c>
      <c r="ED48" s="107">
        <f t="shared" si="125"/>
        <v>0</v>
      </c>
      <c r="EE48" s="107">
        <f t="shared" si="126"/>
        <v>0</v>
      </c>
      <c r="EG48" s="195">
        <f t="shared" si="127"/>
        <v>0</v>
      </c>
      <c r="EH48" s="195">
        <f t="shared" si="128"/>
        <v>0</v>
      </c>
      <c r="EI48" s="195">
        <f t="shared" si="129"/>
        <v>0</v>
      </c>
      <c r="EJ48" s="195">
        <f t="shared" si="130"/>
        <v>0</v>
      </c>
      <c r="EK48" s="195">
        <f t="shared" si="131"/>
        <v>0</v>
      </c>
      <c r="EL48" s="195">
        <f t="shared" si="131"/>
        <v>0</v>
      </c>
      <c r="EM48" s="195">
        <f t="shared" si="131"/>
        <v>0</v>
      </c>
      <c r="EN48" s="195">
        <f t="shared" si="131"/>
        <v>0</v>
      </c>
      <c r="EO48" s="195">
        <f t="shared" si="131"/>
        <v>0</v>
      </c>
      <c r="EP48" s="195">
        <f t="shared" si="131"/>
        <v>0</v>
      </c>
    </row>
    <row r="49" spans="2:146" x14ac:dyDescent="0.2">
      <c r="B49" s="126">
        <f t="shared" si="12"/>
        <v>1</v>
      </c>
      <c r="C49" s="126" t="str">
        <f t="shared" ca="1" si="79"/>
        <v/>
      </c>
      <c r="D49" s="126" t="str">
        <f t="shared" ca="1" si="80"/>
        <v/>
      </c>
      <c r="E49" s="126" t="str">
        <f t="shared" ca="1" si="81"/>
        <v/>
      </c>
      <c r="F49" s="127" t="str">
        <f ca="1">OFFSET(prihlasky!$H$1,$CJ49,0)</f>
        <v/>
      </c>
      <c r="G49" s="127" t="str">
        <f ca="1">IF(OFFSET(prihlasky!$B$1,$CJ49,0)="","",(OFFSET(prihlasky!$B$1,$CJ49,0)))</f>
        <v/>
      </c>
      <c r="H49" s="127">
        <f ca="1">OFFSET(prihlasky!$I$1,$CJ49,0)</f>
        <v>0</v>
      </c>
      <c r="I49" s="127">
        <f ca="1">OFFSET(prihlasky!$A$1,$CJ49,0)</f>
        <v>0</v>
      </c>
      <c r="J49" s="126">
        <f t="shared" si="82"/>
        <v>0</v>
      </c>
      <c r="K49" s="159">
        <f t="shared" si="83"/>
        <v>0</v>
      </c>
      <c r="L49" s="131">
        <f t="shared" ca="1" si="84"/>
        <v>0</v>
      </c>
      <c r="M49" s="127" t="str">
        <f ca="1">IF(OR(CH49=0,ISERROR(MATCH(I49,KKoef!E:E,0))),"",MATCH(I49,KKoef!E:E,0)-1)</f>
        <v/>
      </c>
      <c r="N49" s="127" t="str">
        <f ca="1">IF(M49="","",OFFSET(KKoef!$B$1,M49,0))</f>
        <v/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250"/>
      <c r="AA49" s="119">
        <f t="shared" ca="1" si="76"/>
        <v>0</v>
      </c>
      <c r="AB49" s="252">
        <f t="shared" si="71"/>
        <v>0</v>
      </c>
      <c r="AC49" s="119">
        <f t="shared" si="72"/>
        <v>0</v>
      </c>
      <c r="AD49" s="252">
        <f t="shared" si="73"/>
        <v>0</v>
      </c>
      <c r="AE49" s="170">
        <f t="shared" ca="1" si="77"/>
        <v>0</v>
      </c>
      <c r="AF49" s="22"/>
      <c r="AG49" s="224"/>
      <c r="AH49" s="194"/>
      <c r="AI49" s="194"/>
      <c r="AJ49" s="194"/>
      <c r="AK49" s="225"/>
      <c r="AL49" s="224"/>
      <c r="AM49" s="194"/>
      <c r="AN49" s="194"/>
      <c r="AO49" s="194"/>
      <c r="AP49" s="225"/>
      <c r="AQ49" s="224"/>
      <c r="AR49" s="194"/>
      <c r="AS49" s="194"/>
      <c r="AT49" s="194"/>
      <c r="AU49" s="225"/>
      <c r="AV49" s="224"/>
      <c r="AW49" s="194"/>
      <c r="AX49" s="194"/>
      <c r="AY49" s="194"/>
      <c r="AZ49" s="225"/>
      <c r="BA49" s="224"/>
      <c r="BB49" s="194"/>
      <c r="BC49" s="194"/>
      <c r="BD49" s="194"/>
      <c r="BE49" s="225"/>
      <c r="BF49" s="224"/>
      <c r="BG49" s="194"/>
      <c r="BH49" s="194"/>
      <c r="BI49" s="194"/>
      <c r="BJ49" s="225"/>
      <c r="BK49" s="212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215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69">
        <f t="shared" si="21"/>
        <v>0</v>
      </c>
      <c r="CH49" s="26">
        <f t="shared" si="78"/>
        <v>0</v>
      </c>
      <c r="CJ49" s="39">
        <v>41</v>
      </c>
      <c r="CK49" s="16">
        <f t="shared" si="85"/>
        <v>0</v>
      </c>
      <c r="CL49" s="51">
        <f t="shared" ref="CL49:CN68" ca="1" si="132">IF($H49=CL$8,$CK49,0)</f>
        <v>0</v>
      </c>
      <c r="CM49" s="51">
        <f t="shared" ca="1" si="132"/>
        <v>0</v>
      </c>
      <c r="CN49" s="51">
        <f t="shared" ca="1" si="132"/>
        <v>0</v>
      </c>
      <c r="CO49" s="51">
        <f t="shared" ca="1" si="86"/>
        <v>0</v>
      </c>
      <c r="CQ49" s="107">
        <f t="shared" si="87"/>
        <v>0</v>
      </c>
      <c r="CR49" s="107">
        <f t="shared" si="88"/>
        <v>0</v>
      </c>
      <c r="CS49" s="107">
        <f t="shared" si="89"/>
        <v>0</v>
      </c>
      <c r="CT49" s="107">
        <f t="shared" si="90"/>
        <v>0</v>
      </c>
      <c r="CU49" s="107">
        <f t="shared" si="91"/>
        <v>0</v>
      </c>
      <c r="CV49" s="107">
        <f t="shared" si="92"/>
        <v>0</v>
      </c>
      <c r="CW49" s="107">
        <f t="shared" si="93"/>
        <v>0</v>
      </c>
      <c r="CX49" s="107">
        <f t="shared" si="94"/>
        <v>0</v>
      </c>
      <c r="CY49" s="107">
        <f t="shared" si="95"/>
        <v>0</v>
      </c>
      <c r="CZ49" s="107">
        <f t="shared" si="96"/>
        <v>0</v>
      </c>
      <c r="DA49" s="107">
        <f t="shared" si="97"/>
        <v>0</v>
      </c>
      <c r="DB49" s="107">
        <f t="shared" si="98"/>
        <v>0</v>
      </c>
      <c r="DC49" s="107">
        <f t="shared" si="99"/>
        <v>0</v>
      </c>
      <c r="DD49" s="107">
        <f t="shared" si="100"/>
        <v>0</v>
      </c>
      <c r="DE49" s="107">
        <f t="shared" si="101"/>
        <v>0</v>
      </c>
      <c r="DF49" s="107">
        <f t="shared" si="102"/>
        <v>0</v>
      </c>
      <c r="DG49" s="107">
        <f t="shared" si="103"/>
        <v>0</v>
      </c>
      <c r="DH49" s="107">
        <f t="shared" si="104"/>
        <v>0</v>
      </c>
      <c r="DI49" s="107">
        <f t="shared" si="105"/>
        <v>0</v>
      </c>
      <c r="DJ49" s="107">
        <f t="shared" si="106"/>
        <v>0</v>
      </c>
      <c r="DK49" s="107">
        <f t="shared" si="107"/>
        <v>0</v>
      </c>
      <c r="DL49" s="107">
        <f t="shared" si="108"/>
        <v>0</v>
      </c>
      <c r="DM49" s="107">
        <f t="shared" si="109"/>
        <v>0</v>
      </c>
      <c r="DN49" s="107">
        <f t="shared" si="110"/>
        <v>0</v>
      </c>
      <c r="DO49" s="107">
        <f t="shared" si="111"/>
        <v>0</v>
      </c>
      <c r="DP49" s="107">
        <f t="shared" si="112"/>
        <v>0</v>
      </c>
      <c r="DQ49" s="107">
        <f t="shared" si="113"/>
        <v>0</v>
      </c>
      <c r="DR49" s="107">
        <f t="shared" si="114"/>
        <v>0</v>
      </c>
      <c r="DS49" s="107">
        <f t="shared" si="115"/>
        <v>0</v>
      </c>
      <c r="DT49" s="107">
        <f t="shared" si="116"/>
        <v>0</v>
      </c>
      <c r="DV49" s="107">
        <f t="shared" si="117"/>
        <v>0</v>
      </c>
      <c r="DW49" s="107">
        <f t="shared" si="118"/>
        <v>0</v>
      </c>
      <c r="DX49" s="107">
        <f t="shared" si="119"/>
        <v>0</v>
      </c>
      <c r="DY49" s="107">
        <f t="shared" si="120"/>
        <v>0</v>
      </c>
      <c r="DZ49" s="107">
        <f t="shared" si="121"/>
        <v>0</v>
      </c>
      <c r="EA49" s="107">
        <f t="shared" si="122"/>
        <v>0</v>
      </c>
      <c r="EB49" s="107">
        <f t="shared" si="123"/>
        <v>0</v>
      </c>
      <c r="EC49" s="107">
        <f t="shared" si="124"/>
        <v>0</v>
      </c>
      <c r="ED49" s="107">
        <f t="shared" si="125"/>
        <v>0</v>
      </c>
      <c r="EE49" s="107">
        <f t="shared" si="126"/>
        <v>0</v>
      </c>
      <c r="EG49" s="195">
        <f t="shared" si="127"/>
        <v>0</v>
      </c>
      <c r="EH49" s="195">
        <f t="shared" si="128"/>
        <v>0</v>
      </c>
      <c r="EI49" s="195">
        <f t="shared" si="129"/>
        <v>0</v>
      </c>
      <c r="EJ49" s="195">
        <f t="shared" si="130"/>
        <v>0</v>
      </c>
      <c r="EK49" s="195">
        <f t="shared" si="131"/>
        <v>0</v>
      </c>
      <c r="EL49" s="195">
        <f t="shared" si="131"/>
        <v>0</v>
      </c>
      <c r="EM49" s="195">
        <f t="shared" si="131"/>
        <v>0</v>
      </c>
      <c r="EN49" s="195">
        <f t="shared" si="131"/>
        <v>0</v>
      </c>
      <c r="EO49" s="195">
        <f t="shared" si="131"/>
        <v>0</v>
      </c>
      <c r="EP49" s="195">
        <f t="shared" si="131"/>
        <v>0</v>
      </c>
    </row>
    <row r="50" spans="2:146" x14ac:dyDescent="0.2">
      <c r="B50" s="126">
        <f t="shared" si="12"/>
        <v>1</v>
      </c>
      <c r="C50" s="126" t="str">
        <f t="shared" ca="1" si="79"/>
        <v/>
      </c>
      <c r="D50" s="126" t="str">
        <f t="shared" ca="1" si="80"/>
        <v/>
      </c>
      <c r="E50" s="126" t="str">
        <f t="shared" ca="1" si="81"/>
        <v/>
      </c>
      <c r="F50" s="127" t="str">
        <f ca="1">OFFSET(prihlasky!$H$1,$CJ50,0)</f>
        <v/>
      </c>
      <c r="G50" s="127" t="str">
        <f ca="1">IF(OFFSET(prihlasky!$B$1,$CJ50,0)="","",(OFFSET(prihlasky!$B$1,$CJ50,0)))</f>
        <v/>
      </c>
      <c r="H50" s="127">
        <f ca="1">OFFSET(prihlasky!$I$1,$CJ50,0)</f>
        <v>0</v>
      </c>
      <c r="I50" s="127">
        <f ca="1">OFFSET(prihlasky!$A$1,$CJ50,0)</f>
        <v>0</v>
      </c>
      <c r="J50" s="126">
        <f t="shared" si="82"/>
        <v>0</v>
      </c>
      <c r="K50" s="159">
        <f t="shared" si="83"/>
        <v>0</v>
      </c>
      <c r="L50" s="131">
        <f t="shared" ca="1" si="84"/>
        <v>0</v>
      </c>
      <c r="M50" s="127" t="str">
        <f ca="1">IF(OR(CH50=0,ISERROR(MATCH(I50,KKoef!E:E,0))),"",MATCH(I50,KKoef!E:E,0)-1)</f>
        <v/>
      </c>
      <c r="N50" s="127" t="str">
        <f ca="1">IF(M50="","",OFFSET(KKoef!$B$1,M50,0))</f>
        <v/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250"/>
      <c r="AA50" s="119">
        <f t="shared" ca="1" si="76"/>
        <v>0</v>
      </c>
      <c r="AB50" s="252">
        <f t="shared" si="71"/>
        <v>0</v>
      </c>
      <c r="AC50" s="119">
        <f t="shared" si="72"/>
        <v>0</v>
      </c>
      <c r="AD50" s="252">
        <f t="shared" si="73"/>
        <v>0</v>
      </c>
      <c r="AE50" s="170">
        <f t="shared" ca="1" si="77"/>
        <v>0</v>
      </c>
      <c r="AF50" s="22"/>
      <c r="AG50" s="224"/>
      <c r="AH50" s="194"/>
      <c r="AI50" s="194"/>
      <c r="AJ50" s="194"/>
      <c r="AK50" s="225"/>
      <c r="AL50" s="224"/>
      <c r="AM50" s="194"/>
      <c r="AN50" s="194"/>
      <c r="AO50" s="194"/>
      <c r="AP50" s="225"/>
      <c r="AQ50" s="224"/>
      <c r="AR50" s="194"/>
      <c r="AS50" s="194"/>
      <c r="AT50" s="194"/>
      <c r="AU50" s="225"/>
      <c r="AV50" s="224"/>
      <c r="AW50" s="194"/>
      <c r="AX50" s="194"/>
      <c r="AY50" s="194"/>
      <c r="AZ50" s="225"/>
      <c r="BA50" s="224"/>
      <c r="BB50" s="194"/>
      <c r="BC50" s="194"/>
      <c r="BD50" s="194"/>
      <c r="BE50" s="225"/>
      <c r="BF50" s="224"/>
      <c r="BG50" s="194"/>
      <c r="BH50" s="194"/>
      <c r="BI50" s="194"/>
      <c r="BJ50" s="225"/>
      <c r="BK50" s="212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215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69">
        <f t="shared" si="21"/>
        <v>0</v>
      </c>
      <c r="CH50" s="26">
        <f t="shared" si="78"/>
        <v>0</v>
      </c>
      <c r="CJ50" s="39">
        <v>42</v>
      </c>
      <c r="CK50" s="16">
        <f t="shared" si="85"/>
        <v>0</v>
      </c>
      <c r="CL50" s="51">
        <f t="shared" ca="1" si="132"/>
        <v>0</v>
      </c>
      <c r="CM50" s="51">
        <f t="shared" ca="1" si="132"/>
        <v>0</v>
      </c>
      <c r="CN50" s="51">
        <f t="shared" ca="1" si="132"/>
        <v>0</v>
      </c>
      <c r="CO50" s="51">
        <f t="shared" ca="1" si="86"/>
        <v>0</v>
      </c>
      <c r="CQ50" s="107">
        <f t="shared" si="87"/>
        <v>0</v>
      </c>
      <c r="CR50" s="107">
        <f t="shared" si="88"/>
        <v>0</v>
      </c>
      <c r="CS50" s="107">
        <f t="shared" si="89"/>
        <v>0</v>
      </c>
      <c r="CT50" s="107">
        <f t="shared" si="90"/>
        <v>0</v>
      </c>
      <c r="CU50" s="107">
        <f t="shared" si="91"/>
        <v>0</v>
      </c>
      <c r="CV50" s="107">
        <f t="shared" si="92"/>
        <v>0</v>
      </c>
      <c r="CW50" s="107">
        <f t="shared" si="93"/>
        <v>0</v>
      </c>
      <c r="CX50" s="107">
        <f t="shared" si="94"/>
        <v>0</v>
      </c>
      <c r="CY50" s="107">
        <f t="shared" si="95"/>
        <v>0</v>
      </c>
      <c r="CZ50" s="107">
        <f t="shared" si="96"/>
        <v>0</v>
      </c>
      <c r="DA50" s="107">
        <f t="shared" si="97"/>
        <v>0</v>
      </c>
      <c r="DB50" s="107">
        <f t="shared" si="98"/>
        <v>0</v>
      </c>
      <c r="DC50" s="107">
        <f t="shared" si="99"/>
        <v>0</v>
      </c>
      <c r="DD50" s="107">
        <f t="shared" si="100"/>
        <v>0</v>
      </c>
      <c r="DE50" s="107">
        <f t="shared" si="101"/>
        <v>0</v>
      </c>
      <c r="DF50" s="107">
        <f t="shared" si="102"/>
        <v>0</v>
      </c>
      <c r="DG50" s="107">
        <f t="shared" si="103"/>
        <v>0</v>
      </c>
      <c r="DH50" s="107">
        <f t="shared" si="104"/>
        <v>0</v>
      </c>
      <c r="DI50" s="107">
        <f t="shared" si="105"/>
        <v>0</v>
      </c>
      <c r="DJ50" s="107">
        <f t="shared" si="106"/>
        <v>0</v>
      </c>
      <c r="DK50" s="107">
        <f t="shared" si="107"/>
        <v>0</v>
      </c>
      <c r="DL50" s="107">
        <f t="shared" si="108"/>
        <v>0</v>
      </c>
      <c r="DM50" s="107">
        <f t="shared" si="109"/>
        <v>0</v>
      </c>
      <c r="DN50" s="107">
        <f t="shared" si="110"/>
        <v>0</v>
      </c>
      <c r="DO50" s="107">
        <f t="shared" si="111"/>
        <v>0</v>
      </c>
      <c r="DP50" s="107">
        <f t="shared" si="112"/>
        <v>0</v>
      </c>
      <c r="DQ50" s="107">
        <f t="shared" si="113"/>
        <v>0</v>
      </c>
      <c r="DR50" s="107">
        <f t="shared" si="114"/>
        <v>0</v>
      </c>
      <c r="DS50" s="107">
        <f t="shared" si="115"/>
        <v>0</v>
      </c>
      <c r="DT50" s="107">
        <f t="shared" si="116"/>
        <v>0</v>
      </c>
      <c r="DV50" s="107">
        <f t="shared" si="117"/>
        <v>0</v>
      </c>
      <c r="DW50" s="107">
        <f t="shared" si="118"/>
        <v>0</v>
      </c>
      <c r="DX50" s="107">
        <f t="shared" si="119"/>
        <v>0</v>
      </c>
      <c r="DY50" s="107">
        <f t="shared" si="120"/>
        <v>0</v>
      </c>
      <c r="DZ50" s="107">
        <f t="shared" si="121"/>
        <v>0</v>
      </c>
      <c r="EA50" s="107">
        <f t="shared" si="122"/>
        <v>0</v>
      </c>
      <c r="EB50" s="107">
        <f t="shared" si="123"/>
        <v>0</v>
      </c>
      <c r="EC50" s="107">
        <f t="shared" si="124"/>
        <v>0</v>
      </c>
      <c r="ED50" s="107">
        <f t="shared" si="125"/>
        <v>0</v>
      </c>
      <c r="EE50" s="107">
        <f t="shared" si="126"/>
        <v>0</v>
      </c>
      <c r="EG50" s="195">
        <f t="shared" si="127"/>
        <v>0</v>
      </c>
      <c r="EH50" s="195">
        <f t="shared" si="128"/>
        <v>0</v>
      </c>
      <c r="EI50" s="195">
        <f t="shared" si="129"/>
        <v>0</v>
      </c>
      <c r="EJ50" s="195">
        <f t="shared" si="130"/>
        <v>0</v>
      </c>
      <c r="EK50" s="195">
        <f t="shared" si="131"/>
        <v>0</v>
      </c>
      <c r="EL50" s="195">
        <f t="shared" si="131"/>
        <v>0</v>
      </c>
      <c r="EM50" s="195">
        <f t="shared" si="131"/>
        <v>0</v>
      </c>
      <c r="EN50" s="195">
        <f t="shared" si="131"/>
        <v>0</v>
      </c>
      <c r="EO50" s="195">
        <f t="shared" si="131"/>
        <v>0</v>
      </c>
      <c r="EP50" s="195">
        <f t="shared" si="131"/>
        <v>0</v>
      </c>
    </row>
    <row r="51" spans="2:146" x14ac:dyDescent="0.2">
      <c r="B51" s="126">
        <f t="shared" si="12"/>
        <v>1</v>
      </c>
      <c r="C51" s="126" t="str">
        <f t="shared" ca="1" si="79"/>
        <v/>
      </c>
      <c r="D51" s="126" t="str">
        <f t="shared" ca="1" si="80"/>
        <v/>
      </c>
      <c r="E51" s="126" t="str">
        <f t="shared" ca="1" si="81"/>
        <v/>
      </c>
      <c r="F51" s="127" t="str">
        <f ca="1">OFFSET(prihlasky!$H$1,$CJ51,0)</f>
        <v/>
      </c>
      <c r="G51" s="127" t="str">
        <f ca="1">IF(OFFSET(prihlasky!$B$1,$CJ51,0)="","",(OFFSET(prihlasky!$B$1,$CJ51,0)))</f>
        <v/>
      </c>
      <c r="H51" s="127">
        <f ca="1">OFFSET(prihlasky!$I$1,$CJ51,0)</f>
        <v>0</v>
      </c>
      <c r="I51" s="127">
        <f ca="1">OFFSET(prihlasky!$A$1,$CJ51,0)</f>
        <v>0</v>
      </c>
      <c r="J51" s="126">
        <f t="shared" si="82"/>
        <v>0</v>
      </c>
      <c r="K51" s="159">
        <f t="shared" si="83"/>
        <v>0</v>
      </c>
      <c r="L51" s="131">
        <f t="shared" ca="1" si="84"/>
        <v>0</v>
      </c>
      <c r="M51" s="127" t="str">
        <f ca="1">IF(OR(CH51=0,ISERROR(MATCH(I51,KKoef!E:E,0))),"",MATCH(I51,KKoef!E:E,0)-1)</f>
        <v/>
      </c>
      <c r="N51" s="127" t="str">
        <f ca="1">IF(M51="","",OFFSET(KKoef!$B$1,M51,0))</f>
        <v/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250"/>
      <c r="AA51" s="119">
        <f t="shared" ca="1" si="76"/>
        <v>0</v>
      </c>
      <c r="AB51" s="252">
        <f t="shared" si="71"/>
        <v>0</v>
      </c>
      <c r="AC51" s="119">
        <f t="shared" si="72"/>
        <v>0</v>
      </c>
      <c r="AD51" s="252">
        <f t="shared" si="73"/>
        <v>0</v>
      </c>
      <c r="AE51" s="170">
        <f t="shared" ca="1" si="77"/>
        <v>0</v>
      </c>
      <c r="AF51" s="22"/>
      <c r="AG51" s="224"/>
      <c r="AH51" s="194"/>
      <c r="AI51" s="194"/>
      <c r="AJ51" s="194"/>
      <c r="AK51" s="225"/>
      <c r="AL51" s="224"/>
      <c r="AM51" s="194"/>
      <c r="AN51" s="194"/>
      <c r="AO51" s="194"/>
      <c r="AP51" s="225"/>
      <c r="AQ51" s="224"/>
      <c r="AR51" s="194"/>
      <c r="AS51" s="194"/>
      <c r="AT51" s="194"/>
      <c r="AU51" s="225"/>
      <c r="AV51" s="224"/>
      <c r="AW51" s="194"/>
      <c r="AX51" s="194"/>
      <c r="AY51" s="194"/>
      <c r="AZ51" s="225"/>
      <c r="BA51" s="224"/>
      <c r="BB51" s="194"/>
      <c r="BC51" s="194"/>
      <c r="BD51" s="194"/>
      <c r="BE51" s="225"/>
      <c r="BF51" s="224"/>
      <c r="BG51" s="194"/>
      <c r="BH51" s="194"/>
      <c r="BI51" s="194"/>
      <c r="BJ51" s="225"/>
      <c r="BK51" s="212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215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69">
        <f t="shared" si="21"/>
        <v>0</v>
      </c>
      <c r="CH51" s="26">
        <f t="shared" si="78"/>
        <v>0</v>
      </c>
      <c r="CJ51" s="39">
        <v>43</v>
      </c>
      <c r="CK51" s="16">
        <f t="shared" si="85"/>
        <v>0</v>
      </c>
      <c r="CL51" s="51">
        <f t="shared" ca="1" si="132"/>
        <v>0</v>
      </c>
      <c r="CM51" s="51">
        <f t="shared" ca="1" si="132"/>
        <v>0</v>
      </c>
      <c r="CN51" s="51">
        <f t="shared" ca="1" si="132"/>
        <v>0</v>
      </c>
      <c r="CO51" s="51">
        <f t="shared" ca="1" si="86"/>
        <v>0</v>
      </c>
      <c r="CQ51" s="107">
        <f t="shared" si="87"/>
        <v>0</v>
      </c>
      <c r="CR51" s="107">
        <f t="shared" si="88"/>
        <v>0</v>
      </c>
      <c r="CS51" s="107">
        <f t="shared" si="89"/>
        <v>0</v>
      </c>
      <c r="CT51" s="107">
        <f t="shared" si="90"/>
        <v>0</v>
      </c>
      <c r="CU51" s="107">
        <f t="shared" si="91"/>
        <v>0</v>
      </c>
      <c r="CV51" s="107">
        <f t="shared" si="92"/>
        <v>0</v>
      </c>
      <c r="CW51" s="107">
        <f t="shared" si="93"/>
        <v>0</v>
      </c>
      <c r="CX51" s="107">
        <f t="shared" si="94"/>
        <v>0</v>
      </c>
      <c r="CY51" s="107">
        <f t="shared" si="95"/>
        <v>0</v>
      </c>
      <c r="CZ51" s="107">
        <f t="shared" si="96"/>
        <v>0</v>
      </c>
      <c r="DA51" s="107">
        <f t="shared" si="97"/>
        <v>0</v>
      </c>
      <c r="DB51" s="107">
        <f t="shared" si="98"/>
        <v>0</v>
      </c>
      <c r="DC51" s="107">
        <f t="shared" si="99"/>
        <v>0</v>
      </c>
      <c r="DD51" s="107">
        <f t="shared" si="100"/>
        <v>0</v>
      </c>
      <c r="DE51" s="107">
        <f t="shared" si="101"/>
        <v>0</v>
      </c>
      <c r="DF51" s="107">
        <f t="shared" si="102"/>
        <v>0</v>
      </c>
      <c r="DG51" s="107">
        <f t="shared" si="103"/>
        <v>0</v>
      </c>
      <c r="DH51" s="107">
        <f t="shared" si="104"/>
        <v>0</v>
      </c>
      <c r="DI51" s="107">
        <f t="shared" si="105"/>
        <v>0</v>
      </c>
      <c r="DJ51" s="107">
        <f t="shared" si="106"/>
        <v>0</v>
      </c>
      <c r="DK51" s="107">
        <f t="shared" si="107"/>
        <v>0</v>
      </c>
      <c r="DL51" s="107">
        <f t="shared" si="108"/>
        <v>0</v>
      </c>
      <c r="DM51" s="107">
        <f t="shared" si="109"/>
        <v>0</v>
      </c>
      <c r="DN51" s="107">
        <f t="shared" si="110"/>
        <v>0</v>
      </c>
      <c r="DO51" s="107">
        <f t="shared" si="111"/>
        <v>0</v>
      </c>
      <c r="DP51" s="107">
        <f t="shared" si="112"/>
        <v>0</v>
      </c>
      <c r="DQ51" s="107">
        <f t="shared" si="113"/>
        <v>0</v>
      </c>
      <c r="DR51" s="107">
        <f t="shared" si="114"/>
        <v>0</v>
      </c>
      <c r="DS51" s="107">
        <f t="shared" si="115"/>
        <v>0</v>
      </c>
      <c r="DT51" s="107">
        <f t="shared" si="116"/>
        <v>0</v>
      </c>
      <c r="DV51" s="107">
        <f t="shared" si="117"/>
        <v>0</v>
      </c>
      <c r="DW51" s="107">
        <f t="shared" si="118"/>
        <v>0</v>
      </c>
      <c r="DX51" s="107">
        <f t="shared" si="119"/>
        <v>0</v>
      </c>
      <c r="DY51" s="107">
        <f t="shared" si="120"/>
        <v>0</v>
      </c>
      <c r="DZ51" s="107">
        <f t="shared" si="121"/>
        <v>0</v>
      </c>
      <c r="EA51" s="107">
        <f t="shared" si="122"/>
        <v>0</v>
      </c>
      <c r="EB51" s="107">
        <f t="shared" si="123"/>
        <v>0</v>
      </c>
      <c r="EC51" s="107">
        <f t="shared" si="124"/>
        <v>0</v>
      </c>
      <c r="ED51" s="107">
        <f t="shared" si="125"/>
        <v>0</v>
      </c>
      <c r="EE51" s="107">
        <f t="shared" si="126"/>
        <v>0</v>
      </c>
      <c r="EG51" s="195">
        <f t="shared" si="127"/>
        <v>0</v>
      </c>
      <c r="EH51" s="195">
        <f t="shared" si="128"/>
        <v>0</v>
      </c>
      <c r="EI51" s="195">
        <f t="shared" si="129"/>
        <v>0</v>
      </c>
      <c r="EJ51" s="195">
        <f t="shared" si="130"/>
        <v>0</v>
      </c>
      <c r="EK51" s="195">
        <f t="shared" si="131"/>
        <v>0</v>
      </c>
      <c r="EL51" s="195">
        <f t="shared" si="131"/>
        <v>0</v>
      </c>
      <c r="EM51" s="195">
        <f t="shared" si="131"/>
        <v>0</v>
      </c>
      <c r="EN51" s="195">
        <f t="shared" si="131"/>
        <v>0</v>
      </c>
      <c r="EO51" s="195">
        <f t="shared" si="131"/>
        <v>0</v>
      </c>
      <c r="EP51" s="195">
        <f t="shared" si="131"/>
        <v>0</v>
      </c>
    </row>
    <row r="52" spans="2:146" x14ac:dyDescent="0.2">
      <c r="B52" s="126">
        <f t="shared" si="12"/>
        <v>1</v>
      </c>
      <c r="C52" s="126" t="str">
        <f t="shared" ca="1" si="79"/>
        <v/>
      </c>
      <c r="D52" s="126" t="str">
        <f t="shared" ca="1" si="80"/>
        <v/>
      </c>
      <c r="E52" s="126" t="str">
        <f t="shared" ca="1" si="81"/>
        <v/>
      </c>
      <c r="F52" s="127" t="str">
        <f ca="1">OFFSET(prihlasky!$H$1,$CJ52,0)</f>
        <v/>
      </c>
      <c r="G52" s="127" t="str">
        <f ca="1">IF(OFFSET(prihlasky!$B$1,$CJ52,0)="","",(OFFSET(prihlasky!$B$1,$CJ52,0)))</f>
        <v/>
      </c>
      <c r="H52" s="127">
        <f ca="1">OFFSET(prihlasky!$I$1,$CJ52,0)</f>
        <v>0</v>
      </c>
      <c r="I52" s="127">
        <f ca="1">OFFSET(prihlasky!$A$1,$CJ52,0)</f>
        <v>0</v>
      </c>
      <c r="J52" s="126">
        <f t="shared" si="82"/>
        <v>0</v>
      </c>
      <c r="K52" s="159">
        <f t="shared" si="83"/>
        <v>0</v>
      </c>
      <c r="L52" s="131">
        <f t="shared" ca="1" si="84"/>
        <v>0</v>
      </c>
      <c r="M52" s="127" t="str">
        <f ca="1">IF(OR(CH52=0,ISERROR(MATCH(I52,KKoef!E:E,0))),"",MATCH(I52,KKoef!E:E,0)-1)</f>
        <v/>
      </c>
      <c r="N52" s="127" t="str">
        <f ca="1">IF(M52="","",OFFSET(KKoef!$B$1,M52,0))</f>
        <v/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250"/>
      <c r="AA52" s="119">
        <f t="shared" ca="1" si="76"/>
        <v>0</v>
      </c>
      <c r="AB52" s="252">
        <f t="shared" si="71"/>
        <v>0</v>
      </c>
      <c r="AC52" s="119">
        <f t="shared" si="72"/>
        <v>0</v>
      </c>
      <c r="AD52" s="252">
        <f t="shared" si="73"/>
        <v>0</v>
      </c>
      <c r="AE52" s="170">
        <f t="shared" ca="1" si="77"/>
        <v>0</v>
      </c>
      <c r="AF52" s="22"/>
      <c r="AG52" s="224"/>
      <c r="AH52" s="194"/>
      <c r="AI52" s="194"/>
      <c r="AJ52" s="194"/>
      <c r="AK52" s="225"/>
      <c r="AL52" s="224"/>
      <c r="AM52" s="194"/>
      <c r="AN52" s="194"/>
      <c r="AO52" s="194"/>
      <c r="AP52" s="225"/>
      <c r="AQ52" s="224"/>
      <c r="AR52" s="194"/>
      <c r="AS52" s="194"/>
      <c r="AT52" s="194"/>
      <c r="AU52" s="225"/>
      <c r="AV52" s="224"/>
      <c r="AW52" s="194"/>
      <c r="AX52" s="194"/>
      <c r="AY52" s="194"/>
      <c r="AZ52" s="225"/>
      <c r="BA52" s="224"/>
      <c r="BB52" s="194"/>
      <c r="BC52" s="194"/>
      <c r="BD52" s="194"/>
      <c r="BE52" s="225"/>
      <c r="BF52" s="224"/>
      <c r="BG52" s="194"/>
      <c r="BH52" s="194"/>
      <c r="BI52" s="194"/>
      <c r="BJ52" s="225"/>
      <c r="BK52" s="212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215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69">
        <f t="shared" si="21"/>
        <v>0</v>
      </c>
      <c r="CH52" s="26">
        <f t="shared" si="78"/>
        <v>0</v>
      </c>
      <c r="CJ52" s="39">
        <v>44</v>
      </c>
      <c r="CK52" s="16">
        <f t="shared" si="85"/>
        <v>0</v>
      </c>
      <c r="CL52" s="51">
        <f t="shared" ca="1" si="132"/>
        <v>0</v>
      </c>
      <c r="CM52" s="51">
        <f t="shared" ca="1" si="132"/>
        <v>0</v>
      </c>
      <c r="CN52" s="51">
        <f t="shared" ca="1" si="132"/>
        <v>0</v>
      </c>
      <c r="CO52" s="51">
        <f t="shared" ca="1" si="86"/>
        <v>0</v>
      </c>
      <c r="CQ52" s="107">
        <f t="shared" si="87"/>
        <v>0</v>
      </c>
      <c r="CR52" s="107">
        <f t="shared" si="88"/>
        <v>0</v>
      </c>
      <c r="CS52" s="107">
        <f t="shared" si="89"/>
        <v>0</v>
      </c>
      <c r="CT52" s="107">
        <f t="shared" si="90"/>
        <v>0</v>
      </c>
      <c r="CU52" s="107">
        <f t="shared" si="91"/>
        <v>0</v>
      </c>
      <c r="CV52" s="107">
        <f t="shared" si="92"/>
        <v>0</v>
      </c>
      <c r="CW52" s="107">
        <f t="shared" si="93"/>
        <v>0</v>
      </c>
      <c r="CX52" s="107">
        <f t="shared" si="94"/>
        <v>0</v>
      </c>
      <c r="CY52" s="107">
        <f t="shared" si="95"/>
        <v>0</v>
      </c>
      <c r="CZ52" s="107">
        <f t="shared" si="96"/>
        <v>0</v>
      </c>
      <c r="DA52" s="107">
        <f t="shared" si="97"/>
        <v>0</v>
      </c>
      <c r="DB52" s="107">
        <f t="shared" si="98"/>
        <v>0</v>
      </c>
      <c r="DC52" s="107">
        <f t="shared" si="99"/>
        <v>0</v>
      </c>
      <c r="DD52" s="107">
        <f t="shared" si="100"/>
        <v>0</v>
      </c>
      <c r="DE52" s="107">
        <f t="shared" si="101"/>
        <v>0</v>
      </c>
      <c r="DF52" s="107">
        <f t="shared" si="102"/>
        <v>0</v>
      </c>
      <c r="DG52" s="107">
        <f t="shared" si="103"/>
        <v>0</v>
      </c>
      <c r="DH52" s="107">
        <f t="shared" si="104"/>
        <v>0</v>
      </c>
      <c r="DI52" s="107">
        <f t="shared" si="105"/>
        <v>0</v>
      </c>
      <c r="DJ52" s="107">
        <f t="shared" si="106"/>
        <v>0</v>
      </c>
      <c r="DK52" s="107">
        <f t="shared" si="107"/>
        <v>0</v>
      </c>
      <c r="DL52" s="107">
        <f t="shared" si="108"/>
        <v>0</v>
      </c>
      <c r="DM52" s="107">
        <f t="shared" si="109"/>
        <v>0</v>
      </c>
      <c r="DN52" s="107">
        <f t="shared" si="110"/>
        <v>0</v>
      </c>
      <c r="DO52" s="107">
        <f t="shared" si="111"/>
        <v>0</v>
      </c>
      <c r="DP52" s="107">
        <f t="shared" si="112"/>
        <v>0</v>
      </c>
      <c r="DQ52" s="107">
        <f t="shared" si="113"/>
        <v>0</v>
      </c>
      <c r="DR52" s="107">
        <f t="shared" si="114"/>
        <v>0</v>
      </c>
      <c r="DS52" s="107">
        <f t="shared" si="115"/>
        <v>0</v>
      </c>
      <c r="DT52" s="107">
        <f t="shared" si="116"/>
        <v>0</v>
      </c>
      <c r="DV52" s="107">
        <f t="shared" si="117"/>
        <v>0</v>
      </c>
      <c r="DW52" s="107">
        <f t="shared" si="118"/>
        <v>0</v>
      </c>
      <c r="DX52" s="107">
        <f t="shared" si="119"/>
        <v>0</v>
      </c>
      <c r="DY52" s="107">
        <f t="shared" si="120"/>
        <v>0</v>
      </c>
      <c r="DZ52" s="107">
        <f t="shared" si="121"/>
        <v>0</v>
      </c>
      <c r="EA52" s="107">
        <f t="shared" si="122"/>
        <v>0</v>
      </c>
      <c r="EB52" s="107">
        <f t="shared" si="123"/>
        <v>0</v>
      </c>
      <c r="EC52" s="107">
        <f t="shared" si="124"/>
        <v>0</v>
      </c>
      <c r="ED52" s="107">
        <f t="shared" si="125"/>
        <v>0</v>
      </c>
      <c r="EE52" s="107">
        <f t="shared" si="126"/>
        <v>0</v>
      </c>
      <c r="EG52" s="195">
        <f t="shared" si="127"/>
        <v>0</v>
      </c>
      <c r="EH52" s="195">
        <f t="shared" si="128"/>
        <v>0</v>
      </c>
      <c r="EI52" s="195">
        <f t="shared" si="129"/>
        <v>0</v>
      </c>
      <c r="EJ52" s="195">
        <f t="shared" si="130"/>
        <v>0</v>
      </c>
      <c r="EK52" s="195">
        <f t="shared" si="131"/>
        <v>0</v>
      </c>
      <c r="EL52" s="195">
        <f t="shared" si="131"/>
        <v>0</v>
      </c>
      <c r="EM52" s="195">
        <f t="shared" si="131"/>
        <v>0</v>
      </c>
      <c r="EN52" s="195">
        <f t="shared" si="131"/>
        <v>0</v>
      </c>
      <c r="EO52" s="195">
        <f t="shared" si="131"/>
        <v>0</v>
      </c>
      <c r="EP52" s="195">
        <f t="shared" si="131"/>
        <v>0</v>
      </c>
    </row>
    <row r="53" spans="2:146" x14ac:dyDescent="0.2">
      <c r="B53" s="126">
        <f t="shared" si="12"/>
        <v>1</v>
      </c>
      <c r="C53" s="126" t="str">
        <f t="shared" ca="1" si="79"/>
        <v/>
      </c>
      <c r="D53" s="126" t="str">
        <f t="shared" ca="1" si="80"/>
        <v/>
      </c>
      <c r="E53" s="126" t="str">
        <f t="shared" ca="1" si="81"/>
        <v/>
      </c>
      <c r="F53" s="127" t="str">
        <f ca="1">OFFSET(prihlasky!$H$1,$CJ53,0)</f>
        <v/>
      </c>
      <c r="G53" s="127" t="str">
        <f ca="1">IF(OFFSET(prihlasky!$B$1,$CJ53,0)="","",(OFFSET(prihlasky!$B$1,$CJ53,0)))</f>
        <v/>
      </c>
      <c r="H53" s="127">
        <f ca="1">OFFSET(prihlasky!$I$1,$CJ53,0)</f>
        <v>0</v>
      </c>
      <c r="I53" s="127">
        <f ca="1">OFFSET(prihlasky!$A$1,$CJ53,0)</f>
        <v>0</v>
      </c>
      <c r="J53" s="126">
        <f t="shared" si="82"/>
        <v>0</v>
      </c>
      <c r="K53" s="159">
        <f t="shared" si="83"/>
        <v>0</v>
      </c>
      <c r="L53" s="131">
        <f t="shared" ca="1" si="84"/>
        <v>0</v>
      </c>
      <c r="M53" s="127" t="str">
        <f ca="1">IF(OR(CH53=0,ISERROR(MATCH(I53,KKoef!E:E,0))),"",MATCH(I53,KKoef!E:E,0)-1)</f>
        <v/>
      </c>
      <c r="N53" s="127" t="str">
        <f ca="1">IF(M53="","",OFFSET(KKoef!$B$1,M53,0))</f>
        <v/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250"/>
      <c r="AA53" s="119">
        <f t="shared" ca="1" si="76"/>
        <v>0</v>
      </c>
      <c r="AB53" s="252">
        <f t="shared" si="71"/>
        <v>0</v>
      </c>
      <c r="AC53" s="119">
        <f t="shared" si="72"/>
        <v>0</v>
      </c>
      <c r="AD53" s="252">
        <f t="shared" si="73"/>
        <v>0</v>
      </c>
      <c r="AE53" s="170">
        <f t="shared" ca="1" si="77"/>
        <v>0</v>
      </c>
      <c r="AF53" s="22"/>
      <c r="AG53" s="224"/>
      <c r="AH53" s="194"/>
      <c r="AI53" s="194"/>
      <c r="AJ53" s="194"/>
      <c r="AK53" s="225"/>
      <c r="AL53" s="224"/>
      <c r="AM53" s="194"/>
      <c r="AN53" s="194"/>
      <c r="AO53" s="194"/>
      <c r="AP53" s="225"/>
      <c r="AQ53" s="224"/>
      <c r="AR53" s="194"/>
      <c r="AS53" s="194"/>
      <c r="AT53" s="194"/>
      <c r="AU53" s="225"/>
      <c r="AV53" s="224"/>
      <c r="AW53" s="194"/>
      <c r="AX53" s="194"/>
      <c r="AY53" s="194"/>
      <c r="AZ53" s="225"/>
      <c r="BA53" s="224"/>
      <c r="BB53" s="194"/>
      <c r="BC53" s="194"/>
      <c r="BD53" s="194"/>
      <c r="BE53" s="225"/>
      <c r="BF53" s="224"/>
      <c r="BG53" s="194"/>
      <c r="BH53" s="194"/>
      <c r="BI53" s="194"/>
      <c r="BJ53" s="225"/>
      <c r="BK53" s="212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215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69">
        <f t="shared" si="21"/>
        <v>0</v>
      </c>
      <c r="CH53" s="26">
        <f t="shared" si="78"/>
        <v>0</v>
      </c>
      <c r="CJ53" s="39">
        <v>45</v>
      </c>
      <c r="CK53" s="16">
        <f t="shared" si="85"/>
        <v>0</v>
      </c>
      <c r="CL53" s="51">
        <f t="shared" ca="1" si="132"/>
        <v>0</v>
      </c>
      <c r="CM53" s="51">
        <f t="shared" ca="1" si="132"/>
        <v>0</v>
      </c>
      <c r="CN53" s="51">
        <f t="shared" ca="1" si="132"/>
        <v>0</v>
      </c>
      <c r="CO53" s="51">
        <f t="shared" ca="1" si="86"/>
        <v>0</v>
      </c>
      <c r="CQ53" s="107">
        <f t="shared" si="87"/>
        <v>0</v>
      </c>
      <c r="CR53" s="107">
        <f t="shared" si="88"/>
        <v>0</v>
      </c>
      <c r="CS53" s="107">
        <f t="shared" si="89"/>
        <v>0</v>
      </c>
      <c r="CT53" s="107">
        <f t="shared" si="90"/>
        <v>0</v>
      </c>
      <c r="CU53" s="107">
        <f t="shared" si="91"/>
        <v>0</v>
      </c>
      <c r="CV53" s="107">
        <f t="shared" si="92"/>
        <v>0</v>
      </c>
      <c r="CW53" s="107">
        <f t="shared" si="93"/>
        <v>0</v>
      </c>
      <c r="CX53" s="107">
        <f t="shared" si="94"/>
        <v>0</v>
      </c>
      <c r="CY53" s="107">
        <f t="shared" si="95"/>
        <v>0</v>
      </c>
      <c r="CZ53" s="107">
        <f t="shared" si="96"/>
        <v>0</v>
      </c>
      <c r="DA53" s="107">
        <f t="shared" si="97"/>
        <v>0</v>
      </c>
      <c r="DB53" s="107">
        <f t="shared" si="98"/>
        <v>0</v>
      </c>
      <c r="DC53" s="107">
        <f t="shared" si="99"/>
        <v>0</v>
      </c>
      <c r="DD53" s="107">
        <f t="shared" si="100"/>
        <v>0</v>
      </c>
      <c r="DE53" s="107">
        <f t="shared" si="101"/>
        <v>0</v>
      </c>
      <c r="DF53" s="107">
        <f t="shared" si="102"/>
        <v>0</v>
      </c>
      <c r="DG53" s="107">
        <f t="shared" si="103"/>
        <v>0</v>
      </c>
      <c r="DH53" s="107">
        <f t="shared" si="104"/>
        <v>0</v>
      </c>
      <c r="DI53" s="107">
        <f t="shared" si="105"/>
        <v>0</v>
      </c>
      <c r="DJ53" s="107">
        <f t="shared" si="106"/>
        <v>0</v>
      </c>
      <c r="DK53" s="107">
        <f t="shared" si="107"/>
        <v>0</v>
      </c>
      <c r="DL53" s="107">
        <f t="shared" si="108"/>
        <v>0</v>
      </c>
      <c r="DM53" s="107">
        <f t="shared" si="109"/>
        <v>0</v>
      </c>
      <c r="DN53" s="107">
        <f t="shared" si="110"/>
        <v>0</v>
      </c>
      <c r="DO53" s="107">
        <f t="shared" si="111"/>
        <v>0</v>
      </c>
      <c r="DP53" s="107">
        <f t="shared" si="112"/>
        <v>0</v>
      </c>
      <c r="DQ53" s="107">
        <f t="shared" si="113"/>
        <v>0</v>
      </c>
      <c r="DR53" s="107">
        <f t="shared" si="114"/>
        <v>0</v>
      </c>
      <c r="DS53" s="107">
        <f t="shared" si="115"/>
        <v>0</v>
      </c>
      <c r="DT53" s="107">
        <f t="shared" si="116"/>
        <v>0</v>
      </c>
      <c r="DV53" s="107">
        <f t="shared" si="117"/>
        <v>0</v>
      </c>
      <c r="DW53" s="107">
        <f t="shared" si="118"/>
        <v>0</v>
      </c>
      <c r="DX53" s="107">
        <f t="shared" si="119"/>
        <v>0</v>
      </c>
      <c r="DY53" s="107">
        <f t="shared" si="120"/>
        <v>0</v>
      </c>
      <c r="DZ53" s="107">
        <f t="shared" si="121"/>
        <v>0</v>
      </c>
      <c r="EA53" s="107">
        <f t="shared" si="122"/>
        <v>0</v>
      </c>
      <c r="EB53" s="107">
        <f t="shared" si="123"/>
        <v>0</v>
      </c>
      <c r="EC53" s="107">
        <f t="shared" si="124"/>
        <v>0</v>
      </c>
      <c r="ED53" s="107">
        <f t="shared" si="125"/>
        <v>0</v>
      </c>
      <c r="EE53" s="107">
        <f t="shared" si="126"/>
        <v>0</v>
      </c>
      <c r="EG53" s="195">
        <f t="shared" si="127"/>
        <v>0</v>
      </c>
      <c r="EH53" s="195">
        <f t="shared" si="128"/>
        <v>0</v>
      </c>
      <c r="EI53" s="195">
        <f t="shared" si="129"/>
        <v>0</v>
      </c>
      <c r="EJ53" s="195">
        <f t="shared" si="130"/>
        <v>0</v>
      </c>
      <c r="EK53" s="195">
        <f t="shared" si="131"/>
        <v>0</v>
      </c>
      <c r="EL53" s="195">
        <f t="shared" si="131"/>
        <v>0</v>
      </c>
      <c r="EM53" s="195">
        <f t="shared" si="131"/>
        <v>0</v>
      </c>
      <c r="EN53" s="195">
        <f t="shared" si="131"/>
        <v>0</v>
      </c>
      <c r="EO53" s="195">
        <f t="shared" si="131"/>
        <v>0</v>
      </c>
      <c r="EP53" s="195">
        <f t="shared" si="131"/>
        <v>0</v>
      </c>
    </row>
    <row r="54" spans="2:146" x14ac:dyDescent="0.2">
      <c r="B54" s="126">
        <f t="shared" si="12"/>
        <v>1</v>
      </c>
      <c r="C54" s="126" t="str">
        <f t="shared" ca="1" si="79"/>
        <v/>
      </c>
      <c r="D54" s="126" t="str">
        <f t="shared" ca="1" si="80"/>
        <v/>
      </c>
      <c r="E54" s="126" t="str">
        <f t="shared" ca="1" si="81"/>
        <v/>
      </c>
      <c r="F54" s="127" t="str">
        <f ca="1">OFFSET(prihlasky!$H$1,$CJ54,0)</f>
        <v/>
      </c>
      <c r="G54" s="127" t="str">
        <f ca="1">IF(OFFSET(prihlasky!$B$1,$CJ54,0)="","",(OFFSET(prihlasky!$B$1,$CJ54,0)))</f>
        <v/>
      </c>
      <c r="H54" s="127">
        <f ca="1">OFFSET(prihlasky!$I$1,$CJ54,0)</f>
        <v>0</v>
      </c>
      <c r="I54" s="127">
        <f ca="1">OFFSET(prihlasky!$A$1,$CJ54,0)</f>
        <v>0</v>
      </c>
      <c r="J54" s="126">
        <f t="shared" si="82"/>
        <v>0</v>
      </c>
      <c r="K54" s="159">
        <f t="shared" si="83"/>
        <v>0</v>
      </c>
      <c r="L54" s="131">
        <f t="shared" ca="1" si="84"/>
        <v>0</v>
      </c>
      <c r="M54" s="127" t="str">
        <f ca="1">IF(OR(CH54=0,ISERROR(MATCH(I54,KKoef!E:E,0))),"",MATCH(I54,KKoef!E:E,0)-1)</f>
        <v/>
      </c>
      <c r="N54" s="127" t="str">
        <f ca="1">IF(M54="","",OFFSET(KKoef!$B$1,M54,0))</f>
        <v/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250"/>
      <c r="AA54" s="119">
        <f t="shared" ca="1" si="76"/>
        <v>0</v>
      </c>
      <c r="AB54" s="252">
        <f t="shared" si="71"/>
        <v>0</v>
      </c>
      <c r="AC54" s="119">
        <f t="shared" si="72"/>
        <v>0</v>
      </c>
      <c r="AD54" s="252">
        <f t="shared" si="73"/>
        <v>0</v>
      </c>
      <c r="AE54" s="170">
        <f t="shared" ca="1" si="77"/>
        <v>0</v>
      </c>
      <c r="AF54" s="22"/>
      <c r="AG54" s="224"/>
      <c r="AH54" s="194"/>
      <c r="AI54" s="194"/>
      <c r="AJ54" s="194"/>
      <c r="AK54" s="225"/>
      <c r="AL54" s="224"/>
      <c r="AM54" s="194"/>
      <c r="AN54" s="194"/>
      <c r="AO54" s="194"/>
      <c r="AP54" s="225"/>
      <c r="AQ54" s="224"/>
      <c r="AR54" s="194"/>
      <c r="AS54" s="194"/>
      <c r="AT54" s="194"/>
      <c r="AU54" s="225"/>
      <c r="AV54" s="224"/>
      <c r="AW54" s="194"/>
      <c r="AX54" s="194"/>
      <c r="AY54" s="194"/>
      <c r="AZ54" s="225"/>
      <c r="BA54" s="224"/>
      <c r="BB54" s="194"/>
      <c r="BC54" s="194"/>
      <c r="BD54" s="194"/>
      <c r="BE54" s="225"/>
      <c r="BF54" s="224"/>
      <c r="BG54" s="194"/>
      <c r="BH54" s="194"/>
      <c r="BI54" s="194"/>
      <c r="BJ54" s="225"/>
      <c r="BK54" s="212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215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69">
        <f t="shared" si="21"/>
        <v>0</v>
      </c>
      <c r="CH54" s="26">
        <f t="shared" si="78"/>
        <v>0</v>
      </c>
      <c r="CJ54" s="39">
        <v>46</v>
      </c>
      <c r="CK54" s="16">
        <f t="shared" si="85"/>
        <v>0</v>
      </c>
      <c r="CL54" s="51">
        <f t="shared" ca="1" si="132"/>
        <v>0</v>
      </c>
      <c r="CM54" s="51">
        <f t="shared" ca="1" si="132"/>
        <v>0</v>
      </c>
      <c r="CN54" s="51">
        <f t="shared" ca="1" si="132"/>
        <v>0</v>
      </c>
      <c r="CO54" s="51">
        <f t="shared" ca="1" si="86"/>
        <v>0</v>
      </c>
      <c r="CQ54" s="107">
        <f t="shared" si="87"/>
        <v>0</v>
      </c>
      <c r="CR54" s="107">
        <f t="shared" si="88"/>
        <v>0</v>
      </c>
      <c r="CS54" s="107">
        <f t="shared" si="89"/>
        <v>0</v>
      </c>
      <c r="CT54" s="107">
        <f t="shared" si="90"/>
        <v>0</v>
      </c>
      <c r="CU54" s="107">
        <f t="shared" si="91"/>
        <v>0</v>
      </c>
      <c r="CV54" s="107">
        <f t="shared" si="92"/>
        <v>0</v>
      </c>
      <c r="CW54" s="107">
        <f t="shared" si="93"/>
        <v>0</v>
      </c>
      <c r="CX54" s="107">
        <f t="shared" si="94"/>
        <v>0</v>
      </c>
      <c r="CY54" s="107">
        <f t="shared" si="95"/>
        <v>0</v>
      </c>
      <c r="CZ54" s="107">
        <f t="shared" si="96"/>
        <v>0</v>
      </c>
      <c r="DA54" s="107">
        <f t="shared" si="97"/>
        <v>0</v>
      </c>
      <c r="DB54" s="107">
        <f t="shared" si="98"/>
        <v>0</v>
      </c>
      <c r="DC54" s="107">
        <f t="shared" si="99"/>
        <v>0</v>
      </c>
      <c r="DD54" s="107">
        <f t="shared" si="100"/>
        <v>0</v>
      </c>
      <c r="DE54" s="107">
        <f t="shared" si="101"/>
        <v>0</v>
      </c>
      <c r="DF54" s="107">
        <f t="shared" si="102"/>
        <v>0</v>
      </c>
      <c r="DG54" s="107">
        <f t="shared" si="103"/>
        <v>0</v>
      </c>
      <c r="DH54" s="107">
        <f t="shared" si="104"/>
        <v>0</v>
      </c>
      <c r="DI54" s="107">
        <f t="shared" si="105"/>
        <v>0</v>
      </c>
      <c r="DJ54" s="107">
        <f t="shared" si="106"/>
        <v>0</v>
      </c>
      <c r="DK54" s="107">
        <f t="shared" si="107"/>
        <v>0</v>
      </c>
      <c r="DL54" s="107">
        <f t="shared" si="108"/>
        <v>0</v>
      </c>
      <c r="DM54" s="107">
        <f t="shared" si="109"/>
        <v>0</v>
      </c>
      <c r="DN54" s="107">
        <f t="shared" si="110"/>
        <v>0</v>
      </c>
      <c r="DO54" s="107">
        <f t="shared" si="111"/>
        <v>0</v>
      </c>
      <c r="DP54" s="107">
        <f t="shared" si="112"/>
        <v>0</v>
      </c>
      <c r="DQ54" s="107">
        <f t="shared" si="113"/>
        <v>0</v>
      </c>
      <c r="DR54" s="107">
        <f t="shared" si="114"/>
        <v>0</v>
      </c>
      <c r="DS54" s="107">
        <f t="shared" si="115"/>
        <v>0</v>
      </c>
      <c r="DT54" s="107">
        <f t="shared" si="116"/>
        <v>0</v>
      </c>
      <c r="DV54" s="107">
        <f t="shared" si="117"/>
        <v>0</v>
      </c>
      <c r="DW54" s="107">
        <f t="shared" si="118"/>
        <v>0</v>
      </c>
      <c r="DX54" s="107">
        <f t="shared" si="119"/>
        <v>0</v>
      </c>
      <c r="DY54" s="107">
        <f t="shared" si="120"/>
        <v>0</v>
      </c>
      <c r="DZ54" s="107">
        <f t="shared" si="121"/>
        <v>0</v>
      </c>
      <c r="EA54" s="107">
        <f t="shared" si="122"/>
        <v>0</v>
      </c>
      <c r="EB54" s="107">
        <f t="shared" si="123"/>
        <v>0</v>
      </c>
      <c r="EC54" s="107">
        <f t="shared" si="124"/>
        <v>0</v>
      </c>
      <c r="ED54" s="107">
        <f t="shared" si="125"/>
        <v>0</v>
      </c>
      <c r="EE54" s="107">
        <f t="shared" si="126"/>
        <v>0</v>
      </c>
      <c r="EG54" s="195">
        <f t="shared" si="127"/>
        <v>0</v>
      </c>
      <c r="EH54" s="195">
        <f t="shared" si="128"/>
        <v>0</v>
      </c>
      <c r="EI54" s="195">
        <f t="shared" si="129"/>
        <v>0</v>
      </c>
      <c r="EJ54" s="195">
        <f t="shared" si="130"/>
        <v>0</v>
      </c>
      <c r="EK54" s="195">
        <f t="shared" si="131"/>
        <v>0</v>
      </c>
      <c r="EL54" s="195">
        <f t="shared" si="131"/>
        <v>0</v>
      </c>
      <c r="EM54" s="195">
        <f t="shared" si="131"/>
        <v>0</v>
      </c>
      <c r="EN54" s="195">
        <f t="shared" si="131"/>
        <v>0</v>
      </c>
      <c r="EO54" s="195">
        <f t="shared" si="131"/>
        <v>0</v>
      </c>
      <c r="EP54" s="195">
        <f t="shared" si="131"/>
        <v>0</v>
      </c>
    </row>
    <row r="55" spans="2:146" x14ac:dyDescent="0.2">
      <c r="B55" s="126">
        <f t="shared" si="12"/>
        <v>1</v>
      </c>
      <c r="C55" s="126" t="str">
        <f t="shared" ca="1" si="79"/>
        <v/>
      </c>
      <c r="D55" s="126" t="str">
        <f t="shared" ca="1" si="80"/>
        <v/>
      </c>
      <c r="E55" s="126" t="str">
        <f t="shared" ca="1" si="81"/>
        <v/>
      </c>
      <c r="F55" s="127" t="str">
        <f ca="1">OFFSET(prihlasky!$H$1,$CJ55,0)</f>
        <v/>
      </c>
      <c r="G55" s="127" t="str">
        <f ca="1">IF(OFFSET(prihlasky!$B$1,$CJ55,0)="","",(OFFSET(prihlasky!$B$1,$CJ55,0)))</f>
        <v/>
      </c>
      <c r="H55" s="127">
        <f ca="1">OFFSET(prihlasky!$I$1,$CJ55,0)</f>
        <v>0</v>
      </c>
      <c r="I55" s="127">
        <f ca="1">OFFSET(prihlasky!$A$1,$CJ55,0)</f>
        <v>0</v>
      </c>
      <c r="J55" s="126">
        <f t="shared" si="82"/>
        <v>0</v>
      </c>
      <c r="K55" s="159">
        <f t="shared" si="83"/>
        <v>0</v>
      </c>
      <c r="L55" s="131">
        <f t="shared" ca="1" si="84"/>
        <v>0</v>
      </c>
      <c r="M55" s="127" t="str">
        <f ca="1">IF(OR(CH55=0,ISERROR(MATCH(I55,KKoef!E:E,0))),"",MATCH(I55,KKoef!E:E,0)-1)</f>
        <v/>
      </c>
      <c r="N55" s="127" t="str">
        <f ca="1">IF(M55="","",OFFSET(KKoef!$B$1,M55,0))</f>
        <v/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250"/>
      <c r="AA55" s="119">
        <f t="shared" ca="1" si="76"/>
        <v>0</v>
      </c>
      <c r="AB55" s="252">
        <f t="shared" si="71"/>
        <v>0</v>
      </c>
      <c r="AC55" s="119">
        <f t="shared" si="72"/>
        <v>0</v>
      </c>
      <c r="AD55" s="252">
        <f t="shared" si="73"/>
        <v>0</v>
      </c>
      <c r="AE55" s="170">
        <f t="shared" ca="1" si="77"/>
        <v>0</v>
      </c>
      <c r="AF55" s="22"/>
      <c r="AG55" s="224"/>
      <c r="AH55" s="194"/>
      <c r="AI55" s="194"/>
      <c r="AJ55" s="194"/>
      <c r="AK55" s="225"/>
      <c r="AL55" s="224"/>
      <c r="AM55" s="194"/>
      <c r="AN55" s="194"/>
      <c r="AO55" s="194"/>
      <c r="AP55" s="225"/>
      <c r="AQ55" s="224"/>
      <c r="AR55" s="194"/>
      <c r="AS55" s="194"/>
      <c r="AT55" s="194"/>
      <c r="AU55" s="225"/>
      <c r="AV55" s="224"/>
      <c r="AW55" s="194"/>
      <c r="AX55" s="194"/>
      <c r="AY55" s="194"/>
      <c r="AZ55" s="225"/>
      <c r="BA55" s="224"/>
      <c r="BB55" s="194"/>
      <c r="BC55" s="194"/>
      <c r="BD55" s="194"/>
      <c r="BE55" s="225"/>
      <c r="BF55" s="224"/>
      <c r="BG55" s="194"/>
      <c r="BH55" s="194"/>
      <c r="BI55" s="194"/>
      <c r="BJ55" s="225"/>
      <c r="BK55" s="212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215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69">
        <f t="shared" si="21"/>
        <v>0</v>
      </c>
      <c r="CH55" s="26">
        <f t="shared" si="78"/>
        <v>0</v>
      </c>
      <c r="CJ55" s="39">
        <v>47</v>
      </c>
      <c r="CK55" s="16">
        <f t="shared" si="85"/>
        <v>0</v>
      </c>
      <c r="CL55" s="51">
        <f t="shared" ca="1" si="132"/>
        <v>0</v>
      </c>
      <c r="CM55" s="51">
        <f t="shared" ca="1" si="132"/>
        <v>0</v>
      </c>
      <c r="CN55" s="51">
        <f t="shared" ca="1" si="132"/>
        <v>0</v>
      </c>
      <c r="CO55" s="51">
        <f t="shared" ca="1" si="86"/>
        <v>0</v>
      </c>
      <c r="CQ55" s="107">
        <f t="shared" si="87"/>
        <v>0</v>
      </c>
      <c r="CR55" s="107">
        <f t="shared" si="88"/>
        <v>0</v>
      </c>
      <c r="CS55" s="107">
        <f t="shared" si="89"/>
        <v>0</v>
      </c>
      <c r="CT55" s="107">
        <f t="shared" si="90"/>
        <v>0</v>
      </c>
      <c r="CU55" s="107">
        <f t="shared" si="91"/>
        <v>0</v>
      </c>
      <c r="CV55" s="107">
        <f t="shared" si="92"/>
        <v>0</v>
      </c>
      <c r="CW55" s="107">
        <f t="shared" si="93"/>
        <v>0</v>
      </c>
      <c r="CX55" s="107">
        <f t="shared" si="94"/>
        <v>0</v>
      </c>
      <c r="CY55" s="107">
        <f t="shared" si="95"/>
        <v>0</v>
      </c>
      <c r="CZ55" s="107">
        <f t="shared" si="96"/>
        <v>0</v>
      </c>
      <c r="DA55" s="107">
        <f t="shared" si="97"/>
        <v>0</v>
      </c>
      <c r="DB55" s="107">
        <f t="shared" si="98"/>
        <v>0</v>
      </c>
      <c r="DC55" s="107">
        <f t="shared" si="99"/>
        <v>0</v>
      </c>
      <c r="DD55" s="107">
        <f t="shared" si="100"/>
        <v>0</v>
      </c>
      <c r="DE55" s="107">
        <f t="shared" si="101"/>
        <v>0</v>
      </c>
      <c r="DF55" s="107">
        <f t="shared" si="102"/>
        <v>0</v>
      </c>
      <c r="DG55" s="107">
        <f t="shared" si="103"/>
        <v>0</v>
      </c>
      <c r="DH55" s="107">
        <f t="shared" si="104"/>
        <v>0</v>
      </c>
      <c r="DI55" s="107">
        <f t="shared" si="105"/>
        <v>0</v>
      </c>
      <c r="DJ55" s="107">
        <f t="shared" si="106"/>
        <v>0</v>
      </c>
      <c r="DK55" s="107">
        <f t="shared" si="107"/>
        <v>0</v>
      </c>
      <c r="DL55" s="107">
        <f t="shared" si="108"/>
        <v>0</v>
      </c>
      <c r="DM55" s="107">
        <f t="shared" si="109"/>
        <v>0</v>
      </c>
      <c r="DN55" s="107">
        <f t="shared" si="110"/>
        <v>0</v>
      </c>
      <c r="DO55" s="107">
        <f t="shared" si="111"/>
        <v>0</v>
      </c>
      <c r="DP55" s="107">
        <f t="shared" si="112"/>
        <v>0</v>
      </c>
      <c r="DQ55" s="107">
        <f t="shared" si="113"/>
        <v>0</v>
      </c>
      <c r="DR55" s="107">
        <f t="shared" si="114"/>
        <v>0</v>
      </c>
      <c r="DS55" s="107">
        <f t="shared" si="115"/>
        <v>0</v>
      </c>
      <c r="DT55" s="107">
        <f t="shared" si="116"/>
        <v>0</v>
      </c>
      <c r="DV55" s="107">
        <f t="shared" si="117"/>
        <v>0</v>
      </c>
      <c r="DW55" s="107">
        <f t="shared" si="118"/>
        <v>0</v>
      </c>
      <c r="DX55" s="107">
        <f t="shared" si="119"/>
        <v>0</v>
      </c>
      <c r="DY55" s="107">
        <f t="shared" si="120"/>
        <v>0</v>
      </c>
      <c r="DZ55" s="107">
        <f t="shared" si="121"/>
        <v>0</v>
      </c>
      <c r="EA55" s="107">
        <f t="shared" si="122"/>
        <v>0</v>
      </c>
      <c r="EB55" s="107">
        <f t="shared" si="123"/>
        <v>0</v>
      </c>
      <c r="EC55" s="107">
        <f t="shared" si="124"/>
        <v>0</v>
      </c>
      <c r="ED55" s="107">
        <f t="shared" si="125"/>
        <v>0</v>
      </c>
      <c r="EE55" s="107">
        <f t="shared" si="126"/>
        <v>0</v>
      </c>
      <c r="EG55" s="195">
        <f t="shared" si="127"/>
        <v>0</v>
      </c>
      <c r="EH55" s="195">
        <f t="shared" si="128"/>
        <v>0</v>
      </c>
      <c r="EI55" s="195">
        <f t="shared" si="129"/>
        <v>0</v>
      </c>
      <c r="EJ55" s="195">
        <f t="shared" si="130"/>
        <v>0</v>
      </c>
      <c r="EK55" s="195">
        <f t="shared" si="131"/>
        <v>0</v>
      </c>
      <c r="EL55" s="195">
        <f t="shared" si="131"/>
        <v>0</v>
      </c>
      <c r="EM55" s="195">
        <f t="shared" si="131"/>
        <v>0</v>
      </c>
      <c r="EN55" s="195">
        <f t="shared" si="131"/>
        <v>0</v>
      </c>
      <c r="EO55" s="195">
        <f t="shared" si="131"/>
        <v>0</v>
      </c>
      <c r="EP55" s="195">
        <f t="shared" si="131"/>
        <v>0</v>
      </c>
    </row>
    <row r="56" spans="2:146" x14ac:dyDescent="0.2">
      <c r="B56" s="126">
        <f t="shared" si="12"/>
        <v>1</v>
      </c>
      <c r="C56" s="126" t="str">
        <f t="shared" ca="1" si="79"/>
        <v/>
      </c>
      <c r="D56" s="126" t="str">
        <f t="shared" ca="1" si="80"/>
        <v/>
      </c>
      <c r="E56" s="126" t="str">
        <f t="shared" ca="1" si="81"/>
        <v/>
      </c>
      <c r="F56" s="127" t="str">
        <f ca="1">OFFSET(prihlasky!$H$1,$CJ56,0)</f>
        <v/>
      </c>
      <c r="G56" s="127" t="str">
        <f ca="1">IF(OFFSET(prihlasky!$B$1,$CJ56,0)="","",(OFFSET(prihlasky!$B$1,$CJ56,0)))</f>
        <v/>
      </c>
      <c r="H56" s="127">
        <f ca="1">OFFSET(prihlasky!$I$1,$CJ56,0)</f>
        <v>0</v>
      </c>
      <c r="I56" s="127">
        <f ca="1">OFFSET(prihlasky!$A$1,$CJ56,0)</f>
        <v>0</v>
      </c>
      <c r="J56" s="126">
        <f t="shared" si="82"/>
        <v>0</v>
      </c>
      <c r="K56" s="159">
        <f t="shared" si="83"/>
        <v>0</v>
      </c>
      <c r="L56" s="131">
        <f t="shared" ca="1" si="84"/>
        <v>0</v>
      </c>
      <c r="M56" s="127" t="str">
        <f ca="1">IF(OR(CH56=0,ISERROR(MATCH(I56,KKoef!E:E,0))),"",MATCH(I56,KKoef!E:E,0)-1)</f>
        <v/>
      </c>
      <c r="N56" s="127" t="str">
        <f ca="1">IF(M56="","",OFFSET(KKoef!$B$1,M56,0))</f>
        <v/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250"/>
      <c r="AA56" s="119">
        <f t="shared" ca="1" si="76"/>
        <v>0</v>
      </c>
      <c r="AB56" s="252">
        <f t="shared" si="71"/>
        <v>0</v>
      </c>
      <c r="AC56" s="119">
        <f t="shared" si="72"/>
        <v>0</v>
      </c>
      <c r="AD56" s="252">
        <f t="shared" si="73"/>
        <v>0</v>
      </c>
      <c r="AE56" s="170">
        <f t="shared" ca="1" si="77"/>
        <v>0</v>
      </c>
      <c r="AF56" s="22"/>
      <c r="AG56" s="224"/>
      <c r="AH56" s="194"/>
      <c r="AI56" s="194"/>
      <c r="AJ56" s="194"/>
      <c r="AK56" s="225"/>
      <c r="AL56" s="224"/>
      <c r="AM56" s="194"/>
      <c r="AN56" s="194"/>
      <c r="AO56" s="194"/>
      <c r="AP56" s="225"/>
      <c r="AQ56" s="224"/>
      <c r="AR56" s="194"/>
      <c r="AS56" s="194"/>
      <c r="AT56" s="194"/>
      <c r="AU56" s="225"/>
      <c r="AV56" s="224"/>
      <c r="AW56" s="194"/>
      <c r="AX56" s="194"/>
      <c r="AY56" s="194"/>
      <c r="AZ56" s="225"/>
      <c r="BA56" s="224"/>
      <c r="BB56" s="194"/>
      <c r="BC56" s="194"/>
      <c r="BD56" s="194"/>
      <c r="BE56" s="225"/>
      <c r="BF56" s="224"/>
      <c r="BG56" s="194"/>
      <c r="BH56" s="194"/>
      <c r="BI56" s="194"/>
      <c r="BJ56" s="225"/>
      <c r="BK56" s="212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215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69">
        <f t="shared" si="21"/>
        <v>0</v>
      </c>
      <c r="CH56" s="26">
        <f t="shared" si="78"/>
        <v>0</v>
      </c>
      <c r="CJ56" s="39">
        <v>48</v>
      </c>
      <c r="CK56" s="16">
        <f t="shared" si="85"/>
        <v>0</v>
      </c>
      <c r="CL56" s="51">
        <f t="shared" ca="1" si="132"/>
        <v>0</v>
      </c>
      <c r="CM56" s="51">
        <f t="shared" ca="1" si="132"/>
        <v>0</v>
      </c>
      <c r="CN56" s="51">
        <f t="shared" ca="1" si="132"/>
        <v>0</v>
      </c>
      <c r="CO56" s="51">
        <f t="shared" ca="1" si="86"/>
        <v>0</v>
      </c>
      <c r="CQ56" s="107">
        <f t="shared" si="87"/>
        <v>0</v>
      </c>
      <c r="CR56" s="107">
        <f t="shared" si="88"/>
        <v>0</v>
      </c>
      <c r="CS56" s="107">
        <f t="shared" si="89"/>
        <v>0</v>
      </c>
      <c r="CT56" s="107">
        <f t="shared" si="90"/>
        <v>0</v>
      </c>
      <c r="CU56" s="107">
        <f t="shared" si="91"/>
        <v>0</v>
      </c>
      <c r="CV56" s="107">
        <f t="shared" si="92"/>
        <v>0</v>
      </c>
      <c r="CW56" s="107">
        <f t="shared" si="93"/>
        <v>0</v>
      </c>
      <c r="CX56" s="107">
        <f t="shared" si="94"/>
        <v>0</v>
      </c>
      <c r="CY56" s="107">
        <f t="shared" si="95"/>
        <v>0</v>
      </c>
      <c r="CZ56" s="107">
        <f t="shared" si="96"/>
        <v>0</v>
      </c>
      <c r="DA56" s="107">
        <f t="shared" si="97"/>
        <v>0</v>
      </c>
      <c r="DB56" s="107">
        <f t="shared" si="98"/>
        <v>0</v>
      </c>
      <c r="DC56" s="107">
        <f t="shared" si="99"/>
        <v>0</v>
      </c>
      <c r="DD56" s="107">
        <f t="shared" si="100"/>
        <v>0</v>
      </c>
      <c r="DE56" s="107">
        <f t="shared" si="101"/>
        <v>0</v>
      </c>
      <c r="DF56" s="107">
        <f t="shared" si="102"/>
        <v>0</v>
      </c>
      <c r="DG56" s="107">
        <f t="shared" si="103"/>
        <v>0</v>
      </c>
      <c r="DH56" s="107">
        <f t="shared" si="104"/>
        <v>0</v>
      </c>
      <c r="DI56" s="107">
        <f t="shared" si="105"/>
        <v>0</v>
      </c>
      <c r="DJ56" s="107">
        <f t="shared" si="106"/>
        <v>0</v>
      </c>
      <c r="DK56" s="107">
        <f t="shared" si="107"/>
        <v>0</v>
      </c>
      <c r="DL56" s="107">
        <f t="shared" si="108"/>
        <v>0</v>
      </c>
      <c r="DM56" s="107">
        <f t="shared" si="109"/>
        <v>0</v>
      </c>
      <c r="DN56" s="107">
        <f t="shared" si="110"/>
        <v>0</v>
      </c>
      <c r="DO56" s="107">
        <f t="shared" si="111"/>
        <v>0</v>
      </c>
      <c r="DP56" s="107">
        <f t="shared" si="112"/>
        <v>0</v>
      </c>
      <c r="DQ56" s="107">
        <f t="shared" si="113"/>
        <v>0</v>
      </c>
      <c r="DR56" s="107">
        <f t="shared" si="114"/>
        <v>0</v>
      </c>
      <c r="DS56" s="107">
        <f t="shared" si="115"/>
        <v>0</v>
      </c>
      <c r="DT56" s="107">
        <f t="shared" si="116"/>
        <v>0</v>
      </c>
      <c r="DV56" s="107">
        <f t="shared" si="117"/>
        <v>0</v>
      </c>
      <c r="DW56" s="107">
        <f t="shared" si="118"/>
        <v>0</v>
      </c>
      <c r="DX56" s="107">
        <f t="shared" si="119"/>
        <v>0</v>
      </c>
      <c r="DY56" s="107">
        <f t="shared" si="120"/>
        <v>0</v>
      </c>
      <c r="DZ56" s="107">
        <f t="shared" si="121"/>
        <v>0</v>
      </c>
      <c r="EA56" s="107">
        <f t="shared" si="122"/>
        <v>0</v>
      </c>
      <c r="EB56" s="107">
        <f t="shared" si="123"/>
        <v>0</v>
      </c>
      <c r="EC56" s="107">
        <f t="shared" si="124"/>
        <v>0</v>
      </c>
      <c r="ED56" s="107">
        <f t="shared" si="125"/>
        <v>0</v>
      </c>
      <c r="EE56" s="107">
        <f t="shared" si="126"/>
        <v>0</v>
      </c>
      <c r="EG56" s="195">
        <f t="shared" si="127"/>
        <v>0</v>
      </c>
      <c r="EH56" s="195">
        <f t="shared" si="128"/>
        <v>0</v>
      </c>
      <c r="EI56" s="195">
        <f t="shared" si="129"/>
        <v>0</v>
      </c>
      <c r="EJ56" s="195">
        <f t="shared" si="130"/>
        <v>0</v>
      </c>
      <c r="EK56" s="195">
        <f t="shared" si="131"/>
        <v>0</v>
      </c>
      <c r="EL56" s="195">
        <f t="shared" si="131"/>
        <v>0</v>
      </c>
      <c r="EM56" s="195">
        <f t="shared" si="131"/>
        <v>0</v>
      </c>
      <c r="EN56" s="195">
        <f t="shared" si="131"/>
        <v>0</v>
      </c>
      <c r="EO56" s="195">
        <f t="shared" si="131"/>
        <v>0</v>
      </c>
      <c r="EP56" s="195">
        <f t="shared" si="131"/>
        <v>0</v>
      </c>
    </row>
    <row r="57" spans="2:146" x14ac:dyDescent="0.2">
      <c r="B57" s="126">
        <f t="shared" si="12"/>
        <v>1</v>
      </c>
      <c r="C57" s="126" t="str">
        <f t="shared" ca="1" si="79"/>
        <v/>
      </c>
      <c r="D57" s="126" t="str">
        <f t="shared" ca="1" si="80"/>
        <v/>
      </c>
      <c r="E57" s="126" t="str">
        <f t="shared" ca="1" si="81"/>
        <v/>
      </c>
      <c r="F57" s="127" t="str">
        <f ca="1">OFFSET(prihlasky!$H$1,$CJ57,0)</f>
        <v/>
      </c>
      <c r="G57" s="127" t="str">
        <f ca="1">IF(OFFSET(prihlasky!$B$1,$CJ57,0)="","",(OFFSET(prihlasky!$B$1,$CJ57,0)))</f>
        <v/>
      </c>
      <c r="H57" s="127">
        <f ca="1">OFFSET(prihlasky!$I$1,$CJ57,0)</f>
        <v>0</v>
      </c>
      <c r="I57" s="127">
        <f ca="1">OFFSET(prihlasky!$A$1,$CJ57,0)</f>
        <v>0</v>
      </c>
      <c r="J57" s="126">
        <f t="shared" si="82"/>
        <v>0</v>
      </c>
      <c r="K57" s="159">
        <f t="shared" si="83"/>
        <v>0</v>
      </c>
      <c r="L57" s="131">
        <f t="shared" ca="1" si="84"/>
        <v>0</v>
      </c>
      <c r="M57" s="127" t="str">
        <f ca="1">IF(OR(CH57=0,ISERROR(MATCH(I57,KKoef!E:E,0))),"",MATCH(I57,KKoef!E:E,0)-1)</f>
        <v/>
      </c>
      <c r="N57" s="127" t="str">
        <f ca="1">IF(M57="","",OFFSET(KKoef!$B$1,M57,0))</f>
        <v/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250"/>
      <c r="AA57" s="119">
        <f t="shared" ca="1" si="76"/>
        <v>0</v>
      </c>
      <c r="AB57" s="252">
        <f t="shared" si="71"/>
        <v>0</v>
      </c>
      <c r="AC57" s="119">
        <f t="shared" si="72"/>
        <v>0</v>
      </c>
      <c r="AD57" s="252">
        <f t="shared" si="73"/>
        <v>0</v>
      </c>
      <c r="AE57" s="170">
        <f t="shared" ca="1" si="77"/>
        <v>0</v>
      </c>
      <c r="AF57" s="22"/>
      <c r="AG57" s="224"/>
      <c r="AH57" s="194"/>
      <c r="AI57" s="194"/>
      <c r="AJ57" s="194"/>
      <c r="AK57" s="225"/>
      <c r="AL57" s="224"/>
      <c r="AM57" s="194"/>
      <c r="AN57" s="194"/>
      <c r="AO57" s="194"/>
      <c r="AP57" s="225"/>
      <c r="AQ57" s="224"/>
      <c r="AR57" s="194"/>
      <c r="AS57" s="194"/>
      <c r="AT57" s="194"/>
      <c r="AU57" s="225"/>
      <c r="AV57" s="224"/>
      <c r="AW57" s="194"/>
      <c r="AX57" s="194"/>
      <c r="AY57" s="194"/>
      <c r="AZ57" s="225"/>
      <c r="BA57" s="224"/>
      <c r="BB57" s="194"/>
      <c r="BC57" s="194"/>
      <c r="BD57" s="194"/>
      <c r="BE57" s="225"/>
      <c r="BF57" s="224"/>
      <c r="BG57" s="194"/>
      <c r="BH57" s="194"/>
      <c r="BI57" s="194"/>
      <c r="BJ57" s="225"/>
      <c r="BK57" s="212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215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69">
        <f t="shared" si="21"/>
        <v>0</v>
      </c>
      <c r="CH57" s="26">
        <f t="shared" si="78"/>
        <v>0</v>
      </c>
      <c r="CJ57" s="39">
        <v>49</v>
      </c>
      <c r="CK57" s="16">
        <f t="shared" si="85"/>
        <v>0</v>
      </c>
      <c r="CL57" s="51">
        <f t="shared" ca="1" si="132"/>
        <v>0</v>
      </c>
      <c r="CM57" s="51">
        <f t="shared" ca="1" si="132"/>
        <v>0</v>
      </c>
      <c r="CN57" s="51">
        <f t="shared" ca="1" si="132"/>
        <v>0</v>
      </c>
      <c r="CO57" s="51">
        <f t="shared" ca="1" si="86"/>
        <v>0</v>
      </c>
      <c r="CQ57" s="107">
        <f t="shared" si="87"/>
        <v>0</v>
      </c>
      <c r="CR57" s="107">
        <f t="shared" si="88"/>
        <v>0</v>
      </c>
      <c r="CS57" s="107">
        <f t="shared" si="89"/>
        <v>0</v>
      </c>
      <c r="CT57" s="107">
        <f t="shared" si="90"/>
        <v>0</v>
      </c>
      <c r="CU57" s="107">
        <f t="shared" si="91"/>
        <v>0</v>
      </c>
      <c r="CV57" s="107">
        <f t="shared" si="92"/>
        <v>0</v>
      </c>
      <c r="CW57" s="107">
        <f t="shared" si="93"/>
        <v>0</v>
      </c>
      <c r="CX57" s="107">
        <f t="shared" si="94"/>
        <v>0</v>
      </c>
      <c r="CY57" s="107">
        <f t="shared" si="95"/>
        <v>0</v>
      </c>
      <c r="CZ57" s="107">
        <f t="shared" si="96"/>
        <v>0</v>
      </c>
      <c r="DA57" s="107">
        <f t="shared" si="97"/>
        <v>0</v>
      </c>
      <c r="DB57" s="107">
        <f t="shared" si="98"/>
        <v>0</v>
      </c>
      <c r="DC57" s="107">
        <f t="shared" si="99"/>
        <v>0</v>
      </c>
      <c r="DD57" s="107">
        <f t="shared" si="100"/>
        <v>0</v>
      </c>
      <c r="DE57" s="107">
        <f t="shared" si="101"/>
        <v>0</v>
      </c>
      <c r="DF57" s="107">
        <f t="shared" si="102"/>
        <v>0</v>
      </c>
      <c r="DG57" s="107">
        <f t="shared" si="103"/>
        <v>0</v>
      </c>
      <c r="DH57" s="107">
        <f t="shared" si="104"/>
        <v>0</v>
      </c>
      <c r="DI57" s="107">
        <f t="shared" si="105"/>
        <v>0</v>
      </c>
      <c r="DJ57" s="107">
        <f t="shared" si="106"/>
        <v>0</v>
      </c>
      <c r="DK57" s="107">
        <f t="shared" si="107"/>
        <v>0</v>
      </c>
      <c r="DL57" s="107">
        <f t="shared" si="108"/>
        <v>0</v>
      </c>
      <c r="DM57" s="107">
        <f t="shared" si="109"/>
        <v>0</v>
      </c>
      <c r="DN57" s="107">
        <f t="shared" si="110"/>
        <v>0</v>
      </c>
      <c r="DO57" s="107">
        <f t="shared" si="111"/>
        <v>0</v>
      </c>
      <c r="DP57" s="107">
        <f t="shared" si="112"/>
        <v>0</v>
      </c>
      <c r="DQ57" s="107">
        <f t="shared" si="113"/>
        <v>0</v>
      </c>
      <c r="DR57" s="107">
        <f t="shared" si="114"/>
        <v>0</v>
      </c>
      <c r="DS57" s="107">
        <f t="shared" si="115"/>
        <v>0</v>
      </c>
      <c r="DT57" s="107">
        <f t="shared" si="116"/>
        <v>0</v>
      </c>
      <c r="DV57" s="107">
        <f t="shared" si="117"/>
        <v>0</v>
      </c>
      <c r="DW57" s="107">
        <f t="shared" si="118"/>
        <v>0</v>
      </c>
      <c r="DX57" s="107">
        <f t="shared" si="119"/>
        <v>0</v>
      </c>
      <c r="DY57" s="107">
        <f t="shared" si="120"/>
        <v>0</v>
      </c>
      <c r="DZ57" s="107">
        <f t="shared" si="121"/>
        <v>0</v>
      </c>
      <c r="EA57" s="107">
        <f t="shared" si="122"/>
        <v>0</v>
      </c>
      <c r="EB57" s="107">
        <f t="shared" si="123"/>
        <v>0</v>
      </c>
      <c r="EC57" s="107">
        <f t="shared" si="124"/>
        <v>0</v>
      </c>
      <c r="ED57" s="107">
        <f t="shared" si="125"/>
        <v>0</v>
      </c>
      <c r="EE57" s="107">
        <f t="shared" si="126"/>
        <v>0</v>
      </c>
      <c r="EG57" s="195">
        <f t="shared" si="127"/>
        <v>0</v>
      </c>
      <c r="EH57" s="195">
        <f t="shared" si="128"/>
        <v>0</v>
      </c>
      <c r="EI57" s="195">
        <f t="shared" si="129"/>
        <v>0</v>
      </c>
      <c r="EJ57" s="195">
        <f t="shared" si="130"/>
        <v>0</v>
      </c>
      <c r="EK57" s="195">
        <f t="shared" ref="EK57:EP72" si="133">IF(CA$7="",0,CA57)</f>
        <v>0</v>
      </c>
      <c r="EL57" s="195">
        <f t="shared" si="133"/>
        <v>0</v>
      </c>
      <c r="EM57" s="195">
        <f t="shared" si="133"/>
        <v>0</v>
      </c>
      <c r="EN57" s="195">
        <f t="shared" si="133"/>
        <v>0</v>
      </c>
      <c r="EO57" s="195">
        <f t="shared" si="133"/>
        <v>0</v>
      </c>
      <c r="EP57" s="195">
        <f t="shared" si="133"/>
        <v>0</v>
      </c>
    </row>
    <row r="58" spans="2:146" x14ac:dyDescent="0.2">
      <c r="B58" s="126">
        <f t="shared" si="12"/>
        <v>1</v>
      </c>
      <c r="C58" s="126" t="str">
        <f t="shared" ca="1" si="79"/>
        <v/>
      </c>
      <c r="D58" s="126" t="str">
        <f t="shared" ca="1" si="80"/>
        <v/>
      </c>
      <c r="E58" s="126" t="str">
        <f t="shared" ca="1" si="81"/>
        <v/>
      </c>
      <c r="F58" s="127" t="str">
        <f ca="1">OFFSET(prihlasky!$H$1,$CJ58,0)</f>
        <v/>
      </c>
      <c r="G58" s="127" t="str">
        <f ca="1">IF(OFFSET(prihlasky!$B$1,$CJ58,0)="","",(OFFSET(prihlasky!$B$1,$CJ58,0)))</f>
        <v/>
      </c>
      <c r="H58" s="127">
        <f ca="1">OFFSET(prihlasky!$I$1,$CJ58,0)</f>
        <v>0</v>
      </c>
      <c r="I58" s="127">
        <f ca="1">OFFSET(prihlasky!$A$1,$CJ58,0)</f>
        <v>0</v>
      </c>
      <c r="J58" s="126">
        <f t="shared" si="82"/>
        <v>0</v>
      </c>
      <c r="K58" s="159">
        <f t="shared" si="83"/>
        <v>0</v>
      </c>
      <c r="L58" s="131">
        <f t="shared" ca="1" si="84"/>
        <v>0</v>
      </c>
      <c r="M58" s="127" t="str">
        <f ca="1">IF(OR(CH58=0,ISERROR(MATCH(I58,KKoef!E:E,0))),"",MATCH(I58,KKoef!E:E,0)-1)</f>
        <v/>
      </c>
      <c r="N58" s="127" t="str">
        <f ca="1">IF(M58="","",OFFSET(KKoef!$B$1,M58,0))</f>
        <v/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250"/>
      <c r="AA58" s="119">
        <f t="shared" ca="1" si="76"/>
        <v>0</v>
      </c>
      <c r="AB58" s="252">
        <f t="shared" si="71"/>
        <v>0</v>
      </c>
      <c r="AC58" s="119">
        <f t="shared" si="72"/>
        <v>0</v>
      </c>
      <c r="AD58" s="252">
        <f t="shared" si="73"/>
        <v>0</v>
      </c>
      <c r="AE58" s="170">
        <f t="shared" ca="1" si="77"/>
        <v>0</v>
      </c>
      <c r="AF58" s="22"/>
      <c r="AG58" s="224"/>
      <c r="AH58" s="194"/>
      <c r="AI58" s="194"/>
      <c r="AJ58" s="194"/>
      <c r="AK58" s="225"/>
      <c r="AL58" s="224"/>
      <c r="AM58" s="194"/>
      <c r="AN58" s="194"/>
      <c r="AO58" s="194"/>
      <c r="AP58" s="225"/>
      <c r="AQ58" s="224"/>
      <c r="AR58" s="194"/>
      <c r="AS58" s="194"/>
      <c r="AT58" s="194"/>
      <c r="AU58" s="225"/>
      <c r="AV58" s="224"/>
      <c r="AW58" s="194"/>
      <c r="AX58" s="194"/>
      <c r="AY58" s="194"/>
      <c r="AZ58" s="225"/>
      <c r="BA58" s="224"/>
      <c r="BB58" s="194"/>
      <c r="BC58" s="194"/>
      <c r="BD58" s="194"/>
      <c r="BE58" s="225"/>
      <c r="BF58" s="224"/>
      <c r="BG58" s="194"/>
      <c r="BH58" s="194"/>
      <c r="BI58" s="194"/>
      <c r="BJ58" s="225"/>
      <c r="BK58" s="212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215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69">
        <f t="shared" si="21"/>
        <v>0</v>
      </c>
      <c r="CH58" s="26">
        <f t="shared" si="78"/>
        <v>0</v>
      </c>
      <c r="CJ58" s="39">
        <v>50</v>
      </c>
      <c r="CK58" s="16">
        <f t="shared" si="85"/>
        <v>0</v>
      </c>
      <c r="CL58" s="51">
        <f t="shared" ca="1" si="132"/>
        <v>0</v>
      </c>
      <c r="CM58" s="51">
        <f t="shared" ca="1" si="132"/>
        <v>0</v>
      </c>
      <c r="CN58" s="51">
        <f t="shared" ca="1" si="132"/>
        <v>0</v>
      </c>
      <c r="CO58" s="51">
        <f t="shared" ca="1" si="86"/>
        <v>0</v>
      </c>
      <c r="CQ58" s="107">
        <f t="shared" si="87"/>
        <v>0</v>
      </c>
      <c r="CR58" s="107">
        <f t="shared" si="88"/>
        <v>0</v>
      </c>
      <c r="CS58" s="107">
        <f t="shared" si="89"/>
        <v>0</v>
      </c>
      <c r="CT58" s="107">
        <f t="shared" si="90"/>
        <v>0</v>
      </c>
      <c r="CU58" s="107">
        <f t="shared" si="91"/>
        <v>0</v>
      </c>
      <c r="CV58" s="107">
        <f t="shared" si="92"/>
        <v>0</v>
      </c>
      <c r="CW58" s="107">
        <f t="shared" si="93"/>
        <v>0</v>
      </c>
      <c r="CX58" s="107">
        <f t="shared" si="94"/>
        <v>0</v>
      </c>
      <c r="CY58" s="107">
        <f t="shared" si="95"/>
        <v>0</v>
      </c>
      <c r="CZ58" s="107">
        <f t="shared" si="96"/>
        <v>0</v>
      </c>
      <c r="DA58" s="107">
        <f t="shared" si="97"/>
        <v>0</v>
      </c>
      <c r="DB58" s="107">
        <f t="shared" si="98"/>
        <v>0</v>
      </c>
      <c r="DC58" s="107">
        <f t="shared" si="99"/>
        <v>0</v>
      </c>
      <c r="DD58" s="107">
        <f t="shared" si="100"/>
        <v>0</v>
      </c>
      <c r="DE58" s="107">
        <f t="shared" si="101"/>
        <v>0</v>
      </c>
      <c r="DF58" s="107">
        <f t="shared" si="102"/>
        <v>0</v>
      </c>
      <c r="DG58" s="107">
        <f t="shared" si="103"/>
        <v>0</v>
      </c>
      <c r="DH58" s="107">
        <f t="shared" si="104"/>
        <v>0</v>
      </c>
      <c r="DI58" s="107">
        <f t="shared" si="105"/>
        <v>0</v>
      </c>
      <c r="DJ58" s="107">
        <f t="shared" si="106"/>
        <v>0</v>
      </c>
      <c r="DK58" s="107">
        <f t="shared" si="107"/>
        <v>0</v>
      </c>
      <c r="DL58" s="107">
        <f t="shared" si="108"/>
        <v>0</v>
      </c>
      <c r="DM58" s="107">
        <f t="shared" si="109"/>
        <v>0</v>
      </c>
      <c r="DN58" s="107">
        <f t="shared" si="110"/>
        <v>0</v>
      </c>
      <c r="DO58" s="107">
        <f t="shared" si="111"/>
        <v>0</v>
      </c>
      <c r="DP58" s="107">
        <f t="shared" si="112"/>
        <v>0</v>
      </c>
      <c r="DQ58" s="107">
        <f t="shared" si="113"/>
        <v>0</v>
      </c>
      <c r="DR58" s="107">
        <f t="shared" si="114"/>
        <v>0</v>
      </c>
      <c r="DS58" s="107">
        <f t="shared" si="115"/>
        <v>0</v>
      </c>
      <c r="DT58" s="107">
        <f t="shared" si="116"/>
        <v>0</v>
      </c>
      <c r="DV58" s="107">
        <f t="shared" si="117"/>
        <v>0</v>
      </c>
      <c r="DW58" s="107">
        <f t="shared" si="118"/>
        <v>0</v>
      </c>
      <c r="DX58" s="107">
        <f t="shared" si="119"/>
        <v>0</v>
      </c>
      <c r="DY58" s="107">
        <f t="shared" si="120"/>
        <v>0</v>
      </c>
      <c r="DZ58" s="107">
        <f t="shared" si="121"/>
        <v>0</v>
      </c>
      <c r="EA58" s="107">
        <f t="shared" si="122"/>
        <v>0</v>
      </c>
      <c r="EB58" s="107">
        <f t="shared" si="123"/>
        <v>0</v>
      </c>
      <c r="EC58" s="107">
        <f t="shared" si="124"/>
        <v>0</v>
      </c>
      <c r="ED58" s="107">
        <f t="shared" si="125"/>
        <v>0</v>
      </c>
      <c r="EE58" s="107">
        <f t="shared" si="126"/>
        <v>0</v>
      </c>
      <c r="EG58" s="195">
        <f t="shared" si="127"/>
        <v>0</v>
      </c>
      <c r="EH58" s="195">
        <f t="shared" si="128"/>
        <v>0</v>
      </c>
      <c r="EI58" s="195">
        <f t="shared" si="129"/>
        <v>0</v>
      </c>
      <c r="EJ58" s="195">
        <f t="shared" si="130"/>
        <v>0</v>
      </c>
      <c r="EK58" s="195">
        <f t="shared" si="133"/>
        <v>0</v>
      </c>
      <c r="EL58" s="195">
        <f t="shared" si="133"/>
        <v>0</v>
      </c>
      <c r="EM58" s="195">
        <f t="shared" si="133"/>
        <v>0</v>
      </c>
      <c r="EN58" s="195">
        <f t="shared" si="133"/>
        <v>0</v>
      </c>
      <c r="EO58" s="195">
        <f t="shared" si="133"/>
        <v>0</v>
      </c>
      <c r="EP58" s="195">
        <f t="shared" si="133"/>
        <v>0</v>
      </c>
    </row>
    <row r="59" spans="2:146" x14ac:dyDescent="0.2">
      <c r="B59" s="126">
        <f t="shared" si="12"/>
        <v>1</v>
      </c>
      <c r="C59" s="126" t="str">
        <f t="shared" ca="1" si="79"/>
        <v/>
      </c>
      <c r="D59" s="126" t="str">
        <f t="shared" ca="1" si="80"/>
        <v/>
      </c>
      <c r="E59" s="126" t="str">
        <f t="shared" ca="1" si="81"/>
        <v/>
      </c>
      <c r="F59" s="127" t="str">
        <f ca="1">OFFSET(prihlasky!$H$1,$CJ59,0)</f>
        <v/>
      </c>
      <c r="G59" s="127" t="str">
        <f ca="1">IF(OFFSET(prihlasky!$B$1,$CJ59,0)="","",(OFFSET(prihlasky!$B$1,$CJ59,0)))</f>
        <v/>
      </c>
      <c r="H59" s="127">
        <f ca="1">OFFSET(prihlasky!$I$1,$CJ59,0)</f>
        <v>0</v>
      </c>
      <c r="I59" s="127">
        <f ca="1">OFFSET(prihlasky!$A$1,$CJ59,0)</f>
        <v>0</v>
      </c>
      <c r="J59" s="126">
        <f t="shared" si="82"/>
        <v>0</v>
      </c>
      <c r="K59" s="159">
        <f t="shared" si="83"/>
        <v>0</v>
      </c>
      <c r="L59" s="131">
        <f t="shared" ca="1" si="84"/>
        <v>0</v>
      </c>
      <c r="M59" s="127" t="str">
        <f ca="1">IF(OR(CH59=0,ISERROR(MATCH(I59,KKoef!E:E,0))),"",MATCH(I59,KKoef!E:E,0)-1)</f>
        <v/>
      </c>
      <c r="N59" s="127" t="str">
        <f ca="1">IF(M59="","",OFFSET(KKoef!$B$1,M59,0))</f>
        <v/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250"/>
      <c r="AA59" s="119">
        <f t="shared" ca="1" si="76"/>
        <v>0</v>
      </c>
      <c r="AB59" s="252">
        <f t="shared" si="71"/>
        <v>0</v>
      </c>
      <c r="AC59" s="119">
        <f t="shared" si="72"/>
        <v>0</v>
      </c>
      <c r="AD59" s="252">
        <f t="shared" si="73"/>
        <v>0</v>
      </c>
      <c r="AE59" s="170">
        <f t="shared" ca="1" si="77"/>
        <v>0</v>
      </c>
      <c r="AF59" s="22"/>
      <c r="AG59" s="224"/>
      <c r="AH59" s="194"/>
      <c r="AI59" s="194"/>
      <c r="AJ59" s="194"/>
      <c r="AK59" s="225"/>
      <c r="AL59" s="224"/>
      <c r="AM59" s="194"/>
      <c r="AN59" s="194"/>
      <c r="AO59" s="194"/>
      <c r="AP59" s="225"/>
      <c r="AQ59" s="224"/>
      <c r="AR59" s="194"/>
      <c r="AS59" s="194"/>
      <c r="AT59" s="194"/>
      <c r="AU59" s="225"/>
      <c r="AV59" s="224"/>
      <c r="AW59" s="194"/>
      <c r="AX59" s="194"/>
      <c r="AY59" s="194"/>
      <c r="AZ59" s="225"/>
      <c r="BA59" s="224"/>
      <c r="BB59" s="194"/>
      <c r="BC59" s="194"/>
      <c r="BD59" s="194"/>
      <c r="BE59" s="225"/>
      <c r="BF59" s="224"/>
      <c r="BG59" s="194"/>
      <c r="BH59" s="194"/>
      <c r="BI59" s="194"/>
      <c r="BJ59" s="225"/>
      <c r="BK59" s="212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215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69">
        <f t="shared" si="21"/>
        <v>0</v>
      </c>
      <c r="CH59" s="26">
        <f t="shared" si="78"/>
        <v>0</v>
      </c>
      <c r="CJ59" s="39">
        <v>51</v>
      </c>
      <c r="CK59" s="16">
        <f t="shared" si="85"/>
        <v>0</v>
      </c>
      <c r="CL59" s="51">
        <f t="shared" ca="1" si="132"/>
        <v>0</v>
      </c>
      <c r="CM59" s="51">
        <f t="shared" ca="1" si="132"/>
        <v>0</v>
      </c>
      <c r="CN59" s="51">
        <f t="shared" ca="1" si="132"/>
        <v>0</v>
      </c>
      <c r="CO59" s="51">
        <f t="shared" ca="1" si="86"/>
        <v>0</v>
      </c>
      <c r="CQ59" s="107">
        <f t="shared" si="87"/>
        <v>0</v>
      </c>
      <c r="CR59" s="107">
        <f t="shared" si="88"/>
        <v>0</v>
      </c>
      <c r="CS59" s="107">
        <f t="shared" si="89"/>
        <v>0</v>
      </c>
      <c r="CT59" s="107">
        <f t="shared" si="90"/>
        <v>0</v>
      </c>
      <c r="CU59" s="107">
        <f t="shared" si="91"/>
        <v>0</v>
      </c>
      <c r="CV59" s="107">
        <f t="shared" si="92"/>
        <v>0</v>
      </c>
      <c r="CW59" s="107">
        <f t="shared" si="93"/>
        <v>0</v>
      </c>
      <c r="CX59" s="107">
        <f t="shared" si="94"/>
        <v>0</v>
      </c>
      <c r="CY59" s="107">
        <f t="shared" si="95"/>
        <v>0</v>
      </c>
      <c r="CZ59" s="107">
        <f t="shared" si="96"/>
        <v>0</v>
      </c>
      <c r="DA59" s="107">
        <f t="shared" si="97"/>
        <v>0</v>
      </c>
      <c r="DB59" s="107">
        <f t="shared" si="98"/>
        <v>0</v>
      </c>
      <c r="DC59" s="107">
        <f t="shared" si="99"/>
        <v>0</v>
      </c>
      <c r="DD59" s="107">
        <f t="shared" si="100"/>
        <v>0</v>
      </c>
      <c r="DE59" s="107">
        <f t="shared" si="101"/>
        <v>0</v>
      </c>
      <c r="DF59" s="107">
        <f t="shared" si="102"/>
        <v>0</v>
      </c>
      <c r="DG59" s="107">
        <f t="shared" si="103"/>
        <v>0</v>
      </c>
      <c r="DH59" s="107">
        <f t="shared" si="104"/>
        <v>0</v>
      </c>
      <c r="DI59" s="107">
        <f t="shared" si="105"/>
        <v>0</v>
      </c>
      <c r="DJ59" s="107">
        <f t="shared" si="106"/>
        <v>0</v>
      </c>
      <c r="DK59" s="107">
        <f t="shared" si="107"/>
        <v>0</v>
      </c>
      <c r="DL59" s="107">
        <f t="shared" si="108"/>
        <v>0</v>
      </c>
      <c r="DM59" s="107">
        <f t="shared" si="109"/>
        <v>0</v>
      </c>
      <c r="DN59" s="107">
        <f t="shared" si="110"/>
        <v>0</v>
      </c>
      <c r="DO59" s="107">
        <f t="shared" si="111"/>
        <v>0</v>
      </c>
      <c r="DP59" s="107">
        <f t="shared" si="112"/>
        <v>0</v>
      </c>
      <c r="DQ59" s="107">
        <f t="shared" si="113"/>
        <v>0</v>
      </c>
      <c r="DR59" s="107">
        <f t="shared" si="114"/>
        <v>0</v>
      </c>
      <c r="DS59" s="107">
        <f t="shared" si="115"/>
        <v>0</v>
      </c>
      <c r="DT59" s="107">
        <f t="shared" si="116"/>
        <v>0</v>
      </c>
      <c r="DV59" s="107">
        <f t="shared" si="117"/>
        <v>0</v>
      </c>
      <c r="DW59" s="107">
        <f t="shared" si="118"/>
        <v>0</v>
      </c>
      <c r="DX59" s="107">
        <f t="shared" si="119"/>
        <v>0</v>
      </c>
      <c r="DY59" s="107">
        <f t="shared" si="120"/>
        <v>0</v>
      </c>
      <c r="DZ59" s="107">
        <f t="shared" si="121"/>
        <v>0</v>
      </c>
      <c r="EA59" s="107">
        <f t="shared" si="122"/>
        <v>0</v>
      </c>
      <c r="EB59" s="107">
        <f t="shared" si="123"/>
        <v>0</v>
      </c>
      <c r="EC59" s="107">
        <f t="shared" si="124"/>
        <v>0</v>
      </c>
      <c r="ED59" s="107">
        <f t="shared" si="125"/>
        <v>0</v>
      </c>
      <c r="EE59" s="107">
        <f t="shared" si="126"/>
        <v>0</v>
      </c>
      <c r="EG59" s="195">
        <f t="shared" si="127"/>
        <v>0</v>
      </c>
      <c r="EH59" s="195">
        <f t="shared" si="128"/>
        <v>0</v>
      </c>
      <c r="EI59" s="195">
        <f t="shared" si="129"/>
        <v>0</v>
      </c>
      <c r="EJ59" s="195">
        <f t="shared" si="130"/>
        <v>0</v>
      </c>
      <c r="EK59" s="195">
        <f t="shared" si="133"/>
        <v>0</v>
      </c>
      <c r="EL59" s="195">
        <f t="shared" si="133"/>
        <v>0</v>
      </c>
      <c r="EM59" s="195">
        <f t="shared" si="133"/>
        <v>0</v>
      </c>
      <c r="EN59" s="195">
        <f t="shared" si="133"/>
        <v>0</v>
      </c>
      <c r="EO59" s="195">
        <f t="shared" si="133"/>
        <v>0</v>
      </c>
      <c r="EP59" s="195">
        <f t="shared" si="133"/>
        <v>0</v>
      </c>
    </row>
    <row r="60" spans="2:146" x14ac:dyDescent="0.2">
      <c r="B60" s="126">
        <f t="shared" si="12"/>
        <v>1</v>
      </c>
      <c r="C60" s="126" t="str">
        <f t="shared" ca="1" si="79"/>
        <v/>
      </c>
      <c r="D60" s="126" t="str">
        <f t="shared" ca="1" si="80"/>
        <v/>
      </c>
      <c r="E60" s="126" t="str">
        <f t="shared" ca="1" si="81"/>
        <v/>
      </c>
      <c r="F60" s="127" t="str">
        <f ca="1">OFFSET(prihlasky!$H$1,$CJ60,0)</f>
        <v/>
      </c>
      <c r="G60" s="127" t="str">
        <f ca="1">IF(OFFSET(prihlasky!$B$1,$CJ60,0)="","",(OFFSET(prihlasky!$B$1,$CJ60,0)))</f>
        <v/>
      </c>
      <c r="H60" s="127">
        <f ca="1">OFFSET(prihlasky!$I$1,$CJ60,0)</f>
        <v>0</v>
      </c>
      <c r="I60" s="127">
        <f ca="1">OFFSET(prihlasky!$A$1,$CJ60,0)</f>
        <v>0</v>
      </c>
      <c r="J60" s="126">
        <f t="shared" si="82"/>
        <v>0</v>
      </c>
      <c r="K60" s="159">
        <f t="shared" si="83"/>
        <v>0</v>
      </c>
      <c r="L60" s="131">
        <f t="shared" ca="1" si="84"/>
        <v>0</v>
      </c>
      <c r="M60" s="127" t="str">
        <f ca="1">IF(OR(CH60=0,ISERROR(MATCH(I60,KKoef!E:E,0))),"",MATCH(I60,KKoef!E:E,0)-1)</f>
        <v/>
      </c>
      <c r="N60" s="127" t="str">
        <f ca="1">IF(M60="","",OFFSET(KKoef!$B$1,M60,0))</f>
        <v/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250"/>
      <c r="AA60" s="119">
        <f t="shared" ca="1" si="76"/>
        <v>0</v>
      </c>
      <c r="AB60" s="252">
        <f t="shared" si="71"/>
        <v>0</v>
      </c>
      <c r="AC60" s="119">
        <f t="shared" si="72"/>
        <v>0</v>
      </c>
      <c r="AD60" s="252">
        <f t="shared" si="73"/>
        <v>0</v>
      </c>
      <c r="AE60" s="170">
        <f t="shared" ca="1" si="77"/>
        <v>0</v>
      </c>
      <c r="AF60" s="22"/>
      <c r="AG60" s="224"/>
      <c r="AH60" s="194"/>
      <c r="AI60" s="194"/>
      <c r="AJ60" s="194"/>
      <c r="AK60" s="225"/>
      <c r="AL60" s="224"/>
      <c r="AM60" s="194"/>
      <c r="AN60" s="194"/>
      <c r="AO60" s="194"/>
      <c r="AP60" s="225"/>
      <c r="AQ60" s="224"/>
      <c r="AR60" s="194"/>
      <c r="AS60" s="194"/>
      <c r="AT60" s="194"/>
      <c r="AU60" s="225"/>
      <c r="AV60" s="224"/>
      <c r="AW60" s="194"/>
      <c r="AX60" s="194"/>
      <c r="AY60" s="194"/>
      <c r="AZ60" s="225"/>
      <c r="BA60" s="224"/>
      <c r="BB60" s="194"/>
      <c r="BC60" s="194"/>
      <c r="BD60" s="194"/>
      <c r="BE60" s="225"/>
      <c r="BF60" s="224"/>
      <c r="BG60" s="194"/>
      <c r="BH60" s="194"/>
      <c r="BI60" s="194"/>
      <c r="BJ60" s="225"/>
      <c r="BK60" s="212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215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69">
        <f t="shared" si="21"/>
        <v>0</v>
      </c>
      <c r="CH60" s="26">
        <f t="shared" si="78"/>
        <v>0</v>
      </c>
      <c r="CJ60" s="39">
        <v>52</v>
      </c>
      <c r="CK60" s="16">
        <f t="shared" si="85"/>
        <v>0</v>
      </c>
      <c r="CL60" s="51">
        <f t="shared" ca="1" si="132"/>
        <v>0</v>
      </c>
      <c r="CM60" s="51">
        <f t="shared" ca="1" si="132"/>
        <v>0</v>
      </c>
      <c r="CN60" s="51">
        <f t="shared" ca="1" si="132"/>
        <v>0</v>
      </c>
      <c r="CO60" s="51">
        <f t="shared" ca="1" si="86"/>
        <v>0</v>
      </c>
      <c r="CQ60" s="107">
        <f t="shared" si="87"/>
        <v>0</v>
      </c>
      <c r="CR60" s="107">
        <f t="shared" si="88"/>
        <v>0</v>
      </c>
      <c r="CS60" s="107">
        <f t="shared" si="89"/>
        <v>0</v>
      </c>
      <c r="CT60" s="107">
        <f t="shared" si="90"/>
        <v>0</v>
      </c>
      <c r="CU60" s="107">
        <f t="shared" si="91"/>
        <v>0</v>
      </c>
      <c r="CV60" s="107">
        <f t="shared" si="92"/>
        <v>0</v>
      </c>
      <c r="CW60" s="107">
        <f t="shared" si="93"/>
        <v>0</v>
      </c>
      <c r="CX60" s="107">
        <f t="shared" si="94"/>
        <v>0</v>
      </c>
      <c r="CY60" s="107">
        <f t="shared" si="95"/>
        <v>0</v>
      </c>
      <c r="CZ60" s="107">
        <f t="shared" si="96"/>
        <v>0</v>
      </c>
      <c r="DA60" s="107">
        <f t="shared" si="97"/>
        <v>0</v>
      </c>
      <c r="DB60" s="107">
        <f t="shared" si="98"/>
        <v>0</v>
      </c>
      <c r="DC60" s="107">
        <f t="shared" si="99"/>
        <v>0</v>
      </c>
      <c r="DD60" s="107">
        <f t="shared" si="100"/>
        <v>0</v>
      </c>
      <c r="DE60" s="107">
        <f t="shared" si="101"/>
        <v>0</v>
      </c>
      <c r="DF60" s="107">
        <f t="shared" si="102"/>
        <v>0</v>
      </c>
      <c r="DG60" s="107">
        <f t="shared" si="103"/>
        <v>0</v>
      </c>
      <c r="DH60" s="107">
        <f t="shared" si="104"/>
        <v>0</v>
      </c>
      <c r="DI60" s="107">
        <f t="shared" si="105"/>
        <v>0</v>
      </c>
      <c r="DJ60" s="107">
        <f t="shared" si="106"/>
        <v>0</v>
      </c>
      <c r="DK60" s="107">
        <f t="shared" si="107"/>
        <v>0</v>
      </c>
      <c r="DL60" s="107">
        <f t="shared" si="108"/>
        <v>0</v>
      </c>
      <c r="DM60" s="107">
        <f t="shared" si="109"/>
        <v>0</v>
      </c>
      <c r="DN60" s="107">
        <f t="shared" si="110"/>
        <v>0</v>
      </c>
      <c r="DO60" s="107">
        <f t="shared" si="111"/>
        <v>0</v>
      </c>
      <c r="DP60" s="107">
        <f t="shared" si="112"/>
        <v>0</v>
      </c>
      <c r="DQ60" s="107">
        <f t="shared" si="113"/>
        <v>0</v>
      </c>
      <c r="DR60" s="107">
        <f t="shared" si="114"/>
        <v>0</v>
      </c>
      <c r="DS60" s="107">
        <f t="shared" si="115"/>
        <v>0</v>
      </c>
      <c r="DT60" s="107">
        <f t="shared" si="116"/>
        <v>0</v>
      </c>
      <c r="DV60" s="107">
        <f t="shared" si="117"/>
        <v>0</v>
      </c>
      <c r="DW60" s="107">
        <f t="shared" si="118"/>
        <v>0</v>
      </c>
      <c r="DX60" s="107">
        <f t="shared" si="119"/>
        <v>0</v>
      </c>
      <c r="DY60" s="107">
        <f t="shared" si="120"/>
        <v>0</v>
      </c>
      <c r="DZ60" s="107">
        <f t="shared" si="121"/>
        <v>0</v>
      </c>
      <c r="EA60" s="107">
        <f t="shared" si="122"/>
        <v>0</v>
      </c>
      <c r="EB60" s="107">
        <f t="shared" si="123"/>
        <v>0</v>
      </c>
      <c r="EC60" s="107">
        <f t="shared" si="124"/>
        <v>0</v>
      </c>
      <c r="ED60" s="107">
        <f t="shared" si="125"/>
        <v>0</v>
      </c>
      <c r="EE60" s="107">
        <f t="shared" si="126"/>
        <v>0</v>
      </c>
      <c r="EG60" s="195">
        <f t="shared" si="127"/>
        <v>0</v>
      </c>
      <c r="EH60" s="195">
        <f t="shared" si="128"/>
        <v>0</v>
      </c>
      <c r="EI60" s="195">
        <f t="shared" si="129"/>
        <v>0</v>
      </c>
      <c r="EJ60" s="195">
        <f t="shared" si="130"/>
        <v>0</v>
      </c>
      <c r="EK60" s="195">
        <f t="shared" si="133"/>
        <v>0</v>
      </c>
      <c r="EL60" s="195">
        <f t="shared" si="133"/>
        <v>0</v>
      </c>
      <c r="EM60" s="195">
        <f t="shared" si="133"/>
        <v>0</v>
      </c>
      <c r="EN60" s="195">
        <f t="shared" si="133"/>
        <v>0</v>
      </c>
      <c r="EO60" s="195">
        <f t="shared" si="133"/>
        <v>0</v>
      </c>
      <c r="EP60" s="195">
        <f t="shared" si="133"/>
        <v>0</v>
      </c>
    </row>
    <row r="61" spans="2:146" x14ac:dyDescent="0.2">
      <c r="B61" s="126">
        <f t="shared" si="12"/>
        <v>1</v>
      </c>
      <c r="C61" s="126" t="str">
        <f t="shared" ca="1" si="79"/>
        <v/>
      </c>
      <c r="D61" s="126" t="str">
        <f t="shared" ca="1" si="80"/>
        <v/>
      </c>
      <c r="E61" s="126" t="str">
        <f t="shared" ca="1" si="81"/>
        <v/>
      </c>
      <c r="F61" s="127" t="str">
        <f ca="1">OFFSET(prihlasky!$H$1,$CJ61,0)</f>
        <v/>
      </c>
      <c r="G61" s="127" t="str">
        <f ca="1">IF(OFFSET(prihlasky!$B$1,$CJ61,0)="","",(OFFSET(prihlasky!$B$1,$CJ61,0)))</f>
        <v/>
      </c>
      <c r="H61" s="127">
        <f ca="1">OFFSET(prihlasky!$I$1,$CJ61,0)</f>
        <v>0</v>
      </c>
      <c r="I61" s="127">
        <f ca="1">OFFSET(prihlasky!$A$1,$CJ61,0)</f>
        <v>0</v>
      </c>
      <c r="J61" s="126">
        <f t="shared" si="82"/>
        <v>0</v>
      </c>
      <c r="K61" s="159">
        <f t="shared" si="83"/>
        <v>0</v>
      </c>
      <c r="L61" s="131">
        <f t="shared" ca="1" si="84"/>
        <v>0</v>
      </c>
      <c r="M61" s="127" t="str">
        <f ca="1">IF(OR(CH61=0,ISERROR(MATCH(I61,KKoef!E:E,0))),"",MATCH(I61,KKoef!E:E,0)-1)</f>
        <v/>
      </c>
      <c r="N61" s="127" t="str">
        <f ca="1">IF(M61="","",OFFSET(KKoef!$B$1,M61,0))</f>
        <v/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250"/>
      <c r="AA61" s="119">
        <f t="shared" ca="1" si="76"/>
        <v>0</v>
      </c>
      <c r="AB61" s="252">
        <f t="shared" si="71"/>
        <v>0</v>
      </c>
      <c r="AC61" s="119">
        <f t="shared" si="72"/>
        <v>0</v>
      </c>
      <c r="AD61" s="252">
        <f t="shared" si="73"/>
        <v>0</v>
      </c>
      <c r="AE61" s="170">
        <f t="shared" ca="1" si="77"/>
        <v>0</v>
      </c>
      <c r="AF61" s="22"/>
      <c r="AG61" s="224"/>
      <c r="AH61" s="194"/>
      <c r="AI61" s="194"/>
      <c r="AJ61" s="194"/>
      <c r="AK61" s="225"/>
      <c r="AL61" s="224"/>
      <c r="AM61" s="194"/>
      <c r="AN61" s="194"/>
      <c r="AO61" s="194"/>
      <c r="AP61" s="225"/>
      <c r="AQ61" s="224"/>
      <c r="AR61" s="194"/>
      <c r="AS61" s="194"/>
      <c r="AT61" s="194"/>
      <c r="AU61" s="225"/>
      <c r="AV61" s="224"/>
      <c r="AW61" s="194"/>
      <c r="AX61" s="194"/>
      <c r="AY61" s="194"/>
      <c r="AZ61" s="225"/>
      <c r="BA61" s="224"/>
      <c r="BB61" s="194"/>
      <c r="BC61" s="194"/>
      <c r="BD61" s="194"/>
      <c r="BE61" s="225"/>
      <c r="BF61" s="224"/>
      <c r="BG61" s="194"/>
      <c r="BH61" s="194"/>
      <c r="BI61" s="194"/>
      <c r="BJ61" s="225"/>
      <c r="BK61" s="212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215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69">
        <f t="shared" si="21"/>
        <v>0</v>
      </c>
      <c r="CH61" s="26">
        <f t="shared" si="78"/>
        <v>0</v>
      </c>
      <c r="CJ61" s="39">
        <v>53</v>
      </c>
      <c r="CK61" s="16">
        <f t="shared" si="85"/>
        <v>0</v>
      </c>
      <c r="CL61" s="51">
        <f t="shared" ca="1" si="132"/>
        <v>0</v>
      </c>
      <c r="CM61" s="51">
        <f t="shared" ca="1" si="132"/>
        <v>0</v>
      </c>
      <c r="CN61" s="51">
        <f t="shared" ca="1" si="132"/>
        <v>0</v>
      </c>
      <c r="CO61" s="51">
        <f t="shared" ca="1" si="86"/>
        <v>0</v>
      </c>
      <c r="CQ61" s="107">
        <f t="shared" si="87"/>
        <v>0</v>
      </c>
      <c r="CR61" s="107">
        <f t="shared" si="88"/>
        <v>0</v>
      </c>
      <c r="CS61" s="107">
        <f t="shared" si="89"/>
        <v>0</v>
      </c>
      <c r="CT61" s="107">
        <f t="shared" si="90"/>
        <v>0</v>
      </c>
      <c r="CU61" s="107">
        <f t="shared" si="91"/>
        <v>0</v>
      </c>
      <c r="CV61" s="107">
        <f t="shared" si="92"/>
        <v>0</v>
      </c>
      <c r="CW61" s="107">
        <f t="shared" si="93"/>
        <v>0</v>
      </c>
      <c r="CX61" s="107">
        <f t="shared" si="94"/>
        <v>0</v>
      </c>
      <c r="CY61" s="107">
        <f t="shared" si="95"/>
        <v>0</v>
      </c>
      <c r="CZ61" s="107">
        <f t="shared" si="96"/>
        <v>0</v>
      </c>
      <c r="DA61" s="107">
        <f t="shared" si="97"/>
        <v>0</v>
      </c>
      <c r="DB61" s="107">
        <f t="shared" si="98"/>
        <v>0</v>
      </c>
      <c r="DC61" s="107">
        <f t="shared" si="99"/>
        <v>0</v>
      </c>
      <c r="DD61" s="107">
        <f t="shared" si="100"/>
        <v>0</v>
      </c>
      <c r="DE61" s="107">
        <f t="shared" si="101"/>
        <v>0</v>
      </c>
      <c r="DF61" s="107">
        <f t="shared" si="102"/>
        <v>0</v>
      </c>
      <c r="DG61" s="107">
        <f t="shared" si="103"/>
        <v>0</v>
      </c>
      <c r="DH61" s="107">
        <f t="shared" si="104"/>
        <v>0</v>
      </c>
      <c r="DI61" s="107">
        <f t="shared" si="105"/>
        <v>0</v>
      </c>
      <c r="DJ61" s="107">
        <f t="shared" si="106"/>
        <v>0</v>
      </c>
      <c r="DK61" s="107">
        <f t="shared" si="107"/>
        <v>0</v>
      </c>
      <c r="DL61" s="107">
        <f t="shared" si="108"/>
        <v>0</v>
      </c>
      <c r="DM61" s="107">
        <f t="shared" si="109"/>
        <v>0</v>
      </c>
      <c r="DN61" s="107">
        <f t="shared" si="110"/>
        <v>0</v>
      </c>
      <c r="DO61" s="107">
        <f t="shared" si="111"/>
        <v>0</v>
      </c>
      <c r="DP61" s="107">
        <f t="shared" si="112"/>
        <v>0</v>
      </c>
      <c r="DQ61" s="107">
        <f t="shared" si="113"/>
        <v>0</v>
      </c>
      <c r="DR61" s="107">
        <f t="shared" si="114"/>
        <v>0</v>
      </c>
      <c r="DS61" s="107">
        <f t="shared" si="115"/>
        <v>0</v>
      </c>
      <c r="DT61" s="107">
        <f t="shared" si="116"/>
        <v>0</v>
      </c>
      <c r="DV61" s="107">
        <f t="shared" si="117"/>
        <v>0</v>
      </c>
      <c r="DW61" s="107">
        <f t="shared" si="118"/>
        <v>0</v>
      </c>
      <c r="DX61" s="107">
        <f t="shared" si="119"/>
        <v>0</v>
      </c>
      <c r="DY61" s="107">
        <f t="shared" si="120"/>
        <v>0</v>
      </c>
      <c r="DZ61" s="107">
        <f t="shared" si="121"/>
        <v>0</v>
      </c>
      <c r="EA61" s="107">
        <f t="shared" si="122"/>
        <v>0</v>
      </c>
      <c r="EB61" s="107">
        <f t="shared" si="123"/>
        <v>0</v>
      </c>
      <c r="EC61" s="107">
        <f t="shared" si="124"/>
        <v>0</v>
      </c>
      <c r="ED61" s="107">
        <f t="shared" si="125"/>
        <v>0</v>
      </c>
      <c r="EE61" s="107">
        <f t="shared" si="126"/>
        <v>0</v>
      </c>
      <c r="EG61" s="195">
        <f t="shared" si="127"/>
        <v>0</v>
      </c>
      <c r="EH61" s="195">
        <f t="shared" si="128"/>
        <v>0</v>
      </c>
      <c r="EI61" s="195">
        <f t="shared" si="129"/>
        <v>0</v>
      </c>
      <c r="EJ61" s="195">
        <f t="shared" si="130"/>
        <v>0</v>
      </c>
      <c r="EK61" s="195">
        <f t="shared" si="133"/>
        <v>0</v>
      </c>
      <c r="EL61" s="195">
        <f t="shared" si="133"/>
        <v>0</v>
      </c>
      <c r="EM61" s="195">
        <f t="shared" si="133"/>
        <v>0</v>
      </c>
      <c r="EN61" s="195">
        <f t="shared" si="133"/>
        <v>0</v>
      </c>
      <c r="EO61" s="195">
        <f t="shared" si="133"/>
        <v>0</v>
      </c>
      <c r="EP61" s="195">
        <f t="shared" si="133"/>
        <v>0</v>
      </c>
    </row>
    <row r="62" spans="2:146" x14ac:dyDescent="0.2">
      <c r="B62" s="126">
        <f t="shared" si="12"/>
        <v>1</v>
      </c>
      <c r="C62" s="126" t="str">
        <f t="shared" ca="1" si="79"/>
        <v/>
      </c>
      <c r="D62" s="126" t="str">
        <f t="shared" ca="1" si="80"/>
        <v/>
      </c>
      <c r="E62" s="126" t="str">
        <f t="shared" ca="1" si="81"/>
        <v/>
      </c>
      <c r="F62" s="127" t="str">
        <f ca="1">OFFSET(prihlasky!$H$1,$CJ62,0)</f>
        <v/>
      </c>
      <c r="G62" s="127" t="str">
        <f ca="1">IF(OFFSET(prihlasky!$B$1,$CJ62,0)="","",(OFFSET(prihlasky!$B$1,$CJ62,0)))</f>
        <v/>
      </c>
      <c r="H62" s="127">
        <f ca="1">OFFSET(prihlasky!$I$1,$CJ62,0)</f>
        <v>0</v>
      </c>
      <c r="I62" s="127">
        <f ca="1">OFFSET(prihlasky!$A$1,$CJ62,0)</f>
        <v>0</v>
      </c>
      <c r="J62" s="126">
        <f t="shared" si="82"/>
        <v>0</v>
      </c>
      <c r="K62" s="159">
        <f t="shared" si="83"/>
        <v>0</v>
      </c>
      <c r="L62" s="131">
        <f t="shared" ca="1" si="84"/>
        <v>0</v>
      </c>
      <c r="M62" s="127" t="str">
        <f ca="1">IF(OR(CH62=0,ISERROR(MATCH(I62,KKoef!E:E,0))),"",MATCH(I62,KKoef!E:E,0)-1)</f>
        <v/>
      </c>
      <c r="N62" s="127" t="str">
        <f ca="1">IF(M62="","",OFFSET(KKoef!$B$1,M62,0))</f>
        <v/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250"/>
      <c r="AA62" s="119">
        <f t="shared" ca="1" si="76"/>
        <v>0</v>
      </c>
      <c r="AB62" s="252">
        <f t="shared" si="71"/>
        <v>0</v>
      </c>
      <c r="AC62" s="119">
        <f t="shared" si="72"/>
        <v>0</v>
      </c>
      <c r="AD62" s="252">
        <f t="shared" si="73"/>
        <v>0</v>
      </c>
      <c r="AE62" s="170">
        <f t="shared" ca="1" si="77"/>
        <v>0</v>
      </c>
      <c r="AF62" s="22"/>
      <c r="AG62" s="224"/>
      <c r="AH62" s="194"/>
      <c r="AI62" s="194"/>
      <c r="AJ62" s="194"/>
      <c r="AK62" s="225"/>
      <c r="AL62" s="224"/>
      <c r="AM62" s="194"/>
      <c r="AN62" s="194"/>
      <c r="AO62" s="194"/>
      <c r="AP62" s="225"/>
      <c r="AQ62" s="224"/>
      <c r="AR62" s="194"/>
      <c r="AS62" s="194"/>
      <c r="AT62" s="194"/>
      <c r="AU62" s="225"/>
      <c r="AV62" s="224"/>
      <c r="AW62" s="194"/>
      <c r="AX62" s="194"/>
      <c r="AY62" s="194"/>
      <c r="AZ62" s="225"/>
      <c r="BA62" s="224"/>
      <c r="BB62" s="194"/>
      <c r="BC62" s="194"/>
      <c r="BD62" s="194"/>
      <c r="BE62" s="225"/>
      <c r="BF62" s="224"/>
      <c r="BG62" s="194"/>
      <c r="BH62" s="194"/>
      <c r="BI62" s="194"/>
      <c r="BJ62" s="225"/>
      <c r="BK62" s="212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215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69">
        <f t="shared" si="21"/>
        <v>0</v>
      </c>
      <c r="CH62" s="26">
        <f t="shared" si="78"/>
        <v>0</v>
      </c>
      <c r="CJ62" s="39">
        <v>54</v>
      </c>
      <c r="CK62" s="16">
        <f t="shared" si="85"/>
        <v>0</v>
      </c>
      <c r="CL62" s="51">
        <f t="shared" ca="1" si="132"/>
        <v>0</v>
      </c>
      <c r="CM62" s="51">
        <f t="shared" ca="1" si="132"/>
        <v>0</v>
      </c>
      <c r="CN62" s="51">
        <f t="shared" ca="1" si="132"/>
        <v>0</v>
      </c>
      <c r="CO62" s="51">
        <f t="shared" ca="1" si="86"/>
        <v>0</v>
      </c>
      <c r="CQ62" s="107">
        <f t="shared" si="87"/>
        <v>0</v>
      </c>
      <c r="CR62" s="107">
        <f t="shared" si="88"/>
        <v>0</v>
      </c>
      <c r="CS62" s="107">
        <f t="shared" si="89"/>
        <v>0</v>
      </c>
      <c r="CT62" s="107">
        <f t="shared" si="90"/>
        <v>0</v>
      </c>
      <c r="CU62" s="107">
        <f t="shared" si="91"/>
        <v>0</v>
      </c>
      <c r="CV62" s="107">
        <f t="shared" si="92"/>
        <v>0</v>
      </c>
      <c r="CW62" s="107">
        <f t="shared" si="93"/>
        <v>0</v>
      </c>
      <c r="CX62" s="107">
        <f t="shared" si="94"/>
        <v>0</v>
      </c>
      <c r="CY62" s="107">
        <f t="shared" si="95"/>
        <v>0</v>
      </c>
      <c r="CZ62" s="107">
        <f t="shared" si="96"/>
        <v>0</v>
      </c>
      <c r="DA62" s="107">
        <f t="shared" si="97"/>
        <v>0</v>
      </c>
      <c r="DB62" s="107">
        <f t="shared" si="98"/>
        <v>0</v>
      </c>
      <c r="DC62" s="107">
        <f t="shared" si="99"/>
        <v>0</v>
      </c>
      <c r="DD62" s="107">
        <f t="shared" si="100"/>
        <v>0</v>
      </c>
      <c r="DE62" s="107">
        <f t="shared" si="101"/>
        <v>0</v>
      </c>
      <c r="DF62" s="107">
        <f t="shared" si="102"/>
        <v>0</v>
      </c>
      <c r="DG62" s="107">
        <f t="shared" si="103"/>
        <v>0</v>
      </c>
      <c r="DH62" s="107">
        <f t="shared" si="104"/>
        <v>0</v>
      </c>
      <c r="DI62" s="107">
        <f t="shared" si="105"/>
        <v>0</v>
      </c>
      <c r="DJ62" s="107">
        <f t="shared" si="106"/>
        <v>0</v>
      </c>
      <c r="DK62" s="107">
        <f t="shared" si="107"/>
        <v>0</v>
      </c>
      <c r="DL62" s="107">
        <f t="shared" si="108"/>
        <v>0</v>
      </c>
      <c r="DM62" s="107">
        <f t="shared" si="109"/>
        <v>0</v>
      </c>
      <c r="DN62" s="107">
        <f t="shared" si="110"/>
        <v>0</v>
      </c>
      <c r="DO62" s="107">
        <f t="shared" si="111"/>
        <v>0</v>
      </c>
      <c r="DP62" s="107">
        <f t="shared" si="112"/>
        <v>0</v>
      </c>
      <c r="DQ62" s="107">
        <f t="shared" si="113"/>
        <v>0</v>
      </c>
      <c r="DR62" s="107">
        <f t="shared" si="114"/>
        <v>0</v>
      </c>
      <c r="DS62" s="107">
        <f t="shared" si="115"/>
        <v>0</v>
      </c>
      <c r="DT62" s="107">
        <f t="shared" si="116"/>
        <v>0</v>
      </c>
      <c r="DV62" s="107">
        <f t="shared" si="117"/>
        <v>0</v>
      </c>
      <c r="DW62" s="107">
        <f t="shared" si="118"/>
        <v>0</v>
      </c>
      <c r="DX62" s="107">
        <f t="shared" si="119"/>
        <v>0</v>
      </c>
      <c r="DY62" s="107">
        <f t="shared" si="120"/>
        <v>0</v>
      </c>
      <c r="DZ62" s="107">
        <f t="shared" si="121"/>
        <v>0</v>
      </c>
      <c r="EA62" s="107">
        <f t="shared" si="122"/>
        <v>0</v>
      </c>
      <c r="EB62" s="107">
        <f t="shared" si="123"/>
        <v>0</v>
      </c>
      <c r="EC62" s="107">
        <f t="shared" si="124"/>
        <v>0</v>
      </c>
      <c r="ED62" s="107">
        <f t="shared" si="125"/>
        <v>0</v>
      </c>
      <c r="EE62" s="107">
        <f t="shared" si="126"/>
        <v>0</v>
      </c>
      <c r="EG62" s="195">
        <f t="shared" si="127"/>
        <v>0</v>
      </c>
      <c r="EH62" s="195">
        <f t="shared" si="128"/>
        <v>0</v>
      </c>
      <c r="EI62" s="195">
        <f t="shared" si="129"/>
        <v>0</v>
      </c>
      <c r="EJ62" s="195">
        <f t="shared" si="130"/>
        <v>0</v>
      </c>
      <c r="EK62" s="195">
        <f t="shared" si="133"/>
        <v>0</v>
      </c>
      <c r="EL62" s="195">
        <f t="shared" si="133"/>
        <v>0</v>
      </c>
      <c r="EM62" s="195">
        <f t="shared" si="133"/>
        <v>0</v>
      </c>
      <c r="EN62" s="195">
        <f t="shared" si="133"/>
        <v>0</v>
      </c>
      <c r="EO62" s="195">
        <f t="shared" si="133"/>
        <v>0</v>
      </c>
      <c r="EP62" s="195">
        <f t="shared" si="133"/>
        <v>0</v>
      </c>
    </row>
    <row r="63" spans="2:146" x14ac:dyDescent="0.2">
      <c r="B63" s="126">
        <f t="shared" si="12"/>
        <v>1</v>
      </c>
      <c r="C63" s="126" t="str">
        <f t="shared" ca="1" si="79"/>
        <v/>
      </c>
      <c r="D63" s="126" t="str">
        <f t="shared" ca="1" si="80"/>
        <v/>
      </c>
      <c r="E63" s="126" t="str">
        <f t="shared" ca="1" si="81"/>
        <v/>
      </c>
      <c r="F63" s="127" t="str">
        <f ca="1">OFFSET(prihlasky!$H$1,$CJ63,0)</f>
        <v/>
      </c>
      <c r="G63" s="127" t="str">
        <f ca="1">IF(OFFSET(prihlasky!$B$1,$CJ63,0)="","",(OFFSET(prihlasky!$B$1,$CJ63,0)))</f>
        <v/>
      </c>
      <c r="H63" s="127">
        <f ca="1">OFFSET(prihlasky!$I$1,$CJ63,0)</f>
        <v>0</v>
      </c>
      <c r="I63" s="127">
        <f ca="1">OFFSET(prihlasky!$A$1,$CJ63,0)</f>
        <v>0</v>
      </c>
      <c r="J63" s="126">
        <f t="shared" si="82"/>
        <v>0</v>
      </c>
      <c r="K63" s="159">
        <f t="shared" si="83"/>
        <v>0</v>
      </c>
      <c r="L63" s="131">
        <f t="shared" ca="1" si="84"/>
        <v>0</v>
      </c>
      <c r="M63" s="127" t="str">
        <f ca="1">IF(OR(CH63=0,ISERROR(MATCH(I63,KKoef!E:E,0))),"",MATCH(I63,KKoef!E:E,0)-1)</f>
        <v/>
      </c>
      <c r="N63" s="127" t="str">
        <f ca="1">IF(M63="","",OFFSET(KKoef!$B$1,M63,0))</f>
        <v/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250"/>
      <c r="AA63" s="119">
        <f t="shared" ca="1" si="76"/>
        <v>0</v>
      </c>
      <c r="AB63" s="252">
        <f t="shared" si="71"/>
        <v>0</v>
      </c>
      <c r="AC63" s="119">
        <f t="shared" si="72"/>
        <v>0</v>
      </c>
      <c r="AD63" s="252">
        <f t="shared" si="73"/>
        <v>0</v>
      </c>
      <c r="AE63" s="170">
        <f t="shared" ca="1" si="77"/>
        <v>0</v>
      </c>
      <c r="AF63" s="22"/>
      <c r="AG63" s="224"/>
      <c r="AH63" s="194"/>
      <c r="AI63" s="194"/>
      <c r="AJ63" s="194"/>
      <c r="AK63" s="225"/>
      <c r="AL63" s="224"/>
      <c r="AM63" s="194"/>
      <c r="AN63" s="194"/>
      <c r="AO63" s="194"/>
      <c r="AP63" s="225"/>
      <c r="AQ63" s="224"/>
      <c r="AR63" s="194"/>
      <c r="AS63" s="194"/>
      <c r="AT63" s="194"/>
      <c r="AU63" s="225"/>
      <c r="AV63" s="224"/>
      <c r="AW63" s="194"/>
      <c r="AX63" s="194"/>
      <c r="AY63" s="194"/>
      <c r="AZ63" s="225"/>
      <c r="BA63" s="224"/>
      <c r="BB63" s="194"/>
      <c r="BC63" s="194"/>
      <c r="BD63" s="194"/>
      <c r="BE63" s="225"/>
      <c r="BF63" s="224"/>
      <c r="BG63" s="194"/>
      <c r="BH63" s="194"/>
      <c r="BI63" s="194"/>
      <c r="BJ63" s="225"/>
      <c r="BK63" s="212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215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69">
        <f t="shared" si="21"/>
        <v>0</v>
      </c>
      <c r="CH63" s="26">
        <f t="shared" si="78"/>
        <v>0</v>
      </c>
      <c r="CJ63" s="39">
        <v>55</v>
      </c>
      <c r="CK63" s="16">
        <f t="shared" si="85"/>
        <v>0</v>
      </c>
      <c r="CL63" s="51">
        <f t="shared" ca="1" si="132"/>
        <v>0</v>
      </c>
      <c r="CM63" s="51">
        <f t="shared" ca="1" si="132"/>
        <v>0</v>
      </c>
      <c r="CN63" s="51">
        <f t="shared" ca="1" si="132"/>
        <v>0</v>
      </c>
      <c r="CO63" s="51">
        <f t="shared" ca="1" si="86"/>
        <v>0</v>
      </c>
      <c r="CQ63" s="107">
        <f t="shared" si="87"/>
        <v>0</v>
      </c>
      <c r="CR63" s="107">
        <f t="shared" si="88"/>
        <v>0</v>
      </c>
      <c r="CS63" s="107">
        <f t="shared" si="89"/>
        <v>0</v>
      </c>
      <c r="CT63" s="107">
        <f t="shared" si="90"/>
        <v>0</v>
      </c>
      <c r="CU63" s="107">
        <f t="shared" si="91"/>
        <v>0</v>
      </c>
      <c r="CV63" s="107">
        <f t="shared" si="92"/>
        <v>0</v>
      </c>
      <c r="CW63" s="107">
        <f t="shared" si="93"/>
        <v>0</v>
      </c>
      <c r="CX63" s="107">
        <f t="shared" si="94"/>
        <v>0</v>
      </c>
      <c r="CY63" s="107">
        <f t="shared" si="95"/>
        <v>0</v>
      </c>
      <c r="CZ63" s="107">
        <f t="shared" si="96"/>
        <v>0</v>
      </c>
      <c r="DA63" s="107">
        <f t="shared" si="97"/>
        <v>0</v>
      </c>
      <c r="DB63" s="107">
        <f t="shared" si="98"/>
        <v>0</v>
      </c>
      <c r="DC63" s="107">
        <f t="shared" si="99"/>
        <v>0</v>
      </c>
      <c r="DD63" s="107">
        <f t="shared" si="100"/>
        <v>0</v>
      </c>
      <c r="DE63" s="107">
        <f t="shared" si="101"/>
        <v>0</v>
      </c>
      <c r="DF63" s="107">
        <f t="shared" si="102"/>
        <v>0</v>
      </c>
      <c r="DG63" s="107">
        <f t="shared" si="103"/>
        <v>0</v>
      </c>
      <c r="DH63" s="107">
        <f t="shared" si="104"/>
        <v>0</v>
      </c>
      <c r="DI63" s="107">
        <f t="shared" si="105"/>
        <v>0</v>
      </c>
      <c r="DJ63" s="107">
        <f t="shared" si="106"/>
        <v>0</v>
      </c>
      <c r="DK63" s="107">
        <f t="shared" si="107"/>
        <v>0</v>
      </c>
      <c r="DL63" s="107">
        <f t="shared" si="108"/>
        <v>0</v>
      </c>
      <c r="DM63" s="107">
        <f t="shared" si="109"/>
        <v>0</v>
      </c>
      <c r="DN63" s="107">
        <f t="shared" si="110"/>
        <v>0</v>
      </c>
      <c r="DO63" s="107">
        <f t="shared" si="111"/>
        <v>0</v>
      </c>
      <c r="DP63" s="107">
        <f t="shared" si="112"/>
        <v>0</v>
      </c>
      <c r="DQ63" s="107">
        <f t="shared" si="113"/>
        <v>0</v>
      </c>
      <c r="DR63" s="107">
        <f t="shared" si="114"/>
        <v>0</v>
      </c>
      <c r="DS63" s="107">
        <f t="shared" si="115"/>
        <v>0</v>
      </c>
      <c r="DT63" s="107">
        <f t="shared" si="116"/>
        <v>0</v>
      </c>
      <c r="DV63" s="107">
        <f t="shared" si="117"/>
        <v>0</v>
      </c>
      <c r="DW63" s="107">
        <f t="shared" si="118"/>
        <v>0</v>
      </c>
      <c r="DX63" s="107">
        <f t="shared" si="119"/>
        <v>0</v>
      </c>
      <c r="DY63" s="107">
        <f t="shared" si="120"/>
        <v>0</v>
      </c>
      <c r="DZ63" s="107">
        <f t="shared" si="121"/>
        <v>0</v>
      </c>
      <c r="EA63" s="107">
        <f t="shared" si="122"/>
        <v>0</v>
      </c>
      <c r="EB63" s="107">
        <f t="shared" si="123"/>
        <v>0</v>
      </c>
      <c r="EC63" s="107">
        <f t="shared" si="124"/>
        <v>0</v>
      </c>
      <c r="ED63" s="107">
        <f t="shared" si="125"/>
        <v>0</v>
      </c>
      <c r="EE63" s="107">
        <f t="shared" si="126"/>
        <v>0</v>
      </c>
      <c r="EG63" s="195">
        <f t="shared" si="127"/>
        <v>0</v>
      </c>
      <c r="EH63" s="195">
        <f t="shared" si="128"/>
        <v>0</v>
      </c>
      <c r="EI63" s="195">
        <f t="shared" si="129"/>
        <v>0</v>
      </c>
      <c r="EJ63" s="195">
        <f t="shared" si="130"/>
        <v>0</v>
      </c>
      <c r="EK63" s="195">
        <f t="shared" si="133"/>
        <v>0</v>
      </c>
      <c r="EL63" s="195">
        <f t="shared" si="133"/>
        <v>0</v>
      </c>
      <c r="EM63" s="195">
        <f t="shared" si="133"/>
        <v>0</v>
      </c>
      <c r="EN63" s="195">
        <f t="shared" si="133"/>
        <v>0</v>
      </c>
      <c r="EO63" s="195">
        <f t="shared" si="133"/>
        <v>0</v>
      </c>
      <c r="EP63" s="195">
        <f t="shared" si="133"/>
        <v>0</v>
      </c>
    </row>
    <row r="64" spans="2:146" x14ac:dyDescent="0.2">
      <c r="B64" s="126">
        <f t="shared" si="12"/>
        <v>1</v>
      </c>
      <c r="C64" s="126" t="str">
        <f t="shared" ca="1" si="79"/>
        <v/>
      </c>
      <c r="D64" s="126" t="str">
        <f t="shared" ca="1" si="80"/>
        <v/>
      </c>
      <c r="E64" s="126" t="str">
        <f t="shared" ca="1" si="81"/>
        <v/>
      </c>
      <c r="F64" s="127" t="str">
        <f ca="1">OFFSET(prihlasky!$H$1,$CJ64,0)</f>
        <v/>
      </c>
      <c r="G64" s="127" t="str">
        <f ca="1">IF(OFFSET(prihlasky!$B$1,$CJ64,0)="","",(OFFSET(prihlasky!$B$1,$CJ64,0)))</f>
        <v/>
      </c>
      <c r="H64" s="127">
        <f ca="1">OFFSET(prihlasky!$I$1,$CJ64,0)</f>
        <v>0</v>
      </c>
      <c r="I64" s="127">
        <f ca="1">OFFSET(prihlasky!$A$1,$CJ64,0)</f>
        <v>0</v>
      </c>
      <c r="J64" s="126">
        <f t="shared" si="82"/>
        <v>0</v>
      </c>
      <c r="K64" s="159">
        <f t="shared" si="83"/>
        <v>0</v>
      </c>
      <c r="L64" s="131">
        <f t="shared" ca="1" si="84"/>
        <v>0</v>
      </c>
      <c r="M64" s="127" t="str">
        <f ca="1">IF(OR(CH64=0,ISERROR(MATCH(I64,KKoef!E:E,0))),"",MATCH(I64,KKoef!E:E,0)-1)</f>
        <v/>
      </c>
      <c r="N64" s="127" t="str">
        <f ca="1">IF(M64="","",OFFSET(KKoef!$B$1,M64,0))</f>
        <v/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250"/>
      <c r="AA64" s="119">
        <f t="shared" ca="1" si="76"/>
        <v>0</v>
      </c>
      <c r="AB64" s="252">
        <f t="shared" si="71"/>
        <v>0</v>
      </c>
      <c r="AC64" s="119">
        <f t="shared" si="72"/>
        <v>0</v>
      </c>
      <c r="AD64" s="252">
        <f t="shared" si="73"/>
        <v>0</v>
      </c>
      <c r="AE64" s="170">
        <f t="shared" ca="1" si="77"/>
        <v>0</v>
      </c>
      <c r="AF64" s="22"/>
      <c r="AG64" s="224"/>
      <c r="AH64" s="194"/>
      <c r="AI64" s="194"/>
      <c r="AJ64" s="194"/>
      <c r="AK64" s="225"/>
      <c r="AL64" s="224"/>
      <c r="AM64" s="194"/>
      <c r="AN64" s="194"/>
      <c r="AO64" s="194"/>
      <c r="AP64" s="225"/>
      <c r="AQ64" s="224"/>
      <c r="AR64" s="194"/>
      <c r="AS64" s="194"/>
      <c r="AT64" s="194"/>
      <c r="AU64" s="225"/>
      <c r="AV64" s="224"/>
      <c r="AW64" s="194"/>
      <c r="AX64" s="194"/>
      <c r="AY64" s="194"/>
      <c r="AZ64" s="225"/>
      <c r="BA64" s="224"/>
      <c r="BB64" s="194"/>
      <c r="BC64" s="194"/>
      <c r="BD64" s="194"/>
      <c r="BE64" s="225"/>
      <c r="BF64" s="224"/>
      <c r="BG64" s="194"/>
      <c r="BH64" s="194"/>
      <c r="BI64" s="194"/>
      <c r="BJ64" s="225"/>
      <c r="BK64" s="212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215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69">
        <f t="shared" si="21"/>
        <v>0</v>
      </c>
      <c r="CH64" s="26">
        <f t="shared" si="78"/>
        <v>0</v>
      </c>
      <c r="CJ64" s="39">
        <v>56</v>
      </c>
      <c r="CK64" s="16">
        <f t="shared" si="85"/>
        <v>0</v>
      </c>
      <c r="CL64" s="51">
        <f t="shared" ca="1" si="132"/>
        <v>0</v>
      </c>
      <c r="CM64" s="51">
        <f t="shared" ca="1" si="132"/>
        <v>0</v>
      </c>
      <c r="CN64" s="51">
        <f t="shared" ca="1" si="132"/>
        <v>0</v>
      </c>
      <c r="CO64" s="51">
        <f t="shared" ca="1" si="86"/>
        <v>0</v>
      </c>
      <c r="CQ64" s="107">
        <f t="shared" si="87"/>
        <v>0</v>
      </c>
      <c r="CR64" s="107">
        <f t="shared" si="88"/>
        <v>0</v>
      </c>
      <c r="CS64" s="107">
        <f t="shared" si="89"/>
        <v>0</v>
      </c>
      <c r="CT64" s="107">
        <f t="shared" si="90"/>
        <v>0</v>
      </c>
      <c r="CU64" s="107">
        <f t="shared" si="91"/>
        <v>0</v>
      </c>
      <c r="CV64" s="107">
        <f t="shared" si="92"/>
        <v>0</v>
      </c>
      <c r="CW64" s="107">
        <f t="shared" si="93"/>
        <v>0</v>
      </c>
      <c r="CX64" s="107">
        <f t="shared" si="94"/>
        <v>0</v>
      </c>
      <c r="CY64" s="107">
        <f t="shared" si="95"/>
        <v>0</v>
      </c>
      <c r="CZ64" s="107">
        <f t="shared" si="96"/>
        <v>0</v>
      </c>
      <c r="DA64" s="107">
        <f t="shared" si="97"/>
        <v>0</v>
      </c>
      <c r="DB64" s="107">
        <f t="shared" si="98"/>
        <v>0</v>
      </c>
      <c r="DC64" s="107">
        <f t="shared" si="99"/>
        <v>0</v>
      </c>
      <c r="DD64" s="107">
        <f t="shared" si="100"/>
        <v>0</v>
      </c>
      <c r="DE64" s="107">
        <f t="shared" si="101"/>
        <v>0</v>
      </c>
      <c r="DF64" s="107">
        <f t="shared" si="102"/>
        <v>0</v>
      </c>
      <c r="DG64" s="107">
        <f t="shared" si="103"/>
        <v>0</v>
      </c>
      <c r="DH64" s="107">
        <f t="shared" si="104"/>
        <v>0</v>
      </c>
      <c r="DI64" s="107">
        <f t="shared" si="105"/>
        <v>0</v>
      </c>
      <c r="DJ64" s="107">
        <f t="shared" si="106"/>
        <v>0</v>
      </c>
      <c r="DK64" s="107">
        <f t="shared" si="107"/>
        <v>0</v>
      </c>
      <c r="DL64" s="107">
        <f t="shared" si="108"/>
        <v>0</v>
      </c>
      <c r="DM64" s="107">
        <f t="shared" si="109"/>
        <v>0</v>
      </c>
      <c r="DN64" s="107">
        <f t="shared" si="110"/>
        <v>0</v>
      </c>
      <c r="DO64" s="107">
        <f t="shared" si="111"/>
        <v>0</v>
      </c>
      <c r="DP64" s="107">
        <f t="shared" si="112"/>
        <v>0</v>
      </c>
      <c r="DQ64" s="107">
        <f t="shared" si="113"/>
        <v>0</v>
      </c>
      <c r="DR64" s="107">
        <f t="shared" si="114"/>
        <v>0</v>
      </c>
      <c r="DS64" s="107">
        <f t="shared" si="115"/>
        <v>0</v>
      </c>
      <c r="DT64" s="107">
        <f t="shared" si="116"/>
        <v>0</v>
      </c>
      <c r="DV64" s="107">
        <f t="shared" si="117"/>
        <v>0</v>
      </c>
      <c r="DW64" s="107">
        <f t="shared" si="118"/>
        <v>0</v>
      </c>
      <c r="DX64" s="107">
        <f t="shared" si="119"/>
        <v>0</v>
      </c>
      <c r="DY64" s="107">
        <f t="shared" si="120"/>
        <v>0</v>
      </c>
      <c r="DZ64" s="107">
        <f t="shared" si="121"/>
        <v>0</v>
      </c>
      <c r="EA64" s="107">
        <f t="shared" si="122"/>
        <v>0</v>
      </c>
      <c r="EB64" s="107">
        <f t="shared" si="123"/>
        <v>0</v>
      </c>
      <c r="EC64" s="107">
        <f t="shared" si="124"/>
        <v>0</v>
      </c>
      <c r="ED64" s="107">
        <f t="shared" si="125"/>
        <v>0</v>
      </c>
      <c r="EE64" s="107">
        <f t="shared" si="126"/>
        <v>0</v>
      </c>
      <c r="EG64" s="195">
        <f t="shared" si="127"/>
        <v>0</v>
      </c>
      <c r="EH64" s="195">
        <f t="shared" si="128"/>
        <v>0</v>
      </c>
      <c r="EI64" s="195">
        <f t="shared" si="129"/>
        <v>0</v>
      </c>
      <c r="EJ64" s="195">
        <f t="shared" si="130"/>
        <v>0</v>
      </c>
      <c r="EK64" s="195">
        <f t="shared" si="133"/>
        <v>0</v>
      </c>
      <c r="EL64" s="195">
        <f t="shared" si="133"/>
        <v>0</v>
      </c>
      <c r="EM64" s="195">
        <f t="shared" si="133"/>
        <v>0</v>
      </c>
      <c r="EN64" s="195">
        <f t="shared" si="133"/>
        <v>0</v>
      </c>
      <c r="EO64" s="195">
        <f t="shared" si="133"/>
        <v>0</v>
      </c>
      <c r="EP64" s="195">
        <f t="shared" si="133"/>
        <v>0</v>
      </c>
    </row>
    <row r="65" spans="2:146" x14ac:dyDescent="0.2">
      <c r="B65" s="126">
        <f t="shared" si="12"/>
        <v>1</v>
      </c>
      <c r="C65" s="126" t="str">
        <f t="shared" ca="1" si="79"/>
        <v/>
      </c>
      <c r="D65" s="126" t="str">
        <f t="shared" ca="1" si="80"/>
        <v/>
      </c>
      <c r="E65" s="126" t="str">
        <f t="shared" ca="1" si="81"/>
        <v/>
      </c>
      <c r="F65" s="127" t="str">
        <f ca="1">OFFSET(prihlasky!$H$1,$CJ65,0)</f>
        <v/>
      </c>
      <c r="G65" s="127" t="str">
        <f ca="1">IF(OFFSET(prihlasky!$B$1,$CJ65,0)="","",(OFFSET(prihlasky!$B$1,$CJ65,0)))</f>
        <v/>
      </c>
      <c r="H65" s="127">
        <f ca="1">OFFSET(prihlasky!$I$1,$CJ65,0)</f>
        <v>0</v>
      </c>
      <c r="I65" s="127">
        <f ca="1">OFFSET(prihlasky!$A$1,$CJ65,0)</f>
        <v>0</v>
      </c>
      <c r="J65" s="126">
        <f t="shared" si="82"/>
        <v>0</v>
      </c>
      <c r="K65" s="159">
        <f t="shared" si="83"/>
        <v>0</v>
      </c>
      <c r="L65" s="131">
        <f t="shared" ca="1" si="84"/>
        <v>0</v>
      </c>
      <c r="M65" s="127" t="str">
        <f ca="1">IF(OR(CH65=0,ISERROR(MATCH(I65,KKoef!E:E,0))),"",MATCH(I65,KKoef!E:E,0)-1)</f>
        <v/>
      </c>
      <c r="N65" s="127" t="str">
        <f ca="1">IF(M65="","",OFFSET(KKoef!$B$1,M65,0))</f>
        <v/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250"/>
      <c r="AA65" s="119">
        <f t="shared" ca="1" si="76"/>
        <v>0</v>
      </c>
      <c r="AB65" s="252">
        <f t="shared" si="71"/>
        <v>0</v>
      </c>
      <c r="AC65" s="119">
        <f t="shared" si="72"/>
        <v>0</v>
      </c>
      <c r="AD65" s="252">
        <f t="shared" si="73"/>
        <v>0</v>
      </c>
      <c r="AE65" s="170">
        <f t="shared" ca="1" si="77"/>
        <v>0</v>
      </c>
      <c r="AF65" s="22"/>
      <c r="AG65" s="224"/>
      <c r="AH65" s="194"/>
      <c r="AI65" s="194"/>
      <c r="AJ65" s="194"/>
      <c r="AK65" s="225"/>
      <c r="AL65" s="224"/>
      <c r="AM65" s="194"/>
      <c r="AN65" s="194"/>
      <c r="AO65" s="194"/>
      <c r="AP65" s="225"/>
      <c r="AQ65" s="224"/>
      <c r="AR65" s="194"/>
      <c r="AS65" s="194"/>
      <c r="AT65" s="194"/>
      <c r="AU65" s="225"/>
      <c r="AV65" s="224"/>
      <c r="AW65" s="194"/>
      <c r="AX65" s="194"/>
      <c r="AY65" s="194"/>
      <c r="AZ65" s="225"/>
      <c r="BA65" s="224"/>
      <c r="BB65" s="194"/>
      <c r="BC65" s="194"/>
      <c r="BD65" s="194"/>
      <c r="BE65" s="225"/>
      <c r="BF65" s="224"/>
      <c r="BG65" s="194"/>
      <c r="BH65" s="194"/>
      <c r="BI65" s="194"/>
      <c r="BJ65" s="225"/>
      <c r="BK65" s="212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215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69">
        <f t="shared" si="21"/>
        <v>0</v>
      </c>
      <c r="CH65" s="26">
        <f t="shared" si="78"/>
        <v>0</v>
      </c>
      <c r="CJ65" s="39">
        <v>57</v>
      </c>
      <c r="CK65" s="16">
        <f t="shared" si="85"/>
        <v>0</v>
      </c>
      <c r="CL65" s="51">
        <f t="shared" ca="1" si="132"/>
        <v>0</v>
      </c>
      <c r="CM65" s="51">
        <f t="shared" ca="1" si="132"/>
        <v>0</v>
      </c>
      <c r="CN65" s="51">
        <f t="shared" ca="1" si="132"/>
        <v>0</v>
      </c>
      <c r="CO65" s="51">
        <f t="shared" ca="1" si="86"/>
        <v>0</v>
      </c>
      <c r="CQ65" s="107">
        <f t="shared" si="87"/>
        <v>0</v>
      </c>
      <c r="CR65" s="107">
        <f t="shared" si="88"/>
        <v>0</v>
      </c>
      <c r="CS65" s="107">
        <f t="shared" si="89"/>
        <v>0</v>
      </c>
      <c r="CT65" s="107">
        <f t="shared" si="90"/>
        <v>0</v>
      </c>
      <c r="CU65" s="107">
        <f t="shared" si="91"/>
        <v>0</v>
      </c>
      <c r="CV65" s="107">
        <f t="shared" si="92"/>
        <v>0</v>
      </c>
      <c r="CW65" s="107">
        <f t="shared" si="93"/>
        <v>0</v>
      </c>
      <c r="CX65" s="107">
        <f t="shared" si="94"/>
        <v>0</v>
      </c>
      <c r="CY65" s="107">
        <f t="shared" si="95"/>
        <v>0</v>
      </c>
      <c r="CZ65" s="107">
        <f t="shared" si="96"/>
        <v>0</v>
      </c>
      <c r="DA65" s="107">
        <f t="shared" si="97"/>
        <v>0</v>
      </c>
      <c r="DB65" s="107">
        <f t="shared" si="98"/>
        <v>0</v>
      </c>
      <c r="DC65" s="107">
        <f t="shared" si="99"/>
        <v>0</v>
      </c>
      <c r="DD65" s="107">
        <f t="shared" si="100"/>
        <v>0</v>
      </c>
      <c r="DE65" s="107">
        <f t="shared" si="101"/>
        <v>0</v>
      </c>
      <c r="DF65" s="107">
        <f t="shared" si="102"/>
        <v>0</v>
      </c>
      <c r="DG65" s="107">
        <f t="shared" si="103"/>
        <v>0</v>
      </c>
      <c r="DH65" s="107">
        <f t="shared" si="104"/>
        <v>0</v>
      </c>
      <c r="DI65" s="107">
        <f t="shared" si="105"/>
        <v>0</v>
      </c>
      <c r="DJ65" s="107">
        <f t="shared" si="106"/>
        <v>0</v>
      </c>
      <c r="DK65" s="107">
        <f t="shared" si="107"/>
        <v>0</v>
      </c>
      <c r="DL65" s="107">
        <f t="shared" si="108"/>
        <v>0</v>
      </c>
      <c r="DM65" s="107">
        <f t="shared" si="109"/>
        <v>0</v>
      </c>
      <c r="DN65" s="107">
        <f t="shared" si="110"/>
        <v>0</v>
      </c>
      <c r="DO65" s="107">
        <f t="shared" si="111"/>
        <v>0</v>
      </c>
      <c r="DP65" s="107">
        <f t="shared" si="112"/>
        <v>0</v>
      </c>
      <c r="DQ65" s="107">
        <f t="shared" si="113"/>
        <v>0</v>
      </c>
      <c r="DR65" s="107">
        <f t="shared" si="114"/>
        <v>0</v>
      </c>
      <c r="DS65" s="107">
        <f t="shared" si="115"/>
        <v>0</v>
      </c>
      <c r="DT65" s="107">
        <f t="shared" si="116"/>
        <v>0</v>
      </c>
      <c r="DV65" s="107">
        <f t="shared" si="117"/>
        <v>0</v>
      </c>
      <c r="DW65" s="107">
        <f t="shared" si="118"/>
        <v>0</v>
      </c>
      <c r="DX65" s="107">
        <f t="shared" si="119"/>
        <v>0</v>
      </c>
      <c r="DY65" s="107">
        <f t="shared" si="120"/>
        <v>0</v>
      </c>
      <c r="DZ65" s="107">
        <f t="shared" si="121"/>
        <v>0</v>
      </c>
      <c r="EA65" s="107">
        <f t="shared" si="122"/>
        <v>0</v>
      </c>
      <c r="EB65" s="107">
        <f t="shared" si="123"/>
        <v>0</v>
      </c>
      <c r="EC65" s="107">
        <f t="shared" si="124"/>
        <v>0</v>
      </c>
      <c r="ED65" s="107">
        <f t="shared" si="125"/>
        <v>0</v>
      </c>
      <c r="EE65" s="107">
        <f t="shared" si="126"/>
        <v>0</v>
      </c>
      <c r="EG65" s="195">
        <f t="shared" si="127"/>
        <v>0</v>
      </c>
      <c r="EH65" s="195">
        <f t="shared" si="128"/>
        <v>0</v>
      </c>
      <c r="EI65" s="195">
        <f t="shared" si="129"/>
        <v>0</v>
      </c>
      <c r="EJ65" s="195">
        <f t="shared" si="130"/>
        <v>0</v>
      </c>
      <c r="EK65" s="195">
        <f t="shared" si="133"/>
        <v>0</v>
      </c>
      <c r="EL65" s="195">
        <f t="shared" si="133"/>
        <v>0</v>
      </c>
      <c r="EM65" s="195">
        <f t="shared" si="133"/>
        <v>0</v>
      </c>
      <c r="EN65" s="195">
        <f t="shared" si="133"/>
        <v>0</v>
      </c>
      <c r="EO65" s="195">
        <f t="shared" si="133"/>
        <v>0</v>
      </c>
      <c r="EP65" s="195">
        <f t="shared" si="133"/>
        <v>0</v>
      </c>
    </row>
    <row r="66" spans="2:146" x14ac:dyDescent="0.2">
      <c r="B66" s="126">
        <f t="shared" si="12"/>
        <v>1</v>
      </c>
      <c r="C66" s="126" t="str">
        <f t="shared" ca="1" si="79"/>
        <v/>
      </c>
      <c r="D66" s="126" t="str">
        <f t="shared" ca="1" si="80"/>
        <v/>
      </c>
      <c r="E66" s="126" t="str">
        <f t="shared" ca="1" si="81"/>
        <v/>
      </c>
      <c r="F66" s="127" t="str">
        <f ca="1">OFFSET(prihlasky!$H$1,$CJ66,0)</f>
        <v/>
      </c>
      <c r="G66" s="127" t="str">
        <f ca="1">IF(OFFSET(prihlasky!$B$1,$CJ66,0)="","",(OFFSET(prihlasky!$B$1,$CJ66,0)))</f>
        <v/>
      </c>
      <c r="H66" s="127">
        <f ca="1">OFFSET(prihlasky!$I$1,$CJ66,0)</f>
        <v>0</v>
      </c>
      <c r="I66" s="127">
        <f ca="1">OFFSET(prihlasky!$A$1,$CJ66,0)</f>
        <v>0</v>
      </c>
      <c r="J66" s="126">
        <f t="shared" si="82"/>
        <v>0</v>
      </c>
      <c r="K66" s="159">
        <f t="shared" si="83"/>
        <v>0</v>
      </c>
      <c r="L66" s="131">
        <f t="shared" ca="1" si="84"/>
        <v>0</v>
      </c>
      <c r="M66" s="127" t="str">
        <f ca="1">IF(OR(CH66=0,ISERROR(MATCH(I66,KKoef!E:E,0))),"",MATCH(I66,KKoef!E:E,0)-1)</f>
        <v/>
      </c>
      <c r="N66" s="127" t="str">
        <f ca="1">IF(M66="","",OFFSET(KKoef!$B$1,M66,0))</f>
        <v/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250"/>
      <c r="AA66" s="119">
        <f t="shared" ca="1" si="76"/>
        <v>0</v>
      </c>
      <c r="AB66" s="252">
        <f t="shared" si="71"/>
        <v>0</v>
      </c>
      <c r="AC66" s="119">
        <f t="shared" si="72"/>
        <v>0</v>
      </c>
      <c r="AD66" s="252">
        <f t="shared" si="73"/>
        <v>0</v>
      </c>
      <c r="AE66" s="170">
        <f t="shared" ca="1" si="77"/>
        <v>0</v>
      </c>
      <c r="AF66" s="22"/>
      <c r="AG66" s="224"/>
      <c r="AH66" s="194"/>
      <c r="AI66" s="194"/>
      <c r="AJ66" s="194"/>
      <c r="AK66" s="225"/>
      <c r="AL66" s="224"/>
      <c r="AM66" s="194"/>
      <c r="AN66" s="194"/>
      <c r="AO66" s="194"/>
      <c r="AP66" s="225"/>
      <c r="AQ66" s="224"/>
      <c r="AR66" s="194"/>
      <c r="AS66" s="194"/>
      <c r="AT66" s="194"/>
      <c r="AU66" s="225"/>
      <c r="AV66" s="224"/>
      <c r="AW66" s="194"/>
      <c r="AX66" s="194"/>
      <c r="AY66" s="194"/>
      <c r="AZ66" s="225"/>
      <c r="BA66" s="224"/>
      <c r="BB66" s="194"/>
      <c r="BC66" s="194"/>
      <c r="BD66" s="194"/>
      <c r="BE66" s="225"/>
      <c r="BF66" s="224"/>
      <c r="BG66" s="194"/>
      <c r="BH66" s="194"/>
      <c r="BI66" s="194"/>
      <c r="BJ66" s="225"/>
      <c r="BK66" s="212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215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69">
        <f t="shared" si="21"/>
        <v>0</v>
      </c>
      <c r="CH66" s="26">
        <f t="shared" si="78"/>
        <v>0</v>
      </c>
      <c r="CJ66" s="39">
        <v>58</v>
      </c>
      <c r="CK66" s="16">
        <f t="shared" si="85"/>
        <v>0</v>
      </c>
      <c r="CL66" s="51">
        <f t="shared" ca="1" si="132"/>
        <v>0</v>
      </c>
      <c r="CM66" s="51">
        <f t="shared" ca="1" si="132"/>
        <v>0</v>
      </c>
      <c r="CN66" s="51">
        <f t="shared" ca="1" si="132"/>
        <v>0</v>
      </c>
      <c r="CO66" s="51">
        <f t="shared" ca="1" si="86"/>
        <v>0</v>
      </c>
      <c r="CQ66" s="107">
        <f t="shared" si="87"/>
        <v>0</v>
      </c>
      <c r="CR66" s="107">
        <f t="shared" si="88"/>
        <v>0</v>
      </c>
      <c r="CS66" s="107">
        <f t="shared" si="89"/>
        <v>0</v>
      </c>
      <c r="CT66" s="107">
        <f t="shared" si="90"/>
        <v>0</v>
      </c>
      <c r="CU66" s="107">
        <f t="shared" si="91"/>
        <v>0</v>
      </c>
      <c r="CV66" s="107">
        <f t="shared" si="92"/>
        <v>0</v>
      </c>
      <c r="CW66" s="107">
        <f t="shared" si="93"/>
        <v>0</v>
      </c>
      <c r="CX66" s="107">
        <f t="shared" si="94"/>
        <v>0</v>
      </c>
      <c r="CY66" s="107">
        <f t="shared" si="95"/>
        <v>0</v>
      </c>
      <c r="CZ66" s="107">
        <f t="shared" si="96"/>
        <v>0</v>
      </c>
      <c r="DA66" s="107">
        <f t="shared" si="97"/>
        <v>0</v>
      </c>
      <c r="DB66" s="107">
        <f t="shared" si="98"/>
        <v>0</v>
      </c>
      <c r="DC66" s="107">
        <f t="shared" si="99"/>
        <v>0</v>
      </c>
      <c r="DD66" s="107">
        <f t="shared" si="100"/>
        <v>0</v>
      </c>
      <c r="DE66" s="107">
        <f t="shared" si="101"/>
        <v>0</v>
      </c>
      <c r="DF66" s="107">
        <f t="shared" si="102"/>
        <v>0</v>
      </c>
      <c r="DG66" s="107">
        <f t="shared" si="103"/>
        <v>0</v>
      </c>
      <c r="DH66" s="107">
        <f t="shared" si="104"/>
        <v>0</v>
      </c>
      <c r="DI66" s="107">
        <f t="shared" si="105"/>
        <v>0</v>
      </c>
      <c r="DJ66" s="107">
        <f t="shared" si="106"/>
        <v>0</v>
      </c>
      <c r="DK66" s="107">
        <f t="shared" si="107"/>
        <v>0</v>
      </c>
      <c r="DL66" s="107">
        <f t="shared" si="108"/>
        <v>0</v>
      </c>
      <c r="DM66" s="107">
        <f t="shared" si="109"/>
        <v>0</v>
      </c>
      <c r="DN66" s="107">
        <f t="shared" si="110"/>
        <v>0</v>
      </c>
      <c r="DO66" s="107">
        <f t="shared" si="111"/>
        <v>0</v>
      </c>
      <c r="DP66" s="107">
        <f t="shared" si="112"/>
        <v>0</v>
      </c>
      <c r="DQ66" s="107">
        <f t="shared" si="113"/>
        <v>0</v>
      </c>
      <c r="DR66" s="107">
        <f t="shared" si="114"/>
        <v>0</v>
      </c>
      <c r="DS66" s="107">
        <f t="shared" si="115"/>
        <v>0</v>
      </c>
      <c r="DT66" s="107">
        <f t="shared" si="116"/>
        <v>0</v>
      </c>
      <c r="DV66" s="107">
        <f t="shared" si="117"/>
        <v>0</v>
      </c>
      <c r="DW66" s="107">
        <f t="shared" si="118"/>
        <v>0</v>
      </c>
      <c r="DX66" s="107">
        <f t="shared" si="119"/>
        <v>0</v>
      </c>
      <c r="DY66" s="107">
        <f t="shared" si="120"/>
        <v>0</v>
      </c>
      <c r="DZ66" s="107">
        <f t="shared" si="121"/>
        <v>0</v>
      </c>
      <c r="EA66" s="107">
        <f t="shared" si="122"/>
        <v>0</v>
      </c>
      <c r="EB66" s="107">
        <f t="shared" si="123"/>
        <v>0</v>
      </c>
      <c r="EC66" s="107">
        <f t="shared" si="124"/>
        <v>0</v>
      </c>
      <c r="ED66" s="107">
        <f t="shared" si="125"/>
        <v>0</v>
      </c>
      <c r="EE66" s="107">
        <f t="shared" si="126"/>
        <v>0</v>
      </c>
      <c r="EG66" s="195">
        <f t="shared" si="127"/>
        <v>0</v>
      </c>
      <c r="EH66" s="195">
        <f t="shared" si="128"/>
        <v>0</v>
      </c>
      <c r="EI66" s="195">
        <f t="shared" si="129"/>
        <v>0</v>
      </c>
      <c r="EJ66" s="195">
        <f t="shared" si="130"/>
        <v>0</v>
      </c>
      <c r="EK66" s="195">
        <f t="shared" si="133"/>
        <v>0</v>
      </c>
      <c r="EL66" s="195">
        <f t="shared" si="133"/>
        <v>0</v>
      </c>
      <c r="EM66" s="195">
        <f t="shared" si="133"/>
        <v>0</v>
      </c>
      <c r="EN66" s="195">
        <f t="shared" si="133"/>
        <v>0</v>
      </c>
      <c r="EO66" s="195">
        <f t="shared" si="133"/>
        <v>0</v>
      </c>
      <c r="EP66" s="195">
        <f t="shared" si="133"/>
        <v>0</v>
      </c>
    </row>
    <row r="67" spans="2:146" x14ac:dyDescent="0.2">
      <c r="B67" s="126">
        <f t="shared" si="12"/>
        <v>1</v>
      </c>
      <c r="C67" s="126" t="str">
        <f t="shared" ca="1" si="79"/>
        <v/>
      </c>
      <c r="D67" s="126" t="str">
        <f t="shared" ca="1" si="80"/>
        <v/>
      </c>
      <c r="E67" s="126" t="str">
        <f t="shared" ca="1" si="81"/>
        <v/>
      </c>
      <c r="F67" s="127" t="str">
        <f ca="1">OFFSET(prihlasky!$H$1,$CJ67,0)</f>
        <v/>
      </c>
      <c r="G67" s="127" t="str">
        <f ca="1">IF(OFFSET(prihlasky!$B$1,$CJ67,0)="","",(OFFSET(prihlasky!$B$1,$CJ67,0)))</f>
        <v/>
      </c>
      <c r="H67" s="127">
        <f ca="1">OFFSET(prihlasky!$I$1,$CJ67,0)</f>
        <v>0</v>
      </c>
      <c r="I67" s="127">
        <f ca="1">OFFSET(prihlasky!$A$1,$CJ67,0)</f>
        <v>0</v>
      </c>
      <c r="J67" s="126">
        <f t="shared" si="82"/>
        <v>0</v>
      </c>
      <c r="K67" s="159">
        <f t="shared" si="83"/>
        <v>0</v>
      </c>
      <c r="L67" s="131">
        <f t="shared" ca="1" si="84"/>
        <v>0</v>
      </c>
      <c r="M67" s="127" t="str">
        <f ca="1">IF(OR(CH67=0,ISERROR(MATCH(I67,KKoef!E:E,0))),"",MATCH(I67,KKoef!E:E,0)-1)</f>
        <v/>
      </c>
      <c r="N67" s="127" t="str">
        <f ca="1">IF(M67="","",OFFSET(KKoef!$B$1,M67,0))</f>
        <v/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250"/>
      <c r="AA67" s="119">
        <f t="shared" ca="1" si="76"/>
        <v>0</v>
      </c>
      <c r="AB67" s="252">
        <f t="shared" si="71"/>
        <v>0</v>
      </c>
      <c r="AC67" s="119">
        <f t="shared" si="72"/>
        <v>0</v>
      </c>
      <c r="AD67" s="252">
        <f t="shared" si="73"/>
        <v>0</v>
      </c>
      <c r="AE67" s="170">
        <f t="shared" ca="1" si="77"/>
        <v>0</v>
      </c>
      <c r="AF67" s="22"/>
      <c r="AG67" s="224"/>
      <c r="AH67" s="194"/>
      <c r="AI67" s="194"/>
      <c r="AJ67" s="194"/>
      <c r="AK67" s="225"/>
      <c r="AL67" s="224"/>
      <c r="AM67" s="194"/>
      <c r="AN67" s="194"/>
      <c r="AO67" s="194"/>
      <c r="AP67" s="225"/>
      <c r="AQ67" s="224"/>
      <c r="AR67" s="194"/>
      <c r="AS67" s="194"/>
      <c r="AT67" s="194"/>
      <c r="AU67" s="225"/>
      <c r="AV67" s="224"/>
      <c r="AW67" s="194"/>
      <c r="AX67" s="194"/>
      <c r="AY67" s="194"/>
      <c r="AZ67" s="225"/>
      <c r="BA67" s="224"/>
      <c r="BB67" s="194"/>
      <c r="BC67" s="194"/>
      <c r="BD67" s="194"/>
      <c r="BE67" s="225"/>
      <c r="BF67" s="224"/>
      <c r="BG67" s="194"/>
      <c r="BH67" s="194"/>
      <c r="BI67" s="194"/>
      <c r="BJ67" s="225"/>
      <c r="BK67" s="212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215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69">
        <f t="shared" si="21"/>
        <v>0</v>
      </c>
      <c r="CH67" s="26">
        <f t="shared" si="78"/>
        <v>0</v>
      </c>
      <c r="CJ67" s="39">
        <v>59</v>
      </c>
      <c r="CK67" s="16">
        <f t="shared" si="85"/>
        <v>0</v>
      </c>
      <c r="CL67" s="51">
        <f t="shared" ca="1" si="132"/>
        <v>0</v>
      </c>
      <c r="CM67" s="51">
        <f t="shared" ca="1" si="132"/>
        <v>0</v>
      </c>
      <c r="CN67" s="51">
        <f t="shared" ca="1" si="132"/>
        <v>0</v>
      </c>
      <c r="CO67" s="51">
        <f t="shared" ca="1" si="86"/>
        <v>0</v>
      </c>
      <c r="CQ67" s="107">
        <f t="shared" si="87"/>
        <v>0</v>
      </c>
      <c r="CR67" s="107">
        <f t="shared" si="88"/>
        <v>0</v>
      </c>
      <c r="CS67" s="107">
        <f t="shared" si="89"/>
        <v>0</v>
      </c>
      <c r="CT67" s="107">
        <f t="shared" si="90"/>
        <v>0</v>
      </c>
      <c r="CU67" s="107">
        <f t="shared" si="91"/>
        <v>0</v>
      </c>
      <c r="CV67" s="107">
        <f t="shared" si="92"/>
        <v>0</v>
      </c>
      <c r="CW67" s="107">
        <f t="shared" si="93"/>
        <v>0</v>
      </c>
      <c r="CX67" s="107">
        <f t="shared" si="94"/>
        <v>0</v>
      </c>
      <c r="CY67" s="107">
        <f t="shared" si="95"/>
        <v>0</v>
      </c>
      <c r="CZ67" s="107">
        <f t="shared" si="96"/>
        <v>0</v>
      </c>
      <c r="DA67" s="107">
        <f t="shared" si="97"/>
        <v>0</v>
      </c>
      <c r="DB67" s="107">
        <f t="shared" si="98"/>
        <v>0</v>
      </c>
      <c r="DC67" s="107">
        <f t="shared" si="99"/>
        <v>0</v>
      </c>
      <c r="DD67" s="107">
        <f t="shared" si="100"/>
        <v>0</v>
      </c>
      <c r="DE67" s="107">
        <f t="shared" si="101"/>
        <v>0</v>
      </c>
      <c r="DF67" s="107">
        <f t="shared" si="102"/>
        <v>0</v>
      </c>
      <c r="DG67" s="107">
        <f t="shared" si="103"/>
        <v>0</v>
      </c>
      <c r="DH67" s="107">
        <f t="shared" si="104"/>
        <v>0</v>
      </c>
      <c r="DI67" s="107">
        <f t="shared" si="105"/>
        <v>0</v>
      </c>
      <c r="DJ67" s="107">
        <f t="shared" si="106"/>
        <v>0</v>
      </c>
      <c r="DK67" s="107">
        <f t="shared" si="107"/>
        <v>0</v>
      </c>
      <c r="DL67" s="107">
        <f t="shared" si="108"/>
        <v>0</v>
      </c>
      <c r="DM67" s="107">
        <f t="shared" si="109"/>
        <v>0</v>
      </c>
      <c r="DN67" s="107">
        <f t="shared" si="110"/>
        <v>0</v>
      </c>
      <c r="DO67" s="107">
        <f t="shared" si="111"/>
        <v>0</v>
      </c>
      <c r="DP67" s="107">
        <f t="shared" si="112"/>
        <v>0</v>
      </c>
      <c r="DQ67" s="107">
        <f t="shared" si="113"/>
        <v>0</v>
      </c>
      <c r="DR67" s="107">
        <f t="shared" si="114"/>
        <v>0</v>
      </c>
      <c r="DS67" s="107">
        <f t="shared" si="115"/>
        <v>0</v>
      </c>
      <c r="DT67" s="107">
        <f t="shared" si="116"/>
        <v>0</v>
      </c>
      <c r="DV67" s="107">
        <f t="shared" si="117"/>
        <v>0</v>
      </c>
      <c r="DW67" s="107">
        <f t="shared" si="118"/>
        <v>0</v>
      </c>
      <c r="DX67" s="107">
        <f t="shared" si="119"/>
        <v>0</v>
      </c>
      <c r="DY67" s="107">
        <f t="shared" si="120"/>
        <v>0</v>
      </c>
      <c r="DZ67" s="107">
        <f t="shared" si="121"/>
        <v>0</v>
      </c>
      <c r="EA67" s="107">
        <f t="shared" si="122"/>
        <v>0</v>
      </c>
      <c r="EB67" s="107">
        <f t="shared" si="123"/>
        <v>0</v>
      </c>
      <c r="EC67" s="107">
        <f t="shared" si="124"/>
        <v>0</v>
      </c>
      <c r="ED67" s="107">
        <f t="shared" si="125"/>
        <v>0</v>
      </c>
      <c r="EE67" s="107">
        <f t="shared" si="126"/>
        <v>0</v>
      </c>
      <c r="EG67" s="195">
        <f t="shared" si="127"/>
        <v>0</v>
      </c>
      <c r="EH67" s="195">
        <f t="shared" si="128"/>
        <v>0</v>
      </c>
      <c r="EI67" s="195">
        <f t="shared" si="129"/>
        <v>0</v>
      </c>
      <c r="EJ67" s="195">
        <f t="shared" si="130"/>
        <v>0</v>
      </c>
      <c r="EK67" s="195">
        <f t="shared" si="133"/>
        <v>0</v>
      </c>
      <c r="EL67" s="195">
        <f t="shared" si="133"/>
        <v>0</v>
      </c>
      <c r="EM67" s="195">
        <f t="shared" si="133"/>
        <v>0</v>
      </c>
      <c r="EN67" s="195">
        <f t="shared" si="133"/>
        <v>0</v>
      </c>
      <c r="EO67" s="195">
        <f t="shared" si="133"/>
        <v>0</v>
      </c>
      <c r="EP67" s="195">
        <f t="shared" si="133"/>
        <v>0</v>
      </c>
    </row>
    <row r="68" spans="2:146" x14ac:dyDescent="0.2">
      <c r="B68" s="126">
        <f t="shared" si="12"/>
        <v>1</v>
      </c>
      <c r="C68" s="126" t="str">
        <f t="shared" ca="1" si="79"/>
        <v/>
      </c>
      <c r="D68" s="126" t="str">
        <f t="shared" ca="1" si="80"/>
        <v/>
      </c>
      <c r="E68" s="126" t="str">
        <f t="shared" ca="1" si="81"/>
        <v/>
      </c>
      <c r="F68" s="127" t="str">
        <f ca="1">OFFSET(prihlasky!$H$1,$CJ68,0)</f>
        <v/>
      </c>
      <c r="G68" s="127" t="str">
        <f ca="1">IF(OFFSET(prihlasky!$B$1,$CJ68,0)="","",(OFFSET(prihlasky!$B$1,$CJ68,0)))</f>
        <v/>
      </c>
      <c r="H68" s="127">
        <f ca="1">OFFSET(prihlasky!$I$1,$CJ68,0)</f>
        <v>0</v>
      </c>
      <c r="I68" s="127">
        <f ca="1">OFFSET(prihlasky!$A$1,$CJ68,0)</f>
        <v>0</v>
      </c>
      <c r="J68" s="126">
        <f t="shared" si="82"/>
        <v>0</v>
      </c>
      <c r="K68" s="159">
        <f t="shared" si="83"/>
        <v>0</v>
      </c>
      <c r="L68" s="131">
        <f t="shared" ca="1" si="84"/>
        <v>0</v>
      </c>
      <c r="M68" s="127" t="str">
        <f ca="1">IF(OR(CH68=0,ISERROR(MATCH(I68,KKoef!E:E,0))),"",MATCH(I68,KKoef!E:E,0)-1)</f>
        <v/>
      </c>
      <c r="N68" s="127" t="str">
        <f ca="1">IF(M68="","",OFFSET(KKoef!$B$1,M68,0))</f>
        <v/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250"/>
      <c r="AA68" s="119">
        <f t="shared" ca="1" si="76"/>
        <v>0</v>
      </c>
      <c r="AB68" s="252">
        <f t="shared" si="71"/>
        <v>0</v>
      </c>
      <c r="AC68" s="119">
        <f t="shared" si="72"/>
        <v>0</v>
      </c>
      <c r="AD68" s="252">
        <f t="shared" si="73"/>
        <v>0</v>
      </c>
      <c r="AE68" s="170">
        <f t="shared" ca="1" si="77"/>
        <v>0</v>
      </c>
      <c r="AF68" s="22"/>
      <c r="AG68" s="224"/>
      <c r="AH68" s="194"/>
      <c r="AI68" s="194"/>
      <c r="AJ68" s="194"/>
      <c r="AK68" s="225"/>
      <c r="AL68" s="224"/>
      <c r="AM68" s="194"/>
      <c r="AN68" s="194"/>
      <c r="AO68" s="194"/>
      <c r="AP68" s="225"/>
      <c r="AQ68" s="224"/>
      <c r="AR68" s="194"/>
      <c r="AS68" s="194"/>
      <c r="AT68" s="194"/>
      <c r="AU68" s="225"/>
      <c r="AV68" s="224"/>
      <c r="AW68" s="194"/>
      <c r="AX68" s="194"/>
      <c r="AY68" s="194"/>
      <c r="AZ68" s="225"/>
      <c r="BA68" s="224"/>
      <c r="BB68" s="194"/>
      <c r="BC68" s="194"/>
      <c r="BD68" s="194"/>
      <c r="BE68" s="225"/>
      <c r="BF68" s="224"/>
      <c r="BG68" s="194"/>
      <c r="BH68" s="194"/>
      <c r="BI68" s="194"/>
      <c r="BJ68" s="225"/>
      <c r="BK68" s="212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215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69">
        <f t="shared" si="21"/>
        <v>0</v>
      </c>
      <c r="CH68" s="26">
        <f t="shared" si="78"/>
        <v>0</v>
      </c>
      <c r="CJ68" s="39">
        <v>60</v>
      </c>
      <c r="CK68" s="16">
        <f t="shared" si="85"/>
        <v>0</v>
      </c>
      <c r="CL68" s="51">
        <f t="shared" ca="1" si="132"/>
        <v>0</v>
      </c>
      <c r="CM68" s="51">
        <f t="shared" ca="1" si="132"/>
        <v>0</v>
      </c>
      <c r="CN68" s="51">
        <f t="shared" ca="1" si="132"/>
        <v>0</v>
      </c>
      <c r="CO68" s="51">
        <f t="shared" ca="1" si="86"/>
        <v>0</v>
      </c>
      <c r="CQ68" s="107">
        <f t="shared" si="87"/>
        <v>0</v>
      </c>
      <c r="CR68" s="107">
        <f t="shared" si="88"/>
        <v>0</v>
      </c>
      <c r="CS68" s="107">
        <f t="shared" si="89"/>
        <v>0</v>
      </c>
      <c r="CT68" s="107">
        <f t="shared" si="90"/>
        <v>0</v>
      </c>
      <c r="CU68" s="107">
        <f t="shared" si="91"/>
        <v>0</v>
      </c>
      <c r="CV68" s="107">
        <f t="shared" si="92"/>
        <v>0</v>
      </c>
      <c r="CW68" s="107">
        <f t="shared" si="93"/>
        <v>0</v>
      </c>
      <c r="CX68" s="107">
        <f t="shared" si="94"/>
        <v>0</v>
      </c>
      <c r="CY68" s="107">
        <f t="shared" si="95"/>
        <v>0</v>
      </c>
      <c r="CZ68" s="107">
        <f t="shared" si="96"/>
        <v>0</v>
      </c>
      <c r="DA68" s="107">
        <f t="shared" si="97"/>
        <v>0</v>
      </c>
      <c r="DB68" s="107">
        <f t="shared" si="98"/>
        <v>0</v>
      </c>
      <c r="DC68" s="107">
        <f t="shared" si="99"/>
        <v>0</v>
      </c>
      <c r="DD68" s="107">
        <f t="shared" si="100"/>
        <v>0</v>
      </c>
      <c r="DE68" s="107">
        <f t="shared" si="101"/>
        <v>0</v>
      </c>
      <c r="DF68" s="107">
        <f t="shared" si="102"/>
        <v>0</v>
      </c>
      <c r="DG68" s="107">
        <f t="shared" si="103"/>
        <v>0</v>
      </c>
      <c r="DH68" s="107">
        <f t="shared" si="104"/>
        <v>0</v>
      </c>
      <c r="DI68" s="107">
        <f t="shared" si="105"/>
        <v>0</v>
      </c>
      <c r="DJ68" s="107">
        <f t="shared" si="106"/>
        <v>0</v>
      </c>
      <c r="DK68" s="107">
        <f t="shared" si="107"/>
        <v>0</v>
      </c>
      <c r="DL68" s="107">
        <f t="shared" si="108"/>
        <v>0</v>
      </c>
      <c r="DM68" s="107">
        <f t="shared" si="109"/>
        <v>0</v>
      </c>
      <c r="DN68" s="107">
        <f t="shared" si="110"/>
        <v>0</v>
      </c>
      <c r="DO68" s="107">
        <f t="shared" si="111"/>
        <v>0</v>
      </c>
      <c r="DP68" s="107">
        <f t="shared" si="112"/>
        <v>0</v>
      </c>
      <c r="DQ68" s="107">
        <f t="shared" si="113"/>
        <v>0</v>
      </c>
      <c r="DR68" s="107">
        <f t="shared" si="114"/>
        <v>0</v>
      </c>
      <c r="DS68" s="107">
        <f t="shared" si="115"/>
        <v>0</v>
      </c>
      <c r="DT68" s="107">
        <f t="shared" si="116"/>
        <v>0</v>
      </c>
      <c r="DV68" s="107">
        <f t="shared" si="117"/>
        <v>0</v>
      </c>
      <c r="DW68" s="107">
        <f t="shared" si="118"/>
        <v>0</v>
      </c>
      <c r="DX68" s="107">
        <f t="shared" si="119"/>
        <v>0</v>
      </c>
      <c r="DY68" s="107">
        <f t="shared" si="120"/>
        <v>0</v>
      </c>
      <c r="DZ68" s="107">
        <f t="shared" si="121"/>
        <v>0</v>
      </c>
      <c r="EA68" s="107">
        <f t="shared" si="122"/>
        <v>0</v>
      </c>
      <c r="EB68" s="107">
        <f t="shared" si="123"/>
        <v>0</v>
      </c>
      <c r="EC68" s="107">
        <f t="shared" si="124"/>
        <v>0</v>
      </c>
      <c r="ED68" s="107">
        <f t="shared" si="125"/>
        <v>0</v>
      </c>
      <c r="EE68" s="107">
        <f t="shared" si="126"/>
        <v>0</v>
      </c>
      <c r="EG68" s="195">
        <f t="shared" si="127"/>
        <v>0</v>
      </c>
      <c r="EH68" s="195">
        <f t="shared" si="128"/>
        <v>0</v>
      </c>
      <c r="EI68" s="195">
        <f t="shared" si="129"/>
        <v>0</v>
      </c>
      <c r="EJ68" s="195">
        <f t="shared" si="130"/>
        <v>0</v>
      </c>
      <c r="EK68" s="195">
        <f t="shared" si="133"/>
        <v>0</v>
      </c>
      <c r="EL68" s="195">
        <f t="shared" si="133"/>
        <v>0</v>
      </c>
      <c r="EM68" s="195">
        <f t="shared" si="133"/>
        <v>0</v>
      </c>
      <c r="EN68" s="195">
        <f t="shared" si="133"/>
        <v>0</v>
      </c>
      <c r="EO68" s="195">
        <f t="shared" si="133"/>
        <v>0</v>
      </c>
      <c r="EP68" s="195">
        <f t="shared" si="133"/>
        <v>0</v>
      </c>
    </row>
    <row r="69" spans="2:146" x14ac:dyDescent="0.2">
      <c r="B69" s="126">
        <f t="shared" si="12"/>
        <v>1</v>
      </c>
      <c r="C69" s="126" t="str">
        <f t="shared" ca="1" si="79"/>
        <v/>
      </c>
      <c r="D69" s="126" t="str">
        <f t="shared" ca="1" si="80"/>
        <v/>
      </c>
      <c r="E69" s="126" t="str">
        <f t="shared" ca="1" si="81"/>
        <v/>
      </c>
      <c r="F69" s="127" t="str">
        <f ca="1">OFFSET(prihlasky!$H$1,$CJ69,0)</f>
        <v/>
      </c>
      <c r="G69" s="127" t="str">
        <f ca="1">IF(OFFSET(prihlasky!$B$1,$CJ69,0)="","",(OFFSET(prihlasky!$B$1,$CJ69,0)))</f>
        <v/>
      </c>
      <c r="H69" s="127">
        <f ca="1">OFFSET(prihlasky!$I$1,$CJ69,0)</f>
        <v>0</v>
      </c>
      <c r="I69" s="127">
        <f ca="1">OFFSET(prihlasky!$A$1,$CJ69,0)</f>
        <v>0</v>
      </c>
      <c r="J69" s="126">
        <f t="shared" si="82"/>
        <v>0</v>
      </c>
      <c r="K69" s="159">
        <f t="shared" si="83"/>
        <v>0</v>
      </c>
      <c r="L69" s="131">
        <f t="shared" ca="1" si="84"/>
        <v>0</v>
      </c>
      <c r="M69" s="127" t="str">
        <f ca="1">IF(OR(CH69=0,ISERROR(MATCH(I69,KKoef!E:E,0))),"",MATCH(I69,KKoef!E:E,0)-1)</f>
        <v/>
      </c>
      <c r="N69" s="127" t="str">
        <f ca="1">IF(M69="","",OFFSET(KKoef!$B$1,M69,0))</f>
        <v/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250"/>
      <c r="AA69" s="119">
        <f t="shared" ca="1" si="76"/>
        <v>0</v>
      </c>
      <c r="AB69" s="252">
        <f t="shared" si="71"/>
        <v>0</v>
      </c>
      <c r="AC69" s="119">
        <f t="shared" si="72"/>
        <v>0</v>
      </c>
      <c r="AD69" s="252">
        <f t="shared" si="73"/>
        <v>0</v>
      </c>
      <c r="AE69" s="170">
        <f t="shared" ca="1" si="77"/>
        <v>0</v>
      </c>
      <c r="AF69" s="22"/>
      <c r="AG69" s="224"/>
      <c r="AH69" s="194"/>
      <c r="AI69" s="194"/>
      <c r="AJ69" s="194"/>
      <c r="AK69" s="225"/>
      <c r="AL69" s="224"/>
      <c r="AM69" s="194"/>
      <c r="AN69" s="194"/>
      <c r="AO69" s="194"/>
      <c r="AP69" s="225"/>
      <c r="AQ69" s="224"/>
      <c r="AR69" s="194"/>
      <c r="AS69" s="194"/>
      <c r="AT69" s="194"/>
      <c r="AU69" s="225"/>
      <c r="AV69" s="224"/>
      <c r="AW69" s="194"/>
      <c r="AX69" s="194"/>
      <c r="AY69" s="194"/>
      <c r="AZ69" s="225"/>
      <c r="BA69" s="224"/>
      <c r="BB69" s="194"/>
      <c r="BC69" s="194"/>
      <c r="BD69" s="194"/>
      <c r="BE69" s="225"/>
      <c r="BF69" s="224"/>
      <c r="BG69" s="194"/>
      <c r="BH69" s="194"/>
      <c r="BI69" s="194"/>
      <c r="BJ69" s="225"/>
      <c r="BK69" s="212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215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69">
        <f t="shared" si="21"/>
        <v>0</v>
      </c>
      <c r="CH69" s="26">
        <f t="shared" si="78"/>
        <v>0</v>
      </c>
      <c r="CJ69" s="39">
        <v>61</v>
      </c>
      <c r="CK69" s="16">
        <f t="shared" si="85"/>
        <v>0</v>
      </c>
      <c r="CL69" s="51">
        <f t="shared" ref="CL69:CN88" ca="1" si="134">IF($H69=CL$8,$CK69,0)</f>
        <v>0</v>
      </c>
      <c r="CM69" s="51">
        <f t="shared" ca="1" si="134"/>
        <v>0</v>
      </c>
      <c r="CN69" s="51">
        <f t="shared" ca="1" si="134"/>
        <v>0</v>
      </c>
      <c r="CO69" s="51">
        <f t="shared" ca="1" si="86"/>
        <v>0</v>
      </c>
      <c r="CQ69" s="107">
        <f t="shared" si="87"/>
        <v>0</v>
      </c>
      <c r="CR69" s="107">
        <f t="shared" si="88"/>
        <v>0</v>
      </c>
      <c r="CS69" s="107">
        <f t="shared" si="89"/>
        <v>0</v>
      </c>
      <c r="CT69" s="107">
        <f t="shared" si="90"/>
        <v>0</v>
      </c>
      <c r="CU69" s="107">
        <f t="shared" si="91"/>
        <v>0</v>
      </c>
      <c r="CV69" s="107">
        <f t="shared" si="92"/>
        <v>0</v>
      </c>
      <c r="CW69" s="107">
        <f t="shared" si="93"/>
        <v>0</v>
      </c>
      <c r="CX69" s="107">
        <f t="shared" si="94"/>
        <v>0</v>
      </c>
      <c r="CY69" s="107">
        <f t="shared" si="95"/>
        <v>0</v>
      </c>
      <c r="CZ69" s="107">
        <f t="shared" si="96"/>
        <v>0</v>
      </c>
      <c r="DA69" s="107">
        <f t="shared" si="97"/>
        <v>0</v>
      </c>
      <c r="DB69" s="107">
        <f t="shared" si="98"/>
        <v>0</v>
      </c>
      <c r="DC69" s="107">
        <f t="shared" si="99"/>
        <v>0</v>
      </c>
      <c r="DD69" s="107">
        <f t="shared" si="100"/>
        <v>0</v>
      </c>
      <c r="DE69" s="107">
        <f t="shared" si="101"/>
        <v>0</v>
      </c>
      <c r="DF69" s="107">
        <f t="shared" si="102"/>
        <v>0</v>
      </c>
      <c r="DG69" s="107">
        <f t="shared" si="103"/>
        <v>0</v>
      </c>
      <c r="DH69" s="107">
        <f t="shared" si="104"/>
        <v>0</v>
      </c>
      <c r="DI69" s="107">
        <f t="shared" si="105"/>
        <v>0</v>
      </c>
      <c r="DJ69" s="107">
        <f t="shared" si="106"/>
        <v>0</v>
      </c>
      <c r="DK69" s="107">
        <f t="shared" si="107"/>
        <v>0</v>
      </c>
      <c r="DL69" s="107">
        <f t="shared" si="108"/>
        <v>0</v>
      </c>
      <c r="DM69" s="107">
        <f t="shared" si="109"/>
        <v>0</v>
      </c>
      <c r="DN69" s="107">
        <f t="shared" si="110"/>
        <v>0</v>
      </c>
      <c r="DO69" s="107">
        <f t="shared" si="111"/>
        <v>0</v>
      </c>
      <c r="DP69" s="107">
        <f t="shared" si="112"/>
        <v>0</v>
      </c>
      <c r="DQ69" s="107">
        <f t="shared" si="113"/>
        <v>0</v>
      </c>
      <c r="DR69" s="107">
        <f t="shared" si="114"/>
        <v>0</v>
      </c>
      <c r="DS69" s="107">
        <f t="shared" si="115"/>
        <v>0</v>
      </c>
      <c r="DT69" s="107">
        <f t="shared" si="116"/>
        <v>0</v>
      </c>
      <c r="DV69" s="107">
        <f t="shared" si="117"/>
        <v>0</v>
      </c>
      <c r="DW69" s="107">
        <f t="shared" si="118"/>
        <v>0</v>
      </c>
      <c r="DX69" s="107">
        <f t="shared" si="119"/>
        <v>0</v>
      </c>
      <c r="DY69" s="107">
        <f t="shared" si="120"/>
        <v>0</v>
      </c>
      <c r="DZ69" s="107">
        <f t="shared" si="121"/>
        <v>0</v>
      </c>
      <c r="EA69" s="107">
        <f t="shared" si="122"/>
        <v>0</v>
      </c>
      <c r="EB69" s="107">
        <f t="shared" si="123"/>
        <v>0</v>
      </c>
      <c r="EC69" s="107">
        <f t="shared" si="124"/>
        <v>0</v>
      </c>
      <c r="ED69" s="107">
        <f t="shared" si="125"/>
        <v>0</v>
      </c>
      <c r="EE69" s="107">
        <f t="shared" si="126"/>
        <v>0</v>
      </c>
      <c r="EG69" s="195">
        <f t="shared" si="127"/>
        <v>0</v>
      </c>
      <c r="EH69" s="195">
        <f t="shared" si="128"/>
        <v>0</v>
      </c>
      <c r="EI69" s="195">
        <f t="shared" si="129"/>
        <v>0</v>
      </c>
      <c r="EJ69" s="195">
        <f t="shared" si="130"/>
        <v>0</v>
      </c>
      <c r="EK69" s="195">
        <f t="shared" si="133"/>
        <v>0</v>
      </c>
      <c r="EL69" s="195">
        <f t="shared" si="133"/>
        <v>0</v>
      </c>
      <c r="EM69" s="195">
        <f t="shared" si="133"/>
        <v>0</v>
      </c>
      <c r="EN69" s="195">
        <f t="shared" si="133"/>
        <v>0</v>
      </c>
      <c r="EO69" s="195">
        <f t="shared" si="133"/>
        <v>0</v>
      </c>
      <c r="EP69" s="195">
        <f t="shared" si="133"/>
        <v>0</v>
      </c>
    </row>
    <row r="70" spans="2:146" x14ac:dyDescent="0.2">
      <c r="B70" s="126">
        <f t="shared" si="12"/>
        <v>1</v>
      </c>
      <c r="C70" s="126" t="str">
        <f t="shared" ca="1" si="79"/>
        <v/>
      </c>
      <c r="D70" s="126" t="str">
        <f t="shared" ca="1" si="80"/>
        <v/>
      </c>
      <c r="E70" s="126" t="str">
        <f t="shared" ca="1" si="81"/>
        <v/>
      </c>
      <c r="F70" s="127" t="str">
        <f ca="1">OFFSET(prihlasky!$H$1,$CJ70,0)</f>
        <v/>
      </c>
      <c r="G70" s="127" t="str">
        <f ca="1">IF(OFFSET(prihlasky!$B$1,$CJ70,0)="","",(OFFSET(prihlasky!$B$1,$CJ70,0)))</f>
        <v/>
      </c>
      <c r="H70" s="127">
        <f ca="1">OFFSET(prihlasky!$I$1,$CJ70,0)</f>
        <v>0</v>
      </c>
      <c r="I70" s="127">
        <f ca="1">OFFSET(prihlasky!$A$1,$CJ70,0)</f>
        <v>0</v>
      </c>
      <c r="J70" s="126">
        <f t="shared" si="82"/>
        <v>0</v>
      </c>
      <c r="K70" s="159">
        <f t="shared" si="83"/>
        <v>0</v>
      </c>
      <c r="L70" s="131">
        <f t="shared" ca="1" si="84"/>
        <v>0</v>
      </c>
      <c r="M70" s="127" t="str">
        <f ca="1">IF(OR(CH70=0,ISERROR(MATCH(I70,KKoef!E:E,0))),"",MATCH(I70,KKoef!E:E,0)-1)</f>
        <v/>
      </c>
      <c r="N70" s="127" t="str">
        <f ca="1">IF(M70="","",OFFSET(KKoef!$B$1,M70,0))</f>
        <v/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250"/>
      <c r="AA70" s="119">
        <f t="shared" ca="1" si="76"/>
        <v>0</v>
      </c>
      <c r="AB70" s="252">
        <f t="shared" si="71"/>
        <v>0</v>
      </c>
      <c r="AC70" s="119">
        <f t="shared" si="72"/>
        <v>0</v>
      </c>
      <c r="AD70" s="252">
        <f t="shared" si="73"/>
        <v>0</v>
      </c>
      <c r="AE70" s="170">
        <f t="shared" ca="1" si="77"/>
        <v>0</v>
      </c>
      <c r="AF70" s="22"/>
      <c r="AG70" s="224"/>
      <c r="AH70" s="194"/>
      <c r="AI70" s="194"/>
      <c r="AJ70" s="194"/>
      <c r="AK70" s="225"/>
      <c r="AL70" s="224"/>
      <c r="AM70" s="194"/>
      <c r="AN70" s="194"/>
      <c r="AO70" s="194"/>
      <c r="AP70" s="225"/>
      <c r="AQ70" s="224"/>
      <c r="AR70" s="194"/>
      <c r="AS70" s="194"/>
      <c r="AT70" s="194"/>
      <c r="AU70" s="225"/>
      <c r="AV70" s="224"/>
      <c r="AW70" s="194"/>
      <c r="AX70" s="194"/>
      <c r="AY70" s="194"/>
      <c r="AZ70" s="225"/>
      <c r="BA70" s="224"/>
      <c r="BB70" s="194"/>
      <c r="BC70" s="194"/>
      <c r="BD70" s="194"/>
      <c r="BE70" s="225"/>
      <c r="BF70" s="224"/>
      <c r="BG70" s="194"/>
      <c r="BH70" s="194"/>
      <c r="BI70" s="194"/>
      <c r="BJ70" s="225"/>
      <c r="BK70" s="212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215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69">
        <f t="shared" si="21"/>
        <v>0</v>
      </c>
      <c r="CH70" s="26">
        <f t="shared" si="78"/>
        <v>0</v>
      </c>
      <c r="CJ70" s="39">
        <v>62</v>
      </c>
      <c r="CK70" s="16">
        <f t="shared" si="85"/>
        <v>0</v>
      </c>
      <c r="CL70" s="51">
        <f t="shared" ca="1" si="134"/>
        <v>0</v>
      </c>
      <c r="CM70" s="51">
        <f t="shared" ca="1" si="134"/>
        <v>0</v>
      </c>
      <c r="CN70" s="51">
        <f t="shared" ca="1" si="134"/>
        <v>0</v>
      </c>
      <c r="CO70" s="51">
        <f t="shared" ca="1" si="86"/>
        <v>0</v>
      </c>
      <c r="CQ70" s="107">
        <f t="shared" si="87"/>
        <v>0</v>
      </c>
      <c r="CR70" s="107">
        <f t="shared" si="88"/>
        <v>0</v>
      </c>
      <c r="CS70" s="107">
        <f t="shared" si="89"/>
        <v>0</v>
      </c>
      <c r="CT70" s="107">
        <f t="shared" si="90"/>
        <v>0</v>
      </c>
      <c r="CU70" s="107">
        <f t="shared" si="91"/>
        <v>0</v>
      </c>
      <c r="CV70" s="107">
        <f t="shared" si="92"/>
        <v>0</v>
      </c>
      <c r="CW70" s="107">
        <f t="shared" si="93"/>
        <v>0</v>
      </c>
      <c r="CX70" s="107">
        <f t="shared" si="94"/>
        <v>0</v>
      </c>
      <c r="CY70" s="107">
        <f t="shared" si="95"/>
        <v>0</v>
      </c>
      <c r="CZ70" s="107">
        <f t="shared" si="96"/>
        <v>0</v>
      </c>
      <c r="DA70" s="107">
        <f t="shared" si="97"/>
        <v>0</v>
      </c>
      <c r="DB70" s="107">
        <f t="shared" si="98"/>
        <v>0</v>
      </c>
      <c r="DC70" s="107">
        <f t="shared" si="99"/>
        <v>0</v>
      </c>
      <c r="DD70" s="107">
        <f t="shared" si="100"/>
        <v>0</v>
      </c>
      <c r="DE70" s="107">
        <f t="shared" si="101"/>
        <v>0</v>
      </c>
      <c r="DF70" s="107">
        <f t="shared" si="102"/>
        <v>0</v>
      </c>
      <c r="DG70" s="107">
        <f t="shared" si="103"/>
        <v>0</v>
      </c>
      <c r="DH70" s="107">
        <f t="shared" si="104"/>
        <v>0</v>
      </c>
      <c r="DI70" s="107">
        <f t="shared" si="105"/>
        <v>0</v>
      </c>
      <c r="DJ70" s="107">
        <f t="shared" si="106"/>
        <v>0</v>
      </c>
      <c r="DK70" s="107">
        <f t="shared" si="107"/>
        <v>0</v>
      </c>
      <c r="DL70" s="107">
        <f t="shared" si="108"/>
        <v>0</v>
      </c>
      <c r="DM70" s="107">
        <f t="shared" si="109"/>
        <v>0</v>
      </c>
      <c r="DN70" s="107">
        <f t="shared" si="110"/>
        <v>0</v>
      </c>
      <c r="DO70" s="107">
        <f t="shared" si="111"/>
        <v>0</v>
      </c>
      <c r="DP70" s="107">
        <f t="shared" si="112"/>
        <v>0</v>
      </c>
      <c r="DQ70" s="107">
        <f t="shared" si="113"/>
        <v>0</v>
      </c>
      <c r="DR70" s="107">
        <f t="shared" si="114"/>
        <v>0</v>
      </c>
      <c r="DS70" s="107">
        <f t="shared" si="115"/>
        <v>0</v>
      </c>
      <c r="DT70" s="107">
        <f t="shared" si="116"/>
        <v>0</v>
      </c>
      <c r="DV70" s="107">
        <f t="shared" si="117"/>
        <v>0</v>
      </c>
      <c r="DW70" s="107">
        <f t="shared" si="118"/>
        <v>0</v>
      </c>
      <c r="DX70" s="107">
        <f t="shared" si="119"/>
        <v>0</v>
      </c>
      <c r="DY70" s="107">
        <f t="shared" si="120"/>
        <v>0</v>
      </c>
      <c r="DZ70" s="107">
        <f t="shared" si="121"/>
        <v>0</v>
      </c>
      <c r="EA70" s="107">
        <f t="shared" si="122"/>
        <v>0</v>
      </c>
      <c r="EB70" s="107">
        <f t="shared" si="123"/>
        <v>0</v>
      </c>
      <c r="EC70" s="107">
        <f t="shared" si="124"/>
        <v>0</v>
      </c>
      <c r="ED70" s="107">
        <f t="shared" si="125"/>
        <v>0</v>
      </c>
      <c r="EE70" s="107">
        <f t="shared" si="126"/>
        <v>0</v>
      </c>
      <c r="EG70" s="195">
        <f t="shared" si="127"/>
        <v>0</v>
      </c>
      <c r="EH70" s="195">
        <f t="shared" si="128"/>
        <v>0</v>
      </c>
      <c r="EI70" s="195">
        <f t="shared" si="129"/>
        <v>0</v>
      </c>
      <c r="EJ70" s="195">
        <f t="shared" si="130"/>
        <v>0</v>
      </c>
      <c r="EK70" s="195">
        <f t="shared" si="133"/>
        <v>0</v>
      </c>
      <c r="EL70" s="195">
        <f t="shared" si="133"/>
        <v>0</v>
      </c>
      <c r="EM70" s="195">
        <f t="shared" si="133"/>
        <v>0</v>
      </c>
      <c r="EN70" s="195">
        <f t="shared" si="133"/>
        <v>0</v>
      </c>
      <c r="EO70" s="195">
        <f t="shared" si="133"/>
        <v>0</v>
      </c>
      <c r="EP70" s="195">
        <f t="shared" si="133"/>
        <v>0</v>
      </c>
    </row>
    <row r="71" spans="2:146" x14ac:dyDescent="0.2">
      <c r="B71" s="126">
        <f t="shared" si="12"/>
        <v>1</v>
      </c>
      <c r="C71" s="126" t="str">
        <f t="shared" ca="1" si="79"/>
        <v/>
      </c>
      <c r="D71" s="126" t="str">
        <f t="shared" ca="1" si="80"/>
        <v/>
      </c>
      <c r="E71" s="126" t="str">
        <f t="shared" ca="1" si="81"/>
        <v/>
      </c>
      <c r="F71" s="127" t="str">
        <f ca="1">OFFSET(prihlasky!$H$1,$CJ71,0)</f>
        <v/>
      </c>
      <c r="G71" s="127" t="str">
        <f ca="1">IF(OFFSET(prihlasky!$B$1,$CJ71,0)="","",(OFFSET(prihlasky!$B$1,$CJ71,0)))</f>
        <v/>
      </c>
      <c r="H71" s="127">
        <f ca="1">OFFSET(prihlasky!$I$1,$CJ71,0)</f>
        <v>0</v>
      </c>
      <c r="I71" s="127">
        <f ca="1">OFFSET(prihlasky!$A$1,$CJ71,0)</f>
        <v>0</v>
      </c>
      <c r="J71" s="126">
        <f t="shared" si="82"/>
        <v>0</v>
      </c>
      <c r="K71" s="159">
        <f t="shared" si="83"/>
        <v>0</v>
      </c>
      <c r="L71" s="131">
        <f t="shared" ca="1" si="84"/>
        <v>0</v>
      </c>
      <c r="M71" s="127" t="str">
        <f ca="1">IF(OR(CH71=0,ISERROR(MATCH(I71,KKoef!E:E,0))),"",MATCH(I71,KKoef!E:E,0)-1)</f>
        <v/>
      </c>
      <c r="N71" s="127" t="str">
        <f ca="1">IF(M71="","",OFFSET(KKoef!$B$1,M71,0))</f>
        <v/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250"/>
      <c r="AA71" s="119">
        <f t="shared" ca="1" si="76"/>
        <v>0</v>
      </c>
      <c r="AB71" s="252">
        <f t="shared" si="71"/>
        <v>0</v>
      </c>
      <c r="AC71" s="119">
        <f t="shared" si="72"/>
        <v>0</v>
      </c>
      <c r="AD71" s="252">
        <f t="shared" si="73"/>
        <v>0</v>
      </c>
      <c r="AE71" s="170">
        <f t="shared" ca="1" si="77"/>
        <v>0</v>
      </c>
      <c r="AF71" s="22"/>
      <c r="AG71" s="224"/>
      <c r="AH71" s="194"/>
      <c r="AI71" s="194"/>
      <c r="AJ71" s="194"/>
      <c r="AK71" s="225"/>
      <c r="AL71" s="224"/>
      <c r="AM71" s="194"/>
      <c r="AN71" s="194"/>
      <c r="AO71" s="194"/>
      <c r="AP71" s="225"/>
      <c r="AQ71" s="224"/>
      <c r="AR71" s="194"/>
      <c r="AS71" s="194"/>
      <c r="AT71" s="194"/>
      <c r="AU71" s="225"/>
      <c r="AV71" s="224"/>
      <c r="AW71" s="194"/>
      <c r="AX71" s="194"/>
      <c r="AY71" s="194"/>
      <c r="AZ71" s="225"/>
      <c r="BA71" s="224"/>
      <c r="BB71" s="194"/>
      <c r="BC71" s="194"/>
      <c r="BD71" s="194"/>
      <c r="BE71" s="225"/>
      <c r="BF71" s="224"/>
      <c r="BG71" s="194"/>
      <c r="BH71" s="194"/>
      <c r="BI71" s="194"/>
      <c r="BJ71" s="225"/>
      <c r="BK71" s="212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215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69">
        <f t="shared" si="21"/>
        <v>0</v>
      </c>
      <c r="CH71" s="26">
        <f t="shared" si="78"/>
        <v>0</v>
      </c>
      <c r="CJ71" s="39">
        <v>63</v>
      </c>
      <c r="CK71" s="16">
        <f t="shared" si="85"/>
        <v>0</v>
      </c>
      <c r="CL71" s="51">
        <f t="shared" ca="1" si="134"/>
        <v>0</v>
      </c>
      <c r="CM71" s="51">
        <f t="shared" ca="1" si="134"/>
        <v>0</v>
      </c>
      <c r="CN71" s="51">
        <f t="shared" ca="1" si="134"/>
        <v>0</v>
      </c>
      <c r="CO71" s="51">
        <f t="shared" ca="1" si="86"/>
        <v>0</v>
      </c>
      <c r="CQ71" s="107">
        <f t="shared" si="87"/>
        <v>0</v>
      </c>
      <c r="CR71" s="107">
        <f t="shared" si="88"/>
        <v>0</v>
      </c>
      <c r="CS71" s="107">
        <f t="shared" si="89"/>
        <v>0</v>
      </c>
      <c r="CT71" s="107">
        <f t="shared" si="90"/>
        <v>0</v>
      </c>
      <c r="CU71" s="107">
        <f t="shared" si="91"/>
        <v>0</v>
      </c>
      <c r="CV71" s="107">
        <f t="shared" si="92"/>
        <v>0</v>
      </c>
      <c r="CW71" s="107">
        <f t="shared" si="93"/>
        <v>0</v>
      </c>
      <c r="CX71" s="107">
        <f t="shared" si="94"/>
        <v>0</v>
      </c>
      <c r="CY71" s="107">
        <f t="shared" si="95"/>
        <v>0</v>
      </c>
      <c r="CZ71" s="107">
        <f t="shared" si="96"/>
        <v>0</v>
      </c>
      <c r="DA71" s="107">
        <f t="shared" si="97"/>
        <v>0</v>
      </c>
      <c r="DB71" s="107">
        <f t="shared" si="98"/>
        <v>0</v>
      </c>
      <c r="DC71" s="107">
        <f t="shared" si="99"/>
        <v>0</v>
      </c>
      <c r="DD71" s="107">
        <f t="shared" si="100"/>
        <v>0</v>
      </c>
      <c r="DE71" s="107">
        <f t="shared" si="101"/>
        <v>0</v>
      </c>
      <c r="DF71" s="107">
        <f t="shared" si="102"/>
        <v>0</v>
      </c>
      <c r="DG71" s="107">
        <f t="shared" si="103"/>
        <v>0</v>
      </c>
      <c r="DH71" s="107">
        <f t="shared" si="104"/>
        <v>0</v>
      </c>
      <c r="DI71" s="107">
        <f t="shared" si="105"/>
        <v>0</v>
      </c>
      <c r="DJ71" s="107">
        <f t="shared" si="106"/>
        <v>0</v>
      </c>
      <c r="DK71" s="107">
        <f t="shared" si="107"/>
        <v>0</v>
      </c>
      <c r="DL71" s="107">
        <f t="shared" si="108"/>
        <v>0</v>
      </c>
      <c r="DM71" s="107">
        <f t="shared" si="109"/>
        <v>0</v>
      </c>
      <c r="DN71" s="107">
        <f t="shared" si="110"/>
        <v>0</v>
      </c>
      <c r="DO71" s="107">
        <f t="shared" si="111"/>
        <v>0</v>
      </c>
      <c r="DP71" s="107">
        <f t="shared" si="112"/>
        <v>0</v>
      </c>
      <c r="DQ71" s="107">
        <f t="shared" si="113"/>
        <v>0</v>
      </c>
      <c r="DR71" s="107">
        <f t="shared" si="114"/>
        <v>0</v>
      </c>
      <c r="DS71" s="107">
        <f t="shared" si="115"/>
        <v>0</v>
      </c>
      <c r="DT71" s="107">
        <f t="shared" si="116"/>
        <v>0</v>
      </c>
      <c r="DV71" s="107">
        <f t="shared" si="117"/>
        <v>0</v>
      </c>
      <c r="DW71" s="107">
        <f t="shared" si="118"/>
        <v>0</v>
      </c>
      <c r="DX71" s="107">
        <f t="shared" si="119"/>
        <v>0</v>
      </c>
      <c r="DY71" s="107">
        <f t="shared" si="120"/>
        <v>0</v>
      </c>
      <c r="DZ71" s="107">
        <f t="shared" si="121"/>
        <v>0</v>
      </c>
      <c r="EA71" s="107">
        <f t="shared" si="122"/>
        <v>0</v>
      </c>
      <c r="EB71" s="107">
        <f t="shared" si="123"/>
        <v>0</v>
      </c>
      <c r="EC71" s="107">
        <f t="shared" si="124"/>
        <v>0</v>
      </c>
      <c r="ED71" s="107">
        <f t="shared" si="125"/>
        <v>0</v>
      </c>
      <c r="EE71" s="107">
        <f t="shared" si="126"/>
        <v>0</v>
      </c>
      <c r="EG71" s="195">
        <f t="shared" si="127"/>
        <v>0</v>
      </c>
      <c r="EH71" s="195">
        <f t="shared" si="128"/>
        <v>0</v>
      </c>
      <c r="EI71" s="195">
        <f t="shared" si="129"/>
        <v>0</v>
      </c>
      <c r="EJ71" s="195">
        <f t="shared" si="130"/>
        <v>0</v>
      </c>
      <c r="EK71" s="195">
        <f t="shared" si="133"/>
        <v>0</v>
      </c>
      <c r="EL71" s="195">
        <f t="shared" si="133"/>
        <v>0</v>
      </c>
      <c r="EM71" s="195">
        <f t="shared" si="133"/>
        <v>0</v>
      </c>
      <c r="EN71" s="195">
        <f t="shared" si="133"/>
        <v>0</v>
      </c>
      <c r="EO71" s="195">
        <f t="shared" si="133"/>
        <v>0</v>
      </c>
      <c r="EP71" s="195">
        <f t="shared" si="133"/>
        <v>0</v>
      </c>
    </row>
    <row r="72" spans="2:146" x14ac:dyDescent="0.2">
      <c r="B72" s="126">
        <f t="shared" si="12"/>
        <v>1</v>
      </c>
      <c r="C72" s="126" t="str">
        <f t="shared" ca="1" si="79"/>
        <v/>
      </c>
      <c r="D72" s="126" t="str">
        <f t="shared" ca="1" si="80"/>
        <v/>
      </c>
      <c r="E72" s="126" t="str">
        <f t="shared" ca="1" si="81"/>
        <v/>
      </c>
      <c r="F72" s="127" t="str">
        <f ca="1">OFFSET(prihlasky!$H$1,$CJ72,0)</f>
        <v/>
      </c>
      <c r="G72" s="127" t="str">
        <f ca="1">IF(OFFSET(prihlasky!$B$1,$CJ72,0)="","",(OFFSET(prihlasky!$B$1,$CJ72,0)))</f>
        <v/>
      </c>
      <c r="H72" s="127">
        <f ca="1">OFFSET(prihlasky!$I$1,$CJ72,0)</f>
        <v>0</v>
      </c>
      <c r="I72" s="127">
        <f ca="1">OFFSET(prihlasky!$A$1,$CJ72,0)</f>
        <v>0</v>
      </c>
      <c r="J72" s="126">
        <f t="shared" si="82"/>
        <v>0</v>
      </c>
      <c r="K72" s="159">
        <f t="shared" si="83"/>
        <v>0</v>
      </c>
      <c r="L72" s="131">
        <f t="shared" ca="1" si="84"/>
        <v>0</v>
      </c>
      <c r="M72" s="127" t="str">
        <f ca="1">IF(OR(CH72=0,ISERROR(MATCH(I72,KKoef!E:E,0))),"",MATCH(I72,KKoef!E:E,0)-1)</f>
        <v/>
      </c>
      <c r="N72" s="127" t="str">
        <f ca="1">IF(M72="","",OFFSET(KKoef!$B$1,M72,0))</f>
        <v/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250"/>
      <c r="AA72" s="119">
        <f t="shared" ca="1" si="76"/>
        <v>0</v>
      </c>
      <c r="AB72" s="252">
        <f t="shared" si="71"/>
        <v>0</v>
      </c>
      <c r="AC72" s="119">
        <f t="shared" si="72"/>
        <v>0</v>
      </c>
      <c r="AD72" s="252">
        <f t="shared" si="73"/>
        <v>0</v>
      </c>
      <c r="AE72" s="170">
        <f t="shared" ca="1" si="77"/>
        <v>0</v>
      </c>
      <c r="AF72" s="22"/>
      <c r="AG72" s="224"/>
      <c r="AH72" s="194"/>
      <c r="AI72" s="194"/>
      <c r="AJ72" s="194"/>
      <c r="AK72" s="225"/>
      <c r="AL72" s="224"/>
      <c r="AM72" s="194"/>
      <c r="AN72" s="194"/>
      <c r="AO72" s="194"/>
      <c r="AP72" s="225"/>
      <c r="AQ72" s="224"/>
      <c r="AR72" s="194"/>
      <c r="AS72" s="194"/>
      <c r="AT72" s="194"/>
      <c r="AU72" s="225"/>
      <c r="AV72" s="224"/>
      <c r="AW72" s="194"/>
      <c r="AX72" s="194"/>
      <c r="AY72" s="194"/>
      <c r="AZ72" s="225"/>
      <c r="BA72" s="224"/>
      <c r="BB72" s="194"/>
      <c r="BC72" s="194"/>
      <c r="BD72" s="194"/>
      <c r="BE72" s="225"/>
      <c r="BF72" s="224"/>
      <c r="BG72" s="194"/>
      <c r="BH72" s="194"/>
      <c r="BI72" s="194"/>
      <c r="BJ72" s="225"/>
      <c r="BK72" s="212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215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69">
        <f t="shared" si="21"/>
        <v>0</v>
      </c>
      <c r="CH72" s="26">
        <f t="shared" si="78"/>
        <v>0</v>
      </c>
      <c r="CJ72" s="39">
        <v>64</v>
      </c>
      <c r="CK72" s="16">
        <f t="shared" si="85"/>
        <v>0</v>
      </c>
      <c r="CL72" s="51">
        <f t="shared" ca="1" si="134"/>
        <v>0</v>
      </c>
      <c r="CM72" s="51">
        <f t="shared" ca="1" si="134"/>
        <v>0</v>
      </c>
      <c r="CN72" s="51">
        <f t="shared" ca="1" si="134"/>
        <v>0</v>
      </c>
      <c r="CO72" s="51">
        <f t="shared" ca="1" si="86"/>
        <v>0</v>
      </c>
      <c r="CQ72" s="107">
        <f t="shared" si="87"/>
        <v>0</v>
      </c>
      <c r="CR72" s="107">
        <f t="shared" si="88"/>
        <v>0</v>
      </c>
      <c r="CS72" s="107">
        <f t="shared" si="89"/>
        <v>0</v>
      </c>
      <c r="CT72" s="107">
        <f t="shared" si="90"/>
        <v>0</v>
      </c>
      <c r="CU72" s="107">
        <f t="shared" si="91"/>
        <v>0</v>
      </c>
      <c r="CV72" s="107">
        <f t="shared" si="92"/>
        <v>0</v>
      </c>
      <c r="CW72" s="107">
        <f t="shared" si="93"/>
        <v>0</v>
      </c>
      <c r="CX72" s="107">
        <f t="shared" si="94"/>
        <v>0</v>
      </c>
      <c r="CY72" s="107">
        <f t="shared" si="95"/>
        <v>0</v>
      </c>
      <c r="CZ72" s="107">
        <f t="shared" si="96"/>
        <v>0</v>
      </c>
      <c r="DA72" s="107">
        <f t="shared" si="97"/>
        <v>0</v>
      </c>
      <c r="DB72" s="107">
        <f t="shared" si="98"/>
        <v>0</v>
      </c>
      <c r="DC72" s="107">
        <f t="shared" si="99"/>
        <v>0</v>
      </c>
      <c r="DD72" s="107">
        <f t="shared" si="100"/>
        <v>0</v>
      </c>
      <c r="DE72" s="107">
        <f t="shared" si="101"/>
        <v>0</v>
      </c>
      <c r="DF72" s="107">
        <f t="shared" si="102"/>
        <v>0</v>
      </c>
      <c r="DG72" s="107">
        <f t="shared" si="103"/>
        <v>0</v>
      </c>
      <c r="DH72" s="107">
        <f t="shared" si="104"/>
        <v>0</v>
      </c>
      <c r="DI72" s="107">
        <f t="shared" si="105"/>
        <v>0</v>
      </c>
      <c r="DJ72" s="107">
        <f t="shared" si="106"/>
        <v>0</v>
      </c>
      <c r="DK72" s="107">
        <f t="shared" si="107"/>
        <v>0</v>
      </c>
      <c r="DL72" s="107">
        <f t="shared" si="108"/>
        <v>0</v>
      </c>
      <c r="DM72" s="107">
        <f t="shared" si="109"/>
        <v>0</v>
      </c>
      <c r="DN72" s="107">
        <f t="shared" si="110"/>
        <v>0</v>
      </c>
      <c r="DO72" s="107">
        <f t="shared" si="111"/>
        <v>0</v>
      </c>
      <c r="DP72" s="107">
        <f t="shared" si="112"/>
        <v>0</v>
      </c>
      <c r="DQ72" s="107">
        <f t="shared" si="113"/>
        <v>0</v>
      </c>
      <c r="DR72" s="107">
        <f t="shared" si="114"/>
        <v>0</v>
      </c>
      <c r="DS72" s="107">
        <f t="shared" si="115"/>
        <v>0</v>
      </c>
      <c r="DT72" s="107">
        <f t="shared" si="116"/>
        <v>0</v>
      </c>
      <c r="DV72" s="107">
        <f t="shared" si="117"/>
        <v>0</v>
      </c>
      <c r="DW72" s="107">
        <f t="shared" si="118"/>
        <v>0</v>
      </c>
      <c r="DX72" s="107">
        <f t="shared" si="119"/>
        <v>0</v>
      </c>
      <c r="DY72" s="107">
        <f t="shared" si="120"/>
        <v>0</v>
      </c>
      <c r="DZ72" s="107">
        <f t="shared" si="121"/>
        <v>0</v>
      </c>
      <c r="EA72" s="107">
        <f t="shared" si="122"/>
        <v>0</v>
      </c>
      <c r="EB72" s="107">
        <f t="shared" si="123"/>
        <v>0</v>
      </c>
      <c r="EC72" s="107">
        <f t="shared" si="124"/>
        <v>0</v>
      </c>
      <c r="ED72" s="107">
        <f t="shared" si="125"/>
        <v>0</v>
      </c>
      <c r="EE72" s="107">
        <f t="shared" si="126"/>
        <v>0</v>
      </c>
      <c r="EG72" s="195">
        <f t="shared" si="127"/>
        <v>0</v>
      </c>
      <c r="EH72" s="195">
        <f t="shared" si="128"/>
        <v>0</v>
      </c>
      <c r="EI72" s="195">
        <f t="shared" si="129"/>
        <v>0</v>
      </c>
      <c r="EJ72" s="195">
        <f t="shared" si="130"/>
        <v>0</v>
      </c>
      <c r="EK72" s="195">
        <f t="shared" si="133"/>
        <v>0</v>
      </c>
      <c r="EL72" s="195">
        <f t="shared" si="133"/>
        <v>0</v>
      </c>
      <c r="EM72" s="195">
        <f t="shared" si="133"/>
        <v>0</v>
      </c>
      <c r="EN72" s="195">
        <f t="shared" si="133"/>
        <v>0</v>
      </c>
      <c r="EO72" s="195">
        <f t="shared" si="133"/>
        <v>0</v>
      </c>
      <c r="EP72" s="195">
        <f t="shared" si="133"/>
        <v>0</v>
      </c>
    </row>
    <row r="73" spans="2:146" x14ac:dyDescent="0.2">
      <c r="B73" s="126">
        <f t="shared" ref="B73:B128" si="135">RANK(CK73,$CK$9:$CK$133)</f>
        <v>1</v>
      </c>
      <c r="C73" s="126" t="str">
        <f t="shared" ref="C73:C104" ca="1" si="136">IF($H73="O",RANK($CK73,$CL$9:$CL$133),"")</f>
        <v/>
      </c>
      <c r="D73" s="126" t="str">
        <f t="shared" ref="D73:D104" ca="1" si="137">IF($H73="P",RANK($CK73,$CM$9:$CM$133),"")</f>
        <v/>
      </c>
      <c r="E73" s="126" t="str">
        <f t="shared" ref="E73:E104" ca="1" si="138">IF($H73="J",RANK($CK73,$CN$9:$CN$133),"")</f>
        <v/>
      </c>
      <c r="F73" s="127" t="str">
        <f ca="1">OFFSET(prihlasky!$H$1,$CJ73,0)</f>
        <v/>
      </c>
      <c r="G73" s="127" t="str">
        <f ca="1">IF(OFFSET(prihlasky!$B$1,$CJ73,0)="","",(OFFSET(prihlasky!$B$1,$CJ73,0)))</f>
        <v/>
      </c>
      <c r="H73" s="127">
        <f ca="1">OFFSET(prihlasky!$I$1,$CJ73,0)</f>
        <v>0</v>
      </c>
      <c r="I73" s="127">
        <f ca="1">OFFSET(prihlasky!$A$1,$CJ73,0)</f>
        <v>0</v>
      </c>
      <c r="J73" s="126">
        <f t="shared" ref="J73:J104" si="139">IF(COUNTIF(AG73:BJ73,"&gt; ''"),CH73-AE73,0)</f>
        <v>0</v>
      </c>
      <c r="K73" s="159">
        <f t="shared" ref="K73:K104" si="140">CG73+($CK$4-SUM(DV73:EE73))*60</f>
        <v>0</v>
      </c>
      <c r="L73" s="131">
        <f t="shared" ref="L73:L104" ca="1" si="141">IF(ISERROR($N$6),0,CO73*$N$6/$CO$4)</f>
        <v>0</v>
      </c>
      <c r="M73" s="127" t="str">
        <f ca="1">IF(OR(CH73=0,ISERROR(MATCH(I73,KKoef!E:E,0))),"",MATCH(I73,KKoef!E:E,0)-1)</f>
        <v/>
      </c>
      <c r="N73" s="127" t="str">
        <f ca="1">IF(M73="","",OFFSET(KKoef!$B$1,M73,0))</f>
        <v/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250"/>
      <c r="AA73" s="119">
        <f t="shared" ca="1" si="76"/>
        <v>0</v>
      </c>
      <c r="AB73" s="252">
        <f t="shared" si="71"/>
        <v>0</v>
      </c>
      <c r="AC73" s="119">
        <f t="shared" si="72"/>
        <v>0</v>
      </c>
      <c r="AD73" s="252">
        <f t="shared" si="73"/>
        <v>0</v>
      </c>
      <c r="AE73" s="170">
        <f t="shared" ca="1" si="77"/>
        <v>0</v>
      </c>
      <c r="AF73" s="22"/>
      <c r="AG73" s="224"/>
      <c r="AH73" s="194"/>
      <c r="AI73" s="194"/>
      <c r="AJ73" s="194"/>
      <c r="AK73" s="225"/>
      <c r="AL73" s="224"/>
      <c r="AM73" s="194"/>
      <c r="AN73" s="194"/>
      <c r="AO73" s="194"/>
      <c r="AP73" s="225"/>
      <c r="AQ73" s="224"/>
      <c r="AR73" s="194"/>
      <c r="AS73" s="194"/>
      <c r="AT73" s="194"/>
      <c r="AU73" s="225"/>
      <c r="AV73" s="224"/>
      <c r="AW73" s="194"/>
      <c r="AX73" s="194"/>
      <c r="AY73" s="194"/>
      <c r="AZ73" s="225"/>
      <c r="BA73" s="224"/>
      <c r="BB73" s="194"/>
      <c r="BC73" s="194"/>
      <c r="BD73" s="194"/>
      <c r="BE73" s="225"/>
      <c r="BF73" s="224"/>
      <c r="BG73" s="194"/>
      <c r="BH73" s="194"/>
      <c r="BI73" s="194"/>
      <c r="BJ73" s="225"/>
      <c r="BK73" s="212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215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69">
        <f t="shared" ref="CG73:CG97" si="142">SUM(EG73:EP73)</f>
        <v>0</v>
      </c>
      <c r="CH73" s="26">
        <f t="shared" si="78"/>
        <v>0</v>
      </c>
      <c r="CJ73" s="39">
        <v>65</v>
      </c>
      <c r="CK73" s="16">
        <f t="shared" ref="CK73:CK104" si="143">IF(CG73=0,0,J73+($CK$4*$CL$4-K73)/($CK$4*$CL$4))</f>
        <v>0</v>
      </c>
      <c r="CL73" s="51">
        <f t="shared" ca="1" si="134"/>
        <v>0</v>
      </c>
      <c r="CM73" s="51">
        <f t="shared" ca="1" si="134"/>
        <v>0</v>
      </c>
      <c r="CN73" s="51">
        <f t="shared" ca="1" si="134"/>
        <v>0</v>
      </c>
      <c r="CO73" s="51">
        <f t="shared" ref="CO73:CO104" ca="1" si="144">IF(I73&lt;"A",0,CK73)</f>
        <v>0</v>
      </c>
      <c r="CQ73" s="107">
        <f t="shared" ref="CQ73:CQ104" si="145">IF(AND(AG$7&lt;&gt;"",AG$7=AG73),1,0)</f>
        <v>0</v>
      </c>
      <c r="CR73" s="107">
        <f t="shared" ref="CR73:CR104" si="146">IF(AND(AH$7&lt;&gt;"",AH$7=AH73),1,0)</f>
        <v>0</v>
      </c>
      <c r="CS73" s="107">
        <f t="shared" ref="CS73:CS104" si="147">IF(AND(AI$7&lt;&gt;"",AI$7=AI73),1,0)</f>
        <v>0</v>
      </c>
      <c r="CT73" s="107">
        <f t="shared" ref="CT73:CT104" si="148">IF(AND(AJ$7&lt;&gt;"",AJ$7=AJ73),1,0)</f>
        <v>0</v>
      </c>
      <c r="CU73" s="107">
        <f t="shared" ref="CU73:CU104" si="149">IF(AND(AK$7&lt;&gt;"",AK$7=AK73),1,0)</f>
        <v>0</v>
      </c>
      <c r="CV73" s="107">
        <f t="shared" ref="CV73:CV104" si="150">IF(AND(AL$7&lt;&gt;"",AL$7=AL73),1,0)</f>
        <v>0</v>
      </c>
      <c r="CW73" s="107">
        <f t="shared" ref="CW73:CW104" si="151">IF(AND(AM$7&lt;&gt;"",AM$7=AM73),1,0)</f>
        <v>0</v>
      </c>
      <c r="CX73" s="107">
        <f t="shared" ref="CX73:CX104" si="152">IF(AND(AN$7&lt;&gt;"",AN$7=AN73),1,0)</f>
        <v>0</v>
      </c>
      <c r="CY73" s="107">
        <f t="shared" ref="CY73:CY104" si="153">IF(AND(AO$7&lt;&gt;"",AO$7=AO73),1,0)</f>
        <v>0</v>
      </c>
      <c r="CZ73" s="107">
        <f t="shared" ref="CZ73:CZ104" si="154">IF(AND(AP$7&lt;&gt;"",AP$7=AP73),1,0)</f>
        <v>0</v>
      </c>
      <c r="DA73" s="107">
        <f t="shared" ref="DA73:DA104" si="155">IF(AND(AQ$7&lt;&gt;"",AQ$7=AQ73),1,0)</f>
        <v>0</v>
      </c>
      <c r="DB73" s="107">
        <f t="shared" ref="DB73:DB104" si="156">IF(AND(AR$7&lt;&gt;"",AR$7=AR73),1,0)</f>
        <v>0</v>
      </c>
      <c r="DC73" s="107">
        <f t="shared" ref="DC73:DC104" si="157">IF(AND(AS$7&lt;&gt;"",AS$7=AS73),1,0)</f>
        <v>0</v>
      </c>
      <c r="DD73" s="107">
        <f t="shared" ref="DD73:DD104" si="158">IF(AND(AT$7&lt;&gt;"",AT$7=AT73),1,0)</f>
        <v>0</v>
      </c>
      <c r="DE73" s="107">
        <f t="shared" ref="DE73:DE104" si="159">IF(AND(AU$7&lt;&gt;"",AU$7=AU73),1,0)</f>
        <v>0</v>
      </c>
      <c r="DF73" s="107">
        <f t="shared" ref="DF73:DF104" si="160">IF(AND(AV$7&lt;&gt;"",AV$7=AV73),1,0)</f>
        <v>0</v>
      </c>
      <c r="DG73" s="107">
        <f t="shared" ref="DG73:DG104" si="161">IF(AND(AW$7&lt;&gt;"",AW$7=AW73),1,0)</f>
        <v>0</v>
      </c>
      <c r="DH73" s="107">
        <f t="shared" ref="DH73:DH104" si="162">IF(AND(AX$7&lt;&gt;"",AX$7=AX73),1,0)</f>
        <v>0</v>
      </c>
      <c r="DI73" s="107">
        <f t="shared" ref="DI73:DI104" si="163">IF(AND(AY$7&lt;&gt;"",AY$7=AY73),1,0)</f>
        <v>0</v>
      </c>
      <c r="DJ73" s="107">
        <f t="shared" ref="DJ73:DJ104" si="164">IF(AND(AZ$7&lt;&gt;"",AZ$7=AZ73),1,0)</f>
        <v>0</v>
      </c>
      <c r="DK73" s="107">
        <f t="shared" ref="DK73:DK104" si="165">IF(AND(BA$7&lt;&gt;"",BA$7=BA73),1,0)</f>
        <v>0</v>
      </c>
      <c r="DL73" s="107">
        <f t="shared" ref="DL73:DL104" si="166">IF(AND(BB$7&lt;&gt;"",BB$7=BB73),1,0)</f>
        <v>0</v>
      </c>
      <c r="DM73" s="107">
        <f t="shared" ref="DM73:DM104" si="167">IF(AND(BC$7&lt;&gt;"",BC$7=BC73),1,0)</f>
        <v>0</v>
      </c>
      <c r="DN73" s="107">
        <f t="shared" ref="DN73:DN104" si="168">IF(AND(BD$7&lt;&gt;"",BD$7=BD73),1,0)</f>
        <v>0</v>
      </c>
      <c r="DO73" s="107">
        <f t="shared" ref="DO73:DO104" si="169">IF(AND(BE$7&lt;&gt;"",BE$7=BE73),1,0)</f>
        <v>0</v>
      </c>
      <c r="DP73" s="107">
        <f t="shared" ref="DP73:DP104" si="170">IF(AND(BF$7&lt;&gt;"",BF$7=BF73),1,0)</f>
        <v>0</v>
      </c>
      <c r="DQ73" s="107">
        <f t="shared" ref="DQ73:DQ104" si="171">IF(AND(BG$7&lt;&gt;"",BG$7=BG73),1,0)</f>
        <v>0</v>
      </c>
      <c r="DR73" s="107">
        <f t="shared" ref="DR73:DR104" si="172">IF(AND(BH$7&lt;&gt;"",BH$7=BH73),1,0)</f>
        <v>0</v>
      </c>
      <c r="DS73" s="107">
        <f t="shared" ref="DS73:DS104" si="173">IF(AND(BI$7&lt;&gt;"",BI$7=BI73),1,0)</f>
        <v>0</v>
      </c>
      <c r="DT73" s="107">
        <f t="shared" ref="DT73:DT104" si="174">IF(AND(BJ$7&lt;&gt;"",BJ$7=BJ73),1,0)</f>
        <v>0</v>
      </c>
      <c r="DV73" s="107">
        <f t="shared" ref="DV73:DV104" si="175">IF(AND(BL$7&lt;&gt;"",BL$7=BL73),1,0)</f>
        <v>0</v>
      </c>
      <c r="DW73" s="107">
        <f t="shared" ref="DW73:DW104" si="176">IF(AND(BM$7&lt;&gt;"",BM$7=BM73),1,0)</f>
        <v>0</v>
      </c>
      <c r="DX73" s="107">
        <f t="shared" ref="DX73:DX104" si="177">IF(AND(BN$7&lt;&gt;"",BN$7=BN73),1,0)</f>
        <v>0</v>
      </c>
      <c r="DY73" s="107">
        <f t="shared" ref="DY73:DY104" si="178">IF(AND(BO$7&lt;&gt;"",BO$7=BO73),1,0)</f>
        <v>0</v>
      </c>
      <c r="DZ73" s="107">
        <f t="shared" ref="DZ73:DZ104" si="179">IF(AND(BP$7&lt;&gt;"",BP$7=BP73),1,0)</f>
        <v>0</v>
      </c>
      <c r="EA73" s="107">
        <f t="shared" ref="EA73:EA104" si="180">IF(AND(BQ$7&lt;&gt;"",BQ$7=BQ73),1,0)</f>
        <v>0</v>
      </c>
      <c r="EB73" s="107">
        <f t="shared" ref="EB73:EB104" si="181">IF(AND(BR$7&lt;&gt;"",BR$7=BR73),1,0)</f>
        <v>0</v>
      </c>
      <c r="EC73" s="107">
        <f t="shared" ref="EC73:EC104" si="182">IF(AND(BS$7&lt;&gt;"",BS$7=BS73),1,0)</f>
        <v>0</v>
      </c>
      <c r="ED73" s="107">
        <f t="shared" ref="ED73:ED104" si="183">IF(AND(BT$7&lt;&gt;"",BT$7=BT73),1,0)</f>
        <v>0</v>
      </c>
      <c r="EE73" s="107">
        <f t="shared" ref="EE73:EE104" si="184">IF(AND(BU$7&lt;&gt;"",BU$7=BU73),1,0)</f>
        <v>0</v>
      </c>
      <c r="EG73" s="195">
        <f t="shared" ref="EG73:EG104" si="185">IF(BW$7="",0,BW73)</f>
        <v>0</v>
      </c>
      <c r="EH73" s="195">
        <f t="shared" ref="EH73:EH104" si="186">IF(BX$7="",0,BX73)</f>
        <v>0</v>
      </c>
      <c r="EI73" s="195">
        <f t="shared" ref="EI73:EI104" si="187">IF(BY$7="",0,BY73)</f>
        <v>0</v>
      </c>
      <c r="EJ73" s="195">
        <f t="shared" ref="EJ73:EJ104" si="188">IF(BZ$7="",0,BZ73)</f>
        <v>0</v>
      </c>
      <c r="EK73" s="195">
        <f t="shared" ref="EK73:EP88" si="189">IF(CA$7="",0,CA73)</f>
        <v>0</v>
      </c>
      <c r="EL73" s="195">
        <f t="shared" si="189"/>
        <v>0</v>
      </c>
      <c r="EM73" s="195">
        <f t="shared" si="189"/>
        <v>0</v>
      </c>
      <c r="EN73" s="195">
        <f t="shared" si="189"/>
        <v>0</v>
      </c>
      <c r="EO73" s="195">
        <f t="shared" si="189"/>
        <v>0</v>
      </c>
      <c r="EP73" s="195">
        <f t="shared" si="189"/>
        <v>0</v>
      </c>
    </row>
    <row r="74" spans="2:146" x14ac:dyDescent="0.2">
      <c r="B74" s="126">
        <f t="shared" si="135"/>
        <v>1</v>
      </c>
      <c r="C74" s="126" t="str">
        <f t="shared" ca="1" si="136"/>
        <v/>
      </c>
      <c r="D74" s="126" t="str">
        <f t="shared" ca="1" si="137"/>
        <v/>
      </c>
      <c r="E74" s="126" t="str">
        <f t="shared" ca="1" si="138"/>
        <v/>
      </c>
      <c r="F74" s="127" t="str">
        <f ca="1">OFFSET(prihlasky!$H$1,$CJ74,0)</f>
        <v/>
      </c>
      <c r="G74" s="127" t="str">
        <f ca="1">IF(OFFSET(prihlasky!$B$1,$CJ74,0)="","",(OFFSET(prihlasky!$B$1,$CJ74,0)))</f>
        <v/>
      </c>
      <c r="H74" s="127">
        <f ca="1">OFFSET(prihlasky!$I$1,$CJ74,0)</f>
        <v>0</v>
      </c>
      <c r="I74" s="127">
        <f ca="1">OFFSET(prihlasky!$A$1,$CJ74,0)</f>
        <v>0</v>
      </c>
      <c r="J74" s="126">
        <f t="shared" si="139"/>
        <v>0</v>
      </c>
      <c r="K74" s="159">
        <f t="shared" si="140"/>
        <v>0</v>
      </c>
      <c r="L74" s="131">
        <f t="shared" ca="1" si="141"/>
        <v>0</v>
      </c>
      <c r="M74" s="127" t="str">
        <f ca="1">IF(OR(CH74=0,ISERROR(MATCH(I74,KKoef!E:E,0))),"",MATCH(I74,KKoef!E:E,0)-1)</f>
        <v/>
      </c>
      <c r="N74" s="127" t="str">
        <f ca="1">IF(M74="","",OFFSET(KKoef!$B$1,M74,0))</f>
        <v/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250"/>
      <c r="AA74" s="119">
        <f t="shared" ca="1" si="76"/>
        <v>0</v>
      </c>
      <c r="AB74" s="252">
        <f t="shared" ref="AB74:AB128" si="190">(R74-$R$6-O74+$O$6+X74-$X$6-U74+$U$6)*3600+(S74-$S$6-P74+$P$6+Y74-$Y$6-V74+$V$6)*60+(T74-Q74+Z74-W74)</f>
        <v>0</v>
      </c>
      <c r="AC74" s="119">
        <f t="shared" ref="AC74:AC128" si="191">(R74-$R$6-O74+$O$6+X74-$X$6-U74+$U$6)*60+S74-$S$6-P74+$P$6+Y74-$Y$6-V74+$V$6+FLOOR((T74+Z74)/60,1)</f>
        <v>0</v>
      </c>
      <c r="AD74" s="252">
        <f t="shared" ref="AD74:AD128" si="192">MOD(T74+Z74,60)</f>
        <v>0</v>
      </c>
      <c r="AE74" s="170">
        <f t="shared" ca="1" si="77"/>
        <v>0</v>
      </c>
      <c r="AF74" s="22"/>
      <c r="AG74" s="224"/>
      <c r="AH74" s="194"/>
      <c r="AI74" s="194"/>
      <c r="AJ74" s="194"/>
      <c r="AK74" s="225"/>
      <c r="AL74" s="224"/>
      <c r="AM74" s="194"/>
      <c r="AN74" s="194"/>
      <c r="AO74" s="194"/>
      <c r="AP74" s="225"/>
      <c r="AQ74" s="224"/>
      <c r="AR74" s="194"/>
      <c r="AS74" s="194"/>
      <c r="AT74" s="194"/>
      <c r="AU74" s="225"/>
      <c r="AV74" s="224"/>
      <c r="AW74" s="194"/>
      <c r="AX74" s="194"/>
      <c r="AY74" s="194"/>
      <c r="AZ74" s="225"/>
      <c r="BA74" s="224"/>
      <c r="BB74" s="194"/>
      <c r="BC74" s="194"/>
      <c r="BD74" s="194"/>
      <c r="BE74" s="225"/>
      <c r="BF74" s="224"/>
      <c r="BG74" s="194"/>
      <c r="BH74" s="194"/>
      <c r="BI74" s="194"/>
      <c r="BJ74" s="225"/>
      <c r="BK74" s="212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215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69">
        <f t="shared" si="142"/>
        <v>0</v>
      </c>
      <c r="CH74" s="26">
        <f t="shared" si="78"/>
        <v>0</v>
      </c>
      <c r="CJ74" s="39">
        <v>66</v>
      </c>
      <c r="CK74" s="16">
        <f t="shared" si="143"/>
        <v>0</v>
      </c>
      <c r="CL74" s="51">
        <f t="shared" ca="1" si="134"/>
        <v>0</v>
      </c>
      <c r="CM74" s="51">
        <f t="shared" ca="1" si="134"/>
        <v>0</v>
      </c>
      <c r="CN74" s="51">
        <f t="shared" ca="1" si="134"/>
        <v>0</v>
      </c>
      <c r="CO74" s="51">
        <f t="shared" ca="1" si="144"/>
        <v>0</v>
      </c>
      <c r="CQ74" s="107">
        <f t="shared" si="145"/>
        <v>0</v>
      </c>
      <c r="CR74" s="107">
        <f t="shared" si="146"/>
        <v>0</v>
      </c>
      <c r="CS74" s="107">
        <f t="shared" si="147"/>
        <v>0</v>
      </c>
      <c r="CT74" s="107">
        <f t="shared" si="148"/>
        <v>0</v>
      </c>
      <c r="CU74" s="107">
        <f t="shared" si="149"/>
        <v>0</v>
      </c>
      <c r="CV74" s="107">
        <f t="shared" si="150"/>
        <v>0</v>
      </c>
      <c r="CW74" s="107">
        <f t="shared" si="151"/>
        <v>0</v>
      </c>
      <c r="CX74" s="107">
        <f t="shared" si="152"/>
        <v>0</v>
      </c>
      <c r="CY74" s="107">
        <f t="shared" si="153"/>
        <v>0</v>
      </c>
      <c r="CZ74" s="107">
        <f t="shared" si="154"/>
        <v>0</v>
      </c>
      <c r="DA74" s="107">
        <f t="shared" si="155"/>
        <v>0</v>
      </c>
      <c r="DB74" s="107">
        <f t="shared" si="156"/>
        <v>0</v>
      </c>
      <c r="DC74" s="107">
        <f t="shared" si="157"/>
        <v>0</v>
      </c>
      <c r="DD74" s="107">
        <f t="shared" si="158"/>
        <v>0</v>
      </c>
      <c r="DE74" s="107">
        <f t="shared" si="159"/>
        <v>0</v>
      </c>
      <c r="DF74" s="107">
        <f t="shared" si="160"/>
        <v>0</v>
      </c>
      <c r="DG74" s="107">
        <f t="shared" si="161"/>
        <v>0</v>
      </c>
      <c r="DH74" s="107">
        <f t="shared" si="162"/>
        <v>0</v>
      </c>
      <c r="DI74" s="107">
        <f t="shared" si="163"/>
        <v>0</v>
      </c>
      <c r="DJ74" s="107">
        <f t="shared" si="164"/>
        <v>0</v>
      </c>
      <c r="DK74" s="107">
        <f t="shared" si="165"/>
        <v>0</v>
      </c>
      <c r="DL74" s="107">
        <f t="shared" si="166"/>
        <v>0</v>
      </c>
      <c r="DM74" s="107">
        <f t="shared" si="167"/>
        <v>0</v>
      </c>
      <c r="DN74" s="107">
        <f t="shared" si="168"/>
        <v>0</v>
      </c>
      <c r="DO74" s="107">
        <f t="shared" si="169"/>
        <v>0</v>
      </c>
      <c r="DP74" s="107">
        <f t="shared" si="170"/>
        <v>0</v>
      </c>
      <c r="DQ74" s="107">
        <f t="shared" si="171"/>
        <v>0</v>
      </c>
      <c r="DR74" s="107">
        <f t="shared" si="172"/>
        <v>0</v>
      </c>
      <c r="DS74" s="107">
        <f t="shared" si="173"/>
        <v>0</v>
      </c>
      <c r="DT74" s="107">
        <f t="shared" si="174"/>
        <v>0</v>
      </c>
      <c r="DV74" s="107">
        <f t="shared" si="175"/>
        <v>0</v>
      </c>
      <c r="DW74" s="107">
        <f t="shared" si="176"/>
        <v>0</v>
      </c>
      <c r="DX74" s="107">
        <f t="shared" si="177"/>
        <v>0</v>
      </c>
      <c r="DY74" s="107">
        <f t="shared" si="178"/>
        <v>0</v>
      </c>
      <c r="DZ74" s="107">
        <f t="shared" si="179"/>
        <v>0</v>
      </c>
      <c r="EA74" s="107">
        <f t="shared" si="180"/>
        <v>0</v>
      </c>
      <c r="EB74" s="107">
        <f t="shared" si="181"/>
        <v>0</v>
      </c>
      <c r="EC74" s="107">
        <f t="shared" si="182"/>
        <v>0</v>
      </c>
      <c r="ED74" s="107">
        <f t="shared" si="183"/>
        <v>0</v>
      </c>
      <c r="EE74" s="107">
        <f t="shared" si="184"/>
        <v>0</v>
      </c>
      <c r="EG74" s="195">
        <f t="shared" si="185"/>
        <v>0</v>
      </c>
      <c r="EH74" s="195">
        <f t="shared" si="186"/>
        <v>0</v>
      </c>
      <c r="EI74" s="195">
        <f t="shared" si="187"/>
        <v>0</v>
      </c>
      <c r="EJ74" s="195">
        <f t="shared" si="188"/>
        <v>0</v>
      </c>
      <c r="EK74" s="195">
        <f t="shared" si="189"/>
        <v>0</v>
      </c>
      <c r="EL74" s="195">
        <f t="shared" si="189"/>
        <v>0</v>
      </c>
      <c r="EM74" s="195">
        <f t="shared" si="189"/>
        <v>0</v>
      </c>
      <c r="EN74" s="195">
        <f t="shared" si="189"/>
        <v>0</v>
      </c>
      <c r="EO74" s="195">
        <f t="shared" si="189"/>
        <v>0</v>
      </c>
      <c r="EP74" s="195">
        <f t="shared" si="189"/>
        <v>0</v>
      </c>
    </row>
    <row r="75" spans="2:146" x14ac:dyDescent="0.2">
      <c r="B75" s="126">
        <f t="shared" si="135"/>
        <v>1</v>
      </c>
      <c r="C75" s="126" t="str">
        <f t="shared" ca="1" si="136"/>
        <v/>
      </c>
      <c r="D75" s="126" t="str">
        <f t="shared" ca="1" si="137"/>
        <v/>
      </c>
      <c r="E75" s="126" t="str">
        <f t="shared" ca="1" si="138"/>
        <v/>
      </c>
      <c r="F75" s="127" t="str">
        <f ca="1">OFFSET(prihlasky!$H$1,$CJ75,0)</f>
        <v/>
      </c>
      <c r="G75" s="127" t="str">
        <f ca="1">IF(OFFSET(prihlasky!$B$1,$CJ75,0)="","",(OFFSET(prihlasky!$B$1,$CJ75,0)))</f>
        <v/>
      </c>
      <c r="H75" s="127">
        <f ca="1">OFFSET(prihlasky!$I$1,$CJ75,0)</f>
        <v>0</v>
      </c>
      <c r="I75" s="127">
        <f ca="1">OFFSET(prihlasky!$A$1,$CJ75,0)</f>
        <v>0</v>
      </c>
      <c r="J75" s="126">
        <f t="shared" si="139"/>
        <v>0</v>
      </c>
      <c r="K75" s="159">
        <f t="shared" si="140"/>
        <v>0</v>
      </c>
      <c r="L75" s="131">
        <f t="shared" ca="1" si="141"/>
        <v>0</v>
      </c>
      <c r="M75" s="127" t="str">
        <f ca="1">IF(OR(CH75=0,ISERROR(MATCH(I75,KKoef!E:E,0))),"",MATCH(I75,KKoef!E:E,0)-1)</f>
        <v/>
      </c>
      <c r="N75" s="127" t="str">
        <f ca="1">IF(M75="","",OFFSET(KKoef!$B$1,M75,0))</f>
        <v/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250"/>
      <c r="AA75" s="119">
        <f t="shared" ca="1" si="76"/>
        <v>0</v>
      </c>
      <c r="AB75" s="252">
        <f t="shared" si="190"/>
        <v>0</v>
      </c>
      <c r="AC75" s="119">
        <f t="shared" si="191"/>
        <v>0</v>
      </c>
      <c r="AD75" s="252">
        <f t="shared" si="192"/>
        <v>0</v>
      </c>
      <c r="AE75" s="170">
        <f t="shared" ca="1" si="77"/>
        <v>0</v>
      </c>
      <c r="AF75" s="22"/>
      <c r="AG75" s="224"/>
      <c r="AH75" s="194"/>
      <c r="AI75" s="194"/>
      <c r="AJ75" s="194"/>
      <c r="AK75" s="225"/>
      <c r="AL75" s="224"/>
      <c r="AM75" s="194"/>
      <c r="AN75" s="194"/>
      <c r="AO75" s="194"/>
      <c r="AP75" s="225"/>
      <c r="AQ75" s="224"/>
      <c r="AR75" s="194"/>
      <c r="AS75" s="194"/>
      <c r="AT75" s="194"/>
      <c r="AU75" s="225"/>
      <c r="AV75" s="224"/>
      <c r="AW75" s="194"/>
      <c r="AX75" s="194"/>
      <c r="AY75" s="194"/>
      <c r="AZ75" s="225"/>
      <c r="BA75" s="224"/>
      <c r="BB75" s="194"/>
      <c r="BC75" s="194"/>
      <c r="BD75" s="194"/>
      <c r="BE75" s="225"/>
      <c r="BF75" s="224"/>
      <c r="BG75" s="194"/>
      <c r="BH75" s="194"/>
      <c r="BI75" s="194"/>
      <c r="BJ75" s="225"/>
      <c r="BK75" s="212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215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69">
        <f t="shared" si="142"/>
        <v>0</v>
      </c>
      <c r="CH75" s="26">
        <f t="shared" si="78"/>
        <v>0</v>
      </c>
      <c r="CJ75" s="39">
        <v>67</v>
      </c>
      <c r="CK75" s="16">
        <f t="shared" si="143"/>
        <v>0</v>
      </c>
      <c r="CL75" s="51">
        <f t="shared" ca="1" si="134"/>
        <v>0</v>
      </c>
      <c r="CM75" s="51">
        <f t="shared" ca="1" si="134"/>
        <v>0</v>
      </c>
      <c r="CN75" s="51">
        <f t="shared" ca="1" si="134"/>
        <v>0</v>
      </c>
      <c r="CO75" s="51">
        <f t="shared" ca="1" si="144"/>
        <v>0</v>
      </c>
      <c r="CQ75" s="107">
        <f t="shared" si="145"/>
        <v>0</v>
      </c>
      <c r="CR75" s="107">
        <f t="shared" si="146"/>
        <v>0</v>
      </c>
      <c r="CS75" s="107">
        <f t="shared" si="147"/>
        <v>0</v>
      </c>
      <c r="CT75" s="107">
        <f t="shared" si="148"/>
        <v>0</v>
      </c>
      <c r="CU75" s="107">
        <f t="shared" si="149"/>
        <v>0</v>
      </c>
      <c r="CV75" s="107">
        <f t="shared" si="150"/>
        <v>0</v>
      </c>
      <c r="CW75" s="107">
        <f t="shared" si="151"/>
        <v>0</v>
      </c>
      <c r="CX75" s="107">
        <f t="shared" si="152"/>
        <v>0</v>
      </c>
      <c r="CY75" s="107">
        <f t="shared" si="153"/>
        <v>0</v>
      </c>
      <c r="CZ75" s="107">
        <f t="shared" si="154"/>
        <v>0</v>
      </c>
      <c r="DA75" s="107">
        <f t="shared" si="155"/>
        <v>0</v>
      </c>
      <c r="DB75" s="107">
        <f t="shared" si="156"/>
        <v>0</v>
      </c>
      <c r="DC75" s="107">
        <f t="shared" si="157"/>
        <v>0</v>
      </c>
      <c r="DD75" s="107">
        <f t="shared" si="158"/>
        <v>0</v>
      </c>
      <c r="DE75" s="107">
        <f t="shared" si="159"/>
        <v>0</v>
      </c>
      <c r="DF75" s="107">
        <f t="shared" si="160"/>
        <v>0</v>
      </c>
      <c r="DG75" s="107">
        <f t="shared" si="161"/>
        <v>0</v>
      </c>
      <c r="DH75" s="107">
        <f t="shared" si="162"/>
        <v>0</v>
      </c>
      <c r="DI75" s="107">
        <f t="shared" si="163"/>
        <v>0</v>
      </c>
      <c r="DJ75" s="107">
        <f t="shared" si="164"/>
        <v>0</v>
      </c>
      <c r="DK75" s="107">
        <f t="shared" si="165"/>
        <v>0</v>
      </c>
      <c r="DL75" s="107">
        <f t="shared" si="166"/>
        <v>0</v>
      </c>
      <c r="DM75" s="107">
        <f t="shared" si="167"/>
        <v>0</v>
      </c>
      <c r="DN75" s="107">
        <f t="shared" si="168"/>
        <v>0</v>
      </c>
      <c r="DO75" s="107">
        <f t="shared" si="169"/>
        <v>0</v>
      </c>
      <c r="DP75" s="107">
        <f t="shared" si="170"/>
        <v>0</v>
      </c>
      <c r="DQ75" s="107">
        <f t="shared" si="171"/>
        <v>0</v>
      </c>
      <c r="DR75" s="107">
        <f t="shared" si="172"/>
        <v>0</v>
      </c>
      <c r="DS75" s="107">
        <f t="shared" si="173"/>
        <v>0</v>
      </c>
      <c r="DT75" s="107">
        <f t="shared" si="174"/>
        <v>0</v>
      </c>
      <c r="DV75" s="107">
        <f t="shared" si="175"/>
        <v>0</v>
      </c>
      <c r="DW75" s="107">
        <f t="shared" si="176"/>
        <v>0</v>
      </c>
      <c r="DX75" s="107">
        <f t="shared" si="177"/>
        <v>0</v>
      </c>
      <c r="DY75" s="107">
        <f t="shared" si="178"/>
        <v>0</v>
      </c>
      <c r="DZ75" s="107">
        <f t="shared" si="179"/>
        <v>0</v>
      </c>
      <c r="EA75" s="107">
        <f t="shared" si="180"/>
        <v>0</v>
      </c>
      <c r="EB75" s="107">
        <f t="shared" si="181"/>
        <v>0</v>
      </c>
      <c r="EC75" s="107">
        <f t="shared" si="182"/>
        <v>0</v>
      </c>
      <c r="ED75" s="107">
        <f t="shared" si="183"/>
        <v>0</v>
      </c>
      <c r="EE75" s="107">
        <f t="shared" si="184"/>
        <v>0</v>
      </c>
      <c r="EG75" s="195">
        <f t="shared" si="185"/>
        <v>0</v>
      </c>
      <c r="EH75" s="195">
        <f t="shared" si="186"/>
        <v>0</v>
      </c>
      <c r="EI75" s="195">
        <f t="shared" si="187"/>
        <v>0</v>
      </c>
      <c r="EJ75" s="195">
        <f t="shared" si="188"/>
        <v>0</v>
      </c>
      <c r="EK75" s="195">
        <f t="shared" si="189"/>
        <v>0</v>
      </c>
      <c r="EL75" s="195">
        <f t="shared" si="189"/>
        <v>0</v>
      </c>
      <c r="EM75" s="195">
        <f t="shared" si="189"/>
        <v>0</v>
      </c>
      <c r="EN75" s="195">
        <f t="shared" si="189"/>
        <v>0</v>
      </c>
      <c r="EO75" s="195">
        <f t="shared" si="189"/>
        <v>0</v>
      </c>
      <c r="EP75" s="195">
        <f t="shared" si="189"/>
        <v>0</v>
      </c>
    </row>
    <row r="76" spans="2:146" x14ac:dyDescent="0.2">
      <c r="B76" s="126">
        <f t="shared" si="135"/>
        <v>1</v>
      </c>
      <c r="C76" s="126" t="str">
        <f t="shared" ca="1" si="136"/>
        <v/>
      </c>
      <c r="D76" s="126" t="str">
        <f t="shared" ca="1" si="137"/>
        <v/>
      </c>
      <c r="E76" s="126" t="str">
        <f t="shared" ca="1" si="138"/>
        <v/>
      </c>
      <c r="F76" s="127" t="str">
        <f ca="1">OFFSET(prihlasky!$H$1,$CJ76,0)</f>
        <v/>
      </c>
      <c r="G76" s="127" t="str">
        <f ca="1">IF(OFFSET(prihlasky!$B$1,$CJ76,0)="","",(OFFSET(prihlasky!$B$1,$CJ76,0)))</f>
        <v/>
      </c>
      <c r="H76" s="127">
        <f ca="1">OFFSET(prihlasky!$I$1,$CJ76,0)</f>
        <v>0</v>
      </c>
      <c r="I76" s="127">
        <f ca="1">OFFSET(prihlasky!$A$1,$CJ76,0)</f>
        <v>0</v>
      </c>
      <c r="J76" s="126">
        <f t="shared" si="139"/>
        <v>0</v>
      </c>
      <c r="K76" s="159">
        <f t="shared" si="140"/>
        <v>0</v>
      </c>
      <c r="L76" s="131">
        <f t="shared" ca="1" si="141"/>
        <v>0</v>
      </c>
      <c r="M76" s="127" t="str">
        <f ca="1">IF(OR(CH76=0,ISERROR(MATCH(I76,KKoef!E:E,0))),"",MATCH(I76,KKoef!E:E,0)-1)</f>
        <v/>
      </c>
      <c r="N76" s="127" t="str">
        <f ca="1">IF(M76="","",OFFSET(KKoef!$B$1,M76,0))</f>
        <v/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250"/>
      <c r="AA76" s="119">
        <f t="shared" ca="1" si="76"/>
        <v>0</v>
      </c>
      <c r="AB76" s="252">
        <f t="shared" si="190"/>
        <v>0</v>
      </c>
      <c r="AC76" s="119">
        <f t="shared" si="191"/>
        <v>0</v>
      </c>
      <c r="AD76" s="252">
        <f t="shared" si="192"/>
        <v>0</v>
      </c>
      <c r="AE76" s="170">
        <f t="shared" ca="1" si="77"/>
        <v>0</v>
      </c>
      <c r="AF76" s="22"/>
      <c r="AG76" s="224"/>
      <c r="AH76" s="194"/>
      <c r="AI76" s="194"/>
      <c r="AJ76" s="194"/>
      <c r="AK76" s="225"/>
      <c r="AL76" s="224"/>
      <c r="AM76" s="194"/>
      <c r="AN76" s="194"/>
      <c r="AO76" s="194"/>
      <c r="AP76" s="225"/>
      <c r="AQ76" s="224"/>
      <c r="AR76" s="194"/>
      <c r="AS76" s="194"/>
      <c r="AT76" s="194"/>
      <c r="AU76" s="225"/>
      <c r="AV76" s="224"/>
      <c r="AW76" s="194"/>
      <c r="AX76" s="194"/>
      <c r="AY76" s="194"/>
      <c r="AZ76" s="225"/>
      <c r="BA76" s="224"/>
      <c r="BB76" s="194"/>
      <c r="BC76" s="194"/>
      <c r="BD76" s="194"/>
      <c r="BE76" s="225"/>
      <c r="BF76" s="224"/>
      <c r="BG76" s="194"/>
      <c r="BH76" s="194"/>
      <c r="BI76" s="194"/>
      <c r="BJ76" s="225"/>
      <c r="BK76" s="212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215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69">
        <f t="shared" si="142"/>
        <v>0</v>
      </c>
      <c r="CH76" s="26">
        <f t="shared" si="78"/>
        <v>0</v>
      </c>
      <c r="CJ76" s="39">
        <v>68</v>
      </c>
      <c r="CK76" s="16">
        <f t="shared" si="143"/>
        <v>0</v>
      </c>
      <c r="CL76" s="51">
        <f t="shared" ca="1" si="134"/>
        <v>0</v>
      </c>
      <c r="CM76" s="51">
        <f t="shared" ca="1" si="134"/>
        <v>0</v>
      </c>
      <c r="CN76" s="51">
        <f t="shared" ca="1" si="134"/>
        <v>0</v>
      </c>
      <c r="CO76" s="51">
        <f t="shared" ca="1" si="144"/>
        <v>0</v>
      </c>
      <c r="CQ76" s="107">
        <f t="shared" si="145"/>
        <v>0</v>
      </c>
      <c r="CR76" s="107">
        <f t="shared" si="146"/>
        <v>0</v>
      </c>
      <c r="CS76" s="107">
        <f t="shared" si="147"/>
        <v>0</v>
      </c>
      <c r="CT76" s="107">
        <f t="shared" si="148"/>
        <v>0</v>
      </c>
      <c r="CU76" s="107">
        <f t="shared" si="149"/>
        <v>0</v>
      </c>
      <c r="CV76" s="107">
        <f t="shared" si="150"/>
        <v>0</v>
      </c>
      <c r="CW76" s="107">
        <f t="shared" si="151"/>
        <v>0</v>
      </c>
      <c r="CX76" s="107">
        <f t="shared" si="152"/>
        <v>0</v>
      </c>
      <c r="CY76" s="107">
        <f t="shared" si="153"/>
        <v>0</v>
      </c>
      <c r="CZ76" s="107">
        <f t="shared" si="154"/>
        <v>0</v>
      </c>
      <c r="DA76" s="107">
        <f t="shared" si="155"/>
        <v>0</v>
      </c>
      <c r="DB76" s="107">
        <f t="shared" si="156"/>
        <v>0</v>
      </c>
      <c r="DC76" s="107">
        <f t="shared" si="157"/>
        <v>0</v>
      </c>
      <c r="DD76" s="107">
        <f t="shared" si="158"/>
        <v>0</v>
      </c>
      <c r="DE76" s="107">
        <f t="shared" si="159"/>
        <v>0</v>
      </c>
      <c r="DF76" s="107">
        <f t="shared" si="160"/>
        <v>0</v>
      </c>
      <c r="DG76" s="107">
        <f t="shared" si="161"/>
        <v>0</v>
      </c>
      <c r="DH76" s="107">
        <f t="shared" si="162"/>
        <v>0</v>
      </c>
      <c r="DI76" s="107">
        <f t="shared" si="163"/>
        <v>0</v>
      </c>
      <c r="DJ76" s="107">
        <f t="shared" si="164"/>
        <v>0</v>
      </c>
      <c r="DK76" s="107">
        <f t="shared" si="165"/>
        <v>0</v>
      </c>
      <c r="DL76" s="107">
        <f t="shared" si="166"/>
        <v>0</v>
      </c>
      <c r="DM76" s="107">
        <f t="shared" si="167"/>
        <v>0</v>
      </c>
      <c r="DN76" s="107">
        <f t="shared" si="168"/>
        <v>0</v>
      </c>
      <c r="DO76" s="107">
        <f t="shared" si="169"/>
        <v>0</v>
      </c>
      <c r="DP76" s="107">
        <f t="shared" si="170"/>
        <v>0</v>
      </c>
      <c r="DQ76" s="107">
        <f t="shared" si="171"/>
        <v>0</v>
      </c>
      <c r="DR76" s="107">
        <f t="shared" si="172"/>
        <v>0</v>
      </c>
      <c r="DS76" s="107">
        <f t="shared" si="173"/>
        <v>0</v>
      </c>
      <c r="DT76" s="107">
        <f t="shared" si="174"/>
        <v>0</v>
      </c>
      <c r="DV76" s="107">
        <f t="shared" si="175"/>
        <v>0</v>
      </c>
      <c r="DW76" s="107">
        <f t="shared" si="176"/>
        <v>0</v>
      </c>
      <c r="DX76" s="107">
        <f t="shared" si="177"/>
        <v>0</v>
      </c>
      <c r="DY76" s="107">
        <f t="shared" si="178"/>
        <v>0</v>
      </c>
      <c r="DZ76" s="107">
        <f t="shared" si="179"/>
        <v>0</v>
      </c>
      <c r="EA76" s="107">
        <f t="shared" si="180"/>
        <v>0</v>
      </c>
      <c r="EB76" s="107">
        <f t="shared" si="181"/>
        <v>0</v>
      </c>
      <c r="EC76" s="107">
        <f t="shared" si="182"/>
        <v>0</v>
      </c>
      <c r="ED76" s="107">
        <f t="shared" si="183"/>
        <v>0</v>
      </c>
      <c r="EE76" s="107">
        <f t="shared" si="184"/>
        <v>0</v>
      </c>
      <c r="EG76" s="195">
        <f t="shared" si="185"/>
        <v>0</v>
      </c>
      <c r="EH76" s="195">
        <f t="shared" si="186"/>
        <v>0</v>
      </c>
      <c r="EI76" s="195">
        <f t="shared" si="187"/>
        <v>0</v>
      </c>
      <c r="EJ76" s="195">
        <f t="shared" si="188"/>
        <v>0</v>
      </c>
      <c r="EK76" s="195">
        <f t="shared" si="189"/>
        <v>0</v>
      </c>
      <c r="EL76" s="195">
        <f t="shared" si="189"/>
        <v>0</v>
      </c>
      <c r="EM76" s="195">
        <f t="shared" si="189"/>
        <v>0</v>
      </c>
      <c r="EN76" s="195">
        <f t="shared" si="189"/>
        <v>0</v>
      </c>
      <c r="EO76" s="195">
        <f t="shared" si="189"/>
        <v>0</v>
      </c>
      <c r="EP76" s="195">
        <f t="shared" si="189"/>
        <v>0</v>
      </c>
    </row>
    <row r="77" spans="2:146" x14ac:dyDescent="0.2">
      <c r="B77" s="126">
        <f t="shared" si="135"/>
        <v>1</v>
      </c>
      <c r="C77" s="126" t="str">
        <f t="shared" ca="1" si="136"/>
        <v/>
      </c>
      <c r="D77" s="126" t="str">
        <f t="shared" ca="1" si="137"/>
        <v/>
      </c>
      <c r="E77" s="126" t="str">
        <f t="shared" ca="1" si="138"/>
        <v/>
      </c>
      <c r="F77" s="127" t="str">
        <f ca="1">OFFSET(prihlasky!$H$1,$CJ77,0)</f>
        <v/>
      </c>
      <c r="G77" s="127" t="str">
        <f ca="1">IF(OFFSET(prihlasky!$B$1,$CJ77,0)="","",(OFFSET(prihlasky!$B$1,$CJ77,0)))</f>
        <v/>
      </c>
      <c r="H77" s="127">
        <f ca="1">OFFSET(prihlasky!$I$1,$CJ77,0)</f>
        <v>0</v>
      </c>
      <c r="I77" s="127">
        <f ca="1">OFFSET(prihlasky!$A$1,$CJ77,0)</f>
        <v>0</v>
      </c>
      <c r="J77" s="126">
        <f t="shared" si="139"/>
        <v>0</v>
      </c>
      <c r="K77" s="159">
        <f t="shared" si="140"/>
        <v>0</v>
      </c>
      <c r="L77" s="131">
        <f t="shared" ca="1" si="141"/>
        <v>0</v>
      </c>
      <c r="M77" s="127" t="str">
        <f ca="1">IF(OR(CH77=0,ISERROR(MATCH(I77,KKoef!E:E,0))),"",MATCH(I77,KKoef!E:E,0)-1)</f>
        <v/>
      </c>
      <c r="N77" s="127" t="str">
        <f ca="1">IF(M77="","",OFFSET(KKoef!$B$1,M77,0))</f>
        <v/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250"/>
      <c r="AA77" s="119">
        <f t="shared" ca="1" si="76"/>
        <v>0</v>
      </c>
      <c r="AB77" s="252">
        <f t="shared" si="190"/>
        <v>0</v>
      </c>
      <c r="AC77" s="119">
        <f t="shared" si="191"/>
        <v>0</v>
      </c>
      <c r="AD77" s="252">
        <f t="shared" si="192"/>
        <v>0</v>
      </c>
      <c r="AE77" s="170">
        <f t="shared" ca="1" si="77"/>
        <v>0</v>
      </c>
      <c r="AF77" s="22"/>
      <c r="AG77" s="224"/>
      <c r="AH77" s="194"/>
      <c r="AI77" s="194"/>
      <c r="AJ77" s="194"/>
      <c r="AK77" s="225"/>
      <c r="AL77" s="224"/>
      <c r="AM77" s="194"/>
      <c r="AN77" s="194"/>
      <c r="AO77" s="194"/>
      <c r="AP77" s="225"/>
      <c r="AQ77" s="224"/>
      <c r="AR77" s="194"/>
      <c r="AS77" s="194"/>
      <c r="AT77" s="194"/>
      <c r="AU77" s="225"/>
      <c r="AV77" s="224"/>
      <c r="AW77" s="194"/>
      <c r="AX77" s="194"/>
      <c r="AY77" s="194"/>
      <c r="AZ77" s="225"/>
      <c r="BA77" s="224"/>
      <c r="BB77" s="194"/>
      <c r="BC77" s="194"/>
      <c r="BD77" s="194"/>
      <c r="BE77" s="225"/>
      <c r="BF77" s="224"/>
      <c r="BG77" s="194"/>
      <c r="BH77" s="194"/>
      <c r="BI77" s="194"/>
      <c r="BJ77" s="225"/>
      <c r="BK77" s="212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215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69">
        <f t="shared" si="142"/>
        <v>0</v>
      </c>
      <c r="CH77" s="26">
        <f t="shared" si="78"/>
        <v>0</v>
      </c>
      <c r="CJ77" s="39">
        <v>69</v>
      </c>
      <c r="CK77" s="16">
        <f t="shared" si="143"/>
        <v>0</v>
      </c>
      <c r="CL77" s="51">
        <f t="shared" ca="1" si="134"/>
        <v>0</v>
      </c>
      <c r="CM77" s="51">
        <f t="shared" ca="1" si="134"/>
        <v>0</v>
      </c>
      <c r="CN77" s="51">
        <f t="shared" ca="1" si="134"/>
        <v>0</v>
      </c>
      <c r="CO77" s="51">
        <f t="shared" ca="1" si="144"/>
        <v>0</v>
      </c>
      <c r="CQ77" s="107">
        <f t="shared" si="145"/>
        <v>0</v>
      </c>
      <c r="CR77" s="107">
        <f t="shared" si="146"/>
        <v>0</v>
      </c>
      <c r="CS77" s="107">
        <f t="shared" si="147"/>
        <v>0</v>
      </c>
      <c r="CT77" s="107">
        <f t="shared" si="148"/>
        <v>0</v>
      </c>
      <c r="CU77" s="107">
        <f t="shared" si="149"/>
        <v>0</v>
      </c>
      <c r="CV77" s="107">
        <f t="shared" si="150"/>
        <v>0</v>
      </c>
      <c r="CW77" s="107">
        <f t="shared" si="151"/>
        <v>0</v>
      </c>
      <c r="CX77" s="107">
        <f t="shared" si="152"/>
        <v>0</v>
      </c>
      <c r="CY77" s="107">
        <f t="shared" si="153"/>
        <v>0</v>
      </c>
      <c r="CZ77" s="107">
        <f t="shared" si="154"/>
        <v>0</v>
      </c>
      <c r="DA77" s="107">
        <f t="shared" si="155"/>
        <v>0</v>
      </c>
      <c r="DB77" s="107">
        <f t="shared" si="156"/>
        <v>0</v>
      </c>
      <c r="DC77" s="107">
        <f t="shared" si="157"/>
        <v>0</v>
      </c>
      <c r="DD77" s="107">
        <f t="shared" si="158"/>
        <v>0</v>
      </c>
      <c r="DE77" s="107">
        <f t="shared" si="159"/>
        <v>0</v>
      </c>
      <c r="DF77" s="107">
        <f t="shared" si="160"/>
        <v>0</v>
      </c>
      <c r="DG77" s="107">
        <f t="shared" si="161"/>
        <v>0</v>
      </c>
      <c r="DH77" s="107">
        <f t="shared" si="162"/>
        <v>0</v>
      </c>
      <c r="DI77" s="107">
        <f t="shared" si="163"/>
        <v>0</v>
      </c>
      <c r="DJ77" s="107">
        <f t="shared" si="164"/>
        <v>0</v>
      </c>
      <c r="DK77" s="107">
        <f t="shared" si="165"/>
        <v>0</v>
      </c>
      <c r="DL77" s="107">
        <f t="shared" si="166"/>
        <v>0</v>
      </c>
      <c r="DM77" s="107">
        <f t="shared" si="167"/>
        <v>0</v>
      </c>
      <c r="DN77" s="107">
        <f t="shared" si="168"/>
        <v>0</v>
      </c>
      <c r="DO77" s="107">
        <f t="shared" si="169"/>
        <v>0</v>
      </c>
      <c r="DP77" s="107">
        <f t="shared" si="170"/>
        <v>0</v>
      </c>
      <c r="DQ77" s="107">
        <f t="shared" si="171"/>
        <v>0</v>
      </c>
      <c r="DR77" s="107">
        <f t="shared" si="172"/>
        <v>0</v>
      </c>
      <c r="DS77" s="107">
        <f t="shared" si="173"/>
        <v>0</v>
      </c>
      <c r="DT77" s="107">
        <f t="shared" si="174"/>
        <v>0</v>
      </c>
      <c r="DV77" s="107">
        <f t="shared" si="175"/>
        <v>0</v>
      </c>
      <c r="DW77" s="107">
        <f t="shared" si="176"/>
        <v>0</v>
      </c>
      <c r="DX77" s="107">
        <f t="shared" si="177"/>
        <v>0</v>
      </c>
      <c r="DY77" s="107">
        <f t="shared" si="178"/>
        <v>0</v>
      </c>
      <c r="DZ77" s="107">
        <f t="shared" si="179"/>
        <v>0</v>
      </c>
      <c r="EA77" s="107">
        <f t="shared" si="180"/>
        <v>0</v>
      </c>
      <c r="EB77" s="107">
        <f t="shared" si="181"/>
        <v>0</v>
      </c>
      <c r="EC77" s="107">
        <f t="shared" si="182"/>
        <v>0</v>
      </c>
      <c r="ED77" s="107">
        <f t="shared" si="183"/>
        <v>0</v>
      </c>
      <c r="EE77" s="107">
        <f t="shared" si="184"/>
        <v>0</v>
      </c>
      <c r="EG77" s="195">
        <f t="shared" si="185"/>
        <v>0</v>
      </c>
      <c r="EH77" s="195">
        <f t="shared" si="186"/>
        <v>0</v>
      </c>
      <c r="EI77" s="195">
        <f t="shared" si="187"/>
        <v>0</v>
      </c>
      <c r="EJ77" s="195">
        <f t="shared" si="188"/>
        <v>0</v>
      </c>
      <c r="EK77" s="195">
        <f t="shared" si="189"/>
        <v>0</v>
      </c>
      <c r="EL77" s="195">
        <f t="shared" si="189"/>
        <v>0</v>
      </c>
      <c r="EM77" s="195">
        <f t="shared" si="189"/>
        <v>0</v>
      </c>
      <c r="EN77" s="195">
        <f t="shared" si="189"/>
        <v>0</v>
      </c>
      <c r="EO77" s="195">
        <f t="shared" si="189"/>
        <v>0</v>
      </c>
      <c r="EP77" s="195">
        <f t="shared" si="189"/>
        <v>0</v>
      </c>
    </row>
    <row r="78" spans="2:146" x14ac:dyDescent="0.2">
      <c r="B78" s="126">
        <f t="shared" si="135"/>
        <v>1</v>
      </c>
      <c r="C78" s="126" t="str">
        <f t="shared" ca="1" si="136"/>
        <v/>
      </c>
      <c r="D78" s="126" t="str">
        <f t="shared" ca="1" si="137"/>
        <v/>
      </c>
      <c r="E78" s="126" t="str">
        <f t="shared" ca="1" si="138"/>
        <v/>
      </c>
      <c r="F78" s="127" t="str">
        <f ca="1">OFFSET(prihlasky!$H$1,$CJ78,0)</f>
        <v/>
      </c>
      <c r="G78" s="127" t="str">
        <f ca="1">IF(OFFSET(prihlasky!$B$1,$CJ78,0)="","",(OFFSET(prihlasky!$B$1,$CJ78,0)))</f>
        <v/>
      </c>
      <c r="H78" s="127">
        <f ca="1">OFFSET(prihlasky!$I$1,$CJ78,0)</f>
        <v>0</v>
      </c>
      <c r="I78" s="127">
        <f ca="1">OFFSET(prihlasky!$A$1,$CJ78,0)</f>
        <v>0</v>
      </c>
      <c r="J78" s="126">
        <f t="shared" si="139"/>
        <v>0</v>
      </c>
      <c r="K78" s="159">
        <f t="shared" si="140"/>
        <v>0</v>
      </c>
      <c r="L78" s="131">
        <f t="shared" ca="1" si="141"/>
        <v>0</v>
      </c>
      <c r="M78" s="127" t="str">
        <f ca="1">IF(OR(CH78=0,ISERROR(MATCH(I78,KKoef!E:E,0))),"",MATCH(I78,KKoef!E:E,0)-1)</f>
        <v/>
      </c>
      <c r="N78" s="127" t="str">
        <f ca="1">IF(M78="","",OFFSET(KKoef!$B$1,M78,0))</f>
        <v/>
      </c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250"/>
      <c r="AA78" s="119">
        <f t="shared" ca="1" si="76"/>
        <v>0</v>
      </c>
      <c r="AB78" s="252">
        <f t="shared" si="190"/>
        <v>0</v>
      </c>
      <c r="AC78" s="119">
        <f t="shared" si="191"/>
        <v>0</v>
      </c>
      <c r="AD78" s="252">
        <f t="shared" si="192"/>
        <v>0</v>
      </c>
      <c r="AE78" s="170">
        <f t="shared" ca="1" si="77"/>
        <v>0</v>
      </c>
      <c r="AF78" s="22"/>
      <c r="AG78" s="224"/>
      <c r="AH78" s="194"/>
      <c r="AI78" s="194"/>
      <c r="AJ78" s="194"/>
      <c r="AK78" s="225"/>
      <c r="AL78" s="224"/>
      <c r="AM78" s="194"/>
      <c r="AN78" s="194"/>
      <c r="AO78" s="194"/>
      <c r="AP78" s="225"/>
      <c r="AQ78" s="224"/>
      <c r="AR78" s="194"/>
      <c r="AS78" s="194"/>
      <c r="AT78" s="194"/>
      <c r="AU78" s="225"/>
      <c r="AV78" s="224"/>
      <c r="AW78" s="194"/>
      <c r="AX78" s="194"/>
      <c r="AY78" s="194"/>
      <c r="AZ78" s="225"/>
      <c r="BA78" s="224"/>
      <c r="BB78" s="194"/>
      <c r="BC78" s="194"/>
      <c r="BD78" s="194"/>
      <c r="BE78" s="225"/>
      <c r="BF78" s="224"/>
      <c r="BG78" s="194"/>
      <c r="BH78" s="194"/>
      <c r="BI78" s="194"/>
      <c r="BJ78" s="225"/>
      <c r="BK78" s="212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215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69">
        <f t="shared" si="142"/>
        <v>0</v>
      </c>
      <c r="CH78" s="26">
        <f t="shared" si="78"/>
        <v>0</v>
      </c>
      <c r="CJ78" s="39">
        <v>70</v>
      </c>
      <c r="CK78" s="16">
        <f t="shared" si="143"/>
        <v>0</v>
      </c>
      <c r="CL78" s="51">
        <f t="shared" ca="1" si="134"/>
        <v>0</v>
      </c>
      <c r="CM78" s="51">
        <f t="shared" ca="1" si="134"/>
        <v>0</v>
      </c>
      <c r="CN78" s="51">
        <f t="shared" ca="1" si="134"/>
        <v>0</v>
      </c>
      <c r="CO78" s="51">
        <f t="shared" ca="1" si="144"/>
        <v>0</v>
      </c>
      <c r="CQ78" s="107">
        <f t="shared" si="145"/>
        <v>0</v>
      </c>
      <c r="CR78" s="107">
        <f t="shared" si="146"/>
        <v>0</v>
      </c>
      <c r="CS78" s="107">
        <f t="shared" si="147"/>
        <v>0</v>
      </c>
      <c r="CT78" s="107">
        <f t="shared" si="148"/>
        <v>0</v>
      </c>
      <c r="CU78" s="107">
        <f t="shared" si="149"/>
        <v>0</v>
      </c>
      <c r="CV78" s="107">
        <f t="shared" si="150"/>
        <v>0</v>
      </c>
      <c r="CW78" s="107">
        <f t="shared" si="151"/>
        <v>0</v>
      </c>
      <c r="CX78" s="107">
        <f t="shared" si="152"/>
        <v>0</v>
      </c>
      <c r="CY78" s="107">
        <f t="shared" si="153"/>
        <v>0</v>
      </c>
      <c r="CZ78" s="107">
        <f t="shared" si="154"/>
        <v>0</v>
      </c>
      <c r="DA78" s="107">
        <f t="shared" si="155"/>
        <v>0</v>
      </c>
      <c r="DB78" s="107">
        <f t="shared" si="156"/>
        <v>0</v>
      </c>
      <c r="DC78" s="107">
        <f t="shared" si="157"/>
        <v>0</v>
      </c>
      <c r="DD78" s="107">
        <f t="shared" si="158"/>
        <v>0</v>
      </c>
      <c r="DE78" s="107">
        <f t="shared" si="159"/>
        <v>0</v>
      </c>
      <c r="DF78" s="107">
        <f t="shared" si="160"/>
        <v>0</v>
      </c>
      <c r="DG78" s="107">
        <f t="shared" si="161"/>
        <v>0</v>
      </c>
      <c r="DH78" s="107">
        <f t="shared" si="162"/>
        <v>0</v>
      </c>
      <c r="DI78" s="107">
        <f t="shared" si="163"/>
        <v>0</v>
      </c>
      <c r="DJ78" s="107">
        <f t="shared" si="164"/>
        <v>0</v>
      </c>
      <c r="DK78" s="107">
        <f t="shared" si="165"/>
        <v>0</v>
      </c>
      <c r="DL78" s="107">
        <f t="shared" si="166"/>
        <v>0</v>
      </c>
      <c r="DM78" s="107">
        <f t="shared" si="167"/>
        <v>0</v>
      </c>
      <c r="DN78" s="107">
        <f t="shared" si="168"/>
        <v>0</v>
      </c>
      <c r="DO78" s="107">
        <f t="shared" si="169"/>
        <v>0</v>
      </c>
      <c r="DP78" s="107">
        <f t="shared" si="170"/>
        <v>0</v>
      </c>
      <c r="DQ78" s="107">
        <f t="shared" si="171"/>
        <v>0</v>
      </c>
      <c r="DR78" s="107">
        <f t="shared" si="172"/>
        <v>0</v>
      </c>
      <c r="DS78" s="107">
        <f t="shared" si="173"/>
        <v>0</v>
      </c>
      <c r="DT78" s="107">
        <f t="shared" si="174"/>
        <v>0</v>
      </c>
      <c r="DV78" s="107">
        <f t="shared" si="175"/>
        <v>0</v>
      </c>
      <c r="DW78" s="107">
        <f t="shared" si="176"/>
        <v>0</v>
      </c>
      <c r="DX78" s="107">
        <f t="shared" si="177"/>
        <v>0</v>
      </c>
      <c r="DY78" s="107">
        <f t="shared" si="178"/>
        <v>0</v>
      </c>
      <c r="DZ78" s="107">
        <f t="shared" si="179"/>
        <v>0</v>
      </c>
      <c r="EA78" s="107">
        <f t="shared" si="180"/>
        <v>0</v>
      </c>
      <c r="EB78" s="107">
        <f t="shared" si="181"/>
        <v>0</v>
      </c>
      <c r="EC78" s="107">
        <f t="shared" si="182"/>
        <v>0</v>
      </c>
      <c r="ED78" s="107">
        <f t="shared" si="183"/>
        <v>0</v>
      </c>
      <c r="EE78" s="107">
        <f t="shared" si="184"/>
        <v>0</v>
      </c>
      <c r="EG78" s="195">
        <f t="shared" si="185"/>
        <v>0</v>
      </c>
      <c r="EH78" s="195">
        <f t="shared" si="186"/>
        <v>0</v>
      </c>
      <c r="EI78" s="195">
        <f t="shared" si="187"/>
        <v>0</v>
      </c>
      <c r="EJ78" s="195">
        <f t="shared" si="188"/>
        <v>0</v>
      </c>
      <c r="EK78" s="195">
        <f t="shared" si="189"/>
        <v>0</v>
      </c>
      <c r="EL78" s="195">
        <f t="shared" si="189"/>
        <v>0</v>
      </c>
      <c r="EM78" s="195">
        <f t="shared" si="189"/>
        <v>0</v>
      </c>
      <c r="EN78" s="195">
        <f t="shared" si="189"/>
        <v>0</v>
      </c>
      <c r="EO78" s="195">
        <f t="shared" si="189"/>
        <v>0</v>
      </c>
      <c r="EP78" s="195">
        <f t="shared" si="189"/>
        <v>0</v>
      </c>
    </row>
    <row r="79" spans="2:146" x14ac:dyDescent="0.2">
      <c r="B79" s="126">
        <f t="shared" si="135"/>
        <v>1</v>
      </c>
      <c r="C79" s="126" t="str">
        <f t="shared" ca="1" si="136"/>
        <v/>
      </c>
      <c r="D79" s="126" t="str">
        <f t="shared" ca="1" si="137"/>
        <v/>
      </c>
      <c r="E79" s="126" t="str">
        <f t="shared" ca="1" si="138"/>
        <v/>
      </c>
      <c r="F79" s="127" t="str">
        <f ca="1">OFFSET(prihlasky!$H$1,$CJ79,0)</f>
        <v/>
      </c>
      <c r="G79" s="127" t="str">
        <f ca="1">IF(OFFSET(prihlasky!$B$1,$CJ79,0)="","",(OFFSET(prihlasky!$B$1,$CJ79,0)))</f>
        <v/>
      </c>
      <c r="H79" s="127">
        <f ca="1">OFFSET(prihlasky!$I$1,$CJ79,0)</f>
        <v>0</v>
      </c>
      <c r="I79" s="127">
        <f ca="1">OFFSET(prihlasky!$A$1,$CJ79,0)</f>
        <v>0</v>
      </c>
      <c r="J79" s="126">
        <f t="shared" si="139"/>
        <v>0</v>
      </c>
      <c r="K79" s="159">
        <f t="shared" si="140"/>
        <v>0</v>
      </c>
      <c r="L79" s="131">
        <f t="shared" ca="1" si="141"/>
        <v>0</v>
      </c>
      <c r="M79" s="127" t="str">
        <f ca="1">IF(OR(CH79=0,ISERROR(MATCH(I79,KKoef!E:E,0))),"",MATCH(I79,KKoef!E:E,0)-1)</f>
        <v/>
      </c>
      <c r="N79" s="127" t="str">
        <f ca="1">IF(M79="","",OFFSET(KKoef!$B$1,M79,0))</f>
        <v/>
      </c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250"/>
      <c r="AA79" s="119">
        <f t="shared" ca="1" si="76"/>
        <v>0</v>
      </c>
      <c r="AB79" s="252">
        <f t="shared" si="190"/>
        <v>0</v>
      </c>
      <c r="AC79" s="119">
        <f t="shared" si="191"/>
        <v>0</v>
      </c>
      <c r="AD79" s="252">
        <f t="shared" si="192"/>
        <v>0</v>
      </c>
      <c r="AE79" s="170">
        <f t="shared" ca="1" si="77"/>
        <v>0</v>
      </c>
      <c r="AF79" s="22"/>
      <c r="AG79" s="224"/>
      <c r="AH79" s="194"/>
      <c r="AI79" s="194"/>
      <c r="AJ79" s="194"/>
      <c r="AK79" s="225"/>
      <c r="AL79" s="224"/>
      <c r="AM79" s="194"/>
      <c r="AN79" s="194"/>
      <c r="AO79" s="194"/>
      <c r="AP79" s="225"/>
      <c r="AQ79" s="224"/>
      <c r="AR79" s="194"/>
      <c r="AS79" s="194"/>
      <c r="AT79" s="194"/>
      <c r="AU79" s="225"/>
      <c r="AV79" s="224"/>
      <c r="AW79" s="194"/>
      <c r="AX79" s="194"/>
      <c r="AY79" s="194"/>
      <c r="AZ79" s="225"/>
      <c r="BA79" s="224"/>
      <c r="BB79" s="194"/>
      <c r="BC79" s="194"/>
      <c r="BD79" s="194"/>
      <c r="BE79" s="225"/>
      <c r="BF79" s="224"/>
      <c r="BG79" s="194"/>
      <c r="BH79" s="194"/>
      <c r="BI79" s="194"/>
      <c r="BJ79" s="225"/>
      <c r="BK79" s="212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215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69">
        <f t="shared" si="142"/>
        <v>0</v>
      </c>
      <c r="CH79" s="26">
        <f t="shared" si="78"/>
        <v>0</v>
      </c>
      <c r="CJ79" s="39">
        <v>71</v>
      </c>
      <c r="CK79" s="16">
        <f t="shared" si="143"/>
        <v>0</v>
      </c>
      <c r="CL79" s="51">
        <f t="shared" ca="1" si="134"/>
        <v>0</v>
      </c>
      <c r="CM79" s="51">
        <f t="shared" ca="1" si="134"/>
        <v>0</v>
      </c>
      <c r="CN79" s="51">
        <f t="shared" ca="1" si="134"/>
        <v>0</v>
      </c>
      <c r="CO79" s="51">
        <f t="shared" ca="1" si="144"/>
        <v>0</v>
      </c>
      <c r="CQ79" s="107">
        <f t="shared" si="145"/>
        <v>0</v>
      </c>
      <c r="CR79" s="107">
        <f t="shared" si="146"/>
        <v>0</v>
      </c>
      <c r="CS79" s="107">
        <f t="shared" si="147"/>
        <v>0</v>
      </c>
      <c r="CT79" s="107">
        <f t="shared" si="148"/>
        <v>0</v>
      </c>
      <c r="CU79" s="107">
        <f t="shared" si="149"/>
        <v>0</v>
      </c>
      <c r="CV79" s="107">
        <f t="shared" si="150"/>
        <v>0</v>
      </c>
      <c r="CW79" s="107">
        <f t="shared" si="151"/>
        <v>0</v>
      </c>
      <c r="CX79" s="107">
        <f t="shared" si="152"/>
        <v>0</v>
      </c>
      <c r="CY79" s="107">
        <f t="shared" si="153"/>
        <v>0</v>
      </c>
      <c r="CZ79" s="107">
        <f t="shared" si="154"/>
        <v>0</v>
      </c>
      <c r="DA79" s="107">
        <f t="shared" si="155"/>
        <v>0</v>
      </c>
      <c r="DB79" s="107">
        <f t="shared" si="156"/>
        <v>0</v>
      </c>
      <c r="DC79" s="107">
        <f t="shared" si="157"/>
        <v>0</v>
      </c>
      <c r="DD79" s="107">
        <f t="shared" si="158"/>
        <v>0</v>
      </c>
      <c r="DE79" s="107">
        <f t="shared" si="159"/>
        <v>0</v>
      </c>
      <c r="DF79" s="107">
        <f t="shared" si="160"/>
        <v>0</v>
      </c>
      <c r="DG79" s="107">
        <f t="shared" si="161"/>
        <v>0</v>
      </c>
      <c r="DH79" s="107">
        <f t="shared" si="162"/>
        <v>0</v>
      </c>
      <c r="DI79" s="107">
        <f t="shared" si="163"/>
        <v>0</v>
      </c>
      <c r="DJ79" s="107">
        <f t="shared" si="164"/>
        <v>0</v>
      </c>
      <c r="DK79" s="107">
        <f t="shared" si="165"/>
        <v>0</v>
      </c>
      <c r="DL79" s="107">
        <f t="shared" si="166"/>
        <v>0</v>
      </c>
      <c r="DM79" s="107">
        <f t="shared" si="167"/>
        <v>0</v>
      </c>
      <c r="DN79" s="107">
        <f t="shared" si="168"/>
        <v>0</v>
      </c>
      <c r="DO79" s="107">
        <f t="shared" si="169"/>
        <v>0</v>
      </c>
      <c r="DP79" s="107">
        <f t="shared" si="170"/>
        <v>0</v>
      </c>
      <c r="DQ79" s="107">
        <f t="shared" si="171"/>
        <v>0</v>
      </c>
      <c r="DR79" s="107">
        <f t="shared" si="172"/>
        <v>0</v>
      </c>
      <c r="DS79" s="107">
        <f t="shared" si="173"/>
        <v>0</v>
      </c>
      <c r="DT79" s="107">
        <f t="shared" si="174"/>
        <v>0</v>
      </c>
      <c r="DV79" s="107">
        <f t="shared" si="175"/>
        <v>0</v>
      </c>
      <c r="DW79" s="107">
        <f t="shared" si="176"/>
        <v>0</v>
      </c>
      <c r="DX79" s="107">
        <f t="shared" si="177"/>
        <v>0</v>
      </c>
      <c r="DY79" s="107">
        <f t="shared" si="178"/>
        <v>0</v>
      </c>
      <c r="DZ79" s="107">
        <f t="shared" si="179"/>
        <v>0</v>
      </c>
      <c r="EA79" s="107">
        <f t="shared" si="180"/>
        <v>0</v>
      </c>
      <c r="EB79" s="107">
        <f t="shared" si="181"/>
        <v>0</v>
      </c>
      <c r="EC79" s="107">
        <f t="shared" si="182"/>
        <v>0</v>
      </c>
      <c r="ED79" s="107">
        <f t="shared" si="183"/>
        <v>0</v>
      </c>
      <c r="EE79" s="107">
        <f t="shared" si="184"/>
        <v>0</v>
      </c>
      <c r="EG79" s="195">
        <f t="shared" si="185"/>
        <v>0</v>
      </c>
      <c r="EH79" s="195">
        <f t="shared" si="186"/>
        <v>0</v>
      </c>
      <c r="EI79" s="195">
        <f t="shared" si="187"/>
        <v>0</v>
      </c>
      <c r="EJ79" s="195">
        <f t="shared" si="188"/>
        <v>0</v>
      </c>
      <c r="EK79" s="195">
        <f t="shared" si="189"/>
        <v>0</v>
      </c>
      <c r="EL79" s="195">
        <f t="shared" si="189"/>
        <v>0</v>
      </c>
      <c r="EM79" s="195">
        <f t="shared" si="189"/>
        <v>0</v>
      </c>
      <c r="EN79" s="195">
        <f t="shared" si="189"/>
        <v>0</v>
      </c>
      <c r="EO79" s="195">
        <f t="shared" si="189"/>
        <v>0</v>
      </c>
      <c r="EP79" s="195">
        <f t="shared" si="189"/>
        <v>0</v>
      </c>
    </row>
    <row r="80" spans="2:146" x14ac:dyDescent="0.2">
      <c r="B80" s="126">
        <f t="shared" si="135"/>
        <v>1</v>
      </c>
      <c r="C80" s="126" t="str">
        <f t="shared" ca="1" si="136"/>
        <v/>
      </c>
      <c r="D80" s="126" t="str">
        <f t="shared" ca="1" si="137"/>
        <v/>
      </c>
      <c r="E80" s="126" t="str">
        <f t="shared" ca="1" si="138"/>
        <v/>
      </c>
      <c r="F80" s="127" t="str">
        <f ca="1">OFFSET(prihlasky!$H$1,$CJ80,0)</f>
        <v/>
      </c>
      <c r="G80" s="127" t="str">
        <f ca="1">IF(OFFSET(prihlasky!$B$1,$CJ80,0)="","",(OFFSET(prihlasky!$B$1,$CJ80,0)))</f>
        <v/>
      </c>
      <c r="H80" s="127">
        <f ca="1">OFFSET(prihlasky!$I$1,$CJ80,0)</f>
        <v>0</v>
      </c>
      <c r="I80" s="127">
        <f ca="1">OFFSET(prihlasky!$A$1,$CJ80,0)</f>
        <v>0</v>
      </c>
      <c r="J80" s="126">
        <f t="shared" si="139"/>
        <v>0</v>
      </c>
      <c r="K80" s="159">
        <f t="shared" si="140"/>
        <v>0</v>
      </c>
      <c r="L80" s="131">
        <f t="shared" ca="1" si="141"/>
        <v>0</v>
      </c>
      <c r="M80" s="127" t="str">
        <f ca="1">IF(OR(CH80=0,ISERROR(MATCH(I80,KKoef!E:E,0))),"",MATCH(I80,KKoef!E:E,0)-1)</f>
        <v/>
      </c>
      <c r="N80" s="127" t="str">
        <f ca="1">IF(M80="","",OFFSET(KKoef!$B$1,M80,0))</f>
        <v/>
      </c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250"/>
      <c r="AA80" s="119">
        <f t="shared" ca="1" si="76"/>
        <v>0</v>
      </c>
      <c r="AB80" s="252">
        <f t="shared" si="190"/>
        <v>0</v>
      </c>
      <c r="AC80" s="119">
        <f t="shared" si="191"/>
        <v>0</v>
      </c>
      <c r="AD80" s="252">
        <f t="shared" si="192"/>
        <v>0</v>
      </c>
      <c r="AE80" s="170">
        <f t="shared" ca="1" si="77"/>
        <v>0</v>
      </c>
      <c r="AF80" s="22"/>
      <c r="AG80" s="224"/>
      <c r="AH80" s="194"/>
      <c r="AI80" s="194"/>
      <c r="AJ80" s="194"/>
      <c r="AK80" s="225"/>
      <c r="AL80" s="224"/>
      <c r="AM80" s="194"/>
      <c r="AN80" s="194"/>
      <c r="AO80" s="194"/>
      <c r="AP80" s="225"/>
      <c r="AQ80" s="224"/>
      <c r="AR80" s="194"/>
      <c r="AS80" s="194"/>
      <c r="AT80" s="194"/>
      <c r="AU80" s="225"/>
      <c r="AV80" s="224"/>
      <c r="AW80" s="194"/>
      <c r="AX80" s="194"/>
      <c r="AY80" s="194"/>
      <c r="AZ80" s="225"/>
      <c r="BA80" s="224"/>
      <c r="BB80" s="194"/>
      <c r="BC80" s="194"/>
      <c r="BD80" s="194"/>
      <c r="BE80" s="225"/>
      <c r="BF80" s="224"/>
      <c r="BG80" s="194"/>
      <c r="BH80" s="194"/>
      <c r="BI80" s="194"/>
      <c r="BJ80" s="225"/>
      <c r="BK80" s="212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215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69">
        <f t="shared" si="142"/>
        <v>0</v>
      </c>
      <c r="CH80" s="26">
        <f t="shared" si="78"/>
        <v>0</v>
      </c>
      <c r="CJ80" s="39">
        <v>72</v>
      </c>
      <c r="CK80" s="16">
        <f t="shared" si="143"/>
        <v>0</v>
      </c>
      <c r="CL80" s="51">
        <f t="shared" ca="1" si="134"/>
        <v>0</v>
      </c>
      <c r="CM80" s="51">
        <f t="shared" ca="1" si="134"/>
        <v>0</v>
      </c>
      <c r="CN80" s="51">
        <f t="shared" ca="1" si="134"/>
        <v>0</v>
      </c>
      <c r="CO80" s="51">
        <f t="shared" ca="1" si="144"/>
        <v>0</v>
      </c>
      <c r="CQ80" s="107">
        <f t="shared" si="145"/>
        <v>0</v>
      </c>
      <c r="CR80" s="107">
        <f t="shared" si="146"/>
        <v>0</v>
      </c>
      <c r="CS80" s="107">
        <f t="shared" si="147"/>
        <v>0</v>
      </c>
      <c r="CT80" s="107">
        <f t="shared" si="148"/>
        <v>0</v>
      </c>
      <c r="CU80" s="107">
        <f t="shared" si="149"/>
        <v>0</v>
      </c>
      <c r="CV80" s="107">
        <f t="shared" si="150"/>
        <v>0</v>
      </c>
      <c r="CW80" s="107">
        <f t="shared" si="151"/>
        <v>0</v>
      </c>
      <c r="CX80" s="107">
        <f t="shared" si="152"/>
        <v>0</v>
      </c>
      <c r="CY80" s="107">
        <f t="shared" si="153"/>
        <v>0</v>
      </c>
      <c r="CZ80" s="107">
        <f t="shared" si="154"/>
        <v>0</v>
      </c>
      <c r="DA80" s="107">
        <f t="shared" si="155"/>
        <v>0</v>
      </c>
      <c r="DB80" s="107">
        <f t="shared" si="156"/>
        <v>0</v>
      </c>
      <c r="DC80" s="107">
        <f t="shared" si="157"/>
        <v>0</v>
      </c>
      <c r="DD80" s="107">
        <f t="shared" si="158"/>
        <v>0</v>
      </c>
      <c r="DE80" s="107">
        <f t="shared" si="159"/>
        <v>0</v>
      </c>
      <c r="DF80" s="107">
        <f t="shared" si="160"/>
        <v>0</v>
      </c>
      <c r="DG80" s="107">
        <f t="shared" si="161"/>
        <v>0</v>
      </c>
      <c r="DH80" s="107">
        <f t="shared" si="162"/>
        <v>0</v>
      </c>
      <c r="DI80" s="107">
        <f t="shared" si="163"/>
        <v>0</v>
      </c>
      <c r="DJ80" s="107">
        <f t="shared" si="164"/>
        <v>0</v>
      </c>
      <c r="DK80" s="107">
        <f t="shared" si="165"/>
        <v>0</v>
      </c>
      <c r="DL80" s="107">
        <f t="shared" si="166"/>
        <v>0</v>
      </c>
      <c r="DM80" s="107">
        <f t="shared" si="167"/>
        <v>0</v>
      </c>
      <c r="DN80" s="107">
        <f t="shared" si="168"/>
        <v>0</v>
      </c>
      <c r="DO80" s="107">
        <f t="shared" si="169"/>
        <v>0</v>
      </c>
      <c r="DP80" s="107">
        <f t="shared" si="170"/>
        <v>0</v>
      </c>
      <c r="DQ80" s="107">
        <f t="shared" si="171"/>
        <v>0</v>
      </c>
      <c r="DR80" s="107">
        <f t="shared" si="172"/>
        <v>0</v>
      </c>
      <c r="DS80" s="107">
        <f t="shared" si="173"/>
        <v>0</v>
      </c>
      <c r="DT80" s="107">
        <f t="shared" si="174"/>
        <v>0</v>
      </c>
      <c r="DV80" s="107">
        <f t="shared" si="175"/>
        <v>0</v>
      </c>
      <c r="DW80" s="107">
        <f t="shared" si="176"/>
        <v>0</v>
      </c>
      <c r="DX80" s="107">
        <f t="shared" si="177"/>
        <v>0</v>
      </c>
      <c r="DY80" s="107">
        <f t="shared" si="178"/>
        <v>0</v>
      </c>
      <c r="DZ80" s="107">
        <f t="shared" si="179"/>
        <v>0</v>
      </c>
      <c r="EA80" s="107">
        <f t="shared" si="180"/>
        <v>0</v>
      </c>
      <c r="EB80" s="107">
        <f t="shared" si="181"/>
        <v>0</v>
      </c>
      <c r="EC80" s="107">
        <f t="shared" si="182"/>
        <v>0</v>
      </c>
      <c r="ED80" s="107">
        <f t="shared" si="183"/>
        <v>0</v>
      </c>
      <c r="EE80" s="107">
        <f t="shared" si="184"/>
        <v>0</v>
      </c>
      <c r="EG80" s="195">
        <f t="shared" si="185"/>
        <v>0</v>
      </c>
      <c r="EH80" s="195">
        <f t="shared" si="186"/>
        <v>0</v>
      </c>
      <c r="EI80" s="195">
        <f t="shared" si="187"/>
        <v>0</v>
      </c>
      <c r="EJ80" s="195">
        <f t="shared" si="188"/>
        <v>0</v>
      </c>
      <c r="EK80" s="195">
        <f t="shared" si="189"/>
        <v>0</v>
      </c>
      <c r="EL80" s="195">
        <f t="shared" si="189"/>
        <v>0</v>
      </c>
      <c r="EM80" s="195">
        <f t="shared" si="189"/>
        <v>0</v>
      </c>
      <c r="EN80" s="195">
        <f t="shared" si="189"/>
        <v>0</v>
      </c>
      <c r="EO80" s="195">
        <f t="shared" si="189"/>
        <v>0</v>
      </c>
      <c r="EP80" s="195">
        <f t="shared" si="189"/>
        <v>0</v>
      </c>
    </row>
    <row r="81" spans="2:146" x14ac:dyDescent="0.2">
      <c r="B81" s="126">
        <f t="shared" si="135"/>
        <v>1</v>
      </c>
      <c r="C81" s="126" t="str">
        <f t="shared" ca="1" si="136"/>
        <v/>
      </c>
      <c r="D81" s="126" t="str">
        <f t="shared" ca="1" si="137"/>
        <v/>
      </c>
      <c r="E81" s="126" t="str">
        <f t="shared" ca="1" si="138"/>
        <v/>
      </c>
      <c r="F81" s="127" t="str">
        <f ca="1">OFFSET(prihlasky!$H$1,$CJ81,0)</f>
        <v/>
      </c>
      <c r="G81" s="127" t="str">
        <f ca="1">IF(OFFSET(prihlasky!$B$1,$CJ81,0)="","",(OFFSET(prihlasky!$B$1,$CJ81,0)))</f>
        <v/>
      </c>
      <c r="H81" s="127">
        <f ca="1">OFFSET(prihlasky!$I$1,$CJ81,0)</f>
        <v>0</v>
      </c>
      <c r="I81" s="127">
        <f ca="1">OFFSET(prihlasky!$A$1,$CJ81,0)</f>
        <v>0</v>
      </c>
      <c r="J81" s="126">
        <f t="shared" si="139"/>
        <v>0</v>
      </c>
      <c r="K81" s="159">
        <f t="shared" si="140"/>
        <v>0</v>
      </c>
      <c r="L81" s="131">
        <f t="shared" ca="1" si="141"/>
        <v>0</v>
      </c>
      <c r="M81" s="127" t="str">
        <f ca="1">IF(OR(CH81=0,ISERROR(MATCH(I81,KKoef!E:E,0))),"",MATCH(I81,KKoef!E:E,0)-1)</f>
        <v/>
      </c>
      <c r="N81" s="127" t="str">
        <f ca="1">IF(M81="","",OFFSET(KKoef!$B$1,M81,0))</f>
        <v/>
      </c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250"/>
      <c r="AA81" s="119">
        <f t="shared" ca="1" si="76"/>
        <v>0</v>
      </c>
      <c r="AB81" s="252">
        <f t="shared" si="190"/>
        <v>0</v>
      </c>
      <c r="AC81" s="119">
        <f t="shared" si="191"/>
        <v>0</v>
      </c>
      <c r="AD81" s="252">
        <f t="shared" si="192"/>
        <v>0</v>
      </c>
      <c r="AE81" s="170">
        <f t="shared" ca="1" si="77"/>
        <v>0</v>
      </c>
      <c r="AF81" s="22"/>
      <c r="AG81" s="224"/>
      <c r="AH81" s="194"/>
      <c r="AI81" s="194"/>
      <c r="AJ81" s="194"/>
      <c r="AK81" s="225"/>
      <c r="AL81" s="224"/>
      <c r="AM81" s="194"/>
      <c r="AN81" s="194"/>
      <c r="AO81" s="194"/>
      <c r="AP81" s="225"/>
      <c r="AQ81" s="224"/>
      <c r="AR81" s="194"/>
      <c r="AS81" s="194"/>
      <c r="AT81" s="194"/>
      <c r="AU81" s="225"/>
      <c r="AV81" s="224"/>
      <c r="AW81" s="194"/>
      <c r="AX81" s="194"/>
      <c r="AY81" s="194"/>
      <c r="AZ81" s="225"/>
      <c r="BA81" s="224"/>
      <c r="BB81" s="194"/>
      <c r="BC81" s="194"/>
      <c r="BD81" s="194"/>
      <c r="BE81" s="225"/>
      <c r="BF81" s="224"/>
      <c r="BG81" s="194"/>
      <c r="BH81" s="194"/>
      <c r="BI81" s="194"/>
      <c r="BJ81" s="225"/>
      <c r="BK81" s="212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215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69">
        <f t="shared" si="142"/>
        <v>0</v>
      </c>
      <c r="CH81" s="26">
        <f t="shared" si="78"/>
        <v>0</v>
      </c>
      <c r="CJ81" s="39">
        <v>73</v>
      </c>
      <c r="CK81" s="16">
        <f t="shared" si="143"/>
        <v>0</v>
      </c>
      <c r="CL81" s="51">
        <f t="shared" ca="1" si="134"/>
        <v>0</v>
      </c>
      <c r="CM81" s="51">
        <f t="shared" ca="1" si="134"/>
        <v>0</v>
      </c>
      <c r="CN81" s="51">
        <f t="shared" ca="1" si="134"/>
        <v>0</v>
      </c>
      <c r="CO81" s="51">
        <f t="shared" ca="1" si="144"/>
        <v>0</v>
      </c>
      <c r="CQ81" s="107">
        <f t="shared" si="145"/>
        <v>0</v>
      </c>
      <c r="CR81" s="107">
        <f t="shared" si="146"/>
        <v>0</v>
      </c>
      <c r="CS81" s="107">
        <f t="shared" si="147"/>
        <v>0</v>
      </c>
      <c r="CT81" s="107">
        <f t="shared" si="148"/>
        <v>0</v>
      </c>
      <c r="CU81" s="107">
        <f t="shared" si="149"/>
        <v>0</v>
      </c>
      <c r="CV81" s="107">
        <f t="shared" si="150"/>
        <v>0</v>
      </c>
      <c r="CW81" s="107">
        <f t="shared" si="151"/>
        <v>0</v>
      </c>
      <c r="CX81" s="107">
        <f t="shared" si="152"/>
        <v>0</v>
      </c>
      <c r="CY81" s="107">
        <f t="shared" si="153"/>
        <v>0</v>
      </c>
      <c r="CZ81" s="107">
        <f t="shared" si="154"/>
        <v>0</v>
      </c>
      <c r="DA81" s="107">
        <f t="shared" si="155"/>
        <v>0</v>
      </c>
      <c r="DB81" s="107">
        <f t="shared" si="156"/>
        <v>0</v>
      </c>
      <c r="DC81" s="107">
        <f t="shared" si="157"/>
        <v>0</v>
      </c>
      <c r="DD81" s="107">
        <f t="shared" si="158"/>
        <v>0</v>
      </c>
      <c r="DE81" s="107">
        <f t="shared" si="159"/>
        <v>0</v>
      </c>
      <c r="DF81" s="107">
        <f t="shared" si="160"/>
        <v>0</v>
      </c>
      <c r="DG81" s="107">
        <f t="shared" si="161"/>
        <v>0</v>
      </c>
      <c r="DH81" s="107">
        <f t="shared" si="162"/>
        <v>0</v>
      </c>
      <c r="DI81" s="107">
        <f t="shared" si="163"/>
        <v>0</v>
      </c>
      <c r="DJ81" s="107">
        <f t="shared" si="164"/>
        <v>0</v>
      </c>
      <c r="DK81" s="107">
        <f t="shared" si="165"/>
        <v>0</v>
      </c>
      <c r="DL81" s="107">
        <f t="shared" si="166"/>
        <v>0</v>
      </c>
      <c r="DM81" s="107">
        <f t="shared" si="167"/>
        <v>0</v>
      </c>
      <c r="DN81" s="107">
        <f t="shared" si="168"/>
        <v>0</v>
      </c>
      <c r="DO81" s="107">
        <f t="shared" si="169"/>
        <v>0</v>
      </c>
      <c r="DP81" s="107">
        <f t="shared" si="170"/>
        <v>0</v>
      </c>
      <c r="DQ81" s="107">
        <f t="shared" si="171"/>
        <v>0</v>
      </c>
      <c r="DR81" s="107">
        <f t="shared" si="172"/>
        <v>0</v>
      </c>
      <c r="DS81" s="107">
        <f t="shared" si="173"/>
        <v>0</v>
      </c>
      <c r="DT81" s="107">
        <f t="shared" si="174"/>
        <v>0</v>
      </c>
      <c r="DV81" s="107">
        <f t="shared" si="175"/>
        <v>0</v>
      </c>
      <c r="DW81" s="107">
        <f t="shared" si="176"/>
        <v>0</v>
      </c>
      <c r="DX81" s="107">
        <f t="shared" si="177"/>
        <v>0</v>
      </c>
      <c r="DY81" s="107">
        <f t="shared" si="178"/>
        <v>0</v>
      </c>
      <c r="DZ81" s="107">
        <f t="shared" si="179"/>
        <v>0</v>
      </c>
      <c r="EA81" s="107">
        <f t="shared" si="180"/>
        <v>0</v>
      </c>
      <c r="EB81" s="107">
        <f t="shared" si="181"/>
        <v>0</v>
      </c>
      <c r="EC81" s="107">
        <f t="shared" si="182"/>
        <v>0</v>
      </c>
      <c r="ED81" s="107">
        <f t="shared" si="183"/>
        <v>0</v>
      </c>
      <c r="EE81" s="107">
        <f t="shared" si="184"/>
        <v>0</v>
      </c>
      <c r="EG81" s="195">
        <f t="shared" si="185"/>
        <v>0</v>
      </c>
      <c r="EH81" s="195">
        <f t="shared" si="186"/>
        <v>0</v>
      </c>
      <c r="EI81" s="195">
        <f t="shared" si="187"/>
        <v>0</v>
      </c>
      <c r="EJ81" s="195">
        <f t="shared" si="188"/>
        <v>0</v>
      </c>
      <c r="EK81" s="195">
        <f t="shared" si="189"/>
        <v>0</v>
      </c>
      <c r="EL81" s="195">
        <f t="shared" si="189"/>
        <v>0</v>
      </c>
      <c r="EM81" s="195">
        <f t="shared" si="189"/>
        <v>0</v>
      </c>
      <c r="EN81" s="195">
        <f t="shared" si="189"/>
        <v>0</v>
      </c>
      <c r="EO81" s="195">
        <f t="shared" si="189"/>
        <v>0</v>
      </c>
      <c r="EP81" s="195">
        <f t="shared" si="189"/>
        <v>0</v>
      </c>
    </row>
    <row r="82" spans="2:146" x14ac:dyDescent="0.2">
      <c r="B82" s="126">
        <f t="shared" si="135"/>
        <v>1</v>
      </c>
      <c r="C82" s="126" t="str">
        <f t="shared" ca="1" si="136"/>
        <v/>
      </c>
      <c r="D82" s="126" t="str">
        <f t="shared" ca="1" si="137"/>
        <v/>
      </c>
      <c r="E82" s="126" t="str">
        <f t="shared" ca="1" si="138"/>
        <v/>
      </c>
      <c r="F82" s="127" t="str">
        <f ca="1">OFFSET(prihlasky!$H$1,$CJ82,0)</f>
        <v/>
      </c>
      <c r="G82" s="127" t="str">
        <f ca="1">IF(OFFSET(prihlasky!$B$1,$CJ82,0)="","",(OFFSET(prihlasky!$B$1,$CJ82,0)))</f>
        <v/>
      </c>
      <c r="H82" s="127">
        <f ca="1">OFFSET(prihlasky!$I$1,$CJ82,0)</f>
        <v>0</v>
      </c>
      <c r="I82" s="127">
        <f ca="1">OFFSET(prihlasky!$A$1,$CJ82,0)</f>
        <v>0</v>
      </c>
      <c r="J82" s="126">
        <f t="shared" si="139"/>
        <v>0</v>
      </c>
      <c r="K82" s="159">
        <f t="shared" si="140"/>
        <v>0</v>
      </c>
      <c r="L82" s="131">
        <f t="shared" ca="1" si="141"/>
        <v>0</v>
      </c>
      <c r="M82" s="127" t="str">
        <f ca="1">IF(OR(CH82=0,ISERROR(MATCH(I82,KKoef!E:E,0))),"",MATCH(I82,KKoef!E:E,0)-1)</f>
        <v/>
      </c>
      <c r="N82" s="127" t="str">
        <f ca="1">IF(M82="","",OFFSET(KKoef!$B$1,M82,0))</f>
        <v/>
      </c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250"/>
      <c r="AA82" s="119">
        <f t="shared" ca="1" si="76"/>
        <v>0</v>
      </c>
      <c r="AB82" s="252">
        <f t="shared" si="190"/>
        <v>0</v>
      </c>
      <c r="AC82" s="119">
        <f t="shared" si="191"/>
        <v>0</v>
      </c>
      <c r="AD82" s="252">
        <f t="shared" si="192"/>
        <v>0</v>
      </c>
      <c r="AE82" s="170">
        <f t="shared" ca="1" si="77"/>
        <v>0</v>
      </c>
      <c r="AF82" s="22"/>
      <c r="AG82" s="224"/>
      <c r="AH82" s="194"/>
      <c r="AI82" s="194"/>
      <c r="AJ82" s="194"/>
      <c r="AK82" s="225"/>
      <c r="AL82" s="224"/>
      <c r="AM82" s="194"/>
      <c r="AN82" s="194"/>
      <c r="AO82" s="194"/>
      <c r="AP82" s="225"/>
      <c r="AQ82" s="224"/>
      <c r="AR82" s="194"/>
      <c r="AS82" s="194"/>
      <c r="AT82" s="194"/>
      <c r="AU82" s="225"/>
      <c r="AV82" s="224"/>
      <c r="AW82" s="194"/>
      <c r="AX82" s="194"/>
      <c r="AY82" s="194"/>
      <c r="AZ82" s="225"/>
      <c r="BA82" s="224"/>
      <c r="BB82" s="194"/>
      <c r="BC82" s="194"/>
      <c r="BD82" s="194"/>
      <c r="BE82" s="225"/>
      <c r="BF82" s="224"/>
      <c r="BG82" s="194"/>
      <c r="BH82" s="194"/>
      <c r="BI82" s="194"/>
      <c r="BJ82" s="225"/>
      <c r="BK82" s="212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215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69">
        <f t="shared" si="142"/>
        <v>0</v>
      </c>
      <c r="CH82" s="26">
        <f t="shared" si="78"/>
        <v>0</v>
      </c>
      <c r="CJ82" s="39">
        <v>74</v>
      </c>
      <c r="CK82" s="16">
        <f t="shared" si="143"/>
        <v>0</v>
      </c>
      <c r="CL82" s="51">
        <f t="shared" ca="1" si="134"/>
        <v>0</v>
      </c>
      <c r="CM82" s="51">
        <f t="shared" ca="1" si="134"/>
        <v>0</v>
      </c>
      <c r="CN82" s="51">
        <f t="shared" ca="1" si="134"/>
        <v>0</v>
      </c>
      <c r="CO82" s="51">
        <f t="shared" ca="1" si="144"/>
        <v>0</v>
      </c>
      <c r="CQ82" s="107">
        <f t="shared" si="145"/>
        <v>0</v>
      </c>
      <c r="CR82" s="107">
        <f t="shared" si="146"/>
        <v>0</v>
      </c>
      <c r="CS82" s="107">
        <f t="shared" si="147"/>
        <v>0</v>
      </c>
      <c r="CT82" s="107">
        <f t="shared" si="148"/>
        <v>0</v>
      </c>
      <c r="CU82" s="107">
        <f t="shared" si="149"/>
        <v>0</v>
      </c>
      <c r="CV82" s="107">
        <f t="shared" si="150"/>
        <v>0</v>
      </c>
      <c r="CW82" s="107">
        <f t="shared" si="151"/>
        <v>0</v>
      </c>
      <c r="CX82" s="107">
        <f t="shared" si="152"/>
        <v>0</v>
      </c>
      <c r="CY82" s="107">
        <f t="shared" si="153"/>
        <v>0</v>
      </c>
      <c r="CZ82" s="107">
        <f t="shared" si="154"/>
        <v>0</v>
      </c>
      <c r="DA82" s="107">
        <f t="shared" si="155"/>
        <v>0</v>
      </c>
      <c r="DB82" s="107">
        <f t="shared" si="156"/>
        <v>0</v>
      </c>
      <c r="DC82" s="107">
        <f t="shared" si="157"/>
        <v>0</v>
      </c>
      <c r="DD82" s="107">
        <f t="shared" si="158"/>
        <v>0</v>
      </c>
      <c r="DE82" s="107">
        <f t="shared" si="159"/>
        <v>0</v>
      </c>
      <c r="DF82" s="107">
        <f t="shared" si="160"/>
        <v>0</v>
      </c>
      <c r="DG82" s="107">
        <f t="shared" si="161"/>
        <v>0</v>
      </c>
      <c r="DH82" s="107">
        <f t="shared" si="162"/>
        <v>0</v>
      </c>
      <c r="DI82" s="107">
        <f t="shared" si="163"/>
        <v>0</v>
      </c>
      <c r="DJ82" s="107">
        <f t="shared" si="164"/>
        <v>0</v>
      </c>
      <c r="DK82" s="107">
        <f t="shared" si="165"/>
        <v>0</v>
      </c>
      <c r="DL82" s="107">
        <f t="shared" si="166"/>
        <v>0</v>
      </c>
      <c r="DM82" s="107">
        <f t="shared" si="167"/>
        <v>0</v>
      </c>
      <c r="DN82" s="107">
        <f t="shared" si="168"/>
        <v>0</v>
      </c>
      <c r="DO82" s="107">
        <f t="shared" si="169"/>
        <v>0</v>
      </c>
      <c r="DP82" s="107">
        <f t="shared" si="170"/>
        <v>0</v>
      </c>
      <c r="DQ82" s="107">
        <f t="shared" si="171"/>
        <v>0</v>
      </c>
      <c r="DR82" s="107">
        <f t="shared" si="172"/>
        <v>0</v>
      </c>
      <c r="DS82" s="107">
        <f t="shared" si="173"/>
        <v>0</v>
      </c>
      <c r="DT82" s="107">
        <f t="shared" si="174"/>
        <v>0</v>
      </c>
      <c r="DV82" s="107">
        <f t="shared" si="175"/>
        <v>0</v>
      </c>
      <c r="DW82" s="107">
        <f t="shared" si="176"/>
        <v>0</v>
      </c>
      <c r="DX82" s="107">
        <f t="shared" si="177"/>
        <v>0</v>
      </c>
      <c r="DY82" s="107">
        <f t="shared" si="178"/>
        <v>0</v>
      </c>
      <c r="DZ82" s="107">
        <f t="shared" si="179"/>
        <v>0</v>
      </c>
      <c r="EA82" s="107">
        <f t="shared" si="180"/>
        <v>0</v>
      </c>
      <c r="EB82" s="107">
        <f t="shared" si="181"/>
        <v>0</v>
      </c>
      <c r="EC82" s="107">
        <f t="shared" si="182"/>
        <v>0</v>
      </c>
      <c r="ED82" s="107">
        <f t="shared" si="183"/>
        <v>0</v>
      </c>
      <c r="EE82" s="107">
        <f t="shared" si="184"/>
        <v>0</v>
      </c>
      <c r="EG82" s="195">
        <f t="shared" si="185"/>
        <v>0</v>
      </c>
      <c r="EH82" s="195">
        <f t="shared" si="186"/>
        <v>0</v>
      </c>
      <c r="EI82" s="195">
        <f t="shared" si="187"/>
        <v>0</v>
      </c>
      <c r="EJ82" s="195">
        <f t="shared" si="188"/>
        <v>0</v>
      </c>
      <c r="EK82" s="195">
        <f t="shared" si="189"/>
        <v>0</v>
      </c>
      <c r="EL82" s="195">
        <f t="shared" si="189"/>
        <v>0</v>
      </c>
      <c r="EM82" s="195">
        <f t="shared" si="189"/>
        <v>0</v>
      </c>
      <c r="EN82" s="195">
        <f t="shared" si="189"/>
        <v>0</v>
      </c>
      <c r="EO82" s="195">
        <f t="shared" si="189"/>
        <v>0</v>
      </c>
      <c r="EP82" s="195">
        <f t="shared" si="189"/>
        <v>0</v>
      </c>
    </row>
    <row r="83" spans="2:146" x14ac:dyDescent="0.2">
      <c r="B83" s="126">
        <f t="shared" si="135"/>
        <v>1</v>
      </c>
      <c r="C83" s="126" t="str">
        <f t="shared" ca="1" si="136"/>
        <v/>
      </c>
      <c r="D83" s="126" t="str">
        <f t="shared" ca="1" si="137"/>
        <v/>
      </c>
      <c r="E83" s="126" t="str">
        <f t="shared" ca="1" si="138"/>
        <v/>
      </c>
      <c r="F83" s="127" t="str">
        <f ca="1">OFFSET(prihlasky!$H$1,$CJ83,0)</f>
        <v/>
      </c>
      <c r="G83" s="127" t="str">
        <f ca="1">IF(OFFSET(prihlasky!$B$1,$CJ83,0)="","",(OFFSET(prihlasky!$B$1,$CJ83,0)))</f>
        <v/>
      </c>
      <c r="H83" s="127">
        <f ca="1">OFFSET(prihlasky!$I$1,$CJ83,0)</f>
        <v>0</v>
      </c>
      <c r="I83" s="127">
        <f ca="1">OFFSET(prihlasky!$A$1,$CJ83,0)</f>
        <v>0</v>
      </c>
      <c r="J83" s="126">
        <f t="shared" si="139"/>
        <v>0</v>
      </c>
      <c r="K83" s="159">
        <f t="shared" si="140"/>
        <v>0</v>
      </c>
      <c r="L83" s="131">
        <f t="shared" ca="1" si="141"/>
        <v>0</v>
      </c>
      <c r="M83" s="127" t="str">
        <f ca="1">IF(OR(CH83=0,ISERROR(MATCH(I83,KKoef!E:E,0))),"",MATCH(I83,KKoef!E:E,0)-1)</f>
        <v/>
      </c>
      <c r="N83" s="127" t="str">
        <f ca="1">IF(M83="","",OFFSET(KKoef!$B$1,M83,0))</f>
        <v/>
      </c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250"/>
      <c r="AA83" s="119">
        <f t="shared" ca="1" si="76"/>
        <v>0</v>
      </c>
      <c r="AB83" s="252">
        <f t="shared" si="190"/>
        <v>0</v>
      </c>
      <c r="AC83" s="119">
        <f t="shared" si="191"/>
        <v>0</v>
      </c>
      <c r="AD83" s="252">
        <f t="shared" si="192"/>
        <v>0</v>
      </c>
      <c r="AE83" s="170">
        <f t="shared" ca="1" si="77"/>
        <v>0</v>
      </c>
      <c r="AF83" s="22"/>
      <c r="AG83" s="224"/>
      <c r="AH83" s="194"/>
      <c r="AI83" s="194"/>
      <c r="AJ83" s="194"/>
      <c r="AK83" s="225"/>
      <c r="AL83" s="224"/>
      <c r="AM83" s="194"/>
      <c r="AN83" s="194"/>
      <c r="AO83" s="194"/>
      <c r="AP83" s="225"/>
      <c r="AQ83" s="224"/>
      <c r="AR83" s="194"/>
      <c r="AS83" s="194"/>
      <c r="AT83" s="194"/>
      <c r="AU83" s="225"/>
      <c r="AV83" s="224"/>
      <c r="AW83" s="194"/>
      <c r="AX83" s="194"/>
      <c r="AY83" s="194"/>
      <c r="AZ83" s="225"/>
      <c r="BA83" s="224"/>
      <c r="BB83" s="194"/>
      <c r="BC83" s="194"/>
      <c r="BD83" s="194"/>
      <c r="BE83" s="225"/>
      <c r="BF83" s="224"/>
      <c r="BG83" s="194"/>
      <c r="BH83" s="194"/>
      <c r="BI83" s="194"/>
      <c r="BJ83" s="225"/>
      <c r="BK83" s="212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215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69">
        <f t="shared" si="142"/>
        <v>0</v>
      </c>
      <c r="CH83" s="26">
        <f t="shared" si="78"/>
        <v>0</v>
      </c>
      <c r="CJ83" s="39">
        <v>75</v>
      </c>
      <c r="CK83" s="16">
        <f t="shared" si="143"/>
        <v>0</v>
      </c>
      <c r="CL83" s="51">
        <f t="shared" ca="1" si="134"/>
        <v>0</v>
      </c>
      <c r="CM83" s="51">
        <f t="shared" ca="1" si="134"/>
        <v>0</v>
      </c>
      <c r="CN83" s="51">
        <f t="shared" ca="1" si="134"/>
        <v>0</v>
      </c>
      <c r="CO83" s="51">
        <f t="shared" ca="1" si="144"/>
        <v>0</v>
      </c>
      <c r="CQ83" s="107">
        <f t="shared" si="145"/>
        <v>0</v>
      </c>
      <c r="CR83" s="107">
        <f t="shared" si="146"/>
        <v>0</v>
      </c>
      <c r="CS83" s="107">
        <f t="shared" si="147"/>
        <v>0</v>
      </c>
      <c r="CT83" s="107">
        <f t="shared" si="148"/>
        <v>0</v>
      </c>
      <c r="CU83" s="107">
        <f t="shared" si="149"/>
        <v>0</v>
      </c>
      <c r="CV83" s="107">
        <f t="shared" si="150"/>
        <v>0</v>
      </c>
      <c r="CW83" s="107">
        <f t="shared" si="151"/>
        <v>0</v>
      </c>
      <c r="CX83" s="107">
        <f t="shared" si="152"/>
        <v>0</v>
      </c>
      <c r="CY83" s="107">
        <f t="shared" si="153"/>
        <v>0</v>
      </c>
      <c r="CZ83" s="107">
        <f t="shared" si="154"/>
        <v>0</v>
      </c>
      <c r="DA83" s="107">
        <f t="shared" si="155"/>
        <v>0</v>
      </c>
      <c r="DB83" s="107">
        <f t="shared" si="156"/>
        <v>0</v>
      </c>
      <c r="DC83" s="107">
        <f t="shared" si="157"/>
        <v>0</v>
      </c>
      <c r="DD83" s="107">
        <f t="shared" si="158"/>
        <v>0</v>
      </c>
      <c r="DE83" s="107">
        <f t="shared" si="159"/>
        <v>0</v>
      </c>
      <c r="DF83" s="107">
        <f t="shared" si="160"/>
        <v>0</v>
      </c>
      <c r="DG83" s="107">
        <f t="shared" si="161"/>
        <v>0</v>
      </c>
      <c r="DH83" s="107">
        <f t="shared" si="162"/>
        <v>0</v>
      </c>
      <c r="DI83" s="107">
        <f t="shared" si="163"/>
        <v>0</v>
      </c>
      <c r="DJ83" s="107">
        <f t="shared" si="164"/>
        <v>0</v>
      </c>
      <c r="DK83" s="107">
        <f t="shared" si="165"/>
        <v>0</v>
      </c>
      <c r="DL83" s="107">
        <f t="shared" si="166"/>
        <v>0</v>
      </c>
      <c r="DM83" s="107">
        <f t="shared" si="167"/>
        <v>0</v>
      </c>
      <c r="DN83" s="107">
        <f t="shared" si="168"/>
        <v>0</v>
      </c>
      <c r="DO83" s="107">
        <f t="shared" si="169"/>
        <v>0</v>
      </c>
      <c r="DP83" s="107">
        <f t="shared" si="170"/>
        <v>0</v>
      </c>
      <c r="DQ83" s="107">
        <f t="shared" si="171"/>
        <v>0</v>
      </c>
      <c r="DR83" s="107">
        <f t="shared" si="172"/>
        <v>0</v>
      </c>
      <c r="DS83" s="107">
        <f t="shared" si="173"/>
        <v>0</v>
      </c>
      <c r="DT83" s="107">
        <f t="shared" si="174"/>
        <v>0</v>
      </c>
      <c r="DV83" s="107">
        <f t="shared" si="175"/>
        <v>0</v>
      </c>
      <c r="DW83" s="107">
        <f t="shared" si="176"/>
        <v>0</v>
      </c>
      <c r="DX83" s="107">
        <f t="shared" si="177"/>
        <v>0</v>
      </c>
      <c r="DY83" s="107">
        <f t="shared" si="178"/>
        <v>0</v>
      </c>
      <c r="DZ83" s="107">
        <f t="shared" si="179"/>
        <v>0</v>
      </c>
      <c r="EA83" s="107">
        <f t="shared" si="180"/>
        <v>0</v>
      </c>
      <c r="EB83" s="107">
        <f t="shared" si="181"/>
        <v>0</v>
      </c>
      <c r="EC83" s="107">
        <f t="shared" si="182"/>
        <v>0</v>
      </c>
      <c r="ED83" s="107">
        <f t="shared" si="183"/>
        <v>0</v>
      </c>
      <c r="EE83" s="107">
        <f t="shared" si="184"/>
        <v>0</v>
      </c>
      <c r="EG83" s="195">
        <f t="shared" si="185"/>
        <v>0</v>
      </c>
      <c r="EH83" s="195">
        <f t="shared" si="186"/>
        <v>0</v>
      </c>
      <c r="EI83" s="195">
        <f t="shared" si="187"/>
        <v>0</v>
      </c>
      <c r="EJ83" s="195">
        <f t="shared" si="188"/>
        <v>0</v>
      </c>
      <c r="EK83" s="195">
        <f t="shared" si="189"/>
        <v>0</v>
      </c>
      <c r="EL83" s="195">
        <f t="shared" si="189"/>
        <v>0</v>
      </c>
      <c r="EM83" s="195">
        <f t="shared" si="189"/>
        <v>0</v>
      </c>
      <c r="EN83" s="195">
        <f t="shared" si="189"/>
        <v>0</v>
      </c>
      <c r="EO83" s="195">
        <f t="shared" si="189"/>
        <v>0</v>
      </c>
      <c r="EP83" s="195">
        <f t="shared" si="189"/>
        <v>0</v>
      </c>
    </row>
    <row r="84" spans="2:146" x14ac:dyDescent="0.2">
      <c r="B84" s="126">
        <f t="shared" si="135"/>
        <v>1</v>
      </c>
      <c r="C84" s="126" t="str">
        <f t="shared" ca="1" si="136"/>
        <v/>
      </c>
      <c r="D84" s="126" t="str">
        <f t="shared" ca="1" si="137"/>
        <v/>
      </c>
      <c r="E84" s="126" t="str">
        <f t="shared" ca="1" si="138"/>
        <v/>
      </c>
      <c r="F84" s="127" t="str">
        <f ca="1">OFFSET(prihlasky!$H$1,$CJ84,0)</f>
        <v/>
      </c>
      <c r="G84" s="127" t="str">
        <f ca="1">IF(OFFSET(prihlasky!$B$1,$CJ84,0)="","",(OFFSET(prihlasky!$B$1,$CJ84,0)))</f>
        <v/>
      </c>
      <c r="H84" s="127">
        <f ca="1">OFFSET(prihlasky!$I$1,$CJ84,0)</f>
        <v>0</v>
      </c>
      <c r="I84" s="127">
        <f ca="1">OFFSET(prihlasky!$A$1,$CJ84,0)</f>
        <v>0</v>
      </c>
      <c r="J84" s="126">
        <f t="shared" si="139"/>
        <v>0</v>
      </c>
      <c r="K84" s="159">
        <f t="shared" si="140"/>
        <v>0</v>
      </c>
      <c r="L84" s="131">
        <f t="shared" ca="1" si="141"/>
        <v>0</v>
      </c>
      <c r="M84" s="127" t="str">
        <f ca="1">IF(OR(CH84=0,ISERROR(MATCH(I84,KKoef!E:E,0))),"",MATCH(I84,KKoef!E:E,0)-1)</f>
        <v/>
      </c>
      <c r="N84" s="127" t="str">
        <f ca="1">IF(M84="","",OFFSET(KKoef!$B$1,M84,0))</f>
        <v/>
      </c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250"/>
      <c r="AA84" s="119">
        <f t="shared" ca="1" si="76"/>
        <v>0</v>
      </c>
      <c r="AB84" s="252">
        <f t="shared" si="190"/>
        <v>0</v>
      </c>
      <c r="AC84" s="119">
        <f t="shared" si="191"/>
        <v>0</v>
      </c>
      <c r="AD84" s="252">
        <f t="shared" si="192"/>
        <v>0</v>
      </c>
      <c r="AE84" s="170">
        <f t="shared" ca="1" si="77"/>
        <v>0</v>
      </c>
      <c r="AF84" s="22"/>
      <c r="AG84" s="224"/>
      <c r="AH84" s="194"/>
      <c r="AI84" s="194"/>
      <c r="AJ84" s="194"/>
      <c r="AK84" s="225"/>
      <c r="AL84" s="224"/>
      <c r="AM84" s="194"/>
      <c r="AN84" s="194"/>
      <c r="AO84" s="194"/>
      <c r="AP84" s="225"/>
      <c r="AQ84" s="224"/>
      <c r="AR84" s="194"/>
      <c r="AS84" s="194"/>
      <c r="AT84" s="194"/>
      <c r="AU84" s="225"/>
      <c r="AV84" s="224"/>
      <c r="AW84" s="194"/>
      <c r="AX84" s="194"/>
      <c r="AY84" s="194"/>
      <c r="AZ84" s="225"/>
      <c r="BA84" s="224"/>
      <c r="BB84" s="194"/>
      <c r="BC84" s="194"/>
      <c r="BD84" s="194"/>
      <c r="BE84" s="225"/>
      <c r="BF84" s="224"/>
      <c r="BG84" s="194"/>
      <c r="BH84" s="194"/>
      <c r="BI84" s="194"/>
      <c r="BJ84" s="225"/>
      <c r="BK84" s="212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215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69">
        <f t="shared" si="142"/>
        <v>0</v>
      </c>
      <c r="CH84" s="26">
        <f t="shared" si="78"/>
        <v>0</v>
      </c>
      <c r="CJ84" s="39">
        <v>76</v>
      </c>
      <c r="CK84" s="16">
        <f t="shared" si="143"/>
        <v>0</v>
      </c>
      <c r="CL84" s="51">
        <f t="shared" ca="1" si="134"/>
        <v>0</v>
      </c>
      <c r="CM84" s="51">
        <f t="shared" ca="1" si="134"/>
        <v>0</v>
      </c>
      <c r="CN84" s="51">
        <f t="shared" ca="1" si="134"/>
        <v>0</v>
      </c>
      <c r="CO84" s="51">
        <f t="shared" ca="1" si="144"/>
        <v>0</v>
      </c>
      <c r="CQ84" s="107">
        <f t="shared" si="145"/>
        <v>0</v>
      </c>
      <c r="CR84" s="107">
        <f t="shared" si="146"/>
        <v>0</v>
      </c>
      <c r="CS84" s="107">
        <f t="shared" si="147"/>
        <v>0</v>
      </c>
      <c r="CT84" s="107">
        <f t="shared" si="148"/>
        <v>0</v>
      </c>
      <c r="CU84" s="107">
        <f t="shared" si="149"/>
        <v>0</v>
      </c>
      <c r="CV84" s="107">
        <f t="shared" si="150"/>
        <v>0</v>
      </c>
      <c r="CW84" s="107">
        <f t="shared" si="151"/>
        <v>0</v>
      </c>
      <c r="CX84" s="107">
        <f t="shared" si="152"/>
        <v>0</v>
      </c>
      <c r="CY84" s="107">
        <f t="shared" si="153"/>
        <v>0</v>
      </c>
      <c r="CZ84" s="107">
        <f t="shared" si="154"/>
        <v>0</v>
      </c>
      <c r="DA84" s="107">
        <f t="shared" si="155"/>
        <v>0</v>
      </c>
      <c r="DB84" s="107">
        <f t="shared" si="156"/>
        <v>0</v>
      </c>
      <c r="DC84" s="107">
        <f t="shared" si="157"/>
        <v>0</v>
      </c>
      <c r="DD84" s="107">
        <f t="shared" si="158"/>
        <v>0</v>
      </c>
      <c r="DE84" s="107">
        <f t="shared" si="159"/>
        <v>0</v>
      </c>
      <c r="DF84" s="107">
        <f t="shared" si="160"/>
        <v>0</v>
      </c>
      <c r="DG84" s="107">
        <f t="shared" si="161"/>
        <v>0</v>
      </c>
      <c r="DH84" s="107">
        <f t="shared" si="162"/>
        <v>0</v>
      </c>
      <c r="DI84" s="107">
        <f t="shared" si="163"/>
        <v>0</v>
      </c>
      <c r="DJ84" s="107">
        <f t="shared" si="164"/>
        <v>0</v>
      </c>
      <c r="DK84" s="107">
        <f t="shared" si="165"/>
        <v>0</v>
      </c>
      <c r="DL84" s="107">
        <f t="shared" si="166"/>
        <v>0</v>
      </c>
      <c r="DM84" s="107">
        <f t="shared" si="167"/>
        <v>0</v>
      </c>
      <c r="DN84" s="107">
        <f t="shared" si="168"/>
        <v>0</v>
      </c>
      <c r="DO84" s="107">
        <f t="shared" si="169"/>
        <v>0</v>
      </c>
      <c r="DP84" s="107">
        <f t="shared" si="170"/>
        <v>0</v>
      </c>
      <c r="DQ84" s="107">
        <f t="shared" si="171"/>
        <v>0</v>
      </c>
      <c r="DR84" s="107">
        <f t="shared" si="172"/>
        <v>0</v>
      </c>
      <c r="DS84" s="107">
        <f t="shared" si="173"/>
        <v>0</v>
      </c>
      <c r="DT84" s="107">
        <f t="shared" si="174"/>
        <v>0</v>
      </c>
      <c r="DV84" s="107">
        <f t="shared" si="175"/>
        <v>0</v>
      </c>
      <c r="DW84" s="107">
        <f t="shared" si="176"/>
        <v>0</v>
      </c>
      <c r="DX84" s="107">
        <f t="shared" si="177"/>
        <v>0</v>
      </c>
      <c r="DY84" s="107">
        <f t="shared" si="178"/>
        <v>0</v>
      </c>
      <c r="DZ84" s="107">
        <f t="shared" si="179"/>
        <v>0</v>
      </c>
      <c r="EA84" s="107">
        <f t="shared" si="180"/>
        <v>0</v>
      </c>
      <c r="EB84" s="107">
        <f t="shared" si="181"/>
        <v>0</v>
      </c>
      <c r="EC84" s="107">
        <f t="shared" si="182"/>
        <v>0</v>
      </c>
      <c r="ED84" s="107">
        <f t="shared" si="183"/>
        <v>0</v>
      </c>
      <c r="EE84" s="107">
        <f t="shared" si="184"/>
        <v>0</v>
      </c>
      <c r="EG84" s="195">
        <f t="shared" si="185"/>
        <v>0</v>
      </c>
      <c r="EH84" s="195">
        <f t="shared" si="186"/>
        <v>0</v>
      </c>
      <c r="EI84" s="195">
        <f t="shared" si="187"/>
        <v>0</v>
      </c>
      <c r="EJ84" s="195">
        <f t="shared" si="188"/>
        <v>0</v>
      </c>
      <c r="EK84" s="195">
        <f t="shared" si="189"/>
        <v>0</v>
      </c>
      <c r="EL84" s="195">
        <f t="shared" si="189"/>
        <v>0</v>
      </c>
      <c r="EM84" s="195">
        <f t="shared" si="189"/>
        <v>0</v>
      </c>
      <c r="EN84" s="195">
        <f t="shared" si="189"/>
        <v>0</v>
      </c>
      <c r="EO84" s="195">
        <f t="shared" si="189"/>
        <v>0</v>
      </c>
      <c r="EP84" s="195">
        <f t="shared" si="189"/>
        <v>0</v>
      </c>
    </row>
    <row r="85" spans="2:146" x14ac:dyDescent="0.2">
      <c r="B85" s="126">
        <f t="shared" si="135"/>
        <v>1</v>
      </c>
      <c r="C85" s="126" t="str">
        <f t="shared" ca="1" si="136"/>
        <v/>
      </c>
      <c r="D85" s="126" t="str">
        <f t="shared" ca="1" si="137"/>
        <v/>
      </c>
      <c r="E85" s="126" t="str">
        <f t="shared" ca="1" si="138"/>
        <v/>
      </c>
      <c r="F85" s="127" t="str">
        <f ca="1">OFFSET(prihlasky!$H$1,$CJ85,0)</f>
        <v/>
      </c>
      <c r="G85" s="127" t="str">
        <f ca="1">IF(OFFSET(prihlasky!$B$1,$CJ85,0)="","",(OFFSET(prihlasky!$B$1,$CJ85,0)))</f>
        <v/>
      </c>
      <c r="H85" s="127">
        <f ca="1">OFFSET(prihlasky!$I$1,$CJ85,0)</f>
        <v>0</v>
      </c>
      <c r="I85" s="127">
        <f ca="1">OFFSET(prihlasky!$A$1,$CJ85,0)</f>
        <v>0</v>
      </c>
      <c r="J85" s="126">
        <f t="shared" si="139"/>
        <v>0</v>
      </c>
      <c r="K85" s="159">
        <f t="shared" si="140"/>
        <v>0</v>
      </c>
      <c r="L85" s="131">
        <f t="shared" ca="1" si="141"/>
        <v>0</v>
      </c>
      <c r="M85" s="127" t="str">
        <f ca="1">IF(OR(CH85=0,ISERROR(MATCH(I85,KKoef!E:E,0))),"",MATCH(I85,KKoef!E:E,0)-1)</f>
        <v/>
      </c>
      <c r="N85" s="127" t="str">
        <f ca="1">IF(M85="","",OFFSET(KKoef!$B$1,M85,0))</f>
        <v/>
      </c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250"/>
      <c r="AA85" s="119">
        <f t="shared" ca="1" si="76"/>
        <v>0</v>
      </c>
      <c r="AB85" s="252">
        <f t="shared" si="190"/>
        <v>0</v>
      </c>
      <c r="AC85" s="119">
        <f t="shared" si="191"/>
        <v>0</v>
      </c>
      <c r="AD85" s="252">
        <f t="shared" si="192"/>
        <v>0</v>
      </c>
      <c r="AE85" s="170">
        <f t="shared" ca="1" si="77"/>
        <v>0</v>
      </c>
      <c r="AF85" s="22"/>
      <c r="AG85" s="224"/>
      <c r="AH85" s="194"/>
      <c r="AI85" s="194"/>
      <c r="AJ85" s="194"/>
      <c r="AK85" s="225"/>
      <c r="AL85" s="224"/>
      <c r="AM85" s="194"/>
      <c r="AN85" s="194"/>
      <c r="AO85" s="194"/>
      <c r="AP85" s="225"/>
      <c r="AQ85" s="224"/>
      <c r="AR85" s="194"/>
      <c r="AS85" s="194"/>
      <c r="AT85" s="194"/>
      <c r="AU85" s="225"/>
      <c r="AV85" s="224"/>
      <c r="AW85" s="194"/>
      <c r="AX85" s="194"/>
      <c r="AY85" s="194"/>
      <c r="AZ85" s="225"/>
      <c r="BA85" s="224"/>
      <c r="BB85" s="194"/>
      <c r="BC85" s="194"/>
      <c r="BD85" s="194"/>
      <c r="BE85" s="225"/>
      <c r="BF85" s="224"/>
      <c r="BG85" s="194"/>
      <c r="BH85" s="194"/>
      <c r="BI85" s="194"/>
      <c r="BJ85" s="225"/>
      <c r="BK85" s="212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215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69">
        <f t="shared" si="142"/>
        <v>0</v>
      </c>
      <c r="CH85" s="26">
        <f t="shared" si="78"/>
        <v>0</v>
      </c>
      <c r="CJ85" s="39">
        <v>77</v>
      </c>
      <c r="CK85" s="16">
        <f t="shared" si="143"/>
        <v>0</v>
      </c>
      <c r="CL85" s="51">
        <f t="shared" ca="1" si="134"/>
        <v>0</v>
      </c>
      <c r="CM85" s="51">
        <f t="shared" ca="1" si="134"/>
        <v>0</v>
      </c>
      <c r="CN85" s="51">
        <f t="shared" ca="1" si="134"/>
        <v>0</v>
      </c>
      <c r="CO85" s="51">
        <f t="shared" ca="1" si="144"/>
        <v>0</v>
      </c>
      <c r="CQ85" s="107">
        <f t="shared" si="145"/>
        <v>0</v>
      </c>
      <c r="CR85" s="107">
        <f t="shared" si="146"/>
        <v>0</v>
      </c>
      <c r="CS85" s="107">
        <f t="shared" si="147"/>
        <v>0</v>
      </c>
      <c r="CT85" s="107">
        <f t="shared" si="148"/>
        <v>0</v>
      </c>
      <c r="CU85" s="107">
        <f t="shared" si="149"/>
        <v>0</v>
      </c>
      <c r="CV85" s="107">
        <f t="shared" si="150"/>
        <v>0</v>
      </c>
      <c r="CW85" s="107">
        <f t="shared" si="151"/>
        <v>0</v>
      </c>
      <c r="CX85" s="107">
        <f t="shared" si="152"/>
        <v>0</v>
      </c>
      <c r="CY85" s="107">
        <f t="shared" si="153"/>
        <v>0</v>
      </c>
      <c r="CZ85" s="107">
        <f t="shared" si="154"/>
        <v>0</v>
      </c>
      <c r="DA85" s="107">
        <f t="shared" si="155"/>
        <v>0</v>
      </c>
      <c r="DB85" s="107">
        <f t="shared" si="156"/>
        <v>0</v>
      </c>
      <c r="DC85" s="107">
        <f t="shared" si="157"/>
        <v>0</v>
      </c>
      <c r="DD85" s="107">
        <f t="shared" si="158"/>
        <v>0</v>
      </c>
      <c r="DE85" s="107">
        <f t="shared" si="159"/>
        <v>0</v>
      </c>
      <c r="DF85" s="107">
        <f t="shared" si="160"/>
        <v>0</v>
      </c>
      <c r="DG85" s="107">
        <f t="shared" si="161"/>
        <v>0</v>
      </c>
      <c r="DH85" s="107">
        <f t="shared" si="162"/>
        <v>0</v>
      </c>
      <c r="DI85" s="107">
        <f t="shared" si="163"/>
        <v>0</v>
      </c>
      <c r="DJ85" s="107">
        <f t="shared" si="164"/>
        <v>0</v>
      </c>
      <c r="DK85" s="107">
        <f t="shared" si="165"/>
        <v>0</v>
      </c>
      <c r="DL85" s="107">
        <f t="shared" si="166"/>
        <v>0</v>
      </c>
      <c r="DM85" s="107">
        <f t="shared" si="167"/>
        <v>0</v>
      </c>
      <c r="DN85" s="107">
        <f t="shared" si="168"/>
        <v>0</v>
      </c>
      <c r="DO85" s="107">
        <f t="shared" si="169"/>
        <v>0</v>
      </c>
      <c r="DP85" s="107">
        <f t="shared" si="170"/>
        <v>0</v>
      </c>
      <c r="DQ85" s="107">
        <f t="shared" si="171"/>
        <v>0</v>
      </c>
      <c r="DR85" s="107">
        <f t="shared" si="172"/>
        <v>0</v>
      </c>
      <c r="DS85" s="107">
        <f t="shared" si="173"/>
        <v>0</v>
      </c>
      <c r="DT85" s="107">
        <f t="shared" si="174"/>
        <v>0</v>
      </c>
      <c r="DV85" s="107">
        <f t="shared" si="175"/>
        <v>0</v>
      </c>
      <c r="DW85" s="107">
        <f t="shared" si="176"/>
        <v>0</v>
      </c>
      <c r="DX85" s="107">
        <f t="shared" si="177"/>
        <v>0</v>
      </c>
      <c r="DY85" s="107">
        <f t="shared" si="178"/>
        <v>0</v>
      </c>
      <c r="DZ85" s="107">
        <f t="shared" si="179"/>
        <v>0</v>
      </c>
      <c r="EA85" s="107">
        <f t="shared" si="180"/>
        <v>0</v>
      </c>
      <c r="EB85" s="107">
        <f t="shared" si="181"/>
        <v>0</v>
      </c>
      <c r="EC85" s="107">
        <f t="shared" si="182"/>
        <v>0</v>
      </c>
      <c r="ED85" s="107">
        <f t="shared" si="183"/>
        <v>0</v>
      </c>
      <c r="EE85" s="107">
        <f t="shared" si="184"/>
        <v>0</v>
      </c>
      <c r="EG85" s="195">
        <f t="shared" si="185"/>
        <v>0</v>
      </c>
      <c r="EH85" s="195">
        <f t="shared" si="186"/>
        <v>0</v>
      </c>
      <c r="EI85" s="195">
        <f t="shared" si="187"/>
        <v>0</v>
      </c>
      <c r="EJ85" s="195">
        <f t="shared" si="188"/>
        <v>0</v>
      </c>
      <c r="EK85" s="195">
        <f t="shared" si="189"/>
        <v>0</v>
      </c>
      <c r="EL85" s="195">
        <f t="shared" si="189"/>
        <v>0</v>
      </c>
      <c r="EM85" s="195">
        <f t="shared" si="189"/>
        <v>0</v>
      </c>
      <c r="EN85" s="195">
        <f t="shared" si="189"/>
        <v>0</v>
      </c>
      <c r="EO85" s="195">
        <f t="shared" si="189"/>
        <v>0</v>
      </c>
      <c r="EP85" s="195">
        <f t="shared" si="189"/>
        <v>0</v>
      </c>
    </row>
    <row r="86" spans="2:146" x14ac:dyDescent="0.2">
      <c r="B86" s="126">
        <f t="shared" si="135"/>
        <v>1</v>
      </c>
      <c r="C86" s="126" t="str">
        <f t="shared" ca="1" si="136"/>
        <v/>
      </c>
      <c r="D86" s="126" t="str">
        <f t="shared" ca="1" si="137"/>
        <v/>
      </c>
      <c r="E86" s="126" t="str">
        <f t="shared" ca="1" si="138"/>
        <v/>
      </c>
      <c r="F86" s="127" t="str">
        <f ca="1">OFFSET(prihlasky!$H$1,$CJ86,0)</f>
        <v/>
      </c>
      <c r="G86" s="127" t="str">
        <f ca="1">IF(OFFSET(prihlasky!$B$1,$CJ86,0)="","",(OFFSET(prihlasky!$B$1,$CJ86,0)))</f>
        <v/>
      </c>
      <c r="H86" s="127">
        <f ca="1">OFFSET(prihlasky!$I$1,$CJ86,0)</f>
        <v>0</v>
      </c>
      <c r="I86" s="127">
        <f ca="1">OFFSET(prihlasky!$A$1,$CJ86,0)</f>
        <v>0</v>
      </c>
      <c r="J86" s="126">
        <f t="shared" si="139"/>
        <v>0</v>
      </c>
      <c r="K86" s="159">
        <f t="shared" si="140"/>
        <v>0</v>
      </c>
      <c r="L86" s="131">
        <f t="shared" ca="1" si="141"/>
        <v>0</v>
      </c>
      <c r="M86" s="127" t="str">
        <f ca="1">IF(OR(CH86=0,ISERROR(MATCH(I86,KKoef!E:E,0))),"",MATCH(I86,KKoef!E:E,0)-1)</f>
        <v/>
      </c>
      <c r="N86" s="127" t="str">
        <f ca="1">IF(M86="","",OFFSET(KKoef!$B$1,M86,0))</f>
        <v/>
      </c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250"/>
      <c r="AA86" s="119">
        <f t="shared" ca="1" si="76"/>
        <v>0</v>
      </c>
      <c r="AB86" s="252">
        <f t="shared" si="190"/>
        <v>0</v>
      </c>
      <c r="AC86" s="119">
        <f t="shared" si="191"/>
        <v>0</v>
      </c>
      <c r="AD86" s="252">
        <f t="shared" si="192"/>
        <v>0</v>
      </c>
      <c r="AE86" s="170">
        <f t="shared" ca="1" si="77"/>
        <v>0</v>
      </c>
      <c r="AF86" s="22"/>
      <c r="AG86" s="224"/>
      <c r="AH86" s="194"/>
      <c r="AI86" s="194"/>
      <c r="AJ86" s="194"/>
      <c r="AK86" s="225"/>
      <c r="AL86" s="224"/>
      <c r="AM86" s="194"/>
      <c r="AN86" s="194"/>
      <c r="AO86" s="194"/>
      <c r="AP86" s="225"/>
      <c r="AQ86" s="224"/>
      <c r="AR86" s="194"/>
      <c r="AS86" s="194"/>
      <c r="AT86" s="194"/>
      <c r="AU86" s="225"/>
      <c r="AV86" s="224"/>
      <c r="AW86" s="194"/>
      <c r="AX86" s="194"/>
      <c r="AY86" s="194"/>
      <c r="AZ86" s="225"/>
      <c r="BA86" s="224"/>
      <c r="BB86" s="194"/>
      <c r="BC86" s="194"/>
      <c r="BD86" s="194"/>
      <c r="BE86" s="225"/>
      <c r="BF86" s="224"/>
      <c r="BG86" s="194"/>
      <c r="BH86" s="194"/>
      <c r="BI86" s="194"/>
      <c r="BJ86" s="225"/>
      <c r="BK86" s="212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215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69">
        <f t="shared" si="142"/>
        <v>0</v>
      </c>
      <c r="CH86" s="26">
        <f t="shared" si="78"/>
        <v>0</v>
      </c>
      <c r="CJ86" s="39">
        <v>78</v>
      </c>
      <c r="CK86" s="16">
        <f t="shared" si="143"/>
        <v>0</v>
      </c>
      <c r="CL86" s="51">
        <f t="shared" ca="1" si="134"/>
        <v>0</v>
      </c>
      <c r="CM86" s="51">
        <f t="shared" ca="1" si="134"/>
        <v>0</v>
      </c>
      <c r="CN86" s="51">
        <f t="shared" ca="1" si="134"/>
        <v>0</v>
      </c>
      <c r="CO86" s="51">
        <f t="shared" ca="1" si="144"/>
        <v>0</v>
      </c>
      <c r="CQ86" s="107">
        <f t="shared" si="145"/>
        <v>0</v>
      </c>
      <c r="CR86" s="107">
        <f t="shared" si="146"/>
        <v>0</v>
      </c>
      <c r="CS86" s="107">
        <f t="shared" si="147"/>
        <v>0</v>
      </c>
      <c r="CT86" s="107">
        <f t="shared" si="148"/>
        <v>0</v>
      </c>
      <c r="CU86" s="107">
        <f t="shared" si="149"/>
        <v>0</v>
      </c>
      <c r="CV86" s="107">
        <f t="shared" si="150"/>
        <v>0</v>
      </c>
      <c r="CW86" s="107">
        <f t="shared" si="151"/>
        <v>0</v>
      </c>
      <c r="CX86" s="107">
        <f t="shared" si="152"/>
        <v>0</v>
      </c>
      <c r="CY86" s="107">
        <f t="shared" si="153"/>
        <v>0</v>
      </c>
      <c r="CZ86" s="107">
        <f t="shared" si="154"/>
        <v>0</v>
      </c>
      <c r="DA86" s="107">
        <f t="shared" si="155"/>
        <v>0</v>
      </c>
      <c r="DB86" s="107">
        <f t="shared" si="156"/>
        <v>0</v>
      </c>
      <c r="DC86" s="107">
        <f t="shared" si="157"/>
        <v>0</v>
      </c>
      <c r="DD86" s="107">
        <f t="shared" si="158"/>
        <v>0</v>
      </c>
      <c r="DE86" s="107">
        <f t="shared" si="159"/>
        <v>0</v>
      </c>
      <c r="DF86" s="107">
        <f t="shared" si="160"/>
        <v>0</v>
      </c>
      <c r="DG86" s="107">
        <f t="shared" si="161"/>
        <v>0</v>
      </c>
      <c r="DH86" s="107">
        <f t="shared" si="162"/>
        <v>0</v>
      </c>
      <c r="DI86" s="107">
        <f t="shared" si="163"/>
        <v>0</v>
      </c>
      <c r="DJ86" s="107">
        <f t="shared" si="164"/>
        <v>0</v>
      </c>
      <c r="DK86" s="107">
        <f t="shared" si="165"/>
        <v>0</v>
      </c>
      <c r="DL86" s="107">
        <f t="shared" si="166"/>
        <v>0</v>
      </c>
      <c r="DM86" s="107">
        <f t="shared" si="167"/>
        <v>0</v>
      </c>
      <c r="DN86" s="107">
        <f t="shared" si="168"/>
        <v>0</v>
      </c>
      <c r="DO86" s="107">
        <f t="shared" si="169"/>
        <v>0</v>
      </c>
      <c r="DP86" s="107">
        <f t="shared" si="170"/>
        <v>0</v>
      </c>
      <c r="DQ86" s="107">
        <f t="shared" si="171"/>
        <v>0</v>
      </c>
      <c r="DR86" s="107">
        <f t="shared" si="172"/>
        <v>0</v>
      </c>
      <c r="DS86" s="107">
        <f t="shared" si="173"/>
        <v>0</v>
      </c>
      <c r="DT86" s="107">
        <f t="shared" si="174"/>
        <v>0</v>
      </c>
      <c r="DV86" s="107">
        <f t="shared" si="175"/>
        <v>0</v>
      </c>
      <c r="DW86" s="107">
        <f t="shared" si="176"/>
        <v>0</v>
      </c>
      <c r="DX86" s="107">
        <f t="shared" si="177"/>
        <v>0</v>
      </c>
      <c r="DY86" s="107">
        <f t="shared" si="178"/>
        <v>0</v>
      </c>
      <c r="DZ86" s="107">
        <f t="shared" si="179"/>
        <v>0</v>
      </c>
      <c r="EA86" s="107">
        <f t="shared" si="180"/>
        <v>0</v>
      </c>
      <c r="EB86" s="107">
        <f t="shared" si="181"/>
        <v>0</v>
      </c>
      <c r="EC86" s="107">
        <f t="shared" si="182"/>
        <v>0</v>
      </c>
      <c r="ED86" s="107">
        <f t="shared" si="183"/>
        <v>0</v>
      </c>
      <c r="EE86" s="107">
        <f t="shared" si="184"/>
        <v>0</v>
      </c>
      <c r="EG86" s="195">
        <f t="shared" si="185"/>
        <v>0</v>
      </c>
      <c r="EH86" s="195">
        <f t="shared" si="186"/>
        <v>0</v>
      </c>
      <c r="EI86" s="195">
        <f t="shared" si="187"/>
        <v>0</v>
      </c>
      <c r="EJ86" s="195">
        <f t="shared" si="188"/>
        <v>0</v>
      </c>
      <c r="EK86" s="195">
        <f t="shared" si="189"/>
        <v>0</v>
      </c>
      <c r="EL86" s="195">
        <f t="shared" si="189"/>
        <v>0</v>
      </c>
      <c r="EM86" s="195">
        <f t="shared" si="189"/>
        <v>0</v>
      </c>
      <c r="EN86" s="195">
        <f t="shared" si="189"/>
        <v>0</v>
      </c>
      <c r="EO86" s="195">
        <f t="shared" si="189"/>
        <v>0</v>
      </c>
      <c r="EP86" s="195">
        <f t="shared" si="189"/>
        <v>0</v>
      </c>
    </row>
    <row r="87" spans="2:146" x14ac:dyDescent="0.2">
      <c r="B87" s="126">
        <f t="shared" si="135"/>
        <v>1</v>
      </c>
      <c r="C87" s="126" t="str">
        <f t="shared" ca="1" si="136"/>
        <v/>
      </c>
      <c r="D87" s="126" t="str">
        <f t="shared" ca="1" si="137"/>
        <v/>
      </c>
      <c r="E87" s="126" t="str">
        <f t="shared" ca="1" si="138"/>
        <v/>
      </c>
      <c r="F87" s="127" t="str">
        <f ca="1">OFFSET(prihlasky!$H$1,$CJ87,0)</f>
        <v/>
      </c>
      <c r="G87" s="127" t="str">
        <f ca="1">IF(OFFSET(prihlasky!$B$1,$CJ87,0)="","",(OFFSET(prihlasky!$B$1,$CJ87,0)))</f>
        <v/>
      </c>
      <c r="H87" s="127">
        <f ca="1">OFFSET(prihlasky!$I$1,$CJ87,0)</f>
        <v>0</v>
      </c>
      <c r="I87" s="127">
        <f ca="1">OFFSET(prihlasky!$A$1,$CJ87,0)</f>
        <v>0</v>
      </c>
      <c r="J87" s="126">
        <f t="shared" si="139"/>
        <v>0</v>
      </c>
      <c r="K87" s="159">
        <f t="shared" si="140"/>
        <v>0</v>
      </c>
      <c r="L87" s="131">
        <f t="shared" ca="1" si="141"/>
        <v>0</v>
      </c>
      <c r="M87" s="127" t="str">
        <f ca="1">IF(OR(CH87=0,ISERROR(MATCH(I87,KKoef!E:E,0))),"",MATCH(I87,KKoef!E:E,0)-1)</f>
        <v/>
      </c>
      <c r="N87" s="127" t="str">
        <f ca="1">IF(M87="","",OFFSET(KKoef!$B$1,M87,0))</f>
        <v/>
      </c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250"/>
      <c r="AA87" s="119">
        <f t="shared" ca="1" si="76"/>
        <v>0</v>
      </c>
      <c r="AB87" s="252">
        <f t="shared" si="190"/>
        <v>0</v>
      </c>
      <c r="AC87" s="119">
        <f t="shared" si="191"/>
        <v>0</v>
      </c>
      <c r="AD87" s="252">
        <f t="shared" si="192"/>
        <v>0</v>
      </c>
      <c r="AE87" s="170">
        <f t="shared" ca="1" si="77"/>
        <v>0</v>
      </c>
      <c r="AF87" s="22"/>
      <c r="AG87" s="224"/>
      <c r="AH87" s="194"/>
      <c r="AI87" s="194"/>
      <c r="AJ87" s="194"/>
      <c r="AK87" s="225"/>
      <c r="AL87" s="224"/>
      <c r="AM87" s="194"/>
      <c r="AN87" s="194"/>
      <c r="AO87" s="194"/>
      <c r="AP87" s="225"/>
      <c r="AQ87" s="224"/>
      <c r="AR87" s="194"/>
      <c r="AS87" s="194"/>
      <c r="AT87" s="194"/>
      <c r="AU87" s="225"/>
      <c r="AV87" s="224"/>
      <c r="AW87" s="194"/>
      <c r="AX87" s="194"/>
      <c r="AY87" s="194"/>
      <c r="AZ87" s="225"/>
      <c r="BA87" s="224"/>
      <c r="BB87" s="194"/>
      <c r="BC87" s="194"/>
      <c r="BD87" s="194"/>
      <c r="BE87" s="225"/>
      <c r="BF87" s="224"/>
      <c r="BG87" s="194"/>
      <c r="BH87" s="194"/>
      <c r="BI87" s="194"/>
      <c r="BJ87" s="225"/>
      <c r="BK87" s="212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215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69">
        <f t="shared" si="142"/>
        <v>0</v>
      </c>
      <c r="CH87" s="26">
        <f t="shared" si="78"/>
        <v>0</v>
      </c>
      <c r="CJ87" s="39">
        <v>79</v>
      </c>
      <c r="CK87" s="16">
        <f t="shared" si="143"/>
        <v>0</v>
      </c>
      <c r="CL87" s="51">
        <f t="shared" ca="1" si="134"/>
        <v>0</v>
      </c>
      <c r="CM87" s="51">
        <f t="shared" ca="1" si="134"/>
        <v>0</v>
      </c>
      <c r="CN87" s="51">
        <f t="shared" ca="1" si="134"/>
        <v>0</v>
      </c>
      <c r="CO87" s="51">
        <f t="shared" ca="1" si="144"/>
        <v>0</v>
      </c>
      <c r="CQ87" s="107">
        <f t="shared" si="145"/>
        <v>0</v>
      </c>
      <c r="CR87" s="107">
        <f t="shared" si="146"/>
        <v>0</v>
      </c>
      <c r="CS87" s="107">
        <f t="shared" si="147"/>
        <v>0</v>
      </c>
      <c r="CT87" s="107">
        <f t="shared" si="148"/>
        <v>0</v>
      </c>
      <c r="CU87" s="107">
        <f t="shared" si="149"/>
        <v>0</v>
      </c>
      <c r="CV87" s="107">
        <f t="shared" si="150"/>
        <v>0</v>
      </c>
      <c r="CW87" s="107">
        <f t="shared" si="151"/>
        <v>0</v>
      </c>
      <c r="CX87" s="107">
        <f t="shared" si="152"/>
        <v>0</v>
      </c>
      <c r="CY87" s="107">
        <f t="shared" si="153"/>
        <v>0</v>
      </c>
      <c r="CZ87" s="107">
        <f t="shared" si="154"/>
        <v>0</v>
      </c>
      <c r="DA87" s="107">
        <f t="shared" si="155"/>
        <v>0</v>
      </c>
      <c r="DB87" s="107">
        <f t="shared" si="156"/>
        <v>0</v>
      </c>
      <c r="DC87" s="107">
        <f t="shared" si="157"/>
        <v>0</v>
      </c>
      <c r="DD87" s="107">
        <f t="shared" si="158"/>
        <v>0</v>
      </c>
      <c r="DE87" s="107">
        <f t="shared" si="159"/>
        <v>0</v>
      </c>
      <c r="DF87" s="107">
        <f t="shared" si="160"/>
        <v>0</v>
      </c>
      <c r="DG87" s="107">
        <f t="shared" si="161"/>
        <v>0</v>
      </c>
      <c r="DH87" s="107">
        <f t="shared" si="162"/>
        <v>0</v>
      </c>
      <c r="DI87" s="107">
        <f t="shared" si="163"/>
        <v>0</v>
      </c>
      <c r="DJ87" s="107">
        <f t="shared" si="164"/>
        <v>0</v>
      </c>
      <c r="DK87" s="107">
        <f t="shared" si="165"/>
        <v>0</v>
      </c>
      <c r="DL87" s="107">
        <f t="shared" si="166"/>
        <v>0</v>
      </c>
      <c r="DM87" s="107">
        <f t="shared" si="167"/>
        <v>0</v>
      </c>
      <c r="DN87" s="107">
        <f t="shared" si="168"/>
        <v>0</v>
      </c>
      <c r="DO87" s="107">
        <f t="shared" si="169"/>
        <v>0</v>
      </c>
      <c r="DP87" s="107">
        <f t="shared" si="170"/>
        <v>0</v>
      </c>
      <c r="DQ87" s="107">
        <f t="shared" si="171"/>
        <v>0</v>
      </c>
      <c r="DR87" s="107">
        <f t="shared" si="172"/>
        <v>0</v>
      </c>
      <c r="DS87" s="107">
        <f t="shared" si="173"/>
        <v>0</v>
      </c>
      <c r="DT87" s="107">
        <f t="shared" si="174"/>
        <v>0</v>
      </c>
      <c r="DV87" s="107">
        <f t="shared" si="175"/>
        <v>0</v>
      </c>
      <c r="DW87" s="107">
        <f t="shared" si="176"/>
        <v>0</v>
      </c>
      <c r="DX87" s="107">
        <f t="shared" si="177"/>
        <v>0</v>
      </c>
      <c r="DY87" s="107">
        <f t="shared" si="178"/>
        <v>0</v>
      </c>
      <c r="DZ87" s="107">
        <f t="shared" si="179"/>
        <v>0</v>
      </c>
      <c r="EA87" s="107">
        <f t="shared" si="180"/>
        <v>0</v>
      </c>
      <c r="EB87" s="107">
        <f t="shared" si="181"/>
        <v>0</v>
      </c>
      <c r="EC87" s="107">
        <f t="shared" si="182"/>
        <v>0</v>
      </c>
      <c r="ED87" s="107">
        <f t="shared" si="183"/>
        <v>0</v>
      </c>
      <c r="EE87" s="107">
        <f t="shared" si="184"/>
        <v>0</v>
      </c>
      <c r="EG87" s="195">
        <f t="shared" si="185"/>
        <v>0</v>
      </c>
      <c r="EH87" s="195">
        <f t="shared" si="186"/>
        <v>0</v>
      </c>
      <c r="EI87" s="195">
        <f t="shared" si="187"/>
        <v>0</v>
      </c>
      <c r="EJ87" s="195">
        <f t="shared" si="188"/>
        <v>0</v>
      </c>
      <c r="EK87" s="195">
        <f t="shared" si="189"/>
        <v>0</v>
      </c>
      <c r="EL87" s="195">
        <f t="shared" si="189"/>
        <v>0</v>
      </c>
      <c r="EM87" s="195">
        <f t="shared" si="189"/>
        <v>0</v>
      </c>
      <c r="EN87" s="195">
        <f t="shared" si="189"/>
        <v>0</v>
      </c>
      <c r="EO87" s="195">
        <f t="shared" si="189"/>
        <v>0</v>
      </c>
      <c r="EP87" s="195">
        <f t="shared" si="189"/>
        <v>0</v>
      </c>
    </row>
    <row r="88" spans="2:146" x14ac:dyDescent="0.2">
      <c r="B88" s="126">
        <f t="shared" si="135"/>
        <v>1</v>
      </c>
      <c r="C88" s="126" t="str">
        <f t="shared" ca="1" si="136"/>
        <v/>
      </c>
      <c r="D88" s="126" t="str">
        <f t="shared" ca="1" si="137"/>
        <v/>
      </c>
      <c r="E88" s="126" t="str">
        <f t="shared" ca="1" si="138"/>
        <v/>
      </c>
      <c r="F88" s="127" t="str">
        <f ca="1">OFFSET(prihlasky!$H$1,$CJ88,0)</f>
        <v/>
      </c>
      <c r="G88" s="127" t="str">
        <f ca="1">IF(OFFSET(prihlasky!$B$1,$CJ88,0)="","",(OFFSET(prihlasky!$B$1,$CJ88,0)))</f>
        <v/>
      </c>
      <c r="H88" s="127">
        <f ca="1">OFFSET(prihlasky!$I$1,$CJ88,0)</f>
        <v>0</v>
      </c>
      <c r="I88" s="127">
        <f ca="1">OFFSET(prihlasky!$A$1,$CJ88,0)</f>
        <v>0</v>
      </c>
      <c r="J88" s="126">
        <f t="shared" si="139"/>
        <v>0</v>
      </c>
      <c r="K88" s="159">
        <f t="shared" si="140"/>
        <v>0</v>
      </c>
      <c r="L88" s="131">
        <f t="shared" ca="1" si="141"/>
        <v>0</v>
      </c>
      <c r="M88" s="127" t="str">
        <f ca="1">IF(OR(CH88=0,ISERROR(MATCH(I88,KKoef!E:E,0))),"",MATCH(I88,KKoef!E:E,0)-1)</f>
        <v/>
      </c>
      <c r="N88" s="127" t="str">
        <f ca="1">IF(M88="","",OFFSET(KKoef!$B$1,M88,0))</f>
        <v/>
      </c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250"/>
      <c r="AA88" s="119">
        <f t="shared" ca="1" si="76"/>
        <v>0</v>
      </c>
      <c r="AB88" s="252">
        <f t="shared" si="190"/>
        <v>0</v>
      </c>
      <c r="AC88" s="119">
        <f t="shared" si="191"/>
        <v>0</v>
      </c>
      <c r="AD88" s="252">
        <f t="shared" si="192"/>
        <v>0</v>
      </c>
      <c r="AE88" s="170">
        <f t="shared" ca="1" si="77"/>
        <v>0</v>
      </c>
      <c r="AF88" s="22"/>
      <c r="AG88" s="224"/>
      <c r="AH88" s="194"/>
      <c r="AI88" s="194"/>
      <c r="AJ88" s="194"/>
      <c r="AK88" s="225"/>
      <c r="AL88" s="224"/>
      <c r="AM88" s="194"/>
      <c r="AN88" s="194"/>
      <c r="AO88" s="194"/>
      <c r="AP88" s="225"/>
      <c r="AQ88" s="224"/>
      <c r="AR88" s="194"/>
      <c r="AS88" s="194"/>
      <c r="AT88" s="194"/>
      <c r="AU88" s="225"/>
      <c r="AV88" s="224"/>
      <c r="AW88" s="194"/>
      <c r="AX88" s="194"/>
      <c r="AY88" s="194"/>
      <c r="AZ88" s="225"/>
      <c r="BA88" s="224"/>
      <c r="BB88" s="194"/>
      <c r="BC88" s="194"/>
      <c r="BD88" s="194"/>
      <c r="BE88" s="225"/>
      <c r="BF88" s="224"/>
      <c r="BG88" s="194"/>
      <c r="BH88" s="194"/>
      <c r="BI88" s="194"/>
      <c r="BJ88" s="225"/>
      <c r="BK88" s="212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215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69">
        <f t="shared" si="142"/>
        <v>0</v>
      </c>
      <c r="CH88" s="26">
        <f t="shared" si="78"/>
        <v>0</v>
      </c>
      <c r="CJ88" s="39">
        <v>80</v>
      </c>
      <c r="CK88" s="16">
        <f t="shared" si="143"/>
        <v>0</v>
      </c>
      <c r="CL88" s="51">
        <f t="shared" ca="1" si="134"/>
        <v>0</v>
      </c>
      <c r="CM88" s="51">
        <f t="shared" ca="1" si="134"/>
        <v>0</v>
      </c>
      <c r="CN88" s="51">
        <f t="shared" ca="1" si="134"/>
        <v>0</v>
      </c>
      <c r="CO88" s="51">
        <f t="shared" ca="1" si="144"/>
        <v>0</v>
      </c>
      <c r="CQ88" s="107">
        <f t="shared" si="145"/>
        <v>0</v>
      </c>
      <c r="CR88" s="107">
        <f t="shared" si="146"/>
        <v>0</v>
      </c>
      <c r="CS88" s="107">
        <f t="shared" si="147"/>
        <v>0</v>
      </c>
      <c r="CT88" s="107">
        <f t="shared" si="148"/>
        <v>0</v>
      </c>
      <c r="CU88" s="107">
        <f t="shared" si="149"/>
        <v>0</v>
      </c>
      <c r="CV88" s="107">
        <f t="shared" si="150"/>
        <v>0</v>
      </c>
      <c r="CW88" s="107">
        <f t="shared" si="151"/>
        <v>0</v>
      </c>
      <c r="CX88" s="107">
        <f t="shared" si="152"/>
        <v>0</v>
      </c>
      <c r="CY88" s="107">
        <f t="shared" si="153"/>
        <v>0</v>
      </c>
      <c r="CZ88" s="107">
        <f t="shared" si="154"/>
        <v>0</v>
      </c>
      <c r="DA88" s="107">
        <f t="shared" si="155"/>
        <v>0</v>
      </c>
      <c r="DB88" s="107">
        <f t="shared" si="156"/>
        <v>0</v>
      </c>
      <c r="DC88" s="107">
        <f t="shared" si="157"/>
        <v>0</v>
      </c>
      <c r="DD88" s="107">
        <f t="shared" si="158"/>
        <v>0</v>
      </c>
      <c r="DE88" s="107">
        <f t="shared" si="159"/>
        <v>0</v>
      </c>
      <c r="DF88" s="107">
        <f t="shared" si="160"/>
        <v>0</v>
      </c>
      <c r="DG88" s="107">
        <f t="shared" si="161"/>
        <v>0</v>
      </c>
      <c r="DH88" s="107">
        <f t="shared" si="162"/>
        <v>0</v>
      </c>
      <c r="DI88" s="107">
        <f t="shared" si="163"/>
        <v>0</v>
      </c>
      <c r="DJ88" s="107">
        <f t="shared" si="164"/>
        <v>0</v>
      </c>
      <c r="DK88" s="107">
        <f t="shared" si="165"/>
        <v>0</v>
      </c>
      <c r="DL88" s="107">
        <f t="shared" si="166"/>
        <v>0</v>
      </c>
      <c r="DM88" s="107">
        <f t="shared" si="167"/>
        <v>0</v>
      </c>
      <c r="DN88" s="107">
        <f t="shared" si="168"/>
        <v>0</v>
      </c>
      <c r="DO88" s="107">
        <f t="shared" si="169"/>
        <v>0</v>
      </c>
      <c r="DP88" s="107">
        <f t="shared" si="170"/>
        <v>0</v>
      </c>
      <c r="DQ88" s="107">
        <f t="shared" si="171"/>
        <v>0</v>
      </c>
      <c r="DR88" s="107">
        <f t="shared" si="172"/>
        <v>0</v>
      </c>
      <c r="DS88" s="107">
        <f t="shared" si="173"/>
        <v>0</v>
      </c>
      <c r="DT88" s="107">
        <f t="shared" si="174"/>
        <v>0</v>
      </c>
      <c r="DV88" s="107">
        <f t="shared" si="175"/>
        <v>0</v>
      </c>
      <c r="DW88" s="107">
        <f t="shared" si="176"/>
        <v>0</v>
      </c>
      <c r="DX88" s="107">
        <f t="shared" si="177"/>
        <v>0</v>
      </c>
      <c r="DY88" s="107">
        <f t="shared" si="178"/>
        <v>0</v>
      </c>
      <c r="DZ88" s="107">
        <f t="shared" si="179"/>
        <v>0</v>
      </c>
      <c r="EA88" s="107">
        <f t="shared" si="180"/>
        <v>0</v>
      </c>
      <c r="EB88" s="107">
        <f t="shared" si="181"/>
        <v>0</v>
      </c>
      <c r="EC88" s="107">
        <f t="shared" si="182"/>
        <v>0</v>
      </c>
      <c r="ED88" s="107">
        <f t="shared" si="183"/>
        <v>0</v>
      </c>
      <c r="EE88" s="107">
        <f t="shared" si="184"/>
        <v>0</v>
      </c>
      <c r="EG88" s="195">
        <f t="shared" si="185"/>
        <v>0</v>
      </c>
      <c r="EH88" s="195">
        <f t="shared" si="186"/>
        <v>0</v>
      </c>
      <c r="EI88" s="195">
        <f t="shared" si="187"/>
        <v>0</v>
      </c>
      <c r="EJ88" s="195">
        <f t="shared" si="188"/>
        <v>0</v>
      </c>
      <c r="EK88" s="195">
        <f t="shared" si="189"/>
        <v>0</v>
      </c>
      <c r="EL88" s="195">
        <f t="shared" si="189"/>
        <v>0</v>
      </c>
      <c r="EM88" s="195">
        <f t="shared" si="189"/>
        <v>0</v>
      </c>
      <c r="EN88" s="195">
        <f t="shared" si="189"/>
        <v>0</v>
      </c>
      <c r="EO88" s="195">
        <f t="shared" si="189"/>
        <v>0</v>
      </c>
      <c r="EP88" s="195">
        <f t="shared" si="189"/>
        <v>0</v>
      </c>
    </row>
    <row r="89" spans="2:146" x14ac:dyDescent="0.2">
      <c r="B89" s="126">
        <f t="shared" si="135"/>
        <v>1</v>
      </c>
      <c r="C89" s="126" t="str">
        <f t="shared" ca="1" si="136"/>
        <v/>
      </c>
      <c r="D89" s="126" t="str">
        <f t="shared" ca="1" si="137"/>
        <v/>
      </c>
      <c r="E89" s="126" t="str">
        <f t="shared" ca="1" si="138"/>
        <v/>
      </c>
      <c r="F89" s="127" t="str">
        <f ca="1">OFFSET(prihlasky!$H$1,$CJ89,0)</f>
        <v/>
      </c>
      <c r="G89" s="127" t="str">
        <f ca="1">IF(OFFSET(prihlasky!$B$1,$CJ89,0)="","",(OFFSET(prihlasky!$B$1,$CJ89,0)))</f>
        <v/>
      </c>
      <c r="H89" s="127">
        <f ca="1">OFFSET(prihlasky!$I$1,$CJ89,0)</f>
        <v>0</v>
      </c>
      <c r="I89" s="127">
        <f ca="1">OFFSET(prihlasky!$A$1,$CJ89,0)</f>
        <v>0</v>
      </c>
      <c r="J89" s="126">
        <f t="shared" si="139"/>
        <v>0</v>
      </c>
      <c r="K89" s="159">
        <f t="shared" si="140"/>
        <v>0</v>
      </c>
      <c r="L89" s="131">
        <f t="shared" ca="1" si="141"/>
        <v>0</v>
      </c>
      <c r="M89" s="127" t="str">
        <f ca="1">IF(OR(CH89=0,ISERROR(MATCH(I89,KKoef!E:E,0))),"",MATCH(I89,KKoef!E:E,0)-1)</f>
        <v/>
      </c>
      <c r="N89" s="127" t="str">
        <f ca="1">IF(M89="","",OFFSET(KKoef!$B$1,M89,0))</f>
        <v/>
      </c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250"/>
      <c r="AA89" s="119">
        <f t="shared" ca="1" si="76"/>
        <v>0</v>
      </c>
      <c r="AB89" s="252">
        <f t="shared" si="190"/>
        <v>0</v>
      </c>
      <c r="AC89" s="119">
        <f t="shared" si="191"/>
        <v>0</v>
      </c>
      <c r="AD89" s="252">
        <f t="shared" si="192"/>
        <v>0</v>
      </c>
      <c r="AE89" s="170">
        <f t="shared" ca="1" si="77"/>
        <v>0</v>
      </c>
      <c r="AF89" s="22"/>
      <c r="AG89" s="224"/>
      <c r="AH89" s="194"/>
      <c r="AI89" s="194"/>
      <c r="AJ89" s="194"/>
      <c r="AK89" s="225"/>
      <c r="AL89" s="224"/>
      <c r="AM89" s="194"/>
      <c r="AN89" s="194"/>
      <c r="AO89" s="194"/>
      <c r="AP89" s="225"/>
      <c r="AQ89" s="224"/>
      <c r="AR89" s="194"/>
      <c r="AS89" s="194"/>
      <c r="AT89" s="194"/>
      <c r="AU89" s="225"/>
      <c r="AV89" s="224"/>
      <c r="AW89" s="194"/>
      <c r="AX89" s="194"/>
      <c r="AY89" s="194"/>
      <c r="AZ89" s="225"/>
      <c r="BA89" s="224"/>
      <c r="BB89" s="194"/>
      <c r="BC89" s="194"/>
      <c r="BD89" s="194"/>
      <c r="BE89" s="225"/>
      <c r="BF89" s="224"/>
      <c r="BG89" s="194"/>
      <c r="BH89" s="194"/>
      <c r="BI89" s="194"/>
      <c r="BJ89" s="225"/>
      <c r="BK89" s="212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215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69">
        <f t="shared" si="142"/>
        <v>0</v>
      </c>
      <c r="CH89" s="26">
        <f t="shared" si="78"/>
        <v>0</v>
      </c>
      <c r="CJ89" s="39">
        <v>81</v>
      </c>
      <c r="CK89" s="16">
        <f t="shared" si="143"/>
        <v>0</v>
      </c>
      <c r="CL89" s="51">
        <f t="shared" ref="CL89:CN108" ca="1" si="193">IF($H89=CL$8,$CK89,0)</f>
        <v>0</v>
      </c>
      <c r="CM89" s="51">
        <f t="shared" ca="1" si="193"/>
        <v>0</v>
      </c>
      <c r="CN89" s="51">
        <f t="shared" ca="1" si="193"/>
        <v>0</v>
      </c>
      <c r="CO89" s="51">
        <f t="shared" ca="1" si="144"/>
        <v>0</v>
      </c>
      <c r="CQ89" s="107">
        <f t="shared" si="145"/>
        <v>0</v>
      </c>
      <c r="CR89" s="107">
        <f t="shared" si="146"/>
        <v>0</v>
      </c>
      <c r="CS89" s="107">
        <f t="shared" si="147"/>
        <v>0</v>
      </c>
      <c r="CT89" s="107">
        <f t="shared" si="148"/>
        <v>0</v>
      </c>
      <c r="CU89" s="107">
        <f t="shared" si="149"/>
        <v>0</v>
      </c>
      <c r="CV89" s="107">
        <f t="shared" si="150"/>
        <v>0</v>
      </c>
      <c r="CW89" s="107">
        <f t="shared" si="151"/>
        <v>0</v>
      </c>
      <c r="CX89" s="107">
        <f t="shared" si="152"/>
        <v>0</v>
      </c>
      <c r="CY89" s="107">
        <f t="shared" si="153"/>
        <v>0</v>
      </c>
      <c r="CZ89" s="107">
        <f t="shared" si="154"/>
        <v>0</v>
      </c>
      <c r="DA89" s="107">
        <f t="shared" si="155"/>
        <v>0</v>
      </c>
      <c r="DB89" s="107">
        <f t="shared" si="156"/>
        <v>0</v>
      </c>
      <c r="DC89" s="107">
        <f t="shared" si="157"/>
        <v>0</v>
      </c>
      <c r="DD89" s="107">
        <f t="shared" si="158"/>
        <v>0</v>
      </c>
      <c r="DE89" s="107">
        <f t="shared" si="159"/>
        <v>0</v>
      </c>
      <c r="DF89" s="107">
        <f t="shared" si="160"/>
        <v>0</v>
      </c>
      <c r="DG89" s="107">
        <f t="shared" si="161"/>
        <v>0</v>
      </c>
      <c r="DH89" s="107">
        <f t="shared" si="162"/>
        <v>0</v>
      </c>
      <c r="DI89" s="107">
        <f t="shared" si="163"/>
        <v>0</v>
      </c>
      <c r="DJ89" s="107">
        <f t="shared" si="164"/>
        <v>0</v>
      </c>
      <c r="DK89" s="107">
        <f t="shared" si="165"/>
        <v>0</v>
      </c>
      <c r="DL89" s="107">
        <f t="shared" si="166"/>
        <v>0</v>
      </c>
      <c r="DM89" s="107">
        <f t="shared" si="167"/>
        <v>0</v>
      </c>
      <c r="DN89" s="107">
        <f t="shared" si="168"/>
        <v>0</v>
      </c>
      <c r="DO89" s="107">
        <f t="shared" si="169"/>
        <v>0</v>
      </c>
      <c r="DP89" s="107">
        <f t="shared" si="170"/>
        <v>0</v>
      </c>
      <c r="DQ89" s="107">
        <f t="shared" si="171"/>
        <v>0</v>
      </c>
      <c r="DR89" s="107">
        <f t="shared" si="172"/>
        <v>0</v>
      </c>
      <c r="DS89" s="107">
        <f t="shared" si="173"/>
        <v>0</v>
      </c>
      <c r="DT89" s="107">
        <f t="shared" si="174"/>
        <v>0</v>
      </c>
      <c r="DV89" s="107">
        <f t="shared" si="175"/>
        <v>0</v>
      </c>
      <c r="DW89" s="107">
        <f t="shared" si="176"/>
        <v>0</v>
      </c>
      <c r="DX89" s="107">
        <f t="shared" si="177"/>
        <v>0</v>
      </c>
      <c r="DY89" s="107">
        <f t="shared" si="178"/>
        <v>0</v>
      </c>
      <c r="DZ89" s="107">
        <f t="shared" si="179"/>
        <v>0</v>
      </c>
      <c r="EA89" s="107">
        <f t="shared" si="180"/>
        <v>0</v>
      </c>
      <c r="EB89" s="107">
        <f t="shared" si="181"/>
        <v>0</v>
      </c>
      <c r="EC89" s="107">
        <f t="shared" si="182"/>
        <v>0</v>
      </c>
      <c r="ED89" s="107">
        <f t="shared" si="183"/>
        <v>0</v>
      </c>
      <c r="EE89" s="107">
        <f t="shared" si="184"/>
        <v>0</v>
      </c>
      <c r="EG89" s="195">
        <f t="shared" si="185"/>
        <v>0</v>
      </c>
      <c r="EH89" s="195">
        <f t="shared" si="186"/>
        <v>0</v>
      </c>
      <c r="EI89" s="195">
        <f t="shared" si="187"/>
        <v>0</v>
      </c>
      <c r="EJ89" s="195">
        <f t="shared" si="188"/>
        <v>0</v>
      </c>
      <c r="EK89" s="195">
        <f t="shared" ref="EK89:EP104" si="194">IF(CA$7="",0,CA89)</f>
        <v>0</v>
      </c>
      <c r="EL89" s="195">
        <f t="shared" si="194"/>
        <v>0</v>
      </c>
      <c r="EM89" s="195">
        <f t="shared" si="194"/>
        <v>0</v>
      </c>
      <c r="EN89" s="195">
        <f t="shared" si="194"/>
        <v>0</v>
      </c>
      <c r="EO89" s="195">
        <f t="shared" si="194"/>
        <v>0</v>
      </c>
      <c r="EP89" s="195">
        <f t="shared" si="194"/>
        <v>0</v>
      </c>
    </row>
    <row r="90" spans="2:146" x14ac:dyDescent="0.2">
      <c r="B90" s="126">
        <f t="shared" si="135"/>
        <v>1</v>
      </c>
      <c r="C90" s="126" t="str">
        <f t="shared" ca="1" si="136"/>
        <v/>
      </c>
      <c r="D90" s="126" t="str">
        <f t="shared" ca="1" si="137"/>
        <v/>
      </c>
      <c r="E90" s="126" t="str">
        <f t="shared" ca="1" si="138"/>
        <v/>
      </c>
      <c r="F90" s="127" t="str">
        <f ca="1">OFFSET(prihlasky!$H$1,$CJ90,0)</f>
        <v/>
      </c>
      <c r="G90" s="127" t="str">
        <f ca="1">IF(OFFSET(prihlasky!$B$1,$CJ90,0)="","",(OFFSET(prihlasky!$B$1,$CJ90,0)))</f>
        <v/>
      </c>
      <c r="H90" s="127">
        <f ca="1">OFFSET(prihlasky!$I$1,$CJ90,0)</f>
        <v>0</v>
      </c>
      <c r="I90" s="127">
        <f ca="1">OFFSET(prihlasky!$A$1,$CJ90,0)</f>
        <v>0</v>
      </c>
      <c r="J90" s="126">
        <f t="shared" si="139"/>
        <v>0</v>
      </c>
      <c r="K90" s="159">
        <f t="shared" si="140"/>
        <v>0</v>
      </c>
      <c r="L90" s="131">
        <f t="shared" ca="1" si="141"/>
        <v>0</v>
      </c>
      <c r="M90" s="127" t="str">
        <f ca="1">IF(OR(CH90=0,ISERROR(MATCH(I90,KKoef!E:E,0))),"",MATCH(I90,KKoef!E:E,0)-1)</f>
        <v/>
      </c>
      <c r="N90" s="127" t="str">
        <f ca="1">IF(M90="","",OFFSET(KKoef!$B$1,M90,0))</f>
        <v/>
      </c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250"/>
      <c r="AA90" s="119">
        <f t="shared" ca="1" si="76"/>
        <v>0</v>
      </c>
      <c r="AB90" s="252">
        <f t="shared" si="190"/>
        <v>0</v>
      </c>
      <c r="AC90" s="119">
        <f t="shared" si="191"/>
        <v>0</v>
      </c>
      <c r="AD90" s="252">
        <f t="shared" si="192"/>
        <v>0</v>
      </c>
      <c r="AE90" s="170">
        <f t="shared" ca="1" si="77"/>
        <v>0</v>
      </c>
      <c r="AF90" s="22"/>
      <c r="AG90" s="224"/>
      <c r="AH90" s="194"/>
      <c r="AI90" s="194"/>
      <c r="AJ90" s="194"/>
      <c r="AK90" s="225"/>
      <c r="AL90" s="224"/>
      <c r="AM90" s="194"/>
      <c r="AN90" s="194"/>
      <c r="AO90" s="194"/>
      <c r="AP90" s="225"/>
      <c r="AQ90" s="224"/>
      <c r="AR90" s="194"/>
      <c r="AS90" s="194"/>
      <c r="AT90" s="194"/>
      <c r="AU90" s="225"/>
      <c r="AV90" s="224"/>
      <c r="AW90" s="194"/>
      <c r="AX90" s="194"/>
      <c r="AY90" s="194"/>
      <c r="AZ90" s="225"/>
      <c r="BA90" s="224"/>
      <c r="BB90" s="194"/>
      <c r="BC90" s="194"/>
      <c r="BD90" s="194"/>
      <c r="BE90" s="225"/>
      <c r="BF90" s="224"/>
      <c r="BG90" s="194"/>
      <c r="BH90" s="194"/>
      <c r="BI90" s="194"/>
      <c r="BJ90" s="225"/>
      <c r="BK90" s="212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215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69">
        <f t="shared" si="142"/>
        <v>0</v>
      </c>
      <c r="CH90" s="26">
        <f t="shared" si="78"/>
        <v>0</v>
      </c>
      <c r="CJ90" s="39">
        <v>82</v>
      </c>
      <c r="CK90" s="16">
        <f t="shared" si="143"/>
        <v>0</v>
      </c>
      <c r="CL90" s="51">
        <f t="shared" ca="1" si="193"/>
        <v>0</v>
      </c>
      <c r="CM90" s="51">
        <f t="shared" ca="1" si="193"/>
        <v>0</v>
      </c>
      <c r="CN90" s="51">
        <f t="shared" ca="1" si="193"/>
        <v>0</v>
      </c>
      <c r="CO90" s="51">
        <f t="shared" ca="1" si="144"/>
        <v>0</v>
      </c>
      <c r="CQ90" s="107">
        <f t="shared" si="145"/>
        <v>0</v>
      </c>
      <c r="CR90" s="107">
        <f t="shared" si="146"/>
        <v>0</v>
      </c>
      <c r="CS90" s="107">
        <f t="shared" si="147"/>
        <v>0</v>
      </c>
      <c r="CT90" s="107">
        <f t="shared" si="148"/>
        <v>0</v>
      </c>
      <c r="CU90" s="107">
        <f t="shared" si="149"/>
        <v>0</v>
      </c>
      <c r="CV90" s="107">
        <f t="shared" si="150"/>
        <v>0</v>
      </c>
      <c r="CW90" s="107">
        <f t="shared" si="151"/>
        <v>0</v>
      </c>
      <c r="CX90" s="107">
        <f t="shared" si="152"/>
        <v>0</v>
      </c>
      <c r="CY90" s="107">
        <f t="shared" si="153"/>
        <v>0</v>
      </c>
      <c r="CZ90" s="107">
        <f t="shared" si="154"/>
        <v>0</v>
      </c>
      <c r="DA90" s="107">
        <f t="shared" si="155"/>
        <v>0</v>
      </c>
      <c r="DB90" s="107">
        <f t="shared" si="156"/>
        <v>0</v>
      </c>
      <c r="DC90" s="107">
        <f t="shared" si="157"/>
        <v>0</v>
      </c>
      <c r="DD90" s="107">
        <f t="shared" si="158"/>
        <v>0</v>
      </c>
      <c r="DE90" s="107">
        <f t="shared" si="159"/>
        <v>0</v>
      </c>
      <c r="DF90" s="107">
        <f t="shared" si="160"/>
        <v>0</v>
      </c>
      <c r="DG90" s="107">
        <f t="shared" si="161"/>
        <v>0</v>
      </c>
      <c r="DH90" s="107">
        <f t="shared" si="162"/>
        <v>0</v>
      </c>
      <c r="DI90" s="107">
        <f t="shared" si="163"/>
        <v>0</v>
      </c>
      <c r="DJ90" s="107">
        <f t="shared" si="164"/>
        <v>0</v>
      </c>
      <c r="DK90" s="107">
        <f t="shared" si="165"/>
        <v>0</v>
      </c>
      <c r="DL90" s="107">
        <f t="shared" si="166"/>
        <v>0</v>
      </c>
      <c r="DM90" s="107">
        <f t="shared" si="167"/>
        <v>0</v>
      </c>
      <c r="DN90" s="107">
        <f t="shared" si="168"/>
        <v>0</v>
      </c>
      <c r="DO90" s="107">
        <f t="shared" si="169"/>
        <v>0</v>
      </c>
      <c r="DP90" s="107">
        <f t="shared" si="170"/>
        <v>0</v>
      </c>
      <c r="DQ90" s="107">
        <f t="shared" si="171"/>
        <v>0</v>
      </c>
      <c r="DR90" s="107">
        <f t="shared" si="172"/>
        <v>0</v>
      </c>
      <c r="DS90" s="107">
        <f t="shared" si="173"/>
        <v>0</v>
      </c>
      <c r="DT90" s="107">
        <f t="shared" si="174"/>
        <v>0</v>
      </c>
      <c r="DV90" s="107">
        <f t="shared" si="175"/>
        <v>0</v>
      </c>
      <c r="DW90" s="107">
        <f t="shared" si="176"/>
        <v>0</v>
      </c>
      <c r="DX90" s="107">
        <f t="shared" si="177"/>
        <v>0</v>
      </c>
      <c r="DY90" s="107">
        <f t="shared" si="178"/>
        <v>0</v>
      </c>
      <c r="DZ90" s="107">
        <f t="shared" si="179"/>
        <v>0</v>
      </c>
      <c r="EA90" s="107">
        <f t="shared" si="180"/>
        <v>0</v>
      </c>
      <c r="EB90" s="107">
        <f t="shared" si="181"/>
        <v>0</v>
      </c>
      <c r="EC90" s="107">
        <f t="shared" si="182"/>
        <v>0</v>
      </c>
      <c r="ED90" s="107">
        <f t="shared" si="183"/>
        <v>0</v>
      </c>
      <c r="EE90" s="107">
        <f t="shared" si="184"/>
        <v>0</v>
      </c>
      <c r="EG90" s="195">
        <f t="shared" si="185"/>
        <v>0</v>
      </c>
      <c r="EH90" s="195">
        <f t="shared" si="186"/>
        <v>0</v>
      </c>
      <c r="EI90" s="195">
        <f t="shared" si="187"/>
        <v>0</v>
      </c>
      <c r="EJ90" s="195">
        <f t="shared" si="188"/>
        <v>0</v>
      </c>
      <c r="EK90" s="195">
        <f t="shared" si="194"/>
        <v>0</v>
      </c>
      <c r="EL90" s="195">
        <f t="shared" si="194"/>
        <v>0</v>
      </c>
      <c r="EM90" s="195">
        <f t="shared" si="194"/>
        <v>0</v>
      </c>
      <c r="EN90" s="195">
        <f t="shared" si="194"/>
        <v>0</v>
      </c>
      <c r="EO90" s="195">
        <f t="shared" si="194"/>
        <v>0</v>
      </c>
      <c r="EP90" s="195">
        <f t="shared" si="194"/>
        <v>0</v>
      </c>
    </row>
    <row r="91" spans="2:146" x14ac:dyDescent="0.2">
      <c r="B91" s="126">
        <f t="shared" si="135"/>
        <v>1</v>
      </c>
      <c r="C91" s="126" t="str">
        <f t="shared" ca="1" si="136"/>
        <v/>
      </c>
      <c r="D91" s="126" t="str">
        <f t="shared" ca="1" si="137"/>
        <v/>
      </c>
      <c r="E91" s="126" t="str">
        <f t="shared" ca="1" si="138"/>
        <v/>
      </c>
      <c r="F91" s="127" t="str">
        <f ca="1">OFFSET(prihlasky!$H$1,$CJ91,0)</f>
        <v/>
      </c>
      <c r="G91" s="127" t="str">
        <f ca="1">IF(OFFSET(prihlasky!$B$1,$CJ91,0)="","",(OFFSET(prihlasky!$B$1,$CJ91,0)))</f>
        <v/>
      </c>
      <c r="H91" s="127">
        <f ca="1">OFFSET(prihlasky!$I$1,$CJ91,0)</f>
        <v>0</v>
      </c>
      <c r="I91" s="127">
        <f ca="1">OFFSET(prihlasky!$A$1,$CJ91,0)</f>
        <v>0</v>
      </c>
      <c r="J91" s="126">
        <f t="shared" si="139"/>
        <v>0</v>
      </c>
      <c r="K91" s="159">
        <f t="shared" si="140"/>
        <v>0</v>
      </c>
      <c r="L91" s="131">
        <f t="shared" ca="1" si="141"/>
        <v>0</v>
      </c>
      <c r="M91" s="127" t="str">
        <f ca="1">IF(OR(CH91=0,ISERROR(MATCH(I91,KKoef!E:E,0))),"",MATCH(I91,KKoef!E:E,0)-1)</f>
        <v/>
      </c>
      <c r="N91" s="127" t="str">
        <f ca="1">IF(M91="","",OFFSET(KKoef!$B$1,M91,0))</f>
        <v/>
      </c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250"/>
      <c r="AA91" s="119">
        <f t="shared" ca="1" si="76"/>
        <v>0</v>
      </c>
      <c r="AB91" s="252">
        <f t="shared" si="190"/>
        <v>0</v>
      </c>
      <c r="AC91" s="119">
        <f t="shared" si="191"/>
        <v>0</v>
      </c>
      <c r="AD91" s="252">
        <f t="shared" si="192"/>
        <v>0</v>
      </c>
      <c r="AE91" s="170">
        <f t="shared" ca="1" si="77"/>
        <v>0</v>
      </c>
      <c r="AF91" s="22"/>
      <c r="AG91" s="224"/>
      <c r="AH91" s="194"/>
      <c r="AI91" s="194"/>
      <c r="AJ91" s="194"/>
      <c r="AK91" s="225"/>
      <c r="AL91" s="224"/>
      <c r="AM91" s="194"/>
      <c r="AN91" s="194"/>
      <c r="AO91" s="194"/>
      <c r="AP91" s="225"/>
      <c r="AQ91" s="224"/>
      <c r="AR91" s="194"/>
      <c r="AS91" s="194"/>
      <c r="AT91" s="194"/>
      <c r="AU91" s="225"/>
      <c r="AV91" s="224"/>
      <c r="AW91" s="194"/>
      <c r="AX91" s="194"/>
      <c r="AY91" s="194"/>
      <c r="AZ91" s="225"/>
      <c r="BA91" s="224"/>
      <c r="BB91" s="194"/>
      <c r="BC91" s="194"/>
      <c r="BD91" s="194"/>
      <c r="BE91" s="225"/>
      <c r="BF91" s="224"/>
      <c r="BG91" s="194"/>
      <c r="BH91" s="194"/>
      <c r="BI91" s="194"/>
      <c r="BJ91" s="225"/>
      <c r="BK91" s="212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215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69">
        <f t="shared" si="142"/>
        <v>0</v>
      </c>
      <c r="CH91" s="26">
        <f t="shared" si="78"/>
        <v>0</v>
      </c>
      <c r="CJ91" s="39">
        <v>83</v>
      </c>
      <c r="CK91" s="16">
        <f t="shared" si="143"/>
        <v>0</v>
      </c>
      <c r="CL91" s="51">
        <f t="shared" ca="1" si="193"/>
        <v>0</v>
      </c>
      <c r="CM91" s="51">
        <f t="shared" ca="1" si="193"/>
        <v>0</v>
      </c>
      <c r="CN91" s="51">
        <f t="shared" ca="1" si="193"/>
        <v>0</v>
      </c>
      <c r="CO91" s="51">
        <f t="shared" ca="1" si="144"/>
        <v>0</v>
      </c>
      <c r="CQ91" s="107">
        <f t="shared" si="145"/>
        <v>0</v>
      </c>
      <c r="CR91" s="107">
        <f t="shared" si="146"/>
        <v>0</v>
      </c>
      <c r="CS91" s="107">
        <f t="shared" si="147"/>
        <v>0</v>
      </c>
      <c r="CT91" s="107">
        <f t="shared" si="148"/>
        <v>0</v>
      </c>
      <c r="CU91" s="107">
        <f t="shared" si="149"/>
        <v>0</v>
      </c>
      <c r="CV91" s="107">
        <f t="shared" si="150"/>
        <v>0</v>
      </c>
      <c r="CW91" s="107">
        <f t="shared" si="151"/>
        <v>0</v>
      </c>
      <c r="CX91" s="107">
        <f t="shared" si="152"/>
        <v>0</v>
      </c>
      <c r="CY91" s="107">
        <f t="shared" si="153"/>
        <v>0</v>
      </c>
      <c r="CZ91" s="107">
        <f t="shared" si="154"/>
        <v>0</v>
      </c>
      <c r="DA91" s="107">
        <f t="shared" si="155"/>
        <v>0</v>
      </c>
      <c r="DB91" s="107">
        <f t="shared" si="156"/>
        <v>0</v>
      </c>
      <c r="DC91" s="107">
        <f t="shared" si="157"/>
        <v>0</v>
      </c>
      <c r="DD91" s="107">
        <f t="shared" si="158"/>
        <v>0</v>
      </c>
      <c r="DE91" s="107">
        <f t="shared" si="159"/>
        <v>0</v>
      </c>
      <c r="DF91" s="107">
        <f t="shared" si="160"/>
        <v>0</v>
      </c>
      <c r="DG91" s="107">
        <f t="shared" si="161"/>
        <v>0</v>
      </c>
      <c r="DH91" s="107">
        <f t="shared" si="162"/>
        <v>0</v>
      </c>
      <c r="DI91" s="107">
        <f t="shared" si="163"/>
        <v>0</v>
      </c>
      <c r="DJ91" s="107">
        <f t="shared" si="164"/>
        <v>0</v>
      </c>
      <c r="DK91" s="107">
        <f t="shared" si="165"/>
        <v>0</v>
      </c>
      <c r="DL91" s="107">
        <f t="shared" si="166"/>
        <v>0</v>
      </c>
      <c r="DM91" s="107">
        <f t="shared" si="167"/>
        <v>0</v>
      </c>
      <c r="DN91" s="107">
        <f t="shared" si="168"/>
        <v>0</v>
      </c>
      <c r="DO91" s="107">
        <f t="shared" si="169"/>
        <v>0</v>
      </c>
      <c r="DP91" s="107">
        <f t="shared" si="170"/>
        <v>0</v>
      </c>
      <c r="DQ91" s="107">
        <f t="shared" si="171"/>
        <v>0</v>
      </c>
      <c r="DR91" s="107">
        <f t="shared" si="172"/>
        <v>0</v>
      </c>
      <c r="DS91" s="107">
        <f t="shared" si="173"/>
        <v>0</v>
      </c>
      <c r="DT91" s="107">
        <f t="shared" si="174"/>
        <v>0</v>
      </c>
      <c r="DV91" s="107">
        <f t="shared" si="175"/>
        <v>0</v>
      </c>
      <c r="DW91" s="107">
        <f t="shared" si="176"/>
        <v>0</v>
      </c>
      <c r="DX91" s="107">
        <f t="shared" si="177"/>
        <v>0</v>
      </c>
      <c r="DY91" s="107">
        <f t="shared" si="178"/>
        <v>0</v>
      </c>
      <c r="DZ91" s="107">
        <f t="shared" si="179"/>
        <v>0</v>
      </c>
      <c r="EA91" s="107">
        <f t="shared" si="180"/>
        <v>0</v>
      </c>
      <c r="EB91" s="107">
        <f t="shared" si="181"/>
        <v>0</v>
      </c>
      <c r="EC91" s="107">
        <f t="shared" si="182"/>
        <v>0</v>
      </c>
      <c r="ED91" s="107">
        <f t="shared" si="183"/>
        <v>0</v>
      </c>
      <c r="EE91" s="107">
        <f t="shared" si="184"/>
        <v>0</v>
      </c>
      <c r="EG91" s="195">
        <f t="shared" si="185"/>
        <v>0</v>
      </c>
      <c r="EH91" s="195">
        <f t="shared" si="186"/>
        <v>0</v>
      </c>
      <c r="EI91" s="195">
        <f t="shared" si="187"/>
        <v>0</v>
      </c>
      <c r="EJ91" s="195">
        <f t="shared" si="188"/>
        <v>0</v>
      </c>
      <c r="EK91" s="195">
        <f t="shared" si="194"/>
        <v>0</v>
      </c>
      <c r="EL91" s="195">
        <f t="shared" si="194"/>
        <v>0</v>
      </c>
      <c r="EM91" s="195">
        <f t="shared" si="194"/>
        <v>0</v>
      </c>
      <c r="EN91" s="195">
        <f t="shared" si="194"/>
        <v>0</v>
      </c>
      <c r="EO91" s="195">
        <f t="shared" si="194"/>
        <v>0</v>
      </c>
      <c r="EP91" s="195">
        <f t="shared" si="194"/>
        <v>0</v>
      </c>
    </row>
    <row r="92" spans="2:146" x14ac:dyDescent="0.2">
      <c r="B92" s="126">
        <f t="shared" si="135"/>
        <v>1</v>
      </c>
      <c r="C92" s="126" t="str">
        <f t="shared" ca="1" si="136"/>
        <v/>
      </c>
      <c r="D92" s="126" t="str">
        <f t="shared" ca="1" si="137"/>
        <v/>
      </c>
      <c r="E92" s="126" t="str">
        <f t="shared" ca="1" si="138"/>
        <v/>
      </c>
      <c r="F92" s="127" t="str">
        <f ca="1">OFFSET(prihlasky!$H$1,$CJ92,0)</f>
        <v/>
      </c>
      <c r="G92" s="127" t="str">
        <f ca="1">IF(OFFSET(prihlasky!$B$1,$CJ92,0)="","",(OFFSET(prihlasky!$B$1,$CJ92,0)))</f>
        <v/>
      </c>
      <c r="H92" s="127">
        <f ca="1">OFFSET(prihlasky!$I$1,$CJ92,0)</f>
        <v>0</v>
      </c>
      <c r="I92" s="127">
        <f ca="1">OFFSET(prihlasky!$A$1,$CJ92,0)</f>
        <v>0</v>
      </c>
      <c r="J92" s="126">
        <f t="shared" si="139"/>
        <v>0</v>
      </c>
      <c r="K92" s="159">
        <f t="shared" si="140"/>
        <v>0</v>
      </c>
      <c r="L92" s="131">
        <f t="shared" ca="1" si="141"/>
        <v>0</v>
      </c>
      <c r="M92" s="127" t="str">
        <f ca="1">IF(OR(CH92=0,ISERROR(MATCH(I92,KKoef!E:E,0))),"",MATCH(I92,KKoef!E:E,0)-1)</f>
        <v/>
      </c>
      <c r="N92" s="127" t="str">
        <f ca="1">IF(M92="","",OFFSET(KKoef!$B$1,M92,0))</f>
        <v/>
      </c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250"/>
      <c r="AA92" s="119">
        <f t="shared" ca="1" si="76"/>
        <v>0</v>
      </c>
      <c r="AB92" s="252">
        <f t="shared" si="190"/>
        <v>0</v>
      </c>
      <c r="AC92" s="119">
        <f t="shared" si="191"/>
        <v>0</v>
      </c>
      <c r="AD92" s="252">
        <f t="shared" si="192"/>
        <v>0</v>
      </c>
      <c r="AE92" s="170">
        <f t="shared" ca="1" si="77"/>
        <v>0</v>
      </c>
      <c r="AF92" s="22"/>
      <c r="AG92" s="224"/>
      <c r="AH92" s="194"/>
      <c r="AI92" s="194"/>
      <c r="AJ92" s="194"/>
      <c r="AK92" s="225"/>
      <c r="AL92" s="224"/>
      <c r="AM92" s="194"/>
      <c r="AN92" s="194"/>
      <c r="AO92" s="194"/>
      <c r="AP92" s="225"/>
      <c r="AQ92" s="224"/>
      <c r="AR92" s="194"/>
      <c r="AS92" s="194"/>
      <c r="AT92" s="194"/>
      <c r="AU92" s="225"/>
      <c r="AV92" s="224"/>
      <c r="AW92" s="194"/>
      <c r="AX92" s="194"/>
      <c r="AY92" s="194"/>
      <c r="AZ92" s="225"/>
      <c r="BA92" s="224"/>
      <c r="BB92" s="194"/>
      <c r="BC92" s="194"/>
      <c r="BD92" s="194"/>
      <c r="BE92" s="225"/>
      <c r="BF92" s="224"/>
      <c r="BG92" s="194"/>
      <c r="BH92" s="194"/>
      <c r="BI92" s="194"/>
      <c r="BJ92" s="225"/>
      <c r="BK92" s="212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215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69">
        <f t="shared" si="142"/>
        <v>0</v>
      </c>
      <c r="CH92" s="26">
        <f t="shared" si="78"/>
        <v>0</v>
      </c>
      <c r="CJ92" s="39">
        <v>84</v>
      </c>
      <c r="CK92" s="16">
        <f t="shared" si="143"/>
        <v>0</v>
      </c>
      <c r="CL92" s="51">
        <f t="shared" ca="1" si="193"/>
        <v>0</v>
      </c>
      <c r="CM92" s="51">
        <f t="shared" ca="1" si="193"/>
        <v>0</v>
      </c>
      <c r="CN92" s="51">
        <f t="shared" ca="1" si="193"/>
        <v>0</v>
      </c>
      <c r="CO92" s="51">
        <f t="shared" ca="1" si="144"/>
        <v>0</v>
      </c>
      <c r="CQ92" s="107">
        <f t="shared" si="145"/>
        <v>0</v>
      </c>
      <c r="CR92" s="107">
        <f t="shared" si="146"/>
        <v>0</v>
      </c>
      <c r="CS92" s="107">
        <f t="shared" si="147"/>
        <v>0</v>
      </c>
      <c r="CT92" s="107">
        <f t="shared" si="148"/>
        <v>0</v>
      </c>
      <c r="CU92" s="107">
        <f t="shared" si="149"/>
        <v>0</v>
      </c>
      <c r="CV92" s="107">
        <f t="shared" si="150"/>
        <v>0</v>
      </c>
      <c r="CW92" s="107">
        <f t="shared" si="151"/>
        <v>0</v>
      </c>
      <c r="CX92" s="107">
        <f t="shared" si="152"/>
        <v>0</v>
      </c>
      <c r="CY92" s="107">
        <f t="shared" si="153"/>
        <v>0</v>
      </c>
      <c r="CZ92" s="107">
        <f t="shared" si="154"/>
        <v>0</v>
      </c>
      <c r="DA92" s="107">
        <f t="shared" si="155"/>
        <v>0</v>
      </c>
      <c r="DB92" s="107">
        <f t="shared" si="156"/>
        <v>0</v>
      </c>
      <c r="DC92" s="107">
        <f t="shared" si="157"/>
        <v>0</v>
      </c>
      <c r="DD92" s="107">
        <f t="shared" si="158"/>
        <v>0</v>
      </c>
      <c r="DE92" s="107">
        <f t="shared" si="159"/>
        <v>0</v>
      </c>
      <c r="DF92" s="107">
        <f t="shared" si="160"/>
        <v>0</v>
      </c>
      <c r="DG92" s="107">
        <f t="shared" si="161"/>
        <v>0</v>
      </c>
      <c r="DH92" s="107">
        <f t="shared" si="162"/>
        <v>0</v>
      </c>
      <c r="DI92" s="107">
        <f t="shared" si="163"/>
        <v>0</v>
      </c>
      <c r="DJ92" s="107">
        <f t="shared" si="164"/>
        <v>0</v>
      </c>
      <c r="DK92" s="107">
        <f t="shared" si="165"/>
        <v>0</v>
      </c>
      <c r="DL92" s="107">
        <f t="shared" si="166"/>
        <v>0</v>
      </c>
      <c r="DM92" s="107">
        <f t="shared" si="167"/>
        <v>0</v>
      </c>
      <c r="DN92" s="107">
        <f t="shared" si="168"/>
        <v>0</v>
      </c>
      <c r="DO92" s="107">
        <f t="shared" si="169"/>
        <v>0</v>
      </c>
      <c r="DP92" s="107">
        <f t="shared" si="170"/>
        <v>0</v>
      </c>
      <c r="DQ92" s="107">
        <f t="shared" si="171"/>
        <v>0</v>
      </c>
      <c r="DR92" s="107">
        <f t="shared" si="172"/>
        <v>0</v>
      </c>
      <c r="DS92" s="107">
        <f t="shared" si="173"/>
        <v>0</v>
      </c>
      <c r="DT92" s="107">
        <f t="shared" si="174"/>
        <v>0</v>
      </c>
      <c r="DV92" s="107">
        <f t="shared" si="175"/>
        <v>0</v>
      </c>
      <c r="DW92" s="107">
        <f t="shared" si="176"/>
        <v>0</v>
      </c>
      <c r="DX92" s="107">
        <f t="shared" si="177"/>
        <v>0</v>
      </c>
      <c r="DY92" s="107">
        <f t="shared" si="178"/>
        <v>0</v>
      </c>
      <c r="DZ92" s="107">
        <f t="shared" si="179"/>
        <v>0</v>
      </c>
      <c r="EA92" s="107">
        <f t="shared" si="180"/>
        <v>0</v>
      </c>
      <c r="EB92" s="107">
        <f t="shared" si="181"/>
        <v>0</v>
      </c>
      <c r="EC92" s="107">
        <f t="shared" si="182"/>
        <v>0</v>
      </c>
      <c r="ED92" s="107">
        <f t="shared" si="183"/>
        <v>0</v>
      </c>
      <c r="EE92" s="107">
        <f t="shared" si="184"/>
        <v>0</v>
      </c>
      <c r="EG92" s="195">
        <f t="shared" si="185"/>
        <v>0</v>
      </c>
      <c r="EH92" s="195">
        <f t="shared" si="186"/>
        <v>0</v>
      </c>
      <c r="EI92" s="195">
        <f t="shared" si="187"/>
        <v>0</v>
      </c>
      <c r="EJ92" s="195">
        <f t="shared" si="188"/>
        <v>0</v>
      </c>
      <c r="EK92" s="195">
        <f t="shared" si="194"/>
        <v>0</v>
      </c>
      <c r="EL92" s="195">
        <f t="shared" si="194"/>
        <v>0</v>
      </c>
      <c r="EM92" s="195">
        <f t="shared" si="194"/>
        <v>0</v>
      </c>
      <c r="EN92" s="195">
        <f t="shared" si="194"/>
        <v>0</v>
      </c>
      <c r="EO92" s="195">
        <f t="shared" si="194"/>
        <v>0</v>
      </c>
      <c r="EP92" s="195">
        <f t="shared" si="194"/>
        <v>0</v>
      </c>
    </row>
    <row r="93" spans="2:146" x14ac:dyDescent="0.2">
      <c r="B93" s="126">
        <f t="shared" si="135"/>
        <v>1</v>
      </c>
      <c r="C93" s="126" t="str">
        <f t="shared" ca="1" si="136"/>
        <v/>
      </c>
      <c r="D93" s="126" t="str">
        <f t="shared" ca="1" si="137"/>
        <v/>
      </c>
      <c r="E93" s="126" t="str">
        <f t="shared" ca="1" si="138"/>
        <v/>
      </c>
      <c r="F93" s="127" t="str">
        <f ca="1">OFFSET(prihlasky!$H$1,$CJ93,0)</f>
        <v/>
      </c>
      <c r="G93" s="127" t="str">
        <f ca="1">IF(OFFSET(prihlasky!$B$1,$CJ93,0)="","",(OFFSET(prihlasky!$B$1,$CJ93,0)))</f>
        <v/>
      </c>
      <c r="H93" s="127">
        <f ca="1">OFFSET(prihlasky!$I$1,$CJ93,0)</f>
        <v>0</v>
      </c>
      <c r="I93" s="127">
        <f ca="1">OFFSET(prihlasky!$A$1,$CJ93,0)</f>
        <v>0</v>
      </c>
      <c r="J93" s="126">
        <f t="shared" si="139"/>
        <v>0</v>
      </c>
      <c r="K93" s="159">
        <f t="shared" si="140"/>
        <v>0</v>
      </c>
      <c r="L93" s="131">
        <f t="shared" ca="1" si="141"/>
        <v>0</v>
      </c>
      <c r="M93" s="127" t="str">
        <f ca="1">IF(OR(CH93=0,ISERROR(MATCH(I93,KKoef!E:E,0))),"",MATCH(I93,KKoef!E:E,0)-1)</f>
        <v/>
      </c>
      <c r="N93" s="127" t="str">
        <f ca="1">IF(M93="","",OFFSET(KKoef!$B$1,M93,0))</f>
        <v/>
      </c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250"/>
      <c r="AA93" s="119">
        <f t="shared" ca="1" si="76"/>
        <v>0</v>
      </c>
      <c r="AB93" s="252">
        <f t="shared" si="190"/>
        <v>0</v>
      </c>
      <c r="AC93" s="119">
        <f t="shared" si="191"/>
        <v>0</v>
      </c>
      <c r="AD93" s="252">
        <f t="shared" si="192"/>
        <v>0</v>
      </c>
      <c r="AE93" s="170">
        <f t="shared" ca="1" si="77"/>
        <v>0</v>
      </c>
      <c r="AF93" s="22"/>
      <c r="AG93" s="224"/>
      <c r="AH93" s="194"/>
      <c r="AI93" s="194"/>
      <c r="AJ93" s="194"/>
      <c r="AK93" s="225"/>
      <c r="AL93" s="224"/>
      <c r="AM93" s="194"/>
      <c r="AN93" s="194"/>
      <c r="AO93" s="194"/>
      <c r="AP93" s="225"/>
      <c r="AQ93" s="224"/>
      <c r="AR93" s="194"/>
      <c r="AS93" s="194"/>
      <c r="AT93" s="194"/>
      <c r="AU93" s="225"/>
      <c r="AV93" s="224"/>
      <c r="AW93" s="194"/>
      <c r="AX93" s="194"/>
      <c r="AY93" s="194"/>
      <c r="AZ93" s="225"/>
      <c r="BA93" s="224"/>
      <c r="BB93" s="194"/>
      <c r="BC93" s="194"/>
      <c r="BD93" s="194"/>
      <c r="BE93" s="225"/>
      <c r="BF93" s="224"/>
      <c r="BG93" s="194"/>
      <c r="BH93" s="194"/>
      <c r="BI93" s="194"/>
      <c r="BJ93" s="225"/>
      <c r="BK93" s="212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215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69">
        <f t="shared" si="142"/>
        <v>0</v>
      </c>
      <c r="CH93" s="26">
        <f t="shared" si="78"/>
        <v>0</v>
      </c>
      <c r="CJ93" s="39">
        <v>85</v>
      </c>
      <c r="CK93" s="16">
        <f t="shared" si="143"/>
        <v>0</v>
      </c>
      <c r="CL93" s="51">
        <f t="shared" ca="1" si="193"/>
        <v>0</v>
      </c>
      <c r="CM93" s="51">
        <f t="shared" ca="1" si="193"/>
        <v>0</v>
      </c>
      <c r="CN93" s="51">
        <f t="shared" ca="1" si="193"/>
        <v>0</v>
      </c>
      <c r="CO93" s="51">
        <f t="shared" ca="1" si="144"/>
        <v>0</v>
      </c>
      <c r="CQ93" s="107">
        <f t="shared" si="145"/>
        <v>0</v>
      </c>
      <c r="CR93" s="107">
        <f t="shared" si="146"/>
        <v>0</v>
      </c>
      <c r="CS93" s="107">
        <f t="shared" si="147"/>
        <v>0</v>
      </c>
      <c r="CT93" s="107">
        <f t="shared" si="148"/>
        <v>0</v>
      </c>
      <c r="CU93" s="107">
        <f t="shared" si="149"/>
        <v>0</v>
      </c>
      <c r="CV93" s="107">
        <f t="shared" si="150"/>
        <v>0</v>
      </c>
      <c r="CW93" s="107">
        <f t="shared" si="151"/>
        <v>0</v>
      </c>
      <c r="CX93" s="107">
        <f t="shared" si="152"/>
        <v>0</v>
      </c>
      <c r="CY93" s="107">
        <f t="shared" si="153"/>
        <v>0</v>
      </c>
      <c r="CZ93" s="107">
        <f t="shared" si="154"/>
        <v>0</v>
      </c>
      <c r="DA93" s="107">
        <f t="shared" si="155"/>
        <v>0</v>
      </c>
      <c r="DB93" s="107">
        <f t="shared" si="156"/>
        <v>0</v>
      </c>
      <c r="DC93" s="107">
        <f t="shared" si="157"/>
        <v>0</v>
      </c>
      <c r="DD93" s="107">
        <f t="shared" si="158"/>
        <v>0</v>
      </c>
      <c r="DE93" s="107">
        <f t="shared" si="159"/>
        <v>0</v>
      </c>
      <c r="DF93" s="107">
        <f t="shared" si="160"/>
        <v>0</v>
      </c>
      <c r="DG93" s="107">
        <f t="shared" si="161"/>
        <v>0</v>
      </c>
      <c r="DH93" s="107">
        <f t="shared" si="162"/>
        <v>0</v>
      </c>
      <c r="DI93" s="107">
        <f t="shared" si="163"/>
        <v>0</v>
      </c>
      <c r="DJ93" s="107">
        <f t="shared" si="164"/>
        <v>0</v>
      </c>
      <c r="DK93" s="107">
        <f t="shared" si="165"/>
        <v>0</v>
      </c>
      <c r="DL93" s="107">
        <f t="shared" si="166"/>
        <v>0</v>
      </c>
      <c r="DM93" s="107">
        <f t="shared" si="167"/>
        <v>0</v>
      </c>
      <c r="DN93" s="107">
        <f t="shared" si="168"/>
        <v>0</v>
      </c>
      <c r="DO93" s="107">
        <f t="shared" si="169"/>
        <v>0</v>
      </c>
      <c r="DP93" s="107">
        <f t="shared" si="170"/>
        <v>0</v>
      </c>
      <c r="DQ93" s="107">
        <f t="shared" si="171"/>
        <v>0</v>
      </c>
      <c r="DR93" s="107">
        <f t="shared" si="172"/>
        <v>0</v>
      </c>
      <c r="DS93" s="107">
        <f t="shared" si="173"/>
        <v>0</v>
      </c>
      <c r="DT93" s="107">
        <f t="shared" si="174"/>
        <v>0</v>
      </c>
      <c r="DV93" s="107">
        <f t="shared" si="175"/>
        <v>0</v>
      </c>
      <c r="DW93" s="107">
        <f t="shared" si="176"/>
        <v>0</v>
      </c>
      <c r="DX93" s="107">
        <f t="shared" si="177"/>
        <v>0</v>
      </c>
      <c r="DY93" s="107">
        <f t="shared" si="178"/>
        <v>0</v>
      </c>
      <c r="DZ93" s="107">
        <f t="shared" si="179"/>
        <v>0</v>
      </c>
      <c r="EA93" s="107">
        <f t="shared" si="180"/>
        <v>0</v>
      </c>
      <c r="EB93" s="107">
        <f t="shared" si="181"/>
        <v>0</v>
      </c>
      <c r="EC93" s="107">
        <f t="shared" si="182"/>
        <v>0</v>
      </c>
      <c r="ED93" s="107">
        <f t="shared" si="183"/>
        <v>0</v>
      </c>
      <c r="EE93" s="107">
        <f t="shared" si="184"/>
        <v>0</v>
      </c>
      <c r="EG93" s="195">
        <f t="shared" si="185"/>
        <v>0</v>
      </c>
      <c r="EH93" s="195">
        <f t="shared" si="186"/>
        <v>0</v>
      </c>
      <c r="EI93" s="195">
        <f t="shared" si="187"/>
        <v>0</v>
      </c>
      <c r="EJ93" s="195">
        <f t="shared" si="188"/>
        <v>0</v>
      </c>
      <c r="EK93" s="195">
        <f t="shared" si="194"/>
        <v>0</v>
      </c>
      <c r="EL93" s="195">
        <f t="shared" si="194"/>
        <v>0</v>
      </c>
      <c r="EM93" s="195">
        <f t="shared" si="194"/>
        <v>0</v>
      </c>
      <c r="EN93" s="195">
        <f t="shared" si="194"/>
        <v>0</v>
      </c>
      <c r="EO93" s="195">
        <f t="shared" si="194"/>
        <v>0</v>
      </c>
      <c r="EP93" s="195">
        <f t="shared" si="194"/>
        <v>0</v>
      </c>
    </row>
    <row r="94" spans="2:146" x14ac:dyDescent="0.2">
      <c r="B94" s="126">
        <f t="shared" si="135"/>
        <v>1</v>
      </c>
      <c r="C94" s="126" t="str">
        <f t="shared" ca="1" si="136"/>
        <v/>
      </c>
      <c r="D94" s="126" t="str">
        <f t="shared" ca="1" si="137"/>
        <v/>
      </c>
      <c r="E94" s="126" t="str">
        <f t="shared" ca="1" si="138"/>
        <v/>
      </c>
      <c r="F94" s="127" t="str">
        <f ca="1">OFFSET(prihlasky!$H$1,$CJ94,0)</f>
        <v/>
      </c>
      <c r="G94" s="127" t="str">
        <f ca="1">IF(OFFSET(prihlasky!$B$1,$CJ94,0)="","",(OFFSET(prihlasky!$B$1,$CJ94,0)))</f>
        <v/>
      </c>
      <c r="H94" s="127">
        <f ca="1">OFFSET(prihlasky!$I$1,$CJ94,0)</f>
        <v>0</v>
      </c>
      <c r="I94" s="127">
        <f ca="1">OFFSET(prihlasky!$A$1,$CJ94,0)</f>
        <v>0</v>
      </c>
      <c r="J94" s="126">
        <f t="shared" si="139"/>
        <v>0</v>
      </c>
      <c r="K94" s="159">
        <f t="shared" si="140"/>
        <v>0</v>
      </c>
      <c r="L94" s="131">
        <f t="shared" ca="1" si="141"/>
        <v>0</v>
      </c>
      <c r="M94" s="127" t="str">
        <f ca="1">IF(OR(CH94=0,ISERROR(MATCH(I94,KKoef!E:E,0))),"",MATCH(I94,KKoef!E:E,0)-1)</f>
        <v/>
      </c>
      <c r="N94" s="127" t="str">
        <f ca="1">IF(M94="","",OFFSET(KKoef!$B$1,M94,0))</f>
        <v/>
      </c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250"/>
      <c r="AA94" s="119">
        <f t="shared" ca="1" si="76"/>
        <v>0</v>
      </c>
      <c r="AB94" s="252">
        <f t="shared" si="190"/>
        <v>0</v>
      </c>
      <c r="AC94" s="119">
        <f t="shared" si="191"/>
        <v>0</v>
      </c>
      <c r="AD94" s="252">
        <f t="shared" si="192"/>
        <v>0</v>
      </c>
      <c r="AE94" s="170">
        <f t="shared" ca="1" si="77"/>
        <v>0</v>
      </c>
      <c r="AF94" s="22"/>
      <c r="AG94" s="224"/>
      <c r="AH94" s="194"/>
      <c r="AI94" s="194"/>
      <c r="AJ94" s="194"/>
      <c r="AK94" s="225"/>
      <c r="AL94" s="224"/>
      <c r="AM94" s="194"/>
      <c r="AN94" s="194"/>
      <c r="AO94" s="194"/>
      <c r="AP94" s="225"/>
      <c r="AQ94" s="224"/>
      <c r="AR94" s="194"/>
      <c r="AS94" s="194"/>
      <c r="AT94" s="194"/>
      <c r="AU94" s="225"/>
      <c r="AV94" s="224"/>
      <c r="AW94" s="194"/>
      <c r="AX94" s="194"/>
      <c r="AY94" s="194"/>
      <c r="AZ94" s="225"/>
      <c r="BA94" s="224"/>
      <c r="BB94" s="194"/>
      <c r="BC94" s="194"/>
      <c r="BD94" s="194"/>
      <c r="BE94" s="225"/>
      <c r="BF94" s="224"/>
      <c r="BG94" s="194"/>
      <c r="BH94" s="194"/>
      <c r="BI94" s="194"/>
      <c r="BJ94" s="225"/>
      <c r="BK94" s="212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215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69">
        <f t="shared" si="142"/>
        <v>0</v>
      </c>
      <c r="CH94" s="26">
        <f t="shared" si="78"/>
        <v>0</v>
      </c>
      <c r="CJ94" s="39">
        <v>86</v>
      </c>
      <c r="CK94" s="16">
        <f t="shared" si="143"/>
        <v>0</v>
      </c>
      <c r="CL94" s="51">
        <f t="shared" ca="1" si="193"/>
        <v>0</v>
      </c>
      <c r="CM94" s="51">
        <f t="shared" ca="1" si="193"/>
        <v>0</v>
      </c>
      <c r="CN94" s="51">
        <f t="shared" ca="1" si="193"/>
        <v>0</v>
      </c>
      <c r="CO94" s="51">
        <f t="shared" ca="1" si="144"/>
        <v>0</v>
      </c>
      <c r="CQ94" s="107">
        <f t="shared" si="145"/>
        <v>0</v>
      </c>
      <c r="CR94" s="107">
        <f t="shared" si="146"/>
        <v>0</v>
      </c>
      <c r="CS94" s="107">
        <f t="shared" si="147"/>
        <v>0</v>
      </c>
      <c r="CT94" s="107">
        <f t="shared" si="148"/>
        <v>0</v>
      </c>
      <c r="CU94" s="107">
        <f t="shared" si="149"/>
        <v>0</v>
      </c>
      <c r="CV94" s="107">
        <f t="shared" si="150"/>
        <v>0</v>
      </c>
      <c r="CW94" s="107">
        <f t="shared" si="151"/>
        <v>0</v>
      </c>
      <c r="CX94" s="107">
        <f t="shared" si="152"/>
        <v>0</v>
      </c>
      <c r="CY94" s="107">
        <f t="shared" si="153"/>
        <v>0</v>
      </c>
      <c r="CZ94" s="107">
        <f t="shared" si="154"/>
        <v>0</v>
      </c>
      <c r="DA94" s="107">
        <f t="shared" si="155"/>
        <v>0</v>
      </c>
      <c r="DB94" s="107">
        <f t="shared" si="156"/>
        <v>0</v>
      </c>
      <c r="DC94" s="107">
        <f t="shared" si="157"/>
        <v>0</v>
      </c>
      <c r="DD94" s="107">
        <f t="shared" si="158"/>
        <v>0</v>
      </c>
      <c r="DE94" s="107">
        <f t="shared" si="159"/>
        <v>0</v>
      </c>
      <c r="DF94" s="107">
        <f t="shared" si="160"/>
        <v>0</v>
      </c>
      <c r="DG94" s="107">
        <f t="shared" si="161"/>
        <v>0</v>
      </c>
      <c r="DH94" s="107">
        <f t="shared" si="162"/>
        <v>0</v>
      </c>
      <c r="DI94" s="107">
        <f t="shared" si="163"/>
        <v>0</v>
      </c>
      <c r="DJ94" s="107">
        <f t="shared" si="164"/>
        <v>0</v>
      </c>
      <c r="DK94" s="107">
        <f t="shared" si="165"/>
        <v>0</v>
      </c>
      <c r="DL94" s="107">
        <f t="shared" si="166"/>
        <v>0</v>
      </c>
      <c r="DM94" s="107">
        <f t="shared" si="167"/>
        <v>0</v>
      </c>
      <c r="DN94" s="107">
        <f t="shared" si="168"/>
        <v>0</v>
      </c>
      <c r="DO94" s="107">
        <f t="shared" si="169"/>
        <v>0</v>
      </c>
      <c r="DP94" s="107">
        <f t="shared" si="170"/>
        <v>0</v>
      </c>
      <c r="DQ94" s="107">
        <f t="shared" si="171"/>
        <v>0</v>
      </c>
      <c r="DR94" s="107">
        <f t="shared" si="172"/>
        <v>0</v>
      </c>
      <c r="DS94" s="107">
        <f t="shared" si="173"/>
        <v>0</v>
      </c>
      <c r="DT94" s="107">
        <f t="shared" si="174"/>
        <v>0</v>
      </c>
      <c r="DV94" s="107">
        <f t="shared" si="175"/>
        <v>0</v>
      </c>
      <c r="DW94" s="107">
        <f t="shared" si="176"/>
        <v>0</v>
      </c>
      <c r="DX94" s="107">
        <f t="shared" si="177"/>
        <v>0</v>
      </c>
      <c r="DY94" s="107">
        <f t="shared" si="178"/>
        <v>0</v>
      </c>
      <c r="DZ94" s="107">
        <f t="shared" si="179"/>
        <v>0</v>
      </c>
      <c r="EA94" s="107">
        <f t="shared" si="180"/>
        <v>0</v>
      </c>
      <c r="EB94" s="107">
        <f t="shared" si="181"/>
        <v>0</v>
      </c>
      <c r="EC94" s="107">
        <f t="shared" si="182"/>
        <v>0</v>
      </c>
      <c r="ED94" s="107">
        <f t="shared" si="183"/>
        <v>0</v>
      </c>
      <c r="EE94" s="107">
        <f t="shared" si="184"/>
        <v>0</v>
      </c>
      <c r="EG94" s="195">
        <f t="shared" si="185"/>
        <v>0</v>
      </c>
      <c r="EH94" s="195">
        <f t="shared" si="186"/>
        <v>0</v>
      </c>
      <c r="EI94" s="195">
        <f t="shared" si="187"/>
        <v>0</v>
      </c>
      <c r="EJ94" s="195">
        <f t="shared" si="188"/>
        <v>0</v>
      </c>
      <c r="EK94" s="195">
        <f t="shared" si="194"/>
        <v>0</v>
      </c>
      <c r="EL94" s="195">
        <f t="shared" si="194"/>
        <v>0</v>
      </c>
      <c r="EM94" s="195">
        <f t="shared" si="194"/>
        <v>0</v>
      </c>
      <c r="EN94" s="195">
        <f t="shared" si="194"/>
        <v>0</v>
      </c>
      <c r="EO94" s="195">
        <f t="shared" si="194"/>
        <v>0</v>
      </c>
      <c r="EP94" s="195">
        <f t="shared" si="194"/>
        <v>0</v>
      </c>
    </row>
    <row r="95" spans="2:146" x14ac:dyDescent="0.2">
      <c r="B95" s="126">
        <f t="shared" si="135"/>
        <v>1</v>
      </c>
      <c r="C95" s="126" t="str">
        <f t="shared" ca="1" si="136"/>
        <v/>
      </c>
      <c r="D95" s="126" t="str">
        <f t="shared" ca="1" si="137"/>
        <v/>
      </c>
      <c r="E95" s="126" t="str">
        <f t="shared" ca="1" si="138"/>
        <v/>
      </c>
      <c r="F95" s="127" t="str">
        <f ca="1">OFFSET(prihlasky!$H$1,$CJ95,0)</f>
        <v/>
      </c>
      <c r="G95" s="127" t="str">
        <f ca="1">IF(OFFSET(prihlasky!$B$1,$CJ95,0)="","",(OFFSET(prihlasky!$B$1,$CJ95,0)))</f>
        <v/>
      </c>
      <c r="H95" s="127">
        <f ca="1">OFFSET(prihlasky!$I$1,$CJ95,0)</f>
        <v>0</v>
      </c>
      <c r="I95" s="127">
        <f ca="1">OFFSET(prihlasky!$A$1,$CJ95,0)</f>
        <v>0</v>
      </c>
      <c r="J95" s="126">
        <f t="shared" si="139"/>
        <v>0</v>
      </c>
      <c r="K95" s="159">
        <f t="shared" si="140"/>
        <v>0</v>
      </c>
      <c r="L95" s="131">
        <f t="shared" ca="1" si="141"/>
        <v>0</v>
      </c>
      <c r="M95" s="127" t="str">
        <f ca="1">IF(OR(CH95=0,ISERROR(MATCH(I95,KKoef!E:E,0))),"",MATCH(I95,KKoef!E:E,0)-1)</f>
        <v/>
      </c>
      <c r="N95" s="127" t="str">
        <f ca="1">IF(M95="","",OFFSET(KKoef!$B$1,M95,0))</f>
        <v/>
      </c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250"/>
      <c r="AA95" s="119">
        <f t="shared" ca="1" si="76"/>
        <v>0</v>
      </c>
      <c r="AB95" s="252">
        <f t="shared" si="190"/>
        <v>0</v>
      </c>
      <c r="AC95" s="119">
        <f t="shared" si="191"/>
        <v>0</v>
      </c>
      <c r="AD95" s="252">
        <f t="shared" si="192"/>
        <v>0</v>
      </c>
      <c r="AE95" s="170">
        <f t="shared" ca="1" si="77"/>
        <v>0</v>
      </c>
      <c r="AF95" s="22"/>
      <c r="AG95" s="224"/>
      <c r="AH95" s="194"/>
      <c r="AI95" s="194"/>
      <c r="AJ95" s="194"/>
      <c r="AK95" s="225"/>
      <c r="AL95" s="224"/>
      <c r="AM95" s="194"/>
      <c r="AN95" s="194"/>
      <c r="AO95" s="194"/>
      <c r="AP95" s="225"/>
      <c r="AQ95" s="224"/>
      <c r="AR95" s="194"/>
      <c r="AS95" s="194"/>
      <c r="AT95" s="194"/>
      <c r="AU95" s="225"/>
      <c r="AV95" s="224"/>
      <c r="AW95" s="194"/>
      <c r="AX95" s="194"/>
      <c r="AY95" s="194"/>
      <c r="AZ95" s="225"/>
      <c r="BA95" s="224"/>
      <c r="BB95" s="194"/>
      <c r="BC95" s="194"/>
      <c r="BD95" s="194"/>
      <c r="BE95" s="225"/>
      <c r="BF95" s="224"/>
      <c r="BG95" s="194"/>
      <c r="BH95" s="194"/>
      <c r="BI95" s="194"/>
      <c r="BJ95" s="225"/>
      <c r="BK95" s="212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215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69">
        <f t="shared" si="142"/>
        <v>0</v>
      </c>
      <c r="CH95" s="26">
        <f t="shared" si="78"/>
        <v>0</v>
      </c>
      <c r="CJ95" s="39">
        <v>87</v>
      </c>
      <c r="CK95" s="16">
        <f t="shared" si="143"/>
        <v>0</v>
      </c>
      <c r="CL95" s="51">
        <f t="shared" ca="1" si="193"/>
        <v>0</v>
      </c>
      <c r="CM95" s="51">
        <f t="shared" ca="1" si="193"/>
        <v>0</v>
      </c>
      <c r="CN95" s="51">
        <f t="shared" ca="1" si="193"/>
        <v>0</v>
      </c>
      <c r="CO95" s="51">
        <f t="shared" ca="1" si="144"/>
        <v>0</v>
      </c>
      <c r="CQ95" s="107">
        <f t="shared" si="145"/>
        <v>0</v>
      </c>
      <c r="CR95" s="107">
        <f t="shared" si="146"/>
        <v>0</v>
      </c>
      <c r="CS95" s="107">
        <f t="shared" si="147"/>
        <v>0</v>
      </c>
      <c r="CT95" s="107">
        <f t="shared" si="148"/>
        <v>0</v>
      </c>
      <c r="CU95" s="107">
        <f t="shared" si="149"/>
        <v>0</v>
      </c>
      <c r="CV95" s="107">
        <f t="shared" si="150"/>
        <v>0</v>
      </c>
      <c r="CW95" s="107">
        <f t="shared" si="151"/>
        <v>0</v>
      </c>
      <c r="CX95" s="107">
        <f t="shared" si="152"/>
        <v>0</v>
      </c>
      <c r="CY95" s="107">
        <f t="shared" si="153"/>
        <v>0</v>
      </c>
      <c r="CZ95" s="107">
        <f t="shared" si="154"/>
        <v>0</v>
      </c>
      <c r="DA95" s="107">
        <f t="shared" si="155"/>
        <v>0</v>
      </c>
      <c r="DB95" s="107">
        <f t="shared" si="156"/>
        <v>0</v>
      </c>
      <c r="DC95" s="107">
        <f t="shared" si="157"/>
        <v>0</v>
      </c>
      <c r="DD95" s="107">
        <f t="shared" si="158"/>
        <v>0</v>
      </c>
      <c r="DE95" s="107">
        <f t="shared" si="159"/>
        <v>0</v>
      </c>
      <c r="DF95" s="107">
        <f t="shared" si="160"/>
        <v>0</v>
      </c>
      <c r="DG95" s="107">
        <f t="shared" si="161"/>
        <v>0</v>
      </c>
      <c r="DH95" s="107">
        <f t="shared" si="162"/>
        <v>0</v>
      </c>
      <c r="DI95" s="107">
        <f t="shared" si="163"/>
        <v>0</v>
      </c>
      <c r="DJ95" s="107">
        <f t="shared" si="164"/>
        <v>0</v>
      </c>
      <c r="DK95" s="107">
        <f t="shared" si="165"/>
        <v>0</v>
      </c>
      <c r="DL95" s="107">
        <f t="shared" si="166"/>
        <v>0</v>
      </c>
      <c r="DM95" s="107">
        <f t="shared" si="167"/>
        <v>0</v>
      </c>
      <c r="DN95" s="107">
        <f t="shared" si="168"/>
        <v>0</v>
      </c>
      <c r="DO95" s="107">
        <f t="shared" si="169"/>
        <v>0</v>
      </c>
      <c r="DP95" s="107">
        <f t="shared" si="170"/>
        <v>0</v>
      </c>
      <c r="DQ95" s="107">
        <f t="shared" si="171"/>
        <v>0</v>
      </c>
      <c r="DR95" s="107">
        <f t="shared" si="172"/>
        <v>0</v>
      </c>
      <c r="DS95" s="107">
        <f t="shared" si="173"/>
        <v>0</v>
      </c>
      <c r="DT95" s="107">
        <f t="shared" si="174"/>
        <v>0</v>
      </c>
      <c r="DV95" s="107">
        <f t="shared" si="175"/>
        <v>0</v>
      </c>
      <c r="DW95" s="107">
        <f t="shared" si="176"/>
        <v>0</v>
      </c>
      <c r="DX95" s="107">
        <f t="shared" si="177"/>
        <v>0</v>
      </c>
      <c r="DY95" s="107">
        <f t="shared" si="178"/>
        <v>0</v>
      </c>
      <c r="DZ95" s="107">
        <f t="shared" si="179"/>
        <v>0</v>
      </c>
      <c r="EA95" s="107">
        <f t="shared" si="180"/>
        <v>0</v>
      </c>
      <c r="EB95" s="107">
        <f t="shared" si="181"/>
        <v>0</v>
      </c>
      <c r="EC95" s="107">
        <f t="shared" si="182"/>
        <v>0</v>
      </c>
      <c r="ED95" s="107">
        <f t="shared" si="183"/>
        <v>0</v>
      </c>
      <c r="EE95" s="107">
        <f t="shared" si="184"/>
        <v>0</v>
      </c>
      <c r="EG95" s="195">
        <f t="shared" si="185"/>
        <v>0</v>
      </c>
      <c r="EH95" s="195">
        <f t="shared" si="186"/>
        <v>0</v>
      </c>
      <c r="EI95" s="195">
        <f t="shared" si="187"/>
        <v>0</v>
      </c>
      <c r="EJ95" s="195">
        <f t="shared" si="188"/>
        <v>0</v>
      </c>
      <c r="EK95" s="195">
        <f t="shared" si="194"/>
        <v>0</v>
      </c>
      <c r="EL95" s="195">
        <f t="shared" si="194"/>
        <v>0</v>
      </c>
      <c r="EM95" s="195">
        <f t="shared" si="194"/>
        <v>0</v>
      </c>
      <c r="EN95" s="195">
        <f t="shared" si="194"/>
        <v>0</v>
      </c>
      <c r="EO95" s="195">
        <f t="shared" si="194"/>
        <v>0</v>
      </c>
      <c r="EP95" s="195">
        <f t="shared" si="194"/>
        <v>0</v>
      </c>
    </row>
    <row r="96" spans="2:146" x14ac:dyDescent="0.2">
      <c r="B96" s="126">
        <f t="shared" si="135"/>
        <v>1</v>
      </c>
      <c r="C96" s="126" t="str">
        <f t="shared" ca="1" si="136"/>
        <v/>
      </c>
      <c r="D96" s="126" t="str">
        <f t="shared" ca="1" si="137"/>
        <v/>
      </c>
      <c r="E96" s="126" t="str">
        <f t="shared" ca="1" si="138"/>
        <v/>
      </c>
      <c r="F96" s="127" t="str">
        <f ca="1">OFFSET(prihlasky!$H$1,$CJ96,0)</f>
        <v/>
      </c>
      <c r="G96" s="127" t="str">
        <f ca="1">IF(OFFSET(prihlasky!$B$1,$CJ96,0)="","",(OFFSET(prihlasky!$B$1,$CJ96,0)))</f>
        <v/>
      </c>
      <c r="H96" s="127">
        <f ca="1">OFFSET(prihlasky!$I$1,$CJ96,0)</f>
        <v>0</v>
      </c>
      <c r="I96" s="127">
        <f ca="1">OFFSET(prihlasky!$A$1,$CJ96,0)</f>
        <v>0</v>
      </c>
      <c r="J96" s="126">
        <f t="shared" si="139"/>
        <v>0</v>
      </c>
      <c r="K96" s="159">
        <f t="shared" si="140"/>
        <v>0</v>
      </c>
      <c r="L96" s="131">
        <f t="shared" ca="1" si="141"/>
        <v>0</v>
      </c>
      <c r="M96" s="127" t="str">
        <f ca="1">IF(OR(CH96=0,ISERROR(MATCH(I96,KKoef!E:E,0))),"",MATCH(I96,KKoef!E:E,0)-1)</f>
        <v/>
      </c>
      <c r="N96" s="127" t="str">
        <f ca="1">IF(M96="","",OFFSET(KKoef!$B$1,M96,0))</f>
        <v/>
      </c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250"/>
      <c r="AA96" s="119">
        <f t="shared" ref="AA96:AA128" ca="1" si="195">IF(H96="P",Trail_3_P,Trail_3_O)</f>
        <v>0</v>
      </c>
      <c r="AB96" s="252">
        <f t="shared" si="190"/>
        <v>0</v>
      </c>
      <c r="AC96" s="119">
        <f t="shared" si="191"/>
        <v>0</v>
      </c>
      <c r="AD96" s="252">
        <f t="shared" si="192"/>
        <v>0</v>
      </c>
      <c r="AE96" s="170">
        <f t="shared" ref="AE96:AE128" ca="1" si="196">IF(AC96*60+AD96&gt;AA96*60,INT((AC96*60+AD96-AA96*60+299)/300),0)</f>
        <v>0</v>
      </c>
      <c r="AF96" s="22"/>
      <c r="AG96" s="224"/>
      <c r="AH96" s="194"/>
      <c r="AI96" s="194"/>
      <c r="AJ96" s="194"/>
      <c r="AK96" s="225"/>
      <c r="AL96" s="224"/>
      <c r="AM96" s="194"/>
      <c r="AN96" s="194"/>
      <c r="AO96" s="194"/>
      <c r="AP96" s="225"/>
      <c r="AQ96" s="224"/>
      <c r="AR96" s="194"/>
      <c r="AS96" s="194"/>
      <c r="AT96" s="194"/>
      <c r="AU96" s="225"/>
      <c r="AV96" s="224"/>
      <c r="AW96" s="194"/>
      <c r="AX96" s="194"/>
      <c r="AY96" s="194"/>
      <c r="AZ96" s="225"/>
      <c r="BA96" s="224"/>
      <c r="BB96" s="194"/>
      <c r="BC96" s="194"/>
      <c r="BD96" s="194"/>
      <c r="BE96" s="225"/>
      <c r="BF96" s="224"/>
      <c r="BG96" s="194"/>
      <c r="BH96" s="194"/>
      <c r="BI96" s="194"/>
      <c r="BJ96" s="225"/>
      <c r="BK96" s="212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215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69">
        <f t="shared" si="142"/>
        <v>0</v>
      </c>
      <c r="CH96" s="26">
        <f t="shared" ref="CH96:CH128" si="197">SUM(CQ96:DU96)</f>
        <v>0</v>
      </c>
      <c r="CJ96" s="39">
        <v>88</v>
      </c>
      <c r="CK96" s="16">
        <f t="shared" si="143"/>
        <v>0</v>
      </c>
      <c r="CL96" s="51">
        <f t="shared" ca="1" si="193"/>
        <v>0</v>
      </c>
      <c r="CM96" s="51">
        <f t="shared" ca="1" si="193"/>
        <v>0</v>
      </c>
      <c r="CN96" s="51">
        <f t="shared" ca="1" si="193"/>
        <v>0</v>
      </c>
      <c r="CO96" s="51">
        <f t="shared" ca="1" si="144"/>
        <v>0</v>
      </c>
      <c r="CQ96" s="107">
        <f t="shared" si="145"/>
        <v>0</v>
      </c>
      <c r="CR96" s="107">
        <f t="shared" si="146"/>
        <v>0</v>
      </c>
      <c r="CS96" s="107">
        <f t="shared" si="147"/>
        <v>0</v>
      </c>
      <c r="CT96" s="107">
        <f t="shared" si="148"/>
        <v>0</v>
      </c>
      <c r="CU96" s="107">
        <f t="shared" si="149"/>
        <v>0</v>
      </c>
      <c r="CV96" s="107">
        <f t="shared" si="150"/>
        <v>0</v>
      </c>
      <c r="CW96" s="107">
        <f t="shared" si="151"/>
        <v>0</v>
      </c>
      <c r="CX96" s="107">
        <f t="shared" si="152"/>
        <v>0</v>
      </c>
      <c r="CY96" s="107">
        <f t="shared" si="153"/>
        <v>0</v>
      </c>
      <c r="CZ96" s="107">
        <f t="shared" si="154"/>
        <v>0</v>
      </c>
      <c r="DA96" s="107">
        <f t="shared" si="155"/>
        <v>0</v>
      </c>
      <c r="DB96" s="107">
        <f t="shared" si="156"/>
        <v>0</v>
      </c>
      <c r="DC96" s="107">
        <f t="shared" si="157"/>
        <v>0</v>
      </c>
      <c r="DD96" s="107">
        <f t="shared" si="158"/>
        <v>0</v>
      </c>
      <c r="DE96" s="107">
        <f t="shared" si="159"/>
        <v>0</v>
      </c>
      <c r="DF96" s="107">
        <f t="shared" si="160"/>
        <v>0</v>
      </c>
      <c r="DG96" s="107">
        <f t="shared" si="161"/>
        <v>0</v>
      </c>
      <c r="DH96" s="107">
        <f t="shared" si="162"/>
        <v>0</v>
      </c>
      <c r="DI96" s="107">
        <f t="shared" si="163"/>
        <v>0</v>
      </c>
      <c r="DJ96" s="107">
        <f t="shared" si="164"/>
        <v>0</v>
      </c>
      <c r="DK96" s="107">
        <f t="shared" si="165"/>
        <v>0</v>
      </c>
      <c r="DL96" s="107">
        <f t="shared" si="166"/>
        <v>0</v>
      </c>
      <c r="DM96" s="107">
        <f t="shared" si="167"/>
        <v>0</v>
      </c>
      <c r="DN96" s="107">
        <f t="shared" si="168"/>
        <v>0</v>
      </c>
      <c r="DO96" s="107">
        <f t="shared" si="169"/>
        <v>0</v>
      </c>
      <c r="DP96" s="107">
        <f t="shared" si="170"/>
        <v>0</v>
      </c>
      <c r="DQ96" s="107">
        <f t="shared" si="171"/>
        <v>0</v>
      </c>
      <c r="DR96" s="107">
        <f t="shared" si="172"/>
        <v>0</v>
      </c>
      <c r="DS96" s="107">
        <f t="shared" si="173"/>
        <v>0</v>
      </c>
      <c r="DT96" s="107">
        <f t="shared" si="174"/>
        <v>0</v>
      </c>
      <c r="DV96" s="107">
        <f t="shared" si="175"/>
        <v>0</v>
      </c>
      <c r="DW96" s="107">
        <f t="shared" si="176"/>
        <v>0</v>
      </c>
      <c r="DX96" s="107">
        <f t="shared" si="177"/>
        <v>0</v>
      </c>
      <c r="DY96" s="107">
        <f t="shared" si="178"/>
        <v>0</v>
      </c>
      <c r="DZ96" s="107">
        <f t="shared" si="179"/>
        <v>0</v>
      </c>
      <c r="EA96" s="107">
        <f t="shared" si="180"/>
        <v>0</v>
      </c>
      <c r="EB96" s="107">
        <f t="shared" si="181"/>
        <v>0</v>
      </c>
      <c r="EC96" s="107">
        <f t="shared" si="182"/>
        <v>0</v>
      </c>
      <c r="ED96" s="107">
        <f t="shared" si="183"/>
        <v>0</v>
      </c>
      <c r="EE96" s="107">
        <f t="shared" si="184"/>
        <v>0</v>
      </c>
      <c r="EG96" s="195">
        <f t="shared" si="185"/>
        <v>0</v>
      </c>
      <c r="EH96" s="195">
        <f t="shared" si="186"/>
        <v>0</v>
      </c>
      <c r="EI96" s="195">
        <f t="shared" si="187"/>
        <v>0</v>
      </c>
      <c r="EJ96" s="195">
        <f t="shared" si="188"/>
        <v>0</v>
      </c>
      <c r="EK96" s="195">
        <f t="shared" si="194"/>
        <v>0</v>
      </c>
      <c r="EL96" s="195">
        <f t="shared" si="194"/>
        <v>0</v>
      </c>
      <c r="EM96" s="195">
        <f t="shared" si="194"/>
        <v>0</v>
      </c>
      <c r="EN96" s="195">
        <f t="shared" si="194"/>
        <v>0</v>
      </c>
      <c r="EO96" s="195">
        <f t="shared" si="194"/>
        <v>0</v>
      </c>
      <c r="EP96" s="195">
        <f t="shared" si="194"/>
        <v>0</v>
      </c>
    </row>
    <row r="97" spans="2:146" x14ac:dyDescent="0.2">
      <c r="B97" s="126">
        <f t="shared" si="135"/>
        <v>1</v>
      </c>
      <c r="C97" s="126" t="str">
        <f t="shared" ca="1" si="136"/>
        <v/>
      </c>
      <c r="D97" s="126" t="str">
        <f t="shared" ca="1" si="137"/>
        <v/>
      </c>
      <c r="E97" s="126" t="str">
        <f t="shared" ca="1" si="138"/>
        <v/>
      </c>
      <c r="F97" s="127" t="str">
        <f ca="1">OFFSET(prihlasky!$H$1,$CJ97,0)</f>
        <v/>
      </c>
      <c r="G97" s="127" t="str">
        <f ca="1">IF(OFFSET(prihlasky!$B$1,$CJ97,0)="","",(OFFSET(prihlasky!$B$1,$CJ97,0)))</f>
        <v/>
      </c>
      <c r="H97" s="127">
        <f ca="1">OFFSET(prihlasky!$I$1,$CJ97,0)</f>
        <v>0</v>
      </c>
      <c r="I97" s="127">
        <f ca="1">OFFSET(prihlasky!$A$1,$CJ97,0)</f>
        <v>0</v>
      </c>
      <c r="J97" s="126">
        <f t="shared" si="139"/>
        <v>0</v>
      </c>
      <c r="K97" s="159">
        <f t="shared" si="140"/>
        <v>0</v>
      </c>
      <c r="L97" s="131">
        <f t="shared" ca="1" si="141"/>
        <v>0</v>
      </c>
      <c r="M97" s="127" t="str">
        <f ca="1">IF(OR(CH97=0,ISERROR(MATCH(I97,KKoef!E:E,0))),"",MATCH(I97,KKoef!E:E,0)-1)</f>
        <v/>
      </c>
      <c r="N97" s="127" t="str">
        <f ca="1">IF(M97="","",OFFSET(KKoef!$B$1,M97,0))</f>
        <v/>
      </c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250"/>
      <c r="AA97" s="119">
        <f t="shared" ca="1" si="195"/>
        <v>0</v>
      </c>
      <c r="AB97" s="252">
        <f t="shared" si="190"/>
        <v>0</v>
      </c>
      <c r="AC97" s="119">
        <f t="shared" si="191"/>
        <v>0</v>
      </c>
      <c r="AD97" s="252">
        <f t="shared" si="192"/>
        <v>0</v>
      </c>
      <c r="AE97" s="170">
        <f t="shared" ca="1" si="196"/>
        <v>0</v>
      </c>
      <c r="AF97" s="22"/>
      <c r="AG97" s="224"/>
      <c r="AH97" s="194"/>
      <c r="AI97" s="194"/>
      <c r="AJ97" s="194"/>
      <c r="AK97" s="225"/>
      <c r="AL97" s="224"/>
      <c r="AM97" s="194"/>
      <c r="AN97" s="194"/>
      <c r="AO97" s="194"/>
      <c r="AP97" s="225"/>
      <c r="AQ97" s="224"/>
      <c r="AR97" s="194"/>
      <c r="AS97" s="194"/>
      <c r="AT97" s="194"/>
      <c r="AU97" s="225"/>
      <c r="AV97" s="224"/>
      <c r="AW97" s="194"/>
      <c r="AX97" s="194"/>
      <c r="AY97" s="194"/>
      <c r="AZ97" s="225"/>
      <c r="BA97" s="224"/>
      <c r="BB97" s="194"/>
      <c r="BC97" s="194"/>
      <c r="BD97" s="194"/>
      <c r="BE97" s="225"/>
      <c r="BF97" s="224"/>
      <c r="BG97" s="194"/>
      <c r="BH97" s="194"/>
      <c r="BI97" s="194"/>
      <c r="BJ97" s="225"/>
      <c r="BK97" s="212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215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69">
        <f t="shared" si="142"/>
        <v>0</v>
      </c>
      <c r="CH97" s="26">
        <f t="shared" si="197"/>
        <v>0</v>
      </c>
      <c r="CJ97" s="39">
        <v>89</v>
      </c>
      <c r="CK97" s="16">
        <f t="shared" si="143"/>
        <v>0</v>
      </c>
      <c r="CL97" s="51">
        <f t="shared" ca="1" si="193"/>
        <v>0</v>
      </c>
      <c r="CM97" s="51">
        <f t="shared" ca="1" si="193"/>
        <v>0</v>
      </c>
      <c r="CN97" s="51">
        <f t="shared" ca="1" si="193"/>
        <v>0</v>
      </c>
      <c r="CO97" s="51">
        <f t="shared" ca="1" si="144"/>
        <v>0</v>
      </c>
      <c r="CQ97" s="107">
        <f t="shared" si="145"/>
        <v>0</v>
      </c>
      <c r="CR97" s="107">
        <f t="shared" si="146"/>
        <v>0</v>
      </c>
      <c r="CS97" s="107">
        <f t="shared" si="147"/>
        <v>0</v>
      </c>
      <c r="CT97" s="107">
        <f t="shared" si="148"/>
        <v>0</v>
      </c>
      <c r="CU97" s="107">
        <f t="shared" si="149"/>
        <v>0</v>
      </c>
      <c r="CV97" s="107">
        <f t="shared" si="150"/>
        <v>0</v>
      </c>
      <c r="CW97" s="107">
        <f t="shared" si="151"/>
        <v>0</v>
      </c>
      <c r="CX97" s="107">
        <f t="shared" si="152"/>
        <v>0</v>
      </c>
      <c r="CY97" s="107">
        <f t="shared" si="153"/>
        <v>0</v>
      </c>
      <c r="CZ97" s="107">
        <f t="shared" si="154"/>
        <v>0</v>
      </c>
      <c r="DA97" s="107">
        <f t="shared" si="155"/>
        <v>0</v>
      </c>
      <c r="DB97" s="107">
        <f t="shared" si="156"/>
        <v>0</v>
      </c>
      <c r="DC97" s="107">
        <f t="shared" si="157"/>
        <v>0</v>
      </c>
      <c r="DD97" s="107">
        <f t="shared" si="158"/>
        <v>0</v>
      </c>
      <c r="DE97" s="107">
        <f t="shared" si="159"/>
        <v>0</v>
      </c>
      <c r="DF97" s="107">
        <f t="shared" si="160"/>
        <v>0</v>
      </c>
      <c r="DG97" s="107">
        <f t="shared" si="161"/>
        <v>0</v>
      </c>
      <c r="DH97" s="107">
        <f t="shared" si="162"/>
        <v>0</v>
      </c>
      <c r="DI97" s="107">
        <f t="shared" si="163"/>
        <v>0</v>
      </c>
      <c r="DJ97" s="107">
        <f t="shared" si="164"/>
        <v>0</v>
      </c>
      <c r="DK97" s="107">
        <f t="shared" si="165"/>
        <v>0</v>
      </c>
      <c r="DL97" s="107">
        <f t="shared" si="166"/>
        <v>0</v>
      </c>
      <c r="DM97" s="107">
        <f t="shared" si="167"/>
        <v>0</v>
      </c>
      <c r="DN97" s="107">
        <f t="shared" si="168"/>
        <v>0</v>
      </c>
      <c r="DO97" s="107">
        <f t="shared" si="169"/>
        <v>0</v>
      </c>
      <c r="DP97" s="107">
        <f t="shared" si="170"/>
        <v>0</v>
      </c>
      <c r="DQ97" s="107">
        <f t="shared" si="171"/>
        <v>0</v>
      </c>
      <c r="DR97" s="107">
        <f t="shared" si="172"/>
        <v>0</v>
      </c>
      <c r="DS97" s="107">
        <f t="shared" si="173"/>
        <v>0</v>
      </c>
      <c r="DT97" s="107">
        <f t="shared" si="174"/>
        <v>0</v>
      </c>
      <c r="DV97" s="107">
        <f t="shared" si="175"/>
        <v>0</v>
      </c>
      <c r="DW97" s="107">
        <f t="shared" si="176"/>
        <v>0</v>
      </c>
      <c r="DX97" s="107">
        <f t="shared" si="177"/>
        <v>0</v>
      </c>
      <c r="DY97" s="107">
        <f t="shared" si="178"/>
        <v>0</v>
      </c>
      <c r="DZ97" s="107">
        <f t="shared" si="179"/>
        <v>0</v>
      </c>
      <c r="EA97" s="107">
        <f t="shared" si="180"/>
        <v>0</v>
      </c>
      <c r="EB97" s="107">
        <f t="shared" si="181"/>
        <v>0</v>
      </c>
      <c r="EC97" s="107">
        <f t="shared" si="182"/>
        <v>0</v>
      </c>
      <c r="ED97" s="107">
        <f t="shared" si="183"/>
        <v>0</v>
      </c>
      <c r="EE97" s="107">
        <f t="shared" si="184"/>
        <v>0</v>
      </c>
      <c r="EG97" s="195">
        <f t="shared" si="185"/>
        <v>0</v>
      </c>
      <c r="EH97" s="195">
        <f t="shared" si="186"/>
        <v>0</v>
      </c>
      <c r="EI97" s="195">
        <f t="shared" si="187"/>
        <v>0</v>
      </c>
      <c r="EJ97" s="195">
        <f t="shared" si="188"/>
        <v>0</v>
      </c>
      <c r="EK97" s="195">
        <f t="shared" si="194"/>
        <v>0</v>
      </c>
      <c r="EL97" s="195">
        <f t="shared" si="194"/>
        <v>0</v>
      </c>
      <c r="EM97" s="195">
        <f t="shared" si="194"/>
        <v>0</v>
      </c>
      <c r="EN97" s="195">
        <f t="shared" si="194"/>
        <v>0</v>
      </c>
      <c r="EO97" s="195">
        <f t="shared" si="194"/>
        <v>0</v>
      </c>
      <c r="EP97" s="195">
        <f t="shared" si="194"/>
        <v>0</v>
      </c>
    </row>
    <row r="98" spans="2:146" x14ac:dyDescent="0.2">
      <c r="B98" s="126">
        <f t="shared" si="135"/>
        <v>1</v>
      </c>
      <c r="C98" s="126" t="str">
        <f t="shared" ca="1" si="136"/>
        <v/>
      </c>
      <c r="D98" s="126" t="str">
        <f t="shared" ca="1" si="137"/>
        <v/>
      </c>
      <c r="E98" s="126" t="str">
        <f t="shared" ca="1" si="138"/>
        <v/>
      </c>
      <c r="F98" s="127" t="str">
        <f ca="1">OFFSET(prihlasky!$H$1,$CJ98,0)</f>
        <v/>
      </c>
      <c r="G98" s="127" t="str">
        <f ca="1">IF(OFFSET(prihlasky!$B$1,$CJ98,0)="","",(OFFSET(prihlasky!$B$1,$CJ98,0)))</f>
        <v/>
      </c>
      <c r="H98" s="127">
        <f ca="1">OFFSET(prihlasky!$I$1,$CJ98,0)</f>
        <v>0</v>
      </c>
      <c r="I98" s="127">
        <f ca="1">OFFSET(prihlasky!$A$1,$CJ98,0)</f>
        <v>0</v>
      </c>
      <c r="J98" s="126">
        <f t="shared" si="139"/>
        <v>0</v>
      </c>
      <c r="K98" s="159">
        <f t="shared" si="140"/>
        <v>0</v>
      </c>
      <c r="L98" s="131">
        <f t="shared" ca="1" si="141"/>
        <v>0</v>
      </c>
      <c r="M98" s="127" t="str">
        <f ca="1">IF(OR(CH98=0,ISERROR(MATCH(I98,KKoef!E:E,0))),"",MATCH(I98,KKoef!E:E,0)-1)</f>
        <v/>
      </c>
      <c r="N98" s="127" t="str">
        <f ca="1">IF(M98="","",OFFSET(KKoef!$B$1,M98,0))</f>
        <v/>
      </c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250"/>
      <c r="AA98" s="119">
        <f t="shared" ca="1" si="195"/>
        <v>0</v>
      </c>
      <c r="AB98" s="252">
        <f t="shared" si="190"/>
        <v>0</v>
      </c>
      <c r="AC98" s="119">
        <f t="shared" si="191"/>
        <v>0</v>
      </c>
      <c r="AD98" s="252">
        <f t="shared" si="192"/>
        <v>0</v>
      </c>
      <c r="AE98" s="170">
        <f t="shared" ca="1" si="196"/>
        <v>0</v>
      </c>
      <c r="AF98" s="22"/>
      <c r="AG98" s="224"/>
      <c r="AH98" s="194"/>
      <c r="AI98" s="194"/>
      <c r="AJ98" s="194"/>
      <c r="AK98" s="225"/>
      <c r="AL98" s="224"/>
      <c r="AM98" s="194"/>
      <c r="AN98" s="194"/>
      <c r="AO98" s="194"/>
      <c r="AP98" s="225"/>
      <c r="AQ98" s="224"/>
      <c r="AR98" s="194"/>
      <c r="AS98" s="194"/>
      <c r="AT98" s="194"/>
      <c r="AU98" s="225"/>
      <c r="AV98" s="224"/>
      <c r="AW98" s="194"/>
      <c r="AX98" s="194"/>
      <c r="AY98" s="194"/>
      <c r="AZ98" s="225"/>
      <c r="BA98" s="224"/>
      <c r="BB98" s="194"/>
      <c r="BC98" s="194"/>
      <c r="BD98" s="194"/>
      <c r="BE98" s="225"/>
      <c r="BF98" s="224"/>
      <c r="BG98" s="194"/>
      <c r="BH98" s="194"/>
      <c r="BI98" s="194"/>
      <c r="BJ98" s="225"/>
      <c r="BK98" s="212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215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69">
        <f>SUM(EG98:EP98)</f>
        <v>0</v>
      </c>
      <c r="CH98" s="26">
        <f t="shared" si="197"/>
        <v>0</v>
      </c>
      <c r="CJ98" s="39">
        <v>90</v>
      </c>
      <c r="CK98" s="16">
        <f t="shared" si="143"/>
        <v>0</v>
      </c>
      <c r="CL98" s="51">
        <f t="shared" ca="1" si="193"/>
        <v>0</v>
      </c>
      <c r="CM98" s="51">
        <f t="shared" ca="1" si="193"/>
        <v>0</v>
      </c>
      <c r="CN98" s="51">
        <f t="shared" ca="1" si="193"/>
        <v>0</v>
      </c>
      <c r="CO98" s="51">
        <f t="shared" ca="1" si="144"/>
        <v>0</v>
      </c>
      <c r="CQ98" s="107">
        <f t="shared" si="145"/>
        <v>0</v>
      </c>
      <c r="CR98" s="107">
        <f t="shared" si="146"/>
        <v>0</v>
      </c>
      <c r="CS98" s="107">
        <f t="shared" si="147"/>
        <v>0</v>
      </c>
      <c r="CT98" s="107">
        <f t="shared" si="148"/>
        <v>0</v>
      </c>
      <c r="CU98" s="107">
        <f t="shared" si="149"/>
        <v>0</v>
      </c>
      <c r="CV98" s="107">
        <f t="shared" si="150"/>
        <v>0</v>
      </c>
      <c r="CW98" s="107">
        <f t="shared" si="151"/>
        <v>0</v>
      </c>
      <c r="CX98" s="107">
        <f t="shared" si="152"/>
        <v>0</v>
      </c>
      <c r="CY98" s="107">
        <f t="shared" si="153"/>
        <v>0</v>
      </c>
      <c r="CZ98" s="107">
        <f t="shared" si="154"/>
        <v>0</v>
      </c>
      <c r="DA98" s="107">
        <f t="shared" si="155"/>
        <v>0</v>
      </c>
      <c r="DB98" s="107">
        <f t="shared" si="156"/>
        <v>0</v>
      </c>
      <c r="DC98" s="107">
        <f t="shared" si="157"/>
        <v>0</v>
      </c>
      <c r="DD98" s="107">
        <f t="shared" si="158"/>
        <v>0</v>
      </c>
      <c r="DE98" s="107">
        <f t="shared" si="159"/>
        <v>0</v>
      </c>
      <c r="DF98" s="107">
        <f t="shared" si="160"/>
        <v>0</v>
      </c>
      <c r="DG98" s="107">
        <f t="shared" si="161"/>
        <v>0</v>
      </c>
      <c r="DH98" s="107">
        <f t="shared" si="162"/>
        <v>0</v>
      </c>
      <c r="DI98" s="107">
        <f t="shared" si="163"/>
        <v>0</v>
      </c>
      <c r="DJ98" s="107">
        <f t="shared" si="164"/>
        <v>0</v>
      </c>
      <c r="DK98" s="107">
        <f t="shared" si="165"/>
        <v>0</v>
      </c>
      <c r="DL98" s="107">
        <f t="shared" si="166"/>
        <v>0</v>
      </c>
      <c r="DM98" s="107">
        <f t="shared" si="167"/>
        <v>0</v>
      </c>
      <c r="DN98" s="107">
        <f t="shared" si="168"/>
        <v>0</v>
      </c>
      <c r="DO98" s="107">
        <f t="shared" si="169"/>
        <v>0</v>
      </c>
      <c r="DP98" s="107">
        <f t="shared" si="170"/>
        <v>0</v>
      </c>
      <c r="DQ98" s="107">
        <f t="shared" si="171"/>
        <v>0</v>
      </c>
      <c r="DR98" s="107">
        <f t="shared" si="172"/>
        <v>0</v>
      </c>
      <c r="DS98" s="107">
        <f t="shared" si="173"/>
        <v>0</v>
      </c>
      <c r="DT98" s="107">
        <f t="shared" si="174"/>
        <v>0</v>
      </c>
      <c r="DV98" s="107">
        <f t="shared" si="175"/>
        <v>0</v>
      </c>
      <c r="DW98" s="107">
        <f t="shared" si="176"/>
        <v>0</v>
      </c>
      <c r="DX98" s="107">
        <f t="shared" si="177"/>
        <v>0</v>
      </c>
      <c r="DY98" s="107">
        <f t="shared" si="178"/>
        <v>0</v>
      </c>
      <c r="DZ98" s="107">
        <f t="shared" si="179"/>
        <v>0</v>
      </c>
      <c r="EA98" s="107">
        <f t="shared" si="180"/>
        <v>0</v>
      </c>
      <c r="EB98" s="107">
        <f t="shared" si="181"/>
        <v>0</v>
      </c>
      <c r="EC98" s="107">
        <f t="shared" si="182"/>
        <v>0</v>
      </c>
      <c r="ED98" s="107">
        <f t="shared" si="183"/>
        <v>0</v>
      </c>
      <c r="EE98" s="107">
        <f t="shared" si="184"/>
        <v>0</v>
      </c>
      <c r="EG98" s="195">
        <f t="shared" si="185"/>
        <v>0</v>
      </c>
      <c r="EH98" s="195">
        <f t="shared" si="186"/>
        <v>0</v>
      </c>
      <c r="EI98" s="195">
        <f t="shared" si="187"/>
        <v>0</v>
      </c>
      <c r="EJ98" s="195">
        <f t="shared" si="188"/>
        <v>0</v>
      </c>
      <c r="EK98" s="195">
        <f t="shared" si="194"/>
        <v>0</v>
      </c>
      <c r="EL98" s="195">
        <f t="shared" si="194"/>
        <v>0</v>
      </c>
      <c r="EM98" s="195">
        <f t="shared" si="194"/>
        <v>0</v>
      </c>
      <c r="EN98" s="195">
        <f t="shared" si="194"/>
        <v>0</v>
      </c>
      <c r="EO98" s="195">
        <f t="shared" si="194"/>
        <v>0</v>
      </c>
      <c r="EP98" s="195">
        <f t="shared" si="194"/>
        <v>0</v>
      </c>
    </row>
    <row r="99" spans="2:146" x14ac:dyDescent="0.2">
      <c r="B99" s="126">
        <f t="shared" si="135"/>
        <v>1</v>
      </c>
      <c r="C99" s="126" t="str">
        <f t="shared" ca="1" si="136"/>
        <v/>
      </c>
      <c r="D99" s="126" t="str">
        <f t="shared" ca="1" si="137"/>
        <v/>
      </c>
      <c r="E99" s="126" t="str">
        <f t="shared" ca="1" si="138"/>
        <v/>
      </c>
      <c r="F99" s="127" t="str">
        <f ca="1">OFFSET(prihlasky!$H$1,$CJ99,0)</f>
        <v/>
      </c>
      <c r="G99" s="127" t="str">
        <f ca="1">IF(OFFSET(prihlasky!$B$1,$CJ99,0)="","",(OFFSET(prihlasky!$B$1,$CJ99,0)))</f>
        <v/>
      </c>
      <c r="H99" s="127">
        <f ca="1">OFFSET(prihlasky!$I$1,$CJ99,0)</f>
        <v>0</v>
      </c>
      <c r="I99" s="127">
        <f ca="1">OFFSET(prihlasky!$A$1,$CJ99,0)</f>
        <v>0</v>
      </c>
      <c r="J99" s="126">
        <f t="shared" si="139"/>
        <v>0</v>
      </c>
      <c r="K99" s="159">
        <f t="shared" si="140"/>
        <v>0</v>
      </c>
      <c r="L99" s="131">
        <f t="shared" ca="1" si="141"/>
        <v>0</v>
      </c>
      <c r="M99" s="127" t="str">
        <f ca="1">IF(OR(CH99=0,ISERROR(MATCH(I99,KKoef!E:E,0))),"",MATCH(I99,KKoef!E:E,0)-1)</f>
        <v/>
      </c>
      <c r="N99" s="127" t="str">
        <f ca="1">IF(M99="","",OFFSET(KKoef!$B$1,M99,0))</f>
        <v/>
      </c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250"/>
      <c r="AA99" s="119">
        <f t="shared" ca="1" si="195"/>
        <v>0</v>
      </c>
      <c r="AB99" s="252">
        <f t="shared" si="190"/>
        <v>0</v>
      </c>
      <c r="AC99" s="119">
        <f t="shared" si="191"/>
        <v>0</v>
      </c>
      <c r="AD99" s="252">
        <f t="shared" si="192"/>
        <v>0</v>
      </c>
      <c r="AE99" s="170">
        <f t="shared" ca="1" si="196"/>
        <v>0</v>
      </c>
      <c r="AF99" s="22"/>
      <c r="AG99" s="224"/>
      <c r="AH99" s="194"/>
      <c r="AI99" s="194"/>
      <c r="AJ99" s="194"/>
      <c r="AK99" s="225"/>
      <c r="AL99" s="224"/>
      <c r="AM99" s="194"/>
      <c r="AN99" s="194"/>
      <c r="AO99" s="194"/>
      <c r="AP99" s="225"/>
      <c r="AQ99" s="224"/>
      <c r="AR99" s="194"/>
      <c r="AS99" s="194"/>
      <c r="AT99" s="194"/>
      <c r="AU99" s="225"/>
      <c r="AV99" s="224"/>
      <c r="AW99" s="194"/>
      <c r="AX99" s="194"/>
      <c r="AY99" s="194"/>
      <c r="AZ99" s="225"/>
      <c r="BA99" s="224"/>
      <c r="BB99" s="194"/>
      <c r="BC99" s="194"/>
      <c r="BD99" s="194"/>
      <c r="BE99" s="225"/>
      <c r="BF99" s="224"/>
      <c r="BG99" s="194"/>
      <c r="BH99" s="194"/>
      <c r="BI99" s="194"/>
      <c r="BJ99" s="225"/>
      <c r="BK99" s="212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215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69">
        <f t="shared" ref="CG99:CG128" si="198">SUM(EG99:EP99)</f>
        <v>0</v>
      </c>
      <c r="CH99" s="26">
        <f t="shared" si="197"/>
        <v>0</v>
      </c>
      <c r="CJ99" s="39">
        <v>91</v>
      </c>
      <c r="CK99" s="16">
        <f t="shared" si="143"/>
        <v>0</v>
      </c>
      <c r="CL99" s="51">
        <f t="shared" ca="1" si="193"/>
        <v>0</v>
      </c>
      <c r="CM99" s="51">
        <f t="shared" ca="1" si="193"/>
        <v>0</v>
      </c>
      <c r="CN99" s="51">
        <f t="shared" ca="1" si="193"/>
        <v>0</v>
      </c>
      <c r="CO99" s="51">
        <f t="shared" ca="1" si="144"/>
        <v>0</v>
      </c>
      <c r="CQ99" s="107">
        <f t="shared" si="145"/>
        <v>0</v>
      </c>
      <c r="CR99" s="107">
        <f t="shared" si="146"/>
        <v>0</v>
      </c>
      <c r="CS99" s="107">
        <f t="shared" si="147"/>
        <v>0</v>
      </c>
      <c r="CT99" s="107">
        <f t="shared" si="148"/>
        <v>0</v>
      </c>
      <c r="CU99" s="107">
        <f t="shared" si="149"/>
        <v>0</v>
      </c>
      <c r="CV99" s="107">
        <f t="shared" si="150"/>
        <v>0</v>
      </c>
      <c r="CW99" s="107">
        <f t="shared" si="151"/>
        <v>0</v>
      </c>
      <c r="CX99" s="107">
        <f t="shared" si="152"/>
        <v>0</v>
      </c>
      <c r="CY99" s="107">
        <f t="shared" si="153"/>
        <v>0</v>
      </c>
      <c r="CZ99" s="107">
        <f t="shared" si="154"/>
        <v>0</v>
      </c>
      <c r="DA99" s="107">
        <f t="shared" si="155"/>
        <v>0</v>
      </c>
      <c r="DB99" s="107">
        <f t="shared" si="156"/>
        <v>0</v>
      </c>
      <c r="DC99" s="107">
        <f t="shared" si="157"/>
        <v>0</v>
      </c>
      <c r="DD99" s="107">
        <f t="shared" si="158"/>
        <v>0</v>
      </c>
      <c r="DE99" s="107">
        <f t="shared" si="159"/>
        <v>0</v>
      </c>
      <c r="DF99" s="107">
        <f t="shared" si="160"/>
        <v>0</v>
      </c>
      <c r="DG99" s="107">
        <f t="shared" si="161"/>
        <v>0</v>
      </c>
      <c r="DH99" s="107">
        <f t="shared" si="162"/>
        <v>0</v>
      </c>
      <c r="DI99" s="107">
        <f t="shared" si="163"/>
        <v>0</v>
      </c>
      <c r="DJ99" s="107">
        <f t="shared" si="164"/>
        <v>0</v>
      </c>
      <c r="DK99" s="107">
        <f t="shared" si="165"/>
        <v>0</v>
      </c>
      <c r="DL99" s="107">
        <f t="shared" si="166"/>
        <v>0</v>
      </c>
      <c r="DM99" s="107">
        <f t="shared" si="167"/>
        <v>0</v>
      </c>
      <c r="DN99" s="107">
        <f t="shared" si="168"/>
        <v>0</v>
      </c>
      <c r="DO99" s="107">
        <f t="shared" si="169"/>
        <v>0</v>
      </c>
      <c r="DP99" s="107">
        <f t="shared" si="170"/>
        <v>0</v>
      </c>
      <c r="DQ99" s="107">
        <f t="shared" si="171"/>
        <v>0</v>
      </c>
      <c r="DR99" s="107">
        <f t="shared" si="172"/>
        <v>0</v>
      </c>
      <c r="DS99" s="107">
        <f t="shared" si="173"/>
        <v>0</v>
      </c>
      <c r="DT99" s="107">
        <f t="shared" si="174"/>
        <v>0</v>
      </c>
      <c r="DV99" s="107">
        <f t="shared" si="175"/>
        <v>0</v>
      </c>
      <c r="DW99" s="107">
        <f t="shared" si="176"/>
        <v>0</v>
      </c>
      <c r="DX99" s="107">
        <f t="shared" si="177"/>
        <v>0</v>
      </c>
      <c r="DY99" s="107">
        <f t="shared" si="178"/>
        <v>0</v>
      </c>
      <c r="DZ99" s="107">
        <f t="shared" si="179"/>
        <v>0</v>
      </c>
      <c r="EA99" s="107">
        <f t="shared" si="180"/>
        <v>0</v>
      </c>
      <c r="EB99" s="107">
        <f t="shared" si="181"/>
        <v>0</v>
      </c>
      <c r="EC99" s="107">
        <f t="shared" si="182"/>
        <v>0</v>
      </c>
      <c r="ED99" s="107">
        <f t="shared" si="183"/>
        <v>0</v>
      </c>
      <c r="EE99" s="107">
        <f t="shared" si="184"/>
        <v>0</v>
      </c>
      <c r="EG99" s="195">
        <f t="shared" si="185"/>
        <v>0</v>
      </c>
      <c r="EH99" s="195">
        <f t="shared" si="186"/>
        <v>0</v>
      </c>
      <c r="EI99" s="195">
        <f t="shared" si="187"/>
        <v>0</v>
      </c>
      <c r="EJ99" s="195">
        <f t="shared" si="188"/>
        <v>0</v>
      </c>
      <c r="EK99" s="195">
        <f t="shared" si="194"/>
        <v>0</v>
      </c>
      <c r="EL99" s="195">
        <f t="shared" si="194"/>
        <v>0</v>
      </c>
      <c r="EM99" s="195">
        <f t="shared" si="194"/>
        <v>0</v>
      </c>
      <c r="EN99" s="195">
        <f t="shared" si="194"/>
        <v>0</v>
      </c>
      <c r="EO99" s="195">
        <f t="shared" si="194"/>
        <v>0</v>
      </c>
      <c r="EP99" s="195">
        <f t="shared" si="194"/>
        <v>0</v>
      </c>
    </row>
    <row r="100" spans="2:146" x14ac:dyDescent="0.2">
      <c r="B100" s="126">
        <f t="shared" si="135"/>
        <v>1</v>
      </c>
      <c r="C100" s="126" t="str">
        <f t="shared" ca="1" si="136"/>
        <v/>
      </c>
      <c r="D100" s="126" t="str">
        <f t="shared" ca="1" si="137"/>
        <v/>
      </c>
      <c r="E100" s="126" t="str">
        <f t="shared" ca="1" si="138"/>
        <v/>
      </c>
      <c r="F100" s="127" t="str">
        <f ca="1">OFFSET(prihlasky!$H$1,$CJ100,0)</f>
        <v/>
      </c>
      <c r="G100" s="127" t="str">
        <f ca="1">IF(OFFSET(prihlasky!$B$1,$CJ100,0)="","",(OFFSET(prihlasky!$B$1,$CJ100,0)))</f>
        <v/>
      </c>
      <c r="H100" s="127">
        <f ca="1">OFFSET(prihlasky!$I$1,$CJ100,0)</f>
        <v>0</v>
      </c>
      <c r="I100" s="127">
        <f ca="1">OFFSET(prihlasky!$A$1,$CJ100,0)</f>
        <v>0</v>
      </c>
      <c r="J100" s="126">
        <f t="shared" si="139"/>
        <v>0</v>
      </c>
      <c r="K100" s="159">
        <f t="shared" si="140"/>
        <v>0</v>
      </c>
      <c r="L100" s="131">
        <f t="shared" ca="1" si="141"/>
        <v>0</v>
      </c>
      <c r="M100" s="127" t="str">
        <f ca="1">IF(OR(CH100=0,ISERROR(MATCH(I100,KKoef!E:E,0))),"",MATCH(I100,KKoef!E:E,0)-1)</f>
        <v/>
      </c>
      <c r="N100" s="127" t="str">
        <f ca="1">IF(M100="","",OFFSET(KKoef!$B$1,M100,0))</f>
        <v/>
      </c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250"/>
      <c r="AA100" s="119">
        <f t="shared" ca="1" si="195"/>
        <v>0</v>
      </c>
      <c r="AB100" s="252">
        <f t="shared" si="190"/>
        <v>0</v>
      </c>
      <c r="AC100" s="119">
        <f t="shared" si="191"/>
        <v>0</v>
      </c>
      <c r="AD100" s="252">
        <f t="shared" si="192"/>
        <v>0</v>
      </c>
      <c r="AE100" s="170">
        <f t="shared" ca="1" si="196"/>
        <v>0</v>
      </c>
      <c r="AF100" s="22"/>
      <c r="AG100" s="224"/>
      <c r="AH100" s="194"/>
      <c r="AI100" s="194"/>
      <c r="AJ100" s="194"/>
      <c r="AK100" s="225"/>
      <c r="AL100" s="224"/>
      <c r="AM100" s="194"/>
      <c r="AN100" s="194"/>
      <c r="AO100" s="194"/>
      <c r="AP100" s="225"/>
      <c r="AQ100" s="224"/>
      <c r="AR100" s="194"/>
      <c r="AS100" s="194"/>
      <c r="AT100" s="194"/>
      <c r="AU100" s="225"/>
      <c r="AV100" s="224"/>
      <c r="AW100" s="194"/>
      <c r="AX100" s="194"/>
      <c r="AY100" s="194"/>
      <c r="AZ100" s="225"/>
      <c r="BA100" s="224"/>
      <c r="BB100" s="194"/>
      <c r="BC100" s="194"/>
      <c r="BD100" s="194"/>
      <c r="BE100" s="225"/>
      <c r="BF100" s="224"/>
      <c r="BG100" s="194"/>
      <c r="BH100" s="194"/>
      <c r="BI100" s="194"/>
      <c r="BJ100" s="225"/>
      <c r="BK100" s="212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215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69">
        <f t="shared" si="198"/>
        <v>0</v>
      </c>
      <c r="CH100" s="26">
        <f t="shared" si="197"/>
        <v>0</v>
      </c>
      <c r="CJ100" s="39">
        <v>92</v>
      </c>
      <c r="CK100" s="16">
        <f t="shared" si="143"/>
        <v>0</v>
      </c>
      <c r="CL100" s="51">
        <f t="shared" ca="1" si="193"/>
        <v>0</v>
      </c>
      <c r="CM100" s="51">
        <f t="shared" ca="1" si="193"/>
        <v>0</v>
      </c>
      <c r="CN100" s="51">
        <f t="shared" ca="1" si="193"/>
        <v>0</v>
      </c>
      <c r="CO100" s="51">
        <f t="shared" ca="1" si="144"/>
        <v>0</v>
      </c>
      <c r="CQ100" s="107">
        <f t="shared" si="145"/>
        <v>0</v>
      </c>
      <c r="CR100" s="107">
        <f t="shared" si="146"/>
        <v>0</v>
      </c>
      <c r="CS100" s="107">
        <f t="shared" si="147"/>
        <v>0</v>
      </c>
      <c r="CT100" s="107">
        <f t="shared" si="148"/>
        <v>0</v>
      </c>
      <c r="CU100" s="107">
        <f t="shared" si="149"/>
        <v>0</v>
      </c>
      <c r="CV100" s="107">
        <f t="shared" si="150"/>
        <v>0</v>
      </c>
      <c r="CW100" s="107">
        <f t="shared" si="151"/>
        <v>0</v>
      </c>
      <c r="CX100" s="107">
        <f t="shared" si="152"/>
        <v>0</v>
      </c>
      <c r="CY100" s="107">
        <f t="shared" si="153"/>
        <v>0</v>
      </c>
      <c r="CZ100" s="107">
        <f t="shared" si="154"/>
        <v>0</v>
      </c>
      <c r="DA100" s="107">
        <f t="shared" si="155"/>
        <v>0</v>
      </c>
      <c r="DB100" s="107">
        <f t="shared" si="156"/>
        <v>0</v>
      </c>
      <c r="DC100" s="107">
        <f t="shared" si="157"/>
        <v>0</v>
      </c>
      <c r="DD100" s="107">
        <f t="shared" si="158"/>
        <v>0</v>
      </c>
      <c r="DE100" s="107">
        <f t="shared" si="159"/>
        <v>0</v>
      </c>
      <c r="DF100" s="107">
        <f t="shared" si="160"/>
        <v>0</v>
      </c>
      <c r="DG100" s="107">
        <f t="shared" si="161"/>
        <v>0</v>
      </c>
      <c r="DH100" s="107">
        <f t="shared" si="162"/>
        <v>0</v>
      </c>
      <c r="DI100" s="107">
        <f t="shared" si="163"/>
        <v>0</v>
      </c>
      <c r="DJ100" s="107">
        <f t="shared" si="164"/>
        <v>0</v>
      </c>
      <c r="DK100" s="107">
        <f t="shared" si="165"/>
        <v>0</v>
      </c>
      <c r="DL100" s="107">
        <f t="shared" si="166"/>
        <v>0</v>
      </c>
      <c r="DM100" s="107">
        <f t="shared" si="167"/>
        <v>0</v>
      </c>
      <c r="DN100" s="107">
        <f t="shared" si="168"/>
        <v>0</v>
      </c>
      <c r="DO100" s="107">
        <f t="shared" si="169"/>
        <v>0</v>
      </c>
      <c r="DP100" s="107">
        <f t="shared" si="170"/>
        <v>0</v>
      </c>
      <c r="DQ100" s="107">
        <f t="shared" si="171"/>
        <v>0</v>
      </c>
      <c r="DR100" s="107">
        <f t="shared" si="172"/>
        <v>0</v>
      </c>
      <c r="DS100" s="107">
        <f t="shared" si="173"/>
        <v>0</v>
      </c>
      <c r="DT100" s="107">
        <f t="shared" si="174"/>
        <v>0</v>
      </c>
      <c r="DV100" s="107">
        <f t="shared" si="175"/>
        <v>0</v>
      </c>
      <c r="DW100" s="107">
        <f t="shared" si="176"/>
        <v>0</v>
      </c>
      <c r="DX100" s="107">
        <f t="shared" si="177"/>
        <v>0</v>
      </c>
      <c r="DY100" s="107">
        <f t="shared" si="178"/>
        <v>0</v>
      </c>
      <c r="DZ100" s="107">
        <f t="shared" si="179"/>
        <v>0</v>
      </c>
      <c r="EA100" s="107">
        <f t="shared" si="180"/>
        <v>0</v>
      </c>
      <c r="EB100" s="107">
        <f t="shared" si="181"/>
        <v>0</v>
      </c>
      <c r="EC100" s="107">
        <f t="shared" si="182"/>
        <v>0</v>
      </c>
      <c r="ED100" s="107">
        <f t="shared" si="183"/>
        <v>0</v>
      </c>
      <c r="EE100" s="107">
        <f t="shared" si="184"/>
        <v>0</v>
      </c>
      <c r="EG100" s="195">
        <f t="shared" si="185"/>
        <v>0</v>
      </c>
      <c r="EH100" s="195">
        <f t="shared" si="186"/>
        <v>0</v>
      </c>
      <c r="EI100" s="195">
        <f t="shared" si="187"/>
        <v>0</v>
      </c>
      <c r="EJ100" s="195">
        <f t="shared" si="188"/>
        <v>0</v>
      </c>
      <c r="EK100" s="195">
        <f t="shared" si="194"/>
        <v>0</v>
      </c>
      <c r="EL100" s="195">
        <f t="shared" si="194"/>
        <v>0</v>
      </c>
      <c r="EM100" s="195">
        <f t="shared" si="194"/>
        <v>0</v>
      </c>
      <c r="EN100" s="195">
        <f t="shared" si="194"/>
        <v>0</v>
      </c>
      <c r="EO100" s="195">
        <f t="shared" si="194"/>
        <v>0</v>
      </c>
      <c r="EP100" s="195">
        <f t="shared" si="194"/>
        <v>0</v>
      </c>
    </row>
    <row r="101" spans="2:146" x14ac:dyDescent="0.2">
      <c r="B101" s="126">
        <f t="shared" si="135"/>
        <v>1</v>
      </c>
      <c r="C101" s="126" t="str">
        <f t="shared" ca="1" si="136"/>
        <v/>
      </c>
      <c r="D101" s="126" t="str">
        <f t="shared" ca="1" si="137"/>
        <v/>
      </c>
      <c r="E101" s="126" t="str">
        <f t="shared" ca="1" si="138"/>
        <v/>
      </c>
      <c r="F101" s="127" t="str">
        <f ca="1">OFFSET(prihlasky!$H$1,$CJ101,0)</f>
        <v/>
      </c>
      <c r="G101" s="127" t="str">
        <f ca="1">IF(OFFSET(prihlasky!$B$1,$CJ101,0)="","",(OFFSET(prihlasky!$B$1,$CJ101,0)))</f>
        <v/>
      </c>
      <c r="H101" s="127">
        <f ca="1">OFFSET(prihlasky!$I$1,$CJ101,0)</f>
        <v>0</v>
      </c>
      <c r="I101" s="127">
        <f ca="1">OFFSET(prihlasky!$A$1,$CJ101,0)</f>
        <v>0</v>
      </c>
      <c r="J101" s="126">
        <f t="shared" si="139"/>
        <v>0</v>
      </c>
      <c r="K101" s="159">
        <f t="shared" si="140"/>
        <v>0</v>
      </c>
      <c r="L101" s="131">
        <f t="shared" ca="1" si="141"/>
        <v>0</v>
      </c>
      <c r="M101" s="127" t="str">
        <f ca="1">IF(OR(CH101=0,ISERROR(MATCH(I101,KKoef!E:E,0))),"",MATCH(I101,KKoef!E:E,0)-1)</f>
        <v/>
      </c>
      <c r="N101" s="127" t="str">
        <f ca="1">IF(M101="","",OFFSET(KKoef!$B$1,M101,0))</f>
        <v/>
      </c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250"/>
      <c r="AA101" s="119">
        <f t="shared" ca="1" si="195"/>
        <v>0</v>
      </c>
      <c r="AB101" s="252">
        <f t="shared" si="190"/>
        <v>0</v>
      </c>
      <c r="AC101" s="119">
        <f t="shared" si="191"/>
        <v>0</v>
      </c>
      <c r="AD101" s="252">
        <f t="shared" si="192"/>
        <v>0</v>
      </c>
      <c r="AE101" s="170">
        <f t="shared" ca="1" si="196"/>
        <v>0</v>
      </c>
      <c r="AF101" s="22"/>
      <c r="AG101" s="224"/>
      <c r="AH101" s="194"/>
      <c r="AI101" s="194"/>
      <c r="AJ101" s="194"/>
      <c r="AK101" s="225"/>
      <c r="AL101" s="224"/>
      <c r="AM101" s="194"/>
      <c r="AN101" s="194"/>
      <c r="AO101" s="194"/>
      <c r="AP101" s="225"/>
      <c r="AQ101" s="224"/>
      <c r="AR101" s="194"/>
      <c r="AS101" s="194"/>
      <c r="AT101" s="194"/>
      <c r="AU101" s="225"/>
      <c r="AV101" s="224"/>
      <c r="AW101" s="194"/>
      <c r="AX101" s="194"/>
      <c r="AY101" s="194"/>
      <c r="AZ101" s="225"/>
      <c r="BA101" s="224"/>
      <c r="BB101" s="194"/>
      <c r="BC101" s="194"/>
      <c r="BD101" s="194"/>
      <c r="BE101" s="225"/>
      <c r="BF101" s="224"/>
      <c r="BG101" s="194"/>
      <c r="BH101" s="194"/>
      <c r="BI101" s="194"/>
      <c r="BJ101" s="225"/>
      <c r="BK101" s="212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215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69">
        <f t="shared" si="198"/>
        <v>0</v>
      </c>
      <c r="CH101" s="26">
        <f t="shared" si="197"/>
        <v>0</v>
      </c>
      <c r="CJ101" s="39">
        <v>93</v>
      </c>
      <c r="CK101" s="16">
        <f t="shared" si="143"/>
        <v>0</v>
      </c>
      <c r="CL101" s="51">
        <f t="shared" ca="1" si="193"/>
        <v>0</v>
      </c>
      <c r="CM101" s="51">
        <f t="shared" ca="1" si="193"/>
        <v>0</v>
      </c>
      <c r="CN101" s="51">
        <f t="shared" ca="1" si="193"/>
        <v>0</v>
      </c>
      <c r="CO101" s="51">
        <f t="shared" ca="1" si="144"/>
        <v>0</v>
      </c>
      <c r="CQ101" s="107">
        <f t="shared" si="145"/>
        <v>0</v>
      </c>
      <c r="CR101" s="107">
        <f t="shared" si="146"/>
        <v>0</v>
      </c>
      <c r="CS101" s="107">
        <f t="shared" si="147"/>
        <v>0</v>
      </c>
      <c r="CT101" s="107">
        <f t="shared" si="148"/>
        <v>0</v>
      </c>
      <c r="CU101" s="107">
        <f t="shared" si="149"/>
        <v>0</v>
      </c>
      <c r="CV101" s="107">
        <f t="shared" si="150"/>
        <v>0</v>
      </c>
      <c r="CW101" s="107">
        <f t="shared" si="151"/>
        <v>0</v>
      </c>
      <c r="CX101" s="107">
        <f t="shared" si="152"/>
        <v>0</v>
      </c>
      <c r="CY101" s="107">
        <f t="shared" si="153"/>
        <v>0</v>
      </c>
      <c r="CZ101" s="107">
        <f t="shared" si="154"/>
        <v>0</v>
      </c>
      <c r="DA101" s="107">
        <f t="shared" si="155"/>
        <v>0</v>
      </c>
      <c r="DB101" s="107">
        <f t="shared" si="156"/>
        <v>0</v>
      </c>
      <c r="DC101" s="107">
        <f t="shared" si="157"/>
        <v>0</v>
      </c>
      <c r="DD101" s="107">
        <f t="shared" si="158"/>
        <v>0</v>
      </c>
      <c r="DE101" s="107">
        <f t="shared" si="159"/>
        <v>0</v>
      </c>
      <c r="DF101" s="107">
        <f t="shared" si="160"/>
        <v>0</v>
      </c>
      <c r="DG101" s="107">
        <f t="shared" si="161"/>
        <v>0</v>
      </c>
      <c r="DH101" s="107">
        <f t="shared" si="162"/>
        <v>0</v>
      </c>
      <c r="DI101" s="107">
        <f t="shared" si="163"/>
        <v>0</v>
      </c>
      <c r="DJ101" s="107">
        <f t="shared" si="164"/>
        <v>0</v>
      </c>
      <c r="DK101" s="107">
        <f t="shared" si="165"/>
        <v>0</v>
      </c>
      <c r="DL101" s="107">
        <f t="shared" si="166"/>
        <v>0</v>
      </c>
      <c r="DM101" s="107">
        <f t="shared" si="167"/>
        <v>0</v>
      </c>
      <c r="DN101" s="107">
        <f t="shared" si="168"/>
        <v>0</v>
      </c>
      <c r="DO101" s="107">
        <f t="shared" si="169"/>
        <v>0</v>
      </c>
      <c r="DP101" s="107">
        <f t="shared" si="170"/>
        <v>0</v>
      </c>
      <c r="DQ101" s="107">
        <f t="shared" si="171"/>
        <v>0</v>
      </c>
      <c r="DR101" s="107">
        <f t="shared" si="172"/>
        <v>0</v>
      </c>
      <c r="DS101" s="107">
        <f t="shared" si="173"/>
        <v>0</v>
      </c>
      <c r="DT101" s="107">
        <f t="shared" si="174"/>
        <v>0</v>
      </c>
      <c r="DV101" s="107">
        <f t="shared" si="175"/>
        <v>0</v>
      </c>
      <c r="DW101" s="107">
        <f t="shared" si="176"/>
        <v>0</v>
      </c>
      <c r="DX101" s="107">
        <f t="shared" si="177"/>
        <v>0</v>
      </c>
      <c r="DY101" s="107">
        <f t="shared" si="178"/>
        <v>0</v>
      </c>
      <c r="DZ101" s="107">
        <f t="shared" si="179"/>
        <v>0</v>
      </c>
      <c r="EA101" s="107">
        <f t="shared" si="180"/>
        <v>0</v>
      </c>
      <c r="EB101" s="107">
        <f t="shared" si="181"/>
        <v>0</v>
      </c>
      <c r="EC101" s="107">
        <f t="shared" si="182"/>
        <v>0</v>
      </c>
      <c r="ED101" s="107">
        <f t="shared" si="183"/>
        <v>0</v>
      </c>
      <c r="EE101" s="107">
        <f t="shared" si="184"/>
        <v>0</v>
      </c>
      <c r="EG101" s="195">
        <f t="shared" si="185"/>
        <v>0</v>
      </c>
      <c r="EH101" s="195">
        <f t="shared" si="186"/>
        <v>0</v>
      </c>
      <c r="EI101" s="195">
        <f t="shared" si="187"/>
        <v>0</v>
      </c>
      <c r="EJ101" s="195">
        <f t="shared" si="188"/>
        <v>0</v>
      </c>
      <c r="EK101" s="195">
        <f t="shared" si="194"/>
        <v>0</v>
      </c>
      <c r="EL101" s="195">
        <f t="shared" si="194"/>
        <v>0</v>
      </c>
      <c r="EM101" s="195">
        <f t="shared" si="194"/>
        <v>0</v>
      </c>
      <c r="EN101" s="195">
        <f t="shared" si="194"/>
        <v>0</v>
      </c>
      <c r="EO101" s="195">
        <f t="shared" si="194"/>
        <v>0</v>
      </c>
      <c r="EP101" s="195">
        <f t="shared" si="194"/>
        <v>0</v>
      </c>
    </row>
    <row r="102" spans="2:146" x14ac:dyDescent="0.2">
      <c r="B102" s="126">
        <f t="shared" si="135"/>
        <v>1</v>
      </c>
      <c r="C102" s="126" t="str">
        <f t="shared" ca="1" si="136"/>
        <v/>
      </c>
      <c r="D102" s="126" t="str">
        <f t="shared" ca="1" si="137"/>
        <v/>
      </c>
      <c r="E102" s="126" t="str">
        <f t="shared" ca="1" si="138"/>
        <v/>
      </c>
      <c r="F102" s="127" t="str">
        <f ca="1">OFFSET(prihlasky!$H$1,$CJ102,0)</f>
        <v/>
      </c>
      <c r="G102" s="127" t="str">
        <f ca="1">IF(OFFSET(prihlasky!$B$1,$CJ102,0)="","",(OFFSET(prihlasky!$B$1,$CJ102,0)))</f>
        <v/>
      </c>
      <c r="H102" s="127">
        <f ca="1">OFFSET(prihlasky!$I$1,$CJ102,0)</f>
        <v>0</v>
      </c>
      <c r="I102" s="127">
        <f ca="1">OFFSET(prihlasky!$A$1,$CJ102,0)</f>
        <v>0</v>
      </c>
      <c r="J102" s="126">
        <f t="shared" si="139"/>
        <v>0</v>
      </c>
      <c r="K102" s="159">
        <f t="shared" si="140"/>
        <v>0</v>
      </c>
      <c r="L102" s="131">
        <f t="shared" ca="1" si="141"/>
        <v>0</v>
      </c>
      <c r="M102" s="127" t="str">
        <f ca="1">IF(OR(CH102=0,ISERROR(MATCH(I102,KKoef!E:E,0))),"",MATCH(I102,KKoef!E:E,0)-1)</f>
        <v/>
      </c>
      <c r="N102" s="127" t="str">
        <f ca="1">IF(M102="","",OFFSET(KKoef!$B$1,M102,0))</f>
        <v/>
      </c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250"/>
      <c r="AA102" s="119">
        <f t="shared" ca="1" si="195"/>
        <v>0</v>
      </c>
      <c r="AB102" s="252">
        <f t="shared" si="190"/>
        <v>0</v>
      </c>
      <c r="AC102" s="119">
        <f t="shared" si="191"/>
        <v>0</v>
      </c>
      <c r="AD102" s="252">
        <f t="shared" si="192"/>
        <v>0</v>
      </c>
      <c r="AE102" s="170">
        <f t="shared" ca="1" si="196"/>
        <v>0</v>
      </c>
      <c r="AF102" s="22"/>
      <c r="AG102" s="224"/>
      <c r="AH102" s="194"/>
      <c r="AI102" s="194"/>
      <c r="AJ102" s="194"/>
      <c r="AK102" s="225"/>
      <c r="AL102" s="224"/>
      <c r="AM102" s="194"/>
      <c r="AN102" s="194"/>
      <c r="AO102" s="194"/>
      <c r="AP102" s="225"/>
      <c r="AQ102" s="224"/>
      <c r="AR102" s="194"/>
      <c r="AS102" s="194"/>
      <c r="AT102" s="194"/>
      <c r="AU102" s="225"/>
      <c r="AV102" s="224"/>
      <c r="AW102" s="194"/>
      <c r="AX102" s="194"/>
      <c r="AY102" s="194"/>
      <c r="AZ102" s="225"/>
      <c r="BA102" s="224"/>
      <c r="BB102" s="194"/>
      <c r="BC102" s="194"/>
      <c r="BD102" s="194"/>
      <c r="BE102" s="225"/>
      <c r="BF102" s="224"/>
      <c r="BG102" s="194"/>
      <c r="BH102" s="194"/>
      <c r="BI102" s="194"/>
      <c r="BJ102" s="225"/>
      <c r="BK102" s="212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15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69">
        <f t="shared" si="198"/>
        <v>0</v>
      </c>
      <c r="CH102" s="26">
        <f t="shared" si="197"/>
        <v>0</v>
      </c>
      <c r="CJ102" s="39">
        <v>94</v>
      </c>
      <c r="CK102" s="16">
        <f t="shared" si="143"/>
        <v>0</v>
      </c>
      <c r="CL102" s="51">
        <f t="shared" ca="1" si="193"/>
        <v>0</v>
      </c>
      <c r="CM102" s="51">
        <f t="shared" ca="1" si="193"/>
        <v>0</v>
      </c>
      <c r="CN102" s="51">
        <f t="shared" ca="1" si="193"/>
        <v>0</v>
      </c>
      <c r="CO102" s="51">
        <f t="shared" ca="1" si="144"/>
        <v>0</v>
      </c>
      <c r="CQ102" s="107">
        <f t="shared" si="145"/>
        <v>0</v>
      </c>
      <c r="CR102" s="107">
        <f t="shared" si="146"/>
        <v>0</v>
      </c>
      <c r="CS102" s="107">
        <f t="shared" si="147"/>
        <v>0</v>
      </c>
      <c r="CT102" s="107">
        <f t="shared" si="148"/>
        <v>0</v>
      </c>
      <c r="CU102" s="107">
        <f t="shared" si="149"/>
        <v>0</v>
      </c>
      <c r="CV102" s="107">
        <f t="shared" si="150"/>
        <v>0</v>
      </c>
      <c r="CW102" s="107">
        <f t="shared" si="151"/>
        <v>0</v>
      </c>
      <c r="CX102" s="107">
        <f t="shared" si="152"/>
        <v>0</v>
      </c>
      <c r="CY102" s="107">
        <f t="shared" si="153"/>
        <v>0</v>
      </c>
      <c r="CZ102" s="107">
        <f t="shared" si="154"/>
        <v>0</v>
      </c>
      <c r="DA102" s="107">
        <f t="shared" si="155"/>
        <v>0</v>
      </c>
      <c r="DB102" s="107">
        <f t="shared" si="156"/>
        <v>0</v>
      </c>
      <c r="DC102" s="107">
        <f t="shared" si="157"/>
        <v>0</v>
      </c>
      <c r="DD102" s="107">
        <f t="shared" si="158"/>
        <v>0</v>
      </c>
      <c r="DE102" s="107">
        <f t="shared" si="159"/>
        <v>0</v>
      </c>
      <c r="DF102" s="107">
        <f t="shared" si="160"/>
        <v>0</v>
      </c>
      <c r="DG102" s="107">
        <f t="shared" si="161"/>
        <v>0</v>
      </c>
      <c r="DH102" s="107">
        <f t="shared" si="162"/>
        <v>0</v>
      </c>
      <c r="DI102" s="107">
        <f t="shared" si="163"/>
        <v>0</v>
      </c>
      <c r="DJ102" s="107">
        <f t="shared" si="164"/>
        <v>0</v>
      </c>
      <c r="DK102" s="107">
        <f t="shared" si="165"/>
        <v>0</v>
      </c>
      <c r="DL102" s="107">
        <f t="shared" si="166"/>
        <v>0</v>
      </c>
      <c r="DM102" s="107">
        <f t="shared" si="167"/>
        <v>0</v>
      </c>
      <c r="DN102" s="107">
        <f t="shared" si="168"/>
        <v>0</v>
      </c>
      <c r="DO102" s="107">
        <f t="shared" si="169"/>
        <v>0</v>
      </c>
      <c r="DP102" s="107">
        <f t="shared" si="170"/>
        <v>0</v>
      </c>
      <c r="DQ102" s="107">
        <f t="shared" si="171"/>
        <v>0</v>
      </c>
      <c r="DR102" s="107">
        <f t="shared" si="172"/>
        <v>0</v>
      </c>
      <c r="DS102" s="107">
        <f t="shared" si="173"/>
        <v>0</v>
      </c>
      <c r="DT102" s="107">
        <f t="shared" si="174"/>
        <v>0</v>
      </c>
      <c r="DV102" s="107">
        <f t="shared" si="175"/>
        <v>0</v>
      </c>
      <c r="DW102" s="107">
        <f t="shared" si="176"/>
        <v>0</v>
      </c>
      <c r="DX102" s="107">
        <f t="shared" si="177"/>
        <v>0</v>
      </c>
      <c r="DY102" s="107">
        <f t="shared" si="178"/>
        <v>0</v>
      </c>
      <c r="DZ102" s="107">
        <f t="shared" si="179"/>
        <v>0</v>
      </c>
      <c r="EA102" s="107">
        <f t="shared" si="180"/>
        <v>0</v>
      </c>
      <c r="EB102" s="107">
        <f t="shared" si="181"/>
        <v>0</v>
      </c>
      <c r="EC102" s="107">
        <f t="shared" si="182"/>
        <v>0</v>
      </c>
      <c r="ED102" s="107">
        <f t="shared" si="183"/>
        <v>0</v>
      </c>
      <c r="EE102" s="107">
        <f t="shared" si="184"/>
        <v>0</v>
      </c>
      <c r="EG102" s="195">
        <f t="shared" si="185"/>
        <v>0</v>
      </c>
      <c r="EH102" s="195">
        <f t="shared" si="186"/>
        <v>0</v>
      </c>
      <c r="EI102" s="195">
        <f t="shared" si="187"/>
        <v>0</v>
      </c>
      <c r="EJ102" s="195">
        <f t="shared" si="188"/>
        <v>0</v>
      </c>
      <c r="EK102" s="195">
        <f t="shared" si="194"/>
        <v>0</v>
      </c>
      <c r="EL102" s="195">
        <f t="shared" si="194"/>
        <v>0</v>
      </c>
      <c r="EM102" s="195">
        <f t="shared" si="194"/>
        <v>0</v>
      </c>
      <c r="EN102" s="195">
        <f t="shared" si="194"/>
        <v>0</v>
      </c>
      <c r="EO102" s="195">
        <f t="shared" si="194"/>
        <v>0</v>
      </c>
      <c r="EP102" s="195">
        <f t="shared" si="194"/>
        <v>0</v>
      </c>
    </row>
    <row r="103" spans="2:146" x14ac:dyDescent="0.2">
      <c r="B103" s="126">
        <f t="shared" si="135"/>
        <v>1</v>
      </c>
      <c r="C103" s="126" t="str">
        <f t="shared" ca="1" si="136"/>
        <v/>
      </c>
      <c r="D103" s="126" t="str">
        <f t="shared" ca="1" si="137"/>
        <v/>
      </c>
      <c r="E103" s="126" t="str">
        <f t="shared" ca="1" si="138"/>
        <v/>
      </c>
      <c r="F103" s="127" t="str">
        <f ca="1">OFFSET(prihlasky!$H$1,$CJ103,0)</f>
        <v/>
      </c>
      <c r="G103" s="127" t="str">
        <f ca="1">IF(OFFSET(prihlasky!$B$1,$CJ103,0)="","",(OFFSET(prihlasky!$B$1,$CJ103,0)))</f>
        <v/>
      </c>
      <c r="H103" s="127">
        <f ca="1">OFFSET(prihlasky!$I$1,$CJ103,0)</f>
        <v>0</v>
      </c>
      <c r="I103" s="127">
        <f ca="1">OFFSET(prihlasky!$A$1,$CJ103,0)</f>
        <v>0</v>
      </c>
      <c r="J103" s="126">
        <f t="shared" si="139"/>
        <v>0</v>
      </c>
      <c r="K103" s="159">
        <f t="shared" si="140"/>
        <v>0</v>
      </c>
      <c r="L103" s="131">
        <f t="shared" ca="1" si="141"/>
        <v>0</v>
      </c>
      <c r="M103" s="127" t="str">
        <f ca="1">IF(OR(CH103=0,ISERROR(MATCH(I103,KKoef!E:E,0))),"",MATCH(I103,KKoef!E:E,0)-1)</f>
        <v/>
      </c>
      <c r="N103" s="127" t="str">
        <f ca="1">IF(M103="","",OFFSET(KKoef!$B$1,M103,0))</f>
        <v/>
      </c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250"/>
      <c r="AA103" s="119">
        <f t="shared" ca="1" si="195"/>
        <v>0</v>
      </c>
      <c r="AB103" s="252">
        <f t="shared" si="190"/>
        <v>0</v>
      </c>
      <c r="AC103" s="119">
        <f t="shared" si="191"/>
        <v>0</v>
      </c>
      <c r="AD103" s="252">
        <f t="shared" si="192"/>
        <v>0</v>
      </c>
      <c r="AE103" s="170">
        <f t="shared" ca="1" si="196"/>
        <v>0</v>
      </c>
      <c r="AF103" s="22"/>
      <c r="AG103" s="224"/>
      <c r="AH103" s="194"/>
      <c r="AI103" s="194"/>
      <c r="AJ103" s="194"/>
      <c r="AK103" s="225"/>
      <c r="AL103" s="224"/>
      <c r="AM103" s="194"/>
      <c r="AN103" s="194"/>
      <c r="AO103" s="194"/>
      <c r="AP103" s="225"/>
      <c r="AQ103" s="224"/>
      <c r="AR103" s="194"/>
      <c r="AS103" s="194"/>
      <c r="AT103" s="194"/>
      <c r="AU103" s="225"/>
      <c r="AV103" s="224"/>
      <c r="AW103" s="194"/>
      <c r="AX103" s="194"/>
      <c r="AY103" s="194"/>
      <c r="AZ103" s="225"/>
      <c r="BA103" s="224"/>
      <c r="BB103" s="194"/>
      <c r="BC103" s="194"/>
      <c r="BD103" s="194"/>
      <c r="BE103" s="225"/>
      <c r="BF103" s="224"/>
      <c r="BG103" s="194"/>
      <c r="BH103" s="194"/>
      <c r="BI103" s="194"/>
      <c r="BJ103" s="225"/>
      <c r="BK103" s="212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15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69">
        <f t="shared" si="198"/>
        <v>0</v>
      </c>
      <c r="CH103" s="26">
        <f t="shared" si="197"/>
        <v>0</v>
      </c>
      <c r="CJ103" s="39">
        <v>95</v>
      </c>
      <c r="CK103" s="16">
        <f t="shared" si="143"/>
        <v>0</v>
      </c>
      <c r="CL103" s="51">
        <f t="shared" ca="1" si="193"/>
        <v>0</v>
      </c>
      <c r="CM103" s="51">
        <f t="shared" ca="1" si="193"/>
        <v>0</v>
      </c>
      <c r="CN103" s="51">
        <f t="shared" ca="1" si="193"/>
        <v>0</v>
      </c>
      <c r="CO103" s="51">
        <f t="shared" ca="1" si="144"/>
        <v>0</v>
      </c>
      <c r="CQ103" s="107">
        <f t="shared" si="145"/>
        <v>0</v>
      </c>
      <c r="CR103" s="107">
        <f t="shared" si="146"/>
        <v>0</v>
      </c>
      <c r="CS103" s="107">
        <f t="shared" si="147"/>
        <v>0</v>
      </c>
      <c r="CT103" s="107">
        <f t="shared" si="148"/>
        <v>0</v>
      </c>
      <c r="CU103" s="107">
        <f t="shared" si="149"/>
        <v>0</v>
      </c>
      <c r="CV103" s="107">
        <f t="shared" si="150"/>
        <v>0</v>
      </c>
      <c r="CW103" s="107">
        <f t="shared" si="151"/>
        <v>0</v>
      </c>
      <c r="CX103" s="107">
        <f t="shared" si="152"/>
        <v>0</v>
      </c>
      <c r="CY103" s="107">
        <f t="shared" si="153"/>
        <v>0</v>
      </c>
      <c r="CZ103" s="107">
        <f t="shared" si="154"/>
        <v>0</v>
      </c>
      <c r="DA103" s="107">
        <f t="shared" si="155"/>
        <v>0</v>
      </c>
      <c r="DB103" s="107">
        <f t="shared" si="156"/>
        <v>0</v>
      </c>
      <c r="DC103" s="107">
        <f t="shared" si="157"/>
        <v>0</v>
      </c>
      <c r="DD103" s="107">
        <f t="shared" si="158"/>
        <v>0</v>
      </c>
      <c r="DE103" s="107">
        <f t="shared" si="159"/>
        <v>0</v>
      </c>
      <c r="DF103" s="107">
        <f t="shared" si="160"/>
        <v>0</v>
      </c>
      <c r="DG103" s="107">
        <f t="shared" si="161"/>
        <v>0</v>
      </c>
      <c r="DH103" s="107">
        <f t="shared" si="162"/>
        <v>0</v>
      </c>
      <c r="DI103" s="107">
        <f t="shared" si="163"/>
        <v>0</v>
      </c>
      <c r="DJ103" s="107">
        <f t="shared" si="164"/>
        <v>0</v>
      </c>
      <c r="DK103" s="107">
        <f t="shared" si="165"/>
        <v>0</v>
      </c>
      <c r="DL103" s="107">
        <f t="shared" si="166"/>
        <v>0</v>
      </c>
      <c r="DM103" s="107">
        <f t="shared" si="167"/>
        <v>0</v>
      </c>
      <c r="DN103" s="107">
        <f t="shared" si="168"/>
        <v>0</v>
      </c>
      <c r="DO103" s="107">
        <f t="shared" si="169"/>
        <v>0</v>
      </c>
      <c r="DP103" s="107">
        <f t="shared" si="170"/>
        <v>0</v>
      </c>
      <c r="DQ103" s="107">
        <f t="shared" si="171"/>
        <v>0</v>
      </c>
      <c r="DR103" s="107">
        <f t="shared" si="172"/>
        <v>0</v>
      </c>
      <c r="DS103" s="107">
        <f t="shared" si="173"/>
        <v>0</v>
      </c>
      <c r="DT103" s="107">
        <f t="shared" si="174"/>
        <v>0</v>
      </c>
      <c r="DV103" s="107">
        <f t="shared" si="175"/>
        <v>0</v>
      </c>
      <c r="DW103" s="107">
        <f t="shared" si="176"/>
        <v>0</v>
      </c>
      <c r="DX103" s="107">
        <f t="shared" si="177"/>
        <v>0</v>
      </c>
      <c r="DY103" s="107">
        <f t="shared" si="178"/>
        <v>0</v>
      </c>
      <c r="DZ103" s="107">
        <f t="shared" si="179"/>
        <v>0</v>
      </c>
      <c r="EA103" s="107">
        <f t="shared" si="180"/>
        <v>0</v>
      </c>
      <c r="EB103" s="107">
        <f t="shared" si="181"/>
        <v>0</v>
      </c>
      <c r="EC103" s="107">
        <f t="shared" si="182"/>
        <v>0</v>
      </c>
      <c r="ED103" s="107">
        <f t="shared" si="183"/>
        <v>0</v>
      </c>
      <c r="EE103" s="107">
        <f t="shared" si="184"/>
        <v>0</v>
      </c>
      <c r="EG103" s="195">
        <f t="shared" si="185"/>
        <v>0</v>
      </c>
      <c r="EH103" s="195">
        <f t="shared" si="186"/>
        <v>0</v>
      </c>
      <c r="EI103" s="195">
        <f t="shared" si="187"/>
        <v>0</v>
      </c>
      <c r="EJ103" s="195">
        <f t="shared" si="188"/>
        <v>0</v>
      </c>
      <c r="EK103" s="195">
        <f t="shared" si="194"/>
        <v>0</v>
      </c>
      <c r="EL103" s="195">
        <f t="shared" si="194"/>
        <v>0</v>
      </c>
      <c r="EM103" s="195">
        <f t="shared" si="194"/>
        <v>0</v>
      </c>
      <c r="EN103" s="195">
        <f t="shared" si="194"/>
        <v>0</v>
      </c>
      <c r="EO103" s="195">
        <f t="shared" si="194"/>
        <v>0</v>
      </c>
      <c r="EP103" s="195">
        <f t="shared" si="194"/>
        <v>0</v>
      </c>
    </row>
    <row r="104" spans="2:146" x14ac:dyDescent="0.2">
      <c r="B104" s="126">
        <f t="shared" si="135"/>
        <v>1</v>
      </c>
      <c r="C104" s="126" t="str">
        <f t="shared" ca="1" si="136"/>
        <v/>
      </c>
      <c r="D104" s="126" t="str">
        <f t="shared" ca="1" si="137"/>
        <v/>
      </c>
      <c r="E104" s="126" t="str">
        <f t="shared" ca="1" si="138"/>
        <v/>
      </c>
      <c r="F104" s="127" t="str">
        <f ca="1">OFFSET(prihlasky!$H$1,$CJ104,0)</f>
        <v/>
      </c>
      <c r="G104" s="127" t="str">
        <f ca="1">IF(OFFSET(prihlasky!$B$1,$CJ104,0)="","",(OFFSET(prihlasky!$B$1,$CJ104,0)))</f>
        <v/>
      </c>
      <c r="H104" s="127">
        <f ca="1">OFFSET(prihlasky!$I$1,$CJ104,0)</f>
        <v>0</v>
      </c>
      <c r="I104" s="127">
        <f ca="1">OFFSET(prihlasky!$A$1,$CJ104,0)</f>
        <v>0</v>
      </c>
      <c r="J104" s="126">
        <f t="shared" si="139"/>
        <v>0</v>
      </c>
      <c r="K104" s="159">
        <f t="shared" si="140"/>
        <v>0</v>
      </c>
      <c r="L104" s="131">
        <f t="shared" ca="1" si="141"/>
        <v>0</v>
      </c>
      <c r="M104" s="127" t="str">
        <f ca="1">IF(OR(CH104=0,ISERROR(MATCH(I104,KKoef!E:E,0))),"",MATCH(I104,KKoef!E:E,0)-1)</f>
        <v/>
      </c>
      <c r="N104" s="127" t="str">
        <f ca="1">IF(M104="","",OFFSET(KKoef!$B$1,M104,0))</f>
        <v/>
      </c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250"/>
      <c r="AA104" s="119">
        <f t="shared" ca="1" si="195"/>
        <v>0</v>
      </c>
      <c r="AB104" s="252">
        <f t="shared" si="190"/>
        <v>0</v>
      </c>
      <c r="AC104" s="119">
        <f t="shared" si="191"/>
        <v>0</v>
      </c>
      <c r="AD104" s="252">
        <f t="shared" si="192"/>
        <v>0</v>
      </c>
      <c r="AE104" s="170">
        <f t="shared" ca="1" si="196"/>
        <v>0</v>
      </c>
      <c r="AF104" s="22"/>
      <c r="AG104" s="224"/>
      <c r="AH104" s="194"/>
      <c r="AI104" s="194"/>
      <c r="AJ104" s="194"/>
      <c r="AK104" s="225"/>
      <c r="AL104" s="224"/>
      <c r="AM104" s="194"/>
      <c r="AN104" s="194"/>
      <c r="AO104" s="194"/>
      <c r="AP104" s="225"/>
      <c r="AQ104" s="224"/>
      <c r="AR104" s="194"/>
      <c r="AS104" s="194"/>
      <c r="AT104" s="194"/>
      <c r="AU104" s="225"/>
      <c r="AV104" s="224"/>
      <c r="AW104" s="194"/>
      <c r="AX104" s="194"/>
      <c r="AY104" s="194"/>
      <c r="AZ104" s="225"/>
      <c r="BA104" s="224"/>
      <c r="BB104" s="194"/>
      <c r="BC104" s="194"/>
      <c r="BD104" s="194"/>
      <c r="BE104" s="225"/>
      <c r="BF104" s="224"/>
      <c r="BG104" s="194"/>
      <c r="BH104" s="194"/>
      <c r="BI104" s="194"/>
      <c r="BJ104" s="225"/>
      <c r="BK104" s="212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215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69">
        <f t="shared" si="198"/>
        <v>0</v>
      </c>
      <c r="CH104" s="26">
        <f t="shared" si="197"/>
        <v>0</v>
      </c>
      <c r="CJ104" s="39">
        <v>96</v>
      </c>
      <c r="CK104" s="16">
        <f t="shared" si="143"/>
        <v>0</v>
      </c>
      <c r="CL104" s="51">
        <f t="shared" ca="1" si="193"/>
        <v>0</v>
      </c>
      <c r="CM104" s="51">
        <f t="shared" ca="1" si="193"/>
        <v>0</v>
      </c>
      <c r="CN104" s="51">
        <f t="shared" ca="1" si="193"/>
        <v>0</v>
      </c>
      <c r="CO104" s="51">
        <f t="shared" ca="1" si="144"/>
        <v>0</v>
      </c>
      <c r="CQ104" s="107">
        <f t="shared" si="145"/>
        <v>0</v>
      </c>
      <c r="CR104" s="107">
        <f t="shared" si="146"/>
        <v>0</v>
      </c>
      <c r="CS104" s="107">
        <f t="shared" si="147"/>
        <v>0</v>
      </c>
      <c r="CT104" s="107">
        <f t="shared" si="148"/>
        <v>0</v>
      </c>
      <c r="CU104" s="107">
        <f t="shared" si="149"/>
        <v>0</v>
      </c>
      <c r="CV104" s="107">
        <f t="shared" si="150"/>
        <v>0</v>
      </c>
      <c r="CW104" s="107">
        <f t="shared" si="151"/>
        <v>0</v>
      </c>
      <c r="CX104" s="107">
        <f t="shared" si="152"/>
        <v>0</v>
      </c>
      <c r="CY104" s="107">
        <f t="shared" si="153"/>
        <v>0</v>
      </c>
      <c r="CZ104" s="107">
        <f t="shared" si="154"/>
        <v>0</v>
      </c>
      <c r="DA104" s="107">
        <f t="shared" si="155"/>
        <v>0</v>
      </c>
      <c r="DB104" s="107">
        <f t="shared" si="156"/>
        <v>0</v>
      </c>
      <c r="DC104" s="107">
        <f t="shared" si="157"/>
        <v>0</v>
      </c>
      <c r="DD104" s="107">
        <f t="shared" si="158"/>
        <v>0</v>
      </c>
      <c r="DE104" s="107">
        <f t="shared" si="159"/>
        <v>0</v>
      </c>
      <c r="DF104" s="107">
        <f t="shared" si="160"/>
        <v>0</v>
      </c>
      <c r="DG104" s="107">
        <f t="shared" si="161"/>
        <v>0</v>
      </c>
      <c r="DH104" s="107">
        <f t="shared" si="162"/>
        <v>0</v>
      </c>
      <c r="DI104" s="107">
        <f t="shared" si="163"/>
        <v>0</v>
      </c>
      <c r="DJ104" s="107">
        <f t="shared" si="164"/>
        <v>0</v>
      </c>
      <c r="DK104" s="107">
        <f t="shared" si="165"/>
        <v>0</v>
      </c>
      <c r="DL104" s="107">
        <f t="shared" si="166"/>
        <v>0</v>
      </c>
      <c r="DM104" s="107">
        <f t="shared" si="167"/>
        <v>0</v>
      </c>
      <c r="DN104" s="107">
        <f t="shared" si="168"/>
        <v>0</v>
      </c>
      <c r="DO104" s="107">
        <f t="shared" si="169"/>
        <v>0</v>
      </c>
      <c r="DP104" s="107">
        <f t="shared" si="170"/>
        <v>0</v>
      </c>
      <c r="DQ104" s="107">
        <f t="shared" si="171"/>
        <v>0</v>
      </c>
      <c r="DR104" s="107">
        <f t="shared" si="172"/>
        <v>0</v>
      </c>
      <c r="DS104" s="107">
        <f t="shared" si="173"/>
        <v>0</v>
      </c>
      <c r="DT104" s="107">
        <f t="shared" si="174"/>
        <v>0</v>
      </c>
      <c r="DV104" s="107">
        <f t="shared" si="175"/>
        <v>0</v>
      </c>
      <c r="DW104" s="107">
        <f t="shared" si="176"/>
        <v>0</v>
      </c>
      <c r="DX104" s="107">
        <f t="shared" si="177"/>
        <v>0</v>
      </c>
      <c r="DY104" s="107">
        <f t="shared" si="178"/>
        <v>0</v>
      </c>
      <c r="DZ104" s="107">
        <f t="shared" si="179"/>
        <v>0</v>
      </c>
      <c r="EA104" s="107">
        <f t="shared" si="180"/>
        <v>0</v>
      </c>
      <c r="EB104" s="107">
        <f t="shared" si="181"/>
        <v>0</v>
      </c>
      <c r="EC104" s="107">
        <f t="shared" si="182"/>
        <v>0</v>
      </c>
      <c r="ED104" s="107">
        <f t="shared" si="183"/>
        <v>0</v>
      </c>
      <c r="EE104" s="107">
        <f t="shared" si="184"/>
        <v>0</v>
      </c>
      <c r="EG104" s="195">
        <f t="shared" si="185"/>
        <v>0</v>
      </c>
      <c r="EH104" s="195">
        <f t="shared" si="186"/>
        <v>0</v>
      </c>
      <c r="EI104" s="195">
        <f t="shared" si="187"/>
        <v>0</v>
      </c>
      <c r="EJ104" s="195">
        <f t="shared" si="188"/>
        <v>0</v>
      </c>
      <c r="EK104" s="195">
        <f t="shared" si="194"/>
        <v>0</v>
      </c>
      <c r="EL104" s="195">
        <f t="shared" si="194"/>
        <v>0</v>
      </c>
      <c r="EM104" s="195">
        <f t="shared" si="194"/>
        <v>0</v>
      </c>
      <c r="EN104" s="195">
        <f t="shared" si="194"/>
        <v>0</v>
      </c>
      <c r="EO104" s="195">
        <f t="shared" si="194"/>
        <v>0</v>
      </c>
      <c r="EP104" s="195">
        <f t="shared" si="194"/>
        <v>0</v>
      </c>
    </row>
    <row r="105" spans="2:146" x14ac:dyDescent="0.2">
      <c r="B105" s="126">
        <f t="shared" si="135"/>
        <v>1</v>
      </c>
      <c r="C105" s="126" t="str">
        <f t="shared" ref="C105:C128" ca="1" si="199">IF($H105="O",RANK($CK105,$CL$9:$CL$133),"")</f>
        <v/>
      </c>
      <c r="D105" s="126" t="str">
        <f t="shared" ref="D105:D128" ca="1" si="200">IF($H105="P",RANK($CK105,$CM$9:$CM$133),"")</f>
        <v/>
      </c>
      <c r="E105" s="126" t="str">
        <f t="shared" ref="E105:E128" ca="1" si="201">IF($H105="J",RANK($CK105,$CN$9:$CN$133),"")</f>
        <v/>
      </c>
      <c r="F105" s="127" t="str">
        <f ca="1">OFFSET(prihlasky!$H$1,$CJ105,0)</f>
        <v/>
      </c>
      <c r="G105" s="127" t="str">
        <f ca="1">IF(OFFSET(prihlasky!$B$1,$CJ105,0)="","",(OFFSET(prihlasky!$B$1,$CJ105,0)))</f>
        <v/>
      </c>
      <c r="H105" s="127">
        <f ca="1">OFFSET(prihlasky!$I$1,$CJ105,0)</f>
        <v>0</v>
      </c>
      <c r="I105" s="127">
        <f ca="1">OFFSET(prihlasky!$A$1,$CJ105,0)</f>
        <v>0</v>
      </c>
      <c r="J105" s="126">
        <f t="shared" ref="J105:J128" si="202">IF(COUNTIF(AG105:BJ105,"&gt; ''"),CH105-AE105,0)</f>
        <v>0</v>
      </c>
      <c r="K105" s="159">
        <f t="shared" ref="K105:K128" si="203">CG105+($CK$4-SUM(DV105:EE105))*60</f>
        <v>0</v>
      </c>
      <c r="L105" s="131">
        <f t="shared" ref="L105:L128" ca="1" si="204">IF(ISERROR($N$6),0,CO105*$N$6/$CO$4)</f>
        <v>0</v>
      </c>
      <c r="M105" s="127" t="str">
        <f ca="1">IF(OR(CH105=0,ISERROR(MATCH(I105,KKoef!E:E,0))),"",MATCH(I105,KKoef!E:E,0)-1)</f>
        <v/>
      </c>
      <c r="N105" s="127" t="str">
        <f ca="1">IF(M105="","",OFFSET(KKoef!$B$1,M105,0))</f>
        <v/>
      </c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250"/>
      <c r="AA105" s="119">
        <f t="shared" ca="1" si="195"/>
        <v>0</v>
      </c>
      <c r="AB105" s="252">
        <f t="shared" si="190"/>
        <v>0</v>
      </c>
      <c r="AC105" s="119">
        <f t="shared" si="191"/>
        <v>0</v>
      </c>
      <c r="AD105" s="252">
        <f t="shared" si="192"/>
        <v>0</v>
      </c>
      <c r="AE105" s="170">
        <f t="shared" ca="1" si="196"/>
        <v>0</v>
      </c>
      <c r="AF105" s="22"/>
      <c r="AG105" s="224"/>
      <c r="AH105" s="194"/>
      <c r="AI105" s="194"/>
      <c r="AJ105" s="194"/>
      <c r="AK105" s="225"/>
      <c r="AL105" s="224"/>
      <c r="AM105" s="194"/>
      <c r="AN105" s="194"/>
      <c r="AO105" s="194"/>
      <c r="AP105" s="225"/>
      <c r="AQ105" s="224"/>
      <c r="AR105" s="194"/>
      <c r="AS105" s="194"/>
      <c r="AT105" s="194"/>
      <c r="AU105" s="225"/>
      <c r="AV105" s="224"/>
      <c r="AW105" s="194"/>
      <c r="AX105" s="194"/>
      <c r="AY105" s="194"/>
      <c r="AZ105" s="225"/>
      <c r="BA105" s="224"/>
      <c r="BB105" s="194"/>
      <c r="BC105" s="194"/>
      <c r="BD105" s="194"/>
      <c r="BE105" s="225"/>
      <c r="BF105" s="224"/>
      <c r="BG105" s="194"/>
      <c r="BH105" s="194"/>
      <c r="BI105" s="194"/>
      <c r="BJ105" s="225"/>
      <c r="BK105" s="212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215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69">
        <f t="shared" si="198"/>
        <v>0</v>
      </c>
      <c r="CH105" s="26">
        <f t="shared" si="197"/>
        <v>0</v>
      </c>
      <c r="CJ105" s="39">
        <v>97</v>
      </c>
      <c r="CK105" s="16">
        <f t="shared" ref="CK105:CK128" si="205">IF(CG105=0,0,J105+($CK$4*$CL$4-K105)/($CK$4*$CL$4))</f>
        <v>0</v>
      </c>
      <c r="CL105" s="51">
        <f t="shared" ca="1" si="193"/>
        <v>0</v>
      </c>
      <c r="CM105" s="51">
        <f t="shared" ca="1" si="193"/>
        <v>0</v>
      </c>
      <c r="CN105" s="51">
        <f t="shared" ca="1" si="193"/>
        <v>0</v>
      </c>
      <c r="CO105" s="51">
        <f t="shared" ref="CO105:CO128" ca="1" si="206">IF(I105&lt;"A",0,CK105)</f>
        <v>0</v>
      </c>
      <c r="CQ105" s="107">
        <f t="shared" ref="CQ105:CQ128" si="207">IF(AND(AG$7&lt;&gt;"",AG$7=AG105),1,0)</f>
        <v>0</v>
      </c>
      <c r="CR105" s="107">
        <f t="shared" ref="CR105:CR128" si="208">IF(AND(AH$7&lt;&gt;"",AH$7=AH105),1,0)</f>
        <v>0</v>
      </c>
      <c r="CS105" s="107">
        <f t="shared" ref="CS105:CS128" si="209">IF(AND(AI$7&lt;&gt;"",AI$7=AI105),1,0)</f>
        <v>0</v>
      </c>
      <c r="CT105" s="107">
        <f t="shared" ref="CT105:CT128" si="210">IF(AND(AJ$7&lt;&gt;"",AJ$7=AJ105),1,0)</f>
        <v>0</v>
      </c>
      <c r="CU105" s="107">
        <f t="shared" ref="CU105:CU128" si="211">IF(AND(AK$7&lt;&gt;"",AK$7=AK105),1,0)</f>
        <v>0</v>
      </c>
      <c r="CV105" s="107">
        <f t="shared" ref="CV105:CV128" si="212">IF(AND(AL$7&lt;&gt;"",AL$7=AL105),1,0)</f>
        <v>0</v>
      </c>
      <c r="CW105" s="107">
        <f t="shared" ref="CW105:CW128" si="213">IF(AND(AM$7&lt;&gt;"",AM$7=AM105),1,0)</f>
        <v>0</v>
      </c>
      <c r="CX105" s="107">
        <f t="shared" ref="CX105:CX128" si="214">IF(AND(AN$7&lt;&gt;"",AN$7=AN105),1,0)</f>
        <v>0</v>
      </c>
      <c r="CY105" s="107">
        <f t="shared" ref="CY105:CY128" si="215">IF(AND(AO$7&lt;&gt;"",AO$7=AO105),1,0)</f>
        <v>0</v>
      </c>
      <c r="CZ105" s="107">
        <f t="shared" ref="CZ105:CZ128" si="216">IF(AND(AP$7&lt;&gt;"",AP$7=AP105),1,0)</f>
        <v>0</v>
      </c>
      <c r="DA105" s="107">
        <f t="shared" ref="DA105:DA128" si="217">IF(AND(AQ$7&lt;&gt;"",AQ$7=AQ105),1,0)</f>
        <v>0</v>
      </c>
      <c r="DB105" s="107">
        <f t="shared" ref="DB105:DB128" si="218">IF(AND(AR$7&lt;&gt;"",AR$7=AR105),1,0)</f>
        <v>0</v>
      </c>
      <c r="DC105" s="107">
        <f t="shared" ref="DC105:DC128" si="219">IF(AND(AS$7&lt;&gt;"",AS$7=AS105),1,0)</f>
        <v>0</v>
      </c>
      <c r="DD105" s="107">
        <f t="shared" ref="DD105:DD128" si="220">IF(AND(AT$7&lt;&gt;"",AT$7=AT105),1,0)</f>
        <v>0</v>
      </c>
      <c r="DE105" s="107">
        <f t="shared" ref="DE105:DE128" si="221">IF(AND(AU$7&lt;&gt;"",AU$7=AU105),1,0)</f>
        <v>0</v>
      </c>
      <c r="DF105" s="107">
        <f t="shared" ref="DF105:DF128" si="222">IF(AND(AV$7&lt;&gt;"",AV$7=AV105),1,0)</f>
        <v>0</v>
      </c>
      <c r="DG105" s="107">
        <f t="shared" ref="DG105:DG128" si="223">IF(AND(AW$7&lt;&gt;"",AW$7=AW105),1,0)</f>
        <v>0</v>
      </c>
      <c r="DH105" s="107">
        <f t="shared" ref="DH105:DH128" si="224">IF(AND(AX$7&lt;&gt;"",AX$7=AX105),1,0)</f>
        <v>0</v>
      </c>
      <c r="DI105" s="107">
        <f t="shared" ref="DI105:DI128" si="225">IF(AND(AY$7&lt;&gt;"",AY$7=AY105),1,0)</f>
        <v>0</v>
      </c>
      <c r="DJ105" s="107">
        <f t="shared" ref="DJ105:DJ128" si="226">IF(AND(AZ$7&lt;&gt;"",AZ$7=AZ105),1,0)</f>
        <v>0</v>
      </c>
      <c r="DK105" s="107">
        <f t="shared" ref="DK105:DK128" si="227">IF(AND(BA$7&lt;&gt;"",BA$7=BA105),1,0)</f>
        <v>0</v>
      </c>
      <c r="DL105" s="107">
        <f t="shared" ref="DL105:DL128" si="228">IF(AND(BB$7&lt;&gt;"",BB$7=BB105),1,0)</f>
        <v>0</v>
      </c>
      <c r="DM105" s="107">
        <f t="shared" ref="DM105:DM128" si="229">IF(AND(BC$7&lt;&gt;"",BC$7=BC105),1,0)</f>
        <v>0</v>
      </c>
      <c r="DN105" s="107">
        <f t="shared" ref="DN105:DN128" si="230">IF(AND(BD$7&lt;&gt;"",BD$7=BD105),1,0)</f>
        <v>0</v>
      </c>
      <c r="DO105" s="107">
        <f t="shared" ref="DO105:DO128" si="231">IF(AND(BE$7&lt;&gt;"",BE$7=BE105),1,0)</f>
        <v>0</v>
      </c>
      <c r="DP105" s="107">
        <f t="shared" ref="DP105:DP128" si="232">IF(AND(BF$7&lt;&gt;"",BF$7=BF105),1,0)</f>
        <v>0</v>
      </c>
      <c r="DQ105" s="107">
        <f t="shared" ref="DQ105:DQ128" si="233">IF(AND(BG$7&lt;&gt;"",BG$7=BG105),1,0)</f>
        <v>0</v>
      </c>
      <c r="DR105" s="107">
        <f t="shared" ref="DR105:DR128" si="234">IF(AND(BH$7&lt;&gt;"",BH$7=BH105),1,0)</f>
        <v>0</v>
      </c>
      <c r="DS105" s="107">
        <f t="shared" ref="DS105:DS128" si="235">IF(AND(BI$7&lt;&gt;"",BI$7=BI105),1,0)</f>
        <v>0</v>
      </c>
      <c r="DT105" s="107">
        <f t="shared" ref="DT105:DT128" si="236">IF(AND(BJ$7&lt;&gt;"",BJ$7=BJ105),1,0)</f>
        <v>0</v>
      </c>
      <c r="DV105" s="107">
        <f t="shared" ref="DV105:DV128" si="237">IF(AND(BL$7&lt;&gt;"",BL$7=BL105),1,0)</f>
        <v>0</v>
      </c>
      <c r="DW105" s="107">
        <f t="shared" ref="DW105:DW128" si="238">IF(AND(BM$7&lt;&gt;"",BM$7=BM105),1,0)</f>
        <v>0</v>
      </c>
      <c r="DX105" s="107">
        <f t="shared" ref="DX105:DX128" si="239">IF(AND(BN$7&lt;&gt;"",BN$7=BN105),1,0)</f>
        <v>0</v>
      </c>
      <c r="DY105" s="107">
        <f t="shared" ref="DY105:DY128" si="240">IF(AND(BO$7&lt;&gt;"",BO$7=BO105),1,0)</f>
        <v>0</v>
      </c>
      <c r="DZ105" s="107">
        <f t="shared" ref="DZ105:DZ128" si="241">IF(AND(BP$7&lt;&gt;"",BP$7=BP105),1,0)</f>
        <v>0</v>
      </c>
      <c r="EA105" s="107">
        <f t="shared" ref="EA105:EA128" si="242">IF(AND(BQ$7&lt;&gt;"",BQ$7=BQ105),1,0)</f>
        <v>0</v>
      </c>
      <c r="EB105" s="107">
        <f t="shared" ref="EB105:EB128" si="243">IF(AND(BR$7&lt;&gt;"",BR$7=BR105),1,0)</f>
        <v>0</v>
      </c>
      <c r="EC105" s="107">
        <f t="shared" ref="EC105:EC128" si="244">IF(AND(BS$7&lt;&gt;"",BS$7=BS105),1,0)</f>
        <v>0</v>
      </c>
      <c r="ED105" s="107">
        <f t="shared" ref="ED105:ED128" si="245">IF(AND(BT$7&lt;&gt;"",BT$7=BT105),1,0)</f>
        <v>0</v>
      </c>
      <c r="EE105" s="107">
        <f t="shared" ref="EE105:EE128" si="246">IF(AND(BU$7&lt;&gt;"",BU$7=BU105),1,0)</f>
        <v>0</v>
      </c>
      <c r="EG105" s="195">
        <f t="shared" ref="EG105:EG128" si="247">IF(BW$7="",0,BW105)</f>
        <v>0</v>
      </c>
      <c r="EH105" s="195">
        <f t="shared" ref="EH105:EH128" si="248">IF(BX$7="",0,BX105)</f>
        <v>0</v>
      </c>
      <c r="EI105" s="195">
        <f t="shared" ref="EI105:EI128" si="249">IF(BY$7="",0,BY105)</f>
        <v>0</v>
      </c>
      <c r="EJ105" s="195">
        <f t="shared" ref="EJ105:EJ128" si="250">IF(BZ$7="",0,BZ105)</f>
        <v>0</v>
      </c>
      <c r="EK105" s="195">
        <f t="shared" ref="EK105:EP120" si="251">IF(CA$7="",0,CA105)</f>
        <v>0</v>
      </c>
      <c r="EL105" s="195">
        <f t="shared" si="251"/>
        <v>0</v>
      </c>
      <c r="EM105" s="195">
        <f t="shared" si="251"/>
        <v>0</v>
      </c>
      <c r="EN105" s="195">
        <f t="shared" si="251"/>
        <v>0</v>
      </c>
      <c r="EO105" s="195">
        <f t="shared" si="251"/>
        <v>0</v>
      </c>
      <c r="EP105" s="195">
        <f t="shared" si="251"/>
        <v>0</v>
      </c>
    </row>
    <row r="106" spans="2:146" x14ac:dyDescent="0.2">
      <c r="B106" s="126">
        <f t="shared" si="135"/>
        <v>1</v>
      </c>
      <c r="C106" s="126" t="str">
        <f t="shared" ca="1" si="199"/>
        <v/>
      </c>
      <c r="D106" s="126" t="str">
        <f t="shared" ca="1" si="200"/>
        <v/>
      </c>
      <c r="E106" s="126" t="str">
        <f t="shared" ca="1" si="201"/>
        <v/>
      </c>
      <c r="F106" s="127" t="str">
        <f ca="1">OFFSET(prihlasky!$H$1,$CJ106,0)</f>
        <v/>
      </c>
      <c r="G106" s="127" t="str">
        <f ca="1">IF(OFFSET(prihlasky!$B$1,$CJ106,0)="","",(OFFSET(prihlasky!$B$1,$CJ106,0)))</f>
        <v/>
      </c>
      <c r="H106" s="127">
        <f ca="1">OFFSET(prihlasky!$I$1,$CJ106,0)</f>
        <v>0</v>
      </c>
      <c r="I106" s="127">
        <f ca="1">OFFSET(prihlasky!$A$1,$CJ106,0)</f>
        <v>0</v>
      </c>
      <c r="J106" s="126">
        <f t="shared" si="202"/>
        <v>0</v>
      </c>
      <c r="K106" s="159">
        <f t="shared" si="203"/>
        <v>0</v>
      </c>
      <c r="L106" s="131">
        <f t="shared" ca="1" si="204"/>
        <v>0</v>
      </c>
      <c r="M106" s="127" t="str">
        <f ca="1">IF(OR(CH106=0,ISERROR(MATCH(I106,KKoef!E:E,0))),"",MATCH(I106,KKoef!E:E,0)-1)</f>
        <v/>
      </c>
      <c r="N106" s="127" t="str">
        <f ca="1">IF(M106="","",OFFSET(KKoef!$B$1,M106,0))</f>
        <v/>
      </c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250"/>
      <c r="AA106" s="119">
        <f t="shared" ca="1" si="195"/>
        <v>0</v>
      </c>
      <c r="AB106" s="252">
        <f t="shared" si="190"/>
        <v>0</v>
      </c>
      <c r="AC106" s="119">
        <f t="shared" si="191"/>
        <v>0</v>
      </c>
      <c r="AD106" s="252">
        <f t="shared" si="192"/>
        <v>0</v>
      </c>
      <c r="AE106" s="170">
        <f t="shared" ca="1" si="196"/>
        <v>0</v>
      </c>
      <c r="AF106" s="22"/>
      <c r="AG106" s="224"/>
      <c r="AH106" s="194"/>
      <c r="AI106" s="194"/>
      <c r="AJ106" s="194"/>
      <c r="AK106" s="225"/>
      <c r="AL106" s="224"/>
      <c r="AM106" s="194"/>
      <c r="AN106" s="194"/>
      <c r="AO106" s="194"/>
      <c r="AP106" s="225"/>
      <c r="AQ106" s="224"/>
      <c r="AR106" s="194"/>
      <c r="AS106" s="194"/>
      <c r="AT106" s="194"/>
      <c r="AU106" s="225"/>
      <c r="AV106" s="224"/>
      <c r="AW106" s="194"/>
      <c r="AX106" s="194"/>
      <c r="AY106" s="194"/>
      <c r="AZ106" s="225"/>
      <c r="BA106" s="224"/>
      <c r="BB106" s="194"/>
      <c r="BC106" s="194"/>
      <c r="BD106" s="194"/>
      <c r="BE106" s="225"/>
      <c r="BF106" s="224"/>
      <c r="BG106" s="194"/>
      <c r="BH106" s="194"/>
      <c r="BI106" s="194"/>
      <c r="BJ106" s="225"/>
      <c r="BK106" s="212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215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69">
        <f t="shared" si="198"/>
        <v>0</v>
      </c>
      <c r="CH106" s="26">
        <f t="shared" si="197"/>
        <v>0</v>
      </c>
      <c r="CJ106" s="39">
        <v>98</v>
      </c>
      <c r="CK106" s="16">
        <f t="shared" si="205"/>
        <v>0</v>
      </c>
      <c r="CL106" s="51">
        <f t="shared" ca="1" si="193"/>
        <v>0</v>
      </c>
      <c r="CM106" s="51">
        <f t="shared" ca="1" si="193"/>
        <v>0</v>
      </c>
      <c r="CN106" s="51">
        <f t="shared" ca="1" si="193"/>
        <v>0</v>
      </c>
      <c r="CO106" s="51">
        <f t="shared" ca="1" si="206"/>
        <v>0</v>
      </c>
      <c r="CQ106" s="107">
        <f t="shared" si="207"/>
        <v>0</v>
      </c>
      <c r="CR106" s="107">
        <f t="shared" si="208"/>
        <v>0</v>
      </c>
      <c r="CS106" s="107">
        <f t="shared" si="209"/>
        <v>0</v>
      </c>
      <c r="CT106" s="107">
        <f t="shared" si="210"/>
        <v>0</v>
      </c>
      <c r="CU106" s="107">
        <f t="shared" si="211"/>
        <v>0</v>
      </c>
      <c r="CV106" s="107">
        <f t="shared" si="212"/>
        <v>0</v>
      </c>
      <c r="CW106" s="107">
        <f t="shared" si="213"/>
        <v>0</v>
      </c>
      <c r="CX106" s="107">
        <f t="shared" si="214"/>
        <v>0</v>
      </c>
      <c r="CY106" s="107">
        <f t="shared" si="215"/>
        <v>0</v>
      </c>
      <c r="CZ106" s="107">
        <f t="shared" si="216"/>
        <v>0</v>
      </c>
      <c r="DA106" s="107">
        <f t="shared" si="217"/>
        <v>0</v>
      </c>
      <c r="DB106" s="107">
        <f t="shared" si="218"/>
        <v>0</v>
      </c>
      <c r="DC106" s="107">
        <f t="shared" si="219"/>
        <v>0</v>
      </c>
      <c r="DD106" s="107">
        <f t="shared" si="220"/>
        <v>0</v>
      </c>
      <c r="DE106" s="107">
        <f t="shared" si="221"/>
        <v>0</v>
      </c>
      <c r="DF106" s="107">
        <f t="shared" si="222"/>
        <v>0</v>
      </c>
      <c r="DG106" s="107">
        <f t="shared" si="223"/>
        <v>0</v>
      </c>
      <c r="DH106" s="107">
        <f t="shared" si="224"/>
        <v>0</v>
      </c>
      <c r="DI106" s="107">
        <f t="shared" si="225"/>
        <v>0</v>
      </c>
      <c r="DJ106" s="107">
        <f t="shared" si="226"/>
        <v>0</v>
      </c>
      <c r="DK106" s="107">
        <f t="shared" si="227"/>
        <v>0</v>
      </c>
      <c r="DL106" s="107">
        <f t="shared" si="228"/>
        <v>0</v>
      </c>
      <c r="DM106" s="107">
        <f t="shared" si="229"/>
        <v>0</v>
      </c>
      <c r="DN106" s="107">
        <f t="shared" si="230"/>
        <v>0</v>
      </c>
      <c r="DO106" s="107">
        <f t="shared" si="231"/>
        <v>0</v>
      </c>
      <c r="DP106" s="107">
        <f t="shared" si="232"/>
        <v>0</v>
      </c>
      <c r="DQ106" s="107">
        <f t="shared" si="233"/>
        <v>0</v>
      </c>
      <c r="DR106" s="107">
        <f t="shared" si="234"/>
        <v>0</v>
      </c>
      <c r="DS106" s="107">
        <f t="shared" si="235"/>
        <v>0</v>
      </c>
      <c r="DT106" s="107">
        <f t="shared" si="236"/>
        <v>0</v>
      </c>
      <c r="DV106" s="107">
        <f t="shared" si="237"/>
        <v>0</v>
      </c>
      <c r="DW106" s="107">
        <f t="shared" si="238"/>
        <v>0</v>
      </c>
      <c r="DX106" s="107">
        <f t="shared" si="239"/>
        <v>0</v>
      </c>
      <c r="DY106" s="107">
        <f t="shared" si="240"/>
        <v>0</v>
      </c>
      <c r="DZ106" s="107">
        <f t="shared" si="241"/>
        <v>0</v>
      </c>
      <c r="EA106" s="107">
        <f t="shared" si="242"/>
        <v>0</v>
      </c>
      <c r="EB106" s="107">
        <f t="shared" si="243"/>
        <v>0</v>
      </c>
      <c r="EC106" s="107">
        <f t="shared" si="244"/>
        <v>0</v>
      </c>
      <c r="ED106" s="107">
        <f t="shared" si="245"/>
        <v>0</v>
      </c>
      <c r="EE106" s="107">
        <f t="shared" si="246"/>
        <v>0</v>
      </c>
      <c r="EG106" s="195">
        <f t="shared" si="247"/>
        <v>0</v>
      </c>
      <c r="EH106" s="195">
        <f t="shared" si="248"/>
        <v>0</v>
      </c>
      <c r="EI106" s="195">
        <f t="shared" si="249"/>
        <v>0</v>
      </c>
      <c r="EJ106" s="195">
        <f t="shared" si="250"/>
        <v>0</v>
      </c>
      <c r="EK106" s="195">
        <f t="shared" si="251"/>
        <v>0</v>
      </c>
      <c r="EL106" s="195">
        <f t="shared" si="251"/>
        <v>0</v>
      </c>
      <c r="EM106" s="195">
        <f t="shared" si="251"/>
        <v>0</v>
      </c>
      <c r="EN106" s="195">
        <f t="shared" si="251"/>
        <v>0</v>
      </c>
      <c r="EO106" s="195">
        <f t="shared" si="251"/>
        <v>0</v>
      </c>
      <c r="EP106" s="195">
        <f t="shared" si="251"/>
        <v>0</v>
      </c>
    </row>
    <row r="107" spans="2:146" x14ac:dyDescent="0.2">
      <c r="B107" s="126">
        <f t="shared" si="135"/>
        <v>1</v>
      </c>
      <c r="C107" s="126" t="str">
        <f t="shared" ca="1" si="199"/>
        <v/>
      </c>
      <c r="D107" s="126" t="str">
        <f t="shared" ca="1" si="200"/>
        <v/>
      </c>
      <c r="E107" s="126" t="str">
        <f t="shared" ca="1" si="201"/>
        <v/>
      </c>
      <c r="F107" s="127" t="str">
        <f ca="1">OFFSET(prihlasky!$H$1,$CJ107,0)</f>
        <v/>
      </c>
      <c r="G107" s="127" t="str">
        <f ca="1">IF(OFFSET(prihlasky!$B$1,$CJ107,0)="","",(OFFSET(prihlasky!$B$1,$CJ107,0)))</f>
        <v/>
      </c>
      <c r="H107" s="127">
        <f ca="1">OFFSET(prihlasky!$I$1,$CJ107,0)</f>
        <v>0</v>
      </c>
      <c r="I107" s="127">
        <f ca="1">OFFSET(prihlasky!$A$1,$CJ107,0)</f>
        <v>0</v>
      </c>
      <c r="J107" s="126">
        <f t="shared" si="202"/>
        <v>0</v>
      </c>
      <c r="K107" s="159">
        <f t="shared" si="203"/>
        <v>0</v>
      </c>
      <c r="L107" s="131">
        <f t="shared" ca="1" si="204"/>
        <v>0</v>
      </c>
      <c r="M107" s="127" t="str">
        <f ca="1">IF(OR(CH107=0,ISERROR(MATCH(I107,KKoef!E:E,0))),"",MATCH(I107,KKoef!E:E,0)-1)</f>
        <v/>
      </c>
      <c r="N107" s="127" t="str">
        <f ca="1">IF(M107="","",OFFSET(KKoef!$B$1,M107,0))</f>
        <v/>
      </c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250"/>
      <c r="AA107" s="119">
        <f t="shared" ca="1" si="195"/>
        <v>0</v>
      </c>
      <c r="AB107" s="252">
        <f t="shared" si="190"/>
        <v>0</v>
      </c>
      <c r="AC107" s="119">
        <f t="shared" si="191"/>
        <v>0</v>
      </c>
      <c r="AD107" s="252">
        <f t="shared" si="192"/>
        <v>0</v>
      </c>
      <c r="AE107" s="170">
        <f t="shared" ca="1" si="196"/>
        <v>0</v>
      </c>
      <c r="AF107" s="22"/>
      <c r="AG107" s="224"/>
      <c r="AH107" s="194"/>
      <c r="AI107" s="194"/>
      <c r="AJ107" s="194"/>
      <c r="AK107" s="225"/>
      <c r="AL107" s="224"/>
      <c r="AM107" s="194"/>
      <c r="AN107" s="194"/>
      <c r="AO107" s="194"/>
      <c r="AP107" s="225"/>
      <c r="AQ107" s="224"/>
      <c r="AR107" s="194"/>
      <c r="AS107" s="194"/>
      <c r="AT107" s="194"/>
      <c r="AU107" s="225"/>
      <c r="AV107" s="224"/>
      <c r="AW107" s="194"/>
      <c r="AX107" s="194"/>
      <c r="AY107" s="194"/>
      <c r="AZ107" s="225"/>
      <c r="BA107" s="224"/>
      <c r="BB107" s="194"/>
      <c r="BC107" s="194"/>
      <c r="BD107" s="194"/>
      <c r="BE107" s="225"/>
      <c r="BF107" s="224"/>
      <c r="BG107" s="194"/>
      <c r="BH107" s="194"/>
      <c r="BI107" s="194"/>
      <c r="BJ107" s="225"/>
      <c r="BK107" s="212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215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69">
        <f t="shared" si="198"/>
        <v>0</v>
      </c>
      <c r="CH107" s="26">
        <f t="shared" si="197"/>
        <v>0</v>
      </c>
      <c r="CJ107" s="39">
        <v>99</v>
      </c>
      <c r="CK107" s="16">
        <f t="shared" si="205"/>
        <v>0</v>
      </c>
      <c r="CL107" s="51">
        <f t="shared" ca="1" si="193"/>
        <v>0</v>
      </c>
      <c r="CM107" s="51">
        <f t="shared" ca="1" si="193"/>
        <v>0</v>
      </c>
      <c r="CN107" s="51">
        <f t="shared" ca="1" si="193"/>
        <v>0</v>
      </c>
      <c r="CO107" s="51">
        <f t="shared" ca="1" si="206"/>
        <v>0</v>
      </c>
      <c r="CQ107" s="107">
        <f t="shared" si="207"/>
        <v>0</v>
      </c>
      <c r="CR107" s="107">
        <f t="shared" si="208"/>
        <v>0</v>
      </c>
      <c r="CS107" s="107">
        <f t="shared" si="209"/>
        <v>0</v>
      </c>
      <c r="CT107" s="107">
        <f t="shared" si="210"/>
        <v>0</v>
      </c>
      <c r="CU107" s="107">
        <f t="shared" si="211"/>
        <v>0</v>
      </c>
      <c r="CV107" s="107">
        <f t="shared" si="212"/>
        <v>0</v>
      </c>
      <c r="CW107" s="107">
        <f t="shared" si="213"/>
        <v>0</v>
      </c>
      <c r="CX107" s="107">
        <f t="shared" si="214"/>
        <v>0</v>
      </c>
      <c r="CY107" s="107">
        <f t="shared" si="215"/>
        <v>0</v>
      </c>
      <c r="CZ107" s="107">
        <f t="shared" si="216"/>
        <v>0</v>
      </c>
      <c r="DA107" s="107">
        <f t="shared" si="217"/>
        <v>0</v>
      </c>
      <c r="DB107" s="107">
        <f t="shared" si="218"/>
        <v>0</v>
      </c>
      <c r="DC107" s="107">
        <f t="shared" si="219"/>
        <v>0</v>
      </c>
      <c r="DD107" s="107">
        <f t="shared" si="220"/>
        <v>0</v>
      </c>
      <c r="DE107" s="107">
        <f t="shared" si="221"/>
        <v>0</v>
      </c>
      <c r="DF107" s="107">
        <f t="shared" si="222"/>
        <v>0</v>
      </c>
      <c r="DG107" s="107">
        <f t="shared" si="223"/>
        <v>0</v>
      </c>
      <c r="DH107" s="107">
        <f t="shared" si="224"/>
        <v>0</v>
      </c>
      <c r="DI107" s="107">
        <f t="shared" si="225"/>
        <v>0</v>
      </c>
      <c r="DJ107" s="107">
        <f t="shared" si="226"/>
        <v>0</v>
      </c>
      <c r="DK107" s="107">
        <f t="shared" si="227"/>
        <v>0</v>
      </c>
      <c r="DL107" s="107">
        <f t="shared" si="228"/>
        <v>0</v>
      </c>
      <c r="DM107" s="107">
        <f t="shared" si="229"/>
        <v>0</v>
      </c>
      <c r="DN107" s="107">
        <f t="shared" si="230"/>
        <v>0</v>
      </c>
      <c r="DO107" s="107">
        <f t="shared" si="231"/>
        <v>0</v>
      </c>
      <c r="DP107" s="107">
        <f t="shared" si="232"/>
        <v>0</v>
      </c>
      <c r="DQ107" s="107">
        <f t="shared" si="233"/>
        <v>0</v>
      </c>
      <c r="DR107" s="107">
        <f t="shared" si="234"/>
        <v>0</v>
      </c>
      <c r="DS107" s="107">
        <f t="shared" si="235"/>
        <v>0</v>
      </c>
      <c r="DT107" s="107">
        <f t="shared" si="236"/>
        <v>0</v>
      </c>
      <c r="DV107" s="107">
        <f t="shared" si="237"/>
        <v>0</v>
      </c>
      <c r="DW107" s="107">
        <f t="shared" si="238"/>
        <v>0</v>
      </c>
      <c r="DX107" s="107">
        <f t="shared" si="239"/>
        <v>0</v>
      </c>
      <c r="DY107" s="107">
        <f t="shared" si="240"/>
        <v>0</v>
      </c>
      <c r="DZ107" s="107">
        <f t="shared" si="241"/>
        <v>0</v>
      </c>
      <c r="EA107" s="107">
        <f t="shared" si="242"/>
        <v>0</v>
      </c>
      <c r="EB107" s="107">
        <f t="shared" si="243"/>
        <v>0</v>
      </c>
      <c r="EC107" s="107">
        <f t="shared" si="244"/>
        <v>0</v>
      </c>
      <c r="ED107" s="107">
        <f t="shared" si="245"/>
        <v>0</v>
      </c>
      <c r="EE107" s="107">
        <f t="shared" si="246"/>
        <v>0</v>
      </c>
      <c r="EG107" s="195">
        <f t="shared" si="247"/>
        <v>0</v>
      </c>
      <c r="EH107" s="195">
        <f t="shared" si="248"/>
        <v>0</v>
      </c>
      <c r="EI107" s="195">
        <f t="shared" si="249"/>
        <v>0</v>
      </c>
      <c r="EJ107" s="195">
        <f t="shared" si="250"/>
        <v>0</v>
      </c>
      <c r="EK107" s="195">
        <f t="shared" si="251"/>
        <v>0</v>
      </c>
      <c r="EL107" s="195">
        <f t="shared" si="251"/>
        <v>0</v>
      </c>
      <c r="EM107" s="195">
        <f t="shared" si="251"/>
        <v>0</v>
      </c>
      <c r="EN107" s="195">
        <f t="shared" si="251"/>
        <v>0</v>
      </c>
      <c r="EO107" s="195">
        <f t="shared" si="251"/>
        <v>0</v>
      </c>
      <c r="EP107" s="195">
        <f t="shared" si="251"/>
        <v>0</v>
      </c>
    </row>
    <row r="108" spans="2:146" x14ac:dyDescent="0.2">
      <c r="B108" s="126">
        <f t="shared" si="135"/>
        <v>1</v>
      </c>
      <c r="C108" s="126" t="str">
        <f t="shared" ca="1" si="199"/>
        <v/>
      </c>
      <c r="D108" s="126" t="str">
        <f t="shared" ca="1" si="200"/>
        <v/>
      </c>
      <c r="E108" s="126" t="str">
        <f t="shared" ca="1" si="201"/>
        <v/>
      </c>
      <c r="F108" s="127" t="str">
        <f ca="1">OFFSET(prihlasky!$H$1,$CJ108,0)</f>
        <v/>
      </c>
      <c r="G108" s="127" t="str">
        <f ca="1">IF(OFFSET(prihlasky!$B$1,$CJ108,0)="","",(OFFSET(prihlasky!$B$1,$CJ108,0)))</f>
        <v/>
      </c>
      <c r="H108" s="127">
        <f ca="1">OFFSET(prihlasky!$I$1,$CJ108,0)</f>
        <v>0</v>
      </c>
      <c r="I108" s="127">
        <f ca="1">OFFSET(prihlasky!$A$1,$CJ108,0)</f>
        <v>0</v>
      </c>
      <c r="J108" s="126">
        <f t="shared" si="202"/>
        <v>0</v>
      </c>
      <c r="K108" s="159">
        <f t="shared" si="203"/>
        <v>0</v>
      </c>
      <c r="L108" s="131">
        <f t="shared" ca="1" si="204"/>
        <v>0</v>
      </c>
      <c r="M108" s="127" t="str">
        <f ca="1">IF(OR(CH108=0,ISERROR(MATCH(I108,KKoef!E:E,0))),"",MATCH(I108,KKoef!E:E,0)-1)</f>
        <v/>
      </c>
      <c r="N108" s="127" t="str">
        <f ca="1">IF(M108="","",OFFSET(KKoef!$B$1,M108,0))</f>
        <v/>
      </c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250"/>
      <c r="AA108" s="119">
        <f t="shared" ca="1" si="195"/>
        <v>0</v>
      </c>
      <c r="AB108" s="252">
        <f t="shared" si="190"/>
        <v>0</v>
      </c>
      <c r="AC108" s="119">
        <f t="shared" si="191"/>
        <v>0</v>
      </c>
      <c r="AD108" s="252">
        <f t="shared" si="192"/>
        <v>0</v>
      </c>
      <c r="AE108" s="170">
        <f t="shared" ca="1" si="196"/>
        <v>0</v>
      </c>
      <c r="AF108" s="22"/>
      <c r="AG108" s="224"/>
      <c r="AH108" s="194"/>
      <c r="AI108" s="194"/>
      <c r="AJ108" s="194"/>
      <c r="AK108" s="225"/>
      <c r="AL108" s="224"/>
      <c r="AM108" s="194"/>
      <c r="AN108" s="194"/>
      <c r="AO108" s="194"/>
      <c r="AP108" s="225"/>
      <c r="AQ108" s="224"/>
      <c r="AR108" s="194"/>
      <c r="AS108" s="194"/>
      <c r="AT108" s="194"/>
      <c r="AU108" s="225"/>
      <c r="AV108" s="224"/>
      <c r="AW108" s="194"/>
      <c r="AX108" s="194"/>
      <c r="AY108" s="194"/>
      <c r="AZ108" s="225"/>
      <c r="BA108" s="224"/>
      <c r="BB108" s="194"/>
      <c r="BC108" s="194"/>
      <c r="BD108" s="194"/>
      <c r="BE108" s="225"/>
      <c r="BF108" s="224"/>
      <c r="BG108" s="194"/>
      <c r="BH108" s="194"/>
      <c r="BI108" s="194"/>
      <c r="BJ108" s="225"/>
      <c r="BK108" s="212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15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69">
        <f t="shared" si="198"/>
        <v>0</v>
      </c>
      <c r="CH108" s="26">
        <f t="shared" si="197"/>
        <v>0</v>
      </c>
      <c r="CJ108" s="39">
        <v>100</v>
      </c>
      <c r="CK108" s="16">
        <f t="shared" si="205"/>
        <v>0</v>
      </c>
      <c r="CL108" s="51">
        <f t="shared" ca="1" si="193"/>
        <v>0</v>
      </c>
      <c r="CM108" s="51">
        <f t="shared" ca="1" si="193"/>
        <v>0</v>
      </c>
      <c r="CN108" s="51">
        <f t="shared" ca="1" si="193"/>
        <v>0</v>
      </c>
      <c r="CO108" s="51">
        <f t="shared" ca="1" si="206"/>
        <v>0</v>
      </c>
      <c r="CQ108" s="107">
        <f t="shared" si="207"/>
        <v>0</v>
      </c>
      <c r="CR108" s="107">
        <f t="shared" si="208"/>
        <v>0</v>
      </c>
      <c r="CS108" s="107">
        <f t="shared" si="209"/>
        <v>0</v>
      </c>
      <c r="CT108" s="107">
        <f t="shared" si="210"/>
        <v>0</v>
      </c>
      <c r="CU108" s="107">
        <f t="shared" si="211"/>
        <v>0</v>
      </c>
      <c r="CV108" s="107">
        <f t="shared" si="212"/>
        <v>0</v>
      </c>
      <c r="CW108" s="107">
        <f t="shared" si="213"/>
        <v>0</v>
      </c>
      <c r="CX108" s="107">
        <f t="shared" si="214"/>
        <v>0</v>
      </c>
      <c r="CY108" s="107">
        <f t="shared" si="215"/>
        <v>0</v>
      </c>
      <c r="CZ108" s="107">
        <f t="shared" si="216"/>
        <v>0</v>
      </c>
      <c r="DA108" s="107">
        <f t="shared" si="217"/>
        <v>0</v>
      </c>
      <c r="DB108" s="107">
        <f t="shared" si="218"/>
        <v>0</v>
      </c>
      <c r="DC108" s="107">
        <f t="shared" si="219"/>
        <v>0</v>
      </c>
      <c r="DD108" s="107">
        <f t="shared" si="220"/>
        <v>0</v>
      </c>
      <c r="DE108" s="107">
        <f t="shared" si="221"/>
        <v>0</v>
      </c>
      <c r="DF108" s="107">
        <f t="shared" si="222"/>
        <v>0</v>
      </c>
      <c r="DG108" s="107">
        <f t="shared" si="223"/>
        <v>0</v>
      </c>
      <c r="DH108" s="107">
        <f t="shared" si="224"/>
        <v>0</v>
      </c>
      <c r="DI108" s="107">
        <f t="shared" si="225"/>
        <v>0</v>
      </c>
      <c r="DJ108" s="107">
        <f t="shared" si="226"/>
        <v>0</v>
      </c>
      <c r="DK108" s="107">
        <f t="shared" si="227"/>
        <v>0</v>
      </c>
      <c r="DL108" s="107">
        <f t="shared" si="228"/>
        <v>0</v>
      </c>
      <c r="DM108" s="107">
        <f t="shared" si="229"/>
        <v>0</v>
      </c>
      <c r="DN108" s="107">
        <f t="shared" si="230"/>
        <v>0</v>
      </c>
      <c r="DO108" s="107">
        <f t="shared" si="231"/>
        <v>0</v>
      </c>
      <c r="DP108" s="107">
        <f t="shared" si="232"/>
        <v>0</v>
      </c>
      <c r="DQ108" s="107">
        <f t="shared" si="233"/>
        <v>0</v>
      </c>
      <c r="DR108" s="107">
        <f t="shared" si="234"/>
        <v>0</v>
      </c>
      <c r="DS108" s="107">
        <f t="shared" si="235"/>
        <v>0</v>
      </c>
      <c r="DT108" s="107">
        <f t="shared" si="236"/>
        <v>0</v>
      </c>
      <c r="DV108" s="107">
        <f t="shared" si="237"/>
        <v>0</v>
      </c>
      <c r="DW108" s="107">
        <f t="shared" si="238"/>
        <v>0</v>
      </c>
      <c r="DX108" s="107">
        <f t="shared" si="239"/>
        <v>0</v>
      </c>
      <c r="DY108" s="107">
        <f t="shared" si="240"/>
        <v>0</v>
      </c>
      <c r="DZ108" s="107">
        <f t="shared" si="241"/>
        <v>0</v>
      </c>
      <c r="EA108" s="107">
        <f t="shared" si="242"/>
        <v>0</v>
      </c>
      <c r="EB108" s="107">
        <f t="shared" si="243"/>
        <v>0</v>
      </c>
      <c r="EC108" s="107">
        <f t="shared" si="244"/>
        <v>0</v>
      </c>
      <c r="ED108" s="107">
        <f t="shared" si="245"/>
        <v>0</v>
      </c>
      <c r="EE108" s="107">
        <f t="shared" si="246"/>
        <v>0</v>
      </c>
      <c r="EG108" s="195">
        <f t="shared" si="247"/>
        <v>0</v>
      </c>
      <c r="EH108" s="195">
        <f t="shared" si="248"/>
        <v>0</v>
      </c>
      <c r="EI108" s="195">
        <f t="shared" si="249"/>
        <v>0</v>
      </c>
      <c r="EJ108" s="195">
        <f t="shared" si="250"/>
        <v>0</v>
      </c>
      <c r="EK108" s="195">
        <f t="shared" si="251"/>
        <v>0</v>
      </c>
      <c r="EL108" s="195">
        <f t="shared" si="251"/>
        <v>0</v>
      </c>
      <c r="EM108" s="195">
        <f t="shared" si="251"/>
        <v>0</v>
      </c>
      <c r="EN108" s="195">
        <f t="shared" si="251"/>
        <v>0</v>
      </c>
      <c r="EO108" s="195">
        <f t="shared" si="251"/>
        <v>0</v>
      </c>
      <c r="EP108" s="195">
        <f t="shared" si="251"/>
        <v>0</v>
      </c>
    </row>
    <row r="109" spans="2:146" x14ac:dyDescent="0.2">
      <c r="B109" s="126">
        <f t="shared" si="135"/>
        <v>1</v>
      </c>
      <c r="C109" s="126" t="str">
        <f t="shared" ca="1" si="199"/>
        <v/>
      </c>
      <c r="D109" s="126" t="str">
        <f t="shared" ca="1" si="200"/>
        <v/>
      </c>
      <c r="E109" s="126" t="str">
        <f t="shared" ca="1" si="201"/>
        <v/>
      </c>
      <c r="F109" s="127" t="str">
        <f ca="1">OFFSET(prihlasky!$H$1,$CJ109,0)</f>
        <v/>
      </c>
      <c r="G109" s="127" t="str">
        <f ca="1">IF(OFFSET(prihlasky!$B$1,$CJ109,0)="","",(OFFSET(prihlasky!$B$1,$CJ109,0)))</f>
        <v/>
      </c>
      <c r="H109" s="127">
        <f ca="1">OFFSET(prihlasky!$I$1,$CJ109,0)</f>
        <v>0</v>
      </c>
      <c r="I109" s="127">
        <f ca="1">OFFSET(prihlasky!$A$1,$CJ109,0)</f>
        <v>0</v>
      </c>
      <c r="J109" s="126">
        <f t="shared" si="202"/>
        <v>0</v>
      </c>
      <c r="K109" s="159">
        <f t="shared" si="203"/>
        <v>0</v>
      </c>
      <c r="L109" s="131">
        <f t="shared" ca="1" si="204"/>
        <v>0</v>
      </c>
      <c r="M109" s="127" t="str">
        <f ca="1">IF(OR(CH109=0,ISERROR(MATCH(I109,KKoef!E:E,0))),"",MATCH(I109,KKoef!E:E,0)-1)</f>
        <v/>
      </c>
      <c r="N109" s="127" t="str">
        <f ca="1">IF(M109="","",OFFSET(KKoef!$B$1,M109,0))</f>
        <v/>
      </c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250"/>
      <c r="AA109" s="119">
        <f t="shared" ca="1" si="195"/>
        <v>0</v>
      </c>
      <c r="AB109" s="252">
        <f t="shared" si="190"/>
        <v>0</v>
      </c>
      <c r="AC109" s="119">
        <f t="shared" si="191"/>
        <v>0</v>
      </c>
      <c r="AD109" s="252">
        <f t="shared" si="192"/>
        <v>0</v>
      </c>
      <c r="AE109" s="170">
        <f t="shared" ca="1" si="196"/>
        <v>0</v>
      </c>
      <c r="AF109" s="22"/>
      <c r="AG109" s="224"/>
      <c r="AH109" s="194"/>
      <c r="AI109" s="194"/>
      <c r="AJ109" s="194"/>
      <c r="AK109" s="225"/>
      <c r="AL109" s="224"/>
      <c r="AM109" s="194"/>
      <c r="AN109" s="194"/>
      <c r="AO109" s="194"/>
      <c r="AP109" s="225"/>
      <c r="AQ109" s="224"/>
      <c r="AR109" s="194"/>
      <c r="AS109" s="194"/>
      <c r="AT109" s="194"/>
      <c r="AU109" s="225"/>
      <c r="AV109" s="224"/>
      <c r="AW109" s="194"/>
      <c r="AX109" s="194"/>
      <c r="AY109" s="194"/>
      <c r="AZ109" s="225"/>
      <c r="BA109" s="224"/>
      <c r="BB109" s="194"/>
      <c r="BC109" s="194"/>
      <c r="BD109" s="194"/>
      <c r="BE109" s="225"/>
      <c r="BF109" s="224"/>
      <c r="BG109" s="194"/>
      <c r="BH109" s="194"/>
      <c r="BI109" s="194"/>
      <c r="BJ109" s="225"/>
      <c r="BK109" s="212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15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69">
        <f t="shared" si="198"/>
        <v>0</v>
      </c>
      <c r="CH109" s="26">
        <f t="shared" si="197"/>
        <v>0</v>
      </c>
      <c r="CJ109" s="39">
        <v>101</v>
      </c>
      <c r="CK109" s="16">
        <f t="shared" si="205"/>
        <v>0</v>
      </c>
      <c r="CL109" s="51">
        <f t="shared" ref="CL109:CN128" ca="1" si="252">IF($H109=CL$8,$CK109,0)</f>
        <v>0</v>
      </c>
      <c r="CM109" s="51">
        <f t="shared" ca="1" si="252"/>
        <v>0</v>
      </c>
      <c r="CN109" s="51">
        <f t="shared" ca="1" si="252"/>
        <v>0</v>
      </c>
      <c r="CO109" s="51">
        <f t="shared" ca="1" si="206"/>
        <v>0</v>
      </c>
      <c r="CQ109" s="107">
        <f t="shared" si="207"/>
        <v>0</v>
      </c>
      <c r="CR109" s="107">
        <f t="shared" si="208"/>
        <v>0</v>
      </c>
      <c r="CS109" s="107">
        <f t="shared" si="209"/>
        <v>0</v>
      </c>
      <c r="CT109" s="107">
        <f t="shared" si="210"/>
        <v>0</v>
      </c>
      <c r="CU109" s="107">
        <f t="shared" si="211"/>
        <v>0</v>
      </c>
      <c r="CV109" s="107">
        <f t="shared" si="212"/>
        <v>0</v>
      </c>
      <c r="CW109" s="107">
        <f t="shared" si="213"/>
        <v>0</v>
      </c>
      <c r="CX109" s="107">
        <f t="shared" si="214"/>
        <v>0</v>
      </c>
      <c r="CY109" s="107">
        <f t="shared" si="215"/>
        <v>0</v>
      </c>
      <c r="CZ109" s="107">
        <f t="shared" si="216"/>
        <v>0</v>
      </c>
      <c r="DA109" s="107">
        <f t="shared" si="217"/>
        <v>0</v>
      </c>
      <c r="DB109" s="107">
        <f t="shared" si="218"/>
        <v>0</v>
      </c>
      <c r="DC109" s="107">
        <f t="shared" si="219"/>
        <v>0</v>
      </c>
      <c r="DD109" s="107">
        <f t="shared" si="220"/>
        <v>0</v>
      </c>
      <c r="DE109" s="107">
        <f t="shared" si="221"/>
        <v>0</v>
      </c>
      <c r="DF109" s="107">
        <f t="shared" si="222"/>
        <v>0</v>
      </c>
      <c r="DG109" s="107">
        <f t="shared" si="223"/>
        <v>0</v>
      </c>
      <c r="DH109" s="107">
        <f t="shared" si="224"/>
        <v>0</v>
      </c>
      <c r="DI109" s="107">
        <f t="shared" si="225"/>
        <v>0</v>
      </c>
      <c r="DJ109" s="107">
        <f t="shared" si="226"/>
        <v>0</v>
      </c>
      <c r="DK109" s="107">
        <f t="shared" si="227"/>
        <v>0</v>
      </c>
      <c r="DL109" s="107">
        <f t="shared" si="228"/>
        <v>0</v>
      </c>
      <c r="DM109" s="107">
        <f t="shared" si="229"/>
        <v>0</v>
      </c>
      <c r="DN109" s="107">
        <f t="shared" si="230"/>
        <v>0</v>
      </c>
      <c r="DO109" s="107">
        <f t="shared" si="231"/>
        <v>0</v>
      </c>
      <c r="DP109" s="107">
        <f t="shared" si="232"/>
        <v>0</v>
      </c>
      <c r="DQ109" s="107">
        <f t="shared" si="233"/>
        <v>0</v>
      </c>
      <c r="DR109" s="107">
        <f t="shared" si="234"/>
        <v>0</v>
      </c>
      <c r="DS109" s="107">
        <f t="shared" si="235"/>
        <v>0</v>
      </c>
      <c r="DT109" s="107">
        <f t="shared" si="236"/>
        <v>0</v>
      </c>
      <c r="DV109" s="107">
        <f t="shared" si="237"/>
        <v>0</v>
      </c>
      <c r="DW109" s="107">
        <f t="shared" si="238"/>
        <v>0</v>
      </c>
      <c r="DX109" s="107">
        <f t="shared" si="239"/>
        <v>0</v>
      </c>
      <c r="DY109" s="107">
        <f t="shared" si="240"/>
        <v>0</v>
      </c>
      <c r="DZ109" s="107">
        <f t="shared" si="241"/>
        <v>0</v>
      </c>
      <c r="EA109" s="107">
        <f t="shared" si="242"/>
        <v>0</v>
      </c>
      <c r="EB109" s="107">
        <f t="shared" si="243"/>
        <v>0</v>
      </c>
      <c r="EC109" s="107">
        <f t="shared" si="244"/>
        <v>0</v>
      </c>
      <c r="ED109" s="107">
        <f t="shared" si="245"/>
        <v>0</v>
      </c>
      <c r="EE109" s="107">
        <f t="shared" si="246"/>
        <v>0</v>
      </c>
      <c r="EG109" s="195">
        <f t="shared" si="247"/>
        <v>0</v>
      </c>
      <c r="EH109" s="195">
        <f t="shared" si="248"/>
        <v>0</v>
      </c>
      <c r="EI109" s="195">
        <f t="shared" si="249"/>
        <v>0</v>
      </c>
      <c r="EJ109" s="195">
        <f t="shared" si="250"/>
        <v>0</v>
      </c>
      <c r="EK109" s="195">
        <f t="shared" si="251"/>
        <v>0</v>
      </c>
      <c r="EL109" s="195">
        <f t="shared" si="251"/>
        <v>0</v>
      </c>
      <c r="EM109" s="195">
        <f t="shared" si="251"/>
        <v>0</v>
      </c>
      <c r="EN109" s="195">
        <f t="shared" si="251"/>
        <v>0</v>
      </c>
      <c r="EO109" s="195">
        <f t="shared" si="251"/>
        <v>0</v>
      </c>
      <c r="EP109" s="195">
        <f t="shared" si="251"/>
        <v>0</v>
      </c>
    </row>
    <row r="110" spans="2:146" x14ac:dyDescent="0.2">
      <c r="B110" s="126">
        <f t="shared" si="135"/>
        <v>1</v>
      </c>
      <c r="C110" s="126" t="str">
        <f t="shared" ca="1" si="199"/>
        <v/>
      </c>
      <c r="D110" s="126" t="str">
        <f t="shared" ca="1" si="200"/>
        <v/>
      </c>
      <c r="E110" s="126" t="str">
        <f t="shared" ca="1" si="201"/>
        <v/>
      </c>
      <c r="F110" s="127" t="str">
        <f ca="1">OFFSET(prihlasky!$H$1,$CJ110,0)</f>
        <v/>
      </c>
      <c r="G110" s="127" t="str">
        <f ca="1">IF(OFFSET(prihlasky!$B$1,$CJ110,0)="","",(OFFSET(prihlasky!$B$1,$CJ110,0)))</f>
        <v/>
      </c>
      <c r="H110" s="127">
        <f ca="1">OFFSET(prihlasky!$I$1,$CJ110,0)</f>
        <v>0</v>
      </c>
      <c r="I110" s="127">
        <f ca="1">OFFSET(prihlasky!$A$1,$CJ110,0)</f>
        <v>0</v>
      </c>
      <c r="J110" s="126">
        <f t="shared" si="202"/>
        <v>0</v>
      </c>
      <c r="K110" s="159">
        <f t="shared" si="203"/>
        <v>0</v>
      </c>
      <c r="L110" s="131">
        <f t="shared" ca="1" si="204"/>
        <v>0</v>
      </c>
      <c r="M110" s="127" t="str">
        <f ca="1">IF(OR(CH110=0,ISERROR(MATCH(I110,KKoef!E:E,0))),"",MATCH(I110,KKoef!E:E,0)-1)</f>
        <v/>
      </c>
      <c r="N110" s="127" t="str">
        <f ca="1">IF(M110="","",OFFSET(KKoef!$B$1,M110,0))</f>
        <v/>
      </c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250"/>
      <c r="AA110" s="119">
        <f t="shared" ca="1" si="195"/>
        <v>0</v>
      </c>
      <c r="AB110" s="252">
        <f t="shared" si="190"/>
        <v>0</v>
      </c>
      <c r="AC110" s="119">
        <f t="shared" si="191"/>
        <v>0</v>
      </c>
      <c r="AD110" s="252">
        <f t="shared" si="192"/>
        <v>0</v>
      </c>
      <c r="AE110" s="170">
        <f t="shared" ca="1" si="196"/>
        <v>0</v>
      </c>
      <c r="AF110" s="22"/>
      <c r="AG110" s="224"/>
      <c r="AH110" s="194"/>
      <c r="AI110" s="194"/>
      <c r="AJ110" s="194"/>
      <c r="AK110" s="225"/>
      <c r="AL110" s="224"/>
      <c r="AM110" s="194"/>
      <c r="AN110" s="194"/>
      <c r="AO110" s="194"/>
      <c r="AP110" s="225"/>
      <c r="AQ110" s="224"/>
      <c r="AR110" s="194"/>
      <c r="AS110" s="194"/>
      <c r="AT110" s="194"/>
      <c r="AU110" s="225"/>
      <c r="AV110" s="224"/>
      <c r="AW110" s="194"/>
      <c r="AX110" s="194"/>
      <c r="AY110" s="194"/>
      <c r="AZ110" s="225"/>
      <c r="BA110" s="224"/>
      <c r="BB110" s="194"/>
      <c r="BC110" s="194"/>
      <c r="BD110" s="194"/>
      <c r="BE110" s="225"/>
      <c r="BF110" s="224"/>
      <c r="BG110" s="194"/>
      <c r="BH110" s="194"/>
      <c r="BI110" s="194"/>
      <c r="BJ110" s="225"/>
      <c r="BK110" s="212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215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69">
        <f t="shared" si="198"/>
        <v>0</v>
      </c>
      <c r="CH110" s="26">
        <f t="shared" si="197"/>
        <v>0</v>
      </c>
      <c r="CJ110" s="39">
        <v>102</v>
      </c>
      <c r="CK110" s="16">
        <f t="shared" si="205"/>
        <v>0</v>
      </c>
      <c r="CL110" s="51">
        <f t="shared" ca="1" si="252"/>
        <v>0</v>
      </c>
      <c r="CM110" s="51">
        <f t="shared" ca="1" si="252"/>
        <v>0</v>
      </c>
      <c r="CN110" s="51">
        <f t="shared" ca="1" si="252"/>
        <v>0</v>
      </c>
      <c r="CO110" s="51">
        <f t="shared" ca="1" si="206"/>
        <v>0</v>
      </c>
      <c r="CQ110" s="107">
        <f t="shared" si="207"/>
        <v>0</v>
      </c>
      <c r="CR110" s="107">
        <f t="shared" si="208"/>
        <v>0</v>
      </c>
      <c r="CS110" s="107">
        <f t="shared" si="209"/>
        <v>0</v>
      </c>
      <c r="CT110" s="107">
        <f t="shared" si="210"/>
        <v>0</v>
      </c>
      <c r="CU110" s="107">
        <f t="shared" si="211"/>
        <v>0</v>
      </c>
      <c r="CV110" s="107">
        <f t="shared" si="212"/>
        <v>0</v>
      </c>
      <c r="CW110" s="107">
        <f t="shared" si="213"/>
        <v>0</v>
      </c>
      <c r="CX110" s="107">
        <f t="shared" si="214"/>
        <v>0</v>
      </c>
      <c r="CY110" s="107">
        <f t="shared" si="215"/>
        <v>0</v>
      </c>
      <c r="CZ110" s="107">
        <f t="shared" si="216"/>
        <v>0</v>
      </c>
      <c r="DA110" s="107">
        <f t="shared" si="217"/>
        <v>0</v>
      </c>
      <c r="DB110" s="107">
        <f t="shared" si="218"/>
        <v>0</v>
      </c>
      <c r="DC110" s="107">
        <f t="shared" si="219"/>
        <v>0</v>
      </c>
      <c r="DD110" s="107">
        <f t="shared" si="220"/>
        <v>0</v>
      </c>
      <c r="DE110" s="107">
        <f t="shared" si="221"/>
        <v>0</v>
      </c>
      <c r="DF110" s="107">
        <f t="shared" si="222"/>
        <v>0</v>
      </c>
      <c r="DG110" s="107">
        <f t="shared" si="223"/>
        <v>0</v>
      </c>
      <c r="DH110" s="107">
        <f t="shared" si="224"/>
        <v>0</v>
      </c>
      <c r="DI110" s="107">
        <f t="shared" si="225"/>
        <v>0</v>
      </c>
      <c r="DJ110" s="107">
        <f t="shared" si="226"/>
        <v>0</v>
      </c>
      <c r="DK110" s="107">
        <f t="shared" si="227"/>
        <v>0</v>
      </c>
      <c r="DL110" s="107">
        <f t="shared" si="228"/>
        <v>0</v>
      </c>
      <c r="DM110" s="107">
        <f t="shared" si="229"/>
        <v>0</v>
      </c>
      <c r="DN110" s="107">
        <f t="shared" si="230"/>
        <v>0</v>
      </c>
      <c r="DO110" s="107">
        <f t="shared" si="231"/>
        <v>0</v>
      </c>
      <c r="DP110" s="107">
        <f t="shared" si="232"/>
        <v>0</v>
      </c>
      <c r="DQ110" s="107">
        <f t="shared" si="233"/>
        <v>0</v>
      </c>
      <c r="DR110" s="107">
        <f t="shared" si="234"/>
        <v>0</v>
      </c>
      <c r="DS110" s="107">
        <f t="shared" si="235"/>
        <v>0</v>
      </c>
      <c r="DT110" s="107">
        <f t="shared" si="236"/>
        <v>0</v>
      </c>
      <c r="DV110" s="107">
        <f t="shared" si="237"/>
        <v>0</v>
      </c>
      <c r="DW110" s="107">
        <f t="shared" si="238"/>
        <v>0</v>
      </c>
      <c r="DX110" s="107">
        <f t="shared" si="239"/>
        <v>0</v>
      </c>
      <c r="DY110" s="107">
        <f t="shared" si="240"/>
        <v>0</v>
      </c>
      <c r="DZ110" s="107">
        <f t="shared" si="241"/>
        <v>0</v>
      </c>
      <c r="EA110" s="107">
        <f t="shared" si="242"/>
        <v>0</v>
      </c>
      <c r="EB110" s="107">
        <f t="shared" si="243"/>
        <v>0</v>
      </c>
      <c r="EC110" s="107">
        <f t="shared" si="244"/>
        <v>0</v>
      </c>
      <c r="ED110" s="107">
        <f t="shared" si="245"/>
        <v>0</v>
      </c>
      <c r="EE110" s="107">
        <f t="shared" si="246"/>
        <v>0</v>
      </c>
      <c r="EG110" s="195">
        <f t="shared" si="247"/>
        <v>0</v>
      </c>
      <c r="EH110" s="195">
        <f t="shared" si="248"/>
        <v>0</v>
      </c>
      <c r="EI110" s="195">
        <f t="shared" si="249"/>
        <v>0</v>
      </c>
      <c r="EJ110" s="195">
        <f t="shared" si="250"/>
        <v>0</v>
      </c>
      <c r="EK110" s="195">
        <f t="shared" si="251"/>
        <v>0</v>
      </c>
      <c r="EL110" s="195">
        <f t="shared" si="251"/>
        <v>0</v>
      </c>
      <c r="EM110" s="195">
        <f t="shared" si="251"/>
        <v>0</v>
      </c>
      <c r="EN110" s="195">
        <f t="shared" si="251"/>
        <v>0</v>
      </c>
      <c r="EO110" s="195">
        <f t="shared" si="251"/>
        <v>0</v>
      </c>
      <c r="EP110" s="195">
        <f t="shared" si="251"/>
        <v>0</v>
      </c>
    </row>
    <row r="111" spans="2:146" x14ac:dyDescent="0.2">
      <c r="B111" s="126">
        <f t="shared" si="135"/>
        <v>1</v>
      </c>
      <c r="C111" s="126" t="str">
        <f t="shared" ca="1" si="199"/>
        <v/>
      </c>
      <c r="D111" s="126" t="str">
        <f t="shared" ca="1" si="200"/>
        <v/>
      </c>
      <c r="E111" s="126" t="str">
        <f t="shared" ca="1" si="201"/>
        <v/>
      </c>
      <c r="F111" s="127" t="str">
        <f ca="1">OFFSET(prihlasky!$H$1,$CJ111,0)</f>
        <v/>
      </c>
      <c r="G111" s="127" t="str">
        <f ca="1">IF(OFFSET(prihlasky!$B$1,$CJ111,0)="","",(OFFSET(prihlasky!$B$1,$CJ111,0)))</f>
        <v/>
      </c>
      <c r="H111" s="127">
        <f ca="1">OFFSET(prihlasky!$I$1,$CJ111,0)</f>
        <v>0</v>
      </c>
      <c r="I111" s="127">
        <f ca="1">OFFSET(prihlasky!$A$1,$CJ111,0)</f>
        <v>0</v>
      </c>
      <c r="J111" s="126">
        <f t="shared" si="202"/>
        <v>0</v>
      </c>
      <c r="K111" s="159">
        <f t="shared" si="203"/>
        <v>0</v>
      </c>
      <c r="L111" s="131">
        <f t="shared" ca="1" si="204"/>
        <v>0</v>
      </c>
      <c r="M111" s="127" t="str">
        <f ca="1">IF(OR(CH111=0,ISERROR(MATCH(I111,KKoef!E:E,0))),"",MATCH(I111,KKoef!E:E,0)-1)</f>
        <v/>
      </c>
      <c r="N111" s="127" t="str">
        <f ca="1">IF(M111="","",OFFSET(KKoef!$B$1,M111,0))</f>
        <v/>
      </c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250"/>
      <c r="AA111" s="119">
        <f t="shared" ca="1" si="195"/>
        <v>0</v>
      </c>
      <c r="AB111" s="252">
        <f t="shared" si="190"/>
        <v>0</v>
      </c>
      <c r="AC111" s="119">
        <f t="shared" si="191"/>
        <v>0</v>
      </c>
      <c r="AD111" s="252">
        <f t="shared" si="192"/>
        <v>0</v>
      </c>
      <c r="AE111" s="170">
        <f t="shared" ca="1" si="196"/>
        <v>0</v>
      </c>
      <c r="AF111" s="22"/>
      <c r="AG111" s="224"/>
      <c r="AH111" s="194"/>
      <c r="AI111" s="194"/>
      <c r="AJ111" s="194"/>
      <c r="AK111" s="225"/>
      <c r="AL111" s="224"/>
      <c r="AM111" s="194"/>
      <c r="AN111" s="194"/>
      <c r="AO111" s="194"/>
      <c r="AP111" s="225"/>
      <c r="AQ111" s="224"/>
      <c r="AR111" s="194"/>
      <c r="AS111" s="194"/>
      <c r="AT111" s="194"/>
      <c r="AU111" s="225"/>
      <c r="AV111" s="224"/>
      <c r="AW111" s="194"/>
      <c r="AX111" s="194"/>
      <c r="AY111" s="194"/>
      <c r="AZ111" s="225"/>
      <c r="BA111" s="224"/>
      <c r="BB111" s="194"/>
      <c r="BC111" s="194"/>
      <c r="BD111" s="194"/>
      <c r="BE111" s="225"/>
      <c r="BF111" s="224"/>
      <c r="BG111" s="194"/>
      <c r="BH111" s="194"/>
      <c r="BI111" s="194"/>
      <c r="BJ111" s="225"/>
      <c r="BK111" s="212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215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69">
        <f t="shared" si="198"/>
        <v>0</v>
      </c>
      <c r="CH111" s="26">
        <f t="shared" si="197"/>
        <v>0</v>
      </c>
      <c r="CJ111" s="39">
        <v>103</v>
      </c>
      <c r="CK111" s="16">
        <f t="shared" si="205"/>
        <v>0</v>
      </c>
      <c r="CL111" s="51">
        <f t="shared" ca="1" si="252"/>
        <v>0</v>
      </c>
      <c r="CM111" s="51">
        <f t="shared" ca="1" si="252"/>
        <v>0</v>
      </c>
      <c r="CN111" s="51">
        <f t="shared" ca="1" si="252"/>
        <v>0</v>
      </c>
      <c r="CO111" s="51">
        <f t="shared" ca="1" si="206"/>
        <v>0</v>
      </c>
      <c r="CQ111" s="107">
        <f t="shared" si="207"/>
        <v>0</v>
      </c>
      <c r="CR111" s="107">
        <f t="shared" si="208"/>
        <v>0</v>
      </c>
      <c r="CS111" s="107">
        <f t="shared" si="209"/>
        <v>0</v>
      </c>
      <c r="CT111" s="107">
        <f t="shared" si="210"/>
        <v>0</v>
      </c>
      <c r="CU111" s="107">
        <f t="shared" si="211"/>
        <v>0</v>
      </c>
      <c r="CV111" s="107">
        <f t="shared" si="212"/>
        <v>0</v>
      </c>
      <c r="CW111" s="107">
        <f t="shared" si="213"/>
        <v>0</v>
      </c>
      <c r="CX111" s="107">
        <f t="shared" si="214"/>
        <v>0</v>
      </c>
      <c r="CY111" s="107">
        <f t="shared" si="215"/>
        <v>0</v>
      </c>
      <c r="CZ111" s="107">
        <f t="shared" si="216"/>
        <v>0</v>
      </c>
      <c r="DA111" s="107">
        <f t="shared" si="217"/>
        <v>0</v>
      </c>
      <c r="DB111" s="107">
        <f t="shared" si="218"/>
        <v>0</v>
      </c>
      <c r="DC111" s="107">
        <f t="shared" si="219"/>
        <v>0</v>
      </c>
      <c r="DD111" s="107">
        <f t="shared" si="220"/>
        <v>0</v>
      </c>
      <c r="DE111" s="107">
        <f t="shared" si="221"/>
        <v>0</v>
      </c>
      <c r="DF111" s="107">
        <f t="shared" si="222"/>
        <v>0</v>
      </c>
      <c r="DG111" s="107">
        <f t="shared" si="223"/>
        <v>0</v>
      </c>
      <c r="DH111" s="107">
        <f t="shared" si="224"/>
        <v>0</v>
      </c>
      <c r="DI111" s="107">
        <f t="shared" si="225"/>
        <v>0</v>
      </c>
      <c r="DJ111" s="107">
        <f t="shared" si="226"/>
        <v>0</v>
      </c>
      <c r="DK111" s="107">
        <f t="shared" si="227"/>
        <v>0</v>
      </c>
      <c r="DL111" s="107">
        <f t="shared" si="228"/>
        <v>0</v>
      </c>
      <c r="DM111" s="107">
        <f t="shared" si="229"/>
        <v>0</v>
      </c>
      <c r="DN111" s="107">
        <f t="shared" si="230"/>
        <v>0</v>
      </c>
      <c r="DO111" s="107">
        <f t="shared" si="231"/>
        <v>0</v>
      </c>
      <c r="DP111" s="107">
        <f t="shared" si="232"/>
        <v>0</v>
      </c>
      <c r="DQ111" s="107">
        <f t="shared" si="233"/>
        <v>0</v>
      </c>
      <c r="DR111" s="107">
        <f t="shared" si="234"/>
        <v>0</v>
      </c>
      <c r="DS111" s="107">
        <f t="shared" si="235"/>
        <v>0</v>
      </c>
      <c r="DT111" s="107">
        <f t="shared" si="236"/>
        <v>0</v>
      </c>
      <c r="DV111" s="107">
        <f t="shared" si="237"/>
        <v>0</v>
      </c>
      <c r="DW111" s="107">
        <f t="shared" si="238"/>
        <v>0</v>
      </c>
      <c r="DX111" s="107">
        <f t="shared" si="239"/>
        <v>0</v>
      </c>
      <c r="DY111" s="107">
        <f t="shared" si="240"/>
        <v>0</v>
      </c>
      <c r="DZ111" s="107">
        <f t="shared" si="241"/>
        <v>0</v>
      </c>
      <c r="EA111" s="107">
        <f t="shared" si="242"/>
        <v>0</v>
      </c>
      <c r="EB111" s="107">
        <f t="shared" si="243"/>
        <v>0</v>
      </c>
      <c r="EC111" s="107">
        <f t="shared" si="244"/>
        <v>0</v>
      </c>
      <c r="ED111" s="107">
        <f t="shared" si="245"/>
        <v>0</v>
      </c>
      <c r="EE111" s="107">
        <f t="shared" si="246"/>
        <v>0</v>
      </c>
      <c r="EG111" s="195">
        <f t="shared" si="247"/>
        <v>0</v>
      </c>
      <c r="EH111" s="195">
        <f t="shared" si="248"/>
        <v>0</v>
      </c>
      <c r="EI111" s="195">
        <f t="shared" si="249"/>
        <v>0</v>
      </c>
      <c r="EJ111" s="195">
        <f t="shared" si="250"/>
        <v>0</v>
      </c>
      <c r="EK111" s="195">
        <f t="shared" si="251"/>
        <v>0</v>
      </c>
      <c r="EL111" s="195">
        <f t="shared" si="251"/>
        <v>0</v>
      </c>
      <c r="EM111" s="195">
        <f t="shared" si="251"/>
        <v>0</v>
      </c>
      <c r="EN111" s="195">
        <f t="shared" si="251"/>
        <v>0</v>
      </c>
      <c r="EO111" s="195">
        <f t="shared" si="251"/>
        <v>0</v>
      </c>
      <c r="EP111" s="195">
        <f t="shared" si="251"/>
        <v>0</v>
      </c>
    </row>
    <row r="112" spans="2:146" x14ac:dyDescent="0.2">
      <c r="B112" s="126">
        <f t="shared" si="135"/>
        <v>1</v>
      </c>
      <c r="C112" s="126" t="str">
        <f t="shared" ca="1" si="199"/>
        <v/>
      </c>
      <c r="D112" s="126" t="str">
        <f t="shared" ca="1" si="200"/>
        <v/>
      </c>
      <c r="E112" s="126" t="str">
        <f t="shared" ca="1" si="201"/>
        <v/>
      </c>
      <c r="F112" s="127" t="str">
        <f ca="1">OFFSET(prihlasky!$H$1,$CJ112,0)</f>
        <v/>
      </c>
      <c r="G112" s="127" t="str">
        <f ca="1">IF(OFFSET(prihlasky!$B$1,$CJ112,0)="","",(OFFSET(prihlasky!$B$1,$CJ112,0)))</f>
        <v/>
      </c>
      <c r="H112" s="127">
        <f ca="1">OFFSET(prihlasky!$I$1,$CJ112,0)</f>
        <v>0</v>
      </c>
      <c r="I112" s="127">
        <f ca="1">OFFSET(prihlasky!$A$1,$CJ112,0)</f>
        <v>0</v>
      </c>
      <c r="J112" s="126">
        <f t="shared" si="202"/>
        <v>0</v>
      </c>
      <c r="K112" s="159">
        <f t="shared" si="203"/>
        <v>0</v>
      </c>
      <c r="L112" s="131">
        <f t="shared" ca="1" si="204"/>
        <v>0</v>
      </c>
      <c r="M112" s="127" t="str">
        <f ca="1">IF(OR(CH112=0,ISERROR(MATCH(I112,KKoef!E:E,0))),"",MATCH(I112,KKoef!E:E,0)-1)</f>
        <v/>
      </c>
      <c r="N112" s="127" t="str">
        <f ca="1">IF(M112="","",OFFSET(KKoef!$B$1,M112,0))</f>
        <v/>
      </c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250"/>
      <c r="AA112" s="119">
        <f t="shared" ca="1" si="195"/>
        <v>0</v>
      </c>
      <c r="AB112" s="252">
        <f t="shared" si="190"/>
        <v>0</v>
      </c>
      <c r="AC112" s="119">
        <f t="shared" si="191"/>
        <v>0</v>
      </c>
      <c r="AD112" s="252">
        <f t="shared" si="192"/>
        <v>0</v>
      </c>
      <c r="AE112" s="170">
        <f t="shared" ca="1" si="196"/>
        <v>0</v>
      </c>
      <c r="AF112" s="22"/>
      <c r="AG112" s="224"/>
      <c r="AH112" s="194"/>
      <c r="AI112" s="194"/>
      <c r="AJ112" s="194"/>
      <c r="AK112" s="225"/>
      <c r="AL112" s="224"/>
      <c r="AM112" s="194"/>
      <c r="AN112" s="194"/>
      <c r="AO112" s="194"/>
      <c r="AP112" s="225"/>
      <c r="AQ112" s="224"/>
      <c r="AR112" s="194"/>
      <c r="AS112" s="194"/>
      <c r="AT112" s="194"/>
      <c r="AU112" s="225"/>
      <c r="AV112" s="224"/>
      <c r="AW112" s="194"/>
      <c r="AX112" s="194"/>
      <c r="AY112" s="194"/>
      <c r="AZ112" s="225"/>
      <c r="BA112" s="224"/>
      <c r="BB112" s="194"/>
      <c r="BC112" s="194"/>
      <c r="BD112" s="194"/>
      <c r="BE112" s="225"/>
      <c r="BF112" s="224"/>
      <c r="BG112" s="194"/>
      <c r="BH112" s="194"/>
      <c r="BI112" s="194"/>
      <c r="BJ112" s="225"/>
      <c r="BK112" s="212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215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69">
        <f t="shared" si="198"/>
        <v>0</v>
      </c>
      <c r="CH112" s="26">
        <f t="shared" si="197"/>
        <v>0</v>
      </c>
      <c r="CJ112" s="39">
        <v>104</v>
      </c>
      <c r="CK112" s="16">
        <f t="shared" si="205"/>
        <v>0</v>
      </c>
      <c r="CL112" s="51">
        <f t="shared" ca="1" si="252"/>
        <v>0</v>
      </c>
      <c r="CM112" s="51">
        <f t="shared" ca="1" si="252"/>
        <v>0</v>
      </c>
      <c r="CN112" s="51">
        <f t="shared" ca="1" si="252"/>
        <v>0</v>
      </c>
      <c r="CO112" s="51">
        <f t="shared" ca="1" si="206"/>
        <v>0</v>
      </c>
      <c r="CQ112" s="107">
        <f t="shared" si="207"/>
        <v>0</v>
      </c>
      <c r="CR112" s="107">
        <f t="shared" si="208"/>
        <v>0</v>
      </c>
      <c r="CS112" s="107">
        <f t="shared" si="209"/>
        <v>0</v>
      </c>
      <c r="CT112" s="107">
        <f t="shared" si="210"/>
        <v>0</v>
      </c>
      <c r="CU112" s="107">
        <f t="shared" si="211"/>
        <v>0</v>
      </c>
      <c r="CV112" s="107">
        <f t="shared" si="212"/>
        <v>0</v>
      </c>
      <c r="CW112" s="107">
        <f t="shared" si="213"/>
        <v>0</v>
      </c>
      <c r="CX112" s="107">
        <f t="shared" si="214"/>
        <v>0</v>
      </c>
      <c r="CY112" s="107">
        <f t="shared" si="215"/>
        <v>0</v>
      </c>
      <c r="CZ112" s="107">
        <f t="shared" si="216"/>
        <v>0</v>
      </c>
      <c r="DA112" s="107">
        <f t="shared" si="217"/>
        <v>0</v>
      </c>
      <c r="DB112" s="107">
        <f t="shared" si="218"/>
        <v>0</v>
      </c>
      <c r="DC112" s="107">
        <f t="shared" si="219"/>
        <v>0</v>
      </c>
      <c r="DD112" s="107">
        <f t="shared" si="220"/>
        <v>0</v>
      </c>
      <c r="DE112" s="107">
        <f t="shared" si="221"/>
        <v>0</v>
      </c>
      <c r="DF112" s="107">
        <f t="shared" si="222"/>
        <v>0</v>
      </c>
      <c r="DG112" s="107">
        <f t="shared" si="223"/>
        <v>0</v>
      </c>
      <c r="DH112" s="107">
        <f t="shared" si="224"/>
        <v>0</v>
      </c>
      <c r="DI112" s="107">
        <f t="shared" si="225"/>
        <v>0</v>
      </c>
      <c r="DJ112" s="107">
        <f t="shared" si="226"/>
        <v>0</v>
      </c>
      <c r="DK112" s="107">
        <f t="shared" si="227"/>
        <v>0</v>
      </c>
      <c r="DL112" s="107">
        <f t="shared" si="228"/>
        <v>0</v>
      </c>
      <c r="DM112" s="107">
        <f t="shared" si="229"/>
        <v>0</v>
      </c>
      <c r="DN112" s="107">
        <f t="shared" si="230"/>
        <v>0</v>
      </c>
      <c r="DO112" s="107">
        <f t="shared" si="231"/>
        <v>0</v>
      </c>
      <c r="DP112" s="107">
        <f t="shared" si="232"/>
        <v>0</v>
      </c>
      <c r="DQ112" s="107">
        <f t="shared" si="233"/>
        <v>0</v>
      </c>
      <c r="DR112" s="107">
        <f t="shared" si="234"/>
        <v>0</v>
      </c>
      <c r="DS112" s="107">
        <f t="shared" si="235"/>
        <v>0</v>
      </c>
      <c r="DT112" s="107">
        <f t="shared" si="236"/>
        <v>0</v>
      </c>
      <c r="DV112" s="107">
        <f t="shared" si="237"/>
        <v>0</v>
      </c>
      <c r="DW112" s="107">
        <f t="shared" si="238"/>
        <v>0</v>
      </c>
      <c r="DX112" s="107">
        <f t="shared" si="239"/>
        <v>0</v>
      </c>
      <c r="DY112" s="107">
        <f t="shared" si="240"/>
        <v>0</v>
      </c>
      <c r="DZ112" s="107">
        <f t="shared" si="241"/>
        <v>0</v>
      </c>
      <c r="EA112" s="107">
        <f t="shared" si="242"/>
        <v>0</v>
      </c>
      <c r="EB112" s="107">
        <f t="shared" si="243"/>
        <v>0</v>
      </c>
      <c r="EC112" s="107">
        <f t="shared" si="244"/>
        <v>0</v>
      </c>
      <c r="ED112" s="107">
        <f t="shared" si="245"/>
        <v>0</v>
      </c>
      <c r="EE112" s="107">
        <f t="shared" si="246"/>
        <v>0</v>
      </c>
      <c r="EG112" s="195">
        <f t="shared" si="247"/>
        <v>0</v>
      </c>
      <c r="EH112" s="195">
        <f t="shared" si="248"/>
        <v>0</v>
      </c>
      <c r="EI112" s="195">
        <f t="shared" si="249"/>
        <v>0</v>
      </c>
      <c r="EJ112" s="195">
        <f t="shared" si="250"/>
        <v>0</v>
      </c>
      <c r="EK112" s="195">
        <f t="shared" si="251"/>
        <v>0</v>
      </c>
      <c r="EL112" s="195">
        <f t="shared" si="251"/>
        <v>0</v>
      </c>
      <c r="EM112" s="195">
        <f t="shared" si="251"/>
        <v>0</v>
      </c>
      <c r="EN112" s="195">
        <f t="shared" si="251"/>
        <v>0</v>
      </c>
      <c r="EO112" s="195">
        <f t="shared" si="251"/>
        <v>0</v>
      </c>
      <c r="EP112" s="195">
        <f t="shared" si="251"/>
        <v>0</v>
      </c>
    </row>
    <row r="113" spans="2:146" x14ac:dyDescent="0.2">
      <c r="B113" s="126">
        <f t="shared" si="135"/>
        <v>1</v>
      </c>
      <c r="C113" s="126" t="str">
        <f t="shared" ca="1" si="199"/>
        <v/>
      </c>
      <c r="D113" s="126" t="str">
        <f t="shared" ca="1" si="200"/>
        <v/>
      </c>
      <c r="E113" s="126" t="str">
        <f t="shared" ca="1" si="201"/>
        <v/>
      </c>
      <c r="F113" s="127" t="str">
        <f ca="1">OFFSET(prihlasky!$H$1,$CJ113,0)</f>
        <v/>
      </c>
      <c r="G113" s="127" t="str">
        <f ca="1">IF(OFFSET(prihlasky!$B$1,$CJ113,0)="","",(OFFSET(prihlasky!$B$1,$CJ113,0)))</f>
        <v/>
      </c>
      <c r="H113" s="127">
        <f ca="1">OFFSET(prihlasky!$I$1,$CJ113,0)</f>
        <v>0</v>
      </c>
      <c r="I113" s="127">
        <f ca="1">OFFSET(prihlasky!$A$1,$CJ113,0)</f>
        <v>0</v>
      </c>
      <c r="J113" s="126">
        <f t="shared" si="202"/>
        <v>0</v>
      </c>
      <c r="K113" s="159">
        <f t="shared" si="203"/>
        <v>0</v>
      </c>
      <c r="L113" s="131">
        <f t="shared" ca="1" si="204"/>
        <v>0</v>
      </c>
      <c r="M113" s="127" t="str">
        <f ca="1">IF(OR(CH113=0,ISERROR(MATCH(I113,KKoef!E:E,0))),"",MATCH(I113,KKoef!E:E,0)-1)</f>
        <v/>
      </c>
      <c r="N113" s="127" t="str">
        <f ca="1">IF(M113="","",OFFSET(KKoef!$B$1,M113,0))</f>
        <v/>
      </c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250"/>
      <c r="AA113" s="119">
        <f t="shared" ca="1" si="195"/>
        <v>0</v>
      </c>
      <c r="AB113" s="252">
        <f t="shared" si="190"/>
        <v>0</v>
      </c>
      <c r="AC113" s="119">
        <f t="shared" si="191"/>
        <v>0</v>
      </c>
      <c r="AD113" s="252">
        <f t="shared" si="192"/>
        <v>0</v>
      </c>
      <c r="AE113" s="170">
        <f t="shared" ca="1" si="196"/>
        <v>0</v>
      </c>
      <c r="AF113" s="22"/>
      <c r="AG113" s="224"/>
      <c r="AH113" s="194"/>
      <c r="AI113" s="194"/>
      <c r="AJ113" s="194"/>
      <c r="AK113" s="225"/>
      <c r="AL113" s="224"/>
      <c r="AM113" s="194"/>
      <c r="AN113" s="194"/>
      <c r="AO113" s="194"/>
      <c r="AP113" s="225"/>
      <c r="AQ113" s="224"/>
      <c r="AR113" s="194"/>
      <c r="AS113" s="194"/>
      <c r="AT113" s="194"/>
      <c r="AU113" s="225"/>
      <c r="AV113" s="224"/>
      <c r="AW113" s="194"/>
      <c r="AX113" s="194"/>
      <c r="AY113" s="194"/>
      <c r="AZ113" s="225"/>
      <c r="BA113" s="224"/>
      <c r="BB113" s="194"/>
      <c r="BC113" s="194"/>
      <c r="BD113" s="194"/>
      <c r="BE113" s="225"/>
      <c r="BF113" s="224"/>
      <c r="BG113" s="194"/>
      <c r="BH113" s="194"/>
      <c r="BI113" s="194"/>
      <c r="BJ113" s="225"/>
      <c r="BK113" s="212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215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69">
        <f t="shared" si="198"/>
        <v>0</v>
      </c>
      <c r="CH113" s="26">
        <f t="shared" si="197"/>
        <v>0</v>
      </c>
      <c r="CJ113" s="39">
        <v>105</v>
      </c>
      <c r="CK113" s="16">
        <f t="shared" si="205"/>
        <v>0</v>
      </c>
      <c r="CL113" s="51">
        <f t="shared" ca="1" si="252"/>
        <v>0</v>
      </c>
      <c r="CM113" s="51">
        <f t="shared" ca="1" si="252"/>
        <v>0</v>
      </c>
      <c r="CN113" s="51">
        <f t="shared" ca="1" si="252"/>
        <v>0</v>
      </c>
      <c r="CO113" s="51">
        <f t="shared" ca="1" si="206"/>
        <v>0</v>
      </c>
      <c r="CQ113" s="107">
        <f t="shared" si="207"/>
        <v>0</v>
      </c>
      <c r="CR113" s="107">
        <f t="shared" si="208"/>
        <v>0</v>
      </c>
      <c r="CS113" s="107">
        <f t="shared" si="209"/>
        <v>0</v>
      </c>
      <c r="CT113" s="107">
        <f t="shared" si="210"/>
        <v>0</v>
      </c>
      <c r="CU113" s="107">
        <f t="shared" si="211"/>
        <v>0</v>
      </c>
      <c r="CV113" s="107">
        <f t="shared" si="212"/>
        <v>0</v>
      </c>
      <c r="CW113" s="107">
        <f t="shared" si="213"/>
        <v>0</v>
      </c>
      <c r="CX113" s="107">
        <f t="shared" si="214"/>
        <v>0</v>
      </c>
      <c r="CY113" s="107">
        <f t="shared" si="215"/>
        <v>0</v>
      </c>
      <c r="CZ113" s="107">
        <f t="shared" si="216"/>
        <v>0</v>
      </c>
      <c r="DA113" s="107">
        <f t="shared" si="217"/>
        <v>0</v>
      </c>
      <c r="DB113" s="107">
        <f t="shared" si="218"/>
        <v>0</v>
      </c>
      <c r="DC113" s="107">
        <f t="shared" si="219"/>
        <v>0</v>
      </c>
      <c r="DD113" s="107">
        <f t="shared" si="220"/>
        <v>0</v>
      </c>
      <c r="DE113" s="107">
        <f t="shared" si="221"/>
        <v>0</v>
      </c>
      <c r="DF113" s="107">
        <f t="shared" si="222"/>
        <v>0</v>
      </c>
      <c r="DG113" s="107">
        <f t="shared" si="223"/>
        <v>0</v>
      </c>
      <c r="DH113" s="107">
        <f t="shared" si="224"/>
        <v>0</v>
      </c>
      <c r="DI113" s="107">
        <f t="shared" si="225"/>
        <v>0</v>
      </c>
      <c r="DJ113" s="107">
        <f t="shared" si="226"/>
        <v>0</v>
      </c>
      <c r="DK113" s="107">
        <f t="shared" si="227"/>
        <v>0</v>
      </c>
      <c r="DL113" s="107">
        <f t="shared" si="228"/>
        <v>0</v>
      </c>
      <c r="DM113" s="107">
        <f t="shared" si="229"/>
        <v>0</v>
      </c>
      <c r="DN113" s="107">
        <f t="shared" si="230"/>
        <v>0</v>
      </c>
      <c r="DO113" s="107">
        <f t="shared" si="231"/>
        <v>0</v>
      </c>
      <c r="DP113" s="107">
        <f t="shared" si="232"/>
        <v>0</v>
      </c>
      <c r="DQ113" s="107">
        <f t="shared" si="233"/>
        <v>0</v>
      </c>
      <c r="DR113" s="107">
        <f t="shared" si="234"/>
        <v>0</v>
      </c>
      <c r="DS113" s="107">
        <f t="shared" si="235"/>
        <v>0</v>
      </c>
      <c r="DT113" s="107">
        <f t="shared" si="236"/>
        <v>0</v>
      </c>
      <c r="DV113" s="107">
        <f t="shared" si="237"/>
        <v>0</v>
      </c>
      <c r="DW113" s="107">
        <f t="shared" si="238"/>
        <v>0</v>
      </c>
      <c r="DX113" s="107">
        <f t="shared" si="239"/>
        <v>0</v>
      </c>
      <c r="DY113" s="107">
        <f t="shared" si="240"/>
        <v>0</v>
      </c>
      <c r="DZ113" s="107">
        <f t="shared" si="241"/>
        <v>0</v>
      </c>
      <c r="EA113" s="107">
        <f t="shared" si="242"/>
        <v>0</v>
      </c>
      <c r="EB113" s="107">
        <f t="shared" si="243"/>
        <v>0</v>
      </c>
      <c r="EC113" s="107">
        <f t="shared" si="244"/>
        <v>0</v>
      </c>
      <c r="ED113" s="107">
        <f t="shared" si="245"/>
        <v>0</v>
      </c>
      <c r="EE113" s="107">
        <f t="shared" si="246"/>
        <v>0</v>
      </c>
      <c r="EG113" s="195">
        <f t="shared" si="247"/>
        <v>0</v>
      </c>
      <c r="EH113" s="195">
        <f t="shared" si="248"/>
        <v>0</v>
      </c>
      <c r="EI113" s="195">
        <f t="shared" si="249"/>
        <v>0</v>
      </c>
      <c r="EJ113" s="195">
        <f t="shared" si="250"/>
        <v>0</v>
      </c>
      <c r="EK113" s="195">
        <f t="shared" si="251"/>
        <v>0</v>
      </c>
      <c r="EL113" s="195">
        <f t="shared" si="251"/>
        <v>0</v>
      </c>
      <c r="EM113" s="195">
        <f t="shared" si="251"/>
        <v>0</v>
      </c>
      <c r="EN113" s="195">
        <f t="shared" si="251"/>
        <v>0</v>
      </c>
      <c r="EO113" s="195">
        <f t="shared" si="251"/>
        <v>0</v>
      </c>
      <c r="EP113" s="195">
        <f t="shared" si="251"/>
        <v>0</v>
      </c>
    </row>
    <row r="114" spans="2:146" x14ac:dyDescent="0.2">
      <c r="B114" s="126">
        <f t="shared" si="135"/>
        <v>1</v>
      </c>
      <c r="C114" s="126" t="str">
        <f t="shared" ca="1" si="199"/>
        <v/>
      </c>
      <c r="D114" s="126" t="str">
        <f t="shared" ca="1" si="200"/>
        <v/>
      </c>
      <c r="E114" s="126" t="str">
        <f t="shared" ca="1" si="201"/>
        <v/>
      </c>
      <c r="F114" s="127" t="str">
        <f ca="1">OFFSET(prihlasky!$H$1,$CJ114,0)</f>
        <v/>
      </c>
      <c r="G114" s="127" t="str">
        <f ca="1">IF(OFFSET(prihlasky!$B$1,$CJ114,0)="","",(OFFSET(prihlasky!$B$1,$CJ114,0)))</f>
        <v/>
      </c>
      <c r="H114" s="127">
        <f ca="1">OFFSET(prihlasky!$I$1,$CJ114,0)</f>
        <v>0</v>
      </c>
      <c r="I114" s="127">
        <f ca="1">OFFSET(prihlasky!$A$1,$CJ114,0)</f>
        <v>0</v>
      </c>
      <c r="J114" s="126">
        <f t="shared" si="202"/>
        <v>0</v>
      </c>
      <c r="K114" s="159">
        <f t="shared" si="203"/>
        <v>0</v>
      </c>
      <c r="L114" s="131">
        <f t="shared" ca="1" si="204"/>
        <v>0</v>
      </c>
      <c r="M114" s="127" t="str">
        <f ca="1">IF(OR(CH114=0,ISERROR(MATCH(I114,KKoef!E:E,0))),"",MATCH(I114,KKoef!E:E,0)-1)</f>
        <v/>
      </c>
      <c r="N114" s="127" t="str">
        <f ca="1">IF(M114="","",OFFSET(KKoef!$B$1,M114,0))</f>
        <v/>
      </c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250"/>
      <c r="AA114" s="119">
        <f t="shared" ca="1" si="195"/>
        <v>0</v>
      </c>
      <c r="AB114" s="252">
        <f t="shared" si="190"/>
        <v>0</v>
      </c>
      <c r="AC114" s="119">
        <f t="shared" si="191"/>
        <v>0</v>
      </c>
      <c r="AD114" s="252">
        <f t="shared" si="192"/>
        <v>0</v>
      </c>
      <c r="AE114" s="170">
        <f t="shared" ca="1" si="196"/>
        <v>0</v>
      </c>
      <c r="AF114" s="22"/>
      <c r="AG114" s="224"/>
      <c r="AH114" s="194"/>
      <c r="AI114" s="194"/>
      <c r="AJ114" s="194"/>
      <c r="AK114" s="225"/>
      <c r="AL114" s="224"/>
      <c r="AM114" s="194"/>
      <c r="AN114" s="194"/>
      <c r="AO114" s="194"/>
      <c r="AP114" s="225"/>
      <c r="AQ114" s="224"/>
      <c r="AR114" s="194"/>
      <c r="AS114" s="194"/>
      <c r="AT114" s="194"/>
      <c r="AU114" s="225"/>
      <c r="AV114" s="224"/>
      <c r="AW114" s="194"/>
      <c r="AX114" s="194"/>
      <c r="AY114" s="194"/>
      <c r="AZ114" s="225"/>
      <c r="BA114" s="224"/>
      <c r="BB114" s="194"/>
      <c r="BC114" s="194"/>
      <c r="BD114" s="194"/>
      <c r="BE114" s="225"/>
      <c r="BF114" s="224"/>
      <c r="BG114" s="194"/>
      <c r="BH114" s="194"/>
      <c r="BI114" s="194"/>
      <c r="BJ114" s="225"/>
      <c r="BK114" s="212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215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69">
        <f t="shared" si="198"/>
        <v>0</v>
      </c>
      <c r="CH114" s="26">
        <f t="shared" si="197"/>
        <v>0</v>
      </c>
      <c r="CJ114" s="39">
        <v>106</v>
      </c>
      <c r="CK114" s="16">
        <f t="shared" si="205"/>
        <v>0</v>
      </c>
      <c r="CL114" s="51">
        <f t="shared" ca="1" si="252"/>
        <v>0</v>
      </c>
      <c r="CM114" s="51">
        <f t="shared" ca="1" si="252"/>
        <v>0</v>
      </c>
      <c r="CN114" s="51">
        <f t="shared" ca="1" si="252"/>
        <v>0</v>
      </c>
      <c r="CO114" s="51">
        <f t="shared" ca="1" si="206"/>
        <v>0</v>
      </c>
      <c r="CQ114" s="107">
        <f t="shared" si="207"/>
        <v>0</v>
      </c>
      <c r="CR114" s="107">
        <f t="shared" si="208"/>
        <v>0</v>
      </c>
      <c r="CS114" s="107">
        <f t="shared" si="209"/>
        <v>0</v>
      </c>
      <c r="CT114" s="107">
        <f t="shared" si="210"/>
        <v>0</v>
      </c>
      <c r="CU114" s="107">
        <f t="shared" si="211"/>
        <v>0</v>
      </c>
      <c r="CV114" s="107">
        <f t="shared" si="212"/>
        <v>0</v>
      </c>
      <c r="CW114" s="107">
        <f t="shared" si="213"/>
        <v>0</v>
      </c>
      <c r="CX114" s="107">
        <f t="shared" si="214"/>
        <v>0</v>
      </c>
      <c r="CY114" s="107">
        <f t="shared" si="215"/>
        <v>0</v>
      </c>
      <c r="CZ114" s="107">
        <f t="shared" si="216"/>
        <v>0</v>
      </c>
      <c r="DA114" s="107">
        <f t="shared" si="217"/>
        <v>0</v>
      </c>
      <c r="DB114" s="107">
        <f t="shared" si="218"/>
        <v>0</v>
      </c>
      <c r="DC114" s="107">
        <f t="shared" si="219"/>
        <v>0</v>
      </c>
      <c r="DD114" s="107">
        <f t="shared" si="220"/>
        <v>0</v>
      </c>
      <c r="DE114" s="107">
        <f t="shared" si="221"/>
        <v>0</v>
      </c>
      <c r="DF114" s="107">
        <f t="shared" si="222"/>
        <v>0</v>
      </c>
      <c r="DG114" s="107">
        <f t="shared" si="223"/>
        <v>0</v>
      </c>
      <c r="DH114" s="107">
        <f t="shared" si="224"/>
        <v>0</v>
      </c>
      <c r="DI114" s="107">
        <f t="shared" si="225"/>
        <v>0</v>
      </c>
      <c r="DJ114" s="107">
        <f t="shared" si="226"/>
        <v>0</v>
      </c>
      <c r="DK114" s="107">
        <f t="shared" si="227"/>
        <v>0</v>
      </c>
      <c r="DL114" s="107">
        <f t="shared" si="228"/>
        <v>0</v>
      </c>
      <c r="DM114" s="107">
        <f t="shared" si="229"/>
        <v>0</v>
      </c>
      <c r="DN114" s="107">
        <f t="shared" si="230"/>
        <v>0</v>
      </c>
      <c r="DO114" s="107">
        <f t="shared" si="231"/>
        <v>0</v>
      </c>
      <c r="DP114" s="107">
        <f t="shared" si="232"/>
        <v>0</v>
      </c>
      <c r="DQ114" s="107">
        <f t="shared" si="233"/>
        <v>0</v>
      </c>
      <c r="DR114" s="107">
        <f t="shared" si="234"/>
        <v>0</v>
      </c>
      <c r="DS114" s="107">
        <f t="shared" si="235"/>
        <v>0</v>
      </c>
      <c r="DT114" s="107">
        <f t="shared" si="236"/>
        <v>0</v>
      </c>
      <c r="DV114" s="107">
        <f t="shared" si="237"/>
        <v>0</v>
      </c>
      <c r="DW114" s="107">
        <f t="shared" si="238"/>
        <v>0</v>
      </c>
      <c r="DX114" s="107">
        <f t="shared" si="239"/>
        <v>0</v>
      </c>
      <c r="DY114" s="107">
        <f t="shared" si="240"/>
        <v>0</v>
      </c>
      <c r="DZ114" s="107">
        <f t="shared" si="241"/>
        <v>0</v>
      </c>
      <c r="EA114" s="107">
        <f t="shared" si="242"/>
        <v>0</v>
      </c>
      <c r="EB114" s="107">
        <f t="shared" si="243"/>
        <v>0</v>
      </c>
      <c r="EC114" s="107">
        <f t="shared" si="244"/>
        <v>0</v>
      </c>
      <c r="ED114" s="107">
        <f t="shared" si="245"/>
        <v>0</v>
      </c>
      <c r="EE114" s="107">
        <f t="shared" si="246"/>
        <v>0</v>
      </c>
      <c r="EG114" s="195">
        <f t="shared" si="247"/>
        <v>0</v>
      </c>
      <c r="EH114" s="195">
        <f t="shared" si="248"/>
        <v>0</v>
      </c>
      <c r="EI114" s="195">
        <f t="shared" si="249"/>
        <v>0</v>
      </c>
      <c r="EJ114" s="195">
        <f t="shared" si="250"/>
        <v>0</v>
      </c>
      <c r="EK114" s="195">
        <f t="shared" si="251"/>
        <v>0</v>
      </c>
      <c r="EL114" s="195">
        <f t="shared" si="251"/>
        <v>0</v>
      </c>
      <c r="EM114" s="195">
        <f t="shared" si="251"/>
        <v>0</v>
      </c>
      <c r="EN114" s="195">
        <f t="shared" si="251"/>
        <v>0</v>
      </c>
      <c r="EO114" s="195">
        <f t="shared" si="251"/>
        <v>0</v>
      </c>
      <c r="EP114" s="195">
        <f t="shared" si="251"/>
        <v>0</v>
      </c>
    </row>
    <row r="115" spans="2:146" x14ac:dyDescent="0.2">
      <c r="B115" s="126">
        <f t="shared" si="135"/>
        <v>1</v>
      </c>
      <c r="C115" s="126" t="str">
        <f t="shared" ca="1" si="199"/>
        <v/>
      </c>
      <c r="D115" s="126" t="str">
        <f t="shared" ca="1" si="200"/>
        <v/>
      </c>
      <c r="E115" s="126" t="str">
        <f t="shared" ca="1" si="201"/>
        <v/>
      </c>
      <c r="F115" s="127" t="str">
        <f ca="1">OFFSET(prihlasky!$H$1,$CJ115,0)</f>
        <v/>
      </c>
      <c r="G115" s="127" t="str">
        <f ca="1">IF(OFFSET(prihlasky!$B$1,$CJ115,0)="","",(OFFSET(prihlasky!$B$1,$CJ115,0)))</f>
        <v/>
      </c>
      <c r="H115" s="127">
        <f ca="1">OFFSET(prihlasky!$I$1,$CJ115,0)</f>
        <v>0</v>
      </c>
      <c r="I115" s="127">
        <f ca="1">OFFSET(prihlasky!$A$1,$CJ115,0)</f>
        <v>0</v>
      </c>
      <c r="J115" s="126">
        <f t="shared" si="202"/>
        <v>0</v>
      </c>
      <c r="K115" s="159">
        <f t="shared" si="203"/>
        <v>0</v>
      </c>
      <c r="L115" s="131">
        <f t="shared" ca="1" si="204"/>
        <v>0</v>
      </c>
      <c r="M115" s="127" t="str">
        <f ca="1">IF(OR(CH115=0,ISERROR(MATCH(I115,KKoef!E:E,0))),"",MATCH(I115,KKoef!E:E,0)-1)</f>
        <v/>
      </c>
      <c r="N115" s="127" t="str">
        <f ca="1">IF(M115="","",OFFSET(KKoef!$B$1,M115,0))</f>
        <v/>
      </c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250"/>
      <c r="AA115" s="119">
        <f t="shared" ca="1" si="195"/>
        <v>0</v>
      </c>
      <c r="AB115" s="252">
        <f t="shared" si="190"/>
        <v>0</v>
      </c>
      <c r="AC115" s="119">
        <f t="shared" si="191"/>
        <v>0</v>
      </c>
      <c r="AD115" s="252">
        <f t="shared" si="192"/>
        <v>0</v>
      </c>
      <c r="AE115" s="170">
        <f t="shared" ca="1" si="196"/>
        <v>0</v>
      </c>
      <c r="AF115" s="22"/>
      <c r="AG115" s="224"/>
      <c r="AH115" s="194"/>
      <c r="AI115" s="194"/>
      <c r="AJ115" s="194"/>
      <c r="AK115" s="225"/>
      <c r="AL115" s="224"/>
      <c r="AM115" s="194"/>
      <c r="AN115" s="194"/>
      <c r="AO115" s="194"/>
      <c r="AP115" s="225"/>
      <c r="AQ115" s="224"/>
      <c r="AR115" s="194"/>
      <c r="AS115" s="194"/>
      <c r="AT115" s="194"/>
      <c r="AU115" s="225"/>
      <c r="AV115" s="224"/>
      <c r="AW115" s="194"/>
      <c r="AX115" s="194"/>
      <c r="AY115" s="194"/>
      <c r="AZ115" s="225"/>
      <c r="BA115" s="224"/>
      <c r="BB115" s="194"/>
      <c r="BC115" s="194"/>
      <c r="BD115" s="194"/>
      <c r="BE115" s="225"/>
      <c r="BF115" s="224"/>
      <c r="BG115" s="194"/>
      <c r="BH115" s="194"/>
      <c r="BI115" s="194"/>
      <c r="BJ115" s="225"/>
      <c r="BK115" s="212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215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69">
        <f t="shared" si="198"/>
        <v>0</v>
      </c>
      <c r="CH115" s="26">
        <f t="shared" si="197"/>
        <v>0</v>
      </c>
      <c r="CJ115" s="39">
        <v>107</v>
      </c>
      <c r="CK115" s="16">
        <f t="shared" si="205"/>
        <v>0</v>
      </c>
      <c r="CL115" s="51">
        <f t="shared" ca="1" si="252"/>
        <v>0</v>
      </c>
      <c r="CM115" s="51">
        <f t="shared" ca="1" si="252"/>
        <v>0</v>
      </c>
      <c r="CN115" s="51">
        <f t="shared" ca="1" si="252"/>
        <v>0</v>
      </c>
      <c r="CO115" s="51">
        <f t="shared" ca="1" si="206"/>
        <v>0</v>
      </c>
      <c r="CQ115" s="107">
        <f t="shared" si="207"/>
        <v>0</v>
      </c>
      <c r="CR115" s="107">
        <f t="shared" si="208"/>
        <v>0</v>
      </c>
      <c r="CS115" s="107">
        <f t="shared" si="209"/>
        <v>0</v>
      </c>
      <c r="CT115" s="107">
        <f t="shared" si="210"/>
        <v>0</v>
      </c>
      <c r="CU115" s="107">
        <f t="shared" si="211"/>
        <v>0</v>
      </c>
      <c r="CV115" s="107">
        <f t="shared" si="212"/>
        <v>0</v>
      </c>
      <c r="CW115" s="107">
        <f t="shared" si="213"/>
        <v>0</v>
      </c>
      <c r="CX115" s="107">
        <f t="shared" si="214"/>
        <v>0</v>
      </c>
      <c r="CY115" s="107">
        <f t="shared" si="215"/>
        <v>0</v>
      </c>
      <c r="CZ115" s="107">
        <f t="shared" si="216"/>
        <v>0</v>
      </c>
      <c r="DA115" s="107">
        <f t="shared" si="217"/>
        <v>0</v>
      </c>
      <c r="DB115" s="107">
        <f t="shared" si="218"/>
        <v>0</v>
      </c>
      <c r="DC115" s="107">
        <f t="shared" si="219"/>
        <v>0</v>
      </c>
      <c r="DD115" s="107">
        <f t="shared" si="220"/>
        <v>0</v>
      </c>
      <c r="DE115" s="107">
        <f t="shared" si="221"/>
        <v>0</v>
      </c>
      <c r="DF115" s="107">
        <f t="shared" si="222"/>
        <v>0</v>
      </c>
      <c r="DG115" s="107">
        <f t="shared" si="223"/>
        <v>0</v>
      </c>
      <c r="DH115" s="107">
        <f t="shared" si="224"/>
        <v>0</v>
      </c>
      <c r="DI115" s="107">
        <f t="shared" si="225"/>
        <v>0</v>
      </c>
      <c r="DJ115" s="107">
        <f t="shared" si="226"/>
        <v>0</v>
      </c>
      <c r="DK115" s="107">
        <f t="shared" si="227"/>
        <v>0</v>
      </c>
      <c r="DL115" s="107">
        <f t="shared" si="228"/>
        <v>0</v>
      </c>
      <c r="DM115" s="107">
        <f t="shared" si="229"/>
        <v>0</v>
      </c>
      <c r="DN115" s="107">
        <f t="shared" si="230"/>
        <v>0</v>
      </c>
      <c r="DO115" s="107">
        <f t="shared" si="231"/>
        <v>0</v>
      </c>
      <c r="DP115" s="107">
        <f t="shared" si="232"/>
        <v>0</v>
      </c>
      <c r="DQ115" s="107">
        <f t="shared" si="233"/>
        <v>0</v>
      </c>
      <c r="DR115" s="107">
        <f t="shared" si="234"/>
        <v>0</v>
      </c>
      <c r="DS115" s="107">
        <f t="shared" si="235"/>
        <v>0</v>
      </c>
      <c r="DT115" s="107">
        <f t="shared" si="236"/>
        <v>0</v>
      </c>
      <c r="DV115" s="107">
        <f t="shared" si="237"/>
        <v>0</v>
      </c>
      <c r="DW115" s="107">
        <f t="shared" si="238"/>
        <v>0</v>
      </c>
      <c r="DX115" s="107">
        <f t="shared" si="239"/>
        <v>0</v>
      </c>
      <c r="DY115" s="107">
        <f t="shared" si="240"/>
        <v>0</v>
      </c>
      <c r="DZ115" s="107">
        <f t="shared" si="241"/>
        <v>0</v>
      </c>
      <c r="EA115" s="107">
        <f t="shared" si="242"/>
        <v>0</v>
      </c>
      <c r="EB115" s="107">
        <f t="shared" si="243"/>
        <v>0</v>
      </c>
      <c r="EC115" s="107">
        <f t="shared" si="244"/>
        <v>0</v>
      </c>
      <c r="ED115" s="107">
        <f t="shared" si="245"/>
        <v>0</v>
      </c>
      <c r="EE115" s="107">
        <f t="shared" si="246"/>
        <v>0</v>
      </c>
      <c r="EG115" s="195">
        <f t="shared" si="247"/>
        <v>0</v>
      </c>
      <c r="EH115" s="195">
        <f t="shared" si="248"/>
        <v>0</v>
      </c>
      <c r="EI115" s="195">
        <f t="shared" si="249"/>
        <v>0</v>
      </c>
      <c r="EJ115" s="195">
        <f t="shared" si="250"/>
        <v>0</v>
      </c>
      <c r="EK115" s="195">
        <f t="shared" si="251"/>
        <v>0</v>
      </c>
      <c r="EL115" s="195">
        <f t="shared" si="251"/>
        <v>0</v>
      </c>
      <c r="EM115" s="195">
        <f t="shared" si="251"/>
        <v>0</v>
      </c>
      <c r="EN115" s="195">
        <f t="shared" si="251"/>
        <v>0</v>
      </c>
      <c r="EO115" s="195">
        <f t="shared" si="251"/>
        <v>0</v>
      </c>
      <c r="EP115" s="195">
        <f t="shared" si="251"/>
        <v>0</v>
      </c>
    </row>
    <row r="116" spans="2:146" x14ac:dyDescent="0.2">
      <c r="B116" s="126">
        <f t="shared" si="135"/>
        <v>1</v>
      </c>
      <c r="C116" s="126" t="str">
        <f t="shared" ca="1" si="199"/>
        <v/>
      </c>
      <c r="D116" s="126" t="str">
        <f t="shared" ca="1" si="200"/>
        <v/>
      </c>
      <c r="E116" s="126" t="str">
        <f t="shared" ca="1" si="201"/>
        <v/>
      </c>
      <c r="F116" s="127" t="str">
        <f ca="1">OFFSET(prihlasky!$H$1,$CJ116,0)</f>
        <v/>
      </c>
      <c r="G116" s="127" t="str">
        <f ca="1">IF(OFFSET(prihlasky!$B$1,$CJ116,0)="","",(OFFSET(prihlasky!$B$1,$CJ116,0)))</f>
        <v/>
      </c>
      <c r="H116" s="127">
        <f ca="1">OFFSET(prihlasky!$I$1,$CJ116,0)</f>
        <v>0</v>
      </c>
      <c r="I116" s="127">
        <f ca="1">OFFSET(prihlasky!$A$1,$CJ116,0)</f>
        <v>0</v>
      </c>
      <c r="J116" s="126">
        <f t="shared" si="202"/>
        <v>0</v>
      </c>
      <c r="K116" s="159">
        <f t="shared" si="203"/>
        <v>0</v>
      </c>
      <c r="L116" s="131">
        <f t="shared" ca="1" si="204"/>
        <v>0</v>
      </c>
      <c r="M116" s="127" t="str">
        <f ca="1">IF(OR(CH116=0,ISERROR(MATCH(I116,KKoef!E:E,0))),"",MATCH(I116,KKoef!E:E,0)-1)</f>
        <v/>
      </c>
      <c r="N116" s="127" t="str">
        <f ca="1">IF(M116="","",OFFSET(KKoef!$B$1,M116,0))</f>
        <v/>
      </c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250"/>
      <c r="AA116" s="119">
        <f t="shared" ca="1" si="195"/>
        <v>0</v>
      </c>
      <c r="AB116" s="252">
        <f t="shared" si="190"/>
        <v>0</v>
      </c>
      <c r="AC116" s="119">
        <f t="shared" si="191"/>
        <v>0</v>
      </c>
      <c r="AD116" s="252">
        <f t="shared" si="192"/>
        <v>0</v>
      </c>
      <c r="AE116" s="170">
        <f t="shared" ca="1" si="196"/>
        <v>0</v>
      </c>
      <c r="AF116" s="22"/>
      <c r="AG116" s="224"/>
      <c r="AH116" s="194"/>
      <c r="AI116" s="194"/>
      <c r="AJ116" s="194"/>
      <c r="AK116" s="225"/>
      <c r="AL116" s="224"/>
      <c r="AM116" s="194"/>
      <c r="AN116" s="194"/>
      <c r="AO116" s="194"/>
      <c r="AP116" s="225"/>
      <c r="AQ116" s="224"/>
      <c r="AR116" s="194"/>
      <c r="AS116" s="194"/>
      <c r="AT116" s="194"/>
      <c r="AU116" s="225"/>
      <c r="AV116" s="224"/>
      <c r="AW116" s="194"/>
      <c r="AX116" s="194"/>
      <c r="AY116" s="194"/>
      <c r="AZ116" s="225"/>
      <c r="BA116" s="224"/>
      <c r="BB116" s="194"/>
      <c r="BC116" s="194"/>
      <c r="BD116" s="194"/>
      <c r="BE116" s="225"/>
      <c r="BF116" s="224"/>
      <c r="BG116" s="194"/>
      <c r="BH116" s="194"/>
      <c r="BI116" s="194"/>
      <c r="BJ116" s="225"/>
      <c r="BK116" s="212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215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69">
        <f t="shared" si="198"/>
        <v>0</v>
      </c>
      <c r="CH116" s="26">
        <f t="shared" si="197"/>
        <v>0</v>
      </c>
      <c r="CJ116" s="39">
        <v>108</v>
      </c>
      <c r="CK116" s="16">
        <f t="shared" si="205"/>
        <v>0</v>
      </c>
      <c r="CL116" s="51">
        <f t="shared" ca="1" si="252"/>
        <v>0</v>
      </c>
      <c r="CM116" s="51">
        <f t="shared" ca="1" si="252"/>
        <v>0</v>
      </c>
      <c r="CN116" s="51">
        <f t="shared" ca="1" si="252"/>
        <v>0</v>
      </c>
      <c r="CO116" s="51">
        <f t="shared" ca="1" si="206"/>
        <v>0</v>
      </c>
      <c r="CQ116" s="107">
        <f t="shared" si="207"/>
        <v>0</v>
      </c>
      <c r="CR116" s="107">
        <f t="shared" si="208"/>
        <v>0</v>
      </c>
      <c r="CS116" s="107">
        <f t="shared" si="209"/>
        <v>0</v>
      </c>
      <c r="CT116" s="107">
        <f t="shared" si="210"/>
        <v>0</v>
      </c>
      <c r="CU116" s="107">
        <f t="shared" si="211"/>
        <v>0</v>
      </c>
      <c r="CV116" s="107">
        <f t="shared" si="212"/>
        <v>0</v>
      </c>
      <c r="CW116" s="107">
        <f t="shared" si="213"/>
        <v>0</v>
      </c>
      <c r="CX116" s="107">
        <f t="shared" si="214"/>
        <v>0</v>
      </c>
      <c r="CY116" s="107">
        <f t="shared" si="215"/>
        <v>0</v>
      </c>
      <c r="CZ116" s="107">
        <f t="shared" si="216"/>
        <v>0</v>
      </c>
      <c r="DA116" s="107">
        <f t="shared" si="217"/>
        <v>0</v>
      </c>
      <c r="DB116" s="107">
        <f t="shared" si="218"/>
        <v>0</v>
      </c>
      <c r="DC116" s="107">
        <f t="shared" si="219"/>
        <v>0</v>
      </c>
      <c r="DD116" s="107">
        <f t="shared" si="220"/>
        <v>0</v>
      </c>
      <c r="DE116" s="107">
        <f t="shared" si="221"/>
        <v>0</v>
      </c>
      <c r="DF116" s="107">
        <f t="shared" si="222"/>
        <v>0</v>
      </c>
      <c r="DG116" s="107">
        <f t="shared" si="223"/>
        <v>0</v>
      </c>
      <c r="DH116" s="107">
        <f t="shared" si="224"/>
        <v>0</v>
      </c>
      <c r="DI116" s="107">
        <f t="shared" si="225"/>
        <v>0</v>
      </c>
      <c r="DJ116" s="107">
        <f t="shared" si="226"/>
        <v>0</v>
      </c>
      <c r="DK116" s="107">
        <f t="shared" si="227"/>
        <v>0</v>
      </c>
      <c r="DL116" s="107">
        <f t="shared" si="228"/>
        <v>0</v>
      </c>
      <c r="DM116" s="107">
        <f t="shared" si="229"/>
        <v>0</v>
      </c>
      <c r="DN116" s="107">
        <f t="shared" si="230"/>
        <v>0</v>
      </c>
      <c r="DO116" s="107">
        <f t="shared" si="231"/>
        <v>0</v>
      </c>
      <c r="DP116" s="107">
        <f t="shared" si="232"/>
        <v>0</v>
      </c>
      <c r="DQ116" s="107">
        <f t="shared" si="233"/>
        <v>0</v>
      </c>
      <c r="DR116" s="107">
        <f t="shared" si="234"/>
        <v>0</v>
      </c>
      <c r="DS116" s="107">
        <f t="shared" si="235"/>
        <v>0</v>
      </c>
      <c r="DT116" s="107">
        <f t="shared" si="236"/>
        <v>0</v>
      </c>
      <c r="DV116" s="107">
        <f t="shared" si="237"/>
        <v>0</v>
      </c>
      <c r="DW116" s="107">
        <f t="shared" si="238"/>
        <v>0</v>
      </c>
      <c r="DX116" s="107">
        <f t="shared" si="239"/>
        <v>0</v>
      </c>
      <c r="DY116" s="107">
        <f t="shared" si="240"/>
        <v>0</v>
      </c>
      <c r="DZ116" s="107">
        <f t="shared" si="241"/>
        <v>0</v>
      </c>
      <c r="EA116" s="107">
        <f t="shared" si="242"/>
        <v>0</v>
      </c>
      <c r="EB116" s="107">
        <f t="shared" si="243"/>
        <v>0</v>
      </c>
      <c r="EC116" s="107">
        <f t="shared" si="244"/>
        <v>0</v>
      </c>
      <c r="ED116" s="107">
        <f t="shared" si="245"/>
        <v>0</v>
      </c>
      <c r="EE116" s="107">
        <f t="shared" si="246"/>
        <v>0</v>
      </c>
      <c r="EG116" s="195">
        <f t="shared" si="247"/>
        <v>0</v>
      </c>
      <c r="EH116" s="195">
        <f t="shared" si="248"/>
        <v>0</v>
      </c>
      <c r="EI116" s="195">
        <f t="shared" si="249"/>
        <v>0</v>
      </c>
      <c r="EJ116" s="195">
        <f t="shared" si="250"/>
        <v>0</v>
      </c>
      <c r="EK116" s="195">
        <f t="shared" si="251"/>
        <v>0</v>
      </c>
      <c r="EL116" s="195">
        <f t="shared" si="251"/>
        <v>0</v>
      </c>
      <c r="EM116" s="195">
        <f t="shared" si="251"/>
        <v>0</v>
      </c>
      <c r="EN116" s="195">
        <f t="shared" si="251"/>
        <v>0</v>
      </c>
      <c r="EO116" s="195">
        <f t="shared" si="251"/>
        <v>0</v>
      </c>
      <c r="EP116" s="195">
        <f t="shared" si="251"/>
        <v>0</v>
      </c>
    </row>
    <row r="117" spans="2:146" x14ac:dyDescent="0.2">
      <c r="B117" s="126">
        <f t="shared" si="135"/>
        <v>1</v>
      </c>
      <c r="C117" s="126" t="str">
        <f t="shared" ca="1" si="199"/>
        <v/>
      </c>
      <c r="D117" s="126" t="str">
        <f t="shared" ca="1" si="200"/>
        <v/>
      </c>
      <c r="E117" s="126" t="str">
        <f t="shared" ca="1" si="201"/>
        <v/>
      </c>
      <c r="F117" s="127" t="str">
        <f ca="1">OFFSET(prihlasky!$H$1,$CJ117,0)</f>
        <v/>
      </c>
      <c r="G117" s="127" t="str">
        <f ca="1">IF(OFFSET(prihlasky!$B$1,$CJ117,0)="","",(OFFSET(prihlasky!$B$1,$CJ117,0)))</f>
        <v/>
      </c>
      <c r="H117" s="127">
        <f ca="1">OFFSET(prihlasky!$I$1,$CJ117,0)</f>
        <v>0</v>
      </c>
      <c r="I117" s="127">
        <f ca="1">OFFSET(prihlasky!$A$1,$CJ117,0)</f>
        <v>0</v>
      </c>
      <c r="J117" s="126">
        <f t="shared" si="202"/>
        <v>0</v>
      </c>
      <c r="K117" s="159">
        <f t="shared" si="203"/>
        <v>0</v>
      </c>
      <c r="L117" s="131">
        <f t="shared" ca="1" si="204"/>
        <v>0</v>
      </c>
      <c r="M117" s="127" t="str">
        <f ca="1">IF(OR(CH117=0,ISERROR(MATCH(I117,KKoef!E:E,0))),"",MATCH(I117,KKoef!E:E,0)-1)</f>
        <v/>
      </c>
      <c r="N117" s="127" t="str">
        <f ca="1">IF(M117="","",OFFSET(KKoef!$B$1,M117,0))</f>
        <v/>
      </c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250"/>
      <c r="AA117" s="119">
        <f t="shared" ca="1" si="195"/>
        <v>0</v>
      </c>
      <c r="AB117" s="252">
        <f t="shared" si="190"/>
        <v>0</v>
      </c>
      <c r="AC117" s="119">
        <f t="shared" si="191"/>
        <v>0</v>
      </c>
      <c r="AD117" s="252">
        <f t="shared" si="192"/>
        <v>0</v>
      </c>
      <c r="AE117" s="170">
        <f t="shared" ca="1" si="196"/>
        <v>0</v>
      </c>
      <c r="AF117" s="22"/>
      <c r="AG117" s="224"/>
      <c r="AH117" s="194"/>
      <c r="AI117" s="194"/>
      <c r="AJ117" s="194"/>
      <c r="AK117" s="225"/>
      <c r="AL117" s="224"/>
      <c r="AM117" s="194"/>
      <c r="AN117" s="194"/>
      <c r="AO117" s="194"/>
      <c r="AP117" s="225"/>
      <c r="AQ117" s="224"/>
      <c r="AR117" s="194"/>
      <c r="AS117" s="194"/>
      <c r="AT117" s="194"/>
      <c r="AU117" s="225"/>
      <c r="AV117" s="224"/>
      <c r="AW117" s="194"/>
      <c r="AX117" s="194"/>
      <c r="AY117" s="194"/>
      <c r="AZ117" s="225"/>
      <c r="BA117" s="224"/>
      <c r="BB117" s="194"/>
      <c r="BC117" s="194"/>
      <c r="BD117" s="194"/>
      <c r="BE117" s="225"/>
      <c r="BF117" s="224"/>
      <c r="BG117" s="194"/>
      <c r="BH117" s="194"/>
      <c r="BI117" s="194"/>
      <c r="BJ117" s="225"/>
      <c r="BK117" s="212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215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69">
        <f t="shared" si="198"/>
        <v>0</v>
      </c>
      <c r="CH117" s="26">
        <f t="shared" si="197"/>
        <v>0</v>
      </c>
      <c r="CJ117" s="39">
        <v>109</v>
      </c>
      <c r="CK117" s="16">
        <f t="shared" si="205"/>
        <v>0</v>
      </c>
      <c r="CL117" s="51">
        <f t="shared" ca="1" si="252"/>
        <v>0</v>
      </c>
      <c r="CM117" s="51">
        <f t="shared" ca="1" si="252"/>
        <v>0</v>
      </c>
      <c r="CN117" s="51">
        <f t="shared" ca="1" si="252"/>
        <v>0</v>
      </c>
      <c r="CO117" s="51">
        <f t="shared" ca="1" si="206"/>
        <v>0</v>
      </c>
      <c r="CQ117" s="107">
        <f t="shared" si="207"/>
        <v>0</v>
      </c>
      <c r="CR117" s="107">
        <f t="shared" si="208"/>
        <v>0</v>
      </c>
      <c r="CS117" s="107">
        <f t="shared" si="209"/>
        <v>0</v>
      </c>
      <c r="CT117" s="107">
        <f t="shared" si="210"/>
        <v>0</v>
      </c>
      <c r="CU117" s="107">
        <f t="shared" si="211"/>
        <v>0</v>
      </c>
      <c r="CV117" s="107">
        <f t="shared" si="212"/>
        <v>0</v>
      </c>
      <c r="CW117" s="107">
        <f t="shared" si="213"/>
        <v>0</v>
      </c>
      <c r="CX117" s="107">
        <f t="shared" si="214"/>
        <v>0</v>
      </c>
      <c r="CY117" s="107">
        <f t="shared" si="215"/>
        <v>0</v>
      </c>
      <c r="CZ117" s="107">
        <f t="shared" si="216"/>
        <v>0</v>
      </c>
      <c r="DA117" s="107">
        <f t="shared" si="217"/>
        <v>0</v>
      </c>
      <c r="DB117" s="107">
        <f t="shared" si="218"/>
        <v>0</v>
      </c>
      <c r="DC117" s="107">
        <f t="shared" si="219"/>
        <v>0</v>
      </c>
      <c r="DD117" s="107">
        <f t="shared" si="220"/>
        <v>0</v>
      </c>
      <c r="DE117" s="107">
        <f t="shared" si="221"/>
        <v>0</v>
      </c>
      <c r="DF117" s="107">
        <f t="shared" si="222"/>
        <v>0</v>
      </c>
      <c r="DG117" s="107">
        <f t="shared" si="223"/>
        <v>0</v>
      </c>
      <c r="DH117" s="107">
        <f t="shared" si="224"/>
        <v>0</v>
      </c>
      <c r="DI117" s="107">
        <f t="shared" si="225"/>
        <v>0</v>
      </c>
      <c r="DJ117" s="107">
        <f t="shared" si="226"/>
        <v>0</v>
      </c>
      <c r="DK117" s="107">
        <f t="shared" si="227"/>
        <v>0</v>
      </c>
      <c r="DL117" s="107">
        <f t="shared" si="228"/>
        <v>0</v>
      </c>
      <c r="DM117" s="107">
        <f t="shared" si="229"/>
        <v>0</v>
      </c>
      <c r="DN117" s="107">
        <f t="shared" si="230"/>
        <v>0</v>
      </c>
      <c r="DO117" s="107">
        <f t="shared" si="231"/>
        <v>0</v>
      </c>
      <c r="DP117" s="107">
        <f t="shared" si="232"/>
        <v>0</v>
      </c>
      <c r="DQ117" s="107">
        <f t="shared" si="233"/>
        <v>0</v>
      </c>
      <c r="DR117" s="107">
        <f t="shared" si="234"/>
        <v>0</v>
      </c>
      <c r="DS117" s="107">
        <f t="shared" si="235"/>
        <v>0</v>
      </c>
      <c r="DT117" s="107">
        <f t="shared" si="236"/>
        <v>0</v>
      </c>
      <c r="DV117" s="107">
        <f t="shared" si="237"/>
        <v>0</v>
      </c>
      <c r="DW117" s="107">
        <f t="shared" si="238"/>
        <v>0</v>
      </c>
      <c r="DX117" s="107">
        <f t="shared" si="239"/>
        <v>0</v>
      </c>
      <c r="DY117" s="107">
        <f t="shared" si="240"/>
        <v>0</v>
      </c>
      <c r="DZ117" s="107">
        <f t="shared" si="241"/>
        <v>0</v>
      </c>
      <c r="EA117" s="107">
        <f t="shared" si="242"/>
        <v>0</v>
      </c>
      <c r="EB117" s="107">
        <f t="shared" si="243"/>
        <v>0</v>
      </c>
      <c r="EC117" s="107">
        <f t="shared" si="244"/>
        <v>0</v>
      </c>
      <c r="ED117" s="107">
        <f t="shared" si="245"/>
        <v>0</v>
      </c>
      <c r="EE117" s="107">
        <f t="shared" si="246"/>
        <v>0</v>
      </c>
      <c r="EG117" s="195">
        <f t="shared" si="247"/>
        <v>0</v>
      </c>
      <c r="EH117" s="195">
        <f t="shared" si="248"/>
        <v>0</v>
      </c>
      <c r="EI117" s="195">
        <f t="shared" si="249"/>
        <v>0</v>
      </c>
      <c r="EJ117" s="195">
        <f t="shared" si="250"/>
        <v>0</v>
      </c>
      <c r="EK117" s="195">
        <f t="shared" si="251"/>
        <v>0</v>
      </c>
      <c r="EL117" s="195">
        <f t="shared" si="251"/>
        <v>0</v>
      </c>
      <c r="EM117" s="195">
        <f t="shared" si="251"/>
        <v>0</v>
      </c>
      <c r="EN117" s="195">
        <f t="shared" si="251"/>
        <v>0</v>
      </c>
      <c r="EO117" s="195">
        <f t="shared" si="251"/>
        <v>0</v>
      </c>
      <c r="EP117" s="195">
        <f t="shared" si="251"/>
        <v>0</v>
      </c>
    </row>
    <row r="118" spans="2:146" x14ac:dyDescent="0.2">
      <c r="B118" s="126">
        <f t="shared" si="135"/>
        <v>1</v>
      </c>
      <c r="C118" s="126" t="str">
        <f t="shared" ca="1" si="199"/>
        <v/>
      </c>
      <c r="D118" s="126" t="str">
        <f t="shared" ca="1" si="200"/>
        <v/>
      </c>
      <c r="E118" s="126" t="str">
        <f t="shared" ca="1" si="201"/>
        <v/>
      </c>
      <c r="F118" s="127" t="str">
        <f ca="1">OFFSET(prihlasky!$H$1,$CJ118,0)</f>
        <v/>
      </c>
      <c r="G118" s="127" t="str">
        <f ca="1">IF(OFFSET(prihlasky!$B$1,$CJ118,0)="","",(OFFSET(prihlasky!$B$1,$CJ118,0)))</f>
        <v/>
      </c>
      <c r="H118" s="127">
        <f ca="1">OFFSET(prihlasky!$I$1,$CJ118,0)</f>
        <v>0</v>
      </c>
      <c r="I118" s="127">
        <f ca="1">OFFSET(prihlasky!$A$1,$CJ118,0)</f>
        <v>0</v>
      </c>
      <c r="J118" s="126">
        <f t="shared" si="202"/>
        <v>0</v>
      </c>
      <c r="K118" s="159">
        <f t="shared" si="203"/>
        <v>0</v>
      </c>
      <c r="L118" s="131">
        <f t="shared" ca="1" si="204"/>
        <v>0</v>
      </c>
      <c r="M118" s="127" t="str">
        <f ca="1">IF(OR(CH118=0,ISERROR(MATCH(I118,KKoef!E:E,0))),"",MATCH(I118,KKoef!E:E,0)-1)</f>
        <v/>
      </c>
      <c r="N118" s="127" t="str">
        <f ca="1">IF(M118="","",OFFSET(KKoef!$B$1,M118,0))</f>
        <v/>
      </c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250"/>
      <c r="AA118" s="119">
        <f t="shared" ca="1" si="195"/>
        <v>0</v>
      </c>
      <c r="AB118" s="252">
        <f t="shared" si="190"/>
        <v>0</v>
      </c>
      <c r="AC118" s="119">
        <f t="shared" si="191"/>
        <v>0</v>
      </c>
      <c r="AD118" s="252">
        <f t="shared" si="192"/>
        <v>0</v>
      </c>
      <c r="AE118" s="170">
        <f t="shared" ca="1" si="196"/>
        <v>0</v>
      </c>
      <c r="AF118" s="22"/>
      <c r="AG118" s="224"/>
      <c r="AH118" s="194"/>
      <c r="AI118" s="194"/>
      <c r="AJ118" s="194"/>
      <c r="AK118" s="225"/>
      <c r="AL118" s="224"/>
      <c r="AM118" s="194"/>
      <c r="AN118" s="194"/>
      <c r="AO118" s="194"/>
      <c r="AP118" s="225"/>
      <c r="AQ118" s="224"/>
      <c r="AR118" s="194"/>
      <c r="AS118" s="194"/>
      <c r="AT118" s="194"/>
      <c r="AU118" s="225"/>
      <c r="AV118" s="224"/>
      <c r="AW118" s="194"/>
      <c r="AX118" s="194"/>
      <c r="AY118" s="194"/>
      <c r="AZ118" s="225"/>
      <c r="BA118" s="224"/>
      <c r="BB118" s="194"/>
      <c r="BC118" s="194"/>
      <c r="BD118" s="194"/>
      <c r="BE118" s="225"/>
      <c r="BF118" s="224"/>
      <c r="BG118" s="194"/>
      <c r="BH118" s="194"/>
      <c r="BI118" s="194"/>
      <c r="BJ118" s="225"/>
      <c r="BK118" s="212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215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69">
        <f t="shared" si="198"/>
        <v>0</v>
      </c>
      <c r="CH118" s="26">
        <f t="shared" si="197"/>
        <v>0</v>
      </c>
      <c r="CJ118" s="39">
        <v>110</v>
      </c>
      <c r="CK118" s="16">
        <f t="shared" si="205"/>
        <v>0</v>
      </c>
      <c r="CL118" s="51">
        <f t="shared" ca="1" si="252"/>
        <v>0</v>
      </c>
      <c r="CM118" s="51">
        <f t="shared" ca="1" si="252"/>
        <v>0</v>
      </c>
      <c r="CN118" s="51">
        <f t="shared" ca="1" si="252"/>
        <v>0</v>
      </c>
      <c r="CO118" s="51">
        <f t="shared" ca="1" si="206"/>
        <v>0</v>
      </c>
      <c r="CQ118" s="107">
        <f t="shared" si="207"/>
        <v>0</v>
      </c>
      <c r="CR118" s="107">
        <f t="shared" si="208"/>
        <v>0</v>
      </c>
      <c r="CS118" s="107">
        <f t="shared" si="209"/>
        <v>0</v>
      </c>
      <c r="CT118" s="107">
        <f t="shared" si="210"/>
        <v>0</v>
      </c>
      <c r="CU118" s="107">
        <f t="shared" si="211"/>
        <v>0</v>
      </c>
      <c r="CV118" s="107">
        <f t="shared" si="212"/>
        <v>0</v>
      </c>
      <c r="CW118" s="107">
        <f t="shared" si="213"/>
        <v>0</v>
      </c>
      <c r="CX118" s="107">
        <f t="shared" si="214"/>
        <v>0</v>
      </c>
      <c r="CY118" s="107">
        <f t="shared" si="215"/>
        <v>0</v>
      </c>
      <c r="CZ118" s="107">
        <f t="shared" si="216"/>
        <v>0</v>
      </c>
      <c r="DA118" s="107">
        <f t="shared" si="217"/>
        <v>0</v>
      </c>
      <c r="DB118" s="107">
        <f t="shared" si="218"/>
        <v>0</v>
      </c>
      <c r="DC118" s="107">
        <f t="shared" si="219"/>
        <v>0</v>
      </c>
      <c r="DD118" s="107">
        <f t="shared" si="220"/>
        <v>0</v>
      </c>
      <c r="DE118" s="107">
        <f t="shared" si="221"/>
        <v>0</v>
      </c>
      <c r="DF118" s="107">
        <f t="shared" si="222"/>
        <v>0</v>
      </c>
      <c r="DG118" s="107">
        <f t="shared" si="223"/>
        <v>0</v>
      </c>
      <c r="DH118" s="107">
        <f t="shared" si="224"/>
        <v>0</v>
      </c>
      <c r="DI118" s="107">
        <f t="shared" si="225"/>
        <v>0</v>
      </c>
      <c r="DJ118" s="107">
        <f t="shared" si="226"/>
        <v>0</v>
      </c>
      <c r="DK118" s="107">
        <f t="shared" si="227"/>
        <v>0</v>
      </c>
      <c r="DL118" s="107">
        <f t="shared" si="228"/>
        <v>0</v>
      </c>
      <c r="DM118" s="107">
        <f t="shared" si="229"/>
        <v>0</v>
      </c>
      <c r="DN118" s="107">
        <f t="shared" si="230"/>
        <v>0</v>
      </c>
      <c r="DO118" s="107">
        <f t="shared" si="231"/>
        <v>0</v>
      </c>
      <c r="DP118" s="107">
        <f t="shared" si="232"/>
        <v>0</v>
      </c>
      <c r="DQ118" s="107">
        <f t="shared" si="233"/>
        <v>0</v>
      </c>
      <c r="DR118" s="107">
        <f t="shared" si="234"/>
        <v>0</v>
      </c>
      <c r="DS118" s="107">
        <f t="shared" si="235"/>
        <v>0</v>
      </c>
      <c r="DT118" s="107">
        <f t="shared" si="236"/>
        <v>0</v>
      </c>
      <c r="DV118" s="107">
        <f t="shared" si="237"/>
        <v>0</v>
      </c>
      <c r="DW118" s="107">
        <f t="shared" si="238"/>
        <v>0</v>
      </c>
      <c r="DX118" s="107">
        <f t="shared" si="239"/>
        <v>0</v>
      </c>
      <c r="DY118" s="107">
        <f t="shared" si="240"/>
        <v>0</v>
      </c>
      <c r="DZ118" s="107">
        <f t="shared" si="241"/>
        <v>0</v>
      </c>
      <c r="EA118" s="107">
        <f t="shared" si="242"/>
        <v>0</v>
      </c>
      <c r="EB118" s="107">
        <f t="shared" si="243"/>
        <v>0</v>
      </c>
      <c r="EC118" s="107">
        <f t="shared" si="244"/>
        <v>0</v>
      </c>
      <c r="ED118" s="107">
        <f t="shared" si="245"/>
        <v>0</v>
      </c>
      <c r="EE118" s="107">
        <f t="shared" si="246"/>
        <v>0</v>
      </c>
      <c r="EG118" s="195">
        <f t="shared" si="247"/>
        <v>0</v>
      </c>
      <c r="EH118" s="195">
        <f t="shared" si="248"/>
        <v>0</v>
      </c>
      <c r="EI118" s="195">
        <f t="shared" si="249"/>
        <v>0</v>
      </c>
      <c r="EJ118" s="195">
        <f t="shared" si="250"/>
        <v>0</v>
      </c>
      <c r="EK118" s="195">
        <f t="shared" si="251"/>
        <v>0</v>
      </c>
      <c r="EL118" s="195">
        <f t="shared" si="251"/>
        <v>0</v>
      </c>
      <c r="EM118" s="195">
        <f t="shared" si="251"/>
        <v>0</v>
      </c>
      <c r="EN118" s="195">
        <f t="shared" si="251"/>
        <v>0</v>
      </c>
      <c r="EO118" s="195">
        <f t="shared" si="251"/>
        <v>0</v>
      </c>
      <c r="EP118" s="195">
        <f t="shared" si="251"/>
        <v>0</v>
      </c>
    </row>
    <row r="119" spans="2:146" x14ac:dyDescent="0.2">
      <c r="B119" s="126">
        <f t="shared" si="135"/>
        <v>1</v>
      </c>
      <c r="C119" s="126" t="str">
        <f t="shared" ca="1" si="199"/>
        <v/>
      </c>
      <c r="D119" s="126" t="str">
        <f t="shared" ca="1" si="200"/>
        <v/>
      </c>
      <c r="E119" s="126" t="str">
        <f t="shared" ca="1" si="201"/>
        <v/>
      </c>
      <c r="F119" s="127" t="str">
        <f ca="1">OFFSET(prihlasky!$H$1,$CJ119,0)</f>
        <v/>
      </c>
      <c r="G119" s="127" t="str">
        <f ca="1">IF(OFFSET(prihlasky!$B$1,$CJ119,0)="","",(OFFSET(prihlasky!$B$1,$CJ119,0)))</f>
        <v/>
      </c>
      <c r="H119" s="127">
        <f ca="1">OFFSET(prihlasky!$I$1,$CJ119,0)</f>
        <v>0</v>
      </c>
      <c r="I119" s="127">
        <f ca="1">OFFSET(prihlasky!$A$1,$CJ119,0)</f>
        <v>0</v>
      </c>
      <c r="J119" s="126">
        <f t="shared" si="202"/>
        <v>0</v>
      </c>
      <c r="K119" s="159">
        <f t="shared" si="203"/>
        <v>0</v>
      </c>
      <c r="L119" s="131">
        <f t="shared" ca="1" si="204"/>
        <v>0</v>
      </c>
      <c r="M119" s="127" t="str">
        <f ca="1">IF(OR(CH119=0,ISERROR(MATCH(I119,KKoef!E:E,0))),"",MATCH(I119,KKoef!E:E,0)-1)</f>
        <v/>
      </c>
      <c r="N119" s="127" t="str">
        <f ca="1">IF(M119="","",OFFSET(KKoef!$B$1,M119,0))</f>
        <v/>
      </c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250"/>
      <c r="AA119" s="119">
        <f t="shared" ca="1" si="195"/>
        <v>0</v>
      </c>
      <c r="AB119" s="252">
        <f t="shared" si="190"/>
        <v>0</v>
      </c>
      <c r="AC119" s="119">
        <f t="shared" si="191"/>
        <v>0</v>
      </c>
      <c r="AD119" s="252">
        <f t="shared" si="192"/>
        <v>0</v>
      </c>
      <c r="AE119" s="170">
        <f t="shared" ca="1" si="196"/>
        <v>0</v>
      </c>
      <c r="AF119" s="22"/>
      <c r="AG119" s="224"/>
      <c r="AH119" s="194"/>
      <c r="AI119" s="194"/>
      <c r="AJ119" s="194"/>
      <c r="AK119" s="225"/>
      <c r="AL119" s="224"/>
      <c r="AM119" s="194"/>
      <c r="AN119" s="194"/>
      <c r="AO119" s="194"/>
      <c r="AP119" s="225"/>
      <c r="AQ119" s="224"/>
      <c r="AR119" s="194"/>
      <c r="AS119" s="194"/>
      <c r="AT119" s="194"/>
      <c r="AU119" s="225"/>
      <c r="AV119" s="224"/>
      <c r="AW119" s="194"/>
      <c r="AX119" s="194"/>
      <c r="AY119" s="194"/>
      <c r="AZ119" s="225"/>
      <c r="BA119" s="224"/>
      <c r="BB119" s="194"/>
      <c r="BC119" s="194"/>
      <c r="BD119" s="194"/>
      <c r="BE119" s="225"/>
      <c r="BF119" s="224"/>
      <c r="BG119" s="194"/>
      <c r="BH119" s="194"/>
      <c r="BI119" s="194"/>
      <c r="BJ119" s="225"/>
      <c r="BK119" s="212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215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69">
        <f t="shared" si="198"/>
        <v>0</v>
      </c>
      <c r="CH119" s="26">
        <f t="shared" si="197"/>
        <v>0</v>
      </c>
      <c r="CJ119" s="39">
        <v>111</v>
      </c>
      <c r="CK119" s="16">
        <f t="shared" si="205"/>
        <v>0</v>
      </c>
      <c r="CL119" s="51">
        <f t="shared" ca="1" si="252"/>
        <v>0</v>
      </c>
      <c r="CM119" s="51">
        <f t="shared" ca="1" si="252"/>
        <v>0</v>
      </c>
      <c r="CN119" s="51">
        <f t="shared" ca="1" si="252"/>
        <v>0</v>
      </c>
      <c r="CO119" s="51">
        <f t="shared" ca="1" si="206"/>
        <v>0</v>
      </c>
      <c r="CQ119" s="107">
        <f t="shared" si="207"/>
        <v>0</v>
      </c>
      <c r="CR119" s="107">
        <f t="shared" si="208"/>
        <v>0</v>
      </c>
      <c r="CS119" s="107">
        <f t="shared" si="209"/>
        <v>0</v>
      </c>
      <c r="CT119" s="107">
        <f t="shared" si="210"/>
        <v>0</v>
      </c>
      <c r="CU119" s="107">
        <f t="shared" si="211"/>
        <v>0</v>
      </c>
      <c r="CV119" s="107">
        <f t="shared" si="212"/>
        <v>0</v>
      </c>
      <c r="CW119" s="107">
        <f t="shared" si="213"/>
        <v>0</v>
      </c>
      <c r="CX119" s="107">
        <f t="shared" si="214"/>
        <v>0</v>
      </c>
      <c r="CY119" s="107">
        <f t="shared" si="215"/>
        <v>0</v>
      </c>
      <c r="CZ119" s="107">
        <f t="shared" si="216"/>
        <v>0</v>
      </c>
      <c r="DA119" s="107">
        <f t="shared" si="217"/>
        <v>0</v>
      </c>
      <c r="DB119" s="107">
        <f t="shared" si="218"/>
        <v>0</v>
      </c>
      <c r="DC119" s="107">
        <f t="shared" si="219"/>
        <v>0</v>
      </c>
      <c r="DD119" s="107">
        <f t="shared" si="220"/>
        <v>0</v>
      </c>
      <c r="DE119" s="107">
        <f t="shared" si="221"/>
        <v>0</v>
      </c>
      <c r="DF119" s="107">
        <f t="shared" si="222"/>
        <v>0</v>
      </c>
      <c r="DG119" s="107">
        <f t="shared" si="223"/>
        <v>0</v>
      </c>
      <c r="DH119" s="107">
        <f t="shared" si="224"/>
        <v>0</v>
      </c>
      <c r="DI119" s="107">
        <f t="shared" si="225"/>
        <v>0</v>
      </c>
      <c r="DJ119" s="107">
        <f t="shared" si="226"/>
        <v>0</v>
      </c>
      <c r="DK119" s="107">
        <f t="shared" si="227"/>
        <v>0</v>
      </c>
      <c r="DL119" s="107">
        <f t="shared" si="228"/>
        <v>0</v>
      </c>
      <c r="DM119" s="107">
        <f t="shared" si="229"/>
        <v>0</v>
      </c>
      <c r="DN119" s="107">
        <f t="shared" si="230"/>
        <v>0</v>
      </c>
      <c r="DO119" s="107">
        <f t="shared" si="231"/>
        <v>0</v>
      </c>
      <c r="DP119" s="107">
        <f t="shared" si="232"/>
        <v>0</v>
      </c>
      <c r="DQ119" s="107">
        <f t="shared" si="233"/>
        <v>0</v>
      </c>
      <c r="DR119" s="107">
        <f t="shared" si="234"/>
        <v>0</v>
      </c>
      <c r="DS119" s="107">
        <f t="shared" si="235"/>
        <v>0</v>
      </c>
      <c r="DT119" s="107">
        <f t="shared" si="236"/>
        <v>0</v>
      </c>
      <c r="DV119" s="107">
        <f t="shared" si="237"/>
        <v>0</v>
      </c>
      <c r="DW119" s="107">
        <f t="shared" si="238"/>
        <v>0</v>
      </c>
      <c r="DX119" s="107">
        <f t="shared" si="239"/>
        <v>0</v>
      </c>
      <c r="DY119" s="107">
        <f t="shared" si="240"/>
        <v>0</v>
      </c>
      <c r="DZ119" s="107">
        <f t="shared" si="241"/>
        <v>0</v>
      </c>
      <c r="EA119" s="107">
        <f t="shared" si="242"/>
        <v>0</v>
      </c>
      <c r="EB119" s="107">
        <f t="shared" si="243"/>
        <v>0</v>
      </c>
      <c r="EC119" s="107">
        <f t="shared" si="244"/>
        <v>0</v>
      </c>
      <c r="ED119" s="107">
        <f t="shared" si="245"/>
        <v>0</v>
      </c>
      <c r="EE119" s="107">
        <f t="shared" si="246"/>
        <v>0</v>
      </c>
      <c r="EG119" s="195">
        <f t="shared" si="247"/>
        <v>0</v>
      </c>
      <c r="EH119" s="195">
        <f t="shared" si="248"/>
        <v>0</v>
      </c>
      <c r="EI119" s="195">
        <f t="shared" si="249"/>
        <v>0</v>
      </c>
      <c r="EJ119" s="195">
        <f t="shared" si="250"/>
        <v>0</v>
      </c>
      <c r="EK119" s="195">
        <f t="shared" si="251"/>
        <v>0</v>
      </c>
      <c r="EL119" s="195">
        <f t="shared" si="251"/>
        <v>0</v>
      </c>
      <c r="EM119" s="195">
        <f t="shared" si="251"/>
        <v>0</v>
      </c>
      <c r="EN119" s="195">
        <f t="shared" si="251"/>
        <v>0</v>
      </c>
      <c r="EO119" s="195">
        <f t="shared" si="251"/>
        <v>0</v>
      </c>
      <c r="EP119" s="195">
        <f t="shared" si="251"/>
        <v>0</v>
      </c>
    </row>
    <row r="120" spans="2:146" x14ac:dyDescent="0.2">
      <c r="B120" s="126">
        <f t="shared" si="135"/>
        <v>1</v>
      </c>
      <c r="C120" s="126" t="str">
        <f t="shared" ca="1" si="199"/>
        <v/>
      </c>
      <c r="D120" s="126" t="str">
        <f t="shared" ca="1" si="200"/>
        <v/>
      </c>
      <c r="E120" s="126" t="str">
        <f t="shared" ca="1" si="201"/>
        <v/>
      </c>
      <c r="F120" s="127" t="str">
        <f ca="1">OFFSET(prihlasky!$H$1,$CJ120,0)</f>
        <v/>
      </c>
      <c r="G120" s="127" t="str">
        <f ca="1">IF(OFFSET(prihlasky!$B$1,$CJ120,0)="","",(OFFSET(prihlasky!$B$1,$CJ120,0)))</f>
        <v/>
      </c>
      <c r="H120" s="127">
        <f ca="1">OFFSET(prihlasky!$I$1,$CJ120,0)</f>
        <v>0</v>
      </c>
      <c r="I120" s="127">
        <f ca="1">OFFSET(prihlasky!$A$1,$CJ120,0)</f>
        <v>0</v>
      </c>
      <c r="J120" s="126">
        <f t="shared" si="202"/>
        <v>0</v>
      </c>
      <c r="K120" s="159">
        <f t="shared" si="203"/>
        <v>0</v>
      </c>
      <c r="L120" s="131">
        <f t="shared" ca="1" si="204"/>
        <v>0</v>
      </c>
      <c r="M120" s="127" t="str">
        <f ca="1">IF(OR(CH120=0,ISERROR(MATCH(I120,KKoef!E:E,0))),"",MATCH(I120,KKoef!E:E,0)-1)</f>
        <v/>
      </c>
      <c r="N120" s="127" t="str">
        <f ca="1">IF(M120="","",OFFSET(KKoef!$B$1,M120,0))</f>
        <v/>
      </c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250"/>
      <c r="AA120" s="119">
        <f t="shared" ca="1" si="195"/>
        <v>0</v>
      </c>
      <c r="AB120" s="252">
        <f t="shared" si="190"/>
        <v>0</v>
      </c>
      <c r="AC120" s="119">
        <f t="shared" si="191"/>
        <v>0</v>
      </c>
      <c r="AD120" s="252">
        <f t="shared" si="192"/>
        <v>0</v>
      </c>
      <c r="AE120" s="170">
        <f t="shared" ca="1" si="196"/>
        <v>0</v>
      </c>
      <c r="AF120" s="22"/>
      <c r="AG120" s="224"/>
      <c r="AH120" s="194"/>
      <c r="AI120" s="194"/>
      <c r="AJ120" s="194"/>
      <c r="AK120" s="225"/>
      <c r="AL120" s="224"/>
      <c r="AM120" s="194"/>
      <c r="AN120" s="194"/>
      <c r="AO120" s="194"/>
      <c r="AP120" s="225"/>
      <c r="AQ120" s="224"/>
      <c r="AR120" s="194"/>
      <c r="AS120" s="194"/>
      <c r="AT120" s="194"/>
      <c r="AU120" s="225"/>
      <c r="AV120" s="224"/>
      <c r="AW120" s="194"/>
      <c r="AX120" s="194"/>
      <c r="AY120" s="194"/>
      <c r="AZ120" s="225"/>
      <c r="BA120" s="224"/>
      <c r="BB120" s="194"/>
      <c r="BC120" s="194"/>
      <c r="BD120" s="194"/>
      <c r="BE120" s="225"/>
      <c r="BF120" s="224"/>
      <c r="BG120" s="194"/>
      <c r="BH120" s="194"/>
      <c r="BI120" s="194"/>
      <c r="BJ120" s="225"/>
      <c r="BK120" s="212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215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69">
        <f t="shared" si="198"/>
        <v>0</v>
      </c>
      <c r="CH120" s="26">
        <f t="shared" si="197"/>
        <v>0</v>
      </c>
      <c r="CJ120" s="39">
        <v>112</v>
      </c>
      <c r="CK120" s="16">
        <f t="shared" si="205"/>
        <v>0</v>
      </c>
      <c r="CL120" s="51">
        <f t="shared" ca="1" si="252"/>
        <v>0</v>
      </c>
      <c r="CM120" s="51">
        <f t="shared" ca="1" si="252"/>
        <v>0</v>
      </c>
      <c r="CN120" s="51">
        <f t="shared" ca="1" si="252"/>
        <v>0</v>
      </c>
      <c r="CO120" s="51">
        <f t="shared" ca="1" si="206"/>
        <v>0</v>
      </c>
      <c r="CQ120" s="107">
        <f t="shared" si="207"/>
        <v>0</v>
      </c>
      <c r="CR120" s="107">
        <f t="shared" si="208"/>
        <v>0</v>
      </c>
      <c r="CS120" s="107">
        <f t="shared" si="209"/>
        <v>0</v>
      </c>
      <c r="CT120" s="107">
        <f t="shared" si="210"/>
        <v>0</v>
      </c>
      <c r="CU120" s="107">
        <f t="shared" si="211"/>
        <v>0</v>
      </c>
      <c r="CV120" s="107">
        <f t="shared" si="212"/>
        <v>0</v>
      </c>
      <c r="CW120" s="107">
        <f t="shared" si="213"/>
        <v>0</v>
      </c>
      <c r="CX120" s="107">
        <f t="shared" si="214"/>
        <v>0</v>
      </c>
      <c r="CY120" s="107">
        <f t="shared" si="215"/>
        <v>0</v>
      </c>
      <c r="CZ120" s="107">
        <f t="shared" si="216"/>
        <v>0</v>
      </c>
      <c r="DA120" s="107">
        <f t="shared" si="217"/>
        <v>0</v>
      </c>
      <c r="DB120" s="107">
        <f t="shared" si="218"/>
        <v>0</v>
      </c>
      <c r="DC120" s="107">
        <f t="shared" si="219"/>
        <v>0</v>
      </c>
      <c r="DD120" s="107">
        <f t="shared" si="220"/>
        <v>0</v>
      </c>
      <c r="DE120" s="107">
        <f t="shared" si="221"/>
        <v>0</v>
      </c>
      <c r="DF120" s="107">
        <f t="shared" si="222"/>
        <v>0</v>
      </c>
      <c r="DG120" s="107">
        <f t="shared" si="223"/>
        <v>0</v>
      </c>
      <c r="DH120" s="107">
        <f t="shared" si="224"/>
        <v>0</v>
      </c>
      <c r="DI120" s="107">
        <f t="shared" si="225"/>
        <v>0</v>
      </c>
      <c r="DJ120" s="107">
        <f t="shared" si="226"/>
        <v>0</v>
      </c>
      <c r="DK120" s="107">
        <f t="shared" si="227"/>
        <v>0</v>
      </c>
      <c r="DL120" s="107">
        <f t="shared" si="228"/>
        <v>0</v>
      </c>
      <c r="DM120" s="107">
        <f t="shared" si="229"/>
        <v>0</v>
      </c>
      <c r="DN120" s="107">
        <f t="shared" si="230"/>
        <v>0</v>
      </c>
      <c r="DO120" s="107">
        <f t="shared" si="231"/>
        <v>0</v>
      </c>
      <c r="DP120" s="107">
        <f t="shared" si="232"/>
        <v>0</v>
      </c>
      <c r="DQ120" s="107">
        <f t="shared" si="233"/>
        <v>0</v>
      </c>
      <c r="DR120" s="107">
        <f t="shared" si="234"/>
        <v>0</v>
      </c>
      <c r="DS120" s="107">
        <f t="shared" si="235"/>
        <v>0</v>
      </c>
      <c r="DT120" s="107">
        <f t="shared" si="236"/>
        <v>0</v>
      </c>
      <c r="DV120" s="107">
        <f t="shared" si="237"/>
        <v>0</v>
      </c>
      <c r="DW120" s="107">
        <f t="shared" si="238"/>
        <v>0</v>
      </c>
      <c r="DX120" s="107">
        <f t="shared" si="239"/>
        <v>0</v>
      </c>
      <c r="DY120" s="107">
        <f t="shared" si="240"/>
        <v>0</v>
      </c>
      <c r="DZ120" s="107">
        <f t="shared" si="241"/>
        <v>0</v>
      </c>
      <c r="EA120" s="107">
        <f t="shared" si="242"/>
        <v>0</v>
      </c>
      <c r="EB120" s="107">
        <f t="shared" si="243"/>
        <v>0</v>
      </c>
      <c r="EC120" s="107">
        <f t="shared" si="244"/>
        <v>0</v>
      </c>
      <c r="ED120" s="107">
        <f t="shared" si="245"/>
        <v>0</v>
      </c>
      <c r="EE120" s="107">
        <f t="shared" si="246"/>
        <v>0</v>
      </c>
      <c r="EG120" s="195">
        <f t="shared" si="247"/>
        <v>0</v>
      </c>
      <c r="EH120" s="195">
        <f t="shared" si="248"/>
        <v>0</v>
      </c>
      <c r="EI120" s="195">
        <f t="shared" si="249"/>
        <v>0</v>
      </c>
      <c r="EJ120" s="195">
        <f t="shared" si="250"/>
        <v>0</v>
      </c>
      <c r="EK120" s="195">
        <f t="shared" si="251"/>
        <v>0</v>
      </c>
      <c r="EL120" s="195">
        <f t="shared" si="251"/>
        <v>0</v>
      </c>
      <c r="EM120" s="195">
        <f t="shared" si="251"/>
        <v>0</v>
      </c>
      <c r="EN120" s="195">
        <f t="shared" si="251"/>
        <v>0</v>
      </c>
      <c r="EO120" s="195">
        <f t="shared" si="251"/>
        <v>0</v>
      </c>
      <c r="EP120" s="195">
        <f t="shared" si="251"/>
        <v>0</v>
      </c>
    </row>
    <row r="121" spans="2:146" x14ac:dyDescent="0.2">
      <c r="B121" s="126">
        <f t="shared" si="135"/>
        <v>1</v>
      </c>
      <c r="C121" s="126" t="str">
        <f t="shared" ca="1" si="199"/>
        <v/>
      </c>
      <c r="D121" s="126" t="str">
        <f t="shared" ca="1" si="200"/>
        <v/>
      </c>
      <c r="E121" s="126" t="str">
        <f t="shared" ca="1" si="201"/>
        <v/>
      </c>
      <c r="F121" s="127" t="str">
        <f ca="1">OFFSET(prihlasky!$H$1,$CJ121,0)</f>
        <v/>
      </c>
      <c r="G121" s="127" t="str">
        <f ca="1">IF(OFFSET(prihlasky!$B$1,$CJ121,0)="","",(OFFSET(prihlasky!$B$1,$CJ121,0)))</f>
        <v/>
      </c>
      <c r="H121" s="127">
        <f ca="1">OFFSET(prihlasky!$I$1,$CJ121,0)</f>
        <v>0</v>
      </c>
      <c r="I121" s="127">
        <f ca="1">OFFSET(prihlasky!$A$1,$CJ121,0)</f>
        <v>0</v>
      </c>
      <c r="J121" s="126">
        <f t="shared" si="202"/>
        <v>0</v>
      </c>
      <c r="K121" s="159">
        <f t="shared" si="203"/>
        <v>0</v>
      </c>
      <c r="L121" s="131">
        <f t="shared" ca="1" si="204"/>
        <v>0</v>
      </c>
      <c r="M121" s="127" t="str">
        <f ca="1">IF(OR(CH121=0,ISERROR(MATCH(I121,KKoef!E:E,0))),"",MATCH(I121,KKoef!E:E,0)-1)</f>
        <v/>
      </c>
      <c r="N121" s="127" t="str">
        <f ca="1">IF(M121="","",OFFSET(KKoef!$B$1,M121,0))</f>
        <v/>
      </c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250"/>
      <c r="AA121" s="119">
        <f t="shared" ca="1" si="195"/>
        <v>0</v>
      </c>
      <c r="AB121" s="252">
        <f t="shared" si="190"/>
        <v>0</v>
      </c>
      <c r="AC121" s="119">
        <f t="shared" si="191"/>
        <v>0</v>
      </c>
      <c r="AD121" s="252">
        <f t="shared" si="192"/>
        <v>0</v>
      </c>
      <c r="AE121" s="170">
        <f t="shared" ca="1" si="196"/>
        <v>0</v>
      </c>
      <c r="AF121" s="22"/>
      <c r="AG121" s="224"/>
      <c r="AH121" s="194"/>
      <c r="AI121" s="194"/>
      <c r="AJ121" s="194"/>
      <c r="AK121" s="225"/>
      <c r="AL121" s="224"/>
      <c r="AM121" s="194"/>
      <c r="AN121" s="194"/>
      <c r="AO121" s="194"/>
      <c r="AP121" s="225"/>
      <c r="AQ121" s="224"/>
      <c r="AR121" s="194"/>
      <c r="AS121" s="194"/>
      <c r="AT121" s="194"/>
      <c r="AU121" s="225"/>
      <c r="AV121" s="224"/>
      <c r="AW121" s="194"/>
      <c r="AX121" s="194"/>
      <c r="AY121" s="194"/>
      <c r="AZ121" s="225"/>
      <c r="BA121" s="224"/>
      <c r="BB121" s="194"/>
      <c r="BC121" s="194"/>
      <c r="BD121" s="194"/>
      <c r="BE121" s="225"/>
      <c r="BF121" s="224"/>
      <c r="BG121" s="194"/>
      <c r="BH121" s="194"/>
      <c r="BI121" s="194"/>
      <c r="BJ121" s="225"/>
      <c r="BK121" s="212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215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69">
        <f t="shared" si="198"/>
        <v>0</v>
      </c>
      <c r="CH121" s="26">
        <f t="shared" si="197"/>
        <v>0</v>
      </c>
      <c r="CJ121" s="39">
        <v>113</v>
      </c>
      <c r="CK121" s="16">
        <f t="shared" si="205"/>
        <v>0</v>
      </c>
      <c r="CL121" s="51">
        <f t="shared" ca="1" si="252"/>
        <v>0</v>
      </c>
      <c r="CM121" s="51">
        <f t="shared" ca="1" si="252"/>
        <v>0</v>
      </c>
      <c r="CN121" s="51">
        <f t="shared" ca="1" si="252"/>
        <v>0</v>
      </c>
      <c r="CO121" s="51">
        <f t="shared" ca="1" si="206"/>
        <v>0</v>
      </c>
      <c r="CQ121" s="107">
        <f t="shared" si="207"/>
        <v>0</v>
      </c>
      <c r="CR121" s="107">
        <f t="shared" si="208"/>
        <v>0</v>
      </c>
      <c r="CS121" s="107">
        <f t="shared" si="209"/>
        <v>0</v>
      </c>
      <c r="CT121" s="107">
        <f t="shared" si="210"/>
        <v>0</v>
      </c>
      <c r="CU121" s="107">
        <f t="shared" si="211"/>
        <v>0</v>
      </c>
      <c r="CV121" s="107">
        <f t="shared" si="212"/>
        <v>0</v>
      </c>
      <c r="CW121" s="107">
        <f t="shared" si="213"/>
        <v>0</v>
      </c>
      <c r="CX121" s="107">
        <f t="shared" si="214"/>
        <v>0</v>
      </c>
      <c r="CY121" s="107">
        <f t="shared" si="215"/>
        <v>0</v>
      </c>
      <c r="CZ121" s="107">
        <f t="shared" si="216"/>
        <v>0</v>
      </c>
      <c r="DA121" s="107">
        <f t="shared" si="217"/>
        <v>0</v>
      </c>
      <c r="DB121" s="107">
        <f t="shared" si="218"/>
        <v>0</v>
      </c>
      <c r="DC121" s="107">
        <f t="shared" si="219"/>
        <v>0</v>
      </c>
      <c r="DD121" s="107">
        <f t="shared" si="220"/>
        <v>0</v>
      </c>
      <c r="DE121" s="107">
        <f t="shared" si="221"/>
        <v>0</v>
      </c>
      <c r="DF121" s="107">
        <f t="shared" si="222"/>
        <v>0</v>
      </c>
      <c r="DG121" s="107">
        <f t="shared" si="223"/>
        <v>0</v>
      </c>
      <c r="DH121" s="107">
        <f t="shared" si="224"/>
        <v>0</v>
      </c>
      <c r="DI121" s="107">
        <f t="shared" si="225"/>
        <v>0</v>
      </c>
      <c r="DJ121" s="107">
        <f t="shared" si="226"/>
        <v>0</v>
      </c>
      <c r="DK121" s="107">
        <f t="shared" si="227"/>
        <v>0</v>
      </c>
      <c r="DL121" s="107">
        <f t="shared" si="228"/>
        <v>0</v>
      </c>
      <c r="DM121" s="107">
        <f t="shared" si="229"/>
        <v>0</v>
      </c>
      <c r="DN121" s="107">
        <f t="shared" si="230"/>
        <v>0</v>
      </c>
      <c r="DO121" s="107">
        <f t="shared" si="231"/>
        <v>0</v>
      </c>
      <c r="DP121" s="107">
        <f t="shared" si="232"/>
        <v>0</v>
      </c>
      <c r="DQ121" s="107">
        <f t="shared" si="233"/>
        <v>0</v>
      </c>
      <c r="DR121" s="107">
        <f t="shared" si="234"/>
        <v>0</v>
      </c>
      <c r="DS121" s="107">
        <f t="shared" si="235"/>
        <v>0</v>
      </c>
      <c r="DT121" s="107">
        <f t="shared" si="236"/>
        <v>0</v>
      </c>
      <c r="DV121" s="107">
        <f t="shared" si="237"/>
        <v>0</v>
      </c>
      <c r="DW121" s="107">
        <f t="shared" si="238"/>
        <v>0</v>
      </c>
      <c r="DX121" s="107">
        <f t="shared" si="239"/>
        <v>0</v>
      </c>
      <c r="DY121" s="107">
        <f t="shared" si="240"/>
        <v>0</v>
      </c>
      <c r="DZ121" s="107">
        <f t="shared" si="241"/>
        <v>0</v>
      </c>
      <c r="EA121" s="107">
        <f t="shared" si="242"/>
        <v>0</v>
      </c>
      <c r="EB121" s="107">
        <f t="shared" si="243"/>
        <v>0</v>
      </c>
      <c r="EC121" s="107">
        <f t="shared" si="244"/>
        <v>0</v>
      </c>
      <c r="ED121" s="107">
        <f t="shared" si="245"/>
        <v>0</v>
      </c>
      <c r="EE121" s="107">
        <f t="shared" si="246"/>
        <v>0</v>
      </c>
      <c r="EG121" s="195">
        <f t="shared" si="247"/>
        <v>0</v>
      </c>
      <c r="EH121" s="195">
        <f t="shared" si="248"/>
        <v>0</v>
      </c>
      <c r="EI121" s="195">
        <f t="shared" si="249"/>
        <v>0</v>
      </c>
      <c r="EJ121" s="195">
        <f t="shared" si="250"/>
        <v>0</v>
      </c>
      <c r="EK121" s="195">
        <f t="shared" ref="EK121:EP128" si="253">IF(CA$7="",0,CA121)</f>
        <v>0</v>
      </c>
      <c r="EL121" s="195">
        <f t="shared" si="253"/>
        <v>0</v>
      </c>
      <c r="EM121" s="195">
        <f t="shared" si="253"/>
        <v>0</v>
      </c>
      <c r="EN121" s="195">
        <f t="shared" si="253"/>
        <v>0</v>
      </c>
      <c r="EO121" s="195">
        <f t="shared" si="253"/>
        <v>0</v>
      </c>
      <c r="EP121" s="195">
        <f t="shared" si="253"/>
        <v>0</v>
      </c>
    </row>
    <row r="122" spans="2:146" x14ac:dyDescent="0.2">
      <c r="B122" s="126">
        <f t="shared" si="135"/>
        <v>1</v>
      </c>
      <c r="C122" s="126" t="str">
        <f t="shared" ca="1" si="199"/>
        <v/>
      </c>
      <c r="D122" s="126" t="str">
        <f t="shared" ca="1" si="200"/>
        <v/>
      </c>
      <c r="E122" s="126" t="str">
        <f t="shared" ca="1" si="201"/>
        <v/>
      </c>
      <c r="F122" s="127" t="str">
        <f ca="1">OFFSET(prihlasky!$H$1,$CJ122,0)</f>
        <v/>
      </c>
      <c r="G122" s="127" t="str">
        <f ca="1">IF(OFFSET(prihlasky!$B$1,$CJ122,0)="","",(OFFSET(prihlasky!$B$1,$CJ122,0)))</f>
        <v/>
      </c>
      <c r="H122" s="127">
        <f ca="1">OFFSET(prihlasky!$I$1,$CJ122,0)</f>
        <v>0</v>
      </c>
      <c r="I122" s="127">
        <f ca="1">OFFSET(prihlasky!$A$1,$CJ122,0)</f>
        <v>0</v>
      </c>
      <c r="J122" s="126">
        <f t="shared" si="202"/>
        <v>0</v>
      </c>
      <c r="K122" s="159">
        <f t="shared" si="203"/>
        <v>0</v>
      </c>
      <c r="L122" s="131">
        <f t="shared" ca="1" si="204"/>
        <v>0</v>
      </c>
      <c r="M122" s="127" t="str">
        <f ca="1">IF(OR(CH122=0,ISERROR(MATCH(I122,KKoef!E:E,0))),"",MATCH(I122,KKoef!E:E,0)-1)</f>
        <v/>
      </c>
      <c r="N122" s="127" t="str">
        <f ca="1">IF(M122="","",OFFSET(KKoef!$B$1,M122,0))</f>
        <v/>
      </c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250"/>
      <c r="AA122" s="119">
        <f t="shared" ca="1" si="195"/>
        <v>0</v>
      </c>
      <c r="AB122" s="252">
        <f t="shared" si="190"/>
        <v>0</v>
      </c>
      <c r="AC122" s="119">
        <f t="shared" si="191"/>
        <v>0</v>
      </c>
      <c r="AD122" s="252">
        <f t="shared" si="192"/>
        <v>0</v>
      </c>
      <c r="AE122" s="170">
        <f t="shared" ca="1" si="196"/>
        <v>0</v>
      </c>
      <c r="AF122" s="22"/>
      <c r="AG122" s="224"/>
      <c r="AH122" s="194"/>
      <c r="AI122" s="194"/>
      <c r="AJ122" s="194"/>
      <c r="AK122" s="225"/>
      <c r="AL122" s="224"/>
      <c r="AM122" s="194"/>
      <c r="AN122" s="194"/>
      <c r="AO122" s="194"/>
      <c r="AP122" s="225"/>
      <c r="AQ122" s="224"/>
      <c r="AR122" s="194"/>
      <c r="AS122" s="194"/>
      <c r="AT122" s="194"/>
      <c r="AU122" s="225"/>
      <c r="AV122" s="224"/>
      <c r="AW122" s="194"/>
      <c r="AX122" s="194"/>
      <c r="AY122" s="194"/>
      <c r="AZ122" s="225"/>
      <c r="BA122" s="224"/>
      <c r="BB122" s="194"/>
      <c r="BC122" s="194"/>
      <c r="BD122" s="194"/>
      <c r="BE122" s="225"/>
      <c r="BF122" s="224"/>
      <c r="BG122" s="194"/>
      <c r="BH122" s="194"/>
      <c r="BI122" s="194"/>
      <c r="BJ122" s="225"/>
      <c r="BK122" s="212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215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69">
        <f t="shared" si="198"/>
        <v>0</v>
      </c>
      <c r="CH122" s="26">
        <f t="shared" si="197"/>
        <v>0</v>
      </c>
      <c r="CJ122" s="39">
        <v>114</v>
      </c>
      <c r="CK122" s="16">
        <f t="shared" si="205"/>
        <v>0</v>
      </c>
      <c r="CL122" s="51">
        <f t="shared" ca="1" si="252"/>
        <v>0</v>
      </c>
      <c r="CM122" s="51">
        <f t="shared" ca="1" si="252"/>
        <v>0</v>
      </c>
      <c r="CN122" s="51">
        <f t="shared" ca="1" si="252"/>
        <v>0</v>
      </c>
      <c r="CO122" s="51">
        <f t="shared" ca="1" si="206"/>
        <v>0</v>
      </c>
      <c r="CQ122" s="107">
        <f t="shared" si="207"/>
        <v>0</v>
      </c>
      <c r="CR122" s="107">
        <f t="shared" si="208"/>
        <v>0</v>
      </c>
      <c r="CS122" s="107">
        <f t="shared" si="209"/>
        <v>0</v>
      </c>
      <c r="CT122" s="107">
        <f t="shared" si="210"/>
        <v>0</v>
      </c>
      <c r="CU122" s="107">
        <f t="shared" si="211"/>
        <v>0</v>
      </c>
      <c r="CV122" s="107">
        <f t="shared" si="212"/>
        <v>0</v>
      </c>
      <c r="CW122" s="107">
        <f t="shared" si="213"/>
        <v>0</v>
      </c>
      <c r="CX122" s="107">
        <f t="shared" si="214"/>
        <v>0</v>
      </c>
      <c r="CY122" s="107">
        <f t="shared" si="215"/>
        <v>0</v>
      </c>
      <c r="CZ122" s="107">
        <f t="shared" si="216"/>
        <v>0</v>
      </c>
      <c r="DA122" s="107">
        <f t="shared" si="217"/>
        <v>0</v>
      </c>
      <c r="DB122" s="107">
        <f t="shared" si="218"/>
        <v>0</v>
      </c>
      <c r="DC122" s="107">
        <f t="shared" si="219"/>
        <v>0</v>
      </c>
      <c r="DD122" s="107">
        <f t="shared" si="220"/>
        <v>0</v>
      </c>
      <c r="DE122" s="107">
        <f t="shared" si="221"/>
        <v>0</v>
      </c>
      <c r="DF122" s="107">
        <f t="shared" si="222"/>
        <v>0</v>
      </c>
      <c r="DG122" s="107">
        <f t="shared" si="223"/>
        <v>0</v>
      </c>
      <c r="DH122" s="107">
        <f t="shared" si="224"/>
        <v>0</v>
      </c>
      <c r="DI122" s="107">
        <f t="shared" si="225"/>
        <v>0</v>
      </c>
      <c r="DJ122" s="107">
        <f t="shared" si="226"/>
        <v>0</v>
      </c>
      <c r="DK122" s="107">
        <f t="shared" si="227"/>
        <v>0</v>
      </c>
      <c r="DL122" s="107">
        <f t="shared" si="228"/>
        <v>0</v>
      </c>
      <c r="DM122" s="107">
        <f t="shared" si="229"/>
        <v>0</v>
      </c>
      <c r="DN122" s="107">
        <f t="shared" si="230"/>
        <v>0</v>
      </c>
      <c r="DO122" s="107">
        <f t="shared" si="231"/>
        <v>0</v>
      </c>
      <c r="DP122" s="107">
        <f t="shared" si="232"/>
        <v>0</v>
      </c>
      <c r="DQ122" s="107">
        <f t="shared" si="233"/>
        <v>0</v>
      </c>
      <c r="DR122" s="107">
        <f t="shared" si="234"/>
        <v>0</v>
      </c>
      <c r="DS122" s="107">
        <f t="shared" si="235"/>
        <v>0</v>
      </c>
      <c r="DT122" s="107">
        <f t="shared" si="236"/>
        <v>0</v>
      </c>
      <c r="DV122" s="107">
        <f t="shared" si="237"/>
        <v>0</v>
      </c>
      <c r="DW122" s="107">
        <f t="shared" si="238"/>
        <v>0</v>
      </c>
      <c r="DX122" s="107">
        <f t="shared" si="239"/>
        <v>0</v>
      </c>
      <c r="DY122" s="107">
        <f t="shared" si="240"/>
        <v>0</v>
      </c>
      <c r="DZ122" s="107">
        <f t="shared" si="241"/>
        <v>0</v>
      </c>
      <c r="EA122" s="107">
        <f t="shared" si="242"/>
        <v>0</v>
      </c>
      <c r="EB122" s="107">
        <f t="shared" si="243"/>
        <v>0</v>
      </c>
      <c r="EC122" s="107">
        <f t="shared" si="244"/>
        <v>0</v>
      </c>
      <c r="ED122" s="107">
        <f t="shared" si="245"/>
        <v>0</v>
      </c>
      <c r="EE122" s="107">
        <f t="shared" si="246"/>
        <v>0</v>
      </c>
      <c r="EG122" s="195">
        <f t="shared" si="247"/>
        <v>0</v>
      </c>
      <c r="EH122" s="195">
        <f t="shared" si="248"/>
        <v>0</v>
      </c>
      <c r="EI122" s="195">
        <f t="shared" si="249"/>
        <v>0</v>
      </c>
      <c r="EJ122" s="195">
        <f t="shared" si="250"/>
        <v>0</v>
      </c>
      <c r="EK122" s="195">
        <f t="shared" si="253"/>
        <v>0</v>
      </c>
      <c r="EL122" s="195">
        <f t="shared" si="253"/>
        <v>0</v>
      </c>
      <c r="EM122" s="195">
        <f t="shared" si="253"/>
        <v>0</v>
      </c>
      <c r="EN122" s="195">
        <f t="shared" si="253"/>
        <v>0</v>
      </c>
      <c r="EO122" s="195">
        <f t="shared" si="253"/>
        <v>0</v>
      </c>
      <c r="EP122" s="195">
        <f t="shared" si="253"/>
        <v>0</v>
      </c>
    </row>
    <row r="123" spans="2:146" x14ac:dyDescent="0.2">
      <c r="B123" s="126">
        <f t="shared" si="135"/>
        <v>1</v>
      </c>
      <c r="C123" s="126" t="str">
        <f t="shared" ca="1" si="199"/>
        <v/>
      </c>
      <c r="D123" s="126" t="str">
        <f t="shared" ca="1" si="200"/>
        <v/>
      </c>
      <c r="E123" s="126" t="str">
        <f t="shared" ca="1" si="201"/>
        <v/>
      </c>
      <c r="F123" s="127" t="str">
        <f ca="1">OFFSET(prihlasky!$H$1,$CJ123,0)</f>
        <v/>
      </c>
      <c r="G123" s="127" t="str">
        <f ca="1">IF(OFFSET(prihlasky!$B$1,$CJ123,0)="","",(OFFSET(prihlasky!$B$1,$CJ123,0)))</f>
        <v/>
      </c>
      <c r="H123" s="127">
        <f ca="1">OFFSET(prihlasky!$I$1,$CJ123,0)</f>
        <v>0</v>
      </c>
      <c r="I123" s="127">
        <f ca="1">OFFSET(prihlasky!$A$1,$CJ123,0)</f>
        <v>0</v>
      </c>
      <c r="J123" s="126">
        <f t="shared" si="202"/>
        <v>0</v>
      </c>
      <c r="K123" s="159">
        <f t="shared" si="203"/>
        <v>0</v>
      </c>
      <c r="L123" s="131">
        <f t="shared" ca="1" si="204"/>
        <v>0</v>
      </c>
      <c r="M123" s="127" t="str">
        <f ca="1">IF(OR(CH123=0,ISERROR(MATCH(I123,KKoef!E:E,0))),"",MATCH(I123,KKoef!E:E,0)-1)</f>
        <v/>
      </c>
      <c r="N123" s="127" t="str">
        <f ca="1">IF(M123="","",OFFSET(KKoef!$B$1,M123,0))</f>
        <v/>
      </c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250"/>
      <c r="AA123" s="119">
        <f t="shared" ca="1" si="195"/>
        <v>0</v>
      </c>
      <c r="AB123" s="252">
        <f t="shared" si="190"/>
        <v>0</v>
      </c>
      <c r="AC123" s="119">
        <f t="shared" si="191"/>
        <v>0</v>
      </c>
      <c r="AD123" s="252">
        <f t="shared" si="192"/>
        <v>0</v>
      </c>
      <c r="AE123" s="170">
        <f t="shared" ca="1" si="196"/>
        <v>0</v>
      </c>
      <c r="AF123" s="22"/>
      <c r="AG123" s="224"/>
      <c r="AH123" s="194"/>
      <c r="AI123" s="194"/>
      <c r="AJ123" s="194"/>
      <c r="AK123" s="225"/>
      <c r="AL123" s="224"/>
      <c r="AM123" s="194"/>
      <c r="AN123" s="194"/>
      <c r="AO123" s="194"/>
      <c r="AP123" s="225"/>
      <c r="AQ123" s="224"/>
      <c r="AR123" s="194"/>
      <c r="AS123" s="194"/>
      <c r="AT123" s="194"/>
      <c r="AU123" s="225"/>
      <c r="AV123" s="224"/>
      <c r="AW123" s="194"/>
      <c r="AX123" s="194"/>
      <c r="AY123" s="194"/>
      <c r="AZ123" s="225"/>
      <c r="BA123" s="224"/>
      <c r="BB123" s="194"/>
      <c r="BC123" s="194"/>
      <c r="BD123" s="194"/>
      <c r="BE123" s="225"/>
      <c r="BF123" s="224"/>
      <c r="BG123" s="194"/>
      <c r="BH123" s="194"/>
      <c r="BI123" s="194"/>
      <c r="BJ123" s="225"/>
      <c r="BK123" s="212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215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69">
        <f t="shared" si="198"/>
        <v>0</v>
      </c>
      <c r="CH123" s="26">
        <f t="shared" si="197"/>
        <v>0</v>
      </c>
      <c r="CJ123" s="39">
        <v>115</v>
      </c>
      <c r="CK123" s="16">
        <f t="shared" si="205"/>
        <v>0</v>
      </c>
      <c r="CL123" s="51">
        <f t="shared" ca="1" si="252"/>
        <v>0</v>
      </c>
      <c r="CM123" s="51">
        <f t="shared" ca="1" si="252"/>
        <v>0</v>
      </c>
      <c r="CN123" s="51">
        <f t="shared" ca="1" si="252"/>
        <v>0</v>
      </c>
      <c r="CO123" s="51">
        <f t="shared" ca="1" si="206"/>
        <v>0</v>
      </c>
      <c r="CQ123" s="107">
        <f t="shared" si="207"/>
        <v>0</v>
      </c>
      <c r="CR123" s="107">
        <f t="shared" si="208"/>
        <v>0</v>
      </c>
      <c r="CS123" s="107">
        <f t="shared" si="209"/>
        <v>0</v>
      </c>
      <c r="CT123" s="107">
        <f t="shared" si="210"/>
        <v>0</v>
      </c>
      <c r="CU123" s="107">
        <f t="shared" si="211"/>
        <v>0</v>
      </c>
      <c r="CV123" s="107">
        <f t="shared" si="212"/>
        <v>0</v>
      </c>
      <c r="CW123" s="107">
        <f t="shared" si="213"/>
        <v>0</v>
      </c>
      <c r="CX123" s="107">
        <f t="shared" si="214"/>
        <v>0</v>
      </c>
      <c r="CY123" s="107">
        <f t="shared" si="215"/>
        <v>0</v>
      </c>
      <c r="CZ123" s="107">
        <f t="shared" si="216"/>
        <v>0</v>
      </c>
      <c r="DA123" s="107">
        <f t="shared" si="217"/>
        <v>0</v>
      </c>
      <c r="DB123" s="107">
        <f t="shared" si="218"/>
        <v>0</v>
      </c>
      <c r="DC123" s="107">
        <f t="shared" si="219"/>
        <v>0</v>
      </c>
      <c r="DD123" s="107">
        <f t="shared" si="220"/>
        <v>0</v>
      </c>
      <c r="DE123" s="107">
        <f t="shared" si="221"/>
        <v>0</v>
      </c>
      <c r="DF123" s="107">
        <f t="shared" si="222"/>
        <v>0</v>
      </c>
      <c r="DG123" s="107">
        <f t="shared" si="223"/>
        <v>0</v>
      </c>
      <c r="DH123" s="107">
        <f t="shared" si="224"/>
        <v>0</v>
      </c>
      <c r="DI123" s="107">
        <f t="shared" si="225"/>
        <v>0</v>
      </c>
      <c r="DJ123" s="107">
        <f t="shared" si="226"/>
        <v>0</v>
      </c>
      <c r="DK123" s="107">
        <f t="shared" si="227"/>
        <v>0</v>
      </c>
      <c r="DL123" s="107">
        <f t="shared" si="228"/>
        <v>0</v>
      </c>
      <c r="DM123" s="107">
        <f t="shared" si="229"/>
        <v>0</v>
      </c>
      <c r="DN123" s="107">
        <f t="shared" si="230"/>
        <v>0</v>
      </c>
      <c r="DO123" s="107">
        <f t="shared" si="231"/>
        <v>0</v>
      </c>
      <c r="DP123" s="107">
        <f t="shared" si="232"/>
        <v>0</v>
      </c>
      <c r="DQ123" s="107">
        <f t="shared" si="233"/>
        <v>0</v>
      </c>
      <c r="DR123" s="107">
        <f t="shared" si="234"/>
        <v>0</v>
      </c>
      <c r="DS123" s="107">
        <f t="shared" si="235"/>
        <v>0</v>
      </c>
      <c r="DT123" s="107">
        <f t="shared" si="236"/>
        <v>0</v>
      </c>
      <c r="DV123" s="107">
        <f t="shared" si="237"/>
        <v>0</v>
      </c>
      <c r="DW123" s="107">
        <f t="shared" si="238"/>
        <v>0</v>
      </c>
      <c r="DX123" s="107">
        <f t="shared" si="239"/>
        <v>0</v>
      </c>
      <c r="DY123" s="107">
        <f t="shared" si="240"/>
        <v>0</v>
      </c>
      <c r="DZ123" s="107">
        <f t="shared" si="241"/>
        <v>0</v>
      </c>
      <c r="EA123" s="107">
        <f t="shared" si="242"/>
        <v>0</v>
      </c>
      <c r="EB123" s="107">
        <f t="shared" si="243"/>
        <v>0</v>
      </c>
      <c r="EC123" s="107">
        <f t="shared" si="244"/>
        <v>0</v>
      </c>
      <c r="ED123" s="107">
        <f t="shared" si="245"/>
        <v>0</v>
      </c>
      <c r="EE123" s="107">
        <f t="shared" si="246"/>
        <v>0</v>
      </c>
      <c r="EG123" s="195">
        <f t="shared" si="247"/>
        <v>0</v>
      </c>
      <c r="EH123" s="195">
        <f t="shared" si="248"/>
        <v>0</v>
      </c>
      <c r="EI123" s="195">
        <f t="shared" si="249"/>
        <v>0</v>
      </c>
      <c r="EJ123" s="195">
        <f t="shared" si="250"/>
        <v>0</v>
      </c>
      <c r="EK123" s="195">
        <f t="shared" si="253"/>
        <v>0</v>
      </c>
      <c r="EL123" s="195">
        <f t="shared" si="253"/>
        <v>0</v>
      </c>
      <c r="EM123" s="195">
        <f t="shared" si="253"/>
        <v>0</v>
      </c>
      <c r="EN123" s="195">
        <f t="shared" si="253"/>
        <v>0</v>
      </c>
      <c r="EO123" s="195">
        <f t="shared" si="253"/>
        <v>0</v>
      </c>
      <c r="EP123" s="195">
        <f t="shared" si="253"/>
        <v>0</v>
      </c>
    </row>
    <row r="124" spans="2:146" x14ac:dyDescent="0.2">
      <c r="B124" s="126">
        <f t="shared" si="135"/>
        <v>1</v>
      </c>
      <c r="C124" s="126" t="str">
        <f t="shared" ca="1" si="199"/>
        <v/>
      </c>
      <c r="D124" s="126" t="str">
        <f t="shared" ca="1" si="200"/>
        <v/>
      </c>
      <c r="E124" s="126" t="str">
        <f t="shared" ca="1" si="201"/>
        <v/>
      </c>
      <c r="F124" s="127" t="str">
        <f ca="1">OFFSET(prihlasky!$H$1,$CJ124,0)</f>
        <v/>
      </c>
      <c r="G124" s="127" t="str">
        <f ca="1">IF(OFFSET(prihlasky!$B$1,$CJ124,0)="","",(OFFSET(prihlasky!$B$1,$CJ124,0)))</f>
        <v/>
      </c>
      <c r="H124" s="127">
        <f ca="1">OFFSET(prihlasky!$I$1,$CJ124,0)</f>
        <v>0</v>
      </c>
      <c r="I124" s="127">
        <f ca="1">OFFSET(prihlasky!$A$1,$CJ124,0)</f>
        <v>0</v>
      </c>
      <c r="J124" s="126">
        <f t="shared" si="202"/>
        <v>0</v>
      </c>
      <c r="K124" s="159">
        <f t="shared" si="203"/>
        <v>0</v>
      </c>
      <c r="L124" s="131">
        <f t="shared" ca="1" si="204"/>
        <v>0</v>
      </c>
      <c r="M124" s="127" t="str">
        <f ca="1">IF(OR(CH124=0,ISERROR(MATCH(I124,KKoef!E:E,0))),"",MATCH(I124,KKoef!E:E,0)-1)</f>
        <v/>
      </c>
      <c r="N124" s="127" t="str">
        <f ca="1">IF(M124="","",OFFSET(KKoef!$B$1,M124,0))</f>
        <v/>
      </c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250"/>
      <c r="AA124" s="119">
        <f t="shared" ca="1" si="195"/>
        <v>0</v>
      </c>
      <c r="AB124" s="252">
        <f t="shared" si="190"/>
        <v>0</v>
      </c>
      <c r="AC124" s="119">
        <f t="shared" si="191"/>
        <v>0</v>
      </c>
      <c r="AD124" s="252">
        <f t="shared" si="192"/>
        <v>0</v>
      </c>
      <c r="AE124" s="170">
        <f t="shared" ca="1" si="196"/>
        <v>0</v>
      </c>
      <c r="AF124" s="22"/>
      <c r="AG124" s="224"/>
      <c r="AH124" s="194"/>
      <c r="AI124" s="194"/>
      <c r="AJ124" s="194"/>
      <c r="AK124" s="225"/>
      <c r="AL124" s="224"/>
      <c r="AM124" s="194"/>
      <c r="AN124" s="194"/>
      <c r="AO124" s="194"/>
      <c r="AP124" s="225"/>
      <c r="AQ124" s="224"/>
      <c r="AR124" s="194"/>
      <c r="AS124" s="194"/>
      <c r="AT124" s="194"/>
      <c r="AU124" s="225"/>
      <c r="AV124" s="224"/>
      <c r="AW124" s="194"/>
      <c r="AX124" s="194"/>
      <c r="AY124" s="194"/>
      <c r="AZ124" s="225"/>
      <c r="BA124" s="224"/>
      <c r="BB124" s="194"/>
      <c r="BC124" s="194"/>
      <c r="BD124" s="194"/>
      <c r="BE124" s="225"/>
      <c r="BF124" s="224"/>
      <c r="BG124" s="194"/>
      <c r="BH124" s="194"/>
      <c r="BI124" s="194"/>
      <c r="BJ124" s="225"/>
      <c r="BK124" s="212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215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69">
        <f t="shared" si="198"/>
        <v>0</v>
      </c>
      <c r="CH124" s="26">
        <f t="shared" si="197"/>
        <v>0</v>
      </c>
      <c r="CJ124" s="39">
        <v>116</v>
      </c>
      <c r="CK124" s="16">
        <f t="shared" si="205"/>
        <v>0</v>
      </c>
      <c r="CL124" s="51">
        <f t="shared" ca="1" si="252"/>
        <v>0</v>
      </c>
      <c r="CM124" s="51">
        <f t="shared" ca="1" si="252"/>
        <v>0</v>
      </c>
      <c r="CN124" s="51">
        <f t="shared" ca="1" si="252"/>
        <v>0</v>
      </c>
      <c r="CO124" s="51">
        <f t="shared" ca="1" si="206"/>
        <v>0</v>
      </c>
      <c r="CQ124" s="107">
        <f t="shared" si="207"/>
        <v>0</v>
      </c>
      <c r="CR124" s="107">
        <f t="shared" si="208"/>
        <v>0</v>
      </c>
      <c r="CS124" s="107">
        <f t="shared" si="209"/>
        <v>0</v>
      </c>
      <c r="CT124" s="107">
        <f t="shared" si="210"/>
        <v>0</v>
      </c>
      <c r="CU124" s="107">
        <f t="shared" si="211"/>
        <v>0</v>
      </c>
      <c r="CV124" s="107">
        <f t="shared" si="212"/>
        <v>0</v>
      </c>
      <c r="CW124" s="107">
        <f t="shared" si="213"/>
        <v>0</v>
      </c>
      <c r="CX124" s="107">
        <f t="shared" si="214"/>
        <v>0</v>
      </c>
      <c r="CY124" s="107">
        <f t="shared" si="215"/>
        <v>0</v>
      </c>
      <c r="CZ124" s="107">
        <f t="shared" si="216"/>
        <v>0</v>
      </c>
      <c r="DA124" s="107">
        <f t="shared" si="217"/>
        <v>0</v>
      </c>
      <c r="DB124" s="107">
        <f t="shared" si="218"/>
        <v>0</v>
      </c>
      <c r="DC124" s="107">
        <f t="shared" si="219"/>
        <v>0</v>
      </c>
      <c r="DD124" s="107">
        <f t="shared" si="220"/>
        <v>0</v>
      </c>
      <c r="DE124" s="107">
        <f t="shared" si="221"/>
        <v>0</v>
      </c>
      <c r="DF124" s="107">
        <f t="shared" si="222"/>
        <v>0</v>
      </c>
      <c r="DG124" s="107">
        <f t="shared" si="223"/>
        <v>0</v>
      </c>
      <c r="DH124" s="107">
        <f t="shared" si="224"/>
        <v>0</v>
      </c>
      <c r="DI124" s="107">
        <f t="shared" si="225"/>
        <v>0</v>
      </c>
      <c r="DJ124" s="107">
        <f t="shared" si="226"/>
        <v>0</v>
      </c>
      <c r="DK124" s="107">
        <f t="shared" si="227"/>
        <v>0</v>
      </c>
      <c r="DL124" s="107">
        <f t="shared" si="228"/>
        <v>0</v>
      </c>
      <c r="DM124" s="107">
        <f t="shared" si="229"/>
        <v>0</v>
      </c>
      <c r="DN124" s="107">
        <f t="shared" si="230"/>
        <v>0</v>
      </c>
      <c r="DO124" s="107">
        <f t="shared" si="231"/>
        <v>0</v>
      </c>
      <c r="DP124" s="107">
        <f t="shared" si="232"/>
        <v>0</v>
      </c>
      <c r="DQ124" s="107">
        <f t="shared" si="233"/>
        <v>0</v>
      </c>
      <c r="DR124" s="107">
        <f t="shared" si="234"/>
        <v>0</v>
      </c>
      <c r="DS124" s="107">
        <f t="shared" si="235"/>
        <v>0</v>
      </c>
      <c r="DT124" s="107">
        <f t="shared" si="236"/>
        <v>0</v>
      </c>
      <c r="DV124" s="107">
        <f t="shared" si="237"/>
        <v>0</v>
      </c>
      <c r="DW124" s="107">
        <f t="shared" si="238"/>
        <v>0</v>
      </c>
      <c r="DX124" s="107">
        <f t="shared" si="239"/>
        <v>0</v>
      </c>
      <c r="DY124" s="107">
        <f t="shared" si="240"/>
        <v>0</v>
      </c>
      <c r="DZ124" s="107">
        <f t="shared" si="241"/>
        <v>0</v>
      </c>
      <c r="EA124" s="107">
        <f t="shared" si="242"/>
        <v>0</v>
      </c>
      <c r="EB124" s="107">
        <f t="shared" si="243"/>
        <v>0</v>
      </c>
      <c r="EC124" s="107">
        <f t="shared" si="244"/>
        <v>0</v>
      </c>
      <c r="ED124" s="107">
        <f t="shared" si="245"/>
        <v>0</v>
      </c>
      <c r="EE124" s="107">
        <f t="shared" si="246"/>
        <v>0</v>
      </c>
      <c r="EG124" s="195">
        <f t="shared" si="247"/>
        <v>0</v>
      </c>
      <c r="EH124" s="195">
        <f t="shared" si="248"/>
        <v>0</v>
      </c>
      <c r="EI124" s="195">
        <f t="shared" si="249"/>
        <v>0</v>
      </c>
      <c r="EJ124" s="195">
        <f t="shared" si="250"/>
        <v>0</v>
      </c>
      <c r="EK124" s="195">
        <f t="shared" si="253"/>
        <v>0</v>
      </c>
      <c r="EL124" s="195">
        <f t="shared" si="253"/>
        <v>0</v>
      </c>
      <c r="EM124" s="195">
        <f t="shared" si="253"/>
        <v>0</v>
      </c>
      <c r="EN124" s="195">
        <f t="shared" si="253"/>
        <v>0</v>
      </c>
      <c r="EO124" s="195">
        <f t="shared" si="253"/>
        <v>0</v>
      </c>
      <c r="EP124" s="195">
        <f t="shared" si="253"/>
        <v>0</v>
      </c>
    </row>
    <row r="125" spans="2:146" x14ac:dyDescent="0.2">
      <c r="B125" s="126">
        <f t="shared" si="135"/>
        <v>1</v>
      </c>
      <c r="C125" s="126" t="str">
        <f t="shared" ca="1" si="199"/>
        <v/>
      </c>
      <c r="D125" s="126" t="str">
        <f t="shared" ca="1" si="200"/>
        <v/>
      </c>
      <c r="E125" s="126" t="str">
        <f t="shared" ca="1" si="201"/>
        <v/>
      </c>
      <c r="F125" s="127" t="str">
        <f ca="1">OFFSET(prihlasky!$H$1,$CJ125,0)</f>
        <v/>
      </c>
      <c r="G125" s="127" t="str">
        <f ca="1">IF(OFFSET(prihlasky!$B$1,$CJ125,0)="","",(OFFSET(prihlasky!$B$1,$CJ125,0)))</f>
        <v/>
      </c>
      <c r="H125" s="127">
        <f ca="1">OFFSET(prihlasky!$I$1,$CJ125,0)</f>
        <v>0</v>
      </c>
      <c r="I125" s="127">
        <f ca="1">OFFSET(prihlasky!$A$1,$CJ125,0)</f>
        <v>0</v>
      </c>
      <c r="J125" s="126">
        <f t="shared" si="202"/>
        <v>0</v>
      </c>
      <c r="K125" s="159">
        <f t="shared" si="203"/>
        <v>0</v>
      </c>
      <c r="L125" s="131">
        <f t="shared" ca="1" si="204"/>
        <v>0</v>
      </c>
      <c r="M125" s="127" t="str">
        <f ca="1">IF(OR(CH125=0,ISERROR(MATCH(I125,KKoef!E:E,0))),"",MATCH(I125,KKoef!E:E,0)-1)</f>
        <v/>
      </c>
      <c r="N125" s="127" t="str">
        <f ca="1">IF(M125="","",OFFSET(KKoef!$B$1,M125,0))</f>
        <v/>
      </c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250"/>
      <c r="AA125" s="119">
        <f t="shared" ca="1" si="195"/>
        <v>0</v>
      </c>
      <c r="AB125" s="252">
        <f t="shared" si="190"/>
        <v>0</v>
      </c>
      <c r="AC125" s="119">
        <f t="shared" si="191"/>
        <v>0</v>
      </c>
      <c r="AD125" s="252">
        <f t="shared" si="192"/>
        <v>0</v>
      </c>
      <c r="AE125" s="170">
        <f t="shared" ca="1" si="196"/>
        <v>0</v>
      </c>
      <c r="AF125" s="22"/>
      <c r="AG125" s="224"/>
      <c r="AH125" s="194"/>
      <c r="AI125" s="194"/>
      <c r="AJ125" s="194"/>
      <c r="AK125" s="225"/>
      <c r="AL125" s="224"/>
      <c r="AM125" s="194"/>
      <c r="AN125" s="194"/>
      <c r="AO125" s="194"/>
      <c r="AP125" s="225"/>
      <c r="AQ125" s="224"/>
      <c r="AR125" s="194"/>
      <c r="AS125" s="194"/>
      <c r="AT125" s="194"/>
      <c r="AU125" s="225"/>
      <c r="AV125" s="224"/>
      <c r="AW125" s="194"/>
      <c r="AX125" s="194"/>
      <c r="AY125" s="194"/>
      <c r="AZ125" s="225"/>
      <c r="BA125" s="224"/>
      <c r="BB125" s="194"/>
      <c r="BC125" s="194"/>
      <c r="BD125" s="194"/>
      <c r="BE125" s="225"/>
      <c r="BF125" s="224"/>
      <c r="BG125" s="194"/>
      <c r="BH125" s="194"/>
      <c r="BI125" s="194"/>
      <c r="BJ125" s="225"/>
      <c r="BK125" s="212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215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69">
        <f t="shared" si="198"/>
        <v>0</v>
      </c>
      <c r="CH125" s="26">
        <f t="shared" si="197"/>
        <v>0</v>
      </c>
      <c r="CJ125" s="39">
        <v>117</v>
      </c>
      <c r="CK125" s="16">
        <f t="shared" si="205"/>
        <v>0</v>
      </c>
      <c r="CL125" s="51">
        <f t="shared" ca="1" si="252"/>
        <v>0</v>
      </c>
      <c r="CM125" s="51">
        <f t="shared" ca="1" si="252"/>
        <v>0</v>
      </c>
      <c r="CN125" s="51">
        <f t="shared" ca="1" si="252"/>
        <v>0</v>
      </c>
      <c r="CO125" s="51">
        <f t="shared" ca="1" si="206"/>
        <v>0</v>
      </c>
      <c r="CQ125" s="107">
        <f t="shared" si="207"/>
        <v>0</v>
      </c>
      <c r="CR125" s="107">
        <f t="shared" si="208"/>
        <v>0</v>
      </c>
      <c r="CS125" s="107">
        <f t="shared" si="209"/>
        <v>0</v>
      </c>
      <c r="CT125" s="107">
        <f t="shared" si="210"/>
        <v>0</v>
      </c>
      <c r="CU125" s="107">
        <f t="shared" si="211"/>
        <v>0</v>
      </c>
      <c r="CV125" s="107">
        <f t="shared" si="212"/>
        <v>0</v>
      </c>
      <c r="CW125" s="107">
        <f t="shared" si="213"/>
        <v>0</v>
      </c>
      <c r="CX125" s="107">
        <f t="shared" si="214"/>
        <v>0</v>
      </c>
      <c r="CY125" s="107">
        <f t="shared" si="215"/>
        <v>0</v>
      </c>
      <c r="CZ125" s="107">
        <f t="shared" si="216"/>
        <v>0</v>
      </c>
      <c r="DA125" s="107">
        <f t="shared" si="217"/>
        <v>0</v>
      </c>
      <c r="DB125" s="107">
        <f t="shared" si="218"/>
        <v>0</v>
      </c>
      <c r="DC125" s="107">
        <f t="shared" si="219"/>
        <v>0</v>
      </c>
      <c r="DD125" s="107">
        <f t="shared" si="220"/>
        <v>0</v>
      </c>
      <c r="DE125" s="107">
        <f t="shared" si="221"/>
        <v>0</v>
      </c>
      <c r="DF125" s="107">
        <f t="shared" si="222"/>
        <v>0</v>
      </c>
      <c r="DG125" s="107">
        <f t="shared" si="223"/>
        <v>0</v>
      </c>
      <c r="DH125" s="107">
        <f t="shared" si="224"/>
        <v>0</v>
      </c>
      <c r="DI125" s="107">
        <f t="shared" si="225"/>
        <v>0</v>
      </c>
      <c r="DJ125" s="107">
        <f t="shared" si="226"/>
        <v>0</v>
      </c>
      <c r="DK125" s="107">
        <f t="shared" si="227"/>
        <v>0</v>
      </c>
      <c r="DL125" s="107">
        <f t="shared" si="228"/>
        <v>0</v>
      </c>
      <c r="DM125" s="107">
        <f t="shared" si="229"/>
        <v>0</v>
      </c>
      <c r="DN125" s="107">
        <f t="shared" si="230"/>
        <v>0</v>
      </c>
      <c r="DO125" s="107">
        <f t="shared" si="231"/>
        <v>0</v>
      </c>
      <c r="DP125" s="107">
        <f t="shared" si="232"/>
        <v>0</v>
      </c>
      <c r="DQ125" s="107">
        <f t="shared" si="233"/>
        <v>0</v>
      </c>
      <c r="DR125" s="107">
        <f t="shared" si="234"/>
        <v>0</v>
      </c>
      <c r="DS125" s="107">
        <f t="shared" si="235"/>
        <v>0</v>
      </c>
      <c r="DT125" s="107">
        <f t="shared" si="236"/>
        <v>0</v>
      </c>
      <c r="DV125" s="107">
        <f t="shared" si="237"/>
        <v>0</v>
      </c>
      <c r="DW125" s="107">
        <f t="shared" si="238"/>
        <v>0</v>
      </c>
      <c r="DX125" s="107">
        <f t="shared" si="239"/>
        <v>0</v>
      </c>
      <c r="DY125" s="107">
        <f t="shared" si="240"/>
        <v>0</v>
      </c>
      <c r="DZ125" s="107">
        <f t="shared" si="241"/>
        <v>0</v>
      </c>
      <c r="EA125" s="107">
        <f t="shared" si="242"/>
        <v>0</v>
      </c>
      <c r="EB125" s="107">
        <f t="shared" si="243"/>
        <v>0</v>
      </c>
      <c r="EC125" s="107">
        <f t="shared" si="244"/>
        <v>0</v>
      </c>
      <c r="ED125" s="107">
        <f t="shared" si="245"/>
        <v>0</v>
      </c>
      <c r="EE125" s="107">
        <f t="shared" si="246"/>
        <v>0</v>
      </c>
      <c r="EG125" s="195">
        <f t="shared" si="247"/>
        <v>0</v>
      </c>
      <c r="EH125" s="195">
        <f t="shared" si="248"/>
        <v>0</v>
      </c>
      <c r="EI125" s="195">
        <f t="shared" si="249"/>
        <v>0</v>
      </c>
      <c r="EJ125" s="195">
        <f t="shared" si="250"/>
        <v>0</v>
      </c>
      <c r="EK125" s="195">
        <f t="shared" si="253"/>
        <v>0</v>
      </c>
      <c r="EL125" s="195">
        <f t="shared" si="253"/>
        <v>0</v>
      </c>
      <c r="EM125" s="195">
        <f t="shared" si="253"/>
        <v>0</v>
      </c>
      <c r="EN125" s="195">
        <f t="shared" si="253"/>
        <v>0</v>
      </c>
      <c r="EO125" s="195">
        <f t="shared" si="253"/>
        <v>0</v>
      </c>
      <c r="EP125" s="195">
        <f t="shared" si="253"/>
        <v>0</v>
      </c>
    </row>
    <row r="126" spans="2:146" x14ac:dyDescent="0.2">
      <c r="B126" s="126">
        <f t="shared" si="135"/>
        <v>1</v>
      </c>
      <c r="C126" s="126" t="str">
        <f t="shared" ca="1" si="199"/>
        <v/>
      </c>
      <c r="D126" s="126" t="str">
        <f t="shared" ca="1" si="200"/>
        <v/>
      </c>
      <c r="E126" s="126" t="str">
        <f t="shared" ca="1" si="201"/>
        <v/>
      </c>
      <c r="F126" s="127" t="str">
        <f ca="1">OFFSET(prihlasky!$H$1,$CJ126,0)</f>
        <v/>
      </c>
      <c r="G126" s="127" t="str">
        <f ca="1">IF(OFFSET(prihlasky!$B$1,$CJ126,0)="","",(OFFSET(prihlasky!$B$1,$CJ126,0)))</f>
        <v/>
      </c>
      <c r="H126" s="127">
        <f ca="1">OFFSET(prihlasky!$I$1,$CJ126,0)</f>
        <v>0</v>
      </c>
      <c r="I126" s="127">
        <f ca="1">OFFSET(prihlasky!$A$1,$CJ126,0)</f>
        <v>0</v>
      </c>
      <c r="J126" s="126">
        <f t="shared" si="202"/>
        <v>0</v>
      </c>
      <c r="K126" s="159">
        <f t="shared" si="203"/>
        <v>0</v>
      </c>
      <c r="L126" s="131">
        <f t="shared" ca="1" si="204"/>
        <v>0</v>
      </c>
      <c r="M126" s="127" t="str">
        <f ca="1">IF(OR(CH126=0,ISERROR(MATCH(I126,KKoef!E:E,0))),"",MATCH(I126,KKoef!E:E,0)-1)</f>
        <v/>
      </c>
      <c r="N126" s="127" t="str">
        <f ca="1">IF(M126="","",OFFSET(KKoef!$B$1,M126,0))</f>
        <v/>
      </c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250"/>
      <c r="AA126" s="119">
        <f t="shared" ca="1" si="195"/>
        <v>0</v>
      </c>
      <c r="AB126" s="252">
        <f t="shared" si="190"/>
        <v>0</v>
      </c>
      <c r="AC126" s="119">
        <f t="shared" si="191"/>
        <v>0</v>
      </c>
      <c r="AD126" s="252">
        <f t="shared" si="192"/>
        <v>0</v>
      </c>
      <c r="AE126" s="170">
        <f t="shared" ca="1" si="196"/>
        <v>0</v>
      </c>
      <c r="AF126" s="22"/>
      <c r="AG126" s="224"/>
      <c r="AH126" s="194"/>
      <c r="AI126" s="194"/>
      <c r="AJ126" s="194"/>
      <c r="AK126" s="225"/>
      <c r="AL126" s="224"/>
      <c r="AM126" s="194"/>
      <c r="AN126" s="194"/>
      <c r="AO126" s="194"/>
      <c r="AP126" s="225"/>
      <c r="AQ126" s="224"/>
      <c r="AR126" s="194"/>
      <c r="AS126" s="194"/>
      <c r="AT126" s="194"/>
      <c r="AU126" s="225"/>
      <c r="AV126" s="224"/>
      <c r="AW126" s="194"/>
      <c r="AX126" s="194"/>
      <c r="AY126" s="194"/>
      <c r="AZ126" s="225"/>
      <c r="BA126" s="224"/>
      <c r="BB126" s="194"/>
      <c r="BC126" s="194"/>
      <c r="BD126" s="194"/>
      <c r="BE126" s="225"/>
      <c r="BF126" s="224"/>
      <c r="BG126" s="194"/>
      <c r="BH126" s="194"/>
      <c r="BI126" s="194"/>
      <c r="BJ126" s="225"/>
      <c r="BK126" s="212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215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69">
        <f t="shared" si="198"/>
        <v>0</v>
      </c>
      <c r="CH126" s="26">
        <f t="shared" si="197"/>
        <v>0</v>
      </c>
      <c r="CJ126" s="39">
        <v>118</v>
      </c>
      <c r="CK126" s="16">
        <f t="shared" si="205"/>
        <v>0</v>
      </c>
      <c r="CL126" s="51">
        <f t="shared" ca="1" si="252"/>
        <v>0</v>
      </c>
      <c r="CM126" s="51">
        <f t="shared" ca="1" si="252"/>
        <v>0</v>
      </c>
      <c r="CN126" s="51">
        <f t="shared" ca="1" si="252"/>
        <v>0</v>
      </c>
      <c r="CO126" s="51">
        <f t="shared" ca="1" si="206"/>
        <v>0</v>
      </c>
      <c r="CQ126" s="107">
        <f t="shared" si="207"/>
        <v>0</v>
      </c>
      <c r="CR126" s="107">
        <f t="shared" si="208"/>
        <v>0</v>
      </c>
      <c r="CS126" s="107">
        <f t="shared" si="209"/>
        <v>0</v>
      </c>
      <c r="CT126" s="107">
        <f t="shared" si="210"/>
        <v>0</v>
      </c>
      <c r="CU126" s="107">
        <f t="shared" si="211"/>
        <v>0</v>
      </c>
      <c r="CV126" s="107">
        <f t="shared" si="212"/>
        <v>0</v>
      </c>
      <c r="CW126" s="107">
        <f t="shared" si="213"/>
        <v>0</v>
      </c>
      <c r="CX126" s="107">
        <f t="shared" si="214"/>
        <v>0</v>
      </c>
      <c r="CY126" s="107">
        <f t="shared" si="215"/>
        <v>0</v>
      </c>
      <c r="CZ126" s="107">
        <f t="shared" si="216"/>
        <v>0</v>
      </c>
      <c r="DA126" s="107">
        <f t="shared" si="217"/>
        <v>0</v>
      </c>
      <c r="DB126" s="107">
        <f t="shared" si="218"/>
        <v>0</v>
      </c>
      <c r="DC126" s="107">
        <f t="shared" si="219"/>
        <v>0</v>
      </c>
      <c r="DD126" s="107">
        <f t="shared" si="220"/>
        <v>0</v>
      </c>
      <c r="DE126" s="107">
        <f t="shared" si="221"/>
        <v>0</v>
      </c>
      <c r="DF126" s="107">
        <f t="shared" si="222"/>
        <v>0</v>
      </c>
      <c r="DG126" s="107">
        <f t="shared" si="223"/>
        <v>0</v>
      </c>
      <c r="DH126" s="107">
        <f t="shared" si="224"/>
        <v>0</v>
      </c>
      <c r="DI126" s="107">
        <f t="shared" si="225"/>
        <v>0</v>
      </c>
      <c r="DJ126" s="107">
        <f t="shared" si="226"/>
        <v>0</v>
      </c>
      <c r="DK126" s="107">
        <f t="shared" si="227"/>
        <v>0</v>
      </c>
      <c r="DL126" s="107">
        <f t="shared" si="228"/>
        <v>0</v>
      </c>
      <c r="DM126" s="107">
        <f t="shared" si="229"/>
        <v>0</v>
      </c>
      <c r="DN126" s="107">
        <f t="shared" si="230"/>
        <v>0</v>
      </c>
      <c r="DO126" s="107">
        <f t="shared" si="231"/>
        <v>0</v>
      </c>
      <c r="DP126" s="107">
        <f t="shared" si="232"/>
        <v>0</v>
      </c>
      <c r="DQ126" s="107">
        <f t="shared" si="233"/>
        <v>0</v>
      </c>
      <c r="DR126" s="107">
        <f t="shared" si="234"/>
        <v>0</v>
      </c>
      <c r="DS126" s="107">
        <f t="shared" si="235"/>
        <v>0</v>
      </c>
      <c r="DT126" s="107">
        <f t="shared" si="236"/>
        <v>0</v>
      </c>
      <c r="DV126" s="107">
        <f t="shared" si="237"/>
        <v>0</v>
      </c>
      <c r="DW126" s="107">
        <f t="shared" si="238"/>
        <v>0</v>
      </c>
      <c r="DX126" s="107">
        <f t="shared" si="239"/>
        <v>0</v>
      </c>
      <c r="DY126" s="107">
        <f t="shared" si="240"/>
        <v>0</v>
      </c>
      <c r="DZ126" s="107">
        <f t="shared" si="241"/>
        <v>0</v>
      </c>
      <c r="EA126" s="107">
        <f t="shared" si="242"/>
        <v>0</v>
      </c>
      <c r="EB126" s="107">
        <f t="shared" si="243"/>
        <v>0</v>
      </c>
      <c r="EC126" s="107">
        <f t="shared" si="244"/>
        <v>0</v>
      </c>
      <c r="ED126" s="107">
        <f t="shared" si="245"/>
        <v>0</v>
      </c>
      <c r="EE126" s="107">
        <f t="shared" si="246"/>
        <v>0</v>
      </c>
      <c r="EG126" s="195">
        <f t="shared" si="247"/>
        <v>0</v>
      </c>
      <c r="EH126" s="195">
        <f t="shared" si="248"/>
        <v>0</v>
      </c>
      <c r="EI126" s="195">
        <f t="shared" si="249"/>
        <v>0</v>
      </c>
      <c r="EJ126" s="195">
        <f t="shared" si="250"/>
        <v>0</v>
      </c>
      <c r="EK126" s="195">
        <f t="shared" si="253"/>
        <v>0</v>
      </c>
      <c r="EL126" s="195">
        <f t="shared" si="253"/>
        <v>0</v>
      </c>
      <c r="EM126" s="195">
        <f t="shared" si="253"/>
        <v>0</v>
      </c>
      <c r="EN126" s="195">
        <f t="shared" si="253"/>
        <v>0</v>
      </c>
      <c r="EO126" s="195">
        <f t="shared" si="253"/>
        <v>0</v>
      </c>
      <c r="EP126" s="195">
        <f t="shared" si="253"/>
        <v>0</v>
      </c>
    </row>
    <row r="127" spans="2:146" x14ac:dyDescent="0.2">
      <c r="B127" s="126">
        <f t="shared" si="135"/>
        <v>1</v>
      </c>
      <c r="C127" s="126" t="str">
        <f t="shared" ca="1" si="199"/>
        <v/>
      </c>
      <c r="D127" s="126" t="str">
        <f t="shared" ca="1" si="200"/>
        <v/>
      </c>
      <c r="E127" s="126" t="str">
        <f t="shared" ca="1" si="201"/>
        <v/>
      </c>
      <c r="F127" s="127" t="str">
        <f ca="1">OFFSET(prihlasky!$H$1,$CJ127,0)</f>
        <v/>
      </c>
      <c r="G127" s="127" t="str">
        <f ca="1">IF(OFFSET(prihlasky!$B$1,$CJ127,0)="","",(OFFSET(prihlasky!$B$1,$CJ127,0)))</f>
        <v/>
      </c>
      <c r="H127" s="127">
        <f ca="1">OFFSET(prihlasky!$I$1,$CJ127,0)</f>
        <v>0</v>
      </c>
      <c r="I127" s="127">
        <f ca="1">OFFSET(prihlasky!$A$1,$CJ127,0)</f>
        <v>0</v>
      </c>
      <c r="J127" s="126">
        <f t="shared" si="202"/>
        <v>0</v>
      </c>
      <c r="K127" s="159">
        <f t="shared" si="203"/>
        <v>0</v>
      </c>
      <c r="L127" s="131">
        <f t="shared" ca="1" si="204"/>
        <v>0</v>
      </c>
      <c r="M127" s="127" t="str">
        <f ca="1">IF(OR(CH127=0,ISERROR(MATCH(I127,KKoef!E:E,0))),"",MATCH(I127,KKoef!E:E,0)-1)</f>
        <v/>
      </c>
      <c r="N127" s="127" t="str">
        <f ca="1">IF(M127="","",OFFSET(KKoef!$B$1,M127,0))</f>
        <v/>
      </c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250"/>
      <c r="AA127" s="119">
        <f t="shared" ca="1" si="195"/>
        <v>0</v>
      </c>
      <c r="AB127" s="252">
        <f t="shared" si="190"/>
        <v>0</v>
      </c>
      <c r="AC127" s="119">
        <f t="shared" si="191"/>
        <v>0</v>
      </c>
      <c r="AD127" s="252">
        <f t="shared" si="192"/>
        <v>0</v>
      </c>
      <c r="AE127" s="170">
        <f t="shared" ca="1" si="196"/>
        <v>0</v>
      </c>
      <c r="AF127" s="22"/>
      <c r="AG127" s="224"/>
      <c r="AH127" s="194"/>
      <c r="AI127" s="194"/>
      <c r="AJ127" s="194"/>
      <c r="AK127" s="225"/>
      <c r="AL127" s="224"/>
      <c r="AM127" s="194"/>
      <c r="AN127" s="194"/>
      <c r="AO127" s="194"/>
      <c r="AP127" s="225"/>
      <c r="AQ127" s="224"/>
      <c r="AR127" s="194"/>
      <c r="AS127" s="194"/>
      <c r="AT127" s="194"/>
      <c r="AU127" s="225"/>
      <c r="AV127" s="224"/>
      <c r="AW127" s="194"/>
      <c r="AX127" s="194"/>
      <c r="AY127" s="194"/>
      <c r="AZ127" s="225"/>
      <c r="BA127" s="224"/>
      <c r="BB127" s="194"/>
      <c r="BC127" s="194"/>
      <c r="BD127" s="194"/>
      <c r="BE127" s="225"/>
      <c r="BF127" s="224"/>
      <c r="BG127" s="194"/>
      <c r="BH127" s="194"/>
      <c r="BI127" s="194"/>
      <c r="BJ127" s="225"/>
      <c r="BK127" s="212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215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69">
        <f t="shared" si="198"/>
        <v>0</v>
      </c>
      <c r="CH127" s="26">
        <f t="shared" si="197"/>
        <v>0</v>
      </c>
      <c r="CJ127" s="39">
        <v>119</v>
      </c>
      <c r="CK127" s="16">
        <f t="shared" si="205"/>
        <v>0</v>
      </c>
      <c r="CL127" s="51">
        <f t="shared" ca="1" si="252"/>
        <v>0</v>
      </c>
      <c r="CM127" s="51">
        <f t="shared" ca="1" si="252"/>
        <v>0</v>
      </c>
      <c r="CN127" s="51">
        <f t="shared" ca="1" si="252"/>
        <v>0</v>
      </c>
      <c r="CO127" s="51">
        <f t="shared" ca="1" si="206"/>
        <v>0</v>
      </c>
      <c r="CQ127" s="107">
        <f t="shared" si="207"/>
        <v>0</v>
      </c>
      <c r="CR127" s="107">
        <f t="shared" si="208"/>
        <v>0</v>
      </c>
      <c r="CS127" s="107">
        <f t="shared" si="209"/>
        <v>0</v>
      </c>
      <c r="CT127" s="107">
        <f t="shared" si="210"/>
        <v>0</v>
      </c>
      <c r="CU127" s="107">
        <f t="shared" si="211"/>
        <v>0</v>
      </c>
      <c r="CV127" s="107">
        <f t="shared" si="212"/>
        <v>0</v>
      </c>
      <c r="CW127" s="107">
        <f t="shared" si="213"/>
        <v>0</v>
      </c>
      <c r="CX127" s="107">
        <f t="shared" si="214"/>
        <v>0</v>
      </c>
      <c r="CY127" s="107">
        <f t="shared" si="215"/>
        <v>0</v>
      </c>
      <c r="CZ127" s="107">
        <f t="shared" si="216"/>
        <v>0</v>
      </c>
      <c r="DA127" s="107">
        <f t="shared" si="217"/>
        <v>0</v>
      </c>
      <c r="DB127" s="107">
        <f t="shared" si="218"/>
        <v>0</v>
      </c>
      <c r="DC127" s="107">
        <f t="shared" si="219"/>
        <v>0</v>
      </c>
      <c r="DD127" s="107">
        <f t="shared" si="220"/>
        <v>0</v>
      </c>
      <c r="DE127" s="107">
        <f t="shared" si="221"/>
        <v>0</v>
      </c>
      <c r="DF127" s="107">
        <f t="shared" si="222"/>
        <v>0</v>
      </c>
      <c r="DG127" s="107">
        <f t="shared" si="223"/>
        <v>0</v>
      </c>
      <c r="DH127" s="107">
        <f t="shared" si="224"/>
        <v>0</v>
      </c>
      <c r="DI127" s="107">
        <f t="shared" si="225"/>
        <v>0</v>
      </c>
      <c r="DJ127" s="107">
        <f t="shared" si="226"/>
        <v>0</v>
      </c>
      <c r="DK127" s="107">
        <f t="shared" si="227"/>
        <v>0</v>
      </c>
      <c r="DL127" s="107">
        <f t="shared" si="228"/>
        <v>0</v>
      </c>
      <c r="DM127" s="107">
        <f t="shared" si="229"/>
        <v>0</v>
      </c>
      <c r="DN127" s="107">
        <f t="shared" si="230"/>
        <v>0</v>
      </c>
      <c r="DO127" s="107">
        <f t="shared" si="231"/>
        <v>0</v>
      </c>
      <c r="DP127" s="107">
        <f t="shared" si="232"/>
        <v>0</v>
      </c>
      <c r="DQ127" s="107">
        <f t="shared" si="233"/>
        <v>0</v>
      </c>
      <c r="DR127" s="107">
        <f t="shared" si="234"/>
        <v>0</v>
      </c>
      <c r="DS127" s="107">
        <f t="shared" si="235"/>
        <v>0</v>
      </c>
      <c r="DT127" s="107">
        <f t="shared" si="236"/>
        <v>0</v>
      </c>
      <c r="DV127" s="107">
        <f t="shared" si="237"/>
        <v>0</v>
      </c>
      <c r="DW127" s="107">
        <f t="shared" si="238"/>
        <v>0</v>
      </c>
      <c r="DX127" s="107">
        <f t="shared" si="239"/>
        <v>0</v>
      </c>
      <c r="DY127" s="107">
        <f t="shared" si="240"/>
        <v>0</v>
      </c>
      <c r="DZ127" s="107">
        <f t="shared" si="241"/>
        <v>0</v>
      </c>
      <c r="EA127" s="107">
        <f t="shared" si="242"/>
        <v>0</v>
      </c>
      <c r="EB127" s="107">
        <f t="shared" si="243"/>
        <v>0</v>
      </c>
      <c r="EC127" s="107">
        <f t="shared" si="244"/>
        <v>0</v>
      </c>
      <c r="ED127" s="107">
        <f t="shared" si="245"/>
        <v>0</v>
      </c>
      <c r="EE127" s="107">
        <f t="shared" si="246"/>
        <v>0</v>
      </c>
      <c r="EG127" s="195">
        <f t="shared" si="247"/>
        <v>0</v>
      </c>
      <c r="EH127" s="195">
        <f t="shared" si="248"/>
        <v>0</v>
      </c>
      <c r="EI127" s="195">
        <f t="shared" si="249"/>
        <v>0</v>
      </c>
      <c r="EJ127" s="195">
        <f t="shared" si="250"/>
        <v>0</v>
      </c>
      <c r="EK127" s="195">
        <f t="shared" si="253"/>
        <v>0</v>
      </c>
      <c r="EL127" s="195">
        <f t="shared" si="253"/>
        <v>0</v>
      </c>
      <c r="EM127" s="195">
        <f t="shared" si="253"/>
        <v>0</v>
      </c>
      <c r="EN127" s="195">
        <f t="shared" si="253"/>
        <v>0</v>
      </c>
      <c r="EO127" s="195">
        <f t="shared" si="253"/>
        <v>0</v>
      </c>
      <c r="EP127" s="195">
        <f t="shared" si="253"/>
        <v>0</v>
      </c>
    </row>
    <row r="128" spans="2:146" x14ac:dyDescent="0.2">
      <c r="B128" s="126">
        <f t="shared" si="135"/>
        <v>1</v>
      </c>
      <c r="C128" s="126" t="str">
        <f t="shared" ca="1" si="199"/>
        <v/>
      </c>
      <c r="D128" s="126" t="str">
        <f t="shared" ca="1" si="200"/>
        <v/>
      </c>
      <c r="E128" s="126" t="str">
        <f t="shared" ca="1" si="201"/>
        <v/>
      </c>
      <c r="F128" s="127" t="str">
        <f ca="1">OFFSET(prihlasky!$H$1,$CJ128,0)</f>
        <v/>
      </c>
      <c r="G128" s="127" t="str">
        <f ca="1">IF(OFFSET(prihlasky!$B$1,$CJ128,0)="","",(OFFSET(prihlasky!$B$1,$CJ128,0)))</f>
        <v/>
      </c>
      <c r="H128" s="127">
        <f ca="1">OFFSET(prihlasky!$I$1,$CJ128,0)</f>
        <v>0</v>
      </c>
      <c r="I128" s="127">
        <f ca="1">OFFSET(prihlasky!$A$1,$CJ128,0)</f>
        <v>0</v>
      </c>
      <c r="J128" s="126">
        <f t="shared" si="202"/>
        <v>0</v>
      </c>
      <c r="K128" s="159">
        <f t="shared" si="203"/>
        <v>0</v>
      </c>
      <c r="L128" s="131">
        <f t="shared" ca="1" si="204"/>
        <v>0</v>
      </c>
      <c r="M128" s="127" t="str">
        <f ca="1">IF(OR(CH128=0,ISERROR(MATCH(I128,KKoef!E:E,0))),"",MATCH(I128,KKoef!E:E,0)-1)</f>
        <v/>
      </c>
      <c r="N128" s="127" t="str">
        <f ca="1">IF(M128="","",OFFSET(KKoef!$B$1,M128,0))</f>
        <v/>
      </c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250"/>
      <c r="AA128" s="119">
        <f t="shared" ca="1" si="195"/>
        <v>0</v>
      </c>
      <c r="AB128" s="252">
        <f t="shared" si="190"/>
        <v>0</v>
      </c>
      <c r="AC128" s="119">
        <f t="shared" si="191"/>
        <v>0</v>
      </c>
      <c r="AD128" s="252">
        <f t="shared" si="192"/>
        <v>0</v>
      </c>
      <c r="AE128" s="170">
        <f t="shared" ca="1" si="196"/>
        <v>0</v>
      </c>
      <c r="AF128" s="22"/>
      <c r="AG128" s="224"/>
      <c r="AH128" s="194"/>
      <c r="AI128" s="194"/>
      <c r="AJ128" s="194"/>
      <c r="AK128" s="225"/>
      <c r="AL128" s="224"/>
      <c r="AM128" s="194"/>
      <c r="AN128" s="194"/>
      <c r="AO128" s="194"/>
      <c r="AP128" s="225"/>
      <c r="AQ128" s="224"/>
      <c r="AR128" s="194"/>
      <c r="AS128" s="194"/>
      <c r="AT128" s="194"/>
      <c r="AU128" s="225"/>
      <c r="AV128" s="224"/>
      <c r="AW128" s="194"/>
      <c r="AX128" s="194"/>
      <c r="AY128" s="194"/>
      <c r="AZ128" s="225"/>
      <c r="BA128" s="224"/>
      <c r="BB128" s="194"/>
      <c r="BC128" s="194"/>
      <c r="BD128" s="194"/>
      <c r="BE128" s="225"/>
      <c r="BF128" s="224"/>
      <c r="BG128" s="194"/>
      <c r="BH128" s="194"/>
      <c r="BI128" s="194"/>
      <c r="BJ128" s="225"/>
      <c r="BK128" s="212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215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69">
        <f t="shared" si="198"/>
        <v>0</v>
      </c>
      <c r="CH128" s="26">
        <f t="shared" si="197"/>
        <v>0</v>
      </c>
      <c r="CJ128" s="39">
        <v>120</v>
      </c>
      <c r="CK128" s="16">
        <f t="shared" si="205"/>
        <v>0</v>
      </c>
      <c r="CL128" s="51">
        <f t="shared" ca="1" si="252"/>
        <v>0</v>
      </c>
      <c r="CM128" s="51">
        <f t="shared" ca="1" si="252"/>
        <v>0</v>
      </c>
      <c r="CN128" s="51">
        <f t="shared" ca="1" si="252"/>
        <v>0</v>
      </c>
      <c r="CO128" s="51">
        <f t="shared" ca="1" si="206"/>
        <v>0</v>
      </c>
      <c r="CQ128" s="107">
        <f t="shared" si="207"/>
        <v>0</v>
      </c>
      <c r="CR128" s="107">
        <f t="shared" si="208"/>
        <v>0</v>
      </c>
      <c r="CS128" s="107">
        <f t="shared" si="209"/>
        <v>0</v>
      </c>
      <c r="CT128" s="107">
        <f t="shared" si="210"/>
        <v>0</v>
      </c>
      <c r="CU128" s="107">
        <f t="shared" si="211"/>
        <v>0</v>
      </c>
      <c r="CV128" s="107">
        <f t="shared" si="212"/>
        <v>0</v>
      </c>
      <c r="CW128" s="107">
        <f t="shared" si="213"/>
        <v>0</v>
      </c>
      <c r="CX128" s="107">
        <f t="shared" si="214"/>
        <v>0</v>
      </c>
      <c r="CY128" s="107">
        <f t="shared" si="215"/>
        <v>0</v>
      </c>
      <c r="CZ128" s="107">
        <f t="shared" si="216"/>
        <v>0</v>
      </c>
      <c r="DA128" s="107">
        <f t="shared" si="217"/>
        <v>0</v>
      </c>
      <c r="DB128" s="107">
        <f t="shared" si="218"/>
        <v>0</v>
      </c>
      <c r="DC128" s="107">
        <f t="shared" si="219"/>
        <v>0</v>
      </c>
      <c r="DD128" s="107">
        <f t="shared" si="220"/>
        <v>0</v>
      </c>
      <c r="DE128" s="107">
        <f t="shared" si="221"/>
        <v>0</v>
      </c>
      <c r="DF128" s="107">
        <f t="shared" si="222"/>
        <v>0</v>
      </c>
      <c r="DG128" s="107">
        <f t="shared" si="223"/>
        <v>0</v>
      </c>
      <c r="DH128" s="107">
        <f t="shared" si="224"/>
        <v>0</v>
      </c>
      <c r="DI128" s="107">
        <f t="shared" si="225"/>
        <v>0</v>
      </c>
      <c r="DJ128" s="107">
        <f t="shared" si="226"/>
        <v>0</v>
      </c>
      <c r="DK128" s="107">
        <f t="shared" si="227"/>
        <v>0</v>
      </c>
      <c r="DL128" s="107">
        <f t="shared" si="228"/>
        <v>0</v>
      </c>
      <c r="DM128" s="107">
        <f t="shared" si="229"/>
        <v>0</v>
      </c>
      <c r="DN128" s="107">
        <f t="shared" si="230"/>
        <v>0</v>
      </c>
      <c r="DO128" s="107">
        <f t="shared" si="231"/>
        <v>0</v>
      </c>
      <c r="DP128" s="107">
        <f t="shared" si="232"/>
        <v>0</v>
      </c>
      <c r="DQ128" s="107">
        <f t="shared" si="233"/>
        <v>0</v>
      </c>
      <c r="DR128" s="107">
        <f t="shared" si="234"/>
        <v>0</v>
      </c>
      <c r="DS128" s="107">
        <f t="shared" si="235"/>
        <v>0</v>
      </c>
      <c r="DT128" s="107">
        <f t="shared" si="236"/>
        <v>0</v>
      </c>
      <c r="DV128" s="107">
        <f t="shared" si="237"/>
        <v>0</v>
      </c>
      <c r="DW128" s="107">
        <f t="shared" si="238"/>
        <v>0</v>
      </c>
      <c r="DX128" s="107">
        <f t="shared" si="239"/>
        <v>0</v>
      </c>
      <c r="DY128" s="107">
        <f t="shared" si="240"/>
        <v>0</v>
      </c>
      <c r="DZ128" s="107">
        <f t="shared" si="241"/>
        <v>0</v>
      </c>
      <c r="EA128" s="107">
        <f t="shared" si="242"/>
        <v>0</v>
      </c>
      <c r="EB128" s="107">
        <f t="shared" si="243"/>
        <v>0</v>
      </c>
      <c r="EC128" s="107">
        <f t="shared" si="244"/>
        <v>0</v>
      </c>
      <c r="ED128" s="107">
        <f t="shared" si="245"/>
        <v>0</v>
      </c>
      <c r="EE128" s="107">
        <f t="shared" si="246"/>
        <v>0</v>
      </c>
      <c r="EG128" s="195">
        <f t="shared" si="247"/>
        <v>0</v>
      </c>
      <c r="EH128" s="195">
        <f t="shared" si="248"/>
        <v>0</v>
      </c>
      <c r="EI128" s="195">
        <f t="shared" si="249"/>
        <v>0</v>
      </c>
      <c r="EJ128" s="195">
        <f t="shared" si="250"/>
        <v>0</v>
      </c>
      <c r="EK128" s="195">
        <f t="shared" si="253"/>
        <v>0</v>
      </c>
      <c r="EL128" s="195">
        <f t="shared" si="253"/>
        <v>0</v>
      </c>
      <c r="EM128" s="195">
        <f t="shared" si="253"/>
        <v>0</v>
      </c>
      <c r="EN128" s="195">
        <f t="shared" si="253"/>
        <v>0</v>
      </c>
      <c r="EO128" s="195">
        <f t="shared" si="253"/>
        <v>0</v>
      </c>
      <c r="EP128" s="195">
        <f t="shared" si="253"/>
        <v>0</v>
      </c>
    </row>
    <row r="129" spans="2:92" x14ac:dyDescent="0.2">
      <c r="AA129" s="23"/>
      <c r="AB129" s="23"/>
      <c r="AC129" s="23"/>
      <c r="AD129" s="23"/>
      <c r="AE129" s="23"/>
      <c r="AF129" s="23"/>
      <c r="BK129" s="23"/>
      <c r="CG129" s="2"/>
      <c r="CK129" s="17"/>
      <c r="CL129" s="51"/>
      <c r="CM129" s="51"/>
      <c r="CN129" s="51"/>
    </row>
    <row r="130" spans="2:92" x14ac:dyDescent="0.2">
      <c r="F130" s="8" t="str">
        <f>Texty!$A$19</f>
        <v>Počet správných odpovědí</v>
      </c>
      <c r="G130" s="8"/>
      <c r="H130" s="48"/>
      <c r="I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0"/>
      <c r="AB130" s="10"/>
      <c r="AC130" s="10"/>
      <c r="AD130" s="10"/>
      <c r="AE130" s="10"/>
      <c r="AF130" s="10"/>
      <c r="AG130" s="9">
        <f t="shared" ref="AG130:BE130" si="254">COUNTIF(AG9:AG128,AG7)</f>
        <v>0</v>
      </c>
      <c r="AH130" s="9">
        <f t="shared" si="254"/>
        <v>0</v>
      </c>
      <c r="AI130" s="9">
        <f t="shared" si="254"/>
        <v>0</v>
      </c>
      <c r="AJ130" s="9">
        <f t="shared" si="254"/>
        <v>0</v>
      </c>
      <c r="AK130" s="9">
        <f t="shared" si="254"/>
        <v>0</v>
      </c>
      <c r="AL130" s="9">
        <f t="shared" si="254"/>
        <v>0</v>
      </c>
      <c r="AM130" s="9">
        <f t="shared" si="254"/>
        <v>0</v>
      </c>
      <c r="AN130" s="9">
        <f t="shared" si="254"/>
        <v>0</v>
      </c>
      <c r="AO130" s="9">
        <f t="shared" si="254"/>
        <v>0</v>
      </c>
      <c r="AP130" s="9">
        <f t="shared" si="254"/>
        <v>0</v>
      </c>
      <c r="AQ130" s="9">
        <f t="shared" si="254"/>
        <v>0</v>
      </c>
      <c r="AR130" s="9">
        <f t="shared" si="254"/>
        <v>0</v>
      </c>
      <c r="AS130" s="9">
        <f t="shared" si="254"/>
        <v>0</v>
      </c>
      <c r="AT130" s="9">
        <f t="shared" si="254"/>
        <v>0</v>
      </c>
      <c r="AU130" s="9">
        <f t="shared" si="254"/>
        <v>0</v>
      </c>
      <c r="AV130" s="9">
        <f t="shared" si="254"/>
        <v>0</v>
      </c>
      <c r="AW130" s="9">
        <f t="shared" si="254"/>
        <v>0</v>
      </c>
      <c r="AX130" s="9">
        <f t="shared" si="254"/>
        <v>0</v>
      </c>
      <c r="AY130" s="9">
        <f t="shared" si="254"/>
        <v>0</v>
      </c>
      <c r="AZ130" s="9">
        <f t="shared" si="254"/>
        <v>0</v>
      </c>
      <c r="BA130" s="9">
        <f t="shared" si="254"/>
        <v>0</v>
      </c>
      <c r="BB130" s="29">
        <f t="shared" si="254"/>
        <v>0</v>
      </c>
      <c r="BC130" s="9">
        <f t="shared" si="254"/>
        <v>0</v>
      </c>
      <c r="BD130" s="9">
        <f t="shared" si="254"/>
        <v>0</v>
      </c>
      <c r="BE130" s="29">
        <f t="shared" si="254"/>
        <v>0</v>
      </c>
      <c r="BF130" s="9">
        <f>COUNTIF(BF9:BF128,BF7)</f>
        <v>0</v>
      </c>
      <c r="BG130" s="29">
        <f>COUNTIF(BG9:BG128,BG7)</f>
        <v>0</v>
      </c>
      <c r="BH130" s="9">
        <f>COUNTIF(BH9:BH128,BH7)</f>
        <v>0</v>
      </c>
      <c r="BI130" s="9">
        <f>COUNTIF(BI9:BI128,BI7)</f>
        <v>0</v>
      </c>
      <c r="BJ130" s="29">
        <f>COUNTIF(BJ9:BJ128,BJ7)</f>
        <v>0</v>
      </c>
      <c r="BK130" s="30"/>
      <c r="BL130" s="29">
        <f t="shared" ref="BL130:BO130" si="255">COUNTIF(BL9:BL128,BL7)</f>
        <v>0</v>
      </c>
      <c r="BM130" s="29">
        <f t="shared" si="255"/>
        <v>0</v>
      </c>
      <c r="BN130" s="29">
        <f t="shared" si="255"/>
        <v>0</v>
      </c>
      <c r="BO130" s="29">
        <f t="shared" si="255"/>
        <v>0</v>
      </c>
      <c r="BP130" s="29">
        <f t="shared" ref="BP130:BU130" si="256">COUNTIF(BP9:BP128,BP7)</f>
        <v>0</v>
      </c>
      <c r="BQ130" s="29">
        <f t="shared" si="256"/>
        <v>0</v>
      </c>
      <c r="BR130" s="29">
        <f t="shared" si="256"/>
        <v>0</v>
      </c>
      <c r="BS130" s="29">
        <f t="shared" si="256"/>
        <v>0</v>
      </c>
      <c r="BT130" s="29">
        <f t="shared" si="256"/>
        <v>0</v>
      </c>
      <c r="BU130" s="29">
        <f t="shared" si="256"/>
        <v>0</v>
      </c>
      <c r="BV130" s="11"/>
      <c r="BX130" s="10"/>
      <c r="BY130" s="10"/>
      <c r="CA130" s="10"/>
      <c r="CB130" s="10"/>
      <c r="CC130" s="10"/>
      <c r="CE130" s="10"/>
      <c r="CF130" s="10"/>
      <c r="CG130" s="10"/>
      <c r="CJ130" s="40"/>
      <c r="CL130" s="51"/>
      <c r="CM130" s="51"/>
      <c r="CN130" s="51"/>
    </row>
    <row r="131" spans="2:92" x14ac:dyDescent="0.2">
      <c r="F131" s="8" t="str">
        <f>Texty!$A$20</f>
        <v>Celkový počet odpovědí</v>
      </c>
      <c r="G131" s="8"/>
      <c r="H131" s="48"/>
      <c r="I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10"/>
      <c r="AB131" s="10"/>
      <c r="AC131" s="10"/>
      <c r="AD131" s="10"/>
      <c r="AE131" s="10"/>
      <c r="AF131" s="10"/>
      <c r="AG131" s="11">
        <f t="shared" ref="AG131:BE131" si="257">COUNTA(AG9:AG128)</f>
        <v>0</v>
      </c>
      <c r="AH131" s="11">
        <f t="shared" si="257"/>
        <v>0</v>
      </c>
      <c r="AI131" s="11">
        <f t="shared" si="257"/>
        <v>0</v>
      </c>
      <c r="AJ131" s="11">
        <f t="shared" si="257"/>
        <v>0</v>
      </c>
      <c r="AK131" s="11">
        <f t="shared" si="257"/>
        <v>0</v>
      </c>
      <c r="AL131" s="11">
        <f t="shared" si="257"/>
        <v>0</v>
      </c>
      <c r="AM131" s="11">
        <f t="shared" si="257"/>
        <v>0</v>
      </c>
      <c r="AN131" s="11">
        <f t="shared" si="257"/>
        <v>0</v>
      </c>
      <c r="AO131" s="11">
        <f t="shared" si="257"/>
        <v>0</v>
      </c>
      <c r="AP131" s="11">
        <f t="shared" si="257"/>
        <v>0</v>
      </c>
      <c r="AQ131" s="11">
        <f t="shared" si="257"/>
        <v>0</v>
      </c>
      <c r="AR131" s="11">
        <f t="shared" si="257"/>
        <v>0</v>
      </c>
      <c r="AS131" s="11">
        <f t="shared" si="257"/>
        <v>0</v>
      </c>
      <c r="AT131" s="11">
        <f t="shared" si="257"/>
        <v>0</v>
      </c>
      <c r="AU131" s="11">
        <f t="shared" si="257"/>
        <v>0</v>
      </c>
      <c r="AV131" s="11">
        <f t="shared" si="257"/>
        <v>0</v>
      </c>
      <c r="AW131" s="11">
        <f t="shared" si="257"/>
        <v>0</v>
      </c>
      <c r="AX131" s="11">
        <f t="shared" si="257"/>
        <v>0</v>
      </c>
      <c r="AY131" s="11">
        <f t="shared" si="257"/>
        <v>0</v>
      </c>
      <c r="AZ131" s="11">
        <f t="shared" si="257"/>
        <v>0</v>
      </c>
      <c r="BA131" s="11">
        <f t="shared" si="257"/>
        <v>0</v>
      </c>
      <c r="BB131" s="30">
        <f t="shared" si="257"/>
        <v>0</v>
      </c>
      <c r="BC131" s="11">
        <f t="shared" si="257"/>
        <v>0</v>
      </c>
      <c r="BD131" s="11">
        <f t="shared" si="257"/>
        <v>0</v>
      </c>
      <c r="BE131" s="30">
        <f t="shared" si="257"/>
        <v>0</v>
      </c>
      <c r="BF131" s="11">
        <f>COUNTA(BF9:BF128)</f>
        <v>0</v>
      </c>
      <c r="BG131" s="30">
        <f>COUNTA(BG9:BG128)</f>
        <v>0</v>
      </c>
      <c r="BH131" s="11">
        <f>COUNTA(BH9:BH128)</f>
        <v>0</v>
      </c>
      <c r="BI131" s="11">
        <f>COUNTA(BI9:BI128)</f>
        <v>0</v>
      </c>
      <c r="BJ131" s="30">
        <f>COUNTA(BJ9:BJ128)</f>
        <v>0</v>
      </c>
      <c r="BK131" s="30"/>
      <c r="BL131" s="30">
        <f t="shared" ref="BL131:BO131" si="258">COUNTA(BL9:BL128)</f>
        <v>0</v>
      </c>
      <c r="BM131" s="30">
        <f t="shared" si="258"/>
        <v>0</v>
      </c>
      <c r="BN131" s="30">
        <f t="shared" si="258"/>
        <v>0</v>
      </c>
      <c r="BO131" s="30">
        <f t="shared" si="258"/>
        <v>0</v>
      </c>
      <c r="BP131" s="30">
        <f t="shared" ref="BP131:BU131" si="259">COUNTA(BP9:BP128)</f>
        <v>0</v>
      </c>
      <c r="BQ131" s="30">
        <f t="shared" si="259"/>
        <v>0</v>
      </c>
      <c r="BR131" s="30">
        <f t="shared" si="259"/>
        <v>0</v>
      </c>
      <c r="BS131" s="30">
        <f t="shared" si="259"/>
        <v>0</v>
      </c>
      <c r="BT131" s="30">
        <f t="shared" si="259"/>
        <v>0</v>
      </c>
      <c r="BU131" s="30">
        <f t="shared" si="259"/>
        <v>0</v>
      </c>
      <c r="BV131" s="11"/>
      <c r="BX131" s="10"/>
      <c r="BY131" s="10"/>
      <c r="CA131" s="10"/>
      <c r="CB131" s="10"/>
      <c r="CC131" s="10"/>
      <c r="CE131" s="10"/>
      <c r="CF131" s="10"/>
      <c r="CG131" s="10"/>
      <c r="CJ131" s="40"/>
      <c r="CL131" s="51"/>
      <c r="CM131" s="51"/>
      <c r="CN131" s="51"/>
    </row>
    <row r="132" spans="2:92" x14ac:dyDescent="0.2">
      <c r="F132" s="5" t="str">
        <f>Texty!$A$21</f>
        <v>Procento správných odpovědí</v>
      </c>
      <c r="G132" s="5"/>
      <c r="H132" s="6"/>
      <c r="I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12"/>
      <c r="AB132" s="12"/>
      <c r="AC132" s="12"/>
      <c r="AD132" s="12"/>
      <c r="AE132" s="12"/>
      <c r="AF132" s="12"/>
      <c r="AG132" s="36" t="str">
        <f t="shared" ref="AG132:BE132" si="260">IF(AG131=0," ",100*AG130/AG131)</f>
        <v xml:space="preserve"> </v>
      </c>
      <c r="AH132" s="36" t="str">
        <f t="shared" si="260"/>
        <v xml:space="preserve"> </v>
      </c>
      <c r="AI132" s="36" t="str">
        <f t="shared" si="260"/>
        <v xml:space="preserve"> </v>
      </c>
      <c r="AJ132" s="36" t="str">
        <f t="shared" si="260"/>
        <v xml:space="preserve"> </v>
      </c>
      <c r="AK132" s="36" t="str">
        <f t="shared" si="260"/>
        <v xml:space="preserve"> </v>
      </c>
      <c r="AL132" s="36" t="str">
        <f t="shared" si="260"/>
        <v xml:space="preserve"> </v>
      </c>
      <c r="AM132" s="36" t="str">
        <f t="shared" si="260"/>
        <v xml:space="preserve"> </v>
      </c>
      <c r="AN132" s="36" t="str">
        <f t="shared" si="260"/>
        <v xml:space="preserve"> </v>
      </c>
      <c r="AO132" s="36" t="str">
        <f t="shared" si="260"/>
        <v xml:space="preserve"> </v>
      </c>
      <c r="AP132" s="36" t="str">
        <f t="shared" si="260"/>
        <v xml:space="preserve"> </v>
      </c>
      <c r="AQ132" s="36" t="str">
        <f t="shared" si="260"/>
        <v xml:space="preserve"> </v>
      </c>
      <c r="AR132" s="36" t="str">
        <f t="shared" si="260"/>
        <v xml:space="preserve"> </v>
      </c>
      <c r="AS132" s="36" t="str">
        <f t="shared" si="260"/>
        <v xml:space="preserve"> </v>
      </c>
      <c r="AT132" s="36" t="str">
        <f t="shared" si="260"/>
        <v xml:space="preserve"> </v>
      </c>
      <c r="AU132" s="36" t="str">
        <f t="shared" si="260"/>
        <v xml:space="preserve"> </v>
      </c>
      <c r="AV132" s="36" t="str">
        <f t="shared" si="260"/>
        <v xml:space="preserve"> </v>
      </c>
      <c r="AW132" s="36" t="str">
        <f t="shared" si="260"/>
        <v xml:space="preserve"> </v>
      </c>
      <c r="AX132" s="36" t="str">
        <f t="shared" si="260"/>
        <v xml:space="preserve"> </v>
      </c>
      <c r="AY132" s="36" t="str">
        <f t="shared" si="260"/>
        <v xml:space="preserve"> </v>
      </c>
      <c r="AZ132" s="36" t="str">
        <f t="shared" si="260"/>
        <v xml:space="preserve"> </v>
      </c>
      <c r="BA132" s="36" t="str">
        <f t="shared" si="260"/>
        <v xml:space="preserve"> </v>
      </c>
      <c r="BB132" s="36" t="str">
        <f t="shared" si="260"/>
        <v xml:space="preserve"> </v>
      </c>
      <c r="BC132" s="36" t="str">
        <f t="shared" si="260"/>
        <v xml:space="preserve"> </v>
      </c>
      <c r="BD132" s="36" t="str">
        <f t="shared" si="260"/>
        <v xml:space="preserve"> </v>
      </c>
      <c r="BE132" s="36" t="str">
        <f t="shared" si="260"/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>IF(BI131=0," ",100*BI130/BI131)</f>
        <v xml:space="preserve"> </v>
      </c>
      <c r="BJ132" s="36" t="str">
        <f>IF(BJ131=0," ",100*BJ130/BJ131)</f>
        <v xml:space="preserve"> </v>
      </c>
      <c r="BK132" s="37"/>
      <c r="BL132" s="36" t="str">
        <f t="shared" ref="BL132:BO132" si="261">IF(BL131=0," ",100*BL130/BL131)</f>
        <v xml:space="preserve"> </v>
      </c>
      <c r="BM132" s="36" t="str">
        <f t="shared" si="261"/>
        <v xml:space="preserve"> </v>
      </c>
      <c r="BN132" s="36" t="str">
        <f t="shared" si="261"/>
        <v xml:space="preserve"> </v>
      </c>
      <c r="BO132" s="36" t="str">
        <f t="shared" si="261"/>
        <v xml:space="preserve"> </v>
      </c>
      <c r="BP132" s="36" t="str">
        <f t="shared" ref="BP132:BU132" si="262">IF(BP131=0," ",100*BP130/BP131)</f>
        <v xml:space="preserve"> </v>
      </c>
      <c r="BQ132" s="36" t="str">
        <f t="shared" si="262"/>
        <v xml:space="preserve"> </v>
      </c>
      <c r="BR132" s="36" t="str">
        <f t="shared" si="262"/>
        <v xml:space="preserve"> </v>
      </c>
      <c r="BS132" s="36" t="str">
        <f t="shared" si="262"/>
        <v xml:space="preserve"> </v>
      </c>
      <c r="BT132" s="36" t="str">
        <f t="shared" si="262"/>
        <v xml:space="preserve"> </v>
      </c>
      <c r="BU132" s="36" t="str">
        <f t="shared" si="262"/>
        <v xml:space="preserve"> </v>
      </c>
      <c r="BV132" s="33"/>
      <c r="BX132" s="12"/>
      <c r="BY132" s="12"/>
      <c r="CA132" s="12"/>
      <c r="CB132" s="12"/>
      <c r="CC132" s="12"/>
      <c r="CE132" s="12"/>
      <c r="CF132" s="12"/>
      <c r="CG132" s="12"/>
      <c r="CJ132" s="41"/>
      <c r="CL132" s="51"/>
      <c r="CM132" s="51"/>
      <c r="CN132" s="51"/>
    </row>
    <row r="133" spans="2:92" x14ac:dyDescent="0.2">
      <c r="F133" s="5"/>
      <c r="G133" s="5"/>
      <c r="H133" s="6"/>
      <c r="I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X133" s="12"/>
      <c r="BY133" s="12"/>
      <c r="CA133" s="12"/>
      <c r="CB133" s="12"/>
      <c r="CC133" s="12"/>
      <c r="CE133" s="12"/>
      <c r="CF133" s="12"/>
      <c r="CG133" s="12"/>
      <c r="CJ133" s="41"/>
      <c r="CL133" s="51"/>
      <c r="CM133" s="51"/>
      <c r="CN133" s="51"/>
    </row>
    <row r="134" spans="2:92" x14ac:dyDescent="0.2">
      <c r="H134" s="1"/>
      <c r="J134" s="2"/>
      <c r="K134" s="111" t="s">
        <v>25</v>
      </c>
      <c r="M134" s="35"/>
      <c r="N134" s="35"/>
      <c r="AG134" s="46">
        <f t="shared" ref="AG134:AP140" si="263">COUNTIF(AG$9:AG$128,"=" &amp; $K134)</f>
        <v>0</v>
      </c>
      <c r="AH134" s="46">
        <f t="shared" si="263"/>
        <v>0</v>
      </c>
      <c r="AI134" s="46">
        <f t="shared" si="263"/>
        <v>0</v>
      </c>
      <c r="AJ134" s="46">
        <f t="shared" si="263"/>
        <v>0</v>
      </c>
      <c r="AK134" s="46">
        <f t="shared" si="263"/>
        <v>0</v>
      </c>
      <c r="AL134" s="46">
        <f t="shared" si="263"/>
        <v>0</v>
      </c>
      <c r="AM134" s="46">
        <f t="shared" si="263"/>
        <v>0</v>
      </c>
      <c r="AN134" s="46">
        <f t="shared" si="263"/>
        <v>0</v>
      </c>
      <c r="AO134" s="46">
        <f t="shared" si="263"/>
        <v>0</v>
      </c>
      <c r="AP134" s="46">
        <f t="shared" si="263"/>
        <v>0</v>
      </c>
      <c r="AQ134" s="46">
        <f t="shared" ref="AQ134:BF140" si="264">COUNTIF(AQ$9:AQ$128,"=" &amp; $K134)</f>
        <v>0</v>
      </c>
      <c r="AR134" s="46">
        <f t="shared" si="264"/>
        <v>0</v>
      </c>
      <c r="AS134" s="46">
        <f t="shared" si="264"/>
        <v>0</v>
      </c>
      <c r="AT134" s="46">
        <f t="shared" si="264"/>
        <v>0</v>
      </c>
      <c r="AU134" s="46">
        <f t="shared" si="264"/>
        <v>0</v>
      </c>
      <c r="AV134" s="46">
        <f t="shared" si="264"/>
        <v>0</v>
      </c>
      <c r="AW134" s="46">
        <f t="shared" si="264"/>
        <v>0</v>
      </c>
      <c r="AX134" s="46">
        <f t="shared" si="264"/>
        <v>0</v>
      </c>
      <c r="AY134" s="46">
        <f t="shared" si="264"/>
        <v>0</v>
      </c>
      <c r="AZ134" s="46">
        <f t="shared" si="264"/>
        <v>0</v>
      </c>
      <c r="BA134" s="46">
        <f t="shared" si="264"/>
        <v>0</v>
      </c>
      <c r="BB134" s="46">
        <f t="shared" si="264"/>
        <v>0</v>
      </c>
      <c r="BC134" s="46">
        <f t="shared" si="264"/>
        <v>0</v>
      </c>
      <c r="BD134" s="46">
        <f t="shared" si="264"/>
        <v>0</v>
      </c>
      <c r="BE134" s="46">
        <f t="shared" si="264"/>
        <v>0</v>
      </c>
      <c r="BF134" s="46">
        <f t="shared" si="264"/>
        <v>0</v>
      </c>
      <c r="BG134" s="46">
        <f t="shared" ref="BF134:BJ140" si="265">COUNTIF(BG$9:BG$128,"=" &amp; $K134)</f>
        <v>0</v>
      </c>
      <c r="BH134" s="46">
        <f t="shared" si="265"/>
        <v>0</v>
      </c>
      <c r="BI134" s="46">
        <f t="shared" si="265"/>
        <v>0</v>
      </c>
      <c r="BJ134" s="46">
        <f t="shared" si="265"/>
        <v>0</v>
      </c>
      <c r="BK134" s="46"/>
      <c r="BL134" s="46">
        <f t="shared" ref="BL134:BU140" si="266">COUNTIF(BL$9:BL$128,"=" &amp; $K134)</f>
        <v>0</v>
      </c>
      <c r="BM134" s="46">
        <f t="shared" si="266"/>
        <v>0</v>
      </c>
      <c r="BN134" s="46">
        <f t="shared" si="266"/>
        <v>0</v>
      </c>
      <c r="BO134" s="46">
        <f t="shared" si="266"/>
        <v>0</v>
      </c>
      <c r="BP134" s="46">
        <f t="shared" si="266"/>
        <v>0</v>
      </c>
      <c r="BQ134" s="46">
        <f t="shared" si="266"/>
        <v>0</v>
      </c>
      <c r="BR134" s="46">
        <f t="shared" si="266"/>
        <v>0</v>
      </c>
      <c r="BS134" s="46">
        <f t="shared" si="266"/>
        <v>0</v>
      </c>
      <c r="BT134" s="46">
        <f t="shared" si="266"/>
        <v>0</v>
      </c>
      <c r="BU134" s="46">
        <f t="shared" si="266"/>
        <v>0</v>
      </c>
      <c r="CL134" s="51"/>
      <c r="CM134" s="51"/>
      <c r="CN134" s="51"/>
    </row>
    <row r="135" spans="2:92" x14ac:dyDescent="0.2">
      <c r="H135" s="1"/>
      <c r="J135" s="2"/>
      <c r="K135" s="111" t="s">
        <v>27</v>
      </c>
      <c r="M135" s="35"/>
      <c r="N135" s="35"/>
      <c r="AG135" s="46">
        <f t="shared" si="263"/>
        <v>0</v>
      </c>
      <c r="AH135" s="46">
        <f t="shared" si="263"/>
        <v>0</v>
      </c>
      <c r="AI135" s="46">
        <f t="shared" si="263"/>
        <v>0</v>
      </c>
      <c r="AJ135" s="46">
        <f t="shared" si="263"/>
        <v>0</v>
      </c>
      <c r="AK135" s="46">
        <f t="shared" si="263"/>
        <v>0</v>
      </c>
      <c r="AL135" s="46">
        <f t="shared" si="263"/>
        <v>0</v>
      </c>
      <c r="AM135" s="46">
        <f t="shared" si="263"/>
        <v>0</v>
      </c>
      <c r="AN135" s="46">
        <f t="shared" si="263"/>
        <v>0</v>
      </c>
      <c r="AO135" s="46">
        <f t="shared" si="263"/>
        <v>0</v>
      </c>
      <c r="AP135" s="46">
        <f t="shared" si="263"/>
        <v>0</v>
      </c>
      <c r="AQ135" s="46">
        <f t="shared" si="264"/>
        <v>0</v>
      </c>
      <c r="AR135" s="46">
        <f t="shared" si="264"/>
        <v>0</v>
      </c>
      <c r="AS135" s="46">
        <f t="shared" si="264"/>
        <v>0</v>
      </c>
      <c r="AT135" s="46">
        <f t="shared" si="264"/>
        <v>0</v>
      </c>
      <c r="AU135" s="46">
        <f t="shared" si="264"/>
        <v>0</v>
      </c>
      <c r="AV135" s="46">
        <f t="shared" si="264"/>
        <v>0</v>
      </c>
      <c r="AW135" s="46">
        <f t="shared" si="264"/>
        <v>0</v>
      </c>
      <c r="AX135" s="46">
        <f t="shared" si="264"/>
        <v>0</v>
      </c>
      <c r="AY135" s="46">
        <f t="shared" si="264"/>
        <v>0</v>
      </c>
      <c r="AZ135" s="46">
        <f t="shared" si="264"/>
        <v>0</v>
      </c>
      <c r="BA135" s="46">
        <f t="shared" si="264"/>
        <v>0</v>
      </c>
      <c r="BB135" s="46">
        <f t="shared" si="264"/>
        <v>0</v>
      </c>
      <c r="BC135" s="46">
        <f t="shared" si="264"/>
        <v>0</v>
      </c>
      <c r="BD135" s="46">
        <f t="shared" si="264"/>
        <v>0</v>
      </c>
      <c r="BE135" s="46">
        <f t="shared" si="264"/>
        <v>0</v>
      </c>
      <c r="BF135" s="46">
        <f t="shared" si="265"/>
        <v>0</v>
      </c>
      <c r="BG135" s="46">
        <f t="shared" si="265"/>
        <v>0</v>
      </c>
      <c r="BH135" s="46">
        <f t="shared" si="265"/>
        <v>0</v>
      </c>
      <c r="BI135" s="46">
        <f t="shared" si="265"/>
        <v>0</v>
      </c>
      <c r="BJ135" s="46">
        <f t="shared" si="265"/>
        <v>0</v>
      </c>
      <c r="BK135" s="46"/>
      <c r="BL135" s="46">
        <f t="shared" si="266"/>
        <v>0</v>
      </c>
      <c r="BM135" s="46">
        <f t="shared" si="266"/>
        <v>0</v>
      </c>
      <c r="BN135" s="46">
        <f t="shared" si="266"/>
        <v>0</v>
      </c>
      <c r="BO135" s="46">
        <f t="shared" si="266"/>
        <v>0</v>
      </c>
      <c r="BP135" s="46">
        <f t="shared" si="266"/>
        <v>0</v>
      </c>
      <c r="BQ135" s="46">
        <f t="shared" si="266"/>
        <v>0</v>
      </c>
      <c r="BR135" s="46">
        <f t="shared" si="266"/>
        <v>0</v>
      </c>
      <c r="BS135" s="46">
        <f t="shared" si="266"/>
        <v>0</v>
      </c>
      <c r="BT135" s="46">
        <f t="shared" si="266"/>
        <v>0</v>
      </c>
      <c r="BU135" s="46">
        <f t="shared" si="266"/>
        <v>0</v>
      </c>
      <c r="CL135" s="51"/>
      <c r="CM135" s="51"/>
      <c r="CN135" s="51"/>
    </row>
    <row r="136" spans="2:92" x14ac:dyDescent="0.2">
      <c r="H136" s="1"/>
      <c r="J136" s="2"/>
      <c r="K136" s="111" t="s">
        <v>28</v>
      </c>
      <c r="M136" s="35"/>
      <c r="N136" s="35"/>
      <c r="AG136" s="46">
        <f t="shared" si="263"/>
        <v>0</v>
      </c>
      <c r="AH136" s="46">
        <f t="shared" si="263"/>
        <v>0</v>
      </c>
      <c r="AI136" s="46">
        <f t="shared" si="263"/>
        <v>0</v>
      </c>
      <c r="AJ136" s="46">
        <f t="shared" si="263"/>
        <v>0</v>
      </c>
      <c r="AK136" s="46">
        <f t="shared" si="263"/>
        <v>0</v>
      </c>
      <c r="AL136" s="46">
        <f t="shared" si="263"/>
        <v>0</v>
      </c>
      <c r="AM136" s="46">
        <f t="shared" si="263"/>
        <v>0</v>
      </c>
      <c r="AN136" s="46">
        <f t="shared" si="263"/>
        <v>0</v>
      </c>
      <c r="AO136" s="46">
        <f t="shared" si="263"/>
        <v>0</v>
      </c>
      <c r="AP136" s="46">
        <f t="shared" si="263"/>
        <v>0</v>
      </c>
      <c r="AQ136" s="46">
        <f t="shared" si="264"/>
        <v>0</v>
      </c>
      <c r="AR136" s="46">
        <f t="shared" si="264"/>
        <v>0</v>
      </c>
      <c r="AS136" s="46">
        <f t="shared" si="264"/>
        <v>0</v>
      </c>
      <c r="AT136" s="46">
        <f t="shared" si="264"/>
        <v>0</v>
      </c>
      <c r="AU136" s="46">
        <f t="shared" si="264"/>
        <v>0</v>
      </c>
      <c r="AV136" s="46">
        <f t="shared" si="264"/>
        <v>0</v>
      </c>
      <c r="AW136" s="46">
        <f t="shared" si="264"/>
        <v>0</v>
      </c>
      <c r="AX136" s="46">
        <f t="shared" si="264"/>
        <v>0</v>
      </c>
      <c r="AY136" s="46">
        <f t="shared" si="264"/>
        <v>0</v>
      </c>
      <c r="AZ136" s="46">
        <f t="shared" si="264"/>
        <v>0</v>
      </c>
      <c r="BA136" s="46">
        <f t="shared" si="264"/>
        <v>0</v>
      </c>
      <c r="BB136" s="46">
        <f t="shared" si="264"/>
        <v>0</v>
      </c>
      <c r="BC136" s="46">
        <f t="shared" si="264"/>
        <v>0</v>
      </c>
      <c r="BD136" s="46">
        <f t="shared" si="264"/>
        <v>0</v>
      </c>
      <c r="BE136" s="46">
        <f t="shared" si="264"/>
        <v>0</v>
      </c>
      <c r="BF136" s="46">
        <f t="shared" si="265"/>
        <v>0</v>
      </c>
      <c r="BG136" s="46">
        <f t="shared" si="265"/>
        <v>0</v>
      </c>
      <c r="BH136" s="46">
        <f t="shared" si="265"/>
        <v>0</v>
      </c>
      <c r="BI136" s="46">
        <f t="shared" si="265"/>
        <v>0</v>
      </c>
      <c r="BJ136" s="46">
        <f t="shared" si="265"/>
        <v>0</v>
      </c>
      <c r="BK136" s="46"/>
      <c r="BL136" s="46">
        <f t="shared" si="266"/>
        <v>0</v>
      </c>
      <c r="BM136" s="46">
        <f t="shared" si="266"/>
        <v>0</v>
      </c>
      <c r="BN136" s="46">
        <f t="shared" si="266"/>
        <v>0</v>
      </c>
      <c r="BO136" s="46">
        <f t="shared" si="266"/>
        <v>0</v>
      </c>
      <c r="BP136" s="46">
        <f t="shared" si="266"/>
        <v>0</v>
      </c>
      <c r="BQ136" s="46">
        <f t="shared" si="266"/>
        <v>0</v>
      </c>
      <c r="BR136" s="46">
        <f t="shared" si="266"/>
        <v>0</v>
      </c>
      <c r="BS136" s="46">
        <f t="shared" si="266"/>
        <v>0</v>
      </c>
      <c r="BT136" s="46">
        <f t="shared" si="266"/>
        <v>0</v>
      </c>
      <c r="BU136" s="46">
        <f t="shared" si="266"/>
        <v>0</v>
      </c>
      <c r="CL136" s="51"/>
      <c r="CM136" s="51"/>
      <c r="CN136" s="51"/>
    </row>
    <row r="137" spans="2:92" x14ac:dyDescent="0.2">
      <c r="H137" s="1"/>
      <c r="J137" s="2"/>
      <c r="K137" s="111" t="s">
        <v>29</v>
      </c>
      <c r="M137" s="35"/>
      <c r="N137" s="35"/>
      <c r="AG137" s="46">
        <f t="shared" si="263"/>
        <v>0</v>
      </c>
      <c r="AH137" s="46">
        <f t="shared" si="263"/>
        <v>0</v>
      </c>
      <c r="AI137" s="46">
        <f t="shared" si="263"/>
        <v>0</v>
      </c>
      <c r="AJ137" s="46">
        <f t="shared" si="263"/>
        <v>0</v>
      </c>
      <c r="AK137" s="46">
        <f t="shared" si="263"/>
        <v>0</v>
      </c>
      <c r="AL137" s="46">
        <f t="shared" si="263"/>
        <v>0</v>
      </c>
      <c r="AM137" s="46">
        <f t="shared" si="263"/>
        <v>0</v>
      </c>
      <c r="AN137" s="46">
        <f t="shared" si="263"/>
        <v>0</v>
      </c>
      <c r="AO137" s="46">
        <f t="shared" si="263"/>
        <v>0</v>
      </c>
      <c r="AP137" s="46">
        <f t="shared" si="263"/>
        <v>0</v>
      </c>
      <c r="AQ137" s="46">
        <f t="shared" si="264"/>
        <v>0</v>
      </c>
      <c r="AR137" s="46">
        <f t="shared" si="264"/>
        <v>0</v>
      </c>
      <c r="AS137" s="46">
        <f t="shared" si="264"/>
        <v>0</v>
      </c>
      <c r="AT137" s="46">
        <f t="shared" si="264"/>
        <v>0</v>
      </c>
      <c r="AU137" s="46">
        <f t="shared" si="264"/>
        <v>0</v>
      </c>
      <c r="AV137" s="46">
        <f t="shared" si="264"/>
        <v>0</v>
      </c>
      <c r="AW137" s="46">
        <f t="shared" si="264"/>
        <v>0</v>
      </c>
      <c r="AX137" s="46">
        <f t="shared" si="264"/>
        <v>0</v>
      </c>
      <c r="AY137" s="46">
        <f t="shared" si="264"/>
        <v>0</v>
      </c>
      <c r="AZ137" s="46">
        <f t="shared" si="264"/>
        <v>0</v>
      </c>
      <c r="BA137" s="46">
        <f t="shared" si="264"/>
        <v>0</v>
      </c>
      <c r="BB137" s="46">
        <f t="shared" si="264"/>
        <v>0</v>
      </c>
      <c r="BC137" s="46">
        <f t="shared" si="264"/>
        <v>0</v>
      </c>
      <c r="BD137" s="46">
        <f t="shared" si="264"/>
        <v>0</v>
      </c>
      <c r="BE137" s="46">
        <f t="shared" si="264"/>
        <v>0</v>
      </c>
      <c r="BF137" s="46">
        <f t="shared" si="265"/>
        <v>0</v>
      </c>
      <c r="BG137" s="46">
        <f t="shared" si="265"/>
        <v>0</v>
      </c>
      <c r="BH137" s="46">
        <f t="shared" si="265"/>
        <v>0</v>
      </c>
      <c r="BI137" s="46">
        <f t="shared" si="265"/>
        <v>0</v>
      </c>
      <c r="BJ137" s="46">
        <f t="shared" si="265"/>
        <v>0</v>
      </c>
      <c r="BK137" s="46"/>
      <c r="BL137" s="46">
        <f t="shared" si="266"/>
        <v>0</v>
      </c>
      <c r="BM137" s="46">
        <f t="shared" si="266"/>
        <v>0</v>
      </c>
      <c r="BN137" s="46">
        <f t="shared" si="266"/>
        <v>0</v>
      </c>
      <c r="BO137" s="46">
        <f t="shared" si="266"/>
        <v>0</v>
      </c>
      <c r="BP137" s="46">
        <f t="shared" si="266"/>
        <v>0</v>
      </c>
      <c r="BQ137" s="46">
        <f t="shared" si="266"/>
        <v>0</v>
      </c>
      <c r="BR137" s="46">
        <f t="shared" si="266"/>
        <v>0</v>
      </c>
      <c r="BS137" s="46">
        <f t="shared" si="266"/>
        <v>0</v>
      </c>
      <c r="BT137" s="46">
        <f t="shared" si="266"/>
        <v>0</v>
      </c>
      <c r="BU137" s="46">
        <f t="shared" si="266"/>
        <v>0</v>
      </c>
      <c r="CL137" s="51"/>
      <c r="CM137" s="51"/>
      <c r="CN137" s="51"/>
    </row>
    <row r="138" spans="2:92" x14ac:dyDescent="0.2">
      <c r="H138" s="1"/>
      <c r="J138" s="2"/>
      <c r="K138" s="111" t="s">
        <v>30</v>
      </c>
      <c r="M138" s="35"/>
      <c r="N138" s="35"/>
      <c r="AG138" s="46">
        <f t="shared" si="263"/>
        <v>0</v>
      </c>
      <c r="AH138" s="46">
        <f t="shared" si="263"/>
        <v>0</v>
      </c>
      <c r="AI138" s="46">
        <f t="shared" si="263"/>
        <v>0</v>
      </c>
      <c r="AJ138" s="46">
        <f t="shared" si="263"/>
        <v>0</v>
      </c>
      <c r="AK138" s="46">
        <f t="shared" si="263"/>
        <v>0</v>
      </c>
      <c r="AL138" s="46">
        <f t="shared" si="263"/>
        <v>0</v>
      </c>
      <c r="AM138" s="46">
        <f t="shared" si="263"/>
        <v>0</v>
      </c>
      <c r="AN138" s="46">
        <f t="shared" si="263"/>
        <v>0</v>
      </c>
      <c r="AO138" s="46">
        <f t="shared" si="263"/>
        <v>0</v>
      </c>
      <c r="AP138" s="46">
        <f t="shared" si="263"/>
        <v>0</v>
      </c>
      <c r="AQ138" s="46">
        <f t="shared" si="264"/>
        <v>0</v>
      </c>
      <c r="AR138" s="46">
        <f t="shared" si="264"/>
        <v>0</v>
      </c>
      <c r="AS138" s="46">
        <f t="shared" si="264"/>
        <v>0</v>
      </c>
      <c r="AT138" s="46">
        <f t="shared" si="264"/>
        <v>0</v>
      </c>
      <c r="AU138" s="46">
        <f t="shared" si="264"/>
        <v>0</v>
      </c>
      <c r="AV138" s="46">
        <f t="shared" si="264"/>
        <v>0</v>
      </c>
      <c r="AW138" s="46">
        <f t="shared" si="264"/>
        <v>0</v>
      </c>
      <c r="AX138" s="46">
        <f t="shared" si="264"/>
        <v>0</v>
      </c>
      <c r="AY138" s="46">
        <f t="shared" si="264"/>
        <v>0</v>
      </c>
      <c r="AZ138" s="46">
        <f t="shared" si="264"/>
        <v>0</v>
      </c>
      <c r="BA138" s="46">
        <f t="shared" si="264"/>
        <v>0</v>
      </c>
      <c r="BB138" s="46">
        <f t="shared" si="264"/>
        <v>0</v>
      </c>
      <c r="BC138" s="46">
        <f t="shared" si="264"/>
        <v>0</v>
      </c>
      <c r="BD138" s="46">
        <f t="shared" si="264"/>
        <v>0</v>
      </c>
      <c r="BE138" s="46">
        <f t="shared" si="264"/>
        <v>0</v>
      </c>
      <c r="BF138" s="46">
        <f t="shared" si="265"/>
        <v>0</v>
      </c>
      <c r="BG138" s="46">
        <f t="shared" si="265"/>
        <v>0</v>
      </c>
      <c r="BH138" s="46">
        <f t="shared" si="265"/>
        <v>0</v>
      </c>
      <c r="BI138" s="46">
        <f t="shared" si="265"/>
        <v>0</v>
      </c>
      <c r="BJ138" s="46">
        <f t="shared" si="265"/>
        <v>0</v>
      </c>
      <c r="BK138" s="46"/>
      <c r="BL138" s="46">
        <f t="shared" si="266"/>
        <v>0</v>
      </c>
      <c r="BM138" s="46">
        <f t="shared" si="266"/>
        <v>0</v>
      </c>
      <c r="BN138" s="46">
        <f t="shared" si="266"/>
        <v>0</v>
      </c>
      <c r="BO138" s="46">
        <f t="shared" si="266"/>
        <v>0</v>
      </c>
      <c r="BP138" s="46">
        <f t="shared" si="266"/>
        <v>0</v>
      </c>
      <c r="BQ138" s="46">
        <f t="shared" si="266"/>
        <v>0</v>
      </c>
      <c r="BR138" s="46">
        <f t="shared" si="266"/>
        <v>0</v>
      </c>
      <c r="BS138" s="46">
        <f t="shared" si="266"/>
        <v>0</v>
      </c>
      <c r="BT138" s="46">
        <f t="shared" si="266"/>
        <v>0</v>
      </c>
      <c r="BU138" s="46">
        <f t="shared" si="266"/>
        <v>0</v>
      </c>
      <c r="CL138" s="51"/>
      <c r="CM138" s="51"/>
      <c r="CN138" s="51"/>
    </row>
    <row r="139" spans="2:92" x14ac:dyDescent="0.2">
      <c r="H139" s="1"/>
      <c r="J139" s="2"/>
      <c r="K139" s="111" t="s">
        <v>158</v>
      </c>
      <c r="M139" s="35"/>
      <c r="N139" s="35"/>
      <c r="AG139" s="46">
        <f t="shared" si="263"/>
        <v>0</v>
      </c>
      <c r="AH139" s="46">
        <f t="shared" si="263"/>
        <v>0</v>
      </c>
      <c r="AI139" s="46">
        <f t="shared" si="263"/>
        <v>0</v>
      </c>
      <c r="AJ139" s="46">
        <f t="shared" si="263"/>
        <v>0</v>
      </c>
      <c r="AK139" s="46">
        <f t="shared" si="263"/>
        <v>0</v>
      </c>
      <c r="AL139" s="46">
        <f t="shared" si="263"/>
        <v>0</v>
      </c>
      <c r="AM139" s="46">
        <f t="shared" si="263"/>
        <v>0</v>
      </c>
      <c r="AN139" s="46">
        <f t="shared" si="263"/>
        <v>0</v>
      </c>
      <c r="AO139" s="46">
        <f t="shared" si="263"/>
        <v>0</v>
      </c>
      <c r="AP139" s="46">
        <f t="shared" si="263"/>
        <v>0</v>
      </c>
      <c r="AQ139" s="46">
        <f t="shared" si="264"/>
        <v>0</v>
      </c>
      <c r="AR139" s="46">
        <f t="shared" si="264"/>
        <v>0</v>
      </c>
      <c r="AS139" s="46">
        <f t="shared" si="264"/>
        <v>0</v>
      </c>
      <c r="AT139" s="46">
        <f t="shared" si="264"/>
        <v>0</v>
      </c>
      <c r="AU139" s="46">
        <f t="shared" si="264"/>
        <v>0</v>
      </c>
      <c r="AV139" s="46">
        <f t="shared" si="264"/>
        <v>0</v>
      </c>
      <c r="AW139" s="46">
        <f t="shared" si="264"/>
        <v>0</v>
      </c>
      <c r="AX139" s="46">
        <f t="shared" si="264"/>
        <v>0</v>
      </c>
      <c r="AY139" s="46">
        <f t="shared" si="264"/>
        <v>0</v>
      </c>
      <c r="AZ139" s="46">
        <f t="shared" si="264"/>
        <v>0</v>
      </c>
      <c r="BA139" s="46">
        <f t="shared" si="264"/>
        <v>0</v>
      </c>
      <c r="BB139" s="46">
        <f t="shared" si="264"/>
        <v>0</v>
      </c>
      <c r="BC139" s="46">
        <f t="shared" si="264"/>
        <v>0</v>
      </c>
      <c r="BD139" s="46">
        <f t="shared" si="264"/>
        <v>0</v>
      </c>
      <c r="BE139" s="46">
        <f t="shared" si="264"/>
        <v>0</v>
      </c>
      <c r="BF139" s="46">
        <f t="shared" si="265"/>
        <v>0</v>
      </c>
      <c r="BG139" s="46">
        <f t="shared" si="265"/>
        <v>0</v>
      </c>
      <c r="BH139" s="46">
        <f t="shared" si="265"/>
        <v>0</v>
      </c>
      <c r="BI139" s="46">
        <f t="shared" si="265"/>
        <v>0</v>
      </c>
      <c r="BJ139" s="46">
        <f t="shared" si="265"/>
        <v>0</v>
      </c>
      <c r="BK139" s="46"/>
      <c r="BL139" s="46">
        <f t="shared" si="266"/>
        <v>0</v>
      </c>
      <c r="BM139" s="46">
        <f t="shared" si="266"/>
        <v>0</v>
      </c>
      <c r="BN139" s="46">
        <f t="shared" si="266"/>
        <v>0</v>
      </c>
      <c r="BO139" s="46">
        <f t="shared" si="266"/>
        <v>0</v>
      </c>
      <c r="BP139" s="46">
        <f t="shared" si="266"/>
        <v>0</v>
      </c>
      <c r="BQ139" s="46">
        <f t="shared" si="266"/>
        <v>0</v>
      </c>
      <c r="BR139" s="46">
        <f t="shared" si="266"/>
        <v>0</v>
      </c>
      <c r="BS139" s="46">
        <f t="shared" si="266"/>
        <v>0</v>
      </c>
      <c r="BT139" s="46">
        <f t="shared" si="266"/>
        <v>0</v>
      </c>
      <c r="BU139" s="46">
        <f t="shared" si="266"/>
        <v>0</v>
      </c>
      <c r="CL139" s="51"/>
      <c r="CM139" s="51"/>
      <c r="CN139" s="51"/>
    </row>
    <row r="140" spans="2:92" x14ac:dyDescent="0.2">
      <c r="H140" s="1"/>
      <c r="J140" s="2"/>
      <c r="K140" s="111" t="s">
        <v>31</v>
      </c>
      <c r="M140" s="35"/>
      <c r="N140" s="35"/>
      <c r="AG140" s="46">
        <f t="shared" si="263"/>
        <v>0</v>
      </c>
      <c r="AH140" s="46">
        <f t="shared" si="263"/>
        <v>0</v>
      </c>
      <c r="AI140" s="46">
        <f t="shared" si="263"/>
        <v>0</v>
      </c>
      <c r="AJ140" s="46">
        <f t="shared" si="263"/>
        <v>0</v>
      </c>
      <c r="AK140" s="46">
        <f t="shared" si="263"/>
        <v>0</v>
      </c>
      <c r="AL140" s="46">
        <f t="shared" si="263"/>
        <v>0</v>
      </c>
      <c r="AM140" s="46">
        <f t="shared" si="263"/>
        <v>0</v>
      </c>
      <c r="AN140" s="46">
        <f t="shared" si="263"/>
        <v>0</v>
      </c>
      <c r="AO140" s="46">
        <f t="shared" si="263"/>
        <v>0</v>
      </c>
      <c r="AP140" s="46">
        <f t="shared" si="263"/>
        <v>0</v>
      </c>
      <c r="AQ140" s="46">
        <f t="shared" si="264"/>
        <v>0</v>
      </c>
      <c r="AR140" s="46">
        <f t="shared" si="264"/>
        <v>0</v>
      </c>
      <c r="AS140" s="46">
        <f t="shared" si="264"/>
        <v>0</v>
      </c>
      <c r="AT140" s="46">
        <f t="shared" si="264"/>
        <v>0</v>
      </c>
      <c r="AU140" s="46">
        <f t="shared" si="264"/>
        <v>0</v>
      </c>
      <c r="AV140" s="46">
        <f t="shared" si="264"/>
        <v>0</v>
      </c>
      <c r="AW140" s="46">
        <f t="shared" si="264"/>
        <v>0</v>
      </c>
      <c r="AX140" s="46">
        <f t="shared" si="264"/>
        <v>0</v>
      </c>
      <c r="AY140" s="46">
        <f t="shared" si="264"/>
        <v>0</v>
      </c>
      <c r="AZ140" s="46">
        <f t="shared" si="264"/>
        <v>0</v>
      </c>
      <c r="BA140" s="46">
        <f t="shared" si="264"/>
        <v>0</v>
      </c>
      <c r="BB140" s="46">
        <f t="shared" si="264"/>
        <v>0</v>
      </c>
      <c r="BC140" s="46">
        <f t="shared" si="264"/>
        <v>0</v>
      </c>
      <c r="BD140" s="46">
        <f t="shared" si="264"/>
        <v>0</v>
      </c>
      <c r="BE140" s="46">
        <f t="shared" si="264"/>
        <v>0</v>
      </c>
      <c r="BF140" s="46">
        <f t="shared" si="265"/>
        <v>0</v>
      </c>
      <c r="BG140" s="46">
        <f t="shared" si="265"/>
        <v>0</v>
      </c>
      <c r="BH140" s="46">
        <f t="shared" si="265"/>
        <v>0</v>
      </c>
      <c r="BI140" s="46">
        <f t="shared" si="265"/>
        <v>0</v>
      </c>
      <c r="BJ140" s="46">
        <f t="shared" si="265"/>
        <v>0</v>
      </c>
      <c r="BK140" s="46"/>
      <c r="BL140" s="46">
        <f t="shared" si="266"/>
        <v>0</v>
      </c>
      <c r="BM140" s="46">
        <f t="shared" si="266"/>
        <v>0</v>
      </c>
      <c r="BN140" s="46">
        <f t="shared" si="266"/>
        <v>0</v>
      </c>
      <c r="BO140" s="46">
        <f t="shared" si="266"/>
        <v>0</v>
      </c>
      <c r="BP140" s="46">
        <f t="shared" si="266"/>
        <v>0</v>
      </c>
      <c r="BQ140" s="46">
        <f t="shared" si="266"/>
        <v>0</v>
      </c>
      <c r="BR140" s="46">
        <f t="shared" si="266"/>
        <v>0</v>
      </c>
      <c r="BS140" s="46">
        <f t="shared" si="266"/>
        <v>0</v>
      </c>
      <c r="BT140" s="46">
        <f t="shared" si="266"/>
        <v>0</v>
      </c>
      <c r="BU140" s="46">
        <f t="shared" si="266"/>
        <v>0</v>
      </c>
      <c r="CL140" s="51"/>
      <c r="CM140" s="51"/>
      <c r="CN140" s="51"/>
    </row>
    <row r="142" spans="2:92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</row>
  </sheetData>
  <sheetProtection sheet="1" objects="1" scenarios="1" formatCells="0" formatColumns="0" formatRows="0" sort="0" autoFilter="0" pivotTables="0"/>
  <mergeCells count="2">
    <mergeCell ref="CJ2:CJ7"/>
    <mergeCell ref="CI7:CI8"/>
  </mergeCells>
  <phoneticPr fontId="2" type="noConversion"/>
  <conditionalFormatting sqref="BW9:CA128 O6:P6 T6:V6 C9:I128 L9:P128 CF9:CF128 R9:V128 X9:X128 AE9:AE128">
    <cfRule type="expression" dxfId="135" priority="35" stopIfTrue="1">
      <formula>MOD(ROW(C6)-ROW(C$7),5) = 1</formula>
    </cfRule>
    <cfRule type="expression" dxfId="134" priority="36" stopIfTrue="1">
      <formula>MOD(ROW(C6)-ROW(C$7),5) = 2</formula>
    </cfRule>
  </conditionalFormatting>
  <conditionalFormatting sqref="Y6 S6 Y9:Y128">
    <cfRule type="expression" dxfId="133" priority="40" stopIfTrue="1">
      <formula>MOD(ROW(S6)-ROW(R$7),5) = 1</formula>
    </cfRule>
    <cfRule type="expression" dxfId="132" priority="41" stopIfTrue="1">
      <formula>MOD(ROW(S6)-ROW(R$7),5) = 2</formula>
    </cfRule>
  </conditionalFormatting>
  <conditionalFormatting sqref="R6 X6">
    <cfRule type="expression" dxfId="131" priority="42" stopIfTrue="1">
      <formula>MOD(ROW(R6)-ROW(#REF!),5) = 1</formula>
    </cfRule>
    <cfRule type="expression" dxfId="130" priority="43" stopIfTrue="1">
      <formula>MOD(ROW(R6)-ROW(#REF!),5) = 2</formula>
    </cfRule>
  </conditionalFormatting>
  <conditionalFormatting sqref="AG134:BU140">
    <cfRule type="expression" dxfId="129" priority="34" stopIfTrue="1">
      <formula>$K134=AG$7</formula>
    </cfRule>
  </conditionalFormatting>
  <conditionalFormatting sqref="J9:K128">
    <cfRule type="expression" dxfId="128" priority="29" stopIfTrue="1">
      <formula>MOD(ROW(J9)-ROW(J$7),5) = 1</formula>
    </cfRule>
    <cfRule type="expression" dxfId="127" priority="30" stopIfTrue="1">
      <formula>MOD(ROW(J9)-ROW(J$7),5) = 2</formula>
    </cfRule>
  </conditionalFormatting>
  <conditionalFormatting sqref="AG9:BJ128">
    <cfRule type="expression" dxfId="126" priority="27">
      <formula>AG9&lt;&gt;AG$7</formula>
    </cfRule>
    <cfRule type="expression" dxfId="125" priority="28">
      <formula>MOD(ROW(AG9)-ROW(AG$7),5) = 1</formula>
    </cfRule>
  </conditionalFormatting>
  <conditionalFormatting sqref="BL9:BU128">
    <cfRule type="expression" dxfId="124" priority="22">
      <formula>BL9&lt;&gt;BL$7</formula>
    </cfRule>
    <cfRule type="expression" dxfId="123" priority="23">
      <formula>MOD(ROW(BL9)-ROW(BL$7),5) = 1</formula>
    </cfRule>
    <cfRule type="expression" dxfId="122" priority="24">
      <formula>BL$8 = 1</formula>
    </cfRule>
  </conditionalFormatting>
  <conditionalFormatting sqref="DV4:DZ5 EE4:EE5 BL6:BU6 BL8:BU8">
    <cfRule type="expression" dxfId="121" priority="21" stopIfTrue="1">
      <formula>BL$8=1</formula>
    </cfRule>
  </conditionalFormatting>
  <conditionalFormatting sqref="B9:B128">
    <cfRule type="expression" dxfId="120" priority="17" stopIfTrue="1">
      <formula>MOD(ROW(B9)-ROW(B$7),5) = 1</formula>
    </cfRule>
    <cfRule type="expression" dxfId="119" priority="18" stopIfTrue="1">
      <formula>MOD(ROW(B9)-ROW(B$7),5) = 2</formula>
    </cfRule>
  </conditionalFormatting>
  <conditionalFormatting sqref="EA4:ED5">
    <cfRule type="expression" dxfId="118" priority="11" stopIfTrue="1">
      <formula>EA$8=1</formula>
    </cfRule>
  </conditionalFormatting>
  <conditionalFormatting sqref="CB9:CE128">
    <cfRule type="expression" dxfId="117" priority="9" stopIfTrue="1">
      <formula>MOD(ROW(CB9)-ROW(CB$7),5) = 1</formula>
    </cfRule>
    <cfRule type="expression" dxfId="116" priority="10" stopIfTrue="1">
      <formula>MOD(ROW(CB9)-ROW(CB$7),5) = 2</formula>
    </cfRule>
  </conditionalFormatting>
  <conditionalFormatting sqref="Z9:AD128">
    <cfRule type="expression" dxfId="115" priority="1" stopIfTrue="1">
      <formula>MOD(ROW(Z9)-ROW(Z$7),5) = 1</formula>
    </cfRule>
    <cfRule type="expression" dxfId="114" priority="2" stopIfTrue="1">
      <formula>MOD(ROW(Z9)-ROW(Z$7),5) = 2</formula>
    </cfRule>
  </conditionalFormatting>
  <printOptions horizontalCentered="1"/>
  <pageMargins left="0" right="0" top="0" bottom="0" header="0" footer="0"/>
  <pageSetup paperSize="9" scale="46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stopIfTrue="1" id="{CAA0B83A-FB2F-4402-97B3-93C444A7E2E3}">
            <xm:f>MOD(ROW('Trail-1'!Q9)-ROW('Trail-1'!Q$7),5) = 1</xm:f>
            <x14:dxf>
              <border>
                <bottom style="thin">
                  <color indexed="64"/>
                </bottom>
              </border>
            </x14:dxf>
          </x14:cfRule>
          <x14:cfRule type="expression" priority="8" stopIfTrue="1" id="{F58A4DEC-B3A3-4E70-B3B9-B3C659E2D4F6}">
            <xm:f>MOD(ROW('Trail-1'!Q9)-ROW('Trail-1'!Q$7),5) = 2</xm:f>
            <x14:dxf>
              <border>
                <top style="thin">
                  <color indexed="64"/>
                </top>
              </border>
            </x14:dxf>
          </x14:cfRule>
          <xm:sqref>Q9:Q128 W9:W128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B1:EP142"/>
  <sheetViews>
    <sheetView zoomScale="80" zoomScaleNormal="80" workbookViewId="0">
      <pane xSplit="14" ySplit="8" topLeftCell="BW9" activePane="bottomRight" state="frozen"/>
      <selection activeCell="AI6" sqref="AI6"/>
      <selection pane="topRight" activeCell="AI6" sqref="AI6"/>
      <selection pane="bottomLeft" activeCell="AI6" sqref="AI6"/>
      <selection pane="bottomRight" activeCell="AI6" sqref="AI6"/>
    </sheetView>
  </sheetViews>
  <sheetFormatPr defaultRowHeight="12.75" x14ac:dyDescent="0.2"/>
  <cols>
    <col min="1" max="1" width="3.5703125" style="1" customWidth="1"/>
    <col min="2" max="2" width="5.28515625" style="1" customWidth="1"/>
    <col min="3" max="5" width="4.28515625" style="1" customWidth="1"/>
    <col min="6" max="6" width="23.28515625" style="1" customWidth="1"/>
    <col min="7" max="7" width="8.42578125" style="1" customWidth="1"/>
    <col min="8" max="8" width="5.5703125" style="2" customWidth="1"/>
    <col min="9" max="9" width="10.7109375" style="1" bestFit="1" customWidth="1"/>
    <col min="10" max="10" width="6" style="1" customWidth="1"/>
    <col min="11" max="11" width="7.28515625" style="1" customWidth="1"/>
    <col min="12" max="12" width="9.7109375" style="24" customWidth="1"/>
    <col min="13" max="13" width="5.140625" style="1" bestFit="1" customWidth="1"/>
    <col min="14" max="14" width="9.140625" style="1" bestFit="1"/>
    <col min="15" max="19" width="4.7109375" style="1" customWidth="1"/>
    <col min="20" max="20" width="9.7109375" style="1" customWidth="1"/>
    <col min="21" max="25" width="4.7109375" style="1" customWidth="1"/>
    <col min="26" max="26" width="9.7109375" style="1" customWidth="1"/>
    <col min="27" max="27" width="6.7109375" style="24" customWidth="1"/>
    <col min="28" max="28" width="9.28515625" style="24" customWidth="1"/>
    <col min="29" max="29" width="5.7109375" style="24" customWidth="1"/>
    <col min="30" max="30" width="6.28515625" style="24" customWidth="1"/>
    <col min="31" max="31" width="5.5703125" style="24" bestFit="1" customWidth="1"/>
    <col min="32" max="32" width="3.7109375" style="24" customWidth="1"/>
    <col min="33" max="33" width="3.7109375" style="3" customWidth="1"/>
    <col min="34" max="34" width="3.7109375" style="4" customWidth="1"/>
    <col min="35" max="62" width="3.7109375" style="1" customWidth="1"/>
    <col min="63" max="63" width="3.7109375" style="24" customWidth="1"/>
    <col min="64" max="74" width="3.7109375" style="1" customWidth="1"/>
    <col min="75" max="84" width="5.7109375" style="1" customWidth="1"/>
    <col min="85" max="85" width="8" style="1" bestFit="1" customWidth="1"/>
    <col min="86" max="86" width="6" style="24" bestFit="1" customWidth="1"/>
    <col min="87" max="87" width="3" style="1" customWidth="1"/>
    <col min="88" max="88" width="5.5703125" style="38" customWidth="1"/>
    <col min="89" max="89" width="9.140625" style="15"/>
    <col min="90" max="94" width="9.140625" style="1"/>
    <col min="95" max="124" width="3.7109375" style="105" customWidth="1"/>
    <col min="125" max="125" width="14.85546875" style="1" bestFit="1" customWidth="1"/>
    <col min="126" max="135" width="3.7109375" style="105" customWidth="1"/>
    <col min="136" max="136" width="9.140625" style="1"/>
    <col min="137" max="146" width="6.28515625" style="74" customWidth="1"/>
    <col min="147" max="16384" width="9.140625" style="1"/>
  </cols>
  <sheetData>
    <row r="1" spans="2:146" ht="30" customHeight="1" x14ac:dyDescent="0.2"/>
    <row r="2" spans="2:146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28"/>
      <c r="CJ2" s="268" t="s">
        <v>188</v>
      </c>
      <c r="CK2" s="28"/>
    </row>
    <row r="3" spans="2:146" ht="21.75" customHeight="1" x14ac:dyDescent="0.3">
      <c r="B3" s="114" t="str">
        <f>Trail_4_nazev &amp; "  " &amp; TEXT(Trail_4_datum,"d.m.") &amp; YEAR(Trail_4_datum)</f>
        <v xml:space="preserve">  0.1.1900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J3" s="269"/>
      <c r="CK3" s="20" t="s">
        <v>325</v>
      </c>
      <c r="CL3" s="20" t="s">
        <v>324</v>
      </c>
      <c r="CM3" s="108" t="s">
        <v>393</v>
      </c>
      <c r="CN3" s="20" t="s">
        <v>525</v>
      </c>
      <c r="CO3" s="202" t="s">
        <v>373</v>
      </c>
      <c r="CQ3" s="106" t="s">
        <v>320</v>
      </c>
      <c r="DV3" s="106"/>
    </row>
    <row r="4" spans="2:146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J4" s="269"/>
      <c r="CK4" s="20">
        <f>COUNTIF(BL7:BU7,"&gt; ''")</f>
        <v>0</v>
      </c>
      <c r="CL4" s="20">
        <f>60+Trail_1_TC</f>
        <v>90</v>
      </c>
      <c r="CM4" s="108">
        <f>CK4*CL4</f>
        <v>0</v>
      </c>
      <c r="CN4" s="1">
        <f>COUNTIF(AG7:BJ7,"&gt; ''")</f>
        <v>0</v>
      </c>
      <c r="CO4" s="55">
        <f ca="1">AVERAGE(LARGE(CO9:CO225,1),LARGE(CO9:CO225,2),LARGE(CO9:CO225,3))</f>
        <v>0</v>
      </c>
      <c r="DU4" s="229" t="s">
        <v>380</v>
      </c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G4" s="206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2:146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J5" s="269"/>
      <c r="CK5" s="20"/>
      <c r="DU5" s="230" t="s">
        <v>379</v>
      </c>
      <c r="DV5" s="198"/>
      <c r="DW5" s="198"/>
      <c r="DX5" s="169"/>
      <c r="DY5" s="169"/>
      <c r="DZ5" s="169"/>
      <c r="EA5" s="198"/>
      <c r="EB5" s="169"/>
      <c r="EC5" s="169"/>
      <c r="ED5" s="169"/>
      <c r="EE5" s="169"/>
      <c r="EG5" s="107">
        <f>IF(EG7&lt;=$DY$6,IF(EG7&lt;=$DW$6,IF(EG7&lt;=$DV$6,1,2),IF(EG7&lt;=$DX$6,3,4)),IF(EG7&lt;=$EE$6,5,6))</f>
        <v>6</v>
      </c>
      <c r="EH5" s="107">
        <f>IF(EH7&lt;=$DY$6,IF(EH7&lt;=$DW$6,IF(EH7&lt;=$DV$6,1,2),IF(EH7&lt;=$DX$6,3,4)),IF(EH7&lt;=$EE$6,5,6))</f>
        <v>6</v>
      </c>
      <c r="EI5" s="107">
        <f>IF(EI7&lt;=$DY$6,IF(EI7&lt;=$DW$6,IF(EI7&lt;=$DV$6,1,2),IF(EI7&lt;=$DX$6,3,4)),IF(EI7&lt;=$EE$6,5,6))</f>
        <v>6</v>
      </c>
      <c r="EJ5" s="107">
        <f>IF(EJ7&lt;=$DY$6,IF(EJ7&lt;=$DW$6,IF(EJ7&lt;=$DV$6,1,2),IF(EJ7&lt;=$DX$6,3,4)),IF(EJ7&lt;=$EE$6,5,6))</f>
        <v>6</v>
      </c>
      <c r="EK5" s="107">
        <f t="shared" ref="EK5:EP5" si="0">IF(EK7&lt;=$DY$6,IF(EK7&lt;=$DW$6,IF(EK7&lt;=$DV$6,1,2),IF(EK7&lt;=$DX$6,3,4)),IF(EK7&lt;=$EE$6,5,6))</f>
        <v>6</v>
      </c>
      <c r="EL5" s="107">
        <f t="shared" si="0"/>
        <v>6</v>
      </c>
      <c r="EM5" s="107">
        <f t="shared" si="0"/>
        <v>6</v>
      </c>
      <c r="EN5" s="107">
        <f t="shared" si="0"/>
        <v>6</v>
      </c>
      <c r="EO5" s="107">
        <f t="shared" si="0"/>
        <v>6</v>
      </c>
      <c r="EP5" s="107">
        <f t="shared" si="0"/>
        <v>6</v>
      </c>
    </row>
    <row r="6" spans="2:146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54"/>
      <c r="M6" s="34"/>
      <c r="N6" s="55" t="e">
        <f ca="1">AVERAGE(LARGE(N9:N225,1),LARGE(N9:N225,2),LARGE(N9:N225,3))</f>
        <v>#NUM!</v>
      </c>
      <c r="O6" s="128"/>
      <c r="P6" s="128"/>
      <c r="Q6" s="34"/>
      <c r="R6" s="128"/>
      <c r="S6" s="128"/>
      <c r="T6" s="238"/>
      <c r="U6" s="128"/>
      <c r="V6" s="128"/>
      <c r="W6" s="34"/>
      <c r="X6" s="128"/>
      <c r="Y6" s="128"/>
      <c r="Z6" s="78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233">
        <f>EG5</f>
        <v>6</v>
      </c>
      <c r="BM6" s="233">
        <f>EH5</f>
        <v>6</v>
      </c>
      <c r="BN6" s="233">
        <f>EI5</f>
        <v>6</v>
      </c>
      <c r="BO6" s="233">
        <f>EJ5</f>
        <v>6</v>
      </c>
      <c r="BP6" s="233">
        <f t="shared" ref="BP6:BU6" si="1">EK5</f>
        <v>6</v>
      </c>
      <c r="BQ6" s="233">
        <f t="shared" si="1"/>
        <v>6</v>
      </c>
      <c r="BR6" s="233">
        <f t="shared" si="1"/>
        <v>6</v>
      </c>
      <c r="BS6" s="233">
        <f t="shared" si="1"/>
        <v>6</v>
      </c>
      <c r="BT6" s="233">
        <f t="shared" si="1"/>
        <v>6</v>
      </c>
      <c r="BU6" s="233">
        <f t="shared" si="1"/>
        <v>6</v>
      </c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J6" s="269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07">
        <f>SUM($CJ5:DV5)</f>
        <v>0</v>
      </c>
      <c r="DW6" s="107">
        <f>SUM($CJ5:DW5)</f>
        <v>0</v>
      </c>
      <c r="DX6" s="107">
        <f>SUM($CJ5:DX5)</f>
        <v>0</v>
      </c>
      <c r="DY6" s="107">
        <f>SUM($CJ5:DY5)</f>
        <v>0</v>
      </c>
      <c r="DZ6" s="107">
        <f>SUM($CJ5:DZ5)</f>
        <v>0</v>
      </c>
      <c r="EA6" s="107">
        <f>SUM($CJ5:EA5)</f>
        <v>0</v>
      </c>
      <c r="EB6" s="107">
        <f>SUM($CJ5:EB5)</f>
        <v>0</v>
      </c>
      <c r="EC6" s="107">
        <f>SUM($CJ5:EC5)</f>
        <v>0</v>
      </c>
      <c r="ED6" s="107">
        <f>SUM($CJ5:ED5)</f>
        <v>0</v>
      </c>
      <c r="EE6" s="107">
        <f>SUM($CJ5:EE5)</f>
        <v>0</v>
      </c>
      <c r="EF6" s="196"/>
      <c r="EG6" s="107">
        <f t="shared" ref="EG6:EJ6" si="2">IF(EG5=EF5,EF6+1,1)</f>
        <v>1</v>
      </c>
      <c r="EH6" s="107">
        <f t="shared" si="2"/>
        <v>2</v>
      </c>
      <c r="EI6" s="107">
        <f t="shared" si="2"/>
        <v>3</v>
      </c>
      <c r="EJ6" s="107">
        <f t="shared" si="2"/>
        <v>4</v>
      </c>
      <c r="EK6" s="107">
        <f t="shared" ref="EK6" si="3">IF(EK5=EJ5,EJ6+1,1)</f>
        <v>5</v>
      </c>
      <c r="EL6" s="107">
        <f t="shared" ref="EL6" si="4">IF(EL5=EK5,EK6+1,1)</f>
        <v>6</v>
      </c>
      <c r="EM6" s="107">
        <f t="shared" ref="EM6" si="5">IF(EM5=EL5,EL6+1,1)</f>
        <v>7</v>
      </c>
      <c r="EN6" s="107">
        <f t="shared" ref="EN6" si="6">IF(EN5=EM5,EM6+1,1)</f>
        <v>8</v>
      </c>
      <c r="EO6" s="107">
        <f t="shared" ref="EO6" si="7">IF(EO5=EN5,EN6+1,1)</f>
        <v>9</v>
      </c>
      <c r="EP6" s="107">
        <f t="shared" ref="EP6" si="8">IF(EP5=EO5,EO6+1,1)</f>
        <v>10</v>
      </c>
    </row>
    <row r="7" spans="2:146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27" t="s">
        <v>288</v>
      </c>
      <c r="P7" s="27"/>
      <c r="Q7" s="27"/>
      <c r="R7" s="27" t="str">
        <f>Texty!$A$15 &amp; " 1"</f>
        <v>cíl 1</v>
      </c>
      <c r="S7" s="173"/>
      <c r="T7" s="27"/>
      <c r="U7" s="27" t="s">
        <v>289</v>
      </c>
      <c r="V7" s="27"/>
      <c r="W7" s="27"/>
      <c r="X7" s="27" t="str">
        <f>Texty!$A$15 &amp; " 2"</f>
        <v>cíl 2</v>
      </c>
      <c r="Y7" s="173"/>
      <c r="Z7" s="27"/>
      <c r="AA7" s="7" t="s">
        <v>15</v>
      </c>
      <c r="AB7" s="25"/>
      <c r="AC7" s="25" t="str">
        <f>Texty!$A$11</f>
        <v>čas</v>
      </c>
      <c r="AD7" s="25"/>
      <c r="AE7" s="123"/>
      <c r="AF7" s="13"/>
      <c r="AG7" s="218"/>
      <c r="AH7" s="169"/>
      <c r="AI7" s="169"/>
      <c r="AJ7" s="169"/>
      <c r="AK7" s="219"/>
      <c r="AL7" s="218"/>
      <c r="AM7" s="169"/>
      <c r="AN7" s="169"/>
      <c r="AO7" s="169"/>
      <c r="AP7" s="219"/>
      <c r="AQ7" s="218"/>
      <c r="AR7" s="169"/>
      <c r="AS7" s="169"/>
      <c r="AT7" s="169"/>
      <c r="AU7" s="219"/>
      <c r="AV7" s="218"/>
      <c r="AW7" s="169"/>
      <c r="AX7" s="169"/>
      <c r="AY7" s="169"/>
      <c r="AZ7" s="219"/>
      <c r="BA7" s="218"/>
      <c r="BB7" s="169"/>
      <c r="BC7" s="169"/>
      <c r="BD7" s="169"/>
      <c r="BE7" s="219"/>
      <c r="BF7" s="218"/>
      <c r="BG7" s="169"/>
      <c r="BH7" s="169"/>
      <c r="BI7" s="169"/>
      <c r="BJ7" s="220"/>
      <c r="BK7" s="216"/>
      <c r="BL7" s="205"/>
      <c r="BM7" s="59"/>
      <c r="BN7" s="205"/>
      <c r="BO7" s="205"/>
      <c r="BP7" s="205"/>
      <c r="BQ7" s="205"/>
      <c r="BR7" s="205"/>
      <c r="BS7" s="205"/>
      <c r="BT7" s="205"/>
      <c r="BU7" s="205"/>
      <c r="BV7" s="213"/>
      <c r="BW7" s="234" t="str">
        <f>Texty!$A$11</f>
        <v>čas</v>
      </c>
      <c r="BX7" s="234" t="str">
        <f>Texty!$A$11</f>
        <v>čas</v>
      </c>
      <c r="BY7" s="234" t="str">
        <f>Texty!$A$11</f>
        <v>čas</v>
      </c>
      <c r="BZ7" s="234" t="str">
        <f>Texty!$A$11</f>
        <v>čas</v>
      </c>
      <c r="CA7" s="234" t="str">
        <f>Texty!$A$11</f>
        <v>čas</v>
      </c>
      <c r="CB7" s="234" t="str">
        <f>Texty!$A$11</f>
        <v>čas</v>
      </c>
      <c r="CC7" s="234" t="str">
        <f>Texty!$A$11</f>
        <v>čas</v>
      </c>
      <c r="CD7" s="234" t="str">
        <f>Texty!$A$11</f>
        <v>čas</v>
      </c>
      <c r="CE7" s="234" t="str">
        <f>Texty!$A$11</f>
        <v>čas</v>
      </c>
      <c r="CF7" s="234" t="str">
        <f>Texty!$A$11</f>
        <v>čas</v>
      </c>
      <c r="CG7" s="100" t="str">
        <f>Texty!$A$16</f>
        <v>součet</v>
      </c>
      <c r="CH7" s="7"/>
      <c r="CI7" s="270"/>
      <c r="CJ7" s="269"/>
      <c r="CK7" s="20" t="s">
        <v>22</v>
      </c>
      <c r="CL7" s="14" t="s">
        <v>4</v>
      </c>
      <c r="CM7" s="14" t="s">
        <v>4</v>
      </c>
      <c r="CN7" s="14" t="s">
        <v>4</v>
      </c>
      <c r="CQ7" s="107">
        <f t="shared" ref="CQ7:DT7" si="9">COLUMN(AG6)-COLUMN($AG$6)+1</f>
        <v>1</v>
      </c>
      <c r="CR7" s="107">
        <f t="shared" si="9"/>
        <v>2</v>
      </c>
      <c r="CS7" s="107">
        <f t="shared" si="9"/>
        <v>3</v>
      </c>
      <c r="CT7" s="107">
        <f t="shared" si="9"/>
        <v>4</v>
      </c>
      <c r="CU7" s="107">
        <f t="shared" si="9"/>
        <v>5</v>
      </c>
      <c r="CV7" s="107">
        <f t="shared" si="9"/>
        <v>6</v>
      </c>
      <c r="CW7" s="107">
        <f t="shared" si="9"/>
        <v>7</v>
      </c>
      <c r="CX7" s="107">
        <f t="shared" si="9"/>
        <v>8</v>
      </c>
      <c r="CY7" s="107">
        <f t="shared" si="9"/>
        <v>9</v>
      </c>
      <c r="CZ7" s="107">
        <f t="shared" si="9"/>
        <v>10</v>
      </c>
      <c r="DA7" s="107">
        <f t="shared" si="9"/>
        <v>11</v>
      </c>
      <c r="DB7" s="107">
        <f t="shared" si="9"/>
        <v>12</v>
      </c>
      <c r="DC7" s="107">
        <f t="shared" si="9"/>
        <v>13</v>
      </c>
      <c r="DD7" s="107">
        <f t="shared" si="9"/>
        <v>14</v>
      </c>
      <c r="DE7" s="107">
        <f t="shared" si="9"/>
        <v>15</v>
      </c>
      <c r="DF7" s="107">
        <f t="shared" si="9"/>
        <v>16</v>
      </c>
      <c r="DG7" s="107">
        <f t="shared" si="9"/>
        <v>17</v>
      </c>
      <c r="DH7" s="107">
        <f t="shared" si="9"/>
        <v>18</v>
      </c>
      <c r="DI7" s="107">
        <f t="shared" si="9"/>
        <v>19</v>
      </c>
      <c r="DJ7" s="107">
        <f t="shared" si="9"/>
        <v>20</v>
      </c>
      <c r="DK7" s="107">
        <f t="shared" si="9"/>
        <v>21</v>
      </c>
      <c r="DL7" s="107">
        <f t="shared" si="9"/>
        <v>22</v>
      </c>
      <c r="DM7" s="107">
        <f t="shared" si="9"/>
        <v>23</v>
      </c>
      <c r="DN7" s="107">
        <f t="shared" si="9"/>
        <v>24</v>
      </c>
      <c r="DO7" s="107">
        <f t="shared" si="9"/>
        <v>25</v>
      </c>
      <c r="DP7" s="107">
        <f t="shared" si="9"/>
        <v>26</v>
      </c>
      <c r="DQ7" s="107">
        <f t="shared" si="9"/>
        <v>27</v>
      </c>
      <c r="DR7" s="107">
        <f t="shared" si="9"/>
        <v>28</v>
      </c>
      <c r="DS7" s="107">
        <f t="shared" si="9"/>
        <v>29</v>
      </c>
      <c r="DT7" s="107">
        <f t="shared" si="9"/>
        <v>30</v>
      </c>
      <c r="DV7" s="107">
        <f t="shared" ref="DV7:EE7" si="10">COLUMN(BL6)-COLUMN($BL$6)+1</f>
        <v>1</v>
      </c>
      <c r="DW7" s="107">
        <f t="shared" si="10"/>
        <v>2</v>
      </c>
      <c r="DX7" s="107">
        <f t="shared" si="10"/>
        <v>3</v>
      </c>
      <c r="DY7" s="107">
        <f t="shared" si="10"/>
        <v>4</v>
      </c>
      <c r="DZ7" s="107">
        <f t="shared" si="10"/>
        <v>5</v>
      </c>
      <c r="EA7" s="107">
        <f t="shared" si="10"/>
        <v>6</v>
      </c>
      <c r="EB7" s="107">
        <f t="shared" si="10"/>
        <v>7</v>
      </c>
      <c r="EC7" s="107">
        <f t="shared" si="10"/>
        <v>8</v>
      </c>
      <c r="ED7" s="107">
        <f t="shared" si="10"/>
        <v>9</v>
      </c>
      <c r="EE7" s="107">
        <f t="shared" si="10"/>
        <v>10</v>
      </c>
      <c r="EG7" s="231">
        <f>COLUMN(P6)-COLUMN($P$6)+1</f>
        <v>1</v>
      </c>
      <c r="EH7" s="231">
        <f>COLUMN(R6)-COLUMN($P$6)+1</f>
        <v>3</v>
      </c>
      <c r="EI7" s="231">
        <f>COLUMN(S6)-COLUMN($P$6)+1</f>
        <v>4</v>
      </c>
      <c r="EJ7" s="231">
        <f>COLUMN(T6)-COLUMN($P$6)+1</f>
        <v>5</v>
      </c>
      <c r="EK7" s="231">
        <f>COLUMN(U6)-COLUMN($P$6)+1</f>
        <v>6</v>
      </c>
      <c r="EL7" s="231">
        <f>COLUMN(V6)-COLUMN($P$6)+1</f>
        <v>7</v>
      </c>
      <c r="EM7" s="231">
        <f>COLUMN(X6)-COLUMN($P$6)+1</f>
        <v>9</v>
      </c>
      <c r="EN7" s="231">
        <f>COLUMN(Y6)-COLUMN($P$6)+1</f>
        <v>10</v>
      </c>
      <c r="EO7" s="231">
        <f>COLUMN(Z6)-COLUMN($P$6)+1</f>
        <v>11</v>
      </c>
      <c r="EP7" s="231">
        <f>COLUMN(AA6)-COLUMN($P$6)+1</f>
        <v>12</v>
      </c>
    </row>
    <row r="8" spans="2:146" s="186" customFormat="1" ht="13.5" customHeight="1" x14ac:dyDescent="0.2">
      <c r="B8" s="235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7" t="s">
        <v>301</v>
      </c>
      <c r="P8" s="177" t="s">
        <v>18</v>
      </c>
      <c r="Q8" s="177" t="s">
        <v>17</v>
      </c>
      <c r="R8" s="177" t="s">
        <v>301</v>
      </c>
      <c r="S8" s="177" t="s">
        <v>18</v>
      </c>
      <c r="T8" s="177" t="s">
        <v>17</v>
      </c>
      <c r="U8" s="177" t="s">
        <v>301</v>
      </c>
      <c r="V8" s="177" t="s">
        <v>18</v>
      </c>
      <c r="W8" s="177" t="s">
        <v>17</v>
      </c>
      <c r="X8" s="177" t="s">
        <v>301</v>
      </c>
      <c r="Y8" s="177" t="s">
        <v>18</v>
      </c>
      <c r="Z8" s="177" t="s">
        <v>17</v>
      </c>
      <c r="AA8" s="179"/>
      <c r="AB8" s="179"/>
      <c r="AC8" s="179" t="s">
        <v>18</v>
      </c>
      <c r="AD8" s="179" t="s">
        <v>17</v>
      </c>
      <c r="AE8" s="180" t="s">
        <v>16</v>
      </c>
      <c r="AF8" s="179"/>
      <c r="AG8" s="214">
        <v>1</v>
      </c>
      <c r="AH8" s="181">
        <v>2</v>
      </c>
      <c r="AI8" s="181">
        <v>3</v>
      </c>
      <c r="AJ8" s="181">
        <v>4</v>
      </c>
      <c r="AK8" s="236">
        <v>5</v>
      </c>
      <c r="AL8" s="214">
        <v>6</v>
      </c>
      <c r="AM8" s="181">
        <v>7</v>
      </c>
      <c r="AN8" s="181">
        <v>8</v>
      </c>
      <c r="AO8" s="181">
        <v>9</v>
      </c>
      <c r="AP8" s="236">
        <v>10</v>
      </c>
      <c r="AQ8" s="214">
        <v>11</v>
      </c>
      <c r="AR8" s="181">
        <v>12</v>
      </c>
      <c r="AS8" s="181">
        <v>13</v>
      </c>
      <c r="AT8" s="181">
        <v>14</v>
      </c>
      <c r="AU8" s="236">
        <v>15</v>
      </c>
      <c r="AV8" s="214">
        <v>16</v>
      </c>
      <c r="AW8" s="181">
        <v>17</v>
      </c>
      <c r="AX8" s="181">
        <v>18</v>
      </c>
      <c r="AY8" s="181">
        <v>19</v>
      </c>
      <c r="AZ8" s="236">
        <v>20</v>
      </c>
      <c r="BA8" s="214">
        <v>21</v>
      </c>
      <c r="BB8" s="181">
        <v>22</v>
      </c>
      <c r="BC8" s="181">
        <v>23</v>
      </c>
      <c r="BD8" s="181">
        <v>24</v>
      </c>
      <c r="BE8" s="236">
        <v>25</v>
      </c>
      <c r="BF8" s="214">
        <v>26</v>
      </c>
      <c r="BG8" s="181">
        <v>27</v>
      </c>
      <c r="BH8" s="181">
        <v>28</v>
      </c>
      <c r="BI8" s="181">
        <v>29</v>
      </c>
      <c r="BJ8" s="236">
        <v>30</v>
      </c>
      <c r="BK8" s="217"/>
      <c r="BL8" s="181">
        <f>EG6</f>
        <v>1</v>
      </c>
      <c r="BM8" s="181">
        <f>EH6</f>
        <v>2</v>
      </c>
      <c r="BN8" s="181">
        <f>EI6</f>
        <v>3</v>
      </c>
      <c r="BO8" s="181">
        <f>EJ6</f>
        <v>4</v>
      </c>
      <c r="BP8" s="181">
        <f t="shared" ref="BP8:BU8" si="11">EK6</f>
        <v>5</v>
      </c>
      <c r="BQ8" s="181">
        <f t="shared" si="11"/>
        <v>6</v>
      </c>
      <c r="BR8" s="181">
        <f t="shared" si="11"/>
        <v>7</v>
      </c>
      <c r="BS8" s="181">
        <f t="shared" si="11"/>
        <v>8</v>
      </c>
      <c r="BT8" s="181">
        <f t="shared" si="11"/>
        <v>9</v>
      </c>
      <c r="BU8" s="181">
        <f t="shared" si="11"/>
        <v>10</v>
      </c>
      <c r="BV8" s="214"/>
      <c r="BW8" s="181" t="s">
        <v>2</v>
      </c>
      <c r="BX8" s="181" t="s">
        <v>3</v>
      </c>
      <c r="BY8" s="181" t="s">
        <v>7</v>
      </c>
      <c r="BZ8" s="181" t="s">
        <v>123</v>
      </c>
      <c r="CA8" s="181" t="s">
        <v>124</v>
      </c>
      <c r="CB8" s="181" t="s">
        <v>125</v>
      </c>
      <c r="CC8" s="181" t="s">
        <v>159</v>
      </c>
      <c r="CD8" s="181" t="s">
        <v>160</v>
      </c>
      <c r="CE8" s="181" t="s">
        <v>198</v>
      </c>
      <c r="CF8" s="181" t="s">
        <v>199</v>
      </c>
      <c r="CG8" s="182" t="str">
        <f>Texty!$A$17</f>
        <v>časů</v>
      </c>
      <c r="CH8" s="179" t="str">
        <f>Texty!$A$10</f>
        <v>body</v>
      </c>
      <c r="CI8" s="270"/>
      <c r="CJ8" s="183"/>
      <c r="CK8" s="184" t="s">
        <v>4</v>
      </c>
      <c r="CL8" s="185" t="s">
        <v>54</v>
      </c>
      <c r="CM8" s="185" t="s">
        <v>62</v>
      </c>
      <c r="CN8" s="185" t="s">
        <v>197</v>
      </c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8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G8" s="191"/>
      <c r="EH8" s="191"/>
      <c r="EI8" s="191"/>
      <c r="EJ8" s="191"/>
      <c r="EK8" s="191"/>
      <c r="EL8" s="191"/>
      <c r="EM8" s="191"/>
      <c r="EN8" s="191"/>
      <c r="EO8" s="191"/>
      <c r="EP8" s="191"/>
    </row>
    <row r="9" spans="2:146" x14ac:dyDescent="0.2">
      <c r="B9" s="126">
        <f t="shared" ref="B9:B72" si="12">RANK(CK9,$CK$9:$CK$133)</f>
        <v>1</v>
      </c>
      <c r="C9" s="126" t="str">
        <f t="shared" ref="C9:C40" ca="1" si="13">IF($H9="O",RANK($CK9,$CL$9:$CL$133),"")</f>
        <v/>
      </c>
      <c r="D9" s="126" t="str">
        <f t="shared" ref="D9:D40" ca="1" si="14">IF($H9="P",RANK($CK9,$CM$9:$CM$133),"")</f>
        <v/>
      </c>
      <c r="E9" s="126" t="str">
        <f t="shared" ref="E9:E40" ca="1" si="15">IF($H9="J",RANK($CK9,$CN$9:$CN$133),"")</f>
        <v/>
      </c>
      <c r="F9" s="127" t="str">
        <f ca="1">OFFSET(prihlasky!$H$1,$CJ9,0)</f>
        <v/>
      </c>
      <c r="G9" s="127" t="str">
        <f ca="1">IF(OFFSET(prihlasky!$B$1,$CJ9,0)="","",(OFFSET(prihlasky!$B$1,$CJ9,0)))</f>
        <v/>
      </c>
      <c r="H9" s="127">
        <f ca="1">OFFSET(prihlasky!$I$1,$CJ9,0)</f>
        <v>0</v>
      </c>
      <c r="I9" s="127">
        <f ca="1">OFFSET(prihlasky!$A$1,$CJ9,0)</f>
        <v>0</v>
      </c>
      <c r="J9" s="126">
        <f t="shared" ref="J9:J40" si="16">IF(COUNTIF(AG9:BJ9,"&gt; ''"),CH9-AE9,0)</f>
        <v>0</v>
      </c>
      <c r="K9" s="159">
        <f t="shared" ref="K9:K40" si="17">CG9+($CK$4-SUM(DV9:EE9))*60</f>
        <v>0</v>
      </c>
      <c r="L9" s="131">
        <f t="shared" ref="L9:L40" ca="1" si="18">IF(ISERROR($N$6),0,CO9*$N$6/$CO$4)</f>
        <v>0</v>
      </c>
      <c r="M9" s="127" t="str">
        <f ca="1">IF(OR(CH9=0,ISERROR(MATCH(I9,KKoef!E:E,0))),"",MATCH(I9,KKoef!E:E,0)-1)</f>
        <v/>
      </c>
      <c r="N9" s="127" t="str">
        <f ca="1">IF(M9="","",OFFSET(KKoef!$B$1,M9,0))</f>
        <v/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250"/>
      <c r="AA9" s="119">
        <f t="shared" ref="AA9:AA31" ca="1" si="19">IF(H9="P",Trail_4_P,Trail_4_O)</f>
        <v>0</v>
      </c>
      <c r="AB9" s="252">
        <f>(R9-$R$6-O9+$O$6+X9-$X$6-U9+$U$6)*3600+(S9-$S$6-P9+$P$6+Y9-$Y$6-V9+$V$6)*60+(T9-Q9+Z9-W9)</f>
        <v>0</v>
      </c>
      <c r="AC9" s="119">
        <f>(R9-$R$6-O9+$O$6+X9-$X$6-U9+$U$6)*60+S9-$S$6-P9+$P$6+Y9-$Y$6-V9+$V$6+FLOOR((T9+Z9)/60,1)</f>
        <v>0</v>
      </c>
      <c r="AD9" s="252">
        <f>MOD(T9+Z9,60)</f>
        <v>0</v>
      </c>
      <c r="AE9" s="170">
        <f t="shared" ref="AE9:AE31" ca="1" si="20">IF(AC9*60+AD9&gt;AA9*60,INT((AC9*60+AD9-AA9*60+299)/300),0)</f>
        <v>0</v>
      </c>
      <c r="AF9" s="22"/>
      <c r="AG9" s="221"/>
      <c r="AH9" s="222"/>
      <c r="AI9" s="222"/>
      <c r="AJ9" s="222"/>
      <c r="AK9" s="223"/>
      <c r="AL9" s="221"/>
      <c r="AM9" s="222"/>
      <c r="AN9" s="222"/>
      <c r="AO9" s="222"/>
      <c r="AP9" s="223"/>
      <c r="AQ9" s="221"/>
      <c r="AR9" s="222"/>
      <c r="AS9" s="222"/>
      <c r="AT9" s="222"/>
      <c r="AU9" s="223"/>
      <c r="AV9" s="221"/>
      <c r="AW9" s="222"/>
      <c r="AX9" s="222"/>
      <c r="AY9" s="222"/>
      <c r="AZ9" s="223"/>
      <c r="BA9" s="221"/>
      <c r="BB9" s="222"/>
      <c r="BC9" s="222"/>
      <c r="BD9" s="222"/>
      <c r="BE9" s="223"/>
      <c r="BF9" s="221"/>
      <c r="BG9" s="222"/>
      <c r="BH9" s="222"/>
      <c r="BI9" s="222"/>
      <c r="BJ9" s="223"/>
      <c r="BK9" s="212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215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69">
        <f t="shared" ref="CG9:CG72" si="21">SUM(EG9:EP9)</f>
        <v>0</v>
      </c>
      <c r="CH9" s="26">
        <f t="shared" ref="CH9:CH31" si="22">SUM(CQ9:DU9)</f>
        <v>0</v>
      </c>
      <c r="CJ9" s="39">
        <v>1</v>
      </c>
      <c r="CK9" s="16">
        <f t="shared" ref="CK9:CK40" si="23">IF(CG9=0,0,J9+($CK$4*$CL$4-K9)/($CK$4*$CL$4))</f>
        <v>0</v>
      </c>
      <c r="CL9" s="51">
        <f t="shared" ref="CL9:CN28" ca="1" si="24">IF($H9=CL$8,$CK9,0)</f>
        <v>0</v>
      </c>
      <c r="CM9" s="51">
        <f t="shared" ca="1" si="24"/>
        <v>0</v>
      </c>
      <c r="CN9" s="51">
        <f t="shared" ca="1" si="24"/>
        <v>0</v>
      </c>
      <c r="CO9" s="51">
        <f t="shared" ref="CO9:CO40" ca="1" si="25">IF(I9&lt;"A",0,CK9)</f>
        <v>0</v>
      </c>
      <c r="CQ9" s="107">
        <f t="shared" ref="CQ9:CQ40" si="26">IF(AND(AG$7&lt;&gt;"",AG$7=AG9),1,0)</f>
        <v>0</v>
      </c>
      <c r="CR9" s="107">
        <f t="shared" ref="CR9:CR40" si="27">IF(AND(AH$7&lt;&gt;"",AH$7=AH9),1,0)</f>
        <v>0</v>
      </c>
      <c r="CS9" s="107">
        <f t="shared" ref="CS9:CS40" si="28">IF(AND(AI$7&lt;&gt;"",AI$7=AI9),1,0)</f>
        <v>0</v>
      </c>
      <c r="CT9" s="107">
        <f t="shared" ref="CT9:CT40" si="29">IF(AND(AJ$7&lt;&gt;"",AJ$7=AJ9),1,0)</f>
        <v>0</v>
      </c>
      <c r="CU9" s="107">
        <f t="shared" ref="CU9:CU40" si="30">IF(AND(AK$7&lt;&gt;"",AK$7=AK9),1,0)</f>
        <v>0</v>
      </c>
      <c r="CV9" s="107">
        <f t="shared" ref="CV9:CV40" si="31">IF(AND(AL$7&lt;&gt;"",AL$7=AL9),1,0)</f>
        <v>0</v>
      </c>
      <c r="CW9" s="107">
        <f t="shared" ref="CW9:CW40" si="32">IF(AND(AM$7&lt;&gt;"",AM$7=AM9),1,0)</f>
        <v>0</v>
      </c>
      <c r="CX9" s="107">
        <f t="shared" ref="CX9:CX40" si="33">IF(AND(AN$7&lt;&gt;"",AN$7=AN9),1,0)</f>
        <v>0</v>
      </c>
      <c r="CY9" s="107">
        <f t="shared" ref="CY9:CY40" si="34">IF(AND(AO$7&lt;&gt;"",AO$7=AO9),1,0)</f>
        <v>0</v>
      </c>
      <c r="CZ9" s="107">
        <f t="shared" ref="CZ9:CZ40" si="35">IF(AND(AP$7&lt;&gt;"",AP$7=AP9),1,0)</f>
        <v>0</v>
      </c>
      <c r="DA9" s="107">
        <f t="shared" ref="DA9:DA40" si="36">IF(AND(AQ$7&lt;&gt;"",AQ$7=AQ9),1,0)</f>
        <v>0</v>
      </c>
      <c r="DB9" s="107">
        <f t="shared" ref="DB9:DB40" si="37">IF(AND(AR$7&lt;&gt;"",AR$7=AR9),1,0)</f>
        <v>0</v>
      </c>
      <c r="DC9" s="107">
        <f t="shared" ref="DC9:DC40" si="38">IF(AND(AS$7&lt;&gt;"",AS$7=AS9),1,0)</f>
        <v>0</v>
      </c>
      <c r="DD9" s="107">
        <f t="shared" ref="DD9:DD40" si="39">IF(AND(AT$7&lt;&gt;"",AT$7=AT9),1,0)</f>
        <v>0</v>
      </c>
      <c r="DE9" s="107">
        <f t="shared" ref="DE9:DE40" si="40">IF(AND(AU$7&lt;&gt;"",AU$7=AU9),1,0)</f>
        <v>0</v>
      </c>
      <c r="DF9" s="107">
        <f t="shared" ref="DF9:DF40" si="41">IF(AND(AV$7&lt;&gt;"",AV$7=AV9),1,0)</f>
        <v>0</v>
      </c>
      <c r="DG9" s="107">
        <f t="shared" ref="DG9:DG40" si="42">IF(AND(AW$7&lt;&gt;"",AW$7=AW9),1,0)</f>
        <v>0</v>
      </c>
      <c r="DH9" s="107">
        <f t="shared" ref="DH9:DH40" si="43">IF(AND(AX$7&lt;&gt;"",AX$7=AX9),1,0)</f>
        <v>0</v>
      </c>
      <c r="DI9" s="107">
        <f t="shared" ref="DI9:DI40" si="44">IF(AND(AY$7&lt;&gt;"",AY$7=AY9),1,0)</f>
        <v>0</v>
      </c>
      <c r="DJ9" s="107">
        <f t="shared" ref="DJ9:DJ40" si="45">IF(AND(AZ$7&lt;&gt;"",AZ$7=AZ9),1,0)</f>
        <v>0</v>
      </c>
      <c r="DK9" s="107">
        <f t="shared" ref="DK9:DK40" si="46">IF(AND(BA$7&lt;&gt;"",BA$7=BA9),1,0)</f>
        <v>0</v>
      </c>
      <c r="DL9" s="107">
        <f t="shared" ref="DL9:DL40" si="47">IF(AND(BB$7&lt;&gt;"",BB$7=BB9),1,0)</f>
        <v>0</v>
      </c>
      <c r="DM9" s="107">
        <f t="shared" ref="DM9:DM40" si="48">IF(AND(BC$7&lt;&gt;"",BC$7=BC9),1,0)</f>
        <v>0</v>
      </c>
      <c r="DN9" s="107">
        <f t="shared" ref="DN9:DN40" si="49">IF(AND(BD$7&lt;&gt;"",BD$7=BD9),1,0)</f>
        <v>0</v>
      </c>
      <c r="DO9" s="107">
        <f t="shared" ref="DO9:DO40" si="50">IF(AND(BE$7&lt;&gt;"",BE$7=BE9),1,0)</f>
        <v>0</v>
      </c>
      <c r="DP9" s="107">
        <f t="shared" ref="DP9:DP40" si="51">IF(AND(BF$7&lt;&gt;"",BF$7=BF9),1,0)</f>
        <v>0</v>
      </c>
      <c r="DQ9" s="107">
        <f t="shared" ref="DQ9:DQ40" si="52">IF(AND(BG$7&lt;&gt;"",BG$7=BG9),1,0)</f>
        <v>0</v>
      </c>
      <c r="DR9" s="107">
        <f t="shared" ref="DR9:DR40" si="53">IF(AND(BH$7&lt;&gt;"",BH$7=BH9),1,0)</f>
        <v>0</v>
      </c>
      <c r="DS9" s="107">
        <f t="shared" ref="DS9:DS40" si="54">IF(AND(BI$7&lt;&gt;"",BI$7=BI9),1,0)</f>
        <v>0</v>
      </c>
      <c r="DT9" s="107">
        <f t="shared" ref="DT9:DT40" si="55">IF(AND(BJ$7&lt;&gt;"",BJ$7=BJ9),1,0)</f>
        <v>0</v>
      </c>
      <c r="DV9" s="107">
        <f t="shared" ref="DV9:DV40" si="56">IF(AND(BL$7&lt;&gt;"",BL$7=BL9),1,0)</f>
        <v>0</v>
      </c>
      <c r="DW9" s="107">
        <f t="shared" ref="DW9:DW40" si="57">IF(AND(BM$7&lt;&gt;"",BM$7=BM9),1,0)</f>
        <v>0</v>
      </c>
      <c r="DX9" s="107">
        <f t="shared" ref="DX9:DX40" si="58">IF(AND(BN$7&lt;&gt;"",BN$7=BN9),1,0)</f>
        <v>0</v>
      </c>
      <c r="DY9" s="107">
        <f t="shared" ref="DY9:DY40" si="59">IF(AND(BO$7&lt;&gt;"",BO$7=BO9),1,0)</f>
        <v>0</v>
      </c>
      <c r="DZ9" s="107">
        <f t="shared" ref="DZ9:DZ40" si="60">IF(AND(BP$7&lt;&gt;"",BP$7=BP9),1,0)</f>
        <v>0</v>
      </c>
      <c r="EA9" s="107">
        <f t="shared" ref="EA9:EA40" si="61">IF(AND(BQ$7&lt;&gt;"",BQ$7=BQ9),1,0)</f>
        <v>0</v>
      </c>
      <c r="EB9" s="107">
        <f t="shared" ref="EB9:EB40" si="62">IF(AND(BR$7&lt;&gt;"",BR$7=BR9),1,0)</f>
        <v>0</v>
      </c>
      <c r="EC9" s="107">
        <f t="shared" ref="EC9:EC40" si="63">IF(AND(BS$7&lt;&gt;"",BS$7=BS9),1,0)</f>
        <v>0</v>
      </c>
      <c r="ED9" s="107">
        <f t="shared" ref="ED9:ED40" si="64">IF(AND(BT$7&lt;&gt;"",BT$7=BT9),1,0)</f>
        <v>0</v>
      </c>
      <c r="EE9" s="107">
        <f t="shared" ref="EE9:EE40" si="65">IF(AND(BU$7&lt;&gt;"",BU$7=BU9),1,0)</f>
        <v>0</v>
      </c>
      <c r="EG9" s="195">
        <f t="shared" ref="EG9:EG40" si="66">IF(BW$7="",0,BW9)</f>
        <v>0</v>
      </c>
      <c r="EH9" s="195">
        <f t="shared" ref="EH9:EH40" si="67">IF(BX$7="",0,BX9)</f>
        <v>0</v>
      </c>
      <c r="EI9" s="195">
        <f t="shared" ref="EI9:EI40" si="68">IF(BY$7="",0,BY9)</f>
        <v>0</v>
      </c>
      <c r="EJ9" s="195">
        <f t="shared" ref="EJ9:EJ40" si="69">IF(BZ$7="",0,BZ9)</f>
        <v>0</v>
      </c>
      <c r="EK9" s="195">
        <f t="shared" ref="EK9:EP24" si="70">IF(CA$7="",0,CA9)</f>
        <v>0</v>
      </c>
      <c r="EL9" s="195">
        <f t="shared" si="70"/>
        <v>0</v>
      </c>
      <c r="EM9" s="195">
        <f t="shared" si="70"/>
        <v>0</v>
      </c>
      <c r="EN9" s="195">
        <f t="shared" si="70"/>
        <v>0</v>
      </c>
      <c r="EO9" s="195">
        <f t="shared" si="70"/>
        <v>0</v>
      </c>
      <c r="EP9" s="195">
        <f t="shared" si="70"/>
        <v>0</v>
      </c>
    </row>
    <row r="10" spans="2:146" x14ac:dyDescent="0.2">
      <c r="B10" s="126">
        <f t="shared" si="12"/>
        <v>1</v>
      </c>
      <c r="C10" s="126" t="str">
        <f t="shared" ca="1" si="13"/>
        <v/>
      </c>
      <c r="D10" s="126" t="str">
        <f t="shared" ca="1" si="14"/>
        <v/>
      </c>
      <c r="E10" s="126" t="str">
        <f t="shared" ca="1" si="15"/>
        <v/>
      </c>
      <c r="F10" s="127" t="str">
        <f ca="1">OFFSET(prihlasky!$H$1,$CJ10,0)</f>
        <v/>
      </c>
      <c r="G10" s="127" t="str">
        <f ca="1">IF(OFFSET(prihlasky!$B$1,$CJ10,0)="","",(OFFSET(prihlasky!$B$1,$CJ10,0)))</f>
        <v/>
      </c>
      <c r="H10" s="127">
        <f ca="1">OFFSET(prihlasky!$I$1,$CJ10,0)</f>
        <v>0</v>
      </c>
      <c r="I10" s="127">
        <f ca="1">OFFSET(prihlasky!$A$1,$CJ10,0)</f>
        <v>0</v>
      </c>
      <c r="J10" s="126">
        <f t="shared" si="16"/>
        <v>0</v>
      </c>
      <c r="K10" s="159">
        <f t="shared" si="17"/>
        <v>0</v>
      </c>
      <c r="L10" s="131">
        <f t="shared" ca="1" si="18"/>
        <v>0</v>
      </c>
      <c r="M10" s="127" t="str">
        <f ca="1">IF(OR(CH10=0,ISERROR(MATCH(I10,KKoef!E:E,0))),"",MATCH(I10,KKoef!E:E,0)-1)</f>
        <v/>
      </c>
      <c r="N10" s="127" t="str">
        <f ca="1">IF(M10="","",OFFSET(KKoef!$B$1,M10,0))</f>
        <v/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250"/>
      <c r="AA10" s="119">
        <f t="shared" ca="1" si="19"/>
        <v>0</v>
      </c>
      <c r="AB10" s="252">
        <f t="shared" ref="AB10:AB73" si="71">(R10-$R$6-O10+$O$6+X10-$X$6-U10+$U$6)*3600+(S10-$S$6-P10+$P$6+Y10-$Y$6-V10+$V$6)*60+(T10-Q10+Z10-W10)</f>
        <v>0</v>
      </c>
      <c r="AC10" s="119">
        <f t="shared" ref="AC10:AC73" si="72">(R10-$R$6-O10+$O$6+X10-$X$6-U10+$U$6)*60+S10-$S$6-P10+$P$6+Y10-$Y$6-V10+$V$6+FLOOR((T10+Z10)/60,1)</f>
        <v>0</v>
      </c>
      <c r="AD10" s="252">
        <f t="shared" ref="AD10:AD73" si="73">MOD(T10+Z10,60)</f>
        <v>0</v>
      </c>
      <c r="AE10" s="170">
        <f t="shared" ca="1" si="20"/>
        <v>0</v>
      </c>
      <c r="AF10" s="22"/>
      <c r="AG10" s="224"/>
      <c r="AH10" s="194"/>
      <c r="AI10" s="194"/>
      <c r="AJ10" s="194"/>
      <c r="AK10" s="225"/>
      <c r="AL10" s="224"/>
      <c r="AM10" s="194"/>
      <c r="AN10" s="194"/>
      <c r="AO10" s="194"/>
      <c r="AP10" s="225"/>
      <c r="AQ10" s="224"/>
      <c r="AR10" s="194"/>
      <c r="AS10" s="194"/>
      <c r="AT10" s="194"/>
      <c r="AU10" s="225"/>
      <c r="AV10" s="224"/>
      <c r="AW10" s="194"/>
      <c r="AX10" s="194"/>
      <c r="AY10" s="194"/>
      <c r="AZ10" s="225"/>
      <c r="BA10" s="224"/>
      <c r="BB10" s="194"/>
      <c r="BC10" s="194"/>
      <c r="BD10" s="194"/>
      <c r="BE10" s="225"/>
      <c r="BF10" s="224"/>
      <c r="BG10" s="194"/>
      <c r="BH10" s="194"/>
      <c r="BI10" s="194"/>
      <c r="BJ10" s="225"/>
      <c r="BK10" s="212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215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69">
        <f t="shared" si="21"/>
        <v>0</v>
      </c>
      <c r="CH10" s="26">
        <f t="shared" si="22"/>
        <v>0</v>
      </c>
      <c r="CJ10" s="39">
        <v>2</v>
      </c>
      <c r="CK10" s="16">
        <f t="shared" si="23"/>
        <v>0</v>
      </c>
      <c r="CL10" s="51">
        <f t="shared" ca="1" si="24"/>
        <v>0</v>
      </c>
      <c r="CM10" s="51">
        <f t="shared" ca="1" si="24"/>
        <v>0</v>
      </c>
      <c r="CN10" s="51">
        <f t="shared" ca="1" si="24"/>
        <v>0</v>
      </c>
      <c r="CO10" s="51">
        <f t="shared" ca="1" si="25"/>
        <v>0</v>
      </c>
      <c r="CQ10" s="107">
        <f t="shared" si="26"/>
        <v>0</v>
      </c>
      <c r="CR10" s="107">
        <f t="shared" si="27"/>
        <v>0</v>
      </c>
      <c r="CS10" s="107">
        <f t="shared" si="28"/>
        <v>0</v>
      </c>
      <c r="CT10" s="107">
        <f t="shared" si="29"/>
        <v>0</v>
      </c>
      <c r="CU10" s="107">
        <f t="shared" si="30"/>
        <v>0</v>
      </c>
      <c r="CV10" s="107">
        <f t="shared" si="31"/>
        <v>0</v>
      </c>
      <c r="CW10" s="107">
        <f t="shared" si="32"/>
        <v>0</v>
      </c>
      <c r="CX10" s="107">
        <f t="shared" si="33"/>
        <v>0</v>
      </c>
      <c r="CY10" s="107">
        <f t="shared" si="34"/>
        <v>0</v>
      </c>
      <c r="CZ10" s="107">
        <f t="shared" si="35"/>
        <v>0</v>
      </c>
      <c r="DA10" s="107">
        <f t="shared" si="36"/>
        <v>0</v>
      </c>
      <c r="DB10" s="107">
        <f t="shared" si="37"/>
        <v>0</v>
      </c>
      <c r="DC10" s="107">
        <f t="shared" si="38"/>
        <v>0</v>
      </c>
      <c r="DD10" s="107">
        <f t="shared" si="39"/>
        <v>0</v>
      </c>
      <c r="DE10" s="107">
        <f t="shared" si="40"/>
        <v>0</v>
      </c>
      <c r="DF10" s="107">
        <f t="shared" si="41"/>
        <v>0</v>
      </c>
      <c r="DG10" s="107">
        <f t="shared" si="42"/>
        <v>0</v>
      </c>
      <c r="DH10" s="107">
        <f t="shared" si="43"/>
        <v>0</v>
      </c>
      <c r="DI10" s="107">
        <f t="shared" si="44"/>
        <v>0</v>
      </c>
      <c r="DJ10" s="107">
        <f t="shared" si="45"/>
        <v>0</v>
      </c>
      <c r="DK10" s="107">
        <f t="shared" si="46"/>
        <v>0</v>
      </c>
      <c r="DL10" s="107">
        <f t="shared" si="47"/>
        <v>0</v>
      </c>
      <c r="DM10" s="107">
        <f t="shared" si="48"/>
        <v>0</v>
      </c>
      <c r="DN10" s="107">
        <f t="shared" si="49"/>
        <v>0</v>
      </c>
      <c r="DO10" s="107">
        <f t="shared" si="50"/>
        <v>0</v>
      </c>
      <c r="DP10" s="107">
        <f t="shared" si="51"/>
        <v>0</v>
      </c>
      <c r="DQ10" s="107">
        <f t="shared" si="52"/>
        <v>0</v>
      </c>
      <c r="DR10" s="107">
        <f t="shared" si="53"/>
        <v>0</v>
      </c>
      <c r="DS10" s="107">
        <f t="shared" si="54"/>
        <v>0</v>
      </c>
      <c r="DT10" s="107">
        <f t="shared" si="55"/>
        <v>0</v>
      </c>
      <c r="DV10" s="107">
        <f t="shared" si="56"/>
        <v>0</v>
      </c>
      <c r="DW10" s="107">
        <f t="shared" si="57"/>
        <v>0</v>
      </c>
      <c r="DX10" s="107">
        <f t="shared" si="58"/>
        <v>0</v>
      </c>
      <c r="DY10" s="107">
        <f t="shared" si="59"/>
        <v>0</v>
      </c>
      <c r="DZ10" s="107">
        <f t="shared" si="60"/>
        <v>0</v>
      </c>
      <c r="EA10" s="107">
        <f t="shared" si="61"/>
        <v>0</v>
      </c>
      <c r="EB10" s="107">
        <f t="shared" si="62"/>
        <v>0</v>
      </c>
      <c r="EC10" s="107">
        <f t="shared" si="63"/>
        <v>0</v>
      </c>
      <c r="ED10" s="107">
        <f t="shared" si="64"/>
        <v>0</v>
      </c>
      <c r="EE10" s="107">
        <f t="shared" si="65"/>
        <v>0</v>
      </c>
      <c r="EG10" s="195">
        <f t="shared" si="66"/>
        <v>0</v>
      </c>
      <c r="EH10" s="195">
        <f t="shared" si="67"/>
        <v>0</v>
      </c>
      <c r="EI10" s="195">
        <f t="shared" si="68"/>
        <v>0</v>
      </c>
      <c r="EJ10" s="195">
        <f t="shared" si="69"/>
        <v>0</v>
      </c>
      <c r="EK10" s="195">
        <f t="shared" si="70"/>
        <v>0</v>
      </c>
      <c r="EL10" s="195">
        <f t="shared" si="70"/>
        <v>0</v>
      </c>
      <c r="EM10" s="195">
        <f t="shared" si="70"/>
        <v>0</v>
      </c>
      <c r="EN10" s="195">
        <f t="shared" si="70"/>
        <v>0</v>
      </c>
      <c r="EO10" s="195">
        <f t="shared" si="70"/>
        <v>0</v>
      </c>
      <c r="EP10" s="195">
        <f t="shared" si="70"/>
        <v>0</v>
      </c>
    </row>
    <row r="11" spans="2:146" ht="12" customHeight="1" x14ac:dyDescent="0.2">
      <c r="B11" s="126">
        <f t="shared" si="12"/>
        <v>1</v>
      </c>
      <c r="C11" s="126" t="str">
        <f t="shared" ca="1" si="13"/>
        <v/>
      </c>
      <c r="D11" s="126" t="str">
        <f t="shared" ca="1" si="14"/>
        <v/>
      </c>
      <c r="E11" s="126" t="str">
        <f t="shared" ca="1" si="15"/>
        <v/>
      </c>
      <c r="F11" s="127" t="str">
        <f ca="1">OFFSET(prihlasky!$H$1,$CJ11,0)</f>
        <v/>
      </c>
      <c r="G11" s="127" t="str">
        <f ca="1">IF(OFFSET(prihlasky!$B$1,$CJ11,0)="","",(OFFSET(prihlasky!$B$1,$CJ11,0)))</f>
        <v/>
      </c>
      <c r="H11" s="127">
        <f ca="1">OFFSET(prihlasky!$I$1,$CJ11,0)</f>
        <v>0</v>
      </c>
      <c r="I11" s="127">
        <f ca="1">OFFSET(prihlasky!$A$1,$CJ11,0)</f>
        <v>0</v>
      </c>
      <c r="J11" s="126">
        <f t="shared" si="16"/>
        <v>0</v>
      </c>
      <c r="K11" s="159">
        <f t="shared" si="17"/>
        <v>0</v>
      </c>
      <c r="L11" s="131">
        <f t="shared" ca="1" si="18"/>
        <v>0</v>
      </c>
      <c r="M11" s="127" t="str">
        <f ca="1">IF(OR(CH11=0,ISERROR(MATCH(I11,KKoef!E:E,0))),"",MATCH(I11,KKoef!E:E,0)-1)</f>
        <v/>
      </c>
      <c r="N11" s="127" t="str">
        <f ca="1">IF(M11="","",OFFSET(KKoef!$B$1,M11,0))</f>
        <v/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250"/>
      <c r="AA11" s="119">
        <f t="shared" ca="1" si="19"/>
        <v>0</v>
      </c>
      <c r="AB11" s="252">
        <f t="shared" si="71"/>
        <v>0</v>
      </c>
      <c r="AC11" s="119">
        <f t="shared" si="72"/>
        <v>0</v>
      </c>
      <c r="AD11" s="252">
        <f t="shared" si="73"/>
        <v>0</v>
      </c>
      <c r="AE11" s="170">
        <f t="shared" ca="1" si="20"/>
        <v>0</v>
      </c>
      <c r="AF11" s="22"/>
      <c r="AG11" s="224"/>
      <c r="AH11" s="194"/>
      <c r="AI11" s="194"/>
      <c r="AJ11" s="194"/>
      <c r="AK11" s="225"/>
      <c r="AL11" s="224"/>
      <c r="AM11" s="194"/>
      <c r="AN11" s="194"/>
      <c r="AO11" s="194"/>
      <c r="AP11" s="225"/>
      <c r="AQ11" s="224"/>
      <c r="AR11" s="194"/>
      <c r="AS11" s="194"/>
      <c r="AT11" s="194"/>
      <c r="AU11" s="225"/>
      <c r="AV11" s="224"/>
      <c r="AW11" s="194"/>
      <c r="AX11" s="194"/>
      <c r="AY11" s="194"/>
      <c r="AZ11" s="225"/>
      <c r="BA11" s="224"/>
      <c r="BB11" s="194"/>
      <c r="BC11" s="194"/>
      <c r="BD11" s="194"/>
      <c r="BE11" s="225"/>
      <c r="BF11" s="224"/>
      <c r="BG11" s="194"/>
      <c r="BH11" s="194"/>
      <c r="BI11" s="194"/>
      <c r="BJ11" s="225"/>
      <c r="BK11" s="212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215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69">
        <f t="shared" si="21"/>
        <v>0</v>
      </c>
      <c r="CH11" s="26">
        <f t="shared" si="22"/>
        <v>0</v>
      </c>
      <c r="CJ11" s="39">
        <v>3</v>
      </c>
      <c r="CK11" s="16">
        <f t="shared" si="23"/>
        <v>0</v>
      </c>
      <c r="CL11" s="51">
        <f t="shared" ca="1" si="24"/>
        <v>0</v>
      </c>
      <c r="CM11" s="51">
        <f t="shared" ca="1" si="24"/>
        <v>0</v>
      </c>
      <c r="CN11" s="51">
        <f t="shared" ca="1" si="24"/>
        <v>0</v>
      </c>
      <c r="CO11" s="51">
        <f t="shared" ca="1" si="25"/>
        <v>0</v>
      </c>
      <c r="CQ11" s="107">
        <f t="shared" si="26"/>
        <v>0</v>
      </c>
      <c r="CR11" s="107">
        <f t="shared" si="27"/>
        <v>0</v>
      </c>
      <c r="CS11" s="107">
        <f t="shared" si="28"/>
        <v>0</v>
      </c>
      <c r="CT11" s="107">
        <f t="shared" si="29"/>
        <v>0</v>
      </c>
      <c r="CU11" s="107">
        <f t="shared" si="30"/>
        <v>0</v>
      </c>
      <c r="CV11" s="107">
        <f t="shared" si="31"/>
        <v>0</v>
      </c>
      <c r="CW11" s="107">
        <f t="shared" si="32"/>
        <v>0</v>
      </c>
      <c r="CX11" s="107">
        <f t="shared" si="33"/>
        <v>0</v>
      </c>
      <c r="CY11" s="107">
        <f t="shared" si="34"/>
        <v>0</v>
      </c>
      <c r="CZ11" s="107">
        <f t="shared" si="35"/>
        <v>0</v>
      </c>
      <c r="DA11" s="107">
        <f t="shared" si="36"/>
        <v>0</v>
      </c>
      <c r="DB11" s="107">
        <f t="shared" si="37"/>
        <v>0</v>
      </c>
      <c r="DC11" s="107">
        <f t="shared" si="38"/>
        <v>0</v>
      </c>
      <c r="DD11" s="107">
        <f t="shared" si="39"/>
        <v>0</v>
      </c>
      <c r="DE11" s="107">
        <f t="shared" si="40"/>
        <v>0</v>
      </c>
      <c r="DF11" s="107">
        <f t="shared" si="41"/>
        <v>0</v>
      </c>
      <c r="DG11" s="107">
        <f t="shared" si="42"/>
        <v>0</v>
      </c>
      <c r="DH11" s="107">
        <f t="shared" si="43"/>
        <v>0</v>
      </c>
      <c r="DI11" s="107">
        <f t="shared" si="44"/>
        <v>0</v>
      </c>
      <c r="DJ11" s="107">
        <f t="shared" si="45"/>
        <v>0</v>
      </c>
      <c r="DK11" s="107">
        <f t="shared" si="46"/>
        <v>0</v>
      </c>
      <c r="DL11" s="107">
        <f t="shared" si="47"/>
        <v>0</v>
      </c>
      <c r="DM11" s="107">
        <f t="shared" si="48"/>
        <v>0</v>
      </c>
      <c r="DN11" s="107">
        <f t="shared" si="49"/>
        <v>0</v>
      </c>
      <c r="DO11" s="107">
        <f t="shared" si="50"/>
        <v>0</v>
      </c>
      <c r="DP11" s="107">
        <f t="shared" si="51"/>
        <v>0</v>
      </c>
      <c r="DQ11" s="107">
        <f t="shared" si="52"/>
        <v>0</v>
      </c>
      <c r="DR11" s="107">
        <f t="shared" si="53"/>
        <v>0</v>
      </c>
      <c r="DS11" s="107">
        <f t="shared" si="54"/>
        <v>0</v>
      </c>
      <c r="DT11" s="107">
        <f t="shared" si="55"/>
        <v>0</v>
      </c>
      <c r="DV11" s="107">
        <f t="shared" si="56"/>
        <v>0</v>
      </c>
      <c r="DW11" s="107">
        <f t="shared" si="57"/>
        <v>0</v>
      </c>
      <c r="DX11" s="107">
        <f t="shared" si="58"/>
        <v>0</v>
      </c>
      <c r="DY11" s="107">
        <f t="shared" si="59"/>
        <v>0</v>
      </c>
      <c r="DZ11" s="107">
        <f t="shared" si="60"/>
        <v>0</v>
      </c>
      <c r="EA11" s="107">
        <f t="shared" si="61"/>
        <v>0</v>
      </c>
      <c r="EB11" s="107">
        <f t="shared" si="62"/>
        <v>0</v>
      </c>
      <c r="EC11" s="107">
        <f t="shared" si="63"/>
        <v>0</v>
      </c>
      <c r="ED11" s="107">
        <f t="shared" si="64"/>
        <v>0</v>
      </c>
      <c r="EE11" s="107">
        <f t="shared" si="65"/>
        <v>0</v>
      </c>
      <c r="EG11" s="195">
        <f t="shared" si="66"/>
        <v>0</v>
      </c>
      <c r="EH11" s="195">
        <f t="shared" si="67"/>
        <v>0</v>
      </c>
      <c r="EI11" s="195">
        <f t="shared" si="68"/>
        <v>0</v>
      </c>
      <c r="EJ11" s="195">
        <f t="shared" si="69"/>
        <v>0</v>
      </c>
      <c r="EK11" s="195">
        <f t="shared" si="70"/>
        <v>0</v>
      </c>
      <c r="EL11" s="195">
        <f t="shared" si="70"/>
        <v>0</v>
      </c>
      <c r="EM11" s="195">
        <f t="shared" si="70"/>
        <v>0</v>
      </c>
      <c r="EN11" s="195">
        <f t="shared" si="70"/>
        <v>0</v>
      </c>
      <c r="EO11" s="195">
        <f t="shared" si="70"/>
        <v>0</v>
      </c>
      <c r="EP11" s="195">
        <f t="shared" si="70"/>
        <v>0</v>
      </c>
    </row>
    <row r="12" spans="2:146" ht="12" customHeight="1" x14ac:dyDescent="0.2">
      <c r="B12" s="126">
        <f t="shared" si="12"/>
        <v>1</v>
      </c>
      <c r="C12" s="126" t="str">
        <f t="shared" ca="1" si="13"/>
        <v/>
      </c>
      <c r="D12" s="126" t="str">
        <f t="shared" ca="1" si="14"/>
        <v/>
      </c>
      <c r="E12" s="126" t="str">
        <f t="shared" ca="1" si="15"/>
        <v/>
      </c>
      <c r="F12" s="127" t="str">
        <f ca="1">OFFSET(prihlasky!$H$1,$CJ12,0)</f>
        <v/>
      </c>
      <c r="G12" s="127" t="str">
        <f ca="1">IF(OFFSET(prihlasky!$B$1,$CJ12,0)="","",(OFFSET(prihlasky!$B$1,$CJ12,0)))</f>
        <v/>
      </c>
      <c r="H12" s="127">
        <f ca="1">OFFSET(prihlasky!$I$1,$CJ12,0)</f>
        <v>0</v>
      </c>
      <c r="I12" s="127">
        <f ca="1">OFFSET(prihlasky!$A$1,$CJ12,0)</f>
        <v>0</v>
      </c>
      <c r="J12" s="126">
        <f t="shared" si="16"/>
        <v>0</v>
      </c>
      <c r="K12" s="159">
        <f t="shared" si="17"/>
        <v>0</v>
      </c>
      <c r="L12" s="131">
        <f t="shared" ca="1" si="18"/>
        <v>0</v>
      </c>
      <c r="M12" s="127" t="str">
        <f ca="1">IF(OR(CH12=0,ISERROR(MATCH(I12,KKoef!E:E,0))),"",MATCH(I12,KKoef!E:E,0)-1)</f>
        <v/>
      </c>
      <c r="N12" s="127" t="str">
        <f ca="1">IF(M12="","",OFFSET(KKoef!$B$1,M12,0))</f>
        <v/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250"/>
      <c r="AA12" s="119">
        <f t="shared" ca="1" si="19"/>
        <v>0</v>
      </c>
      <c r="AB12" s="252">
        <f t="shared" si="71"/>
        <v>0</v>
      </c>
      <c r="AC12" s="119">
        <f t="shared" si="72"/>
        <v>0</v>
      </c>
      <c r="AD12" s="252">
        <f t="shared" si="73"/>
        <v>0</v>
      </c>
      <c r="AE12" s="170">
        <f t="shared" ca="1" si="20"/>
        <v>0</v>
      </c>
      <c r="AF12" s="22"/>
      <c r="AG12" s="224"/>
      <c r="AH12" s="194"/>
      <c r="AI12" s="194"/>
      <c r="AJ12" s="194"/>
      <c r="AK12" s="225"/>
      <c r="AL12" s="224"/>
      <c r="AM12" s="194"/>
      <c r="AN12" s="194"/>
      <c r="AO12" s="194"/>
      <c r="AP12" s="225"/>
      <c r="AQ12" s="224"/>
      <c r="AR12" s="194"/>
      <c r="AS12" s="194"/>
      <c r="AT12" s="194"/>
      <c r="AU12" s="225"/>
      <c r="AV12" s="224"/>
      <c r="AW12" s="194"/>
      <c r="AX12" s="194"/>
      <c r="AY12" s="194"/>
      <c r="AZ12" s="225"/>
      <c r="BA12" s="224"/>
      <c r="BB12" s="194"/>
      <c r="BC12" s="194"/>
      <c r="BD12" s="194"/>
      <c r="BE12" s="225"/>
      <c r="BF12" s="224"/>
      <c r="BG12" s="194"/>
      <c r="BH12" s="194"/>
      <c r="BI12" s="194"/>
      <c r="BJ12" s="225"/>
      <c r="BK12" s="212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215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69">
        <f t="shared" si="21"/>
        <v>0</v>
      </c>
      <c r="CH12" s="26">
        <f t="shared" si="22"/>
        <v>0</v>
      </c>
      <c r="CJ12" s="39">
        <v>4</v>
      </c>
      <c r="CK12" s="16">
        <f t="shared" si="23"/>
        <v>0</v>
      </c>
      <c r="CL12" s="51">
        <f t="shared" ca="1" si="24"/>
        <v>0</v>
      </c>
      <c r="CM12" s="51">
        <f t="shared" ca="1" si="24"/>
        <v>0</v>
      </c>
      <c r="CN12" s="51">
        <f t="shared" ca="1" si="24"/>
        <v>0</v>
      </c>
      <c r="CO12" s="51">
        <f t="shared" ca="1" si="25"/>
        <v>0</v>
      </c>
      <c r="CQ12" s="107">
        <f t="shared" si="26"/>
        <v>0</v>
      </c>
      <c r="CR12" s="107">
        <f t="shared" si="27"/>
        <v>0</v>
      </c>
      <c r="CS12" s="107">
        <f t="shared" si="28"/>
        <v>0</v>
      </c>
      <c r="CT12" s="107">
        <f t="shared" si="29"/>
        <v>0</v>
      </c>
      <c r="CU12" s="107">
        <f t="shared" si="30"/>
        <v>0</v>
      </c>
      <c r="CV12" s="107">
        <f t="shared" si="31"/>
        <v>0</v>
      </c>
      <c r="CW12" s="107">
        <f t="shared" si="32"/>
        <v>0</v>
      </c>
      <c r="CX12" s="107">
        <f t="shared" si="33"/>
        <v>0</v>
      </c>
      <c r="CY12" s="107">
        <f t="shared" si="34"/>
        <v>0</v>
      </c>
      <c r="CZ12" s="107">
        <f t="shared" si="35"/>
        <v>0</v>
      </c>
      <c r="DA12" s="107">
        <f t="shared" si="36"/>
        <v>0</v>
      </c>
      <c r="DB12" s="107">
        <f t="shared" si="37"/>
        <v>0</v>
      </c>
      <c r="DC12" s="107">
        <f t="shared" si="38"/>
        <v>0</v>
      </c>
      <c r="DD12" s="107">
        <f t="shared" si="39"/>
        <v>0</v>
      </c>
      <c r="DE12" s="107">
        <f t="shared" si="40"/>
        <v>0</v>
      </c>
      <c r="DF12" s="107">
        <f t="shared" si="41"/>
        <v>0</v>
      </c>
      <c r="DG12" s="107">
        <f t="shared" si="42"/>
        <v>0</v>
      </c>
      <c r="DH12" s="107">
        <f t="shared" si="43"/>
        <v>0</v>
      </c>
      <c r="DI12" s="107">
        <f t="shared" si="44"/>
        <v>0</v>
      </c>
      <c r="DJ12" s="107">
        <f t="shared" si="45"/>
        <v>0</v>
      </c>
      <c r="DK12" s="107">
        <f t="shared" si="46"/>
        <v>0</v>
      </c>
      <c r="DL12" s="107">
        <f t="shared" si="47"/>
        <v>0</v>
      </c>
      <c r="DM12" s="107">
        <f t="shared" si="48"/>
        <v>0</v>
      </c>
      <c r="DN12" s="107">
        <f t="shared" si="49"/>
        <v>0</v>
      </c>
      <c r="DO12" s="107">
        <f t="shared" si="50"/>
        <v>0</v>
      </c>
      <c r="DP12" s="107">
        <f t="shared" si="51"/>
        <v>0</v>
      </c>
      <c r="DQ12" s="107">
        <f t="shared" si="52"/>
        <v>0</v>
      </c>
      <c r="DR12" s="107">
        <f t="shared" si="53"/>
        <v>0</v>
      </c>
      <c r="DS12" s="107">
        <f t="shared" si="54"/>
        <v>0</v>
      </c>
      <c r="DT12" s="107">
        <f t="shared" si="55"/>
        <v>0</v>
      </c>
      <c r="DV12" s="107">
        <f t="shared" si="56"/>
        <v>0</v>
      </c>
      <c r="DW12" s="107">
        <f t="shared" si="57"/>
        <v>0</v>
      </c>
      <c r="DX12" s="107">
        <f t="shared" si="58"/>
        <v>0</v>
      </c>
      <c r="DY12" s="107">
        <f t="shared" si="59"/>
        <v>0</v>
      </c>
      <c r="DZ12" s="107">
        <f t="shared" si="60"/>
        <v>0</v>
      </c>
      <c r="EA12" s="107">
        <f t="shared" si="61"/>
        <v>0</v>
      </c>
      <c r="EB12" s="107">
        <f t="shared" si="62"/>
        <v>0</v>
      </c>
      <c r="EC12" s="107">
        <f t="shared" si="63"/>
        <v>0</v>
      </c>
      <c r="ED12" s="107">
        <f t="shared" si="64"/>
        <v>0</v>
      </c>
      <c r="EE12" s="107">
        <f t="shared" si="65"/>
        <v>0</v>
      </c>
      <c r="EG12" s="195">
        <f t="shared" si="66"/>
        <v>0</v>
      </c>
      <c r="EH12" s="195">
        <f t="shared" si="67"/>
        <v>0</v>
      </c>
      <c r="EI12" s="195">
        <f t="shared" si="68"/>
        <v>0</v>
      </c>
      <c r="EJ12" s="195">
        <f t="shared" si="69"/>
        <v>0</v>
      </c>
      <c r="EK12" s="195">
        <f t="shared" si="70"/>
        <v>0</v>
      </c>
      <c r="EL12" s="195">
        <f t="shared" si="70"/>
        <v>0</v>
      </c>
      <c r="EM12" s="195">
        <f t="shared" si="70"/>
        <v>0</v>
      </c>
      <c r="EN12" s="195">
        <f t="shared" si="70"/>
        <v>0</v>
      </c>
      <c r="EO12" s="195">
        <f t="shared" si="70"/>
        <v>0</v>
      </c>
      <c r="EP12" s="195">
        <f t="shared" si="70"/>
        <v>0</v>
      </c>
    </row>
    <row r="13" spans="2:146" ht="12" customHeight="1" x14ac:dyDescent="0.2">
      <c r="B13" s="126">
        <f t="shared" si="12"/>
        <v>1</v>
      </c>
      <c r="C13" s="126" t="str">
        <f t="shared" ca="1" si="13"/>
        <v/>
      </c>
      <c r="D13" s="126" t="str">
        <f t="shared" ca="1" si="14"/>
        <v/>
      </c>
      <c r="E13" s="126" t="str">
        <f t="shared" ca="1" si="15"/>
        <v/>
      </c>
      <c r="F13" s="127" t="str">
        <f ca="1">OFFSET(prihlasky!$H$1,$CJ13,0)</f>
        <v/>
      </c>
      <c r="G13" s="127" t="str">
        <f ca="1">IF(OFFSET(prihlasky!$B$1,$CJ13,0)="","",(OFFSET(prihlasky!$B$1,$CJ13,0)))</f>
        <v/>
      </c>
      <c r="H13" s="127">
        <f ca="1">OFFSET(prihlasky!$I$1,$CJ13,0)</f>
        <v>0</v>
      </c>
      <c r="I13" s="127">
        <f ca="1">OFFSET(prihlasky!$A$1,$CJ13,0)</f>
        <v>0</v>
      </c>
      <c r="J13" s="126">
        <f t="shared" si="16"/>
        <v>0</v>
      </c>
      <c r="K13" s="159">
        <f t="shared" si="17"/>
        <v>0</v>
      </c>
      <c r="L13" s="131">
        <f t="shared" ca="1" si="18"/>
        <v>0</v>
      </c>
      <c r="M13" s="127" t="str">
        <f ca="1">IF(OR(CH13=0,ISERROR(MATCH(I13,KKoef!E:E,0))),"",MATCH(I13,KKoef!E:E,0)-1)</f>
        <v/>
      </c>
      <c r="N13" s="127" t="str">
        <f ca="1">IF(M13="","",OFFSET(KKoef!$B$1,M13,0))</f>
        <v/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250"/>
      <c r="AA13" s="119">
        <f t="shared" ca="1" si="19"/>
        <v>0</v>
      </c>
      <c r="AB13" s="252">
        <f t="shared" si="71"/>
        <v>0</v>
      </c>
      <c r="AC13" s="119">
        <f t="shared" si="72"/>
        <v>0</v>
      </c>
      <c r="AD13" s="252">
        <f t="shared" si="73"/>
        <v>0</v>
      </c>
      <c r="AE13" s="170">
        <f t="shared" ca="1" si="20"/>
        <v>0</v>
      </c>
      <c r="AF13" s="22"/>
      <c r="AG13" s="224"/>
      <c r="AH13" s="194"/>
      <c r="AI13" s="194"/>
      <c r="AJ13" s="194"/>
      <c r="AK13" s="225"/>
      <c r="AL13" s="224"/>
      <c r="AM13" s="194"/>
      <c r="AN13" s="194"/>
      <c r="AO13" s="194"/>
      <c r="AP13" s="225"/>
      <c r="AQ13" s="224"/>
      <c r="AR13" s="194"/>
      <c r="AS13" s="194"/>
      <c r="AT13" s="194"/>
      <c r="AU13" s="225"/>
      <c r="AV13" s="224"/>
      <c r="AW13" s="194"/>
      <c r="AX13" s="194"/>
      <c r="AY13" s="194"/>
      <c r="AZ13" s="225"/>
      <c r="BA13" s="224"/>
      <c r="BB13" s="194"/>
      <c r="BC13" s="194"/>
      <c r="BD13" s="194"/>
      <c r="BE13" s="225"/>
      <c r="BF13" s="224"/>
      <c r="BG13" s="194"/>
      <c r="BH13" s="194"/>
      <c r="BI13" s="194"/>
      <c r="BJ13" s="225"/>
      <c r="BK13" s="212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215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69">
        <f t="shared" si="21"/>
        <v>0</v>
      </c>
      <c r="CH13" s="26">
        <f t="shared" si="22"/>
        <v>0</v>
      </c>
      <c r="CJ13" s="39">
        <v>5</v>
      </c>
      <c r="CK13" s="16">
        <f t="shared" si="23"/>
        <v>0</v>
      </c>
      <c r="CL13" s="51">
        <f t="shared" ca="1" si="24"/>
        <v>0</v>
      </c>
      <c r="CM13" s="51">
        <f t="shared" ca="1" si="24"/>
        <v>0</v>
      </c>
      <c r="CN13" s="51">
        <f t="shared" ca="1" si="24"/>
        <v>0</v>
      </c>
      <c r="CO13" s="51">
        <f t="shared" ca="1" si="25"/>
        <v>0</v>
      </c>
      <c r="CQ13" s="107">
        <f t="shared" si="26"/>
        <v>0</v>
      </c>
      <c r="CR13" s="107">
        <f t="shared" si="27"/>
        <v>0</v>
      </c>
      <c r="CS13" s="107">
        <f t="shared" si="28"/>
        <v>0</v>
      </c>
      <c r="CT13" s="107">
        <f t="shared" si="29"/>
        <v>0</v>
      </c>
      <c r="CU13" s="107">
        <f t="shared" si="30"/>
        <v>0</v>
      </c>
      <c r="CV13" s="107">
        <f t="shared" si="31"/>
        <v>0</v>
      </c>
      <c r="CW13" s="107">
        <f t="shared" si="32"/>
        <v>0</v>
      </c>
      <c r="CX13" s="107">
        <f t="shared" si="33"/>
        <v>0</v>
      </c>
      <c r="CY13" s="107">
        <f t="shared" si="34"/>
        <v>0</v>
      </c>
      <c r="CZ13" s="107">
        <f t="shared" si="35"/>
        <v>0</v>
      </c>
      <c r="DA13" s="107">
        <f t="shared" si="36"/>
        <v>0</v>
      </c>
      <c r="DB13" s="107">
        <f t="shared" si="37"/>
        <v>0</v>
      </c>
      <c r="DC13" s="107">
        <f t="shared" si="38"/>
        <v>0</v>
      </c>
      <c r="DD13" s="107">
        <f t="shared" si="39"/>
        <v>0</v>
      </c>
      <c r="DE13" s="107">
        <f t="shared" si="40"/>
        <v>0</v>
      </c>
      <c r="DF13" s="107">
        <f t="shared" si="41"/>
        <v>0</v>
      </c>
      <c r="DG13" s="107">
        <f t="shared" si="42"/>
        <v>0</v>
      </c>
      <c r="DH13" s="107">
        <f t="shared" si="43"/>
        <v>0</v>
      </c>
      <c r="DI13" s="107">
        <f t="shared" si="44"/>
        <v>0</v>
      </c>
      <c r="DJ13" s="107">
        <f t="shared" si="45"/>
        <v>0</v>
      </c>
      <c r="DK13" s="107">
        <f t="shared" si="46"/>
        <v>0</v>
      </c>
      <c r="DL13" s="107">
        <f t="shared" si="47"/>
        <v>0</v>
      </c>
      <c r="DM13" s="107">
        <f t="shared" si="48"/>
        <v>0</v>
      </c>
      <c r="DN13" s="107">
        <f t="shared" si="49"/>
        <v>0</v>
      </c>
      <c r="DO13" s="107">
        <f t="shared" si="50"/>
        <v>0</v>
      </c>
      <c r="DP13" s="107">
        <f t="shared" si="51"/>
        <v>0</v>
      </c>
      <c r="DQ13" s="107">
        <f t="shared" si="52"/>
        <v>0</v>
      </c>
      <c r="DR13" s="107">
        <f t="shared" si="53"/>
        <v>0</v>
      </c>
      <c r="DS13" s="107">
        <f t="shared" si="54"/>
        <v>0</v>
      </c>
      <c r="DT13" s="107">
        <f t="shared" si="55"/>
        <v>0</v>
      </c>
      <c r="DV13" s="107">
        <f t="shared" si="56"/>
        <v>0</v>
      </c>
      <c r="DW13" s="107">
        <f t="shared" si="57"/>
        <v>0</v>
      </c>
      <c r="DX13" s="107">
        <f t="shared" si="58"/>
        <v>0</v>
      </c>
      <c r="DY13" s="107">
        <f t="shared" si="59"/>
        <v>0</v>
      </c>
      <c r="DZ13" s="107">
        <f t="shared" si="60"/>
        <v>0</v>
      </c>
      <c r="EA13" s="107">
        <f t="shared" si="61"/>
        <v>0</v>
      </c>
      <c r="EB13" s="107">
        <f t="shared" si="62"/>
        <v>0</v>
      </c>
      <c r="EC13" s="107">
        <f t="shared" si="63"/>
        <v>0</v>
      </c>
      <c r="ED13" s="107">
        <f t="shared" si="64"/>
        <v>0</v>
      </c>
      <c r="EE13" s="107">
        <f t="shared" si="65"/>
        <v>0</v>
      </c>
      <c r="EG13" s="195">
        <f t="shared" si="66"/>
        <v>0</v>
      </c>
      <c r="EH13" s="195">
        <f t="shared" si="67"/>
        <v>0</v>
      </c>
      <c r="EI13" s="195">
        <f t="shared" si="68"/>
        <v>0</v>
      </c>
      <c r="EJ13" s="195">
        <f t="shared" si="69"/>
        <v>0</v>
      </c>
      <c r="EK13" s="195">
        <f t="shared" si="70"/>
        <v>0</v>
      </c>
      <c r="EL13" s="195">
        <f t="shared" si="70"/>
        <v>0</v>
      </c>
      <c r="EM13" s="195">
        <f t="shared" si="70"/>
        <v>0</v>
      </c>
      <c r="EN13" s="195">
        <f t="shared" si="70"/>
        <v>0</v>
      </c>
      <c r="EO13" s="195">
        <f t="shared" si="70"/>
        <v>0</v>
      </c>
      <c r="EP13" s="195">
        <f t="shared" si="70"/>
        <v>0</v>
      </c>
    </row>
    <row r="14" spans="2:146" ht="12" customHeight="1" x14ac:dyDescent="0.2">
      <c r="B14" s="126">
        <f t="shared" si="12"/>
        <v>1</v>
      </c>
      <c r="C14" s="126" t="str">
        <f t="shared" ca="1" si="13"/>
        <v/>
      </c>
      <c r="D14" s="126" t="str">
        <f t="shared" ca="1" si="14"/>
        <v/>
      </c>
      <c r="E14" s="126" t="str">
        <f t="shared" ca="1" si="15"/>
        <v/>
      </c>
      <c r="F14" s="127" t="str">
        <f ca="1">OFFSET(prihlasky!$H$1,$CJ14,0)</f>
        <v/>
      </c>
      <c r="G14" s="127" t="str">
        <f ca="1">IF(OFFSET(prihlasky!$B$1,$CJ14,0)="","",(OFFSET(prihlasky!$B$1,$CJ14,0)))</f>
        <v/>
      </c>
      <c r="H14" s="127">
        <f ca="1">OFFSET(prihlasky!$I$1,$CJ14,0)</f>
        <v>0</v>
      </c>
      <c r="I14" s="127">
        <f ca="1">OFFSET(prihlasky!$A$1,$CJ14,0)</f>
        <v>0</v>
      </c>
      <c r="J14" s="126">
        <f t="shared" si="16"/>
        <v>0</v>
      </c>
      <c r="K14" s="159">
        <f t="shared" si="17"/>
        <v>0</v>
      </c>
      <c r="L14" s="131">
        <f t="shared" ca="1" si="18"/>
        <v>0</v>
      </c>
      <c r="M14" s="127" t="str">
        <f ca="1">IF(OR(CH14=0,ISERROR(MATCH(I14,KKoef!E:E,0))),"",MATCH(I14,KKoef!E:E,0)-1)</f>
        <v/>
      </c>
      <c r="N14" s="127" t="str">
        <f ca="1">IF(M14="","",OFFSET(KKoef!$B$1,M14,0))</f>
        <v/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250"/>
      <c r="AA14" s="119">
        <f t="shared" ca="1" si="19"/>
        <v>0</v>
      </c>
      <c r="AB14" s="252">
        <f t="shared" si="71"/>
        <v>0</v>
      </c>
      <c r="AC14" s="119">
        <f t="shared" si="72"/>
        <v>0</v>
      </c>
      <c r="AD14" s="252">
        <f t="shared" si="73"/>
        <v>0</v>
      </c>
      <c r="AE14" s="170">
        <f t="shared" ca="1" si="20"/>
        <v>0</v>
      </c>
      <c r="AF14" s="22"/>
      <c r="AG14" s="224"/>
      <c r="AH14" s="194"/>
      <c r="AI14" s="194"/>
      <c r="AJ14" s="194"/>
      <c r="AK14" s="225"/>
      <c r="AL14" s="224"/>
      <c r="AM14" s="194"/>
      <c r="AN14" s="194"/>
      <c r="AO14" s="194"/>
      <c r="AP14" s="225"/>
      <c r="AQ14" s="224"/>
      <c r="AR14" s="194"/>
      <c r="AS14" s="194"/>
      <c r="AT14" s="194"/>
      <c r="AU14" s="225"/>
      <c r="AV14" s="224"/>
      <c r="AW14" s="194"/>
      <c r="AX14" s="194"/>
      <c r="AY14" s="194"/>
      <c r="AZ14" s="225"/>
      <c r="BA14" s="224"/>
      <c r="BB14" s="194"/>
      <c r="BC14" s="194"/>
      <c r="BD14" s="194"/>
      <c r="BE14" s="225"/>
      <c r="BF14" s="224"/>
      <c r="BG14" s="194"/>
      <c r="BH14" s="194"/>
      <c r="BI14" s="194"/>
      <c r="BJ14" s="225"/>
      <c r="BK14" s="212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215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69">
        <f t="shared" si="21"/>
        <v>0</v>
      </c>
      <c r="CH14" s="26">
        <f t="shared" si="22"/>
        <v>0</v>
      </c>
      <c r="CJ14" s="39">
        <v>6</v>
      </c>
      <c r="CK14" s="16">
        <f t="shared" si="23"/>
        <v>0</v>
      </c>
      <c r="CL14" s="51">
        <f t="shared" ca="1" si="24"/>
        <v>0</v>
      </c>
      <c r="CM14" s="51">
        <f t="shared" ca="1" si="24"/>
        <v>0</v>
      </c>
      <c r="CN14" s="51">
        <f t="shared" ca="1" si="24"/>
        <v>0</v>
      </c>
      <c r="CO14" s="51">
        <f t="shared" ca="1" si="25"/>
        <v>0</v>
      </c>
      <c r="CQ14" s="107">
        <f t="shared" si="26"/>
        <v>0</v>
      </c>
      <c r="CR14" s="107">
        <f t="shared" si="27"/>
        <v>0</v>
      </c>
      <c r="CS14" s="107">
        <f t="shared" si="28"/>
        <v>0</v>
      </c>
      <c r="CT14" s="107">
        <f t="shared" si="29"/>
        <v>0</v>
      </c>
      <c r="CU14" s="107">
        <f t="shared" si="30"/>
        <v>0</v>
      </c>
      <c r="CV14" s="107">
        <f t="shared" si="31"/>
        <v>0</v>
      </c>
      <c r="CW14" s="107">
        <f t="shared" si="32"/>
        <v>0</v>
      </c>
      <c r="CX14" s="107">
        <f t="shared" si="33"/>
        <v>0</v>
      </c>
      <c r="CY14" s="107">
        <f t="shared" si="34"/>
        <v>0</v>
      </c>
      <c r="CZ14" s="107">
        <f t="shared" si="35"/>
        <v>0</v>
      </c>
      <c r="DA14" s="107">
        <f t="shared" si="36"/>
        <v>0</v>
      </c>
      <c r="DB14" s="107">
        <f t="shared" si="37"/>
        <v>0</v>
      </c>
      <c r="DC14" s="107">
        <f t="shared" si="38"/>
        <v>0</v>
      </c>
      <c r="DD14" s="107">
        <f t="shared" si="39"/>
        <v>0</v>
      </c>
      <c r="DE14" s="107">
        <f t="shared" si="40"/>
        <v>0</v>
      </c>
      <c r="DF14" s="107">
        <f t="shared" si="41"/>
        <v>0</v>
      </c>
      <c r="DG14" s="107">
        <f t="shared" si="42"/>
        <v>0</v>
      </c>
      <c r="DH14" s="107">
        <f t="shared" si="43"/>
        <v>0</v>
      </c>
      <c r="DI14" s="107">
        <f t="shared" si="44"/>
        <v>0</v>
      </c>
      <c r="DJ14" s="107">
        <f t="shared" si="45"/>
        <v>0</v>
      </c>
      <c r="DK14" s="107">
        <f t="shared" si="46"/>
        <v>0</v>
      </c>
      <c r="DL14" s="107">
        <f t="shared" si="47"/>
        <v>0</v>
      </c>
      <c r="DM14" s="107">
        <f t="shared" si="48"/>
        <v>0</v>
      </c>
      <c r="DN14" s="107">
        <f t="shared" si="49"/>
        <v>0</v>
      </c>
      <c r="DO14" s="107">
        <f t="shared" si="50"/>
        <v>0</v>
      </c>
      <c r="DP14" s="107">
        <f t="shared" si="51"/>
        <v>0</v>
      </c>
      <c r="DQ14" s="107">
        <f t="shared" si="52"/>
        <v>0</v>
      </c>
      <c r="DR14" s="107">
        <f t="shared" si="53"/>
        <v>0</v>
      </c>
      <c r="DS14" s="107">
        <f t="shared" si="54"/>
        <v>0</v>
      </c>
      <c r="DT14" s="107">
        <f t="shared" si="55"/>
        <v>0</v>
      </c>
      <c r="DV14" s="107">
        <f t="shared" si="56"/>
        <v>0</v>
      </c>
      <c r="DW14" s="107">
        <f t="shared" si="57"/>
        <v>0</v>
      </c>
      <c r="DX14" s="107">
        <f t="shared" si="58"/>
        <v>0</v>
      </c>
      <c r="DY14" s="107">
        <f t="shared" si="59"/>
        <v>0</v>
      </c>
      <c r="DZ14" s="107">
        <f t="shared" si="60"/>
        <v>0</v>
      </c>
      <c r="EA14" s="107">
        <f t="shared" si="61"/>
        <v>0</v>
      </c>
      <c r="EB14" s="107">
        <f t="shared" si="62"/>
        <v>0</v>
      </c>
      <c r="EC14" s="107">
        <f t="shared" si="63"/>
        <v>0</v>
      </c>
      <c r="ED14" s="107">
        <f t="shared" si="64"/>
        <v>0</v>
      </c>
      <c r="EE14" s="107">
        <f t="shared" si="65"/>
        <v>0</v>
      </c>
      <c r="EG14" s="195">
        <f t="shared" si="66"/>
        <v>0</v>
      </c>
      <c r="EH14" s="195">
        <f t="shared" si="67"/>
        <v>0</v>
      </c>
      <c r="EI14" s="195">
        <f t="shared" si="68"/>
        <v>0</v>
      </c>
      <c r="EJ14" s="195">
        <f t="shared" si="69"/>
        <v>0</v>
      </c>
      <c r="EK14" s="195">
        <f t="shared" si="70"/>
        <v>0</v>
      </c>
      <c r="EL14" s="195">
        <f t="shared" si="70"/>
        <v>0</v>
      </c>
      <c r="EM14" s="195">
        <f t="shared" si="70"/>
        <v>0</v>
      </c>
      <c r="EN14" s="195">
        <f t="shared" si="70"/>
        <v>0</v>
      </c>
      <c r="EO14" s="195">
        <f t="shared" si="70"/>
        <v>0</v>
      </c>
      <c r="EP14" s="195">
        <f t="shared" si="70"/>
        <v>0</v>
      </c>
    </row>
    <row r="15" spans="2:146" ht="12" customHeight="1" x14ac:dyDescent="0.2">
      <c r="B15" s="126">
        <f t="shared" si="12"/>
        <v>1</v>
      </c>
      <c r="C15" s="126" t="str">
        <f t="shared" ca="1" si="13"/>
        <v/>
      </c>
      <c r="D15" s="126" t="str">
        <f t="shared" ca="1" si="14"/>
        <v/>
      </c>
      <c r="E15" s="126" t="str">
        <f t="shared" ca="1" si="15"/>
        <v/>
      </c>
      <c r="F15" s="127" t="str">
        <f ca="1">OFFSET(prihlasky!$H$1,$CJ15,0)</f>
        <v/>
      </c>
      <c r="G15" s="127" t="str">
        <f ca="1">IF(OFFSET(prihlasky!$B$1,$CJ15,0)="","",(OFFSET(prihlasky!$B$1,$CJ15,0)))</f>
        <v/>
      </c>
      <c r="H15" s="127">
        <f ca="1">OFFSET(prihlasky!$I$1,$CJ15,0)</f>
        <v>0</v>
      </c>
      <c r="I15" s="127">
        <f ca="1">OFFSET(prihlasky!$A$1,$CJ15,0)</f>
        <v>0</v>
      </c>
      <c r="J15" s="126">
        <f t="shared" si="16"/>
        <v>0</v>
      </c>
      <c r="K15" s="159">
        <f t="shared" si="17"/>
        <v>0</v>
      </c>
      <c r="L15" s="131">
        <f t="shared" ca="1" si="18"/>
        <v>0</v>
      </c>
      <c r="M15" s="127" t="str">
        <f ca="1">IF(OR(CH15=0,ISERROR(MATCH(I15,KKoef!E:E,0))),"",MATCH(I15,KKoef!E:E,0)-1)</f>
        <v/>
      </c>
      <c r="N15" s="127" t="str">
        <f ca="1">IF(M15="","",OFFSET(KKoef!$B$1,M15,0))</f>
        <v/>
      </c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250"/>
      <c r="AA15" s="119">
        <f t="shared" ca="1" si="19"/>
        <v>0</v>
      </c>
      <c r="AB15" s="252">
        <f t="shared" si="71"/>
        <v>0</v>
      </c>
      <c r="AC15" s="119">
        <f t="shared" si="72"/>
        <v>0</v>
      </c>
      <c r="AD15" s="252">
        <f t="shared" si="73"/>
        <v>0</v>
      </c>
      <c r="AE15" s="170">
        <f t="shared" ca="1" si="20"/>
        <v>0</v>
      </c>
      <c r="AF15" s="22"/>
      <c r="AG15" s="224"/>
      <c r="AH15" s="194"/>
      <c r="AI15" s="194"/>
      <c r="AJ15" s="194"/>
      <c r="AK15" s="225"/>
      <c r="AL15" s="224"/>
      <c r="AM15" s="194"/>
      <c r="AN15" s="194"/>
      <c r="AO15" s="194"/>
      <c r="AP15" s="225"/>
      <c r="AQ15" s="224"/>
      <c r="AR15" s="194"/>
      <c r="AS15" s="194"/>
      <c r="AT15" s="194"/>
      <c r="AU15" s="225"/>
      <c r="AV15" s="224"/>
      <c r="AW15" s="194"/>
      <c r="AX15" s="194"/>
      <c r="AY15" s="194"/>
      <c r="AZ15" s="225"/>
      <c r="BA15" s="224"/>
      <c r="BB15" s="194"/>
      <c r="BC15" s="194"/>
      <c r="BD15" s="194"/>
      <c r="BE15" s="225"/>
      <c r="BF15" s="224"/>
      <c r="BG15" s="194"/>
      <c r="BH15" s="194"/>
      <c r="BI15" s="194"/>
      <c r="BJ15" s="225"/>
      <c r="BK15" s="212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215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69">
        <f t="shared" si="21"/>
        <v>0</v>
      </c>
      <c r="CH15" s="26">
        <f t="shared" si="22"/>
        <v>0</v>
      </c>
      <c r="CJ15" s="39">
        <v>7</v>
      </c>
      <c r="CK15" s="16">
        <f t="shared" si="23"/>
        <v>0</v>
      </c>
      <c r="CL15" s="51">
        <f t="shared" ca="1" si="24"/>
        <v>0</v>
      </c>
      <c r="CM15" s="51">
        <f t="shared" ca="1" si="24"/>
        <v>0</v>
      </c>
      <c r="CN15" s="51">
        <f t="shared" ca="1" si="24"/>
        <v>0</v>
      </c>
      <c r="CO15" s="51">
        <f t="shared" ca="1" si="25"/>
        <v>0</v>
      </c>
      <c r="CQ15" s="107">
        <f t="shared" si="26"/>
        <v>0</v>
      </c>
      <c r="CR15" s="107">
        <f t="shared" si="27"/>
        <v>0</v>
      </c>
      <c r="CS15" s="107">
        <f t="shared" si="28"/>
        <v>0</v>
      </c>
      <c r="CT15" s="107">
        <f t="shared" si="29"/>
        <v>0</v>
      </c>
      <c r="CU15" s="107">
        <f t="shared" si="30"/>
        <v>0</v>
      </c>
      <c r="CV15" s="107">
        <f t="shared" si="31"/>
        <v>0</v>
      </c>
      <c r="CW15" s="107">
        <f t="shared" si="32"/>
        <v>0</v>
      </c>
      <c r="CX15" s="107">
        <f t="shared" si="33"/>
        <v>0</v>
      </c>
      <c r="CY15" s="107">
        <f t="shared" si="34"/>
        <v>0</v>
      </c>
      <c r="CZ15" s="107">
        <f t="shared" si="35"/>
        <v>0</v>
      </c>
      <c r="DA15" s="107">
        <f t="shared" si="36"/>
        <v>0</v>
      </c>
      <c r="DB15" s="107">
        <f t="shared" si="37"/>
        <v>0</v>
      </c>
      <c r="DC15" s="107">
        <f t="shared" si="38"/>
        <v>0</v>
      </c>
      <c r="DD15" s="107">
        <f t="shared" si="39"/>
        <v>0</v>
      </c>
      <c r="DE15" s="107">
        <f t="shared" si="40"/>
        <v>0</v>
      </c>
      <c r="DF15" s="107">
        <f t="shared" si="41"/>
        <v>0</v>
      </c>
      <c r="DG15" s="107">
        <f t="shared" si="42"/>
        <v>0</v>
      </c>
      <c r="DH15" s="107">
        <f t="shared" si="43"/>
        <v>0</v>
      </c>
      <c r="DI15" s="107">
        <f t="shared" si="44"/>
        <v>0</v>
      </c>
      <c r="DJ15" s="107">
        <f t="shared" si="45"/>
        <v>0</v>
      </c>
      <c r="DK15" s="107">
        <f t="shared" si="46"/>
        <v>0</v>
      </c>
      <c r="DL15" s="107">
        <f t="shared" si="47"/>
        <v>0</v>
      </c>
      <c r="DM15" s="107">
        <f t="shared" si="48"/>
        <v>0</v>
      </c>
      <c r="DN15" s="107">
        <f t="shared" si="49"/>
        <v>0</v>
      </c>
      <c r="DO15" s="107">
        <f t="shared" si="50"/>
        <v>0</v>
      </c>
      <c r="DP15" s="107">
        <f t="shared" si="51"/>
        <v>0</v>
      </c>
      <c r="DQ15" s="107">
        <f t="shared" si="52"/>
        <v>0</v>
      </c>
      <c r="DR15" s="107">
        <f t="shared" si="53"/>
        <v>0</v>
      </c>
      <c r="DS15" s="107">
        <f t="shared" si="54"/>
        <v>0</v>
      </c>
      <c r="DT15" s="107">
        <f t="shared" si="55"/>
        <v>0</v>
      </c>
      <c r="DV15" s="107">
        <f t="shared" si="56"/>
        <v>0</v>
      </c>
      <c r="DW15" s="107">
        <f t="shared" si="57"/>
        <v>0</v>
      </c>
      <c r="DX15" s="107">
        <f t="shared" si="58"/>
        <v>0</v>
      </c>
      <c r="DY15" s="107">
        <f t="shared" si="59"/>
        <v>0</v>
      </c>
      <c r="DZ15" s="107">
        <f t="shared" si="60"/>
        <v>0</v>
      </c>
      <c r="EA15" s="107">
        <f t="shared" si="61"/>
        <v>0</v>
      </c>
      <c r="EB15" s="107">
        <f t="shared" si="62"/>
        <v>0</v>
      </c>
      <c r="EC15" s="107">
        <f t="shared" si="63"/>
        <v>0</v>
      </c>
      <c r="ED15" s="107">
        <f t="shared" si="64"/>
        <v>0</v>
      </c>
      <c r="EE15" s="107">
        <f t="shared" si="65"/>
        <v>0</v>
      </c>
      <c r="EG15" s="195">
        <f t="shared" si="66"/>
        <v>0</v>
      </c>
      <c r="EH15" s="195">
        <f t="shared" si="67"/>
        <v>0</v>
      </c>
      <c r="EI15" s="195">
        <f t="shared" si="68"/>
        <v>0</v>
      </c>
      <c r="EJ15" s="195">
        <f t="shared" si="69"/>
        <v>0</v>
      </c>
      <c r="EK15" s="195">
        <f t="shared" si="70"/>
        <v>0</v>
      </c>
      <c r="EL15" s="195">
        <f t="shared" si="70"/>
        <v>0</v>
      </c>
      <c r="EM15" s="195">
        <f t="shared" si="70"/>
        <v>0</v>
      </c>
      <c r="EN15" s="195">
        <f t="shared" si="70"/>
        <v>0</v>
      </c>
      <c r="EO15" s="195">
        <f t="shared" si="70"/>
        <v>0</v>
      </c>
      <c r="EP15" s="195">
        <f t="shared" si="70"/>
        <v>0</v>
      </c>
    </row>
    <row r="16" spans="2:146" ht="12" customHeight="1" x14ac:dyDescent="0.2">
      <c r="B16" s="126">
        <f t="shared" si="12"/>
        <v>1</v>
      </c>
      <c r="C16" s="126" t="str">
        <f t="shared" ca="1" si="13"/>
        <v/>
      </c>
      <c r="D16" s="126" t="str">
        <f t="shared" ca="1" si="14"/>
        <v/>
      </c>
      <c r="E16" s="126" t="str">
        <f t="shared" ca="1" si="15"/>
        <v/>
      </c>
      <c r="F16" s="127" t="str">
        <f ca="1">OFFSET(prihlasky!$H$1,$CJ16,0)</f>
        <v/>
      </c>
      <c r="G16" s="127" t="str">
        <f ca="1">IF(OFFSET(prihlasky!$B$1,$CJ16,0)="","",(OFFSET(prihlasky!$B$1,$CJ16,0)))</f>
        <v/>
      </c>
      <c r="H16" s="127">
        <f ca="1">OFFSET(prihlasky!$I$1,$CJ16,0)</f>
        <v>0</v>
      </c>
      <c r="I16" s="127">
        <f ca="1">OFFSET(prihlasky!$A$1,$CJ16,0)</f>
        <v>0</v>
      </c>
      <c r="J16" s="126">
        <f t="shared" si="16"/>
        <v>0</v>
      </c>
      <c r="K16" s="159">
        <f t="shared" si="17"/>
        <v>0</v>
      </c>
      <c r="L16" s="131">
        <f t="shared" ca="1" si="18"/>
        <v>0</v>
      </c>
      <c r="M16" s="127" t="str">
        <f ca="1">IF(OR(CH16=0,ISERROR(MATCH(I16,KKoef!E:E,0))),"",MATCH(I16,KKoef!E:E,0)-1)</f>
        <v/>
      </c>
      <c r="N16" s="127" t="str">
        <f ca="1">IF(M16="","",OFFSET(KKoef!$B$1,M16,0))</f>
        <v/>
      </c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250"/>
      <c r="AA16" s="119">
        <f t="shared" ca="1" si="19"/>
        <v>0</v>
      </c>
      <c r="AB16" s="252">
        <f t="shared" si="71"/>
        <v>0</v>
      </c>
      <c r="AC16" s="119">
        <f t="shared" si="72"/>
        <v>0</v>
      </c>
      <c r="AD16" s="252">
        <f t="shared" si="73"/>
        <v>0</v>
      </c>
      <c r="AE16" s="170">
        <f t="shared" ca="1" si="20"/>
        <v>0</v>
      </c>
      <c r="AF16" s="22"/>
      <c r="AG16" s="224"/>
      <c r="AH16" s="194"/>
      <c r="AI16" s="194"/>
      <c r="AJ16" s="194"/>
      <c r="AK16" s="225"/>
      <c r="AL16" s="224"/>
      <c r="AM16" s="194"/>
      <c r="AN16" s="194"/>
      <c r="AO16" s="194"/>
      <c r="AP16" s="225"/>
      <c r="AQ16" s="224"/>
      <c r="AR16" s="194"/>
      <c r="AS16" s="194"/>
      <c r="AT16" s="194"/>
      <c r="AU16" s="225"/>
      <c r="AV16" s="224"/>
      <c r="AW16" s="194"/>
      <c r="AX16" s="194"/>
      <c r="AY16" s="194"/>
      <c r="AZ16" s="225"/>
      <c r="BA16" s="224"/>
      <c r="BB16" s="194"/>
      <c r="BC16" s="194"/>
      <c r="BD16" s="194"/>
      <c r="BE16" s="225"/>
      <c r="BF16" s="224"/>
      <c r="BG16" s="194"/>
      <c r="BH16" s="194"/>
      <c r="BI16" s="194"/>
      <c r="BJ16" s="225"/>
      <c r="BK16" s="212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215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69">
        <f t="shared" si="21"/>
        <v>0</v>
      </c>
      <c r="CH16" s="26">
        <f t="shared" si="22"/>
        <v>0</v>
      </c>
      <c r="CJ16" s="39">
        <v>8</v>
      </c>
      <c r="CK16" s="16">
        <f t="shared" si="23"/>
        <v>0</v>
      </c>
      <c r="CL16" s="51">
        <f t="shared" ca="1" si="24"/>
        <v>0</v>
      </c>
      <c r="CM16" s="51">
        <f t="shared" ca="1" si="24"/>
        <v>0</v>
      </c>
      <c r="CN16" s="51">
        <f t="shared" ca="1" si="24"/>
        <v>0</v>
      </c>
      <c r="CO16" s="51">
        <f t="shared" ca="1" si="25"/>
        <v>0</v>
      </c>
      <c r="CQ16" s="107">
        <f t="shared" si="26"/>
        <v>0</v>
      </c>
      <c r="CR16" s="107">
        <f t="shared" si="27"/>
        <v>0</v>
      </c>
      <c r="CS16" s="107">
        <f t="shared" si="28"/>
        <v>0</v>
      </c>
      <c r="CT16" s="107">
        <f t="shared" si="29"/>
        <v>0</v>
      </c>
      <c r="CU16" s="107">
        <f t="shared" si="30"/>
        <v>0</v>
      </c>
      <c r="CV16" s="107">
        <f t="shared" si="31"/>
        <v>0</v>
      </c>
      <c r="CW16" s="107">
        <f t="shared" si="32"/>
        <v>0</v>
      </c>
      <c r="CX16" s="107">
        <f t="shared" si="33"/>
        <v>0</v>
      </c>
      <c r="CY16" s="107">
        <f t="shared" si="34"/>
        <v>0</v>
      </c>
      <c r="CZ16" s="107">
        <f t="shared" si="35"/>
        <v>0</v>
      </c>
      <c r="DA16" s="107">
        <f t="shared" si="36"/>
        <v>0</v>
      </c>
      <c r="DB16" s="107">
        <f t="shared" si="37"/>
        <v>0</v>
      </c>
      <c r="DC16" s="107">
        <f t="shared" si="38"/>
        <v>0</v>
      </c>
      <c r="DD16" s="107">
        <f t="shared" si="39"/>
        <v>0</v>
      </c>
      <c r="DE16" s="107">
        <f t="shared" si="40"/>
        <v>0</v>
      </c>
      <c r="DF16" s="107">
        <f t="shared" si="41"/>
        <v>0</v>
      </c>
      <c r="DG16" s="107">
        <f t="shared" si="42"/>
        <v>0</v>
      </c>
      <c r="DH16" s="107">
        <f t="shared" si="43"/>
        <v>0</v>
      </c>
      <c r="DI16" s="107">
        <f t="shared" si="44"/>
        <v>0</v>
      </c>
      <c r="DJ16" s="107">
        <f t="shared" si="45"/>
        <v>0</v>
      </c>
      <c r="DK16" s="107">
        <f t="shared" si="46"/>
        <v>0</v>
      </c>
      <c r="DL16" s="107">
        <f t="shared" si="47"/>
        <v>0</v>
      </c>
      <c r="DM16" s="107">
        <f t="shared" si="48"/>
        <v>0</v>
      </c>
      <c r="DN16" s="107">
        <f t="shared" si="49"/>
        <v>0</v>
      </c>
      <c r="DO16" s="107">
        <f t="shared" si="50"/>
        <v>0</v>
      </c>
      <c r="DP16" s="107">
        <f t="shared" si="51"/>
        <v>0</v>
      </c>
      <c r="DQ16" s="107">
        <f t="shared" si="52"/>
        <v>0</v>
      </c>
      <c r="DR16" s="107">
        <f t="shared" si="53"/>
        <v>0</v>
      </c>
      <c r="DS16" s="107">
        <f t="shared" si="54"/>
        <v>0</v>
      </c>
      <c r="DT16" s="107">
        <f t="shared" si="55"/>
        <v>0</v>
      </c>
      <c r="DV16" s="107">
        <f t="shared" si="56"/>
        <v>0</v>
      </c>
      <c r="DW16" s="107">
        <f t="shared" si="57"/>
        <v>0</v>
      </c>
      <c r="DX16" s="107">
        <f t="shared" si="58"/>
        <v>0</v>
      </c>
      <c r="DY16" s="107">
        <f t="shared" si="59"/>
        <v>0</v>
      </c>
      <c r="DZ16" s="107">
        <f t="shared" si="60"/>
        <v>0</v>
      </c>
      <c r="EA16" s="107">
        <f t="shared" si="61"/>
        <v>0</v>
      </c>
      <c r="EB16" s="107">
        <f t="shared" si="62"/>
        <v>0</v>
      </c>
      <c r="EC16" s="107">
        <f t="shared" si="63"/>
        <v>0</v>
      </c>
      <c r="ED16" s="107">
        <f t="shared" si="64"/>
        <v>0</v>
      </c>
      <c r="EE16" s="107">
        <f t="shared" si="65"/>
        <v>0</v>
      </c>
      <c r="EG16" s="195">
        <f t="shared" si="66"/>
        <v>0</v>
      </c>
      <c r="EH16" s="195">
        <f t="shared" si="67"/>
        <v>0</v>
      </c>
      <c r="EI16" s="195">
        <f t="shared" si="68"/>
        <v>0</v>
      </c>
      <c r="EJ16" s="195">
        <f t="shared" si="69"/>
        <v>0</v>
      </c>
      <c r="EK16" s="195">
        <f t="shared" si="70"/>
        <v>0</v>
      </c>
      <c r="EL16" s="195">
        <f t="shared" si="70"/>
        <v>0</v>
      </c>
      <c r="EM16" s="195">
        <f t="shared" si="70"/>
        <v>0</v>
      </c>
      <c r="EN16" s="195">
        <f t="shared" si="70"/>
        <v>0</v>
      </c>
      <c r="EO16" s="195">
        <f t="shared" si="70"/>
        <v>0</v>
      </c>
      <c r="EP16" s="195">
        <f t="shared" si="70"/>
        <v>0</v>
      </c>
    </row>
    <row r="17" spans="2:146" ht="12" customHeight="1" x14ac:dyDescent="0.2">
      <c r="B17" s="126">
        <f t="shared" si="12"/>
        <v>1</v>
      </c>
      <c r="C17" s="126" t="str">
        <f t="shared" ca="1" si="13"/>
        <v/>
      </c>
      <c r="D17" s="126" t="str">
        <f t="shared" ca="1" si="14"/>
        <v/>
      </c>
      <c r="E17" s="126" t="str">
        <f t="shared" ca="1" si="15"/>
        <v/>
      </c>
      <c r="F17" s="127" t="str">
        <f ca="1">OFFSET(prihlasky!$H$1,$CJ17,0)</f>
        <v/>
      </c>
      <c r="G17" s="127" t="str">
        <f ca="1">IF(OFFSET(prihlasky!$B$1,$CJ17,0)="","",(OFFSET(prihlasky!$B$1,$CJ17,0)))</f>
        <v/>
      </c>
      <c r="H17" s="127">
        <f ca="1">OFFSET(prihlasky!$I$1,$CJ17,0)</f>
        <v>0</v>
      </c>
      <c r="I17" s="127">
        <f ca="1">OFFSET(prihlasky!$A$1,$CJ17,0)</f>
        <v>0</v>
      </c>
      <c r="J17" s="126">
        <f t="shared" si="16"/>
        <v>0</v>
      </c>
      <c r="K17" s="159">
        <f t="shared" si="17"/>
        <v>0</v>
      </c>
      <c r="L17" s="131">
        <f t="shared" ca="1" si="18"/>
        <v>0</v>
      </c>
      <c r="M17" s="127" t="str">
        <f ca="1">IF(OR(CH17=0,ISERROR(MATCH(I17,KKoef!E:E,0))),"",MATCH(I17,KKoef!E:E,0)-1)</f>
        <v/>
      </c>
      <c r="N17" s="127" t="str">
        <f ca="1">IF(M17="","",OFFSET(KKoef!$B$1,M17,0))</f>
        <v/>
      </c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250"/>
      <c r="AA17" s="119">
        <f t="shared" ca="1" si="19"/>
        <v>0</v>
      </c>
      <c r="AB17" s="252">
        <f t="shared" si="71"/>
        <v>0</v>
      </c>
      <c r="AC17" s="119">
        <f t="shared" si="72"/>
        <v>0</v>
      </c>
      <c r="AD17" s="252">
        <f t="shared" si="73"/>
        <v>0</v>
      </c>
      <c r="AE17" s="170">
        <f t="shared" ca="1" si="20"/>
        <v>0</v>
      </c>
      <c r="AF17" s="22"/>
      <c r="AG17" s="224"/>
      <c r="AH17" s="194"/>
      <c r="AI17" s="194"/>
      <c r="AJ17" s="194"/>
      <c r="AK17" s="225"/>
      <c r="AL17" s="224"/>
      <c r="AM17" s="194"/>
      <c r="AN17" s="194"/>
      <c r="AO17" s="194"/>
      <c r="AP17" s="225"/>
      <c r="AQ17" s="224"/>
      <c r="AR17" s="194"/>
      <c r="AS17" s="194"/>
      <c r="AT17" s="194"/>
      <c r="AU17" s="225"/>
      <c r="AV17" s="224"/>
      <c r="AW17" s="194"/>
      <c r="AX17" s="194"/>
      <c r="AY17" s="194"/>
      <c r="AZ17" s="225"/>
      <c r="BA17" s="224"/>
      <c r="BB17" s="194"/>
      <c r="BC17" s="194"/>
      <c r="BD17" s="194"/>
      <c r="BE17" s="225"/>
      <c r="BF17" s="224"/>
      <c r="BG17" s="194"/>
      <c r="BH17" s="194"/>
      <c r="BI17" s="194"/>
      <c r="BJ17" s="225"/>
      <c r="BK17" s="212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215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69">
        <f t="shared" si="21"/>
        <v>0</v>
      </c>
      <c r="CH17" s="26">
        <f t="shared" si="22"/>
        <v>0</v>
      </c>
      <c r="CJ17" s="39">
        <v>9</v>
      </c>
      <c r="CK17" s="16">
        <f t="shared" si="23"/>
        <v>0</v>
      </c>
      <c r="CL17" s="51">
        <f t="shared" ca="1" si="24"/>
        <v>0</v>
      </c>
      <c r="CM17" s="51">
        <f t="shared" ca="1" si="24"/>
        <v>0</v>
      </c>
      <c r="CN17" s="51">
        <f t="shared" ca="1" si="24"/>
        <v>0</v>
      </c>
      <c r="CO17" s="51">
        <f t="shared" ca="1" si="25"/>
        <v>0</v>
      </c>
      <c r="CQ17" s="107">
        <f t="shared" si="26"/>
        <v>0</v>
      </c>
      <c r="CR17" s="107">
        <f t="shared" si="27"/>
        <v>0</v>
      </c>
      <c r="CS17" s="107">
        <f t="shared" si="28"/>
        <v>0</v>
      </c>
      <c r="CT17" s="107">
        <f t="shared" si="29"/>
        <v>0</v>
      </c>
      <c r="CU17" s="107">
        <f t="shared" si="30"/>
        <v>0</v>
      </c>
      <c r="CV17" s="107">
        <f t="shared" si="31"/>
        <v>0</v>
      </c>
      <c r="CW17" s="107">
        <f t="shared" si="32"/>
        <v>0</v>
      </c>
      <c r="CX17" s="107">
        <f t="shared" si="33"/>
        <v>0</v>
      </c>
      <c r="CY17" s="107">
        <f t="shared" si="34"/>
        <v>0</v>
      </c>
      <c r="CZ17" s="107">
        <f t="shared" si="35"/>
        <v>0</v>
      </c>
      <c r="DA17" s="107">
        <f t="shared" si="36"/>
        <v>0</v>
      </c>
      <c r="DB17" s="107">
        <f t="shared" si="37"/>
        <v>0</v>
      </c>
      <c r="DC17" s="107">
        <f t="shared" si="38"/>
        <v>0</v>
      </c>
      <c r="DD17" s="107">
        <f t="shared" si="39"/>
        <v>0</v>
      </c>
      <c r="DE17" s="107">
        <f t="shared" si="40"/>
        <v>0</v>
      </c>
      <c r="DF17" s="107">
        <f t="shared" si="41"/>
        <v>0</v>
      </c>
      <c r="DG17" s="107">
        <f t="shared" si="42"/>
        <v>0</v>
      </c>
      <c r="DH17" s="107">
        <f t="shared" si="43"/>
        <v>0</v>
      </c>
      <c r="DI17" s="107">
        <f t="shared" si="44"/>
        <v>0</v>
      </c>
      <c r="DJ17" s="107">
        <f t="shared" si="45"/>
        <v>0</v>
      </c>
      <c r="DK17" s="107">
        <f t="shared" si="46"/>
        <v>0</v>
      </c>
      <c r="DL17" s="107">
        <f t="shared" si="47"/>
        <v>0</v>
      </c>
      <c r="DM17" s="107">
        <f t="shared" si="48"/>
        <v>0</v>
      </c>
      <c r="DN17" s="107">
        <f t="shared" si="49"/>
        <v>0</v>
      </c>
      <c r="DO17" s="107">
        <f t="shared" si="50"/>
        <v>0</v>
      </c>
      <c r="DP17" s="107">
        <f t="shared" si="51"/>
        <v>0</v>
      </c>
      <c r="DQ17" s="107">
        <f t="shared" si="52"/>
        <v>0</v>
      </c>
      <c r="DR17" s="107">
        <f t="shared" si="53"/>
        <v>0</v>
      </c>
      <c r="DS17" s="107">
        <f t="shared" si="54"/>
        <v>0</v>
      </c>
      <c r="DT17" s="107">
        <f t="shared" si="55"/>
        <v>0</v>
      </c>
      <c r="DV17" s="107">
        <f t="shared" si="56"/>
        <v>0</v>
      </c>
      <c r="DW17" s="107">
        <f t="shared" si="57"/>
        <v>0</v>
      </c>
      <c r="DX17" s="107">
        <f t="shared" si="58"/>
        <v>0</v>
      </c>
      <c r="DY17" s="107">
        <f t="shared" si="59"/>
        <v>0</v>
      </c>
      <c r="DZ17" s="107">
        <f t="shared" si="60"/>
        <v>0</v>
      </c>
      <c r="EA17" s="107">
        <f t="shared" si="61"/>
        <v>0</v>
      </c>
      <c r="EB17" s="107">
        <f t="shared" si="62"/>
        <v>0</v>
      </c>
      <c r="EC17" s="107">
        <f t="shared" si="63"/>
        <v>0</v>
      </c>
      <c r="ED17" s="107">
        <f t="shared" si="64"/>
        <v>0</v>
      </c>
      <c r="EE17" s="107">
        <f t="shared" si="65"/>
        <v>0</v>
      </c>
      <c r="EG17" s="195">
        <f t="shared" si="66"/>
        <v>0</v>
      </c>
      <c r="EH17" s="195">
        <f t="shared" si="67"/>
        <v>0</v>
      </c>
      <c r="EI17" s="195">
        <f t="shared" si="68"/>
        <v>0</v>
      </c>
      <c r="EJ17" s="195">
        <f t="shared" si="69"/>
        <v>0</v>
      </c>
      <c r="EK17" s="195">
        <f t="shared" si="70"/>
        <v>0</v>
      </c>
      <c r="EL17" s="195">
        <f t="shared" si="70"/>
        <v>0</v>
      </c>
      <c r="EM17" s="195">
        <f t="shared" si="70"/>
        <v>0</v>
      </c>
      <c r="EN17" s="195">
        <f t="shared" si="70"/>
        <v>0</v>
      </c>
      <c r="EO17" s="195">
        <f t="shared" si="70"/>
        <v>0</v>
      </c>
      <c r="EP17" s="195">
        <f t="shared" si="70"/>
        <v>0</v>
      </c>
    </row>
    <row r="18" spans="2:146" x14ac:dyDescent="0.2">
      <c r="B18" s="126">
        <f t="shared" si="12"/>
        <v>1</v>
      </c>
      <c r="C18" s="126" t="str">
        <f t="shared" ca="1" si="13"/>
        <v/>
      </c>
      <c r="D18" s="126" t="str">
        <f t="shared" ca="1" si="14"/>
        <v/>
      </c>
      <c r="E18" s="126" t="str">
        <f t="shared" ca="1" si="15"/>
        <v/>
      </c>
      <c r="F18" s="127" t="str">
        <f ca="1">OFFSET(prihlasky!$H$1,$CJ18,0)</f>
        <v/>
      </c>
      <c r="G18" s="127" t="str">
        <f ca="1">IF(OFFSET(prihlasky!$B$1,$CJ18,0)="","",(OFFSET(prihlasky!$B$1,$CJ18,0)))</f>
        <v/>
      </c>
      <c r="H18" s="127">
        <f ca="1">OFFSET(prihlasky!$I$1,$CJ18,0)</f>
        <v>0</v>
      </c>
      <c r="I18" s="127">
        <f ca="1">OFFSET(prihlasky!$A$1,$CJ18,0)</f>
        <v>0</v>
      </c>
      <c r="J18" s="126">
        <f t="shared" si="16"/>
        <v>0</v>
      </c>
      <c r="K18" s="159">
        <f t="shared" si="17"/>
        <v>0</v>
      </c>
      <c r="L18" s="131">
        <f t="shared" ca="1" si="18"/>
        <v>0</v>
      </c>
      <c r="M18" s="127" t="str">
        <f ca="1">IF(OR(CH18=0,ISERROR(MATCH(I18,KKoef!E:E,0))),"",MATCH(I18,KKoef!E:E,0)-1)</f>
        <v/>
      </c>
      <c r="N18" s="127" t="str">
        <f ca="1">IF(M18="","",OFFSET(KKoef!$B$1,M18,0))</f>
        <v/>
      </c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250"/>
      <c r="AA18" s="119">
        <f t="shared" ca="1" si="19"/>
        <v>0</v>
      </c>
      <c r="AB18" s="252">
        <f t="shared" si="71"/>
        <v>0</v>
      </c>
      <c r="AC18" s="119">
        <f t="shared" si="72"/>
        <v>0</v>
      </c>
      <c r="AD18" s="252">
        <f t="shared" si="73"/>
        <v>0</v>
      </c>
      <c r="AE18" s="170">
        <f t="shared" ca="1" si="20"/>
        <v>0</v>
      </c>
      <c r="AF18" s="22"/>
      <c r="AG18" s="224"/>
      <c r="AH18" s="194"/>
      <c r="AI18" s="194"/>
      <c r="AJ18" s="194"/>
      <c r="AK18" s="225"/>
      <c r="AL18" s="224"/>
      <c r="AM18" s="194"/>
      <c r="AN18" s="194"/>
      <c r="AO18" s="194"/>
      <c r="AP18" s="225"/>
      <c r="AQ18" s="224"/>
      <c r="AR18" s="194"/>
      <c r="AS18" s="194"/>
      <c r="AT18" s="194"/>
      <c r="AU18" s="225"/>
      <c r="AV18" s="224"/>
      <c r="AW18" s="194"/>
      <c r="AX18" s="194"/>
      <c r="AY18" s="194"/>
      <c r="AZ18" s="225"/>
      <c r="BA18" s="224"/>
      <c r="BB18" s="194"/>
      <c r="BC18" s="194"/>
      <c r="BD18" s="194"/>
      <c r="BE18" s="225"/>
      <c r="BF18" s="224"/>
      <c r="BG18" s="194"/>
      <c r="BH18" s="194"/>
      <c r="BI18" s="194"/>
      <c r="BJ18" s="225"/>
      <c r="BK18" s="212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215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69">
        <f t="shared" si="21"/>
        <v>0</v>
      </c>
      <c r="CH18" s="26">
        <f t="shared" si="22"/>
        <v>0</v>
      </c>
      <c r="CJ18" s="39">
        <v>10</v>
      </c>
      <c r="CK18" s="16">
        <f t="shared" si="23"/>
        <v>0</v>
      </c>
      <c r="CL18" s="51">
        <f t="shared" ca="1" si="24"/>
        <v>0</v>
      </c>
      <c r="CM18" s="51">
        <f t="shared" ca="1" si="24"/>
        <v>0</v>
      </c>
      <c r="CN18" s="51">
        <f t="shared" ca="1" si="24"/>
        <v>0</v>
      </c>
      <c r="CO18" s="51">
        <f t="shared" ca="1" si="25"/>
        <v>0</v>
      </c>
      <c r="CQ18" s="107">
        <f t="shared" si="26"/>
        <v>0</v>
      </c>
      <c r="CR18" s="107">
        <f t="shared" si="27"/>
        <v>0</v>
      </c>
      <c r="CS18" s="107">
        <f t="shared" si="28"/>
        <v>0</v>
      </c>
      <c r="CT18" s="107">
        <f t="shared" si="29"/>
        <v>0</v>
      </c>
      <c r="CU18" s="107">
        <f t="shared" si="30"/>
        <v>0</v>
      </c>
      <c r="CV18" s="107">
        <f t="shared" si="31"/>
        <v>0</v>
      </c>
      <c r="CW18" s="107">
        <f t="shared" si="32"/>
        <v>0</v>
      </c>
      <c r="CX18" s="107">
        <f t="shared" si="33"/>
        <v>0</v>
      </c>
      <c r="CY18" s="107">
        <f t="shared" si="34"/>
        <v>0</v>
      </c>
      <c r="CZ18" s="107">
        <f t="shared" si="35"/>
        <v>0</v>
      </c>
      <c r="DA18" s="107">
        <f t="shared" si="36"/>
        <v>0</v>
      </c>
      <c r="DB18" s="107">
        <f t="shared" si="37"/>
        <v>0</v>
      </c>
      <c r="DC18" s="107">
        <f t="shared" si="38"/>
        <v>0</v>
      </c>
      <c r="DD18" s="107">
        <f t="shared" si="39"/>
        <v>0</v>
      </c>
      <c r="DE18" s="107">
        <f t="shared" si="40"/>
        <v>0</v>
      </c>
      <c r="DF18" s="107">
        <f t="shared" si="41"/>
        <v>0</v>
      </c>
      <c r="DG18" s="107">
        <f t="shared" si="42"/>
        <v>0</v>
      </c>
      <c r="DH18" s="107">
        <f t="shared" si="43"/>
        <v>0</v>
      </c>
      <c r="DI18" s="107">
        <f t="shared" si="44"/>
        <v>0</v>
      </c>
      <c r="DJ18" s="107">
        <f t="shared" si="45"/>
        <v>0</v>
      </c>
      <c r="DK18" s="107">
        <f t="shared" si="46"/>
        <v>0</v>
      </c>
      <c r="DL18" s="107">
        <f t="shared" si="47"/>
        <v>0</v>
      </c>
      <c r="DM18" s="107">
        <f t="shared" si="48"/>
        <v>0</v>
      </c>
      <c r="DN18" s="107">
        <f t="shared" si="49"/>
        <v>0</v>
      </c>
      <c r="DO18" s="107">
        <f t="shared" si="50"/>
        <v>0</v>
      </c>
      <c r="DP18" s="107">
        <f t="shared" si="51"/>
        <v>0</v>
      </c>
      <c r="DQ18" s="107">
        <f t="shared" si="52"/>
        <v>0</v>
      </c>
      <c r="DR18" s="107">
        <f t="shared" si="53"/>
        <v>0</v>
      </c>
      <c r="DS18" s="107">
        <f t="shared" si="54"/>
        <v>0</v>
      </c>
      <c r="DT18" s="107">
        <f t="shared" si="55"/>
        <v>0</v>
      </c>
      <c r="DV18" s="107">
        <f t="shared" si="56"/>
        <v>0</v>
      </c>
      <c r="DW18" s="107">
        <f t="shared" si="57"/>
        <v>0</v>
      </c>
      <c r="DX18" s="107">
        <f t="shared" si="58"/>
        <v>0</v>
      </c>
      <c r="DY18" s="107">
        <f t="shared" si="59"/>
        <v>0</v>
      </c>
      <c r="DZ18" s="107">
        <f t="shared" si="60"/>
        <v>0</v>
      </c>
      <c r="EA18" s="107">
        <f t="shared" si="61"/>
        <v>0</v>
      </c>
      <c r="EB18" s="107">
        <f t="shared" si="62"/>
        <v>0</v>
      </c>
      <c r="EC18" s="107">
        <f t="shared" si="63"/>
        <v>0</v>
      </c>
      <c r="ED18" s="107">
        <f t="shared" si="64"/>
        <v>0</v>
      </c>
      <c r="EE18" s="107">
        <f t="shared" si="65"/>
        <v>0</v>
      </c>
      <c r="EG18" s="195">
        <f t="shared" si="66"/>
        <v>0</v>
      </c>
      <c r="EH18" s="195">
        <f t="shared" si="67"/>
        <v>0</v>
      </c>
      <c r="EI18" s="195">
        <f t="shared" si="68"/>
        <v>0</v>
      </c>
      <c r="EJ18" s="195">
        <f t="shared" si="69"/>
        <v>0</v>
      </c>
      <c r="EK18" s="195">
        <f t="shared" si="70"/>
        <v>0</v>
      </c>
      <c r="EL18" s="195">
        <f t="shared" si="70"/>
        <v>0</v>
      </c>
      <c r="EM18" s="195">
        <f t="shared" si="70"/>
        <v>0</v>
      </c>
      <c r="EN18" s="195">
        <f t="shared" si="70"/>
        <v>0</v>
      </c>
      <c r="EO18" s="195">
        <f t="shared" si="70"/>
        <v>0</v>
      </c>
      <c r="EP18" s="195">
        <f t="shared" si="70"/>
        <v>0</v>
      </c>
    </row>
    <row r="19" spans="2:146" x14ac:dyDescent="0.2">
      <c r="B19" s="126">
        <f t="shared" si="12"/>
        <v>1</v>
      </c>
      <c r="C19" s="126" t="str">
        <f t="shared" ca="1" si="13"/>
        <v/>
      </c>
      <c r="D19" s="126" t="str">
        <f t="shared" ca="1" si="14"/>
        <v/>
      </c>
      <c r="E19" s="126" t="str">
        <f t="shared" ca="1" si="15"/>
        <v/>
      </c>
      <c r="F19" s="127" t="str">
        <f ca="1">OFFSET(prihlasky!$H$1,$CJ19,0)</f>
        <v/>
      </c>
      <c r="G19" s="127" t="str">
        <f ca="1">IF(OFFSET(prihlasky!$B$1,$CJ19,0)="","",(OFFSET(prihlasky!$B$1,$CJ19,0)))</f>
        <v/>
      </c>
      <c r="H19" s="127">
        <f ca="1">OFFSET(prihlasky!$I$1,$CJ19,0)</f>
        <v>0</v>
      </c>
      <c r="I19" s="127">
        <f ca="1">OFFSET(prihlasky!$A$1,$CJ19,0)</f>
        <v>0</v>
      </c>
      <c r="J19" s="126">
        <f t="shared" si="16"/>
        <v>0</v>
      </c>
      <c r="K19" s="159">
        <f t="shared" si="17"/>
        <v>0</v>
      </c>
      <c r="L19" s="131">
        <f t="shared" ca="1" si="18"/>
        <v>0</v>
      </c>
      <c r="M19" s="127" t="str">
        <f ca="1">IF(OR(CH19=0,ISERROR(MATCH(I19,KKoef!E:E,0))),"",MATCH(I19,KKoef!E:E,0)-1)</f>
        <v/>
      </c>
      <c r="N19" s="127" t="str">
        <f ca="1">IF(M19="","",OFFSET(KKoef!$B$1,M19,0))</f>
        <v/>
      </c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250"/>
      <c r="AA19" s="119">
        <f t="shared" ca="1" si="19"/>
        <v>0</v>
      </c>
      <c r="AB19" s="252">
        <f t="shared" si="71"/>
        <v>0</v>
      </c>
      <c r="AC19" s="119">
        <f t="shared" si="72"/>
        <v>0</v>
      </c>
      <c r="AD19" s="252">
        <f t="shared" si="73"/>
        <v>0</v>
      </c>
      <c r="AE19" s="170">
        <f t="shared" ca="1" si="20"/>
        <v>0</v>
      </c>
      <c r="AF19" s="22"/>
      <c r="AG19" s="224"/>
      <c r="AH19" s="194"/>
      <c r="AI19" s="194"/>
      <c r="AJ19" s="194"/>
      <c r="AK19" s="225"/>
      <c r="AL19" s="224"/>
      <c r="AM19" s="194"/>
      <c r="AN19" s="194"/>
      <c r="AO19" s="194"/>
      <c r="AP19" s="225"/>
      <c r="AQ19" s="224"/>
      <c r="AR19" s="194"/>
      <c r="AS19" s="194"/>
      <c r="AT19" s="194"/>
      <c r="AU19" s="225"/>
      <c r="AV19" s="224"/>
      <c r="AW19" s="194"/>
      <c r="AX19" s="194"/>
      <c r="AY19" s="194"/>
      <c r="AZ19" s="225"/>
      <c r="BA19" s="224"/>
      <c r="BB19" s="194"/>
      <c r="BC19" s="194"/>
      <c r="BD19" s="194"/>
      <c r="BE19" s="225"/>
      <c r="BF19" s="224"/>
      <c r="BG19" s="194"/>
      <c r="BH19" s="194"/>
      <c r="BI19" s="194"/>
      <c r="BJ19" s="225"/>
      <c r="BK19" s="212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215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69">
        <f t="shared" si="21"/>
        <v>0</v>
      </c>
      <c r="CH19" s="26">
        <f t="shared" si="22"/>
        <v>0</v>
      </c>
      <c r="CJ19" s="39">
        <v>11</v>
      </c>
      <c r="CK19" s="16">
        <f t="shared" si="23"/>
        <v>0</v>
      </c>
      <c r="CL19" s="51">
        <f t="shared" ca="1" si="24"/>
        <v>0</v>
      </c>
      <c r="CM19" s="51">
        <f t="shared" ca="1" si="24"/>
        <v>0</v>
      </c>
      <c r="CN19" s="51">
        <f t="shared" ca="1" si="24"/>
        <v>0</v>
      </c>
      <c r="CO19" s="51">
        <f t="shared" ca="1" si="25"/>
        <v>0</v>
      </c>
      <c r="CQ19" s="107">
        <f t="shared" si="26"/>
        <v>0</v>
      </c>
      <c r="CR19" s="107">
        <f t="shared" si="27"/>
        <v>0</v>
      </c>
      <c r="CS19" s="107">
        <f t="shared" si="28"/>
        <v>0</v>
      </c>
      <c r="CT19" s="107">
        <f t="shared" si="29"/>
        <v>0</v>
      </c>
      <c r="CU19" s="107">
        <f t="shared" si="30"/>
        <v>0</v>
      </c>
      <c r="CV19" s="107">
        <f t="shared" si="31"/>
        <v>0</v>
      </c>
      <c r="CW19" s="107">
        <f t="shared" si="32"/>
        <v>0</v>
      </c>
      <c r="CX19" s="107">
        <f t="shared" si="33"/>
        <v>0</v>
      </c>
      <c r="CY19" s="107">
        <f t="shared" si="34"/>
        <v>0</v>
      </c>
      <c r="CZ19" s="107">
        <f t="shared" si="35"/>
        <v>0</v>
      </c>
      <c r="DA19" s="107">
        <f t="shared" si="36"/>
        <v>0</v>
      </c>
      <c r="DB19" s="107">
        <f t="shared" si="37"/>
        <v>0</v>
      </c>
      <c r="DC19" s="107">
        <f t="shared" si="38"/>
        <v>0</v>
      </c>
      <c r="DD19" s="107">
        <f t="shared" si="39"/>
        <v>0</v>
      </c>
      <c r="DE19" s="107">
        <f t="shared" si="40"/>
        <v>0</v>
      </c>
      <c r="DF19" s="107">
        <f t="shared" si="41"/>
        <v>0</v>
      </c>
      <c r="DG19" s="107">
        <f t="shared" si="42"/>
        <v>0</v>
      </c>
      <c r="DH19" s="107">
        <f t="shared" si="43"/>
        <v>0</v>
      </c>
      <c r="DI19" s="107">
        <f t="shared" si="44"/>
        <v>0</v>
      </c>
      <c r="DJ19" s="107">
        <f t="shared" si="45"/>
        <v>0</v>
      </c>
      <c r="DK19" s="107">
        <f t="shared" si="46"/>
        <v>0</v>
      </c>
      <c r="DL19" s="107">
        <f t="shared" si="47"/>
        <v>0</v>
      </c>
      <c r="DM19" s="107">
        <f t="shared" si="48"/>
        <v>0</v>
      </c>
      <c r="DN19" s="107">
        <f t="shared" si="49"/>
        <v>0</v>
      </c>
      <c r="DO19" s="107">
        <f t="shared" si="50"/>
        <v>0</v>
      </c>
      <c r="DP19" s="107">
        <f t="shared" si="51"/>
        <v>0</v>
      </c>
      <c r="DQ19" s="107">
        <f t="shared" si="52"/>
        <v>0</v>
      </c>
      <c r="DR19" s="107">
        <f t="shared" si="53"/>
        <v>0</v>
      </c>
      <c r="DS19" s="107">
        <f t="shared" si="54"/>
        <v>0</v>
      </c>
      <c r="DT19" s="107">
        <f t="shared" si="55"/>
        <v>0</v>
      </c>
      <c r="DV19" s="107">
        <f t="shared" si="56"/>
        <v>0</v>
      </c>
      <c r="DW19" s="107">
        <f t="shared" si="57"/>
        <v>0</v>
      </c>
      <c r="DX19" s="107">
        <f t="shared" si="58"/>
        <v>0</v>
      </c>
      <c r="DY19" s="107">
        <f t="shared" si="59"/>
        <v>0</v>
      </c>
      <c r="DZ19" s="107">
        <f t="shared" si="60"/>
        <v>0</v>
      </c>
      <c r="EA19" s="107">
        <f t="shared" si="61"/>
        <v>0</v>
      </c>
      <c r="EB19" s="107">
        <f t="shared" si="62"/>
        <v>0</v>
      </c>
      <c r="EC19" s="107">
        <f t="shared" si="63"/>
        <v>0</v>
      </c>
      <c r="ED19" s="107">
        <f t="shared" si="64"/>
        <v>0</v>
      </c>
      <c r="EE19" s="107">
        <f t="shared" si="65"/>
        <v>0</v>
      </c>
      <c r="EG19" s="195">
        <f t="shared" si="66"/>
        <v>0</v>
      </c>
      <c r="EH19" s="195">
        <f t="shared" si="67"/>
        <v>0</v>
      </c>
      <c r="EI19" s="195">
        <f t="shared" si="68"/>
        <v>0</v>
      </c>
      <c r="EJ19" s="195">
        <f t="shared" si="69"/>
        <v>0</v>
      </c>
      <c r="EK19" s="195">
        <f t="shared" si="70"/>
        <v>0</v>
      </c>
      <c r="EL19" s="195">
        <f t="shared" si="70"/>
        <v>0</v>
      </c>
      <c r="EM19" s="195">
        <f t="shared" si="70"/>
        <v>0</v>
      </c>
      <c r="EN19" s="195">
        <f t="shared" si="70"/>
        <v>0</v>
      </c>
      <c r="EO19" s="195">
        <f t="shared" si="70"/>
        <v>0</v>
      </c>
      <c r="EP19" s="195">
        <f t="shared" si="70"/>
        <v>0</v>
      </c>
    </row>
    <row r="20" spans="2:146" x14ac:dyDescent="0.2">
      <c r="B20" s="126">
        <f t="shared" si="12"/>
        <v>1</v>
      </c>
      <c r="C20" s="126" t="str">
        <f t="shared" ca="1" si="13"/>
        <v/>
      </c>
      <c r="D20" s="126" t="str">
        <f t="shared" ca="1" si="14"/>
        <v/>
      </c>
      <c r="E20" s="126" t="str">
        <f t="shared" ca="1" si="15"/>
        <v/>
      </c>
      <c r="F20" s="127" t="str">
        <f ca="1">OFFSET(prihlasky!$H$1,$CJ20,0)</f>
        <v/>
      </c>
      <c r="G20" s="127" t="str">
        <f ca="1">IF(OFFSET(prihlasky!$B$1,$CJ20,0)="","",(OFFSET(prihlasky!$B$1,$CJ20,0)))</f>
        <v/>
      </c>
      <c r="H20" s="127">
        <f ca="1">OFFSET(prihlasky!$I$1,$CJ20,0)</f>
        <v>0</v>
      </c>
      <c r="I20" s="127">
        <f ca="1">OFFSET(prihlasky!$A$1,$CJ20,0)</f>
        <v>0</v>
      </c>
      <c r="J20" s="126">
        <f t="shared" si="16"/>
        <v>0</v>
      </c>
      <c r="K20" s="159">
        <f t="shared" si="17"/>
        <v>0</v>
      </c>
      <c r="L20" s="131">
        <f t="shared" ca="1" si="18"/>
        <v>0</v>
      </c>
      <c r="M20" s="127" t="str">
        <f ca="1">IF(OR(CH20=0,ISERROR(MATCH(I20,KKoef!E:E,0))),"",MATCH(I20,KKoef!E:E,0)-1)</f>
        <v/>
      </c>
      <c r="N20" s="127" t="str">
        <f ca="1">IF(M20="","",OFFSET(KKoef!$B$1,M20,0))</f>
        <v/>
      </c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250"/>
      <c r="AA20" s="119">
        <f t="shared" ca="1" si="19"/>
        <v>0</v>
      </c>
      <c r="AB20" s="252">
        <f t="shared" si="71"/>
        <v>0</v>
      </c>
      <c r="AC20" s="119">
        <f t="shared" si="72"/>
        <v>0</v>
      </c>
      <c r="AD20" s="252">
        <f t="shared" si="73"/>
        <v>0</v>
      </c>
      <c r="AE20" s="170">
        <f t="shared" ca="1" si="20"/>
        <v>0</v>
      </c>
      <c r="AF20" s="22"/>
      <c r="AG20" s="224"/>
      <c r="AH20" s="194"/>
      <c r="AI20" s="194"/>
      <c r="AJ20" s="194"/>
      <c r="AK20" s="225"/>
      <c r="AL20" s="224"/>
      <c r="AM20" s="194"/>
      <c r="AN20" s="194"/>
      <c r="AO20" s="194"/>
      <c r="AP20" s="225"/>
      <c r="AQ20" s="224"/>
      <c r="AR20" s="194"/>
      <c r="AS20" s="194"/>
      <c r="AT20" s="194"/>
      <c r="AU20" s="225"/>
      <c r="AV20" s="224"/>
      <c r="AW20" s="194"/>
      <c r="AX20" s="194"/>
      <c r="AY20" s="194"/>
      <c r="AZ20" s="225"/>
      <c r="BA20" s="224"/>
      <c r="BB20" s="194"/>
      <c r="BC20" s="194"/>
      <c r="BD20" s="194"/>
      <c r="BE20" s="225"/>
      <c r="BF20" s="224"/>
      <c r="BG20" s="194"/>
      <c r="BH20" s="194"/>
      <c r="BI20" s="194"/>
      <c r="BJ20" s="225"/>
      <c r="BK20" s="212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215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69">
        <f t="shared" si="21"/>
        <v>0</v>
      </c>
      <c r="CH20" s="26">
        <f t="shared" si="22"/>
        <v>0</v>
      </c>
      <c r="CJ20" s="39">
        <v>12</v>
      </c>
      <c r="CK20" s="16">
        <f t="shared" si="23"/>
        <v>0</v>
      </c>
      <c r="CL20" s="51">
        <f t="shared" ca="1" si="24"/>
        <v>0</v>
      </c>
      <c r="CM20" s="51">
        <f t="shared" ca="1" si="24"/>
        <v>0</v>
      </c>
      <c r="CN20" s="51">
        <f t="shared" ca="1" si="24"/>
        <v>0</v>
      </c>
      <c r="CO20" s="51">
        <f t="shared" ca="1" si="25"/>
        <v>0</v>
      </c>
      <c r="CQ20" s="107">
        <f t="shared" si="26"/>
        <v>0</v>
      </c>
      <c r="CR20" s="107">
        <f t="shared" si="27"/>
        <v>0</v>
      </c>
      <c r="CS20" s="107">
        <f t="shared" si="28"/>
        <v>0</v>
      </c>
      <c r="CT20" s="107">
        <f t="shared" si="29"/>
        <v>0</v>
      </c>
      <c r="CU20" s="107">
        <f t="shared" si="30"/>
        <v>0</v>
      </c>
      <c r="CV20" s="107">
        <f t="shared" si="31"/>
        <v>0</v>
      </c>
      <c r="CW20" s="107">
        <f t="shared" si="32"/>
        <v>0</v>
      </c>
      <c r="CX20" s="107">
        <f t="shared" si="33"/>
        <v>0</v>
      </c>
      <c r="CY20" s="107">
        <f t="shared" si="34"/>
        <v>0</v>
      </c>
      <c r="CZ20" s="107">
        <f t="shared" si="35"/>
        <v>0</v>
      </c>
      <c r="DA20" s="107">
        <f t="shared" si="36"/>
        <v>0</v>
      </c>
      <c r="DB20" s="107">
        <f t="shared" si="37"/>
        <v>0</v>
      </c>
      <c r="DC20" s="107">
        <f t="shared" si="38"/>
        <v>0</v>
      </c>
      <c r="DD20" s="107">
        <f t="shared" si="39"/>
        <v>0</v>
      </c>
      <c r="DE20" s="107">
        <f t="shared" si="40"/>
        <v>0</v>
      </c>
      <c r="DF20" s="107">
        <f t="shared" si="41"/>
        <v>0</v>
      </c>
      <c r="DG20" s="107">
        <f t="shared" si="42"/>
        <v>0</v>
      </c>
      <c r="DH20" s="107">
        <f t="shared" si="43"/>
        <v>0</v>
      </c>
      <c r="DI20" s="107">
        <f t="shared" si="44"/>
        <v>0</v>
      </c>
      <c r="DJ20" s="107">
        <f t="shared" si="45"/>
        <v>0</v>
      </c>
      <c r="DK20" s="107">
        <f t="shared" si="46"/>
        <v>0</v>
      </c>
      <c r="DL20" s="107">
        <f t="shared" si="47"/>
        <v>0</v>
      </c>
      <c r="DM20" s="107">
        <f t="shared" si="48"/>
        <v>0</v>
      </c>
      <c r="DN20" s="107">
        <f t="shared" si="49"/>
        <v>0</v>
      </c>
      <c r="DO20" s="107">
        <f t="shared" si="50"/>
        <v>0</v>
      </c>
      <c r="DP20" s="107">
        <f t="shared" si="51"/>
        <v>0</v>
      </c>
      <c r="DQ20" s="107">
        <f t="shared" si="52"/>
        <v>0</v>
      </c>
      <c r="DR20" s="107">
        <f t="shared" si="53"/>
        <v>0</v>
      </c>
      <c r="DS20" s="107">
        <f t="shared" si="54"/>
        <v>0</v>
      </c>
      <c r="DT20" s="107">
        <f t="shared" si="55"/>
        <v>0</v>
      </c>
      <c r="DV20" s="107">
        <f t="shared" si="56"/>
        <v>0</v>
      </c>
      <c r="DW20" s="107">
        <f t="shared" si="57"/>
        <v>0</v>
      </c>
      <c r="DX20" s="107">
        <f t="shared" si="58"/>
        <v>0</v>
      </c>
      <c r="DY20" s="107">
        <f t="shared" si="59"/>
        <v>0</v>
      </c>
      <c r="DZ20" s="107">
        <f t="shared" si="60"/>
        <v>0</v>
      </c>
      <c r="EA20" s="107">
        <f t="shared" si="61"/>
        <v>0</v>
      </c>
      <c r="EB20" s="107">
        <f t="shared" si="62"/>
        <v>0</v>
      </c>
      <c r="EC20" s="107">
        <f t="shared" si="63"/>
        <v>0</v>
      </c>
      <c r="ED20" s="107">
        <f t="shared" si="64"/>
        <v>0</v>
      </c>
      <c r="EE20" s="107">
        <f t="shared" si="65"/>
        <v>0</v>
      </c>
      <c r="EG20" s="195">
        <f t="shared" si="66"/>
        <v>0</v>
      </c>
      <c r="EH20" s="195">
        <f t="shared" si="67"/>
        <v>0</v>
      </c>
      <c r="EI20" s="195">
        <f t="shared" si="68"/>
        <v>0</v>
      </c>
      <c r="EJ20" s="195">
        <f t="shared" si="69"/>
        <v>0</v>
      </c>
      <c r="EK20" s="195">
        <f t="shared" si="70"/>
        <v>0</v>
      </c>
      <c r="EL20" s="195">
        <f t="shared" si="70"/>
        <v>0</v>
      </c>
      <c r="EM20" s="195">
        <f t="shared" si="70"/>
        <v>0</v>
      </c>
      <c r="EN20" s="195">
        <f t="shared" si="70"/>
        <v>0</v>
      </c>
      <c r="EO20" s="195">
        <f t="shared" si="70"/>
        <v>0</v>
      </c>
      <c r="EP20" s="195">
        <f t="shared" si="70"/>
        <v>0</v>
      </c>
    </row>
    <row r="21" spans="2:146" x14ac:dyDescent="0.2">
      <c r="B21" s="126">
        <f t="shared" si="12"/>
        <v>1</v>
      </c>
      <c r="C21" s="126" t="str">
        <f t="shared" ca="1" si="13"/>
        <v/>
      </c>
      <c r="D21" s="126" t="str">
        <f t="shared" ca="1" si="14"/>
        <v/>
      </c>
      <c r="E21" s="126" t="str">
        <f t="shared" ca="1" si="15"/>
        <v/>
      </c>
      <c r="F21" s="127" t="str">
        <f ca="1">OFFSET(prihlasky!$H$1,$CJ21,0)</f>
        <v/>
      </c>
      <c r="G21" s="127" t="str">
        <f ca="1">IF(OFFSET(prihlasky!$B$1,$CJ21,0)="","",(OFFSET(prihlasky!$B$1,$CJ21,0)))</f>
        <v/>
      </c>
      <c r="H21" s="127">
        <f ca="1">OFFSET(prihlasky!$I$1,$CJ21,0)</f>
        <v>0</v>
      </c>
      <c r="I21" s="127">
        <f ca="1">OFFSET(prihlasky!$A$1,$CJ21,0)</f>
        <v>0</v>
      </c>
      <c r="J21" s="126">
        <f t="shared" si="16"/>
        <v>0</v>
      </c>
      <c r="K21" s="159">
        <f t="shared" si="17"/>
        <v>0</v>
      </c>
      <c r="L21" s="131">
        <f t="shared" ca="1" si="18"/>
        <v>0</v>
      </c>
      <c r="M21" s="127" t="str">
        <f ca="1">IF(OR(CH21=0,ISERROR(MATCH(I21,KKoef!E:E,0))),"",MATCH(I21,KKoef!E:E,0)-1)</f>
        <v/>
      </c>
      <c r="N21" s="127" t="str">
        <f ca="1">IF(M21="","",OFFSET(KKoef!$B$1,M21,0))</f>
        <v/>
      </c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250"/>
      <c r="AA21" s="119">
        <f t="shared" ca="1" si="19"/>
        <v>0</v>
      </c>
      <c r="AB21" s="252">
        <f t="shared" si="71"/>
        <v>0</v>
      </c>
      <c r="AC21" s="119">
        <f t="shared" si="72"/>
        <v>0</v>
      </c>
      <c r="AD21" s="252">
        <f t="shared" si="73"/>
        <v>0</v>
      </c>
      <c r="AE21" s="170">
        <f t="shared" ca="1" si="20"/>
        <v>0</v>
      </c>
      <c r="AF21" s="22"/>
      <c r="AG21" s="224"/>
      <c r="AH21" s="194"/>
      <c r="AI21" s="194"/>
      <c r="AJ21" s="194"/>
      <c r="AK21" s="225"/>
      <c r="AL21" s="224"/>
      <c r="AM21" s="194"/>
      <c r="AN21" s="194"/>
      <c r="AO21" s="194"/>
      <c r="AP21" s="225"/>
      <c r="AQ21" s="224"/>
      <c r="AR21" s="194"/>
      <c r="AS21" s="194"/>
      <c r="AT21" s="194"/>
      <c r="AU21" s="225"/>
      <c r="AV21" s="224"/>
      <c r="AW21" s="194"/>
      <c r="AX21" s="194"/>
      <c r="AY21" s="194"/>
      <c r="AZ21" s="225"/>
      <c r="BA21" s="224"/>
      <c r="BB21" s="194"/>
      <c r="BC21" s="194"/>
      <c r="BD21" s="194"/>
      <c r="BE21" s="225"/>
      <c r="BF21" s="224"/>
      <c r="BG21" s="194"/>
      <c r="BH21" s="194"/>
      <c r="BI21" s="194"/>
      <c r="BJ21" s="225"/>
      <c r="BK21" s="212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215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69">
        <f t="shared" si="21"/>
        <v>0</v>
      </c>
      <c r="CH21" s="26">
        <f t="shared" si="22"/>
        <v>0</v>
      </c>
      <c r="CJ21" s="39">
        <v>13</v>
      </c>
      <c r="CK21" s="16">
        <f t="shared" si="23"/>
        <v>0</v>
      </c>
      <c r="CL21" s="51">
        <f t="shared" ca="1" si="24"/>
        <v>0</v>
      </c>
      <c r="CM21" s="51">
        <f t="shared" ca="1" si="24"/>
        <v>0</v>
      </c>
      <c r="CN21" s="51">
        <f t="shared" ca="1" si="24"/>
        <v>0</v>
      </c>
      <c r="CO21" s="51">
        <f t="shared" ca="1" si="25"/>
        <v>0</v>
      </c>
      <c r="CQ21" s="107">
        <f t="shared" si="26"/>
        <v>0</v>
      </c>
      <c r="CR21" s="107">
        <f t="shared" si="27"/>
        <v>0</v>
      </c>
      <c r="CS21" s="107">
        <f t="shared" si="28"/>
        <v>0</v>
      </c>
      <c r="CT21" s="107">
        <f t="shared" si="29"/>
        <v>0</v>
      </c>
      <c r="CU21" s="107">
        <f t="shared" si="30"/>
        <v>0</v>
      </c>
      <c r="CV21" s="107">
        <f t="shared" si="31"/>
        <v>0</v>
      </c>
      <c r="CW21" s="107">
        <f t="shared" si="32"/>
        <v>0</v>
      </c>
      <c r="CX21" s="107">
        <f t="shared" si="33"/>
        <v>0</v>
      </c>
      <c r="CY21" s="107">
        <f t="shared" si="34"/>
        <v>0</v>
      </c>
      <c r="CZ21" s="107">
        <f t="shared" si="35"/>
        <v>0</v>
      </c>
      <c r="DA21" s="107">
        <f t="shared" si="36"/>
        <v>0</v>
      </c>
      <c r="DB21" s="107">
        <f t="shared" si="37"/>
        <v>0</v>
      </c>
      <c r="DC21" s="107">
        <f t="shared" si="38"/>
        <v>0</v>
      </c>
      <c r="DD21" s="107">
        <f t="shared" si="39"/>
        <v>0</v>
      </c>
      <c r="DE21" s="107">
        <f t="shared" si="40"/>
        <v>0</v>
      </c>
      <c r="DF21" s="107">
        <f t="shared" si="41"/>
        <v>0</v>
      </c>
      <c r="DG21" s="107">
        <f t="shared" si="42"/>
        <v>0</v>
      </c>
      <c r="DH21" s="107">
        <f t="shared" si="43"/>
        <v>0</v>
      </c>
      <c r="DI21" s="107">
        <f t="shared" si="44"/>
        <v>0</v>
      </c>
      <c r="DJ21" s="107">
        <f t="shared" si="45"/>
        <v>0</v>
      </c>
      <c r="DK21" s="107">
        <f t="shared" si="46"/>
        <v>0</v>
      </c>
      <c r="DL21" s="107">
        <f t="shared" si="47"/>
        <v>0</v>
      </c>
      <c r="DM21" s="107">
        <f t="shared" si="48"/>
        <v>0</v>
      </c>
      <c r="DN21" s="107">
        <f t="shared" si="49"/>
        <v>0</v>
      </c>
      <c r="DO21" s="107">
        <f t="shared" si="50"/>
        <v>0</v>
      </c>
      <c r="DP21" s="107">
        <f t="shared" si="51"/>
        <v>0</v>
      </c>
      <c r="DQ21" s="107">
        <f t="shared" si="52"/>
        <v>0</v>
      </c>
      <c r="DR21" s="107">
        <f t="shared" si="53"/>
        <v>0</v>
      </c>
      <c r="DS21" s="107">
        <f t="shared" si="54"/>
        <v>0</v>
      </c>
      <c r="DT21" s="107">
        <f t="shared" si="55"/>
        <v>0</v>
      </c>
      <c r="DV21" s="107">
        <f t="shared" si="56"/>
        <v>0</v>
      </c>
      <c r="DW21" s="107">
        <f t="shared" si="57"/>
        <v>0</v>
      </c>
      <c r="DX21" s="107">
        <f t="shared" si="58"/>
        <v>0</v>
      </c>
      <c r="DY21" s="107">
        <f t="shared" si="59"/>
        <v>0</v>
      </c>
      <c r="DZ21" s="107">
        <f t="shared" si="60"/>
        <v>0</v>
      </c>
      <c r="EA21" s="107">
        <f t="shared" si="61"/>
        <v>0</v>
      </c>
      <c r="EB21" s="107">
        <f t="shared" si="62"/>
        <v>0</v>
      </c>
      <c r="EC21" s="107">
        <f t="shared" si="63"/>
        <v>0</v>
      </c>
      <c r="ED21" s="107">
        <f t="shared" si="64"/>
        <v>0</v>
      </c>
      <c r="EE21" s="107">
        <f t="shared" si="65"/>
        <v>0</v>
      </c>
      <c r="EG21" s="195">
        <f t="shared" si="66"/>
        <v>0</v>
      </c>
      <c r="EH21" s="195">
        <f t="shared" si="67"/>
        <v>0</v>
      </c>
      <c r="EI21" s="195">
        <f t="shared" si="68"/>
        <v>0</v>
      </c>
      <c r="EJ21" s="195">
        <f t="shared" si="69"/>
        <v>0</v>
      </c>
      <c r="EK21" s="195">
        <f t="shared" si="70"/>
        <v>0</v>
      </c>
      <c r="EL21" s="195">
        <f t="shared" si="70"/>
        <v>0</v>
      </c>
      <c r="EM21" s="195">
        <f t="shared" si="70"/>
        <v>0</v>
      </c>
      <c r="EN21" s="195">
        <f t="shared" si="70"/>
        <v>0</v>
      </c>
      <c r="EO21" s="195">
        <f t="shared" si="70"/>
        <v>0</v>
      </c>
      <c r="EP21" s="195">
        <f t="shared" si="70"/>
        <v>0</v>
      </c>
    </row>
    <row r="22" spans="2:146" x14ac:dyDescent="0.2">
      <c r="B22" s="126">
        <f t="shared" si="12"/>
        <v>1</v>
      </c>
      <c r="C22" s="126" t="str">
        <f t="shared" ca="1" si="13"/>
        <v/>
      </c>
      <c r="D22" s="126" t="str">
        <f t="shared" ca="1" si="14"/>
        <v/>
      </c>
      <c r="E22" s="126" t="str">
        <f t="shared" ca="1" si="15"/>
        <v/>
      </c>
      <c r="F22" s="127" t="str">
        <f ca="1">OFFSET(prihlasky!$H$1,$CJ22,0)</f>
        <v/>
      </c>
      <c r="G22" s="127" t="str">
        <f ca="1">IF(OFFSET(prihlasky!$B$1,$CJ22,0)="","",(OFFSET(prihlasky!$B$1,$CJ22,0)))</f>
        <v/>
      </c>
      <c r="H22" s="127">
        <f ca="1">OFFSET(prihlasky!$I$1,$CJ22,0)</f>
        <v>0</v>
      </c>
      <c r="I22" s="127">
        <f ca="1">OFFSET(prihlasky!$A$1,$CJ22,0)</f>
        <v>0</v>
      </c>
      <c r="J22" s="126">
        <f t="shared" si="16"/>
        <v>0</v>
      </c>
      <c r="K22" s="159">
        <f t="shared" si="17"/>
        <v>0</v>
      </c>
      <c r="L22" s="131">
        <f t="shared" ca="1" si="18"/>
        <v>0</v>
      </c>
      <c r="M22" s="127" t="str">
        <f ca="1">IF(OR(CH22=0,ISERROR(MATCH(I22,KKoef!E:E,0))),"",MATCH(I22,KKoef!E:E,0)-1)</f>
        <v/>
      </c>
      <c r="N22" s="127" t="str">
        <f ca="1">IF(M22="","",OFFSET(KKoef!$B$1,M22,0))</f>
        <v/>
      </c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250"/>
      <c r="AA22" s="119">
        <f t="shared" ca="1" si="19"/>
        <v>0</v>
      </c>
      <c r="AB22" s="252">
        <f t="shared" si="71"/>
        <v>0</v>
      </c>
      <c r="AC22" s="119">
        <f t="shared" si="72"/>
        <v>0</v>
      </c>
      <c r="AD22" s="252">
        <f t="shared" si="73"/>
        <v>0</v>
      </c>
      <c r="AE22" s="170">
        <f t="shared" ca="1" si="20"/>
        <v>0</v>
      </c>
      <c r="AF22" s="22"/>
      <c r="AG22" s="224"/>
      <c r="AH22" s="194"/>
      <c r="AI22" s="194"/>
      <c r="AJ22" s="194"/>
      <c r="AK22" s="225"/>
      <c r="AL22" s="224"/>
      <c r="AM22" s="194"/>
      <c r="AN22" s="194"/>
      <c r="AO22" s="194"/>
      <c r="AP22" s="225"/>
      <c r="AQ22" s="224"/>
      <c r="AR22" s="194"/>
      <c r="AS22" s="194"/>
      <c r="AT22" s="194"/>
      <c r="AU22" s="225"/>
      <c r="AV22" s="224"/>
      <c r="AW22" s="194"/>
      <c r="AX22" s="194"/>
      <c r="AY22" s="194"/>
      <c r="AZ22" s="225"/>
      <c r="BA22" s="224"/>
      <c r="BB22" s="194"/>
      <c r="BC22" s="194"/>
      <c r="BD22" s="194"/>
      <c r="BE22" s="225"/>
      <c r="BF22" s="224"/>
      <c r="BG22" s="194"/>
      <c r="BH22" s="194"/>
      <c r="BI22" s="194"/>
      <c r="BJ22" s="225"/>
      <c r="BK22" s="212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215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69">
        <f t="shared" si="21"/>
        <v>0</v>
      </c>
      <c r="CH22" s="26">
        <f t="shared" si="22"/>
        <v>0</v>
      </c>
      <c r="CJ22" s="39">
        <v>14</v>
      </c>
      <c r="CK22" s="16">
        <f t="shared" si="23"/>
        <v>0</v>
      </c>
      <c r="CL22" s="51">
        <f t="shared" ca="1" si="24"/>
        <v>0</v>
      </c>
      <c r="CM22" s="51">
        <f t="shared" ca="1" si="24"/>
        <v>0</v>
      </c>
      <c r="CN22" s="51">
        <f t="shared" ca="1" si="24"/>
        <v>0</v>
      </c>
      <c r="CO22" s="51">
        <f t="shared" ca="1" si="25"/>
        <v>0</v>
      </c>
      <c r="CQ22" s="107">
        <f t="shared" si="26"/>
        <v>0</v>
      </c>
      <c r="CR22" s="107">
        <f t="shared" si="27"/>
        <v>0</v>
      </c>
      <c r="CS22" s="107">
        <f t="shared" si="28"/>
        <v>0</v>
      </c>
      <c r="CT22" s="107">
        <f t="shared" si="29"/>
        <v>0</v>
      </c>
      <c r="CU22" s="107">
        <f t="shared" si="30"/>
        <v>0</v>
      </c>
      <c r="CV22" s="107">
        <f t="shared" si="31"/>
        <v>0</v>
      </c>
      <c r="CW22" s="107">
        <f t="shared" si="32"/>
        <v>0</v>
      </c>
      <c r="CX22" s="107">
        <f t="shared" si="33"/>
        <v>0</v>
      </c>
      <c r="CY22" s="107">
        <f t="shared" si="34"/>
        <v>0</v>
      </c>
      <c r="CZ22" s="107">
        <f t="shared" si="35"/>
        <v>0</v>
      </c>
      <c r="DA22" s="107">
        <f t="shared" si="36"/>
        <v>0</v>
      </c>
      <c r="DB22" s="107">
        <f t="shared" si="37"/>
        <v>0</v>
      </c>
      <c r="DC22" s="107">
        <f t="shared" si="38"/>
        <v>0</v>
      </c>
      <c r="DD22" s="107">
        <f t="shared" si="39"/>
        <v>0</v>
      </c>
      <c r="DE22" s="107">
        <f t="shared" si="40"/>
        <v>0</v>
      </c>
      <c r="DF22" s="107">
        <f t="shared" si="41"/>
        <v>0</v>
      </c>
      <c r="DG22" s="107">
        <f t="shared" si="42"/>
        <v>0</v>
      </c>
      <c r="DH22" s="107">
        <f t="shared" si="43"/>
        <v>0</v>
      </c>
      <c r="DI22" s="107">
        <f t="shared" si="44"/>
        <v>0</v>
      </c>
      <c r="DJ22" s="107">
        <f t="shared" si="45"/>
        <v>0</v>
      </c>
      <c r="DK22" s="107">
        <f t="shared" si="46"/>
        <v>0</v>
      </c>
      <c r="DL22" s="107">
        <f t="shared" si="47"/>
        <v>0</v>
      </c>
      <c r="DM22" s="107">
        <f t="shared" si="48"/>
        <v>0</v>
      </c>
      <c r="DN22" s="107">
        <f t="shared" si="49"/>
        <v>0</v>
      </c>
      <c r="DO22" s="107">
        <f t="shared" si="50"/>
        <v>0</v>
      </c>
      <c r="DP22" s="107">
        <f t="shared" si="51"/>
        <v>0</v>
      </c>
      <c r="DQ22" s="107">
        <f t="shared" si="52"/>
        <v>0</v>
      </c>
      <c r="DR22" s="107">
        <f t="shared" si="53"/>
        <v>0</v>
      </c>
      <c r="DS22" s="107">
        <f t="shared" si="54"/>
        <v>0</v>
      </c>
      <c r="DT22" s="107">
        <f t="shared" si="55"/>
        <v>0</v>
      </c>
      <c r="DV22" s="107">
        <f t="shared" si="56"/>
        <v>0</v>
      </c>
      <c r="DW22" s="107">
        <f t="shared" si="57"/>
        <v>0</v>
      </c>
      <c r="DX22" s="107">
        <f t="shared" si="58"/>
        <v>0</v>
      </c>
      <c r="DY22" s="107">
        <f t="shared" si="59"/>
        <v>0</v>
      </c>
      <c r="DZ22" s="107">
        <f t="shared" si="60"/>
        <v>0</v>
      </c>
      <c r="EA22" s="107">
        <f t="shared" si="61"/>
        <v>0</v>
      </c>
      <c r="EB22" s="107">
        <f t="shared" si="62"/>
        <v>0</v>
      </c>
      <c r="EC22" s="107">
        <f t="shared" si="63"/>
        <v>0</v>
      </c>
      <c r="ED22" s="107">
        <f t="shared" si="64"/>
        <v>0</v>
      </c>
      <c r="EE22" s="107">
        <f t="shared" si="65"/>
        <v>0</v>
      </c>
      <c r="EG22" s="195">
        <f t="shared" si="66"/>
        <v>0</v>
      </c>
      <c r="EH22" s="195">
        <f t="shared" si="67"/>
        <v>0</v>
      </c>
      <c r="EI22" s="195">
        <f t="shared" si="68"/>
        <v>0</v>
      </c>
      <c r="EJ22" s="195">
        <f t="shared" si="69"/>
        <v>0</v>
      </c>
      <c r="EK22" s="195">
        <f t="shared" si="70"/>
        <v>0</v>
      </c>
      <c r="EL22" s="195">
        <f t="shared" si="70"/>
        <v>0</v>
      </c>
      <c r="EM22" s="195">
        <f t="shared" si="70"/>
        <v>0</v>
      </c>
      <c r="EN22" s="195">
        <f t="shared" si="70"/>
        <v>0</v>
      </c>
      <c r="EO22" s="195">
        <f t="shared" si="70"/>
        <v>0</v>
      </c>
      <c r="EP22" s="195">
        <f t="shared" si="70"/>
        <v>0</v>
      </c>
    </row>
    <row r="23" spans="2:146" x14ac:dyDescent="0.2">
      <c r="B23" s="126">
        <f t="shared" si="12"/>
        <v>1</v>
      </c>
      <c r="C23" s="126" t="str">
        <f t="shared" ca="1" si="13"/>
        <v/>
      </c>
      <c r="D23" s="126" t="str">
        <f t="shared" ca="1" si="14"/>
        <v/>
      </c>
      <c r="E23" s="126" t="str">
        <f t="shared" ca="1" si="15"/>
        <v/>
      </c>
      <c r="F23" s="127" t="str">
        <f ca="1">OFFSET(prihlasky!$H$1,$CJ23,0)</f>
        <v/>
      </c>
      <c r="G23" s="127" t="str">
        <f ca="1">IF(OFFSET(prihlasky!$B$1,$CJ23,0)="","",(OFFSET(prihlasky!$B$1,$CJ23,0)))</f>
        <v/>
      </c>
      <c r="H23" s="127">
        <f ca="1">OFFSET(prihlasky!$I$1,$CJ23,0)</f>
        <v>0</v>
      </c>
      <c r="I23" s="127">
        <f ca="1">OFFSET(prihlasky!$A$1,$CJ23,0)</f>
        <v>0</v>
      </c>
      <c r="J23" s="126">
        <f t="shared" si="16"/>
        <v>0</v>
      </c>
      <c r="K23" s="159">
        <f t="shared" si="17"/>
        <v>0</v>
      </c>
      <c r="L23" s="131">
        <f t="shared" ca="1" si="18"/>
        <v>0</v>
      </c>
      <c r="M23" s="127" t="str">
        <f ca="1">IF(OR(CH23=0,ISERROR(MATCH(I23,KKoef!E:E,0))),"",MATCH(I23,KKoef!E:E,0)-1)</f>
        <v/>
      </c>
      <c r="N23" s="127" t="str">
        <f ca="1">IF(M23="","",OFFSET(KKoef!$B$1,M23,0))</f>
        <v/>
      </c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250"/>
      <c r="AA23" s="119">
        <f t="shared" ca="1" si="19"/>
        <v>0</v>
      </c>
      <c r="AB23" s="252">
        <f t="shared" si="71"/>
        <v>0</v>
      </c>
      <c r="AC23" s="119">
        <f t="shared" si="72"/>
        <v>0</v>
      </c>
      <c r="AD23" s="252">
        <f t="shared" si="73"/>
        <v>0</v>
      </c>
      <c r="AE23" s="170">
        <f t="shared" ca="1" si="20"/>
        <v>0</v>
      </c>
      <c r="AF23" s="22"/>
      <c r="AG23" s="224"/>
      <c r="AH23" s="194"/>
      <c r="AI23" s="194"/>
      <c r="AJ23" s="194"/>
      <c r="AK23" s="225"/>
      <c r="AL23" s="224"/>
      <c r="AM23" s="194"/>
      <c r="AN23" s="194"/>
      <c r="AO23" s="194"/>
      <c r="AP23" s="225"/>
      <c r="AQ23" s="224"/>
      <c r="AR23" s="194"/>
      <c r="AS23" s="194"/>
      <c r="AT23" s="194"/>
      <c r="AU23" s="225"/>
      <c r="AV23" s="224"/>
      <c r="AW23" s="194"/>
      <c r="AX23" s="194"/>
      <c r="AY23" s="194"/>
      <c r="AZ23" s="225"/>
      <c r="BA23" s="224"/>
      <c r="BB23" s="194"/>
      <c r="BC23" s="194"/>
      <c r="BD23" s="194"/>
      <c r="BE23" s="225"/>
      <c r="BF23" s="224"/>
      <c r="BG23" s="194"/>
      <c r="BH23" s="194"/>
      <c r="BI23" s="194"/>
      <c r="BJ23" s="225"/>
      <c r="BK23" s="212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215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69">
        <f t="shared" si="21"/>
        <v>0</v>
      </c>
      <c r="CH23" s="26">
        <f t="shared" si="22"/>
        <v>0</v>
      </c>
      <c r="CJ23" s="39">
        <v>15</v>
      </c>
      <c r="CK23" s="16">
        <f t="shared" si="23"/>
        <v>0</v>
      </c>
      <c r="CL23" s="51">
        <f t="shared" ca="1" si="24"/>
        <v>0</v>
      </c>
      <c r="CM23" s="51">
        <f t="shared" ca="1" si="24"/>
        <v>0</v>
      </c>
      <c r="CN23" s="51">
        <f t="shared" ca="1" si="24"/>
        <v>0</v>
      </c>
      <c r="CO23" s="51">
        <f t="shared" ca="1" si="25"/>
        <v>0</v>
      </c>
      <c r="CQ23" s="107">
        <f t="shared" si="26"/>
        <v>0</v>
      </c>
      <c r="CR23" s="107">
        <f t="shared" si="27"/>
        <v>0</v>
      </c>
      <c r="CS23" s="107">
        <f t="shared" si="28"/>
        <v>0</v>
      </c>
      <c r="CT23" s="107">
        <f t="shared" si="29"/>
        <v>0</v>
      </c>
      <c r="CU23" s="107">
        <f t="shared" si="30"/>
        <v>0</v>
      </c>
      <c r="CV23" s="107">
        <f t="shared" si="31"/>
        <v>0</v>
      </c>
      <c r="CW23" s="107">
        <f t="shared" si="32"/>
        <v>0</v>
      </c>
      <c r="CX23" s="107">
        <f t="shared" si="33"/>
        <v>0</v>
      </c>
      <c r="CY23" s="107">
        <f t="shared" si="34"/>
        <v>0</v>
      </c>
      <c r="CZ23" s="107">
        <f t="shared" si="35"/>
        <v>0</v>
      </c>
      <c r="DA23" s="107">
        <f t="shared" si="36"/>
        <v>0</v>
      </c>
      <c r="DB23" s="107">
        <f t="shared" si="37"/>
        <v>0</v>
      </c>
      <c r="DC23" s="107">
        <f t="shared" si="38"/>
        <v>0</v>
      </c>
      <c r="DD23" s="107">
        <f t="shared" si="39"/>
        <v>0</v>
      </c>
      <c r="DE23" s="107">
        <f t="shared" si="40"/>
        <v>0</v>
      </c>
      <c r="DF23" s="107">
        <f t="shared" si="41"/>
        <v>0</v>
      </c>
      <c r="DG23" s="107">
        <f t="shared" si="42"/>
        <v>0</v>
      </c>
      <c r="DH23" s="107">
        <f t="shared" si="43"/>
        <v>0</v>
      </c>
      <c r="DI23" s="107">
        <f t="shared" si="44"/>
        <v>0</v>
      </c>
      <c r="DJ23" s="107">
        <f t="shared" si="45"/>
        <v>0</v>
      </c>
      <c r="DK23" s="107">
        <f t="shared" si="46"/>
        <v>0</v>
      </c>
      <c r="DL23" s="107">
        <f t="shared" si="47"/>
        <v>0</v>
      </c>
      <c r="DM23" s="107">
        <f t="shared" si="48"/>
        <v>0</v>
      </c>
      <c r="DN23" s="107">
        <f t="shared" si="49"/>
        <v>0</v>
      </c>
      <c r="DO23" s="107">
        <f t="shared" si="50"/>
        <v>0</v>
      </c>
      <c r="DP23" s="107">
        <f t="shared" si="51"/>
        <v>0</v>
      </c>
      <c r="DQ23" s="107">
        <f t="shared" si="52"/>
        <v>0</v>
      </c>
      <c r="DR23" s="107">
        <f t="shared" si="53"/>
        <v>0</v>
      </c>
      <c r="DS23" s="107">
        <f t="shared" si="54"/>
        <v>0</v>
      </c>
      <c r="DT23" s="107">
        <f t="shared" si="55"/>
        <v>0</v>
      </c>
      <c r="DV23" s="107">
        <f t="shared" si="56"/>
        <v>0</v>
      </c>
      <c r="DW23" s="107">
        <f t="shared" si="57"/>
        <v>0</v>
      </c>
      <c r="DX23" s="107">
        <f t="shared" si="58"/>
        <v>0</v>
      </c>
      <c r="DY23" s="107">
        <f t="shared" si="59"/>
        <v>0</v>
      </c>
      <c r="DZ23" s="107">
        <f t="shared" si="60"/>
        <v>0</v>
      </c>
      <c r="EA23" s="107">
        <f t="shared" si="61"/>
        <v>0</v>
      </c>
      <c r="EB23" s="107">
        <f t="shared" si="62"/>
        <v>0</v>
      </c>
      <c r="EC23" s="107">
        <f t="shared" si="63"/>
        <v>0</v>
      </c>
      <c r="ED23" s="107">
        <f t="shared" si="64"/>
        <v>0</v>
      </c>
      <c r="EE23" s="107">
        <f t="shared" si="65"/>
        <v>0</v>
      </c>
      <c r="EG23" s="195">
        <f t="shared" si="66"/>
        <v>0</v>
      </c>
      <c r="EH23" s="195">
        <f t="shared" si="67"/>
        <v>0</v>
      </c>
      <c r="EI23" s="195">
        <f t="shared" si="68"/>
        <v>0</v>
      </c>
      <c r="EJ23" s="195">
        <f t="shared" si="69"/>
        <v>0</v>
      </c>
      <c r="EK23" s="195">
        <f t="shared" si="70"/>
        <v>0</v>
      </c>
      <c r="EL23" s="195">
        <f t="shared" si="70"/>
        <v>0</v>
      </c>
      <c r="EM23" s="195">
        <f t="shared" si="70"/>
        <v>0</v>
      </c>
      <c r="EN23" s="195">
        <f t="shared" si="70"/>
        <v>0</v>
      </c>
      <c r="EO23" s="195">
        <f t="shared" si="70"/>
        <v>0</v>
      </c>
      <c r="EP23" s="195">
        <f t="shared" si="70"/>
        <v>0</v>
      </c>
    </row>
    <row r="24" spans="2:146" x14ac:dyDescent="0.2">
      <c r="B24" s="126">
        <f t="shared" si="12"/>
        <v>1</v>
      </c>
      <c r="C24" s="126" t="str">
        <f t="shared" ca="1" si="13"/>
        <v/>
      </c>
      <c r="D24" s="126" t="str">
        <f t="shared" ca="1" si="14"/>
        <v/>
      </c>
      <c r="E24" s="126" t="str">
        <f t="shared" ca="1" si="15"/>
        <v/>
      </c>
      <c r="F24" s="127" t="str">
        <f ca="1">OFFSET(prihlasky!$H$1,$CJ24,0)</f>
        <v/>
      </c>
      <c r="G24" s="127" t="str">
        <f ca="1">IF(OFFSET(prihlasky!$B$1,$CJ24,0)="","",(OFFSET(prihlasky!$B$1,$CJ24,0)))</f>
        <v/>
      </c>
      <c r="H24" s="127">
        <f ca="1">OFFSET(prihlasky!$I$1,$CJ24,0)</f>
        <v>0</v>
      </c>
      <c r="I24" s="127">
        <f ca="1">OFFSET(prihlasky!$A$1,$CJ24,0)</f>
        <v>0</v>
      </c>
      <c r="J24" s="126">
        <f t="shared" si="16"/>
        <v>0</v>
      </c>
      <c r="K24" s="159">
        <f t="shared" si="17"/>
        <v>0</v>
      </c>
      <c r="L24" s="131">
        <f t="shared" ca="1" si="18"/>
        <v>0</v>
      </c>
      <c r="M24" s="127" t="str">
        <f ca="1">IF(OR(CH24=0,ISERROR(MATCH(I24,KKoef!E:E,0))),"",MATCH(I24,KKoef!E:E,0)-1)</f>
        <v/>
      </c>
      <c r="N24" s="127" t="str">
        <f ca="1">IF(M24="","",OFFSET(KKoef!$B$1,M24,0))</f>
        <v/>
      </c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250"/>
      <c r="AA24" s="119">
        <f t="shared" ca="1" si="19"/>
        <v>0</v>
      </c>
      <c r="AB24" s="252">
        <f t="shared" si="71"/>
        <v>0</v>
      </c>
      <c r="AC24" s="119">
        <f t="shared" si="72"/>
        <v>0</v>
      </c>
      <c r="AD24" s="252">
        <f t="shared" si="73"/>
        <v>0</v>
      </c>
      <c r="AE24" s="170">
        <f t="shared" ca="1" si="20"/>
        <v>0</v>
      </c>
      <c r="AF24" s="22"/>
      <c r="AG24" s="224"/>
      <c r="AH24" s="194"/>
      <c r="AI24" s="194"/>
      <c r="AJ24" s="194"/>
      <c r="AK24" s="225"/>
      <c r="AL24" s="224"/>
      <c r="AM24" s="194"/>
      <c r="AN24" s="194"/>
      <c r="AO24" s="194"/>
      <c r="AP24" s="225"/>
      <c r="AQ24" s="224"/>
      <c r="AR24" s="194"/>
      <c r="AS24" s="194"/>
      <c r="AT24" s="194"/>
      <c r="AU24" s="225"/>
      <c r="AV24" s="224"/>
      <c r="AW24" s="194"/>
      <c r="AX24" s="194"/>
      <c r="AY24" s="194"/>
      <c r="AZ24" s="225"/>
      <c r="BA24" s="224"/>
      <c r="BB24" s="194"/>
      <c r="BC24" s="194"/>
      <c r="BD24" s="194"/>
      <c r="BE24" s="225"/>
      <c r="BF24" s="224"/>
      <c r="BG24" s="194"/>
      <c r="BH24" s="194"/>
      <c r="BI24" s="194"/>
      <c r="BJ24" s="225"/>
      <c r="BK24" s="212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215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69">
        <f t="shared" si="21"/>
        <v>0</v>
      </c>
      <c r="CH24" s="26">
        <f t="shared" si="22"/>
        <v>0</v>
      </c>
      <c r="CJ24" s="39">
        <v>16</v>
      </c>
      <c r="CK24" s="16">
        <f t="shared" si="23"/>
        <v>0</v>
      </c>
      <c r="CL24" s="51">
        <f t="shared" ca="1" si="24"/>
        <v>0</v>
      </c>
      <c r="CM24" s="51">
        <f t="shared" ca="1" si="24"/>
        <v>0</v>
      </c>
      <c r="CN24" s="51">
        <f t="shared" ca="1" si="24"/>
        <v>0</v>
      </c>
      <c r="CO24" s="51">
        <f t="shared" ca="1" si="25"/>
        <v>0</v>
      </c>
      <c r="CQ24" s="107">
        <f t="shared" si="26"/>
        <v>0</v>
      </c>
      <c r="CR24" s="107">
        <f t="shared" si="27"/>
        <v>0</v>
      </c>
      <c r="CS24" s="107">
        <f t="shared" si="28"/>
        <v>0</v>
      </c>
      <c r="CT24" s="107">
        <f t="shared" si="29"/>
        <v>0</v>
      </c>
      <c r="CU24" s="107">
        <f t="shared" si="30"/>
        <v>0</v>
      </c>
      <c r="CV24" s="107">
        <f t="shared" si="31"/>
        <v>0</v>
      </c>
      <c r="CW24" s="107">
        <f t="shared" si="32"/>
        <v>0</v>
      </c>
      <c r="CX24" s="107">
        <f t="shared" si="33"/>
        <v>0</v>
      </c>
      <c r="CY24" s="107">
        <f t="shared" si="34"/>
        <v>0</v>
      </c>
      <c r="CZ24" s="107">
        <f t="shared" si="35"/>
        <v>0</v>
      </c>
      <c r="DA24" s="107">
        <f t="shared" si="36"/>
        <v>0</v>
      </c>
      <c r="DB24" s="107">
        <f t="shared" si="37"/>
        <v>0</v>
      </c>
      <c r="DC24" s="107">
        <f t="shared" si="38"/>
        <v>0</v>
      </c>
      <c r="DD24" s="107">
        <f t="shared" si="39"/>
        <v>0</v>
      </c>
      <c r="DE24" s="107">
        <f t="shared" si="40"/>
        <v>0</v>
      </c>
      <c r="DF24" s="107">
        <f t="shared" si="41"/>
        <v>0</v>
      </c>
      <c r="DG24" s="107">
        <f t="shared" si="42"/>
        <v>0</v>
      </c>
      <c r="DH24" s="107">
        <f t="shared" si="43"/>
        <v>0</v>
      </c>
      <c r="DI24" s="107">
        <f t="shared" si="44"/>
        <v>0</v>
      </c>
      <c r="DJ24" s="107">
        <f t="shared" si="45"/>
        <v>0</v>
      </c>
      <c r="DK24" s="107">
        <f t="shared" si="46"/>
        <v>0</v>
      </c>
      <c r="DL24" s="107">
        <f t="shared" si="47"/>
        <v>0</v>
      </c>
      <c r="DM24" s="107">
        <f t="shared" si="48"/>
        <v>0</v>
      </c>
      <c r="DN24" s="107">
        <f t="shared" si="49"/>
        <v>0</v>
      </c>
      <c r="DO24" s="107">
        <f t="shared" si="50"/>
        <v>0</v>
      </c>
      <c r="DP24" s="107">
        <f t="shared" si="51"/>
        <v>0</v>
      </c>
      <c r="DQ24" s="107">
        <f t="shared" si="52"/>
        <v>0</v>
      </c>
      <c r="DR24" s="107">
        <f t="shared" si="53"/>
        <v>0</v>
      </c>
      <c r="DS24" s="107">
        <f t="shared" si="54"/>
        <v>0</v>
      </c>
      <c r="DT24" s="107">
        <f t="shared" si="55"/>
        <v>0</v>
      </c>
      <c r="DV24" s="107">
        <f t="shared" si="56"/>
        <v>0</v>
      </c>
      <c r="DW24" s="107">
        <f t="shared" si="57"/>
        <v>0</v>
      </c>
      <c r="DX24" s="107">
        <f t="shared" si="58"/>
        <v>0</v>
      </c>
      <c r="DY24" s="107">
        <f t="shared" si="59"/>
        <v>0</v>
      </c>
      <c r="DZ24" s="107">
        <f t="shared" si="60"/>
        <v>0</v>
      </c>
      <c r="EA24" s="107">
        <f t="shared" si="61"/>
        <v>0</v>
      </c>
      <c r="EB24" s="107">
        <f t="shared" si="62"/>
        <v>0</v>
      </c>
      <c r="EC24" s="107">
        <f t="shared" si="63"/>
        <v>0</v>
      </c>
      <c r="ED24" s="107">
        <f t="shared" si="64"/>
        <v>0</v>
      </c>
      <c r="EE24" s="107">
        <f t="shared" si="65"/>
        <v>0</v>
      </c>
      <c r="EG24" s="195">
        <f t="shared" si="66"/>
        <v>0</v>
      </c>
      <c r="EH24" s="195">
        <f t="shared" si="67"/>
        <v>0</v>
      </c>
      <c r="EI24" s="195">
        <f t="shared" si="68"/>
        <v>0</v>
      </c>
      <c r="EJ24" s="195">
        <f t="shared" si="69"/>
        <v>0</v>
      </c>
      <c r="EK24" s="195">
        <f t="shared" si="70"/>
        <v>0</v>
      </c>
      <c r="EL24" s="195">
        <f t="shared" si="70"/>
        <v>0</v>
      </c>
      <c r="EM24" s="195">
        <f t="shared" si="70"/>
        <v>0</v>
      </c>
      <c r="EN24" s="195">
        <f t="shared" si="70"/>
        <v>0</v>
      </c>
      <c r="EO24" s="195">
        <f t="shared" si="70"/>
        <v>0</v>
      </c>
      <c r="EP24" s="195">
        <f t="shared" si="70"/>
        <v>0</v>
      </c>
    </row>
    <row r="25" spans="2:146" x14ac:dyDescent="0.2">
      <c r="B25" s="126">
        <f t="shared" si="12"/>
        <v>1</v>
      </c>
      <c r="C25" s="126" t="str">
        <f t="shared" ca="1" si="13"/>
        <v/>
      </c>
      <c r="D25" s="126" t="str">
        <f t="shared" ca="1" si="14"/>
        <v/>
      </c>
      <c r="E25" s="126" t="str">
        <f t="shared" ca="1" si="15"/>
        <v/>
      </c>
      <c r="F25" s="127" t="str">
        <f ca="1">OFFSET(prihlasky!$H$1,$CJ25,0)</f>
        <v/>
      </c>
      <c r="G25" s="127" t="str">
        <f ca="1">IF(OFFSET(prihlasky!$B$1,$CJ25,0)="","",(OFFSET(prihlasky!$B$1,$CJ25,0)))</f>
        <v/>
      </c>
      <c r="H25" s="127">
        <f ca="1">OFFSET(prihlasky!$I$1,$CJ25,0)</f>
        <v>0</v>
      </c>
      <c r="I25" s="127">
        <f ca="1">OFFSET(prihlasky!$A$1,$CJ25,0)</f>
        <v>0</v>
      </c>
      <c r="J25" s="126">
        <f t="shared" si="16"/>
        <v>0</v>
      </c>
      <c r="K25" s="159">
        <f t="shared" si="17"/>
        <v>0</v>
      </c>
      <c r="L25" s="131">
        <f t="shared" ca="1" si="18"/>
        <v>0</v>
      </c>
      <c r="M25" s="127" t="str">
        <f ca="1">IF(OR(CH25=0,ISERROR(MATCH(I25,KKoef!E:E,0))),"",MATCH(I25,KKoef!E:E,0)-1)</f>
        <v/>
      </c>
      <c r="N25" s="127" t="str">
        <f ca="1">IF(M25="","",OFFSET(KKoef!$B$1,M25,0))</f>
        <v/>
      </c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250"/>
      <c r="AA25" s="119">
        <f t="shared" ca="1" si="19"/>
        <v>0</v>
      </c>
      <c r="AB25" s="252">
        <f t="shared" si="71"/>
        <v>0</v>
      </c>
      <c r="AC25" s="119">
        <f t="shared" si="72"/>
        <v>0</v>
      </c>
      <c r="AD25" s="252">
        <f t="shared" si="73"/>
        <v>0</v>
      </c>
      <c r="AE25" s="170">
        <f t="shared" ca="1" si="20"/>
        <v>0</v>
      </c>
      <c r="AF25" s="22"/>
      <c r="AG25" s="224"/>
      <c r="AH25" s="194"/>
      <c r="AI25" s="194"/>
      <c r="AJ25" s="194"/>
      <c r="AK25" s="225"/>
      <c r="AL25" s="224"/>
      <c r="AM25" s="194"/>
      <c r="AN25" s="194"/>
      <c r="AO25" s="194"/>
      <c r="AP25" s="225"/>
      <c r="AQ25" s="224"/>
      <c r="AR25" s="194"/>
      <c r="AS25" s="194"/>
      <c r="AT25" s="194"/>
      <c r="AU25" s="225"/>
      <c r="AV25" s="224"/>
      <c r="AW25" s="194"/>
      <c r="AX25" s="194"/>
      <c r="AY25" s="194"/>
      <c r="AZ25" s="225"/>
      <c r="BA25" s="224"/>
      <c r="BB25" s="194"/>
      <c r="BC25" s="194"/>
      <c r="BD25" s="194"/>
      <c r="BE25" s="225"/>
      <c r="BF25" s="224"/>
      <c r="BG25" s="194"/>
      <c r="BH25" s="194"/>
      <c r="BI25" s="194"/>
      <c r="BJ25" s="225"/>
      <c r="BK25" s="212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215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69">
        <f t="shared" si="21"/>
        <v>0</v>
      </c>
      <c r="CH25" s="26">
        <f t="shared" si="22"/>
        <v>0</v>
      </c>
      <c r="CJ25" s="39">
        <v>17</v>
      </c>
      <c r="CK25" s="16">
        <f t="shared" si="23"/>
        <v>0</v>
      </c>
      <c r="CL25" s="51">
        <f t="shared" ca="1" si="24"/>
        <v>0</v>
      </c>
      <c r="CM25" s="51">
        <f t="shared" ca="1" si="24"/>
        <v>0</v>
      </c>
      <c r="CN25" s="51">
        <f t="shared" ca="1" si="24"/>
        <v>0</v>
      </c>
      <c r="CO25" s="51">
        <f t="shared" ca="1" si="25"/>
        <v>0</v>
      </c>
      <c r="CQ25" s="107">
        <f t="shared" si="26"/>
        <v>0</v>
      </c>
      <c r="CR25" s="107">
        <f t="shared" si="27"/>
        <v>0</v>
      </c>
      <c r="CS25" s="107">
        <f t="shared" si="28"/>
        <v>0</v>
      </c>
      <c r="CT25" s="107">
        <f t="shared" si="29"/>
        <v>0</v>
      </c>
      <c r="CU25" s="107">
        <f t="shared" si="30"/>
        <v>0</v>
      </c>
      <c r="CV25" s="107">
        <f t="shared" si="31"/>
        <v>0</v>
      </c>
      <c r="CW25" s="107">
        <f t="shared" si="32"/>
        <v>0</v>
      </c>
      <c r="CX25" s="107">
        <f t="shared" si="33"/>
        <v>0</v>
      </c>
      <c r="CY25" s="107">
        <f t="shared" si="34"/>
        <v>0</v>
      </c>
      <c r="CZ25" s="107">
        <f t="shared" si="35"/>
        <v>0</v>
      </c>
      <c r="DA25" s="107">
        <f t="shared" si="36"/>
        <v>0</v>
      </c>
      <c r="DB25" s="107">
        <f t="shared" si="37"/>
        <v>0</v>
      </c>
      <c r="DC25" s="107">
        <f t="shared" si="38"/>
        <v>0</v>
      </c>
      <c r="DD25" s="107">
        <f t="shared" si="39"/>
        <v>0</v>
      </c>
      <c r="DE25" s="107">
        <f t="shared" si="40"/>
        <v>0</v>
      </c>
      <c r="DF25" s="107">
        <f t="shared" si="41"/>
        <v>0</v>
      </c>
      <c r="DG25" s="107">
        <f t="shared" si="42"/>
        <v>0</v>
      </c>
      <c r="DH25" s="107">
        <f t="shared" si="43"/>
        <v>0</v>
      </c>
      <c r="DI25" s="107">
        <f t="shared" si="44"/>
        <v>0</v>
      </c>
      <c r="DJ25" s="107">
        <f t="shared" si="45"/>
        <v>0</v>
      </c>
      <c r="DK25" s="107">
        <f t="shared" si="46"/>
        <v>0</v>
      </c>
      <c r="DL25" s="107">
        <f t="shared" si="47"/>
        <v>0</v>
      </c>
      <c r="DM25" s="107">
        <f t="shared" si="48"/>
        <v>0</v>
      </c>
      <c r="DN25" s="107">
        <f t="shared" si="49"/>
        <v>0</v>
      </c>
      <c r="DO25" s="107">
        <f t="shared" si="50"/>
        <v>0</v>
      </c>
      <c r="DP25" s="107">
        <f t="shared" si="51"/>
        <v>0</v>
      </c>
      <c r="DQ25" s="107">
        <f t="shared" si="52"/>
        <v>0</v>
      </c>
      <c r="DR25" s="107">
        <f t="shared" si="53"/>
        <v>0</v>
      </c>
      <c r="DS25" s="107">
        <f t="shared" si="54"/>
        <v>0</v>
      </c>
      <c r="DT25" s="107">
        <f t="shared" si="55"/>
        <v>0</v>
      </c>
      <c r="DV25" s="107">
        <f t="shared" si="56"/>
        <v>0</v>
      </c>
      <c r="DW25" s="107">
        <f t="shared" si="57"/>
        <v>0</v>
      </c>
      <c r="DX25" s="107">
        <f t="shared" si="58"/>
        <v>0</v>
      </c>
      <c r="DY25" s="107">
        <f t="shared" si="59"/>
        <v>0</v>
      </c>
      <c r="DZ25" s="107">
        <f t="shared" si="60"/>
        <v>0</v>
      </c>
      <c r="EA25" s="107">
        <f t="shared" si="61"/>
        <v>0</v>
      </c>
      <c r="EB25" s="107">
        <f t="shared" si="62"/>
        <v>0</v>
      </c>
      <c r="EC25" s="107">
        <f t="shared" si="63"/>
        <v>0</v>
      </c>
      <c r="ED25" s="107">
        <f t="shared" si="64"/>
        <v>0</v>
      </c>
      <c r="EE25" s="107">
        <f t="shared" si="65"/>
        <v>0</v>
      </c>
      <c r="EG25" s="195">
        <f t="shared" si="66"/>
        <v>0</v>
      </c>
      <c r="EH25" s="195">
        <f t="shared" si="67"/>
        <v>0</v>
      </c>
      <c r="EI25" s="195">
        <f t="shared" si="68"/>
        <v>0</v>
      </c>
      <c r="EJ25" s="195">
        <f t="shared" si="69"/>
        <v>0</v>
      </c>
      <c r="EK25" s="195">
        <f t="shared" ref="EK25:EP40" si="74">IF(CA$7="",0,CA25)</f>
        <v>0</v>
      </c>
      <c r="EL25" s="195">
        <f t="shared" si="74"/>
        <v>0</v>
      </c>
      <c r="EM25" s="195">
        <f t="shared" si="74"/>
        <v>0</v>
      </c>
      <c r="EN25" s="195">
        <f t="shared" si="74"/>
        <v>0</v>
      </c>
      <c r="EO25" s="195">
        <f t="shared" si="74"/>
        <v>0</v>
      </c>
      <c r="EP25" s="195">
        <f t="shared" si="74"/>
        <v>0</v>
      </c>
    </row>
    <row r="26" spans="2:146" x14ac:dyDescent="0.2">
      <c r="B26" s="126">
        <f t="shared" si="12"/>
        <v>1</v>
      </c>
      <c r="C26" s="126" t="str">
        <f t="shared" ca="1" si="13"/>
        <v/>
      </c>
      <c r="D26" s="126" t="str">
        <f t="shared" ca="1" si="14"/>
        <v/>
      </c>
      <c r="E26" s="126" t="str">
        <f t="shared" ca="1" si="15"/>
        <v/>
      </c>
      <c r="F26" s="127" t="str">
        <f ca="1">OFFSET(prihlasky!$H$1,$CJ26,0)</f>
        <v/>
      </c>
      <c r="G26" s="127" t="str">
        <f ca="1">IF(OFFSET(prihlasky!$B$1,$CJ26,0)="","",(OFFSET(prihlasky!$B$1,$CJ26,0)))</f>
        <v/>
      </c>
      <c r="H26" s="127">
        <f ca="1">OFFSET(prihlasky!$I$1,$CJ26,0)</f>
        <v>0</v>
      </c>
      <c r="I26" s="127">
        <f ca="1">OFFSET(prihlasky!$A$1,$CJ26,0)</f>
        <v>0</v>
      </c>
      <c r="J26" s="126">
        <f t="shared" si="16"/>
        <v>0</v>
      </c>
      <c r="K26" s="159">
        <f t="shared" si="17"/>
        <v>0</v>
      </c>
      <c r="L26" s="131">
        <f t="shared" ca="1" si="18"/>
        <v>0</v>
      </c>
      <c r="M26" s="127" t="str">
        <f ca="1">IF(OR(CH26=0,ISERROR(MATCH(I26,KKoef!E:E,0))),"",MATCH(I26,KKoef!E:E,0)-1)</f>
        <v/>
      </c>
      <c r="N26" s="127" t="str">
        <f ca="1">IF(M26="","",OFFSET(KKoef!$B$1,M26,0))</f>
        <v/>
      </c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250"/>
      <c r="AA26" s="119">
        <f t="shared" ca="1" si="19"/>
        <v>0</v>
      </c>
      <c r="AB26" s="252">
        <f t="shared" si="71"/>
        <v>0</v>
      </c>
      <c r="AC26" s="119">
        <f t="shared" si="72"/>
        <v>0</v>
      </c>
      <c r="AD26" s="252">
        <f t="shared" si="73"/>
        <v>0</v>
      </c>
      <c r="AE26" s="170">
        <f t="shared" ca="1" si="20"/>
        <v>0</v>
      </c>
      <c r="AF26" s="22"/>
      <c r="AG26" s="224"/>
      <c r="AH26" s="194"/>
      <c r="AI26" s="194"/>
      <c r="AJ26" s="194"/>
      <c r="AK26" s="225"/>
      <c r="AL26" s="224"/>
      <c r="AM26" s="194"/>
      <c r="AN26" s="194"/>
      <c r="AO26" s="194"/>
      <c r="AP26" s="225"/>
      <c r="AQ26" s="224"/>
      <c r="AR26" s="194"/>
      <c r="AS26" s="194"/>
      <c r="AT26" s="194"/>
      <c r="AU26" s="225"/>
      <c r="AV26" s="224"/>
      <c r="AW26" s="194"/>
      <c r="AX26" s="194"/>
      <c r="AY26" s="194"/>
      <c r="AZ26" s="225"/>
      <c r="BA26" s="224"/>
      <c r="BB26" s="194"/>
      <c r="BC26" s="194"/>
      <c r="BD26" s="194"/>
      <c r="BE26" s="225"/>
      <c r="BF26" s="224"/>
      <c r="BG26" s="194"/>
      <c r="BH26" s="194"/>
      <c r="BI26" s="194"/>
      <c r="BJ26" s="225"/>
      <c r="BK26" s="212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215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69">
        <f t="shared" si="21"/>
        <v>0</v>
      </c>
      <c r="CH26" s="26">
        <f t="shared" si="22"/>
        <v>0</v>
      </c>
      <c r="CJ26" s="39">
        <v>18</v>
      </c>
      <c r="CK26" s="16">
        <f t="shared" si="23"/>
        <v>0</v>
      </c>
      <c r="CL26" s="51">
        <f t="shared" ca="1" si="24"/>
        <v>0</v>
      </c>
      <c r="CM26" s="51">
        <f t="shared" ca="1" si="24"/>
        <v>0</v>
      </c>
      <c r="CN26" s="51">
        <f t="shared" ca="1" si="24"/>
        <v>0</v>
      </c>
      <c r="CO26" s="51">
        <f t="shared" ca="1" si="25"/>
        <v>0</v>
      </c>
      <c r="CQ26" s="107">
        <f t="shared" si="26"/>
        <v>0</v>
      </c>
      <c r="CR26" s="107">
        <f t="shared" si="27"/>
        <v>0</v>
      </c>
      <c r="CS26" s="107">
        <f t="shared" si="28"/>
        <v>0</v>
      </c>
      <c r="CT26" s="107">
        <f t="shared" si="29"/>
        <v>0</v>
      </c>
      <c r="CU26" s="107">
        <f t="shared" si="30"/>
        <v>0</v>
      </c>
      <c r="CV26" s="107">
        <f t="shared" si="31"/>
        <v>0</v>
      </c>
      <c r="CW26" s="107">
        <f t="shared" si="32"/>
        <v>0</v>
      </c>
      <c r="CX26" s="107">
        <f t="shared" si="33"/>
        <v>0</v>
      </c>
      <c r="CY26" s="107">
        <f t="shared" si="34"/>
        <v>0</v>
      </c>
      <c r="CZ26" s="107">
        <f t="shared" si="35"/>
        <v>0</v>
      </c>
      <c r="DA26" s="107">
        <f t="shared" si="36"/>
        <v>0</v>
      </c>
      <c r="DB26" s="107">
        <f t="shared" si="37"/>
        <v>0</v>
      </c>
      <c r="DC26" s="107">
        <f t="shared" si="38"/>
        <v>0</v>
      </c>
      <c r="DD26" s="107">
        <f t="shared" si="39"/>
        <v>0</v>
      </c>
      <c r="DE26" s="107">
        <f t="shared" si="40"/>
        <v>0</v>
      </c>
      <c r="DF26" s="107">
        <f t="shared" si="41"/>
        <v>0</v>
      </c>
      <c r="DG26" s="107">
        <f t="shared" si="42"/>
        <v>0</v>
      </c>
      <c r="DH26" s="107">
        <f t="shared" si="43"/>
        <v>0</v>
      </c>
      <c r="DI26" s="107">
        <f t="shared" si="44"/>
        <v>0</v>
      </c>
      <c r="DJ26" s="107">
        <f t="shared" si="45"/>
        <v>0</v>
      </c>
      <c r="DK26" s="107">
        <f t="shared" si="46"/>
        <v>0</v>
      </c>
      <c r="DL26" s="107">
        <f t="shared" si="47"/>
        <v>0</v>
      </c>
      <c r="DM26" s="107">
        <f t="shared" si="48"/>
        <v>0</v>
      </c>
      <c r="DN26" s="107">
        <f t="shared" si="49"/>
        <v>0</v>
      </c>
      <c r="DO26" s="107">
        <f t="shared" si="50"/>
        <v>0</v>
      </c>
      <c r="DP26" s="107">
        <f t="shared" si="51"/>
        <v>0</v>
      </c>
      <c r="DQ26" s="107">
        <f t="shared" si="52"/>
        <v>0</v>
      </c>
      <c r="DR26" s="107">
        <f t="shared" si="53"/>
        <v>0</v>
      </c>
      <c r="DS26" s="107">
        <f t="shared" si="54"/>
        <v>0</v>
      </c>
      <c r="DT26" s="107">
        <f t="shared" si="55"/>
        <v>0</v>
      </c>
      <c r="DV26" s="107">
        <f t="shared" si="56"/>
        <v>0</v>
      </c>
      <c r="DW26" s="107">
        <f t="shared" si="57"/>
        <v>0</v>
      </c>
      <c r="DX26" s="107">
        <f t="shared" si="58"/>
        <v>0</v>
      </c>
      <c r="DY26" s="107">
        <f t="shared" si="59"/>
        <v>0</v>
      </c>
      <c r="DZ26" s="107">
        <f t="shared" si="60"/>
        <v>0</v>
      </c>
      <c r="EA26" s="107">
        <f t="shared" si="61"/>
        <v>0</v>
      </c>
      <c r="EB26" s="107">
        <f t="shared" si="62"/>
        <v>0</v>
      </c>
      <c r="EC26" s="107">
        <f t="shared" si="63"/>
        <v>0</v>
      </c>
      <c r="ED26" s="107">
        <f t="shared" si="64"/>
        <v>0</v>
      </c>
      <c r="EE26" s="107">
        <f t="shared" si="65"/>
        <v>0</v>
      </c>
      <c r="EG26" s="195">
        <f t="shared" si="66"/>
        <v>0</v>
      </c>
      <c r="EH26" s="195">
        <f t="shared" si="67"/>
        <v>0</v>
      </c>
      <c r="EI26" s="195">
        <f t="shared" si="68"/>
        <v>0</v>
      </c>
      <c r="EJ26" s="195">
        <f t="shared" si="69"/>
        <v>0</v>
      </c>
      <c r="EK26" s="195">
        <f t="shared" si="74"/>
        <v>0</v>
      </c>
      <c r="EL26" s="195">
        <f t="shared" si="74"/>
        <v>0</v>
      </c>
      <c r="EM26" s="195">
        <f t="shared" si="74"/>
        <v>0</v>
      </c>
      <c r="EN26" s="195">
        <f t="shared" si="74"/>
        <v>0</v>
      </c>
      <c r="EO26" s="195">
        <f t="shared" si="74"/>
        <v>0</v>
      </c>
      <c r="EP26" s="195">
        <f t="shared" si="74"/>
        <v>0</v>
      </c>
    </row>
    <row r="27" spans="2:146" x14ac:dyDescent="0.2">
      <c r="B27" s="126">
        <f t="shared" si="12"/>
        <v>1</v>
      </c>
      <c r="C27" s="126" t="str">
        <f t="shared" ca="1" si="13"/>
        <v/>
      </c>
      <c r="D27" s="126" t="str">
        <f t="shared" ca="1" si="14"/>
        <v/>
      </c>
      <c r="E27" s="126" t="str">
        <f t="shared" ca="1" si="15"/>
        <v/>
      </c>
      <c r="F27" s="127" t="str">
        <f ca="1">OFFSET(prihlasky!$H$1,$CJ27,0)</f>
        <v/>
      </c>
      <c r="G27" s="127" t="str">
        <f ca="1">IF(OFFSET(prihlasky!$B$1,$CJ27,0)="","",(OFFSET(prihlasky!$B$1,$CJ27,0)))</f>
        <v/>
      </c>
      <c r="H27" s="127">
        <f ca="1">OFFSET(prihlasky!$I$1,$CJ27,0)</f>
        <v>0</v>
      </c>
      <c r="I27" s="127">
        <f ca="1">OFFSET(prihlasky!$A$1,$CJ27,0)</f>
        <v>0</v>
      </c>
      <c r="J27" s="126">
        <f t="shared" si="16"/>
        <v>0</v>
      </c>
      <c r="K27" s="159">
        <f t="shared" si="17"/>
        <v>0</v>
      </c>
      <c r="L27" s="131">
        <f t="shared" ca="1" si="18"/>
        <v>0</v>
      </c>
      <c r="M27" s="127" t="str">
        <f ca="1">IF(OR(CH27=0,ISERROR(MATCH(I27,KKoef!E:E,0))),"",MATCH(I27,KKoef!E:E,0)-1)</f>
        <v/>
      </c>
      <c r="N27" s="127" t="str">
        <f ca="1">IF(M27="","",OFFSET(KKoef!$B$1,M27,0))</f>
        <v/>
      </c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250"/>
      <c r="AA27" s="119">
        <f t="shared" ca="1" si="19"/>
        <v>0</v>
      </c>
      <c r="AB27" s="252">
        <f t="shared" si="71"/>
        <v>0</v>
      </c>
      <c r="AC27" s="119">
        <f t="shared" si="72"/>
        <v>0</v>
      </c>
      <c r="AD27" s="252">
        <f t="shared" si="73"/>
        <v>0</v>
      </c>
      <c r="AE27" s="170">
        <f t="shared" ca="1" si="20"/>
        <v>0</v>
      </c>
      <c r="AF27" s="22"/>
      <c r="AG27" s="224"/>
      <c r="AH27" s="194"/>
      <c r="AI27" s="194"/>
      <c r="AJ27" s="194"/>
      <c r="AK27" s="225"/>
      <c r="AL27" s="224"/>
      <c r="AM27" s="194"/>
      <c r="AN27" s="194"/>
      <c r="AO27" s="194"/>
      <c r="AP27" s="225"/>
      <c r="AQ27" s="224"/>
      <c r="AR27" s="194"/>
      <c r="AS27" s="194"/>
      <c r="AT27" s="194"/>
      <c r="AU27" s="225"/>
      <c r="AV27" s="224"/>
      <c r="AW27" s="194"/>
      <c r="AX27" s="194"/>
      <c r="AY27" s="194"/>
      <c r="AZ27" s="225"/>
      <c r="BA27" s="224"/>
      <c r="BB27" s="194"/>
      <c r="BC27" s="194"/>
      <c r="BD27" s="194"/>
      <c r="BE27" s="225"/>
      <c r="BF27" s="224"/>
      <c r="BG27" s="194"/>
      <c r="BH27" s="194"/>
      <c r="BI27" s="194"/>
      <c r="BJ27" s="225"/>
      <c r="BK27" s="212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215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69">
        <f t="shared" si="21"/>
        <v>0</v>
      </c>
      <c r="CH27" s="26">
        <f t="shared" si="22"/>
        <v>0</v>
      </c>
      <c r="CJ27" s="39">
        <v>19</v>
      </c>
      <c r="CK27" s="16">
        <f t="shared" si="23"/>
        <v>0</v>
      </c>
      <c r="CL27" s="51">
        <f t="shared" ca="1" si="24"/>
        <v>0</v>
      </c>
      <c r="CM27" s="51">
        <f t="shared" ca="1" si="24"/>
        <v>0</v>
      </c>
      <c r="CN27" s="51">
        <f t="shared" ca="1" si="24"/>
        <v>0</v>
      </c>
      <c r="CO27" s="51">
        <f t="shared" ca="1" si="25"/>
        <v>0</v>
      </c>
      <c r="CQ27" s="107">
        <f t="shared" si="26"/>
        <v>0</v>
      </c>
      <c r="CR27" s="107">
        <f t="shared" si="27"/>
        <v>0</v>
      </c>
      <c r="CS27" s="107">
        <f t="shared" si="28"/>
        <v>0</v>
      </c>
      <c r="CT27" s="107">
        <f t="shared" si="29"/>
        <v>0</v>
      </c>
      <c r="CU27" s="107">
        <f t="shared" si="30"/>
        <v>0</v>
      </c>
      <c r="CV27" s="107">
        <f t="shared" si="31"/>
        <v>0</v>
      </c>
      <c r="CW27" s="107">
        <f t="shared" si="32"/>
        <v>0</v>
      </c>
      <c r="CX27" s="107">
        <f t="shared" si="33"/>
        <v>0</v>
      </c>
      <c r="CY27" s="107">
        <f t="shared" si="34"/>
        <v>0</v>
      </c>
      <c r="CZ27" s="107">
        <f t="shared" si="35"/>
        <v>0</v>
      </c>
      <c r="DA27" s="107">
        <f t="shared" si="36"/>
        <v>0</v>
      </c>
      <c r="DB27" s="107">
        <f t="shared" si="37"/>
        <v>0</v>
      </c>
      <c r="DC27" s="107">
        <f t="shared" si="38"/>
        <v>0</v>
      </c>
      <c r="DD27" s="107">
        <f t="shared" si="39"/>
        <v>0</v>
      </c>
      <c r="DE27" s="107">
        <f t="shared" si="40"/>
        <v>0</v>
      </c>
      <c r="DF27" s="107">
        <f t="shared" si="41"/>
        <v>0</v>
      </c>
      <c r="DG27" s="107">
        <f t="shared" si="42"/>
        <v>0</v>
      </c>
      <c r="DH27" s="107">
        <f t="shared" si="43"/>
        <v>0</v>
      </c>
      <c r="DI27" s="107">
        <f t="shared" si="44"/>
        <v>0</v>
      </c>
      <c r="DJ27" s="107">
        <f t="shared" si="45"/>
        <v>0</v>
      </c>
      <c r="DK27" s="107">
        <f t="shared" si="46"/>
        <v>0</v>
      </c>
      <c r="DL27" s="107">
        <f t="shared" si="47"/>
        <v>0</v>
      </c>
      <c r="DM27" s="107">
        <f t="shared" si="48"/>
        <v>0</v>
      </c>
      <c r="DN27" s="107">
        <f t="shared" si="49"/>
        <v>0</v>
      </c>
      <c r="DO27" s="107">
        <f t="shared" si="50"/>
        <v>0</v>
      </c>
      <c r="DP27" s="107">
        <f t="shared" si="51"/>
        <v>0</v>
      </c>
      <c r="DQ27" s="107">
        <f t="shared" si="52"/>
        <v>0</v>
      </c>
      <c r="DR27" s="107">
        <f t="shared" si="53"/>
        <v>0</v>
      </c>
      <c r="DS27" s="107">
        <f t="shared" si="54"/>
        <v>0</v>
      </c>
      <c r="DT27" s="107">
        <f t="shared" si="55"/>
        <v>0</v>
      </c>
      <c r="DV27" s="107">
        <f t="shared" si="56"/>
        <v>0</v>
      </c>
      <c r="DW27" s="107">
        <f t="shared" si="57"/>
        <v>0</v>
      </c>
      <c r="DX27" s="107">
        <f t="shared" si="58"/>
        <v>0</v>
      </c>
      <c r="DY27" s="107">
        <f t="shared" si="59"/>
        <v>0</v>
      </c>
      <c r="DZ27" s="107">
        <f t="shared" si="60"/>
        <v>0</v>
      </c>
      <c r="EA27" s="107">
        <f t="shared" si="61"/>
        <v>0</v>
      </c>
      <c r="EB27" s="107">
        <f t="shared" si="62"/>
        <v>0</v>
      </c>
      <c r="EC27" s="107">
        <f t="shared" si="63"/>
        <v>0</v>
      </c>
      <c r="ED27" s="107">
        <f t="shared" si="64"/>
        <v>0</v>
      </c>
      <c r="EE27" s="107">
        <f t="shared" si="65"/>
        <v>0</v>
      </c>
      <c r="EG27" s="195">
        <f t="shared" si="66"/>
        <v>0</v>
      </c>
      <c r="EH27" s="195">
        <f t="shared" si="67"/>
        <v>0</v>
      </c>
      <c r="EI27" s="195">
        <f t="shared" si="68"/>
        <v>0</v>
      </c>
      <c r="EJ27" s="195">
        <f t="shared" si="69"/>
        <v>0</v>
      </c>
      <c r="EK27" s="195">
        <f t="shared" si="74"/>
        <v>0</v>
      </c>
      <c r="EL27" s="195">
        <f t="shared" si="74"/>
        <v>0</v>
      </c>
      <c r="EM27" s="195">
        <f t="shared" si="74"/>
        <v>0</v>
      </c>
      <c r="EN27" s="195">
        <f t="shared" si="74"/>
        <v>0</v>
      </c>
      <c r="EO27" s="195">
        <f t="shared" si="74"/>
        <v>0</v>
      </c>
      <c r="EP27" s="195">
        <f t="shared" si="74"/>
        <v>0</v>
      </c>
    </row>
    <row r="28" spans="2:146" x14ac:dyDescent="0.2">
      <c r="B28" s="126">
        <f t="shared" si="12"/>
        <v>1</v>
      </c>
      <c r="C28" s="126" t="str">
        <f t="shared" ca="1" si="13"/>
        <v/>
      </c>
      <c r="D28" s="126" t="str">
        <f t="shared" ca="1" si="14"/>
        <v/>
      </c>
      <c r="E28" s="126" t="str">
        <f t="shared" ca="1" si="15"/>
        <v/>
      </c>
      <c r="F28" s="127" t="str">
        <f ca="1">OFFSET(prihlasky!$H$1,$CJ28,0)</f>
        <v/>
      </c>
      <c r="G28" s="127" t="str">
        <f ca="1">IF(OFFSET(prihlasky!$B$1,$CJ28,0)="","",(OFFSET(prihlasky!$B$1,$CJ28,0)))</f>
        <v/>
      </c>
      <c r="H28" s="127">
        <f ca="1">OFFSET(prihlasky!$I$1,$CJ28,0)</f>
        <v>0</v>
      </c>
      <c r="I28" s="127">
        <f ca="1">OFFSET(prihlasky!$A$1,$CJ28,0)</f>
        <v>0</v>
      </c>
      <c r="J28" s="126">
        <f t="shared" si="16"/>
        <v>0</v>
      </c>
      <c r="K28" s="159">
        <f t="shared" si="17"/>
        <v>0</v>
      </c>
      <c r="L28" s="131">
        <f t="shared" ca="1" si="18"/>
        <v>0</v>
      </c>
      <c r="M28" s="127" t="str">
        <f ca="1">IF(OR(CH28=0,ISERROR(MATCH(I28,KKoef!E:E,0))),"",MATCH(I28,KKoef!E:E,0)-1)</f>
        <v/>
      </c>
      <c r="N28" s="127" t="str">
        <f ca="1">IF(M28="","",OFFSET(KKoef!$B$1,M28,0))</f>
        <v/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250"/>
      <c r="AA28" s="119">
        <f t="shared" ca="1" si="19"/>
        <v>0</v>
      </c>
      <c r="AB28" s="252">
        <f t="shared" si="71"/>
        <v>0</v>
      </c>
      <c r="AC28" s="119">
        <f t="shared" si="72"/>
        <v>0</v>
      </c>
      <c r="AD28" s="252">
        <f t="shared" si="73"/>
        <v>0</v>
      </c>
      <c r="AE28" s="170">
        <f t="shared" ca="1" si="20"/>
        <v>0</v>
      </c>
      <c r="AF28" s="22"/>
      <c r="AG28" s="224"/>
      <c r="AH28" s="194"/>
      <c r="AI28" s="194"/>
      <c r="AJ28" s="194"/>
      <c r="AK28" s="225"/>
      <c r="AL28" s="224"/>
      <c r="AM28" s="194"/>
      <c r="AN28" s="194"/>
      <c r="AO28" s="194"/>
      <c r="AP28" s="225"/>
      <c r="AQ28" s="224"/>
      <c r="AR28" s="194"/>
      <c r="AS28" s="194"/>
      <c r="AT28" s="194"/>
      <c r="AU28" s="225"/>
      <c r="AV28" s="224"/>
      <c r="AW28" s="194"/>
      <c r="AX28" s="194"/>
      <c r="AY28" s="194"/>
      <c r="AZ28" s="225"/>
      <c r="BA28" s="224"/>
      <c r="BB28" s="194"/>
      <c r="BC28" s="194"/>
      <c r="BD28" s="194"/>
      <c r="BE28" s="225"/>
      <c r="BF28" s="224"/>
      <c r="BG28" s="194"/>
      <c r="BH28" s="194"/>
      <c r="BI28" s="194"/>
      <c r="BJ28" s="225"/>
      <c r="BK28" s="212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215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69">
        <f t="shared" si="21"/>
        <v>0</v>
      </c>
      <c r="CH28" s="26">
        <f t="shared" si="22"/>
        <v>0</v>
      </c>
      <c r="CJ28" s="39">
        <v>20</v>
      </c>
      <c r="CK28" s="16">
        <f t="shared" si="23"/>
        <v>0</v>
      </c>
      <c r="CL28" s="51">
        <f t="shared" ca="1" si="24"/>
        <v>0</v>
      </c>
      <c r="CM28" s="51">
        <f t="shared" ca="1" si="24"/>
        <v>0</v>
      </c>
      <c r="CN28" s="51">
        <f t="shared" ca="1" si="24"/>
        <v>0</v>
      </c>
      <c r="CO28" s="51">
        <f t="shared" ca="1" si="25"/>
        <v>0</v>
      </c>
      <c r="CQ28" s="107">
        <f t="shared" si="26"/>
        <v>0</v>
      </c>
      <c r="CR28" s="107">
        <f t="shared" si="27"/>
        <v>0</v>
      </c>
      <c r="CS28" s="107">
        <f t="shared" si="28"/>
        <v>0</v>
      </c>
      <c r="CT28" s="107">
        <f t="shared" si="29"/>
        <v>0</v>
      </c>
      <c r="CU28" s="107">
        <f t="shared" si="30"/>
        <v>0</v>
      </c>
      <c r="CV28" s="107">
        <f t="shared" si="31"/>
        <v>0</v>
      </c>
      <c r="CW28" s="107">
        <f t="shared" si="32"/>
        <v>0</v>
      </c>
      <c r="CX28" s="107">
        <f t="shared" si="33"/>
        <v>0</v>
      </c>
      <c r="CY28" s="107">
        <f t="shared" si="34"/>
        <v>0</v>
      </c>
      <c r="CZ28" s="107">
        <f t="shared" si="35"/>
        <v>0</v>
      </c>
      <c r="DA28" s="107">
        <f t="shared" si="36"/>
        <v>0</v>
      </c>
      <c r="DB28" s="107">
        <f t="shared" si="37"/>
        <v>0</v>
      </c>
      <c r="DC28" s="107">
        <f t="shared" si="38"/>
        <v>0</v>
      </c>
      <c r="DD28" s="107">
        <f t="shared" si="39"/>
        <v>0</v>
      </c>
      <c r="DE28" s="107">
        <f t="shared" si="40"/>
        <v>0</v>
      </c>
      <c r="DF28" s="107">
        <f t="shared" si="41"/>
        <v>0</v>
      </c>
      <c r="DG28" s="107">
        <f t="shared" si="42"/>
        <v>0</v>
      </c>
      <c r="DH28" s="107">
        <f t="shared" si="43"/>
        <v>0</v>
      </c>
      <c r="DI28" s="107">
        <f t="shared" si="44"/>
        <v>0</v>
      </c>
      <c r="DJ28" s="107">
        <f t="shared" si="45"/>
        <v>0</v>
      </c>
      <c r="DK28" s="107">
        <f t="shared" si="46"/>
        <v>0</v>
      </c>
      <c r="DL28" s="107">
        <f t="shared" si="47"/>
        <v>0</v>
      </c>
      <c r="DM28" s="107">
        <f t="shared" si="48"/>
        <v>0</v>
      </c>
      <c r="DN28" s="107">
        <f t="shared" si="49"/>
        <v>0</v>
      </c>
      <c r="DO28" s="107">
        <f t="shared" si="50"/>
        <v>0</v>
      </c>
      <c r="DP28" s="107">
        <f t="shared" si="51"/>
        <v>0</v>
      </c>
      <c r="DQ28" s="107">
        <f t="shared" si="52"/>
        <v>0</v>
      </c>
      <c r="DR28" s="107">
        <f t="shared" si="53"/>
        <v>0</v>
      </c>
      <c r="DS28" s="107">
        <f t="shared" si="54"/>
        <v>0</v>
      </c>
      <c r="DT28" s="107">
        <f t="shared" si="55"/>
        <v>0</v>
      </c>
      <c r="DV28" s="107">
        <f t="shared" si="56"/>
        <v>0</v>
      </c>
      <c r="DW28" s="107">
        <f t="shared" si="57"/>
        <v>0</v>
      </c>
      <c r="DX28" s="107">
        <f t="shared" si="58"/>
        <v>0</v>
      </c>
      <c r="DY28" s="107">
        <f t="shared" si="59"/>
        <v>0</v>
      </c>
      <c r="DZ28" s="107">
        <f t="shared" si="60"/>
        <v>0</v>
      </c>
      <c r="EA28" s="107">
        <f t="shared" si="61"/>
        <v>0</v>
      </c>
      <c r="EB28" s="107">
        <f t="shared" si="62"/>
        <v>0</v>
      </c>
      <c r="EC28" s="107">
        <f t="shared" si="63"/>
        <v>0</v>
      </c>
      <c r="ED28" s="107">
        <f t="shared" si="64"/>
        <v>0</v>
      </c>
      <c r="EE28" s="107">
        <f t="shared" si="65"/>
        <v>0</v>
      </c>
      <c r="EG28" s="195">
        <f t="shared" si="66"/>
        <v>0</v>
      </c>
      <c r="EH28" s="195">
        <f t="shared" si="67"/>
        <v>0</v>
      </c>
      <c r="EI28" s="195">
        <f t="shared" si="68"/>
        <v>0</v>
      </c>
      <c r="EJ28" s="195">
        <f t="shared" si="69"/>
        <v>0</v>
      </c>
      <c r="EK28" s="195">
        <f t="shared" si="74"/>
        <v>0</v>
      </c>
      <c r="EL28" s="195">
        <f t="shared" si="74"/>
        <v>0</v>
      </c>
      <c r="EM28" s="195">
        <f t="shared" si="74"/>
        <v>0</v>
      </c>
      <c r="EN28" s="195">
        <f t="shared" si="74"/>
        <v>0</v>
      </c>
      <c r="EO28" s="195">
        <f t="shared" si="74"/>
        <v>0</v>
      </c>
      <c r="EP28" s="195">
        <f t="shared" si="74"/>
        <v>0</v>
      </c>
    </row>
    <row r="29" spans="2:146" x14ac:dyDescent="0.2">
      <c r="B29" s="126">
        <f t="shared" si="12"/>
        <v>1</v>
      </c>
      <c r="C29" s="126" t="str">
        <f t="shared" ca="1" si="13"/>
        <v/>
      </c>
      <c r="D29" s="126" t="str">
        <f t="shared" ca="1" si="14"/>
        <v/>
      </c>
      <c r="E29" s="126" t="str">
        <f t="shared" ca="1" si="15"/>
        <v/>
      </c>
      <c r="F29" s="127" t="str">
        <f ca="1">OFFSET(prihlasky!$H$1,$CJ29,0)</f>
        <v/>
      </c>
      <c r="G29" s="127" t="str">
        <f ca="1">IF(OFFSET(prihlasky!$B$1,$CJ29,0)="","",(OFFSET(prihlasky!$B$1,$CJ29,0)))</f>
        <v/>
      </c>
      <c r="H29" s="127">
        <f ca="1">OFFSET(prihlasky!$I$1,$CJ29,0)</f>
        <v>0</v>
      </c>
      <c r="I29" s="127">
        <f ca="1">OFFSET(prihlasky!$A$1,$CJ29,0)</f>
        <v>0</v>
      </c>
      <c r="J29" s="126">
        <f t="shared" si="16"/>
        <v>0</v>
      </c>
      <c r="K29" s="159">
        <f t="shared" si="17"/>
        <v>0</v>
      </c>
      <c r="L29" s="131">
        <f t="shared" ca="1" si="18"/>
        <v>0</v>
      </c>
      <c r="M29" s="127" t="str">
        <f ca="1">IF(OR(CH29=0,ISERROR(MATCH(I29,KKoef!E:E,0))),"",MATCH(I29,KKoef!E:E,0)-1)</f>
        <v/>
      </c>
      <c r="N29" s="127" t="str">
        <f ca="1">IF(M29="","",OFFSET(KKoef!$B$1,M29,0))</f>
        <v/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250"/>
      <c r="AA29" s="119">
        <f t="shared" ca="1" si="19"/>
        <v>0</v>
      </c>
      <c r="AB29" s="252">
        <f t="shared" si="71"/>
        <v>0</v>
      </c>
      <c r="AC29" s="119">
        <f t="shared" si="72"/>
        <v>0</v>
      </c>
      <c r="AD29" s="252">
        <f t="shared" si="73"/>
        <v>0</v>
      </c>
      <c r="AE29" s="170">
        <f t="shared" ca="1" si="20"/>
        <v>0</v>
      </c>
      <c r="AF29" s="22"/>
      <c r="AG29" s="224"/>
      <c r="AH29" s="194"/>
      <c r="AI29" s="194"/>
      <c r="AJ29" s="194"/>
      <c r="AK29" s="225"/>
      <c r="AL29" s="224"/>
      <c r="AM29" s="194"/>
      <c r="AN29" s="194"/>
      <c r="AO29" s="194"/>
      <c r="AP29" s="225"/>
      <c r="AQ29" s="224"/>
      <c r="AR29" s="194"/>
      <c r="AS29" s="194"/>
      <c r="AT29" s="194"/>
      <c r="AU29" s="225"/>
      <c r="AV29" s="224"/>
      <c r="AW29" s="194"/>
      <c r="AX29" s="194"/>
      <c r="AY29" s="194"/>
      <c r="AZ29" s="225"/>
      <c r="BA29" s="224"/>
      <c r="BB29" s="194"/>
      <c r="BC29" s="194"/>
      <c r="BD29" s="194"/>
      <c r="BE29" s="225"/>
      <c r="BF29" s="224"/>
      <c r="BG29" s="194"/>
      <c r="BH29" s="194"/>
      <c r="BI29" s="194"/>
      <c r="BJ29" s="225"/>
      <c r="BK29" s="212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215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69">
        <f t="shared" si="21"/>
        <v>0</v>
      </c>
      <c r="CH29" s="26">
        <f t="shared" si="22"/>
        <v>0</v>
      </c>
      <c r="CJ29" s="39">
        <v>21</v>
      </c>
      <c r="CK29" s="16">
        <f t="shared" si="23"/>
        <v>0</v>
      </c>
      <c r="CL29" s="51">
        <f t="shared" ref="CL29:CN48" ca="1" si="75">IF($H29=CL$8,$CK29,0)</f>
        <v>0</v>
      </c>
      <c r="CM29" s="51">
        <f t="shared" ca="1" si="75"/>
        <v>0</v>
      </c>
      <c r="CN29" s="51">
        <f t="shared" ca="1" si="75"/>
        <v>0</v>
      </c>
      <c r="CO29" s="51">
        <f t="shared" ca="1" si="25"/>
        <v>0</v>
      </c>
      <c r="CQ29" s="107">
        <f t="shared" si="26"/>
        <v>0</v>
      </c>
      <c r="CR29" s="107">
        <f t="shared" si="27"/>
        <v>0</v>
      </c>
      <c r="CS29" s="107">
        <f t="shared" si="28"/>
        <v>0</v>
      </c>
      <c r="CT29" s="107">
        <f t="shared" si="29"/>
        <v>0</v>
      </c>
      <c r="CU29" s="107">
        <f t="shared" si="30"/>
        <v>0</v>
      </c>
      <c r="CV29" s="107">
        <f t="shared" si="31"/>
        <v>0</v>
      </c>
      <c r="CW29" s="107">
        <f t="shared" si="32"/>
        <v>0</v>
      </c>
      <c r="CX29" s="107">
        <f t="shared" si="33"/>
        <v>0</v>
      </c>
      <c r="CY29" s="107">
        <f t="shared" si="34"/>
        <v>0</v>
      </c>
      <c r="CZ29" s="107">
        <f t="shared" si="35"/>
        <v>0</v>
      </c>
      <c r="DA29" s="107">
        <f t="shared" si="36"/>
        <v>0</v>
      </c>
      <c r="DB29" s="107">
        <f t="shared" si="37"/>
        <v>0</v>
      </c>
      <c r="DC29" s="107">
        <f t="shared" si="38"/>
        <v>0</v>
      </c>
      <c r="DD29" s="107">
        <f t="shared" si="39"/>
        <v>0</v>
      </c>
      <c r="DE29" s="107">
        <f t="shared" si="40"/>
        <v>0</v>
      </c>
      <c r="DF29" s="107">
        <f t="shared" si="41"/>
        <v>0</v>
      </c>
      <c r="DG29" s="107">
        <f t="shared" si="42"/>
        <v>0</v>
      </c>
      <c r="DH29" s="107">
        <f t="shared" si="43"/>
        <v>0</v>
      </c>
      <c r="DI29" s="107">
        <f t="shared" si="44"/>
        <v>0</v>
      </c>
      <c r="DJ29" s="107">
        <f t="shared" si="45"/>
        <v>0</v>
      </c>
      <c r="DK29" s="107">
        <f t="shared" si="46"/>
        <v>0</v>
      </c>
      <c r="DL29" s="107">
        <f t="shared" si="47"/>
        <v>0</v>
      </c>
      <c r="DM29" s="107">
        <f t="shared" si="48"/>
        <v>0</v>
      </c>
      <c r="DN29" s="107">
        <f t="shared" si="49"/>
        <v>0</v>
      </c>
      <c r="DO29" s="107">
        <f t="shared" si="50"/>
        <v>0</v>
      </c>
      <c r="DP29" s="107">
        <f t="shared" si="51"/>
        <v>0</v>
      </c>
      <c r="DQ29" s="107">
        <f t="shared" si="52"/>
        <v>0</v>
      </c>
      <c r="DR29" s="107">
        <f t="shared" si="53"/>
        <v>0</v>
      </c>
      <c r="DS29" s="107">
        <f t="shared" si="54"/>
        <v>0</v>
      </c>
      <c r="DT29" s="107">
        <f t="shared" si="55"/>
        <v>0</v>
      </c>
      <c r="DV29" s="107">
        <f t="shared" si="56"/>
        <v>0</v>
      </c>
      <c r="DW29" s="107">
        <f t="shared" si="57"/>
        <v>0</v>
      </c>
      <c r="DX29" s="107">
        <f t="shared" si="58"/>
        <v>0</v>
      </c>
      <c r="DY29" s="107">
        <f t="shared" si="59"/>
        <v>0</v>
      </c>
      <c r="DZ29" s="107">
        <f t="shared" si="60"/>
        <v>0</v>
      </c>
      <c r="EA29" s="107">
        <f t="shared" si="61"/>
        <v>0</v>
      </c>
      <c r="EB29" s="107">
        <f t="shared" si="62"/>
        <v>0</v>
      </c>
      <c r="EC29" s="107">
        <f t="shared" si="63"/>
        <v>0</v>
      </c>
      <c r="ED29" s="107">
        <f t="shared" si="64"/>
        <v>0</v>
      </c>
      <c r="EE29" s="107">
        <f t="shared" si="65"/>
        <v>0</v>
      </c>
      <c r="EG29" s="195">
        <f t="shared" si="66"/>
        <v>0</v>
      </c>
      <c r="EH29" s="195">
        <f t="shared" si="67"/>
        <v>0</v>
      </c>
      <c r="EI29" s="195">
        <f t="shared" si="68"/>
        <v>0</v>
      </c>
      <c r="EJ29" s="195">
        <f t="shared" si="69"/>
        <v>0</v>
      </c>
      <c r="EK29" s="195">
        <f t="shared" si="74"/>
        <v>0</v>
      </c>
      <c r="EL29" s="195">
        <f t="shared" si="74"/>
        <v>0</v>
      </c>
      <c r="EM29" s="195">
        <f t="shared" si="74"/>
        <v>0</v>
      </c>
      <c r="EN29" s="195">
        <f t="shared" si="74"/>
        <v>0</v>
      </c>
      <c r="EO29" s="195">
        <f t="shared" si="74"/>
        <v>0</v>
      </c>
      <c r="EP29" s="195">
        <f t="shared" si="74"/>
        <v>0</v>
      </c>
    </row>
    <row r="30" spans="2:146" x14ac:dyDescent="0.2">
      <c r="B30" s="126">
        <f t="shared" si="12"/>
        <v>1</v>
      </c>
      <c r="C30" s="126" t="str">
        <f t="shared" ca="1" si="13"/>
        <v/>
      </c>
      <c r="D30" s="126" t="str">
        <f t="shared" ca="1" si="14"/>
        <v/>
      </c>
      <c r="E30" s="126" t="str">
        <f t="shared" ca="1" si="15"/>
        <v/>
      </c>
      <c r="F30" s="127" t="str">
        <f ca="1">OFFSET(prihlasky!$H$1,$CJ30,0)</f>
        <v/>
      </c>
      <c r="G30" s="127" t="str">
        <f ca="1">IF(OFFSET(prihlasky!$B$1,$CJ30,0)="","",(OFFSET(prihlasky!$B$1,$CJ30,0)))</f>
        <v/>
      </c>
      <c r="H30" s="127">
        <f ca="1">OFFSET(prihlasky!$I$1,$CJ30,0)</f>
        <v>0</v>
      </c>
      <c r="I30" s="127">
        <f ca="1">OFFSET(prihlasky!$A$1,$CJ30,0)</f>
        <v>0</v>
      </c>
      <c r="J30" s="126">
        <f t="shared" si="16"/>
        <v>0</v>
      </c>
      <c r="K30" s="159">
        <f t="shared" si="17"/>
        <v>0</v>
      </c>
      <c r="L30" s="131">
        <f t="shared" ca="1" si="18"/>
        <v>0</v>
      </c>
      <c r="M30" s="127" t="str">
        <f ca="1">IF(OR(CH30=0,ISERROR(MATCH(I30,KKoef!E:E,0))),"",MATCH(I30,KKoef!E:E,0)-1)</f>
        <v/>
      </c>
      <c r="N30" s="127" t="str">
        <f ca="1">IF(M30="","",OFFSET(KKoef!$B$1,M30,0))</f>
        <v/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250"/>
      <c r="AA30" s="119">
        <f t="shared" ca="1" si="19"/>
        <v>0</v>
      </c>
      <c r="AB30" s="252">
        <f t="shared" si="71"/>
        <v>0</v>
      </c>
      <c r="AC30" s="119">
        <f t="shared" si="72"/>
        <v>0</v>
      </c>
      <c r="AD30" s="252">
        <f t="shared" si="73"/>
        <v>0</v>
      </c>
      <c r="AE30" s="170">
        <f t="shared" ca="1" si="20"/>
        <v>0</v>
      </c>
      <c r="AF30" s="22"/>
      <c r="AG30" s="224"/>
      <c r="AH30" s="194"/>
      <c r="AI30" s="194"/>
      <c r="AJ30" s="194"/>
      <c r="AK30" s="225"/>
      <c r="AL30" s="224"/>
      <c r="AM30" s="194"/>
      <c r="AN30" s="194"/>
      <c r="AO30" s="194"/>
      <c r="AP30" s="225"/>
      <c r="AQ30" s="224"/>
      <c r="AR30" s="194"/>
      <c r="AS30" s="194"/>
      <c r="AT30" s="194"/>
      <c r="AU30" s="225"/>
      <c r="AV30" s="224"/>
      <c r="AW30" s="194"/>
      <c r="AX30" s="194"/>
      <c r="AY30" s="194"/>
      <c r="AZ30" s="225"/>
      <c r="BA30" s="224"/>
      <c r="BB30" s="194"/>
      <c r="BC30" s="194"/>
      <c r="BD30" s="194"/>
      <c r="BE30" s="225"/>
      <c r="BF30" s="224"/>
      <c r="BG30" s="194"/>
      <c r="BH30" s="194"/>
      <c r="BI30" s="194"/>
      <c r="BJ30" s="225"/>
      <c r="BK30" s="212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215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69">
        <f t="shared" si="21"/>
        <v>0</v>
      </c>
      <c r="CH30" s="26">
        <f t="shared" si="22"/>
        <v>0</v>
      </c>
      <c r="CJ30" s="39">
        <v>22</v>
      </c>
      <c r="CK30" s="16">
        <f t="shared" si="23"/>
        <v>0</v>
      </c>
      <c r="CL30" s="51">
        <f t="shared" ca="1" si="75"/>
        <v>0</v>
      </c>
      <c r="CM30" s="51">
        <f t="shared" ca="1" si="75"/>
        <v>0</v>
      </c>
      <c r="CN30" s="51">
        <f t="shared" ca="1" si="75"/>
        <v>0</v>
      </c>
      <c r="CO30" s="51">
        <f t="shared" ca="1" si="25"/>
        <v>0</v>
      </c>
      <c r="CQ30" s="107">
        <f t="shared" si="26"/>
        <v>0</v>
      </c>
      <c r="CR30" s="107">
        <f t="shared" si="27"/>
        <v>0</v>
      </c>
      <c r="CS30" s="107">
        <f t="shared" si="28"/>
        <v>0</v>
      </c>
      <c r="CT30" s="107">
        <f t="shared" si="29"/>
        <v>0</v>
      </c>
      <c r="CU30" s="107">
        <f t="shared" si="30"/>
        <v>0</v>
      </c>
      <c r="CV30" s="107">
        <f t="shared" si="31"/>
        <v>0</v>
      </c>
      <c r="CW30" s="107">
        <f t="shared" si="32"/>
        <v>0</v>
      </c>
      <c r="CX30" s="107">
        <f t="shared" si="33"/>
        <v>0</v>
      </c>
      <c r="CY30" s="107">
        <f t="shared" si="34"/>
        <v>0</v>
      </c>
      <c r="CZ30" s="107">
        <f t="shared" si="35"/>
        <v>0</v>
      </c>
      <c r="DA30" s="107">
        <f t="shared" si="36"/>
        <v>0</v>
      </c>
      <c r="DB30" s="107">
        <f t="shared" si="37"/>
        <v>0</v>
      </c>
      <c r="DC30" s="107">
        <f t="shared" si="38"/>
        <v>0</v>
      </c>
      <c r="DD30" s="107">
        <f t="shared" si="39"/>
        <v>0</v>
      </c>
      <c r="DE30" s="107">
        <f t="shared" si="40"/>
        <v>0</v>
      </c>
      <c r="DF30" s="107">
        <f t="shared" si="41"/>
        <v>0</v>
      </c>
      <c r="DG30" s="107">
        <f t="shared" si="42"/>
        <v>0</v>
      </c>
      <c r="DH30" s="107">
        <f t="shared" si="43"/>
        <v>0</v>
      </c>
      <c r="DI30" s="107">
        <f t="shared" si="44"/>
        <v>0</v>
      </c>
      <c r="DJ30" s="107">
        <f t="shared" si="45"/>
        <v>0</v>
      </c>
      <c r="DK30" s="107">
        <f t="shared" si="46"/>
        <v>0</v>
      </c>
      <c r="DL30" s="107">
        <f t="shared" si="47"/>
        <v>0</v>
      </c>
      <c r="DM30" s="107">
        <f t="shared" si="48"/>
        <v>0</v>
      </c>
      <c r="DN30" s="107">
        <f t="shared" si="49"/>
        <v>0</v>
      </c>
      <c r="DO30" s="107">
        <f t="shared" si="50"/>
        <v>0</v>
      </c>
      <c r="DP30" s="107">
        <f t="shared" si="51"/>
        <v>0</v>
      </c>
      <c r="DQ30" s="107">
        <f t="shared" si="52"/>
        <v>0</v>
      </c>
      <c r="DR30" s="107">
        <f t="shared" si="53"/>
        <v>0</v>
      </c>
      <c r="DS30" s="107">
        <f t="shared" si="54"/>
        <v>0</v>
      </c>
      <c r="DT30" s="107">
        <f t="shared" si="55"/>
        <v>0</v>
      </c>
      <c r="DV30" s="107">
        <f t="shared" si="56"/>
        <v>0</v>
      </c>
      <c r="DW30" s="107">
        <f t="shared" si="57"/>
        <v>0</v>
      </c>
      <c r="DX30" s="107">
        <f t="shared" si="58"/>
        <v>0</v>
      </c>
      <c r="DY30" s="107">
        <f t="shared" si="59"/>
        <v>0</v>
      </c>
      <c r="DZ30" s="107">
        <f t="shared" si="60"/>
        <v>0</v>
      </c>
      <c r="EA30" s="107">
        <f t="shared" si="61"/>
        <v>0</v>
      </c>
      <c r="EB30" s="107">
        <f t="shared" si="62"/>
        <v>0</v>
      </c>
      <c r="EC30" s="107">
        <f t="shared" si="63"/>
        <v>0</v>
      </c>
      <c r="ED30" s="107">
        <f t="shared" si="64"/>
        <v>0</v>
      </c>
      <c r="EE30" s="107">
        <f t="shared" si="65"/>
        <v>0</v>
      </c>
      <c r="EG30" s="195">
        <f t="shared" si="66"/>
        <v>0</v>
      </c>
      <c r="EH30" s="195">
        <f t="shared" si="67"/>
        <v>0</v>
      </c>
      <c r="EI30" s="195">
        <f t="shared" si="68"/>
        <v>0</v>
      </c>
      <c r="EJ30" s="195">
        <f t="shared" si="69"/>
        <v>0</v>
      </c>
      <c r="EK30" s="195">
        <f t="shared" si="74"/>
        <v>0</v>
      </c>
      <c r="EL30" s="195">
        <f t="shared" si="74"/>
        <v>0</v>
      </c>
      <c r="EM30" s="195">
        <f t="shared" si="74"/>
        <v>0</v>
      </c>
      <c r="EN30" s="195">
        <f t="shared" si="74"/>
        <v>0</v>
      </c>
      <c r="EO30" s="195">
        <f t="shared" si="74"/>
        <v>0</v>
      </c>
      <c r="EP30" s="195">
        <f t="shared" si="74"/>
        <v>0</v>
      </c>
    </row>
    <row r="31" spans="2:146" x14ac:dyDescent="0.2">
      <c r="B31" s="126">
        <f t="shared" si="12"/>
        <v>1</v>
      </c>
      <c r="C31" s="126" t="str">
        <f t="shared" ca="1" si="13"/>
        <v/>
      </c>
      <c r="D31" s="126" t="str">
        <f t="shared" ca="1" si="14"/>
        <v/>
      </c>
      <c r="E31" s="126" t="str">
        <f t="shared" ca="1" si="15"/>
        <v/>
      </c>
      <c r="F31" s="127" t="str">
        <f ca="1">OFFSET(prihlasky!$H$1,$CJ31,0)</f>
        <v/>
      </c>
      <c r="G31" s="127" t="str">
        <f ca="1">IF(OFFSET(prihlasky!$B$1,$CJ31,0)="","",(OFFSET(prihlasky!$B$1,$CJ31,0)))</f>
        <v/>
      </c>
      <c r="H31" s="127">
        <f ca="1">OFFSET(prihlasky!$I$1,$CJ31,0)</f>
        <v>0</v>
      </c>
      <c r="I31" s="127">
        <f ca="1">OFFSET(prihlasky!$A$1,$CJ31,0)</f>
        <v>0</v>
      </c>
      <c r="J31" s="126">
        <f t="shared" si="16"/>
        <v>0</v>
      </c>
      <c r="K31" s="159">
        <f t="shared" si="17"/>
        <v>0</v>
      </c>
      <c r="L31" s="131">
        <f t="shared" ca="1" si="18"/>
        <v>0</v>
      </c>
      <c r="M31" s="127" t="str">
        <f ca="1">IF(OR(CH31=0,ISERROR(MATCH(I31,KKoef!E:E,0))),"",MATCH(I31,KKoef!E:E,0)-1)</f>
        <v/>
      </c>
      <c r="N31" s="127" t="str">
        <f ca="1">IF(M31="","",OFFSET(KKoef!$B$1,M31,0))</f>
        <v/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250"/>
      <c r="AA31" s="119">
        <f t="shared" ca="1" si="19"/>
        <v>0</v>
      </c>
      <c r="AB31" s="252">
        <f t="shared" si="71"/>
        <v>0</v>
      </c>
      <c r="AC31" s="119">
        <f t="shared" si="72"/>
        <v>0</v>
      </c>
      <c r="AD31" s="252">
        <f t="shared" si="73"/>
        <v>0</v>
      </c>
      <c r="AE31" s="170">
        <f t="shared" ca="1" si="20"/>
        <v>0</v>
      </c>
      <c r="AF31" s="22"/>
      <c r="AG31" s="224"/>
      <c r="AH31" s="194"/>
      <c r="AI31" s="194"/>
      <c r="AJ31" s="194"/>
      <c r="AK31" s="225"/>
      <c r="AL31" s="224"/>
      <c r="AM31" s="194"/>
      <c r="AN31" s="194"/>
      <c r="AO31" s="194"/>
      <c r="AP31" s="225"/>
      <c r="AQ31" s="224"/>
      <c r="AR31" s="194"/>
      <c r="AS31" s="194"/>
      <c r="AT31" s="194"/>
      <c r="AU31" s="225"/>
      <c r="AV31" s="224"/>
      <c r="AW31" s="194"/>
      <c r="AX31" s="194"/>
      <c r="AY31" s="194"/>
      <c r="AZ31" s="225"/>
      <c r="BA31" s="224"/>
      <c r="BB31" s="194"/>
      <c r="BC31" s="194"/>
      <c r="BD31" s="194"/>
      <c r="BE31" s="225"/>
      <c r="BF31" s="224"/>
      <c r="BG31" s="194"/>
      <c r="BH31" s="194"/>
      <c r="BI31" s="194"/>
      <c r="BJ31" s="225"/>
      <c r="BK31" s="212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215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69">
        <f t="shared" si="21"/>
        <v>0</v>
      </c>
      <c r="CH31" s="26">
        <f t="shared" si="22"/>
        <v>0</v>
      </c>
      <c r="CJ31" s="39">
        <v>23</v>
      </c>
      <c r="CK31" s="16">
        <f t="shared" si="23"/>
        <v>0</v>
      </c>
      <c r="CL31" s="51">
        <f t="shared" ca="1" si="75"/>
        <v>0</v>
      </c>
      <c r="CM31" s="51">
        <f t="shared" ca="1" si="75"/>
        <v>0</v>
      </c>
      <c r="CN31" s="51">
        <f t="shared" ca="1" si="75"/>
        <v>0</v>
      </c>
      <c r="CO31" s="51">
        <f t="shared" ca="1" si="25"/>
        <v>0</v>
      </c>
      <c r="CQ31" s="107">
        <f t="shared" si="26"/>
        <v>0</v>
      </c>
      <c r="CR31" s="107">
        <f t="shared" si="27"/>
        <v>0</v>
      </c>
      <c r="CS31" s="107">
        <f t="shared" si="28"/>
        <v>0</v>
      </c>
      <c r="CT31" s="107">
        <f t="shared" si="29"/>
        <v>0</v>
      </c>
      <c r="CU31" s="107">
        <f t="shared" si="30"/>
        <v>0</v>
      </c>
      <c r="CV31" s="107">
        <f t="shared" si="31"/>
        <v>0</v>
      </c>
      <c r="CW31" s="107">
        <f t="shared" si="32"/>
        <v>0</v>
      </c>
      <c r="CX31" s="107">
        <f t="shared" si="33"/>
        <v>0</v>
      </c>
      <c r="CY31" s="107">
        <f t="shared" si="34"/>
        <v>0</v>
      </c>
      <c r="CZ31" s="107">
        <f t="shared" si="35"/>
        <v>0</v>
      </c>
      <c r="DA31" s="107">
        <f t="shared" si="36"/>
        <v>0</v>
      </c>
      <c r="DB31" s="107">
        <f t="shared" si="37"/>
        <v>0</v>
      </c>
      <c r="DC31" s="107">
        <f t="shared" si="38"/>
        <v>0</v>
      </c>
      <c r="DD31" s="107">
        <f t="shared" si="39"/>
        <v>0</v>
      </c>
      <c r="DE31" s="107">
        <f t="shared" si="40"/>
        <v>0</v>
      </c>
      <c r="DF31" s="107">
        <f t="shared" si="41"/>
        <v>0</v>
      </c>
      <c r="DG31" s="107">
        <f t="shared" si="42"/>
        <v>0</v>
      </c>
      <c r="DH31" s="107">
        <f t="shared" si="43"/>
        <v>0</v>
      </c>
      <c r="DI31" s="107">
        <f t="shared" si="44"/>
        <v>0</v>
      </c>
      <c r="DJ31" s="107">
        <f t="shared" si="45"/>
        <v>0</v>
      </c>
      <c r="DK31" s="107">
        <f t="shared" si="46"/>
        <v>0</v>
      </c>
      <c r="DL31" s="107">
        <f t="shared" si="47"/>
        <v>0</v>
      </c>
      <c r="DM31" s="107">
        <f t="shared" si="48"/>
        <v>0</v>
      </c>
      <c r="DN31" s="107">
        <f t="shared" si="49"/>
        <v>0</v>
      </c>
      <c r="DO31" s="107">
        <f t="shared" si="50"/>
        <v>0</v>
      </c>
      <c r="DP31" s="107">
        <f t="shared" si="51"/>
        <v>0</v>
      </c>
      <c r="DQ31" s="107">
        <f t="shared" si="52"/>
        <v>0</v>
      </c>
      <c r="DR31" s="107">
        <f t="shared" si="53"/>
        <v>0</v>
      </c>
      <c r="DS31" s="107">
        <f t="shared" si="54"/>
        <v>0</v>
      </c>
      <c r="DT31" s="107">
        <f t="shared" si="55"/>
        <v>0</v>
      </c>
      <c r="DV31" s="107">
        <f t="shared" si="56"/>
        <v>0</v>
      </c>
      <c r="DW31" s="107">
        <f t="shared" si="57"/>
        <v>0</v>
      </c>
      <c r="DX31" s="107">
        <f t="shared" si="58"/>
        <v>0</v>
      </c>
      <c r="DY31" s="107">
        <f t="shared" si="59"/>
        <v>0</v>
      </c>
      <c r="DZ31" s="107">
        <f t="shared" si="60"/>
        <v>0</v>
      </c>
      <c r="EA31" s="107">
        <f t="shared" si="61"/>
        <v>0</v>
      </c>
      <c r="EB31" s="107">
        <f t="shared" si="62"/>
        <v>0</v>
      </c>
      <c r="EC31" s="107">
        <f t="shared" si="63"/>
        <v>0</v>
      </c>
      <c r="ED31" s="107">
        <f t="shared" si="64"/>
        <v>0</v>
      </c>
      <c r="EE31" s="107">
        <f t="shared" si="65"/>
        <v>0</v>
      </c>
      <c r="EG31" s="195">
        <f t="shared" si="66"/>
        <v>0</v>
      </c>
      <c r="EH31" s="195">
        <f t="shared" si="67"/>
        <v>0</v>
      </c>
      <c r="EI31" s="195">
        <f t="shared" si="68"/>
        <v>0</v>
      </c>
      <c r="EJ31" s="195">
        <f t="shared" si="69"/>
        <v>0</v>
      </c>
      <c r="EK31" s="195">
        <f t="shared" si="74"/>
        <v>0</v>
      </c>
      <c r="EL31" s="195">
        <f t="shared" si="74"/>
        <v>0</v>
      </c>
      <c r="EM31" s="195">
        <f t="shared" si="74"/>
        <v>0</v>
      </c>
      <c r="EN31" s="195">
        <f t="shared" si="74"/>
        <v>0</v>
      </c>
      <c r="EO31" s="195">
        <f t="shared" si="74"/>
        <v>0</v>
      </c>
      <c r="EP31" s="195">
        <f t="shared" si="74"/>
        <v>0</v>
      </c>
    </row>
    <row r="32" spans="2:146" x14ac:dyDescent="0.2">
      <c r="B32" s="126">
        <f t="shared" si="12"/>
        <v>1</v>
      </c>
      <c r="C32" s="126" t="str">
        <f t="shared" ca="1" si="13"/>
        <v/>
      </c>
      <c r="D32" s="126" t="str">
        <f t="shared" ca="1" si="14"/>
        <v/>
      </c>
      <c r="E32" s="126" t="str">
        <f t="shared" ca="1" si="15"/>
        <v/>
      </c>
      <c r="F32" s="127" t="str">
        <f ca="1">OFFSET(prihlasky!$H$1,$CJ32,0)</f>
        <v/>
      </c>
      <c r="G32" s="127" t="str">
        <f ca="1">IF(OFFSET(prihlasky!$B$1,$CJ32,0)="","",(OFFSET(prihlasky!$B$1,$CJ32,0)))</f>
        <v/>
      </c>
      <c r="H32" s="127">
        <f ca="1">OFFSET(prihlasky!$I$1,$CJ32,0)</f>
        <v>0</v>
      </c>
      <c r="I32" s="127">
        <f ca="1">OFFSET(prihlasky!$A$1,$CJ32,0)</f>
        <v>0</v>
      </c>
      <c r="J32" s="126">
        <f t="shared" si="16"/>
        <v>0</v>
      </c>
      <c r="K32" s="159">
        <f t="shared" si="17"/>
        <v>0</v>
      </c>
      <c r="L32" s="131">
        <f t="shared" ca="1" si="18"/>
        <v>0</v>
      </c>
      <c r="M32" s="127" t="str">
        <f ca="1">IF(OR(CH32=0,ISERROR(MATCH(I32,KKoef!E:E,0))),"",MATCH(I32,KKoef!E:E,0)-1)</f>
        <v/>
      </c>
      <c r="N32" s="127" t="str">
        <f ca="1">IF(M32="","",OFFSET(KKoef!$B$1,M32,0))</f>
        <v/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250"/>
      <c r="AA32" s="119">
        <f t="shared" ref="AA32:AA95" ca="1" si="76">IF(H32="P",Trail_4_P,Trail_4_O)</f>
        <v>0</v>
      </c>
      <c r="AB32" s="252">
        <f t="shared" si="71"/>
        <v>0</v>
      </c>
      <c r="AC32" s="119">
        <f t="shared" si="72"/>
        <v>0</v>
      </c>
      <c r="AD32" s="252">
        <f t="shared" si="73"/>
        <v>0</v>
      </c>
      <c r="AE32" s="170">
        <f t="shared" ref="AE32:AE95" ca="1" si="77">IF(AC32*60+AD32&gt;AA32*60,INT((AC32*60+AD32-AA32*60+299)/300),0)</f>
        <v>0</v>
      </c>
      <c r="AF32" s="22"/>
      <c r="AG32" s="224"/>
      <c r="AH32" s="194"/>
      <c r="AI32" s="194"/>
      <c r="AJ32" s="194"/>
      <c r="AK32" s="225"/>
      <c r="AL32" s="224"/>
      <c r="AM32" s="194"/>
      <c r="AN32" s="194"/>
      <c r="AO32" s="194"/>
      <c r="AP32" s="225"/>
      <c r="AQ32" s="224"/>
      <c r="AR32" s="194"/>
      <c r="AS32" s="194"/>
      <c r="AT32" s="194"/>
      <c r="AU32" s="225"/>
      <c r="AV32" s="224"/>
      <c r="AW32" s="194"/>
      <c r="AX32" s="194"/>
      <c r="AY32" s="194"/>
      <c r="AZ32" s="225"/>
      <c r="BA32" s="224"/>
      <c r="BB32" s="194"/>
      <c r="BC32" s="194"/>
      <c r="BD32" s="194"/>
      <c r="BE32" s="225"/>
      <c r="BF32" s="224"/>
      <c r="BG32" s="194"/>
      <c r="BH32" s="194"/>
      <c r="BI32" s="194"/>
      <c r="BJ32" s="225"/>
      <c r="BK32" s="212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215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69">
        <f t="shared" si="21"/>
        <v>0</v>
      </c>
      <c r="CH32" s="26">
        <f t="shared" ref="CH32:CH95" si="78">SUM(CQ32:DU32)</f>
        <v>0</v>
      </c>
      <c r="CJ32" s="39">
        <v>24</v>
      </c>
      <c r="CK32" s="16">
        <f t="shared" si="23"/>
        <v>0</v>
      </c>
      <c r="CL32" s="51">
        <f t="shared" ca="1" si="75"/>
        <v>0</v>
      </c>
      <c r="CM32" s="51">
        <f t="shared" ca="1" si="75"/>
        <v>0</v>
      </c>
      <c r="CN32" s="51">
        <f t="shared" ca="1" si="75"/>
        <v>0</v>
      </c>
      <c r="CO32" s="51">
        <f t="shared" ca="1" si="25"/>
        <v>0</v>
      </c>
      <c r="CQ32" s="107">
        <f t="shared" si="26"/>
        <v>0</v>
      </c>
      <c r="CR32" s="107">
        <f t="shared" si="27"/>
        <v>0</v>
      </c>
      <c r="CS32" s="107">
        <f t="shared" si="28"/>
        <v>0</v>
      </c>
      <c r="CT32" s="107">
        <f t="shared" si="29"/>
        <v>0</v>
      </c>
      <c r="CU32" s="107">
        <f t="shared" si="30"/>
        <v>0</v>
      </c>
      <c r="CV32" s="107">
        <f t="shared" si="31"/>
        <v>0</v>
      </c>
      <c r="CW32" s="107">
        <f t="shared" si="32"/>
        <v>0</v>
      </c>
      <c r="CX32" s="107">
        <f t="shared" si="33"/>
        <v>0</v>
      </c>
      <c r="CY32" s="107">
        <f t="shared" si="34"/>
        <v>0</v>
      </c>
      <c r="CZ32" s="107">
        <f t="shared" si="35"/>
        <v>0</v>
      </c>
      <c r="DA32" s="107">
        <f t="shared" si="36"/>
        <v>0</v>
      </c>
      <c r="DB32" s="107">
        <f t="shared" si="37"/>
        <v>0</v>
      </c>
      <c r="DC32" s="107">
        <f t="shared" si="38"/>
        <v>0</v>
      </c>
      <c r="DD32" s="107">
        <f t="shared" si="39"/>
        <v>0</v>
      </c>
      <c r="DE32" s="107">
        <f t="shared" si="40"/>
        <v>0</v>
      </c>
      <c r="DF32" s="107">
        <f t="shared" si="41"/>
        <v>0</v>
      </c>
      <c r="DG32" s="107">
        <f t="shared" si="42"/>
        <v>0</v>
      </c>
      <c r="DH32" s="107">
        <f t="shared" si="43"/>
        <v>0</v>
      </c>
      <c r="DI32" s="107">
        <f t="shared" si="44"/>
        <v>0</v>
      </c>
      <c r="DJ32" s="107">
        <f t="shared" si="45"/>
        <v>0</v>
      </c>
      <c r="DK32" s="107">
        <f t="shared" si="46"/>
        <v>0</v>
      </c>
      <c r="DL32" s="107">
        <f t="shared" si="47"/>
        <v>0</v>
      </c>
      <c r="DM32" s="107">
        <f t="shared" si="48"/>
        <v>0</v>
      </c>
      <c r="DN32" s="107">
        <f t="shared" si="49"/>
        <v>0</v>
      </c>
      <c r="DO32" s="107">
        <f t="shared" si="50"/>
        <v>0</v>
      </c>
      <c r="DP32" s="107">
        <f t="shared" si="51"/>
        <v>0</v>
      </c>
      <c r="DQ32" s="107">
        <f t="shared" si="52"/>
        <v>0</v>
      </c>
      <c r="DR32" s="107">
        <f t="shared" si="53"/>
        <v>0</v>
      </c>
      <c r="DS32" s="107">
        <f t="shared" si="54"/>
        <v>0</v>
      </c>
      <c r="DT32" s="107">
        <f t="shared" si="55"/>
        <v>0</v>
      </c>
      <c r="DV32" s="107">
        <f t="shared" si="56"/>
        <v>0</v>
      </c>
      <c r="DW32" s="107">
        <f t="shared" si="57"/>
        <v>0</v>
      </c>
      <c r="DX32" s="107">
        <f t="shared" si="58"/>
        <v>0</v>
      </c>
      <c r="DY32" s="107">
        <f t="shared" si="59"/>
        <v>0</v>
      </c>
      <c r="DZ32" s="107">
        <f t="shared" si="60"/>
        <v>0</v>
      </c>
      <c r="EA32" s="107">
        <f t="shared" si="61"/>
        <v>0</v>
      </c>
      <c r="EB32" s="107">
        <f t="shared" si="62"/>
        <v>0</v>
      </c>
      <c r="EC32" s="107">
        <f t="shared" si="63"/>
        <v>0</v>
      </c>
      <c r="ED32" s="107">
        <f t="shared" si="64"/>
        <v>0</v>
      </c>
      <c r="EE32" s="107">
        <f t="shared" si="65"/>
        <v>0</v>
      </c>
      <c r="EG32" s="195">
        <f t="shared" si="66"/>
        <v>0</v>
      </c>
      <c r="EH32" s="195">
        <f t="shared" si="67"/>
        <v>0</v>
      </c>
      <c r="EI32" s="195">
        <f t="shared" si="68"/>
        <v>0</v>
      </c>
      <c r="EJ32" s="195">
        <f t="shared" si="69"/>
        <v>0</v>
      </c>
      <c r="EK32" s="195">
        <f t="shared" si="74"/>
        <v>0</v>
      </c>
      <c r="EL32" s="195">
        <f t="shared" si="74"/>
        <v>0</v>
      </c>
      <c r="EM32" s="195">
        <f t="shared" si="74"/>
        <v>0</v>
      </c>
      <c r="EN32" s="195">
        <f t="shared" si="74"/>
        <v>0</v>
      </c>
      <c r="EO32" s="195">
        <f t="shared" si="74"/>
        <v>0</v>
      </c>
      <c r="EP32" s="195">
        <f t="shared" si="74"/>
        <v>0</v>
      </c>
    </row>
    <row r="33" spans="2:146" x14ac:dyDescent="0.2">
      <c r="B33" s="126">
        <f t="shared" si="12"/>
        <v>1</v>
      </c>
      <c r="C33" s="126" t="str">
        <f t="shared" ca="1" si="13"/>
        <v/>
      </c>
      <c r="D33" s="126" t="str">
        <f t="shared" ca="1" si="14"/>
        <v/>
      </c>
      <c r="E33" s="126" t="str">
        <f t="shared" ca="1" si="15"/>
        <v/>
      </c>
      <c r="F33" s="127" t="str">
        <f ca="1">OFFSET(prihlasky!$H$1,$CJ33,0)</f>
        <v/>
      </c>
      <c r="G33" s="127" t="str">
        <f ca="1">IF(OFFSET(prihlasky!$B$1,$CJ33,0)="","",(OFFSET(prihlasky!$B$1,$CJ33,0)))</f>
        <v/>
      </c>
      <c r="H33" s="127">
        <f ca="1">OFFSET(prihlasky!$I$1,$CJ33,0)</f>
        <v>0</v>
      </c>
      <c r="I33" s="127">
        <f ca="1">OFFSET(prihlasky!$A$1,$CJ33,0)</f>
        <v>0</v>
      </c>
      <c r="J33" s="126">
        <f t="shared" si="16"/>
        <v>0</v>
      </c>
      <c r="K33" s="159">
        <f t="shared" si="17"/>
        <v>0</v>
      </c>
      <c r="L33" s="131">
        <f t="shared" ca="1" si="18"/>
        <v>0</v>
      </c>
      <c r="M33" s="127" t="str">
        <f ca="1">IF(OR(CH33=0,ISERROR(MATCH(I33,KKoef!E:E,0))),"",MATCH(I33,KKoef!E:E,0)-1)</f>
        <v/>
      </c>
      <c r="N33" s="127" t="str">
        <f ca="1">IF(M33="","",OFFSET(KKoef!$B$1,M33,0))</f>
        <v/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250"/>
      <c r="AA33" s="119">
        <f t="shared" ca="1" si="76"/>
        <v>0</v>
      </c>
      <c r="AB33" s="252">
        <f t="shared" si="71"/>
        <v>0</v>
      </c>
      <c r="AC33" s="119">
        <f t="shared" si="72"/>
        <v>0</v>
      </c>
      <c r="AD33" s="252">
        <f t="shared" si="73"/>
        <v>0</v>
      </c>
      <c r="AE33" s="170">
        <f t="shared" ca="1" si="77"/>
        <v>0</v>
      </c>
      <c r="AF33" s="22"/>
      <c r="AG33" s="224"/>
      <c r="AH33" s="194"/>
      <c r="AI33" s="194"/>
      <c r="AJ33" s="194"/>
      <c r="AK33" s="225"/>
      <c r="AL33" s="224"/>
      <c r="AM33" s="194"/>
      <c r="AN33" s="194"/>
      <c r="AO33" s="194"/>
      <c r="AP33" s="225"/>
      <c r="AQ33" s="224"/>
      <c r="AR33" s="194"/>
      <c r="AS33" s="194"/>
      <c r="AT33" s="194"/>
      <c r="AU33" s="225"/>
      <c r="AV33" s="224"/>
      <c r="AW33" s="194"/>
      <c r="AX33" s="194"/>
      <c r="AY33" s="194"/>
      <c r="AZ33" s="225"/>
      <c r="BA33" s="224"/>
      <c r="BB33" s="194"/>
      <c r="BC33" s="194"/>
      <c r="BD33" s="194"/>
      <c r="BE33" s="225"/>
      <c r="BF33" s="224"/>
      <c r="BG33" s="194"/>
      <c r="BH33" s="194"/>
      <c r="BI33" s="194"/>
      <c r="BJ33" s="225"/>
      <c r="BK33" s="212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215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69">
        <f t="shared" si="21"/>
        <v>0</v>
      </c>
      <c r="CH33" s="26">
        <f t="shared" si="78"/>
        <v>0</v>
      </c>
      <c r="CJ33" s="39">
        <v>25</v>
      </c>
      <c r="CK33" s="16">
        <f t="shared" si="23"/>
        <v>0</v>
      </c>
      <c r="CL33" s="51">
        <f t="shared" ca="1" si="75"/>
        <v>0</v>
      </c>
      <c r="CM33" s="51">
        <f t="shared" ca="1" si="75"/>
        <v>0</v>
      </c>
      <c r="CN33" s="51">
        <f t="shared" ca="1" si="75"/>
        <v>0</v>
      </c>
      <c r="CO33" s="51">
        <f t="shared" ca="1" si="25"/>
        <v>0</v>
      </c>
      <c r="CQ33" s="107">
        <f t="shared" si="26"/>
        <v>0</v>
      </c>
      <c r="CR33" s="107">
        <f t="shared" si="27"/>
        <v>0</v>
      </c>
      <c r="CS33" s="107">
        <f t="shared" si="28"/>
        <v>0</v>
      </c>
      <c r="CT33" s="107">
        <f t="shared" si="29"/>
        <v>0</v>
      </c>
      <c r="CU33" s="107">
        <f t="shared" si="30"/>
        <v>0</v>
      </c>
      <c r="CV33" s="107">
        <f t="shared" si="31"/>
        <v>0</v>
      </c>
      <c r="CW33" s="107">
        <f t="shared" si="32"/>
        <v>0</v>
      </c>
      <c r="CX33" s="107">
        <f t="shared" si="33"/>
        <v>0</v>
      </c>
      <c r="CY33" s="107">
        <f t="shared" si="34"/>
        <v>0</v>
      </c>
      <c r="CZ33" s="107">
        <f t="shared" si="35"/>
        <v>0</v>
      </c>
      <c r="DA33" s="107">
        <f t="shared" si="36"/>
        <v>0</v>
      </c>
      <c r="DB33" s="107">
        <f t="shared" si="37"/>
        <v>0</v>
      </c>
      <c r="DC33" s="107">
        <f t="shared" si="38"/>
        <v>0</v>
      </c>
      <c r="DD33" s="107">
        <f t="shared" si="39"/>
        <v>0</v>
      </c>
      <c r="DE33" s="107">
        <f t="shared" si="40"/>
        <v>0</v>
      </c>
      <c r="DF33" s="107">
        <f t="shared" si="41"/>
        <v>0</v>
      </c>
      <c r="DG33" s="107">
        <f t="shared" si="42"/>
        <v>0</v>
      </c>
      <c r="DH33" s="107">
        <f t="shared" si="43"/>
        <v>0</v>
      </c>
      <c r="DI33" s="107">
        <f t="shared" si="44"/>
        <v>0</v>
      </c>
      <c r="DJ33" s="107">
        <f t="shared" si="45"/>
        <v>0</v>
      </c>
      <c r="DK33" s="107">
        <f t="shared" si="46"/>
        <v>0</v>
      </c>
      <c r="DL33" s="107">
        <f t="shared" si="47"/>
        <v>0</v>
      </c>
      <c r="DM33" s="107">
        <f t="shared" si="48"/>
        <v>0</v>
      </c>
      <c r="DN33" s="107">
        <f t="shared" si="49"/>
        <v>0</v>
      </c>
      <c r="DO33" s="107">
        <f t="shared" si="50"/>
        <v>0</v>
      </c>
      <c r="DP33" s="107">
        <f t="shared" si="51"/>
        <v>0</v>
      </c>
      <c r="DQ33" s="107">
        <f t="shared" si="52"/>
        <v>0</v>
      </c>
      <c r="DR33" s="107">
        <f t="shared" si="53"/>
        <v>0</v>
      </c>
      <c r="DS33" s="107">
        <f t="shared" si="54"/>
        <v>0</v>
      </c>
      <c r="DT33" s="107">
        <f t="shared" si="55"/>
        <v>0</v>
      </c>
      <c r="DV33" s="107">
        <f t="shared" si="56"/>
        <v>0</v>
      </c>
      <c r="DW33" s="107">
        <f t="shared" si="57"/>
        <v>0</v>
      </c>
      <c r="DX33" s="107">
        <f t="shared" si="58"/>
        <v>0</v>
      </c>
      <c r="DY33" s="107">
        <f t="shared" si="59"/>
        <v>0</v>
      </c>
      <c r="DZ33" s="107">
        <f t="shared" si="60"/>
        <v>0</v>
      </c>
      <c r="EA33" s="107">
        <f t="shared" si="61"/>
        <v>0</v>
      </c>
      <c r="EB33" s="107">
        <f t="shared" si="62"/>
        <v>0</v>
      </c>
      <c r="EC33" s="107">
        <f t="shared" si="63"/>
        <v>0</v>
      </c>
      <c r="ED33" s="107">
        <f t="shared" si="64"/>
        <v>0</v>
      </c>
      <c r="EE33" s="107">
        <f t="shared" si="65"/>
        <v>0</v>
      </c>
      <c r="EG33" s="195">
        <f t="shared" si="66"/>
        <v>0</v>
      </c>
      <c r="EH33" s="195">
        <f t="shared" si="67"/>
        <v>0</v>
      </c>
      <c r="EI33" s="195">
        <f t="shared" si="68"/>
        <v>0</v>
      </c>
      <c r="EJ33" s="195">
        <f t="shared" si="69"/>
        <v>0</v>
      </c>
      <c r="EK33" s="195">
        <f t="shared" si="74"/>
        <v>0</v>
      </c>
      <c r="EL33" s="195">
        <f t="shared" si="74"/>
        <v>0</v>
      </c>
      <c r="EM33" s="195">
        <f t="shared" si="74"/>
        <v>0</v>
      </c>
      <c r="EN33" s="195">
        <f t="shared" si="74"/>
        <v>0</v>
      </c>
      <c r="EO33" s="195">
        <f t="shared" si="74"/>
        <v>0</v>
      </c>
      <c r="EP33" s="195">
        <f t="shared" si="74"/>
        <v>0</v>
      </c>
    </row>
    <row r="34" spans="2:146" x14ac:dyDescent="0.2">
      <c r="B34" s="126">
        <f t="shared" si="12"/>
        <v>1</v>
      </c>
      <c r="C34" s="126" t="str">
        <f t="shared" ca="1" si="13"/>
        <v/>
      </c>
      <c r="D34" s="126" t="str">
        <f t="shared" ca="1" si="14"/>
        <v/>
      </c>
      <c r="E34" s="126" t="str">
        <f t="shared" ca="1" si="15"/>
        <v/>
      </c>
      <c r="F34" s="127" t="str">
        <f ca="1">OFFSET(prihlasky!$H$1,$CJ34,0)</f>
        <v/>
      </c>
      <c r="G34" s="127" t="str">
        <f ca="1">IF(OFFSET(prihlasky!$B$1,$CJ34,0)="","",(OFFSET(prihlasky!$B$1,$CJ34,0)))</f>
        <v/>
      </c>
      <c r="H34" s="127">
        <f ca="1">OFFSET(prihlasky!$I$1,$CJ34,0)</f>
        <v>0</v>
      </c>
      <c r="I34" s="127">
        <f ca="1">OFFSET(prihlasky!$A$1,$CJ34,0)</f>
        <v>0</v>
      </c>
      <c r="J34" s="126">
        <f t="shared" si="16"/>
        <v>0</v>
      </c>
      <c r="K34" s="159">
        <f t="shared" si="17"/>
        <v>0</v>
      </c>
      <c r="L34" s="131">
        <f t="shared" ca="1" si="18"/>
        <v>0</v>
      </c>
      <c r="M34" s="127" t="str">
        <f ca="1">IF(OR(CH34=0,ISERROR(MATCH(I34,KKoef!E:E,0))),"",MATCH(I34,KKoef!E:E,0)-1)</f>
        <v/>
      </c>
      <c r="N34" s="127" t="str">
        <f ca="1">IF(M34="","",OFFSET(KKoef!$B$1,M34,0))</f>
        <v/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250"/>
      <c r="AA34" s="119">
        <f t="shared" ca="1" si="76"/>
        <v>0</v>
      </c>
      <c r="AB34" s="252">
        <f t="shared" si="71"/>
        <v>0</v>
      </c>
      <c r="AC34" s="119">
        <f t="shared" si="72"/>
        <v>0</v>
      </c>
      <c r="AD34" s="252">
        <f t="shared" si="73"/>
        <v>0</v>
      </c>
      <c r="AE34" s="170">
        <f t="shared" ca="1" si="77"/>
        <v>0</v>
      </c>
      <c r="AF34" s="22"/>
      <c r="AG34" s="224"/>
      <c r="AH34" s="194"/>
      <c r="AI34" s="194"/>
      <c r="AJ34" s="194"/>
      <c r="AK34" s="225"/>
      <c r="AL34" s="224"/>
      <c r="AM34" s="194"/>
      <c r="AN34" s="194"/>
      <c r="AO34" s="194"/>
      <c r="AP34" s="225"/>
      <c r="AQ34" s="224"/>
      <c r="AR34" s="194"/>
      <c r="AS34" s="194"/>
      <c r="AT34" s="194"/>
      <c r="AU34" s="225"/>
      <c r="AV34" s="224"/>
      <c r="AW34" s="194"/>
      <c r="AX34" s="194"/>
      <c r="AY34" s="194"/>
      <c r="AZ34" s="225"/>
      <c r="BA34" s="224"/>
      <c r="BB34" s="194"/>
      <c r="BC34" s="194"/>
      <c r="BD34" s="194"/>
      <c r="BE34" s="225"/>
      <c r="BF34" s="224"/>
      <c r="BG34" s="194"/>
      <c r="BH34" s="194"/>
      <c r="BI34" s="194"/>
      <c r="BJ34" s="225"/>
      <c r="BK34" s="212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215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69">
        <f t="shared" si="21"/>
        <v>0</v>
      </c>
      <c r="CH34" s="26">
        <f t="shared" si="78"/>
        <v>0</v>
      </c>
      <c r="CJ34" s="39">
        <v>26</v>
      </c>
      <c r="CK34" s="16">
        <f t="shared" si="23"/>
        <v>0</v>
      </c>
      <c r="CL34" s="51">
        <f t="shared" ca="1" si="75"/>
        <v>0</v>
      </c>
      <c r="CM34" s="51">
        <f t="shared" ca="1" si="75"/>
        <v>0</v>
      </c>
      <c r="CN34" s="51">
        <f t="shared" ca="1" si="75"/>
        <v>0</v>
      </c>
      <c r="CO34" s="51">
        <f t="shared" ca="1" si="25"/>
        <v>0</v>
      </c>
      <c r="CQ34" s="107">
        <f t="shared" si="26"/>
        <v>0</v>
      </c>
      <c r="CR34" s="107">
        <f t="shared" si="27"/>
        <v>0</v>
      </c>
      <c r="CS34" s="107">
        <f t="shared" si="28"/>
        <v>0</v>
      </c>
      <c r="CT34" s="107">
        <f t="shared" si="29"/>
        <v>0</v>
      </c>
      <c r="CU34" s="107">
        <f t="shared" si="30"/>
        <v>0</v>
      </c>
      <c r="CV34" s="107">
        <f t="shared" si="31"/>
        <v>0</v>
      </c>
      <c r="CW34" s="107">
        <f t="shared" si="32"/>
        <v>0</v>
      </c>
      <c r="CX34" s="107">
        <f t="shared" si="33"/>
        <v>0</v>
      </c>
      <c r="CY34" s="107">
        <f t="shared" si="34"/>
        <v>0</v>
      </c>
      <c r="CZ34" s="107">
        <f t="shared" si="35"/>
        <v>0</v>
      </c>
      <c r="DA34" s="107">
        <f t="shared" si="36"/>
        <v>0</v>
      </c>
      <c r="DB34" s="107">
        <f t="shared" si="37"/>
        <v>0</v>
      </c>
      <c r="DC34" s="107">
        <f t="shared" si="38"/>
        <v>0</v>
      </c>
      <c r="DD34" s="107">
        <f t="shared" si="39"/>
        <v>0</v>
      </c>
      <c r="DE34" s="107">
        <f t="shared" si="40"/>
        <v>0</v>
      </c>
      <c r="DF34" s="107">
        <f t="shared" si="41"/>
        <v>0</v>
      </c>
      <c r="DG34" s="107">
        <f t="shared" si="42"/>
        <v>0</v>
      </c>
      <c r="DH34" s="107">
        <f t="shared" si="43"/>
        <v>0</v>
      </c>
      <c r="DI34" s="107">
        <f t="shared" si="44"/>
        <v>0</v>
      </c>
      <c r="DJ34" s="107">
        <f t="shared" si="45"/>
        <v>0</v>
      </c>
      <c r="DK34" s="107">
        <f t="shared" si="46"/>
        <v>0</v>
      </c>
      <c r="DL34" s="107">
        <f t="shared" si="47"/>
        <v>0</v>
      </c>
      <c r="DM34" s="107">
        <f t="shared" si="48"/>
        <v>0</v>
      </c>
      <c r="DN34" s="107">
        <f t="shared" si="49"/>
        <v>0</v>
      </c>
      <c r="DO34" s="107">
        <f t="shared" si="50"/>
        <v>0</v>
      </c>
      <c r="DP34" s="107">
        <f t="shared" si="51"/>
        <v>0</v>
      </c>
      <c r="DQ34" s="107">
        <f t="shared" si="52"/>
        <v>0</v>
      </c>
      <c r="DR34" s="107">
        <f t="shared" si="53"/>
        <v>0</v>
      </c>
      <c r="DS34" s="107">
        <f t="shared" si="54"/>
        <v>0</v>
      </c>
      <c r="DT34" s="107">
        <f t="shared" si="55"/>
        <v>0</v>
      </c>
      <c r="DV34" s="107">
        <f t="shared" si="56"/>
        <v>0</v>
      </c>
      <c r="DW34" s="107">
        <f t="shared" si="57"/>
        <v>0</v>
      </c>
      <c r="DX34" s="107">
        <f t="shared" si="58"/>
        <v>0</v>
      </c>
      <c r="DY34" s="107">
        <f t="shared" si="59"/>
        <v>0</v>
      </c>
      <c r="DZ34" s="107">
        <f t="shared" si="60"/>
        <v>0</v>
      </c>
      <c r="EA34" s="107">
        <f t="shared" si="61"/>
        <v>0</v>
      </c>
      <c r="EB34" s="107">
        <f t="shared" si="62"/>
        <v>0</v>
      </c>
      <c r="EC34" s="107">
        <f t="shared" si="63"/>
        <v>0</v>
      </c>
      <c r="ED34" s="107">
        <f t="shared" si="64"/>
        <v>0</v>
      </c>
      <c r="EE34" s="107">
        <f t="shared" si="65"/>
        <v>0</v>
      </c>
      <c r="EG34" s="195">
        <f t="shared" si="66"/>
        <v>0</v>
      </c>
      <c r="EH34" s="195">
        <f t="shared" si="67"/>
        <v>0</v>
      </c>
      <c r="EI34" s="195">
        <f t="shared" si="68"/>
        <v>0</v>
      </c>
      <c r="EJ34" s="195">
        <f t="shared" si="69"/>
        <v>0</v>
      </c>
      <c r="EK34" s="195">
        <f t="shared" si="74"/>
        <v>0</v>
      </c>
      <c r="EL34" s="195">
        <f t="shared" si="74"/>
        <v>0</v>
      </c>
      <c r="EM34" s="195">
        <f t="shared" si="74"/>
        <v>0</v>
      </c>
      <c r="EN34" s="195">
        <f t="shared" si="74"/>
        <v>0</v>
      </c>
      <c r="EO34" s="195">
        <f t="shared" si="74"/>
        <v>0</v>
      </c>
      <c r="EP34" s="195">
        <f t="shared" si="74"/>
        <v>0</v>
      </c>
    </row>
    <row r="35" spans="2:146" x14ac:dyDescent="0.2">
      <c r="B35" s="126">
        <f t="shared" si="12"/>
        <v>1</v>
      </c>
      <c r="C35" s="126" t="str">
        <f t="shared" ca="1" si="13"/>
        <v/>
      </c>
      <c r="D35" s="126" t="str">
        <f t="shared" ca="1" si="14"/>
        <v/>
      </c>
      <c r="E35" s="126" t="str">
        <f t="shared" ca="1" si="15"/>
        <v/>
      </c>
      <c r="F35" s="127" t="str">
        <f ca="1">OFFSET(prihlasky!$H$1,$CJ35,0)</f>
        <v/>
      </c>
      <c r="G35" s="127" t="str">
        <f ca="1">IF(OFFSET(prihlasky!$B$1,$CJ35,0)="","",(OFFSET(prihlasky!$B$1,$CJ35,0)))</f>
        <v/>
      </c>
      <c r="H35" s="127">
        <f ca="1">OFFSET(prihlasky!$I$1,$CJ35,0)</f>
        <v>0</v>
      </c>
      <c r="I35" s="127">
        <f ca="1">OFFSET(prihlasky!$A$1,$CJ35,0)</f>
        <v>0</v>
      </c>
      <c r="J35" s="126">
        <f t="shared" si="16"/>
        <v>0</v>
      </c>
      <c r="K35" s="159">
        <f t="shared" si="17"/>
        <v>0</v>
      </c>
      <c r="L35" s="131">
        <f t="shared" ca="1" si="18"/>
        <v>0</v>
      </c>
      <c r="M35" s="127" t="str">
        <f ca="1">IF(OR(CH35=0,ISERROR(MATCH(I35,KKoef!E:E,0))),"",MATCH(I35,KKoef!E:E,0)-1)</f>
        <v/>
      </c>
      <c r="N35" s="127" t="str">
        <f ca="1">IF(M35="","",OFFSET(KKoef!$B$1,M35,0))</f>
        <v/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250"/>
      <c r="AA35" s="119">
        <f t="shared" ca="1" si="76"/>
        <v>0</v>
      </c>
      <c r="AB35" s="252">
        <f t="shared" si="71"/>
        <v>0</v>
      </c>
      <c r="AC35" s="119">
        <f t="shared" si="72"/>
        <v>0</v>
      </c>
      <c r="AD35" s="252">
        <f t="shared" si="73"/>
        <v>0</v>
      </c>
      <c r="AE35" s="170">
        <f t="shared" ca="1" si="77"/>
        <v>0</v>
      </c>
      <c r="AF35" s="22"/>
      <c r="AG35" s="224"/>
      <c r="AH35" s="194"/>
      <c r="AI35" s="194"/>
      <c r="AJ35" s="194"/>
      <c r="AK35" s="225"/>
      <c r="AL35" s="224"/>
      <c r="AM35" s="194"/>
      <c r="AN35" s="194"/>
      <c r="AO35" s="194"/>
      <c r="AP35" s="225"/>
      <c r="AQ35" s="224"/>
      <c r="AR35" s="194"/>
      <c r="AS35" s="194"/>
      <c r="AT35" s="194"/>
      <c r="AU35" s="225"/>
      <c r="AV35" s="224"/>
      <c r="AW35" s="194"/>
      <c r="AX35" s="194"/>
      <c r="AY35" s="194"/>
      <c r="AZ35" s="225"/>
      <c r="BA35" s="224"/>
      <c r="BB35" s="194"/>
      <c r="BC35" s="194"/>
      <c r="BD35" s="194"/>
      <c r="BE35" s="225"/>
      <c r="BF35" s="224"/>
      <c r="BG35" s="194"/>
      <c r="BH35" s="194"/>
      <c r="BI35" s="194"/>
      <c r="BJ35" s="225"/>
      <c r="BK35" s="212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215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69">
        <f t="shared" si="21"/>
        <v>0</v>
      </c>
      <c r="CH35" s="26">
        <f t="shared" si="78"/>
        <v>0</v>
      </c>
      <c r="CJ35" s="39">
        <v>27</v>
      </c>
      <c r="CK35" s="16">
        <f t="shared" si="23"/>
        <v>0</v>
      </c>
      <c r="CL35" s="51">
        <f t="shared" ca="1" si="75"/>
        <v>0</v>
      </c>
      <c r="CM35" s="51">
        <f t="shared" ca="1" si="75"/>
        <v>0</v>
      </c>
      <c r="CN35" s="51">
        <f t="shared" ca="1" si="75"/>
        <v>0</v>
      </c>
      <c r="CO35" s="51">
        <f t="shared" ca="1" si="25"/>
        <v>0</v>
      </c>
      <c r="CQ35" s="107">
        <f t="shared" si="26"/>
        <v>0</v>
      </c>
      <c r="CR35" s="107">
        <f t="shared" si="27"/>
        <v>0</v>
      </c>
      <c r="CS35" s="107">
        <f t="shared" si="28"/>
        <v>0</v>
      </c>
      <c r="CT35" s="107">
        <f t="shared" si="29"/>
        <v>0</v>
      </c>
      <c r="CU35" s="107">
        <f t="shared" si="30"/>
        <v>0</v>
      </c>
      <c r="CV35" s="107">
        <f t="shared" si="31"/>
        <v>0</v>
      </c>
      <c r="CW35" s="107">
        <f t="shared" si="32"/>
        <v>0</v>
      </c>
      <c r="CX35" s="107">
        <f t="shared" si="33"/>
        <v>0</v>
      </c>
      <c r="CY35" s="107">
        <f t="shared" si="34"/>
        <v>0</v>
      </c>
      <c r="CZ35" s="107">
        <f t="shared" si="35"/>
        <v>0</v>
      </c>
      <c r="DA35" s="107">
        <f t="shared" si="36"/>
        <v>0</v>
      </c>
      <c r="DB35" s="107">
        <f t="shared" si="37"/>
        <v>0</v>
      </c>
      <c r="DC35" s="107">
        <f t="shared" si="38"/>
        <v>0</v>
      </c>
      <c r="DD35" s="107">
        <f t="shared" si="39"/>
        <v>0</v>
      </c>
      <c r="DE35" s="107">
        <f t="shared" si="40"/>
        <v>0</v>
      </c>
      <c r="DF35" s="107">
        <f t="shared" si="41"/>
        <v>0</v>
      </c>
      <c r="DG35" s="107">
        <f t="shared" si="42"/>
        <v>0</v>
      </c>
      <c r="DH35" s="107">
        <f t="shared" si="43"/>
        <v>0</v>
      </c>
      <c r="DI35" s="107">
        <f t="shared" si="44"/>
        <v>0</v>
      </c>
      <c r="DJ35" s="107">
        <f t="shared" si="45"/>
        <v>0</v>
      </c>
      <c r="DK35" s="107">
        <f t="shared" si="46"/>
        <v>0</v>
      </c>
      <c r="DL35" s="107">
        <f t="shared" si="47"/>
        <v>0</v>
      </c>
      <c r="DM35" s="107">
        <f t="shared" si="48"/>
        <v>0</v>
      </c>
      <c r="DN35" s="107">
        <f t="shared" si="49"/>
        <v>0</v>
      </c>
      <c r="DO35" s="107">
        <f t="shared" si="50"/>
        <v>0</v>
      </c>
      <c r="DP35" s="107">
        <f t="shared" si="51"/>
        <v>0</v>
      </c>
      <c r="DQ35" s="107">
        <f t="shared" si="52"/>
        <v>0</v>
      </c>
      <c r="DR35" s="107">
        <f t="shared" si="53"/>
        <v>0</v>
      </c>
      <c r="DS35" s="107">
        <f t="shared" si="54"/>
        <v>0</v>
      </c>
      <c r="DT35" s="107">
        <f t="shared" si="55"/>
        <v>0</v>
      </c>
      <c r="DV35" s="107">
        <f t="shared" si="56"/>
        <v>0</v>
      </c>
      <c r="DW35" s="107">
        <f t="shared" si="57"/>
        <v>0</v>
      </c>
      <c r="DX35" s="107">
        <f t="shared" si="58"/>
        <v>0</v>
      </c>
      <c r="DY35" s="107">
        <f t="shared" si="59"/>
        <v>0</v>
      </c>
      <c r="DZ35" s="107">
        <f t="shared" si="60"/>
        <v>0</v>
      </c>
      <c r="EA35" s="107">
        <f t="shared" si="61"/>
        <v>0</v>
      </c>
      <c r="EB35" s="107">
        <f t="shared" si="62"/>
        <v>0</v>
      </c>
      <c r="EC35" s="107">
        <f t="shared" si="63"/>
        <v>0</v>
      </c>
      <c r="ED35" s="107">
        <f t="shared" si="64"/>
        <v>0</v>
      </c>
      <c r="EE35" s="107">
        <f t="shared" si="65"/>
        <v>0</v>
      </c>
      <c r="EG35" s="195">
        <f t="shared" si="66"/>
        <v>0</v>
      </c>
      <c r="EH35" s="195">
        <f t="shared" si="67"/>
        <v>0</v>
      </c>
      <c r="EI35" s="195">
        <f t="shared" si="68"/>
        <v>0</v>
      </c>
      <c r="EJ35" s="195">
        <f t="shared" si="69"/>
        <v>0</v>
      </c>
      <c r="EK35" s="195">
        <f t="shared" si="74"/>
        <v>0</v>
      </c>
      <c r="EL35" s="195">
        <f t="shared" si="74"/>
        <v>0</v>
      </c>
      <c r="EM35" s="195">
        <f t="shared" si="74"/>
        <v>0</v>
      </c>
      <c r="EN35" s="195">
        <f t="shared" si="74"/>
        <v>0</v>
      </c>
      <c r="EO35" s="195">
        <f t="shared" si="74"/>
        <v>0</v>
      </c>
      <c r="EP35" s="195">
        <f t="shared" si="74"/>
        <v>0</v>
      </c>
    </row>
    <row r="36" spans="2:146" x14ac:dyDescent="0.2">
      <c r="B36" s="126">
        <f t="shared" si="12"/>
        <v>1</v>
      </c>
      <c r="C36" s="126" t="str">
        <f t="shared" ca="1" si="13"/>
        <v/>
      </c>
      <c r="D36" s="126" t="str">
        <f t="shared" ca="1" si="14"/>
        <v/>
      </c>
      <c r="E36" s="126" t="str">
        <f t="shared" ca="1" si="15"/>
        <v/>
      </c>
      <c r="F36" s="127" t="str">
        <f ca="1">OFFSET(prihlasky!$H$1,$CJ36,0)</f>
        <v/>
      </c>
      <c r="G36" s="127" t="str">
        <f ca="1">IF(OFFSET(prihlasky!$B$1,$CJ36,0)="","",(OFFSET(prihlasky!$B$1,$CJ36,0)))</f>
        <v/>
      </c>
      <c r="H36" s="127">
        <f ca="1">OFFSET(prihlasky!$I$1,$CJ36,0)</f>
        <v>0</v>
      </c>
      <c r="I36" s="127">
        <f ca="1">OFFSET(prihlasky!$A$1,$CJ36,0)</f>
        <v>0</v>
      </c>
      <c r="J36" s="126">
        <f t="shared" si="16"/>
        <v>0</v>
      </c>
      <c r="K36" s="159">
        <f t="shared" si="17"/>
        <v>0</v>
      </c>
      <c r="L36" s="131">
        <f t="shared" ca="1" si="18"/>
        <v>0</v>
      </c>
      <c r="M36" s="127" t="str">
        <f ca="1">IF(OR(CH36=0,ISERROR(MATCH(I36,KKoef!E:E,0))),"",MATCH(I36,KKoef!E:E,0)-1)</f>
        <v/>
      </c>
      <c r="N36" s="127" t="str">
        <f ca="1">IF(M36="","",OFFSET(KKoef!$B$1,M36,0))</f>
        <v/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250"/>
      <c r="AA36" s="119">
        <f t="shared" ca="1" si="76"/>
        <v>0</v>
      </c>
      <c r="AB36" s="252">
        <f t="shared" si="71"/>
        <v>0</v>
      </c>
      <c r="AC36" s="119">
        <f t="shared" si="72"/>
        <v>0</v>
      </c>
      <c r="AD36" s="252">
        <f t="shared" si="73"/>
        <v>0</v>
      </c>
      <c r="AE36" s="170">
        <f t="shared" ca="1" si="77"/>
        <v>0</v>
      </c>
      <c r="AF36" s="22"/>
      <c r="AG36" s="224"/>
      <c r="AH36" s="194"/>
      <c r="AI36" s="194"/>
      <c r="AJ36" s="194"/>
      <c r="AK36" s="225"/>
      <c r="AL36" s="224"/>
      <c r="AM36" s="194"/>
      <c r="AN36" s="194"/>
      <c r="AO36" s="194"/>
      <c r="AP36" s="225"/>
      <c r="AQ36" s="224"/>
      <c r="AR36" s="194"/>
      <c r="AS36" s="194"/>
      <c r="AT36" s="194"/>
      <c r="AU36" s="225"/>
      <c r="AV36" s="224"/>
      <c r="AW36" s="194"/>
      <c r="AX36" s="194"/>
      <c r="AY36" s="194"/>
      <c r="AZ36" s="225"/>
      <c r="BA36" s="224"/>
      <c r="BB36" s="194"/>
      <c r="BC36" s="194"/>
      <c r="BD36" s="194"/>
      <c r="BE36" s="225"/>
      <c r="BF36" s="224"/>
      <c r="BG36" s="194"/>
      <c r="BH36" s="194"/>
      <c r="BI36" s="194"/>
      <c r="BJ36" s="225"/>
      <c r="BK36" s="212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215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69">
        <f t="shared" si="21"/>
        <v>0</v>
      </c>
      <c r="CH36" s="26">
        <f t="shared" si="78"/>
        <v>0</v>
      </c>
      <c r="CJ36" s="39">
        <v>28</v>
      </c>
      <c r="CK36" s="16">
        <f t="shared" si="23"/>
        <v>0</v>
      </c>
      <c r="CL36" s="51">
        <f t="shared" ca="1" si="75"/>
        <v>0</v>
      </c>
      <c r="CM36" s="51">
        <f t="shared" ca="1" si="75"/>
        <v>0</v>
      </c>
      <c r="CN36" s="51">
        <f t="shared" ca="1" si="75"/>
        <v>0</v>
      </c>
      <c r="CO36" s="51">
        <f t="shared" ca="1" si="25"/>
        <v>0</v>
      </c>
      <c r="CQ36" s="107">
        <f t="shared" si="26"/>
        <v>0</v>
      </c>
      <c r="CR36" s="107">
        <f t="shared" si="27"/>
        <v>0</v>
      </c>
      <c r="CS36" s="107">
        <f t="shared" si="28"/>
        <v>0</v>
      </c>
      <c r="CT36" s="107">
        <f t="shared" si="29"/>
        <v>0</v>
      </c>
      <c r="CU36" s="107">
        <f t="shared" si="30"/>
        <v>0</v>
      </c>
      <c r="CV36" s="107">
        <f t="shared" si="31"/>
        <v>0</v>
      </c>
      <c r="CW36" s="107">
        <f t="shared" si="32"/>
        <v>0</v>
      </c>
      <c r="CX36" s="107">
        <f t="shared" si="33"/>
        <v>0</v>
      </c>
      <c r="CY36" s="107">
        <f t="shared" si="34"/>
        <v>0</v>
      </c>
      <c r="CZ36" s="107">
        <f t="shared" si="35"/>
        <v>0</v>
      </c>
      <c r="DA36" s="107">
        <f t="shared" si="36"/>
        <v>0</v>
      </c>
      <c r="DB36" s="107">
        <f t="shared" si="37"/>
        <v>0</v>
      </c>
      <c r="DC36" s="107">
        <f t="shared" si="38"/>
        <v>0</v>
      </c>
      <c r="DD36" s="107">
        <f t="shared" si="39"/>
        <v>0</v>
      </c>
      <c r="DE36" s="107">
        <f t="shared" si="40"/>
        <v>0</v>
      </c>
      <c r="DF36" s="107">
        <f t="shared" si="41"/>
        <v>0</v>
      </c>
      <c r="DG36" s="107">
        <f t="shared" si="42"/>
        <v>0</v>
      </c>
      <c r="DH36" s="107">
        <f t="shared" si="43"/>
        <v>0</v>
      </c>
      <c r="DI36" s="107">
        <f t="shared" si="44"/>
        <v>0</v>
      </c>
      <c r="DJ36" s="107">
        <f t="shared" si="45"/>
        <v>0</v>
      </c>
      <c r="DK36" s="107">
        <f t="shared" si="46"/>
        <v>0</v>
      </c>
      <c r="DL36" s="107">
        <f t="shared" si="47"/>
        <v>0</v>
      </c>
      <c r="DM36" s="107">
        <f t="shared" si="48"/>
        <v>0</v>
      </c>
      <c r="DN36" s="107">
        <f t="shared" si="49"/>
        <v>0</v>
      </c>
      <c r="DO36" s="107">
        <f t="shared" si="50"/>
        <v>0</v>
      </c>
      <c r="DP36" s="107">
        <f t="shared" si="51"/>
        <v>0</v>
      </c>
      <c r="DQ36" s="107">
        <f t="shared" si="52"/>
        <v>0</v>
      </c>
      <c r="DR36" s="107">
        <f t="shared" si="53"/>
        <v>0</v>
      </c>
      <c r="DS36" s="107">
        <f t="shared" si="54"/>
        <v>0</v>
      </c>
      <c r="DT36" s="107">
        <f t="shared" si="55"/>
        <v>0</v>
      </c>
      <c r="DV36" s="107">
        <f t="shared" si="56"/>
        <v>0</v>
      </c>
      <c r="DW36" s="107">
        <f t="shared" si="57"/>
        <v>0</v>
      </c>
      <c r="DX36" s="107">
        <f t="shared" si="58"/>
        <v>0</v>
      </c>
      <c r="DY36" s="107">
        <f t="shared" si="59"/>
        <v>0</v>
      </c>
      <c r="DZ36" s="107">
        <f t="shared" si="60"/>
        <v>0</v>
      </c>
      <c r="EA36" s="107">
        <f t="shared" si="61"/>
        <v>0</v>
      </c>
      <c r="EB36" s="107">
        <f t="shared" si="62"/>
        <v>0</v>
      </c>
      <c r="EC36" s="107">
        <f t="shared" si="63"/>
        <v>0</v>
      </c>
      <c r="ED36" s="107">
        <f t="shared" si="64"/>
        <v>0</v>
      </c>
      <c r="EE36" s="107">
        <f t="shared" si="65"/>
        <v>0</v>
      </c>
      <c r="EG36" s="195">
        <f t="shared" si="66"/>
        <v>0</v>
      </c>
      <c r="EH36" s="195">
        <f t="shared" si="67"/>
        <v>0</v>
      </c>
      <c r="EI36" s="195">
        <f t="shared" si="68"/>
        <v>0</v>
      </c>
      <c r="EJ36" s="195">
        <f t="shared" si="69"/>
        <v>0</v>
      </c>
      <c r="EK36" s="195">
        <f t="shared" si="74"/>
        <v>0</v>
      </c>
      <c r="EL36" s="195">
        <f t="shared" si="74"/>
        <v>0</v>
      </c>
      <c r="EM36" s="195">
        <f t="shared" si="74"/>
        <v>0</v>
      </c>
      <c r="EN36" s="195">
        <f t="shared" si="74"/>
        <v>0</v>
      </c>
      <c r="EO36" s="195">
        <f t="shared" si="74"/>
        <v>0</v>
      </c>
      <c r="EP36" s="195">
        <f t="shared" si="74"/>
        <v>0</v>
      </c>
    </row>
    <row r="37" spans="2:146" x14ac:dyDescent="0.2">
      <c r="B37" s="126">
        <f t="shared" si="12"/>
        <v>1</v>
      </c>
      <c r="C37" s="126" t="str">
        <f t="shared" ca="1" si="13"/>
        <v/>
      </c>
      <c r="D37" s="126" t="str">
        <f t="shared" ca="1" si="14"/>
        <v/>
      </c>
      <c r="E37" s="126" t="str">
        <f t="shared" ca="1" si="15"/>
        <v/>
      </c>
      <c r="F37" s="127" t="str">
        <f ca="1">OFFSET(prihlasky!$H$1,$CJ37,0)</f>
        <v/>
      </c>
      <c r="G37" s="127" t="str">
        <f ca="1">IF(OFFSET(prihlasky!$B$1,$CJ37,0)="","",(OFFSET(prihlasky!$B$1,$CJ37,0)))</f>
        <v/>
      </c>
      <c r="H37" s="127">
        <f ca="1">OFFSET(prihlasky!$I$1,$CJ37,0)</f>
        <v>0</v>
      </c>
      <c r="I37" s="127">
        <f ca="1">OFFSET(prihlasky!$A$1,$CJ37,0)</f>
        <v>0</v>
      </c>
      <c r="J37" s="126">
        <f t="shared" si="16"/>
        <v>0</v>
      </c>
      <c r="K37" s="159">
        <f t="shared" si="17"/>
        <v>0</v>
      </c>
      <c r="L37" s="131">
        <f t="shared" ca="1" si="18"/>
        <v>0</v>
      </c>
      <c r="M37" s="127" t="str">
        <f ca="1">IF(OR(CH37=0,ISERROR(MATCH(I37,KKoef!E:E,0))),"",MATCH(I37,KKoef!E:E,0)-1)</f>
        <v/>
      </c>
      <c r="N37" s="127" t="str">
        <f ca="1">IF(M37="","",OFFSET(KKoef!$B$1,M37,0))</f>
        <v/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250"/>
      <c r="AA37" s="119">
        <f t="shared" ca="1" si="76"/>
        <v>0</v>
      </c>
      <c r="AB37" s="252">
        <f t="shared" si="71"/>
        <v>0</v>
      </c>
      <c r="AC37" s="119">
        <f t="shared" si="72"/>
        <v>0</v>
      </c>
      <c r="AD37" s="252">
        <f t="shared" si="73"/>
        <v>0</v>
      </c>
      <c r="AE37" s="170">
        <f t="shared" ca="1" si="77"/>
        <v>0</v>
      </c>
      <c r="AF37" s="22"/>
      <c r="AG37" s="224"/>
      <c r="AH37" s="194"/>
      <c r="AI37" s="194"/>
      <c r="AJ37" s="194"/>
      <c r="AK37" s="225"/>
      <c r="AL37" s="224"/>
      <c r="AM37" s="194"/>
      <c r="AN37" s="194"/>
      <c r="AO37" s="194"/>
      <c r="AP37" s="225"/>
      <c r="AQ37" s="224"/>
      <c r="AR37" s="194"/>
      <c r="AS37" s="194"/>
      <c r="AT37" s="194"/>
      <c r="AU37" s="225"/>
      <c r="AV37" s="224"/>
      <c r="AW37" s="194"/>
      <c r="AX37" s="194"/>
      <c r="AY37" s="194"/>
      <c r="AZ37" s="225"/>
      <c r="BA37" s="224"/>
      <c r="BB37" s="194"/>
      <c r="BC37" s="194"/>
      <c r="BD37" s="194"/>
      <c r="BE37" s="225"/>
      <c r="BF37" s="224"/>
      <c r="BG37" s="194"/>
      <c r="BH37" s="194"/>
      <c r="BI37" s="194"/>
      <c r="BJ37" s="225"/>
      <c r="BK37" s="212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215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69">
        <f t="shared" si="21"/>
        <v>0</v>
      </c>
      <c r="CH37" s="26">
        <f t="shared" si="78"/>
        <v>0</v>
      </c>
      <c r="CJ37" s="39">
        <v>29</v>
      </c>
      <c r="CK37" s="16">
        <f t="shared" si="23"/>
        <v>0</v>
      </c>
      <c r="CL37" s="51">
        <f t="shared" ca="1" si="75"/>
        <v>0</v>
      </c>
      <c r="CM37" s="51">
        <f t="shared" ca="1" si="75"/>
        <v>0</v>
      </c>
      <c r="CN37" s="51">
        <f t="shared" ca="1" si="75"/>
        <v>0</v>
      </c>
      <c r="CO37" s="51">
        <f t="shared" ca="1" si="25"/>
        <v>0</v>
      </c>
      <c r="CQ37" s="107">
        <f t="shared" si="26"/>
        <v>0</v>
      </c>
      <c r="CR37" s="107">
        <f t="shared" si="27"/>
        <v>0</v>
      </c>
      <c r="CS37" s="107">
        <f t="shared" si="28"/>
        <v>0</v>
      </c>
      <c r="CT37" s="107">
        <f t="shared" si="29"/>
        <v>0</v>
      </c>
      <c r="CU37" s="107">
        <f t="shared" si="30"/>
        <v>0</v>
      </c>
      <c r="CV37" s="107">
        <f t="shared" si="31"/>
        <v>0</v>
      </c>
      <c r="CW37" s="107">
        <f t="shared" si="32"/>
        <v>0</v>
      </c>
      <c r="CX37" s="107">
        <f t="shared" si="33"/>
        <v>0</v>
      </c>
      <c r="CY37" s="107">
        <f t="shared" si="34"/>
        <v>0</v>
      </c>
      <c r="CZ37" s="107">
        <f t="shared" si="35"/>
        <v>0</v>
      </c>
      <c r="DA37" s="107">
        <f t="shared" si="36"/>
        <v>0</v>
      </c>
      <c r="DB37" s="107">
        <f t="shared" si="37"/>
        <v>0</v>
      </c>
      <c r="DC37" s="107">
        <f t="shared" si="38"/>
        <v>0</v>
      </c>
      <c r="DD37" s="107">
        <f t="shared" si="39"/>
        <v>0</v>
      </c>
      <c r="DE37" s="107">
        <f t="shared" si="40"/>
        <v>0</v>
      </c>
      <c r="DF37" s="107">
        <f t="shared" si="41"/>
        <v>0</v>
      </c>
      <c r="DG37" s="107">
        <f t="shared" si="42"/>
        <v>0</v>
      </c>
      <c r="DH37" s="107">
        <f t="shared" si="43"/>
        <v>0</v>
      </c>
      <c r="DI37" s="107">
        <f t="shared" si="44"/>
        <v>0</v>
      </c>
      <c r="DJ37" s="107">
        <f t="shared" si="45"/>
        <v>0</v>
      </c>
      <c r="DK37" s="107">
        <f t="shared" si="46"/>
        <v>0</v>
      </c>
      <c r="DL37" s="107">
        <f t="shared" si="47"/>
        <v>0</v>
      </c>
      <c r="DM37" s="107">
        <f t="shared" si="48"/>
        <v>0</v>
      </c>
      <c r="DN37" s="107">
        <f t="shared" si="49"/>
        <v>0</v>
      </c>
      <c r="DO37" s="107">
        <f t="shared" si="50"/>
        <v>0</v>
      </c>
      <c r="DP37" s="107">
        <f t="shared" si="51"/>
        <v>0</v>
      </c>
      <c r="DQ37" s="107">
        <f t="shared" si="52"/>
        <v>0</v>
      </c>
      <c r="DR37" s="107">
        <f t="shared" si="53"/>
        <v>0</v>
      </c>
      <c r="DS37" s="107">
        <f t="shared" si="54"/>
        <v>0</v>
      </c>
      <c r="DT37" s="107">
        <f t="shared" si="55"/>
        <v>0</v>
      </c>
      <c r="DV37" s="107">
        <f t="shared" si="56"/>
        <v>0</v>
      </c>
      <c r="DW37" s="107">
        <f t="shared" si="57"/>
        <v>0</v>
      </c>
      <c r="DX37" s="107">
        <f t="shared" si="58"/>
        <v>0</v>
      </c>
      <c r="DY37" s="107">
        <f t="shared" si="59"/>
        <v>0</v>
      </c>
      <c r="DZ37" s="107">
        <f t="shared" si="60"/>
        <v>0</v>
      </c>
      <c r="EA37" s="107">
        <f t="shared" si="61"/>
        <v>0</v>
      </c>
      <c r="EB37" s="107">
        <f t="shared" si="62"/>
        <v>0</v>
      </c>
      <c r="EC37" s="107">
        <f t="shared" si="63"/>
        <v>0</v>
      </c>
      <c r="ED37" s="107">
        <f t="shared" si="64"/>
        <v>0</v>
      </c>
      <c r="EE37" s="107">
        <f t="shared" si="65"/>
        <v>0</v>
      </c>
      <c r="EG37" s="195">
        <f t="shared" si="66"/>
        <v>0</v>
      </c>
      <c r="EH37" s="195">
        <f t="shared" si="67"/>
        <v>0</v>
      </c>
      <c r="EI37" s="195">
        <f t="shared" si="68"/>
        <v>0</v>
      </c>
      <c r="EJ37" s="195">
        <f t="shared" si="69"/>
        <v>0</v>
      </c>
      <c r="EK37" s="195">
        <f t="shared" si="74"/>
        <v>0</v>
      </c>
      <c r="EL37" s="195">
        <f t="shared" si="74"/>
        <v>0</v>
      </c>
      <c r="EM37" s="195">
        <f t="shared" si="74"/>
        <v>0</v>
      </c>
      <c r="EN37" s="195">
        <f t="shared" si="74"/>
        <v>0</v>
      </c>
      <c r="EO37" s="195">
        <f t="shared" si="74"/>
        <v>0</v>
      </c>
      <c r="EP37" s="195">
        <f t="shared" si="74"/>
        <v>0</v>
      </c>
    </row>
    <row r="38" spans="2:146" x14ac:dyDescent="0.2">
      <c r="B38" s="126">
        <f t="shared" si="12"/>
        <v>1</v>
      </c>
      <c r="C38" s="126" t="str">
        <f t="shared" ca="1" si="13"/>
        <v/>
      </c>
      <c r="D38" s="126" t="str">
        <f t="shared" ca="1" si="14"/>
        <v/>
      </c>
      <c r="E38" s="126" t="str">
        <f t="shared" ca="1" si="15"/>
        <v/>
      </c>
      <c r="F38" s="127" t="str">
        <f ca="1">OFFSET(prihlasky!$H$1,$CJ38,0)</f>
        <v/>
      </c>
      <c r="G38" s="127" t="str">
        <f ca="1">IF(OFFSET(prihlasky!$B$1,$CJ38,0)="","",(OFFSET(prihlasky!$B$1,$CJ38,0)))</f>
        <v/>
      </c>
      <c r="H38" s="127">
        <f ca="1">OFFSET(prihlasky!$I$1,$CJ38,0)</f>
        <v>0</v>
      </c>
      <c r="I38" s="127">
        <f ca="1">OFFSET(prihlasky!$A$1,$CJ38,0)</f>
        <v>0</v>
      </c>
      <c r="J38" s="126">
        <f t="shared" si="16"/>
        <v>0</v>
      </c>
      <c r="K38" s="159">
        <f t="shared" si="17"/>
        <v>0</v>
      </c>
      <c r="L38" s="131">
        <f t="shared" ca="1" si="18"/>
        <v>0</v>
      </c>
      <c r="M38" s="127" t="str">
        <f ca="1">IF(OR(CH38=0,ISERROR(MATCH(I38,KKoef!E:E,0))),"",MATCH(I38,KKoef!E:E,0)-1)</f>
        <v/>
      </c>
      <c r="N38" s="127" t="str">
        <f ca="1">IF(M38="","",OFFSET(KKoef!$B$1,M38,0))</f>
        <v/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250"/>
      <c r="AA38" s="119">
        <f t="shared" ca="1" si="76"/>
        <v>0</v>
      </c>
      <c r="AB38" s="252">
        <f t="shared" si="71"/>
        <v>0</v>
      </c>
      <c r="AC38" s="119">
        <f t="shared" si="72"/>
        <v>0</v>
      </c>
      <c r="AD38" s="252">
        <f t="shared" si="73"/>
        <v>0</v>
      </c>
      <c r="AE38" s="170">
        <f t="shared" ca="1" si="77"/>
        <v>0</v>
      </c>
      <c r="AF38" s="22"/>
      <c r="AG38" s="224"/>
      <c r="AH38" s="194"/>
      <c r="AI38" s="194"/>
      <c r="AJ38" s="194"/>
      <c r="AK38" s="225"/>
      <c r="AL38" s="224"/>
      <c r="AM38" s="194"/>
      <c r="AN38" s="194"/>
      <c r="AO38" s="194"/>
      <c r="AP38" s="225"/>
      <c r="AQ38" s="224"/>
      <c r="AR38" s="194"/>
      <c r="AS38" s="194"/>
      <c r="AT38" s="194"/>
      <c r="AU38" s="225"/>
      <c r="AV38" s="224"/>
      <c r="AW38" s="194"/>
      <c r="AX38" s="194"/>
      <c r="AY38" s="194"/>
      <c r="AZ38" s="225"/>
      <c r="BA38" s="224"/>
      <c r="BB38" s="194"/>
      <c r="BC38" s="194"/>
      <c r="BD38" s="194"/>
      <c r="BE38" s="225"/>
      <c r="BF38" s="224"/>
      <c r="BG38" s="194"/>
      <c r="BH38" s="194"/>
      <c r="BI38" s="194"/>
      <c r="BJ38" s="225"/>
      <c r="BK38" s="212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215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69">
        <f t="shared" si="21"/>
        <v>0</v>
      </c>
      <c r="CH38" s="26">
        <f t="shared" si="78"/>
        <v>0</v>
      </c>
      <c r="CJ38" s="39">
        <v>30</v>
      </c>
      <c r="CK38" s="16">
        <f t="shared" si="23"/>
        <v>0</v>
      </c>
      <c r="CL38" s="51">
        <f t="shared" ca="1" si="75"/>
        <v>0</v>
      </c>
      <c r="CM38" s="51">
        <f t="shared" ca="1" si="75"/>
        <v>0</v>
      </c>
      <c r="CN38" s="51">
        <f t="shared" ca="1" si="75"/>
        <v>0</v>
      </c>
      <c r="CO38" s="51">
        <f t="shared" ca="1" si="25"/>
        <v>0</v>
      </c>
      <c r="CQ38" s="107">
        <f t="shared" si="26"/>
        <v>0</v>
      </c>
      <c r="CR38" s="107">
        <f t="shared" si="27"/>
        <v>0</v>
      </c>
      <c r="CS38" s="107">
        <f t="shared" si="28"/>
        <v>0</v>
      </c>
      <c r="CT38" s="107">
        <f t="shared" si="29"/>
        <v>0</v>
      </c>
      <c r="CU38" s="107">
        <f t="shared" si="30"/>
        <v>0</v>
      </c>
      <c r="CV38" s="107">
        <f t="shared" si="31"/>
        <v>0</v>
      </c>
      <c r="CW38" s="107">
        <f t="shared" si="32"/>
        <v>0</v>
      </c>
      <c r="CX38" s="107">
        <f t="shared" si="33"/>
        <v>0</v>
      </c>
      <c r="CY38" s="107">
        <f t="shared" si="34"/>
        <v>0</v>
      </c>
      <c r="CZ38" s="107">
        <f t="shared" si="35"/>
        <v>0</v>
      </c>
      <c r="DA38" s="107">
        <f t="shared" si="36"/>
        <v>0</v>
      </c>
      <c r="DB38" s="107">
        <f t="shared" si="37"/>
        <v>0</v>
      </c>
      <c r="DC38" s="107">
        <f t="shared" si="38"/>
        <v>0</v>
      </c>
      <c r="DD38" s="107">
        <f t="shared" si="39"/>
        <v>0</v>
      </c>
      <c r="DE38" s="107">
        <f t="shared" si="40"/>
        <v>0</v>
      </c>
      <c r="DF38" s="107">
        <f t="shared" si="41"/>
        <v>0</v>
      </c>
      <c r="DG38" s="107">
        <f t="shared" si="42"/>
        <v>0</v>
      </c>
      <c r="DH38" s="107">
        <f t="shared" si="43"/>
        <v>0</v>
      </c>
      <c r="DI38" s="107">
        <f t="shared" si="44"/>
        <v>0</v>
      </c>
      <c r="DJ38" s="107">
        <f t="shared" si="45"/>
        <v>0</v>
      </c>
      <c r="DK38" s="107">
        <f t="shared" si="46"/>
        <v>0</v>
      </c>
      <c r="DL38" s="107">
        <f t="shared" si="47"/>
        <v>0</v>
      </c>
      <c r="DM38" s="107">
        <f t="shared" si="48"/>
        <v>0</v>
      </c>
      <c r="DN38" s="107">
        <f t="shared" si="49"/>
        <v>0</v>
      </c>
      <c r="DO38" s="107">
        <f t="shared" si="50"/>
        <v>0</v>
      </c>
      <c r="DP38" s="107">
        <f t="shared" si="51"/>
        <v>0</v>
      </c>
      <c r="DQ38" s="107">
        <f t="shared" si="52"/>
        <v>0</v>
      </c>
      <c r="DR38" s="107">
        <f t="shared" si="53"/>
        <v>0</v>
      </c>
      <c r="DS38" s="107">
        <f t="shared" si="54"/>
        <v>0</v>
      </c>
      <c r="DT38" s="107">
        <f t="shared" si="55"/>
        <v>0</v>
      </c>
      <c r="DV38" s="107">
        <f t="shared" si="56"/>
        <v>0</v>
      </c>
      <c r="DW38" s="107">
        <f t="shared" si="57"/>
        <v>0</v>
      </c>
      <c r="DX38" s="107">
        <f t="shared" si="58"/>
        <v>0</v>
      </c>
      <c r="DY38" s="107">
        <f t="shared" si="59"/>
        <v>0</v>
      </c>
      <c r="DZ38" s="107">
        <f t="shared" si="60"/>
        <v>0</v>
      </c>
      <c r="EA38" s="107">
        <f t="shared" si="61"/>
        <v>0</v>
      </c>
      <c r="EB38" s="107">
        <f t="shared" si="62"/>
        <v>0</v>
      </c>
      <c r="EC38" s="107">
        <f t="shared" si="63"/>
        <v>0</v>
      </c>
      <c r="ED38" s="107">
        <f t="shared" si="64"/>
        <v>0</v>
      </c>
      <c r="EE38" s="107">
        <f t="shared" si="65"/>
        <v>0</v>
      </c>
      <c r="EG38" s="195">
        <f t="shared" si="66"/>
        <v>0</v>
      </c>
      <c r="EH38" s="195">
        <f t="shared" si="67"/>
        <v>0</v>
      </c>
      <c r="EI38" s="195">
        <f t="shared" si="68"/>
        <v>0</v>
      </c>
      <c r="EJ38" s="195">
        <f t="shared" si="69"/>
        <v>0</v>
      </c>
      <c r="EK38" s="195">
        <f t="shared" si="74"/>
        <v>0</v>
      </c>
      <c r="EL38" s="195">
        <f t="shared" si="74"/>
        <v>0</v>
      </c>
      <c r="EM38" s="195">
        <f t="shared" si="74"/>
        <v>0</v>
      </c>
      <c r="EN38" s="195">
        <f t="shared" si="74"/>
        <v>0</v>
      </c>
      <c r="EO38" s="195">
        <f t="shared" si="74"/>
        <v>0</v>
      </c>
      <c r="EP38" s="195">
        <f t="shared" si="74"/>
        <v>0</v>
      </c>
    </row>
    <row r="39" spans="2:146" x14ac:dyDescent="0.2">
      <c r="B39" s="126">
        <f t="shared" si="12"/>
        <v>1</v>
      </c>
      <c r="C39" s="126" t="str">
        <f t="shared" ca="1" si="13"/>
        <v/>
      </c>
      <c r="D39" s="126" t="str">
        <f t="shared" ca="1" si="14"/>
        <v/>
      </c>
      <c r="E39" s="126" t="str">
        <f t="shared" ca="1" si="15"/>
        <v/>
      </c>
      <c r="F39" s="127" t="str">
        <f ca="1">OFFSET(prihlasky!$H$1,$CJ39,0)</f>
        <v/>
      </c>
      <c r="G39" s="127" t="str">
        <f ca="1">IF(OFFSET(prihlasky!$B$1,$CJ39,0)="","",(OFFSET(prihlasky!$B$1,$CJ39,0)))</f>
        <v/>
      </c>
      <c r="H39" s="127">
        <f ca="1">OFFSET(prihlasky!$I$1,$CJ39,0)</f>
        <v>0</v>
      </c>
      <c r="I39" s="127">
        <f ca="1">OFFSET(prihlasky!$A$1,$CJ39,0)</f>
        <v>0</v>
      </c>
      <c r="J39" s="126">
        <f t="shared" si="16"/>
        <v>0</v>
      </c>
      <c r="K39" s="159">
        <f t="shared" si="17"/>
        <v>0</v>
      </c>
      <c r="L39" s="131">
        <f t="shared" ca="1" si="18"/>
        <v>0</v>
      </c>
      <c r="M39" s="127" t="str">
        <f ca="1">IF(OR(CH39=0,ISERROR(MATCH(I39,KKoef!E:E,0))),"",MATCH(I39,KKoef!E:E,0)-1)</f>
        <v/>
      </c>
      <c r="N39" s="127" t="str">
        <f ca="1">IF(M39="","",OFFSET(KKoef!$B$1,M39,0))</f>
        <v/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250"/>
      <c r="AA39" s="119">
        <f t="shared" ca="1" si="76"/>
        <v>0</v>
      </c>
      <c r="AB39" s="252">
        <f t="shared" si="71"/>
        <v>0</v>
      </c>
      <c r="AC39" s="119">
        <f t="shared" si="72"/>
        <v>0</v>
      </c>
      <c r="AD39" s="252">
        <f t="shared" si="73"/>
        <v>0</v>
      </c>
      <c r="AE39" s="170">
        <f t="shared" ca="1" si="77"/>
        <v>0</v>
      </c>
      <c r="AF39" s="22"/>
      <c r="AG39" s="224"/>
      <c r="AH39" s="194"/>
      <c r="AI39" s="194"/>
      <c r="AJ39" s="194"/>
      <c r="AK39" s="225"/>
      <c r="AL39" s="224"/>
      <c r="AM39" s="194"/>
      <c r="AN39" s="194"/>
      <c r="AO39" s="194"/>
      <c r="AP39" s="225"/>
      <c r="AQ39" s="224"/>
      <c r="AR39" s="194"/>
      <c r="AS39" s="194"/>
      <c r="AT39" s="194"/>
      <c r="AU39" s="225"/>
      <c r="AV39" s="224"/>
      <c r="AW39" s="194"/>
      <c r="AX39" s="194"/>
      <c r="AY39" s="194"/>
      <c r="AZ39" s="225"/>
      <c r="BA39" s="224"/>
      <c r="BB39" s="194"/>
      <c r="BC39" s="194"/>
      <c r="BD39" s="194"/>
      <c r="BE39" s="225"/>
      <c r="BF39" s="224"/>
      <c r="BG39" s="194"/>
      <c r="BH39" s="194"/>
      <c r="BI39" s="194"/>
      <c r="BJ39" s="225"/>
      <c r="BK39" s="212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215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69">
        <f t="shared" si="21"/>
        <v>0</v>
      </c>
      <c r="CH39" s="26">
        <f t="shared" si="78"/>
        <v>0</v>
      </c>
      <c r="CJ39" s="39">
        <v>31</v>
      </c>
      <c r="CK39" s="16">
        <f t="shared" si="23"/>
        <v>0</v>
      </c>
      <c r="CL39" s="51">
        <f t="shared" ca="1" si="75"/>
        <v>0</v>
      </c>
      <c r="CM39" s="51">
        <f t="shared" ca="1" si="75"/>
        <v>0</v>
      </c>
      <c r="CN39" s="51">
        <f t="shared" ca="1" si="75"/>
        <v>0</v>
      </c>
      <c r="CO39" s="51">
        <f t="shared" ca="1" si="25"/>
        <v>0</v>
      </c>
      <c r="CQ39" s="107">
        <f t="shared" si="26"/>
        <v>0</v>
      </c>
      <c r="CR39" s="107">
        <f t="shared" si="27"/>
        <v>0</v>
      </c>
      <c r="CS39" s="107">
        <f t="shared" si="28"/>
        <v>0</v>
      </c>
      <c r="CT39" s="107">
        <f t="shared" si="29"/>
        <v>0</v>
      </c>
      <c r="CU39" s="107">
        <f t="shared" si="30"/>
        <v>0</v>
      </c>
      <c r="CV39" s="107">
        <f t="shared" si="31"/>
        <v>0</v>
      </c>
      <c r="CW39" s="107">
        <f t="shared" si="32"/>
        <v>0</v>
      </c>
      <c r="CX39" s="107">
        <f t="shared" si="33"/>
        <v>0</v>
      </c>
      <c r="CY39" s="107">
        <f t="shared" si="34"/>
        <v>0</v>
      </c>
      <c r="CZ39" s="107">
        <f t="shared" si="35"/>
        <v>0</v>
      </c>
      <c r="DA39" s="107">
        <f t="shared" si="36"/>
        <v>0</v>
      </c>
      <c r="DB39" s="107">
        <f t="shared" si="37"/>
        <v>0</v>
      </c>
      <c r="DC39" s="107">
        <f t="shared" si="38"/>
        <v>0</v>
      </c>
      <c r="DD39" s="107">
        <f t="shared" si="39"/>
        <v>0</v>
      </c>
      <c r="DE39" s="107">
        <f t="shared" si="40"/>
        <v>0</v>
      </c>
      <c r="DF39" s="107">
        <f t="shared" si="41"/>
        <v>0</v>
      </c>
      <c r="DG39" s="107">
        <f t="shared" si="42"/>
        <v>0</v>
      </c>
      <c r="DH39" s="107">
        <f t="shared" si="43"/>
        <v>0</v>
      </c>
      <c r="DI39" s="107">
        <f t="shared" si="44"/>
        <v>0</v>
      </c>
      <c r="DJ39" s="107">
        <f t="shared" si="45"/>
        <v>0</v>
      </c>
      <c r="DK39" s="107">
        <f t="shared" si="46"/>
        <v>0</v>
      </c>
      <c r="DL39" s="107">
        <f t="shared" si="47"/>
        <v>0</v>
      </c>
      <c r="DM39" s="107">
        <f t="shared" si="48"/>
        <v>0</v>
      </c>
      <c r="DN39" s="107">
        <f t="shared" si="49"/>
        <v>0</v>
      </c>
      <c r="DO39" s="107">
        <f t="shared" si="50"/>
        <v>0</v>
      </c>
      <c r="DP39" s="107">
        <f t="shared" si="51"/>
        <v>0</v>
      </c>
      <c r="DQ39" s="107">
        <f t="shared" si="52"/>
        <v>0</v>
      </c>
      <c r="DR39" s="107">
        <f t="shared" si="53"/>
        <v>0</v>
      </c>
      <c r="DS39" s="107">
        <f t="shared" si="54"/>
        <v>0</v>
      </c>
      <c r="DT39" s="107">
        <f t="shared" si="55"/>
        <v>0</v>
      </c>
      <c r="DV39" s="107">
        <f t="shared" si="56"/>
        <v>0</v>
      </c>
      <c r="DW39" s="107">
        <f t="shared" si="57"/>
        <v>0</v>
      </c>
      <c r="DX39" s="107">
        <f t="shared" si="58"/>
        <v>0</v>
      </c>
      <c r="DY39" s="107">
        <f t="shared" si="59"/>
        <v>0</v>
      </c>
      <c r="DZ39" s="107">
        <f t="shared" si="60"/>
        <v>0</v>
      </c>
      <c r="EA39" s="107">
        <f t="shared" si="61"/>
        <v>0</v>
      </c>
      <c r="EB39" s="107">
        <f t="shared" si="62"/>
        <v>0</v>
      </c>
      <c r="EC39" s="107">
        <f t="shared" si="63"/>
        <v>0</v>
      </c>
      <c r="ED39" s="107">
        <f t="shared" si="64"/>
        <v>0</v>
      </c>
      <c r="EE39" s="107">
        <f t="shared" si="65"/>
        <v>0</v>
      </c>
      <c r="EG39" s="195">
        <f t="shared" si="66"/>
        <v>0</v>
      </c>
      <c r="EH39" s="195">
        <f t="shared" si="67"/>
        <v>0</v>
      </c>
      <c r="EI39" s="195">
        <f t="shared" si="68"/>
        <v>0</v>
      </c>
      <c r="EJ39" s="195">
        <f t="shared" si="69"/>
        <v>0</v>
      </c>
      <c r="EK39" s="195">
        <f t="shared" si="74"/>
        <v>0</v>
      </c>
      <c r="EL39" s="195">
        <f t="shared" si="74"/>
        <v>0</v>
      </c>
      <c r="EM39" s="195">
        <f t="shared" si="74"/>
        <v>0</v>
      </c>
      <c r="EN39" s="195">
        <f t="shared" si="74"/>
        <v>0</v>
      </c>
      <c r="EO39" s="195">
        <f t="shared" si="74"/>
        <v>0</v>
      </c>
      <c r="EP39" s="195">
        <f t="shared" si="74"/>
        <v>0</v>
      </c>
    </row>
    <row r="40" spans="2:146" x14ac:dyDescent="0.2">
      <c r="B40" s="126">
        <f t="shared" si="12"/>
        <v>1</v>
      </c>
      <c r="C40" s="126" t="str">
        <f t="shared" ca="1" si="13"/>
        <v/>
      </c>
      <c r="D40" s="126" t="str">
        <f t="shared" ca="1" si="14"/>
        <v/>
      </c>
      <c r="E40" s="126" t="str">
        <f t="shared" ca="1" si="15"/>
        <v/>
      </c>
      <c r="F40" s="127" t="str">
        <f ca="1">OFFSET(prihlasky!$H$1,$CJ40,0)</f>
        <v/>
      </c>
      <c r="G40" s="127" t="str">
        <f ca="1">IF(OFFSET(prihlasky!$B$1,$CJ40,0)="","",(OFFSET(prihlasky!$B$1,$CJ40,0)))</f>
        <v/>
      </c>
      <c r="H40" s="127">
        <f ca="1">OFFSET(prihlasky!$I$1,$CJ40,0)</f>
        <v>0</v>
      </c>
      <c r="I40" s="127">
        <f ca="1">OFFSET(prihlasky!$A$1,$CJ40,0)</f>
        <v>0</v>
      </c>
      <c r="J40" s="126">
        <f t="shared" si="16"/>
        <v>0</v>
      </c>
      <c r="K40" s="159">
        <f t="shared" si="17"/>
        <v>0</v>
      </c>
      <c r="L40" s="131">
        <f t="shared" ca="1" si="18"/>
        <v>0</v>
      </c>
      <c r="M40" s="127" t="str">
        <f ca="1">IF(OR(CH40=0,ISERROR(MATCH(I40,KKoef!E:E,0))),"",MATCH(I40,KKoef!E:E,0)-1)</f>
        <v/>
      </c>
      <c r="N40" s="127" t="str">
        <f ca="1">IF(M40="","",OFFSET(KKoef!$B$1,M40,0))</f>
        <v/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250"/>
      <c r="AA40" s="119">
        <f t="shared" ca="1" si="76"/>
        <v>0</v>
      </c>
      <c r="AB40" s="252">
        <f t="shared" si="71"/>
        <v>0</v>
      </c>
      <c r="AC40" s="119">
        <f t="shared" si="72"/>
        <v>0</v>
      </c>
      <c r="AD40" s="252">
        <f t="shared" si="73"/>
        <v>0</v>
      </c>
      <c r="AE40" s="170">
        <f t="shared" ca="1" si="77"/>
        <v>0</v>
      </c>
      <c r="AF40" s="22"/>
      <c r="AG40" s="224"/>
      <c r="AH40" s="194"/>
      <c r="AI40" s="194"/>
      <c r="AJ40" s="194"/>
      <c r="AK40" s="225"/>
      <c r="AL40" s="224"/>
      <c r="AM40" s="194"/>
      <c r="AN40" s="194"/>
      <c r="AO40" s="194"/>
      <c r="AP40" s="225"/>
      <c r="AQ40" s="224"/>
      <c r="AR40" s="194"/>
      <c r="AS40" s="194"/>
      <c r="AT40" s="194"/>
      <c r="AU40" s="225"/>
      <c r="AV40" s="224"/>
      <c r="AW40" s="194"/>
      <c r="AX40" s="194"/>
      <c r="AY40" s="194"/>
      <c r="AZ40" s="225"/>
      <c r="BA40" s="224"/>
      <c r="BB40" s="194"/>
      <c r="BC40" s="194"/>
      <c r="BD40" s="194"/>
      <c r="BE40" s="225"/>
      <c r="BF40" s="224"/>
      <c r="BG40" s="194"/>
      <c r="BH40" s="194"/>
      <c r="BI40" s="194"/>
      <c r="BJ40" s="225"/>
      <c r="BK40" s="212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215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69">
        <f t="shared" si="21"/>
        <v>0</v>
      </c>
      <c r="CH40" s="26">
        <f t="shared" si="78"/>
        <v>0</v>
      </c>
      <c r="CJ40" s="39">
        <v>32</v>
      </c>
      <c r="CK40" s="16">
        <f t="shared" si="23"/>
        <v>0</v>
      </c>
      <c r="CL40" s="51">
        <f t="shared" ca="1" si="75"/>
        <v>0</v>
      </c>
      <c r="CM40" s="51">
        <f t="shared" ca="1" si="75"/>
        <v>0</v>
      </c>
      <c r="CN40" s="51">
        <f t="shared" ca="1" si="75"/>
        <v>0</v>
      </c>
      <c r="CO40" s="51">
        <f t="shared" ca="1" si="25"/>
        <v>0</v>
      </c>
      <c r="CQ40" s="107">
        <f t="shared" si="26"/>
        <v>0</v>
      </c>
      <c r="CR40" s="107">
        <f t="shared" si="27"/>
        <v>0</v>
      </c>
      <c r="CS40" s="107">
        <f t="shared" si="28"/>
        <v>0</v>
      </c>
      <c r="CT40" s="107">
        <f t="shared" si="29"/>
        <v>0</v>
      </c>
      <c r="CU40" s="107">
        <f t="shared" si="30"/>
        <v>0</v>
      </c>
      <c r="CV40" s="107">
        <f t="shared" si="31"/>
        <v>0</v>
      </c>
      <c r="CW40" s="107">
        <f t="shared" si="32"/>
        <v>0</v>
      </c>
      <c r="CX40" s="107">
        <f t="shared" si="33"/>
        <v>0</v>
      </c>
      <c r="CY40" s="107">
        <f t="shared" si="34"/>
        <v>0</v>
      </c>
      <c r="CZ40" s="107">
        <f t="shared" si="35"/>
        <v>0</v>
      </c>
      <c r="DA40" s="107">
        <f t="shared" si="36"/>
        <v>0</v>
      </c>
      <c r="DB40" s="107">
        <f t="shared" si="37"/>
        <v>0</v>
      </c>
      <c r="DC40" s="107">
        <f t="shared" si="38"/>
        <v>0</v>
      </c>
      <c r="DD40" s="107">
        <f t="shared" si="39"/>
        <v>0</v>
      </c>
      <c r="DE40" s="107">
        <f t="shared" si="40"/>
        <v>0</v>
      </c>
      <c r="DF40" s="107">
        <f t="shared" si="41"/>
        <v>0</v>
      </c>
      <c r="DG40" s="107">
        <f t="shared" si="42"/>
        <v>0</v>
      </c>
      <c r="DH40" s="107">
        <f t="shared" si="43"/>
        <v>0</v>
      </c>
      <c r="DI40" s="107">
        <f t="shared" si="44"/>
        <v>0</v>
      </c>
      <c r="DJ40" s="107">
        <f t="shared" si="45"/>
        <v>0</v>
      </c>
      <c r="DK40" s="107">
        <f t="shared" si="46"/>
        <v>0</v>
      </c>
      <c r="DL40" s="107">
        <f t="shared" si="47"/>
        <v>0</v>
      </c>
      <c r="DM40" s="107">
        <f t="shared" si="48"/>
        <v>0</v>
      </c>
      <c r="DN40" s="107">
        <f t="shared" si="49"/>
        <v>0</v>
      </c>
      <c r="DO40" s="107">
        <f t="shared" si="50"/>
        <v>0</v>
      </c>
      <c r="DP40" s="107">
        <f t="shared" si="51"/>
        <v>0</v>
      </c>
      <c r="DQ40" s="107">
        <f t="shared" si="52"/>
        <v>0</v>
      </c>
      <c r="DR40" s="107">
        <f t="shared" si="53"/>
        <v>0</v>
      </c>
      <c r="DS40" s="107">
        <f t="shared" si="54"/>
        <v>0</v>
      </c>
      <c r="DT40" s="107">
        <f t="shared" si="55"/>
        <v>0</v>
      </c>
      <c r="DV40" s="107">
        <f t="shared" si="56"/>
        <v>0</v>
      </c>
      <c r="DW40" s="107">
        <f t="shared" si="57"/>
        <v>0</v>
      </c>
      <c r="DX40" s="107">
        <f t="shared" si="58"/>
        <v>0</v>
      </c>
      <c r="DY40" s="107">
        <f t="shared" si="59"/>
        <v>0</v>
      </c>
      <c r="DZ40" s="107">
        <f t="shared" si="60"/>
        <v>0</v>
      </c>
      <c r="EA40" s="107">
        <f t="shared" si="61"/>
        <v>0</v>
      </c>
      <c r="EB40" s="107">
        <f t="shared" si="62"/>
        <v>0</v>
      </c>
      <c r="EC40" s="107">
        <f t="shared" si="63"/>
        <v>0</v>
      </c>
      <c r="ED40" s="107">
        <f t="shared" si="64"/>
        <v>0</v>
      </c>
      <c r="EE40" s="107">
        <f t="shared" si="65"/>
        <v>0</v>
      </c>
      <c r="EG40" s="195">
        <f t="shared" si="66"/>
        <v>0</v>
      </c>
      <c r="EH40" s="195">
        <f t="shared" si="67"/>
        <v>0</v>
      </c>
      <c r="EI40" s="195">
        <f t="shared" si="68"/>
        <v>0</v>
      </c>
      <c r="EJ40" s="195">
        <f t="shared" si="69"/>
        <v>0</v>
      </c>
      <c r="EK40" s="195">
        <f t="shared" si="74"/>
        <v>0</v>
      </c>
      <c r="EL40" s="195">
        <f t="shared" si="74"/>
        <v>0</v>
      </c>
      <c r="EM40" s="195">
        <f t="shared" si="74"/>
        <v>0</v>
      </c>
      <c r="EN40" s="195">
        <f t="shared" si="74"/>
        <v>0</v>
      </c>
      <c r="EO40" s="195">
        <f t="shared" si="74"/>
        <v>0</v>
      </c>
      <c r="EP40" s="195">
        <f t="shared" si="74"/>
        <v>0</v>
      </c>
    </row>
    <row r="41" spans="2:146" x14ac:dyDescent="0.2">
      <c r="B41" s="126">
        <f t="shared" si="12"/>
        <v>1</v>
      </c>
      <c r="C41" s="126" t="str">
        <f t="shared" ref="C41:C72" ca="1" si="79">IF($H41="O",RANK($CK41,$CL$9:$CL$133),"")</f>
        <v/>
      </c>
      <c r="D41" s="126" t="str">
        <f t="shared" ref="D41:D72" ca="1" si="80">IF($H41="P",RANK($CK41,$CM$9:$CM$133),"")</f>
        <v/>
      </c>
      <c r="E41" s="126" t="str">
        <f t="shared" ref="E41:E72" ca="1" si="81">IF($H41="J",RANK($CK41,$CN$9:$CN$133),"")</f>
        <v/>
      </c>
      <c r="F41" s="127" t="str">
        <f ca="1">OFFSET(prihlasky!$H$1,$CJ41,0)</f>
        <v/>
      </c>
      <c r="G41" s="127" t="str">
        <f ca="1">IF(OFFSET(prihlasky!$B$1,$CJ41,0)="","",(OFFSET(prihlasky!$B$1,$CJ41,0)))</f>
        <v/>
      </c>
      <c r="H41" s="127">
        <f ca="1">OFFSET(prihlasky!$I$1,$CJ41,0)</f>
        <v>0</v>
      </c>
      <c r="I41" s="127">
        <f ca="1">OFFSET(prihlasky!$A$1,$CJ41,0)</f>
        <v>0</v>
      </c>
      <c r="J41" s="126">
        <f t="shared" ref="J41:J72" si="82">IF(COUNTIF(AG41:BJ41,"&gt; ''"),CH41-AE41,0)</f>
        <v>0</v>
      </c>
      <c r="K41" s="159">
        <f t="shared" ref="K41:K72" si="83">CG41+($CK$4-SUM(DV41:EE41))*60</f>
        <v>0</v>
      </c>
      <c r="L41" s="131">
        <f t="shared" ref="L41:L72" ca="1" si="84">IF(ISERROR($N$6),0,CO41*$N$6/$CO$4)</f>
        <v>0</v>
      </c>
      <c r="M41" s="127" t="str">
        <f ca="1">IF(OR(CH41=0,ISERROR(MATCH(I41,KKoef!E:E,0))),"",MATCH(I41,KKoef!E:E,0)-1)</f>
        <v/>
      </c>
      <c r="N41" s="127" t="str">
        <f ca="1">IF(M41="","",OFFSET(KKoef!$B$1,M41,0))</f>
        <v/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250"/>
      <c r="AA41" s="119">
        <f t="shared" ca="1" si="76"/>
        <v>0</v>
      </c>
      <c r="AB41" s="252">
        <f t="shared" si="71"/>
        <v>0</v>
      </c>
      <c r="AC41" s="119">
        <f t="shared" si="72"/>
        <v>0</v>
      </c>
      <c r="AD41" s="252">
        <f t="shared" si="73"/>
        <v>0</v>
      </c>
      <c r="AE41" s="170">
        <f t="shared" ca="1" si="77"/>
        <v>0</v>
      </c>
      <c r="AF41" s="22"/>
      <c r="AG41" s="224"/>
      <c r="AH41" s="194"/>
      <c r="AI41" s="194"/>
      <c r="AJ41" s="194"/>
      <c r="AK41" s="225"/>
      <c r="AL41" s="224"/>
      <c r="AM41" s="194"/>
      <c r="AN41" s="194"/>
      <c r="AO41" s="194"/>
      <c r="AP41" s="225"/>
      <c r="AQ41" s="224"/>
      <c r="AR41" s="194"/>
      <c r="AS41" s="194"/>
      <c r="AT41" s="194"/>
      <c r="AU41" s="225"/>
      <c r="AV41" s="224"/>
      <c r="AW41" s="194"/>
      <c r="AX41" s="194"/>
      <c r="AY41" s="194"/>
      <c r="AZ41" s="225"/>
      <c r="BA41" s="224"/>
      <c r="BB41" s="194"/>
      <c r="BC41" s="194"/>
      <c r="BD41" s="194"/>
      <c r="BE41" s="225"/>
      <c r="BF41" s="224"/>
      <c r="BG41" s="194"/>
      <c r="BH41" s="194"/>
      <c r="BI41" s="194"/>
      <c r="BJ41" s="225"/>
      <c r="BK41" s="212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215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69">
        <f t="shared" si="21"/>
        <v>0</v>
      </c>
      <c r="CH41" s="26">
        <f t="shared" si="78"/>
        <v>0</v>
      </c>
      <c r="CJ41" s="39">
        <v>33</v>
      </c>
      <c r="CK41" s="16">
        <f t="shared" ref="CK41:CK72" si="85">IF(CG41=0,0,J41+($CK$4*$CL$4-K41)/($CK$4*$CL$4))</f>
        <v>0</v>
      </c>
      <c r="CL41" s="51">
        <f t="shared" ca="1" si="75"/>
        <v>0</v>
      </c>
      <c r="CM41" s="51">
        <f t="shared" ca="1" si="75"/>
        <v>0</v>
      </c>
      <c r="CN41" s="51">
        <f t="shared" ca="1" si="75"/>
        <v>0</v>
      </c>
      <c r="CO41" s="51">
        <f t="shared" ref="CO41:CO72" ca="1" si="86">IF(I41&lt;"A",0,CK41)</f>
        <v>0</v>
      </c>
      <c r="CQ41" s="107">
        <f t="shared" ref="CQ41:CQ72" si="87">IF(AND(AG$7&lt;&gt;"",AG$7=AG41),1,0)</f>
        <v>0</v>
      </c>
      <c r="CR41" s="107">
        <f t="shared" ref="CR41:CR72" si="88">IF(AND(AH$7&lt;&gt;"",AH$7=AH41),1,0)</f>
        <v>0</v>
      </c>
      <c r="CS41" s="107">
        <f t="shared" ref="CS41:CS72" si="89">IF(AND(AI$7&lt;&gt;"",AI$7=AI41),1,0)</f>
        <v>0</v>
      </c>
      <c r="CT41" s="107">
        <f t="shared" ref="CT41:CT72" si="90">IF(AND(AJ$7&lt;&gt;"",AJ$7=AJ41),1,0)</f>
        <v>0</v>
      </c>
      <c r="CU41" s="107">
        <f t="shared" ref="CU41:CU72" si="91">IF(AND(AK$7&lt;&gt;"",AK$7=AK41),1,0)</f>
        <v>0</v>
      </c>
      <c r="CV41" s="107">
        <f t="shared" ref="CV41:CV72" si="92">IF(AND(AL$7&lt;&gt;"",AL$7=AL41),1,0)</f>
        <v>0</v>
      </c>
      <c r="CW41" s="107">
        <f t="shared" ref="CW41:CW72" si="93">IF(AND(AM$7&lt;&gt;"",AM$7=AM41),1,0)</f>
        <v>0</v>
      </c>
      <c r="CX41" s="107">
        <f t="shared" ref="CX41:CX72" si="94">IF(AND(AN$7&lt;&gt;"",AN$7=AN41),1,0)</f>
        <v>0</v>
      </c>
      <c r="CY41" s="107">
        <f t="shared" ref="CY41:CY72" si="95">IF(AND(AO$7&lt;&gt;"",AO$7=AO41),1,0)</f>
        <v>0</v>
      </c>
      <c r="CZ41" s="107">
        <f t="shared" ref="CZ41:CZ72" si="96">IF(AND(AP$7&lt;&gt;"",AP$7=AP41),1,0)</f>
        <v>0</v>
      </c>
      <c r="DA41" s="107">
        <f t="shared" ref="DA41:DA72" si="97">IF(AND(AQ$7&lt;&gt;"",AQ$7=AQ41),1,0)</f>
        <v>0</v>
      </c>
      <c r="DB41" s="107">
        <f t="shared" ref="DB41:DB72" si="98">IF(AND(AR$7&lt;&gt;"",AR$7=AR41),1,0)</f>
        <v>0</v>
      </c>
      <c r="DC41" s="107">
        <f t="shared" ref="DC41:DC72" si="99">IF(AND(AS$7&lt;&gt;"",AS$7=AS41),1,0)</f>
        <v>0</v>
      </c>
      <c r="DD41" s="107">
        <f t="shared" ref="DD41:DD72" si="100">IF(AND(AT$7&lt;&gt;"",AT$7=AT41),1,0)</f>
        <v>0</v>
      </c>
      <c r="DE41" s="107">
        <f t="shared" ref="DE41:DE72" si="101">IF(AND(AU$7&lt;&gt;"",AU$7=AU41),1,0)</f>
        <v>0</v>
      </c>
      <c r="DF41" s="107">
        <f t="shared" ref="DF41:DF72" si="102">IF(AND(AV$7&lt;&gt;"",AV$7=AV41),1,0)</f>
        <v>0</v>
      </c>
      <c r="DG41" s="107">
        <f t="shared" ref="DG41:DG72" si="103">IF(AND(AW$7&lt;&gt;"",AW$7=AW41),1,0)</f>
        <v>0</v>
      </c>
      <c r="DH41" s="107">
        <f t="shared" ref="DH41:DH72" si="104">IF(AND(AX$7&lt;&gt;"",AX$7=AX41),1,0)</f>
        <v>0</v>
      </c>
      <c r="DI41" s="107">
        <f t="shared" ref="DI41:DI72" si="105">IF(AND(AY$7&lt;&gt;"",AY$7=AY41),1,0)</f>
        <v>0</v>
      </c>
      <c r="DJ41" s="107">
        <f t="shared" ref="DJ41:DJ72" si="106">IF(AND(AZ$7&lt;&gt;"",AZ$7=AZ41),1,0)</f>
        <v>0</v>
      </c>
      <c r="DK41" s="107">
        <f t="shared" ref="DK41:DK72" si="107">IF(AND(BA$7&lt;&gt;"",BA$7=BA41),1,0)</f>
        <v>0</v>
      </c>
      <c r="DL41" s="107">
        <f t="shared" ref="DL41:DL72" si="108">IF(AND(BB$7&lt;&gt;"",BB$7=BB41),1,0)</f>
        <v>0</v>
      </c>
      <c r="DM41" s="107">
        <f t="shared" ref="DM41:DM72" si="109">IF(AND(BC$7&lt;&gt;"",BC$7=BC41),1,0)</f>
        <v>0</v>
      </c>
      <c r="DN41" s="107">
        <f t="shared" ref="DN41:DN72" si="110">IF(AND(BD$7&lt;&gt;"",BD$7=BD41),1,0)</f>
        <v>0</v>
      </c>
      <c r="DO41" s="107">
        <f t="shared" ref="DO41:DO72" si="111">IF(AND(BE$7&lt;&gt;"",BE$7=BE41),1,0)</f>
        <v>0</v>
      </c>
      <c r="DP41" s="107">
        <f t="shared" ref="DP41:DP72" si="112">IF(AND(BF$7&lt;&gt;"",BF$7=BF41),1,0)</f>
        <v>0</v>
      </c>
      <c r="DQ41" s="107">
        <f t="shared" ref="DQ41:DQ72" si="113">IF(AND(BG$7&lt;&gt;"",BG$7=BG41),1,0)</f>
        <v>0</v>
      </c>
      <c r="DR41" s="107">
        <f t="shared" ref="DR41:DR72" si="114">IF(AND(BH$7&lt;&gt;"",BH$7=BH41),1,0)</f>
        <v>0</v>
      </c>
      <c r="DS41" s="107">
        <f t="shared" ref="DS41:DS72" si="115">IF(AND(BI$7&lt;&gt;"",BI$7=BI41),1,0)</f>
        <v>0</v>
      </c>
      <c r="DT41" s="107">
        <f t="shared" ref="DT41:DT72" si="116">IF(AND(BJ$7&lt;&gt;"",BJ$7=BJ41),1,0)</f>
        <v>0</v>
      </c>
      <c r="DV41" s="107">
        <f t="shared" ref="DV41:DV72" si="117">IF(AND(BL$7&lt;&gt;"",BL$7=BL41),1,0)</f>
        <v>0</v>
      </c>
      <c r="DW41" s="107">
        <f t="shared" ref="DW41:DW72" si="118">IF(AND(BM$7&lt;&gt;"",BM$7=BM41),1,0)</f>
        <v>0</v>
      </c>
      <c r="DX41" s="107">
        <f t="shared" ref="DX41:DX72" si="119">IF(AND(BN$7&lt;&gt;"",BN$7=BN41),1,0)</f>
        <v>0</v>
      </c>
      <c r="DY41" s="107">
        <f t="shared" ref="DY41:DY72" si="120">IF(AND(BO$7&lt;&gt;"",BO$7=BO41),1,0)</f>
        <v>0</v>
      </c>
      <c r="DZ41" s="107">
        <f t="shared" ref="DZ41:DZ72" si="121">IF(AND(BP$7&lt;&gt;"",BP$7=BP41),1,0)</f>
        <v>0</v>
      </c>
      <c r="EA41" s="107">
        <f t="shared" ref="EA41:EA72" si="122">IF(AND(BQ$7&lt;&gt;"",BQ$7=BQ41),1,0)</f>
        <v>0</v>
      </c>
      <c r="EB41" s="107">
        <f t="shared" ref="EB41:EB72" si="123">IF(AND(BR$7&lt;&gt;"",BR$7=BR41),1,0)</f>
        <v>0</v>
      </c>
      <c r="EC41" s="107">
        <f t="shared" ref="EC41:EC72" si="124">IF(AND(BS$7&lt;&gt;"",BS$7=BS41),1,0)</f>
        <v>0</v>
      </c>
      <c r="ED41" s="107">
        <f t="shared" ref="ED41:ED72" si="125">IF(AND(BT$7&lt;&gt;"",BT$7=BT41),1,0)</f>
        <v>0</v>
      </c>
      <c r="EE41" s="107">
        <f t="shared" ref="EE41:EE72" si="126">IF(AND(BU$7&lt;&gt;"",BU$7=BU41),1,0)</f>
        <v>0</v>
      </c>
      <c r="EG41" s="195">
        <f t="shared" ref="EG41:EG72" si="127">IF(BW$7="",0,BW41)</f>
        <v>0</v>
      </c>
      <c r="EH41" s="195">
        <f t="shared" ref="EH41:EH72" si="128">IF(BX$7="",0,BX41)</f>
        <v>0</v>
      </c>
      <c r="EI41" s="195">
        <f t="shared" ref="EI41:EI72" si="129">IF(BY$7="",0,BY41)</f>
        <v>0</v>
      </c>
      <c r="EJ41" s="195">
        <f t="shared" ref="EJ41:EJ72" si="130">IF(BZ$7="",0,BZ41)</f>
        <v>0</v>
      </c>
      <c r="EK41" s="195">
        <f t="shared" ref="EK41:EP56" si="131">IF(CA$7="",0,CA41)</f>
        <v>0</v>
      </c>
      <c r="EL41" s="195">
        <f t="shared" si="131"/>
        <v>0</v>
      </c>
      <c r="EM41" s="195">
        <f t="shared" si="131"/>
        <v>0</v>
      </c>
      <c r="EN41" s="195">
        <f t="shared" si="131"/>
        <v>0</v>
      </c>
      <c r="EO41" s="195">
        <f t="shared" si="131"/>
        <v>0</v>
      </c>
      <c r="EP41" s="195">
        <f t="shared" si="131"/>
        <v>0</v>
      </c>
    </row>
    <row r="42" spans="2:146" x14ac:dyDescent="0.2">
      <c r="B42" s="126">
        <f t="shared" si="12"/>
        <v>1</v>
      </c>
      <c r="C42" s="126" t="str">
        <f t="shared" ca="1" si="79"/>
        <v/>
      </c>
      <c r="D42" s="126" t="str">
        <f t="shared" ca="1" si="80"/>
        <v/>
      </c>
      <c r="E42" s="126" t="str">
        <f t="shared" ca="1" si="81"/>
        <v/>
      </c>
      <c r="F42" s="127" t="str">
        <f ca="1">OFFSET(prihlasky!$H$1,$CJ42,0)</f>
        <v/>
      </c>
      <c r="G42" s="127" t="str">
        <f ca="1">IF(OFFSET(prihlasky!$B$1,$CJ42,0)="","",(OFFSET(prihlasky!$B$1,$CJ42,0)))</f>
        <v/>
      </c>
      <c r="H42" s="127">
        <f ca="1">OFFSET(prihlasky!$I$1,$CJ42,0)</f>
        <v>0</v>
      </c>
      <c r="I42" s="127">
        <f ca="1">OFFSET(prihlasky!$A$1,$CJ42,0)</f>
        <v>0</v>
      </c>
      <c r="J42" s="126">
        <f t="shared" si="82"/>
        <v>0</v>
      </c>
      <c r="K42" s="159">
        <f t="shared" si="83"/>
        <v>0</v>
      </c>
      <c r="L42" s="131">
        <f t="shared" ca="1" si="84"/>
        <v>0</v>
      </c>
      <c r="M42" s="127" t="str">
        <f ca="1">IF(OR(CH42=0,ISERROR(MATCH(I42,KKoef!E:E,0))),"",MATCH(I42,KKoef!E:E,0)-1)</f>
        <v/>
      </c>
      <c r="N42" s="127" t="str">
        <f ca="1">IF(M42="","",OFFSET(KKoef!$B$1,M42,0))</f>
        <v/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250"/>
      <c r="AA42" s="119">
        <f t="shared" ca="1" si="76"/>
        <v>0</v>
      </c>
      <c r="AB42" s="252">
        <f t="shared" si="71"/>
        <v>0</v>
      </c>
      <c r="AC42" s="119">
        <f t="shared" si="72"/>
        <v>0</v>
      </c>
      <c r="AD42" s="252">
        <f t="shared" si="73"/>
        <v>0</v>
      </c>
      <c r="AE42" s="170">
        <f t="shared" ca="1" si="77"/>
        <v>0</v>
      </c>
      <c r="AF42" s="22"/>
      <c r="AG42" s="224"/>
      <c r="AH42" s="194"/>
      <c r="AI42" s="194"/>
      <c r="AJ42" s="194"/>
      <c r="AK42" s="225"/>
      <c r="AL42" s="224"/>
      <c r="AM42" s="194"/>
      <c r="AN42" s="194"/>
      <c r="AO42" s="194"/>
      <c r="AP42" s="225"/>
      <c r="AQ42" s="224"/>
      <c r="AR42" s="194"/>
      <c r="AS42" s="194"/>
      <c r="AT42" s="194"/>
      <c r="AU42" s="225"/>
      <c r="AV42" s="224"/>
      <c r="AW42" s="194"/>
      <c r="AX42" s="194"/>
      <c r="AY42" s="194"/>
      <c r="AZ42" s="225"/>
      <c r="BA42" s="224"/>
      <c r="BB42" s="194"/>
      <c r="BC42" s="194"/>
      <c r="BD42" s="194"/>
      <c r="BE42" s="225"/>
      <c r="BF42" s="224"/>
      <c r="BG42" s="194"/>
      <c r="BH42" s="194"/>
      <c r="BI42" s="194"/>
      <c r="BJ42" s="225"/>
      <c r="BK42" s="212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215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69">
        <f t="shared" si="21"/>
        <v>0</v>
      </c>
      <c r="CH42" s="26">
        <f t="shared" si="78"/>
        <v>0</v>
      </c>
      <c r="CJ42" s="39">
        <v>34</v>
      </c>
      <c r="CK42" s="16">
        <f t="shared" si="85"/>
        <v>0</v>
      </c>
      <c r="CL42" s="51">
        <f t="shared" ca="1" si="75"/>
        <v>0</v>
      </c>
      <c r="CM42" s="51">
        <f t="shared" ca="1" si="75"/>
        <v>0</v>
      </c>
      <c r="CN42" s="51">
        <f t="shared" ca="1" si="75"/>
        <v>0</v>
      </c>
      <c r="CO42" s="51">
        <f t="shared" ca="1" si="86"/>
        <v>0</v>
      </c>
      <c r="CQ42" s="107">
        <f t="shared" si="87"/>
        <v>0</v>
      </c>
      <c r="CR42" s="107">
        <f t="shared" si="88"/>
        <v>0</v>
      </c>
      <c r="CS42" s="107">
        <f t="shared" si="89"/>
        <v>0</v>
      </c>
      <c r="CT42" s="107">
        <f t="shared" si="90"/>
        <v>0</v>
      </c>
      <c r="CU42" s="107">
        <f t="shared" si="91"/>
        <v>0</v>
      </c>
      <c r="CV42" s="107">
        <f t="shared" si="92"/>
        <v>0</v>
      </c>
      <c r="CW42" s="107">
        <f t="shared" si="93"/>
        <v>0</v>
      </c>
      <c r="CX42" s="107">
        <f t="shared" si="94"/>
        <v>0</v>
      </c>
      <c r="CY42" s="107">
        <f t="shared" si="95"/>
        <v>0</v>
      </c>
      <c r="CZ42" s="107">
        <f t="shared" si="96"/>
        <v>0</v>
      </c>
      <c r="DA42" s="107">
        <f t="shared" si="97"/>
        <v>0</v>
      </c>
      <c r="DB42" s="107">
        <f t="shared" si="98"/>
        <v>0</v>
      </c>
      <c r="DC42" s="107">
        <f t="shared" si="99"/>
        <v>0</v>
      </c>
      <c r="DD42" s="107">
        <f t="shared" si="100"/>
        <v>0</v>
      </c>
      <c r="DE42" s="107">
        <f t="shared" si="101"/>
        <v>0</v>
      </c>
      <c r="DF42" s="107">
        <f t="shared" si="102"/>
        <v>0</v>
      </c>
      <c r="DG42" s="107">
        <f t="shared" si="103"/>
        <v>0</v>
      </c>
      <c r="DH42" s="107">
        <f t="shared" si="104"/>
        <v>0</v>
      </c>
      <c r="DI42" s="107">
        <f t="shared" si="105"/>
        <v>0</v>
      </c>
      <c r="DJ42" s="107">
        <f t="shared" si="106"/>
        <v>0</v>
      </c>
      <c r="DK42" s="107">
        <f t="shared" si="107"/>
        <v>0</v>
      </c>
      <c r="DL42" s="107">
        <f t="shared" si="108"/>
        <v>0</v>
      </c>
      <c r="DM42" s="107">
        <f t="shared" si="109"/>
        <v>0</v>
      </c>
      <c r="DN42" s="107">
        <f t="shared" si="110"/>
        <v>0</v>
      </c>
      <c r="DO42" s="107">
        <f t="shared" si="111"/>
        <v>0</v>
      </c>
      <c r="DP42" s="107">
        <f t="shared" si="112"/>
        <v>0</v>
      </c>
      <c r="DQ42" s="107">
        <f t="shared" si="113"/>
        <v>0</v>
      </c>
      <c r="DR42" s="107">
        <f t="shared" si="114"/>
        <v>0</v>
      </c>
      <c r="DS42" s="107">
        <f t="shared" si="115"/>
        <v>0</v>
      </c>
      <c r="DT42" s="107">
        <f t="shared" si="116"/>
        <v>0</v>
      </c>
      <c r="DV42" s="107">
        <f t="shared" si="117"/>
        <v>0</v>
      </c>
      <c r="DW42" s="107">
        <f t="shared" si="118"/>
        <v>0</v>
      </c>
      <c r="DX42" s="107">
        <f t="shared" si="119"/>
        <v>0</v>
      </c>
      <c r="DY42" s="107">
        <f t="shared" si="120"/>
        <v>0</v>
      </c>
      <c r="DZ42" s="107">
        <f t="shared" si="121"/>
        <v>0</v>
      </c>
      <c r="EA42" s="107">
        <f t="shared" si="122"/>
        <v>0</v>
      </c>
      <c r="EB42" s="107">
        <f t="shared" si="123"/>
        <v>0</v>
      </c>
      <c r="EC42" s="107">
        <f t="shared" si="124"/>
        <v>0</v>
      </c>
      <c r="ED42" s="107">
        <f t="shared" si="125"/>
        <v>0</v>
      </c>
      <c r="EE42" s="107">
        <f t="shared" si="126"/>
        <v>0</v>
      </c>
      <c r="EG42" s="195">
        <f t="shared" si="127"/>
        <v>0</v>
      </c>
      <c r="EH42" s="195">
        <f t="shared" si="128"/>
        <v>0</v>
      </c>
      <c r="EI42" s="195">
        <f t="shared" si="129"/>
        <v>0</v>
      </c>
      <c r="EJ42" s="195">
        <f t="shared" si="130"/>
        <v>0</v>
      </c>
      <c r="EK42" s="195">
        <f t="shared" si="131"/>
        <v>0</v>
      </c>
      <c r="EL42" s="195">
        <f t="shared" si="131"/>
        <v>0</v>
      </c>
      <c r="EM42" s="195">
        <f t="shared" si="131"/>
        <v>0</v>
      </c>
      <c r="EN42" s="195">
        <f t="shared" si="131"/>
        <v>0</v>
      </c>
      <c r="EO42" s="195">
        <f t="shared" si="131"/>
        <v>0</v>
      </c>
      <c r="EP42" s="195">
        <f t="shared" si="131"/>
        <v>0</v>
      </c>
    </row>
    <row r="43" spans="2:146" x14ac:dyDescent="0.2">
      <c r="B43" s="126">
        <f t="shared" si="12"/>
        <v>1</v>
      </c>
      <c r="C43" s="126" t="str">
        <f t="shared" ca="1" si="79"/>
        <v/>
      </c>
      <c r="D43" s="126" t="str">
        <f t="shared" ca="1" si="80"/>
        <v/>
      </c>
      <c r="E43" s="126" t="str">
        <f t="shared" ca="1" si="81"/>
        <v/>
      </c>
      <c r="F43" s="127" t="str">
        <f ca="1">OFFSET(prihlasky!$H$1,$CJ43,0)</f>
        <v/>
      </c>
      <c r="G43" s="127" t="str">
        <f ca="1">IF(OFFSET(prihlasky!$B$1,$CJ43,0)="","",(OFFSET(prihlasky!$B$1,$CJ43,0)))</f>
        <v/>
      </c>
      <c r="H43" s="127">
        <f ca="1">OFFSET(prihlasky!$I$1,$CJ43,0)</f>
        <v>0</v>
      </c>
      <c r="I43" s="127">
        <f ca="1">OFFSET(prihlasky!$A$1,$CJ43,0)</f>
        <v>0</v>
      </c>
      <c r="J43" s="126">
        <f t="shared" si="82"/>
        <v>0</v>
      </c>
      <c r="K43" s="159">
        <f t="shared" si="83"/>
        <v>0</v>
      </c>
      <c r="L43" s="131">
        <f t="shared" ca="1" si="84"/>
        <v>0</v>
      </c>
      <c r="M43" s="127" t="str">
        <f ca="1">IF(OR(CH43=0,ISERROR(MATCH(I43,KKoef!E:E,0))),"",MATCH(I43,KKoef!E:E,0)-1)</f>
        <v/>
      </c>
      <c r="N43" s="127" t="str">
        <f ca="1">IF(M43="","",OFFSET(KKoef!$B$1,M43,0))</f>
        <v/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250"/>
      <c r="AA43" s="119">
        <f t="shared" ca="1" si="76"/>
        <v>0</v>
      </c>
      <c r="AB43" s="252">
        <f t="shared" si="71"/>
        <v>0</v>
      </c>
      <c r="AC43" s="119">
        <f t="shared" si="72"/>
        <v>0</v>
      </c>
      <c r="AD43" s="252">
        <f t="shared" si="73"/>
        <v>0</v>
      </c>
      <c r="AE43" s="170">
        <f t="shared" ca="1" si="77"/>
        <v>0</v>
      </c>
      <c r="AF43" s="22"/>
      <c r="AG43" s="224"/>
      <c r="AH43" s="194"/>
      <c r="AI43" s="194"/>
      <c r="AJ43" s="194"/>
      <c r="AK43" s="225"/>
      <c r="AL43" s="224"/>
      <c r="AM43" s="194"/>
      <c r="AN43" s="194"/>
      <c r="AO43" s="194"/>
      <c r="AP43" s="225"/>
      <c r="AQ43" s="224"/>
      <c r="AR43" s="194"/>
      <c r="AS43" s="194"/>
      <c r="AT43" s="194"/>
      <c r="AU43" s="225"/>
      <c r="AV43" s="224"/>
      <c r="AW43" s="194"/>
      <c r="AX43" s="194"/>
      <c r="AY43" s="194"/>
      <c r="AZ43" s="225"/>
      <c r="BA43" s="224"/>
      <c r="BB43" s="194"/>
      <c r="BC43" s="194"/>
      <c r="BD43" s="194"/>
      <c r="BE43" s="225"/>
      <c r="BF43" s="224"/>
      <c r="BG43" s="194"/>
      <c r="BH43" s="194"/>
      <c r="BI43" s="194"/>
      <c r="BJ43" s="225"/>
      <c r="BK43" s="212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215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69">
        <f t="shared" si="21"/>
        <v>0</v>
      </c>
      <c r="CH43" s="26">
        <f t="shared" si="78"/>
        <v>0</v>
      </c>
      <c r="CJ43" s="39">
        <v>35</v>
      </c>
      <c r="CK43" s="16">
        <f t="shared" si="85"/>
        <v>0</v>
      </c>
      <c r="CL43" s="51">
        <f t="shared" ca="1" si="75"/>
        <v>0</v>
      </c>
      <c r="CM43" s="51">
        <f t="shared" ca="1" si="75"/>
        <v>0</v>
      </c>
      <c r="CN43" s="51">
        <f t="shared" ca="1" si="75"/>
        <v>0</v>
      </c>
      <c r="CO43" s="51">
        <f t="shared" ca="1" si="86"/>
        <v>0</v>
      </c>
      <c r="CQ43" s="107">
        <f t="shared" si="87"/>
        <v>0</v>
      </c>
      <c r="CR43" s="107">
        <f t="shared" si="88"/>
        <v>0</v>
      </c>
      <c r="CS43" s="107">
        <f t="shared" si="89"/>
        <v>0</v>
      </c>
      <c r="CT43" s="107">
        <f t="shared" si="90"/>
        <v>0</v>
      </c>
      <c r="CU43" s="107">
        <f t="shared" si="91"/>
        <v>0</v>
      </c>
      <c r="CV43" s="107">
        <f t="shared" si="92"/>
        <v>0</v>
      </c>
      <c r="CW43" s="107">
        <f t="shared" si="93"/>
        <v>0</v>
      </c>
      <c r="CX43" s="107">
        <f t="shared" si="94"/>
        <v>0</v>
      </c>
      <c r="CY43" s="107">
        <f t="shared" si="95"/>
        <v>0</v>
      </c>
      <c r="CZ43" s="107">
        <f t="shared" si="96"/>
        <v>0</v>
      </c>
      <c r="DA43" s="107">
        <f t="shared" si="97"/>
        <v>0</v>
      </c>
      <c r="DB43" s="107">
        <f t="shared" si="98"/>
        <v>0</v>
      </c>
      <c r="DC43" s="107">
        <f t="shared" si="99"/>
        <v>0</v>
      </c>
      <c r="DD43" s="107">
        <f t="shared" si="100"/>
        <v>0</v>
      </c>
      <c r="DE43" s="107">
        <f t="shared" si="101"/>
        <v>0</v>
      </c>
      <c r="DF43" s="107">
        <f t="shared" si="102"/>
        <v>0</v>
      </c>
      <c r="DG43" s="107">
        <f t="shared" si="103"/>
        <v>0</v>
      </c>
      <c r="DH43" s="107">
        <f t="shared" si="104"/>
        <v>0</v>
      </c>
      <c r="DI43" s="107">
        <f t="shared" si="105"/>
        <v>0</v>
      </c>
      <c r="DJ43" s="107">
        <f t="shared" si="106"/>
        <v>0</v>
      </c>
      <c r="DK43" s="107">
        <f t="shared" si="107"/>
        <v>0</v>
      </c>
      <c r="DL43" s="107">
        <f t="shared" si="108"/>
        <v>0</v>
      </c>
      <c r="DM43" s="107">
        <f t="shared" si="109"/>
        <v>0</v>
      </c>
      <c r="DN43" s="107">
        <f t="shared" si="110"/>
        <v>0</v>
      </c>
      <c r="DO43" s="107">
        <f t="shared" si="111"/>
        <v>0</v>
      </c>
      <c r="DP43" s="107">
        <f t="shared" si="112"/>
        <v>0</v>
      </c>
      <c r="DQ43" s="107">
        <f t="shared" si="113"/>
        <v>0</v>
      </c>
      <c r="DR43" s="107">
        <f t="shared" si="114"/>
        <v>0</v>
      </c>
      <c r="DS43" s="107">
        <f t="shared" si="115"/>
        <v>0</v>
      </c>
      <c r="DT43" s="107">
        <f t="shared" si="116"/>
        <v>0</v>
      </c>
      <c r="DV43" s="107">
        <f t="shared" si="117"/>
        <v>0</v>
      </c>
      <c r="DW43" s="107">
        <f t="shared" si="118"/>
        <v>0</v>
      </c>
      <c r="DX43" s="107">
        <f t="shared" si="119"/>
        <v>0</v>
      </c>
      <c r="DY43" s="107">
        <f t="shared" si="120"/>
        <v>0</v>
      </c>
      <c r="DZ43" s="107">
        <f t="shared" si="121"/>
        <v>0</v>
      </c>
      <c r="EA43" s="107">
        <f t="shared" si="122"/>
        <v>0</v>
      </c>
      <c r="EB43" s="107">
        <f t="shared" si="123"/>
        <v>0</v>
      </c>
      <c r="EC43" s="107">
        <f t="shared" si="124"/>
        <v>0</v>
      </c>
      <c r="ED43" s="107">
        <f t="shared" si="125"/>
        <v>0</v>
      </c>
      <c r="EE43" s="107">
        <f t="shared" si="126"/>
        <v>0</v>
      </c>
      <c r="EG43" s="195">
        <f t="shared" si="127"/>
        <v>0</v>
      </c>
      <c r="EH43" s="195">
        <f t="shared" si="128"/>
        <v>0</v>
      </c>
      <c r="EI43" s="195">
        <f t="shared" si="129"/>
        <v>0</v>
      </c>
      <c r="EJ43" s="195">
        <f t="shared" si="130"/>
        <v>0</v>
      </c>
      <c r="EK43" s="195">
        <f t="shared" si="131"/>
        <v>0</v>
      </c>
      <c r="EL43" s="195">
        <f t="shared" si="131"/>
        <v>0</v>
      </c>
      <c r="EM43" s="195">
        <f t="shared" si="131"/>
        <v>0</v>
      </c>
      <c r="EN43" s="195">
        <f t="shared" si="131"/>
        <v>0</v>
      </c>
      <c r="EO43" s="195">
        <f t="shared" si="131"/>
        <v>0</v>
      </c>
      <c r="EP43" s="195">
        <f t="shared" si="131"/>
        <v>0</v>
      </c>
    </row>
    <row r="44" spans="2:146" x14ac:dyDescent="0.2">
      <c r="B44" s="126">
        <f t="shared" si="12"/>
        <v>1</v>
      </c>
      <c r="C44" s="126" t="str">
        <f t="shared" ca="1" si="79"/>
        <v/>
      </c>
      <c r="D44" s="126" t="str">
        <f t="shared" ca="1" si="80"/>
        <v/>
      </c>
      <c r="E44" s="126" t="str">
        <f t="shared" ca="1" si="81"/>
        <v/>
      </c>
      <c r="F44" s="127" t="str">
        <f ca="1">OFFSET(prihlasky!$H$1,$CJ44,0)</f>
        <v/>
      </c>
      <c r="G44" s="127" t="str">
        <f ca="1">IF(OFFSET(prihlasky!$B$1,$CJ44,0)="","",(OFFSET(prihlasky!$B$1,$CJ44,0)))</f>
        <v/>
      </c>
      <c r="H44" s="127">
        <f ca="1">OFFSET(prihlasky!$I$1,$CJ44,0)</f>
        <v>0</v>
      </c>
      <c r="I44" s="127">
        <f ca="1">OFFSET(prihlasky!$A$1,$CJ44,0)</f>
        <v>0</v>
      </c>
      <c r="J44" s="126">
        <f t="shared" si="82"/>
        <v>0</v>
      </c>
      <c r="K44" s="159">
        <f t="shared" si="83"/>
        <v>0</v>
      </c>
      <c r="L44" s="131">
        <f t="shared" ca="1" si="84"/>
        <v>0</v>
      </c>
      <c r="M44" s="127" t="str">
        <f ca="1">IF(OR(CH44=0,ISERROR(MATCH(I44,KKoef!E:E,0))),"",MATCH(I44,KKoef!E:E,0)-1)</f>
        <v/>
      </c>
      <c r="N44" s="127" t="str">
        <f ca="1">IF(M44="","",OFFSET(KKoef!$B$1,M44,0))</f>
        <v/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250"/>
      <c r="AA44" s="119">
        <f t="shared" ca="1" si="76"/>
        <v>0</v>
      </c>
      <c r="AB44" s="252">
        <f t="shared" si="71"/>
        <v>0</v>
      </c>
      <c r="AC44" s="119">
        <f t="shared" si="72"/>
        <v>0</v>
      </c>
      <c r="AD44" s="252">
        <f t="shared" si="73"/>
        <v>0</v>
      </c>
      <c r="AE44" s="170">
        <f t="shared" ca="1" si="77"/>
        <v>0</v>
      </c>
      <c r="AF44" s="22"/>
      <c r="AG44" s="224"/>
      <c r="AH44" s="194"/>
      <c r="AI44" s="194"/>
      <c r="AJ44" s="194"/>
      <c r="AK44" s="225"/>
      <c r="AL44" s="224"/>
      <c r="AM44" s="194"/>
      <c r="AN44" s="194"/>
      <c r="AO44" s="194"/>
      <c r="AP44" s="225"/>
      <c r="AQ44" s="224"/>
      <c r="AR44" s="194"/>
      <c r="AS44" s="194"/>
      <c r="AT44" s="194"/>
      <c r="AU44" s="225"/>
      <c r="AV44" s="224"/>
      <c r="AW44" s="194"/>
      <c r="AX44" s="194"/>
      <c r="AY44" s="194"/>
      <c r="AZ44" s="225"/>
      <c r="BA44" s="224"/>
      <c r="BB44" s="194"/>
      <c r="BC44" s="194"/>
      <c r="BD44" s="194"/>
      <c r="BE44" s="225"/>
      <c r="BF44" s="224"/>
      <c r="BG44" s="194"/>
      <c r="BH44" s="194"/>
      <c r="BI44" s="194"/>
      <c r="BJ44" s="225"/>
      <c r="BK44" s="212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215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69">
        <f t="shared" si="21"/>
        <v>0</v>
      </c>
      <c r="CH44" s="26">
        <f t="shared" si="78"/>
        <v>0</v>
      </c>
      <c r="CJ44" s="39">
        <v>36</v>
      </c>
      <c r="CK44" s="16">
        <f t="shared" si="85"/>
        <v>0</v>
      </c>
      <c r="CL44" s="51">
        <f t="shared" ca="1" si="75"/>
        <v>0</v>
      </c>
      <c r="CM44" s="51">
        <f t="shared" ca="1" si="75"/>
        <v>0</v>
      </c>
      <c r="CN44" s="51">
        <f t="shared" ca="1" si="75"/>
        <v>0</v>
      </c>
      <c r="CO44" s="51">
        <f t="shared" ca="1" si="86"/>
        <v>0</v>
      </c>
      <c r="CQ44" s="107">
        <f t="shared" si="87"/>
        <v>0</v>
      </c>
      <c r="CR44" s="107">
        <f t="shared" si="88"/>
        <v>0</v>
      </c>
      <c r="CS44" s="107">
        <f t="shared" si="89"/>
        <v>0</v>
      </c>
      <c r="CT44" s="107">
        <f t="shared" si="90"/>
        <v>0</v>
      </c>
      <c r="CU44" s="107">
        <f t="shared" si="91"/>
        <v>0</v>
      </c>
      <c r="CV44" s="107">
        <f t="shared" si="92"/>
        <v>0</v>
      </c>
      <c r="CW44" s="107">
        <f t="shared" si="93"/>
        <v>0</v>
      </c>
      <c r="CX44" s="107">
        <f t="shared" si="94"/>
        <v>0</v>
      </c>
      <c r="CY44" s="107">
        <f t="shared" si="95"/>
        <v>0</v>
      </c>
      <c r="CZ44" s="107">
        <f t="shared" si="96"/>
        <v>0</v>
      </c>
      <c r="DA44" s="107">
        <f t="shared" si="97"/>
        <v>0</v>
      </c>
      <c r="DB44" s="107">
        <f t="shared" si="98"/>
        <v>0</v>
      </c>
      <c r="DC44" s="107">
        <f t="shared" si="99"/>
        <v>0</v>
      </c>
      <c r="DD44" s="107">
        <f t="shared" si="100"/>
        <v>0</v>
      </c>
      <c r="DE44" s="107">
        <f t="shared" si="101"/>
        <v>0</v>
      </c>
      <c r="DF44" s="107">
        <f t="shared" si="102"/>
        <v>0</v>
      </c>
      <c r="DG44" s="107">
        <f t="shared" si="103"/>
        <v>0</v>
      </c>
      <c r="DH44" s="107">
        <f t="shared" si="104"/>
        <v>0</v>
      </c>
      <c r="DI44" s="107">
        <f t="shared" si="105"/>
        <v>0</v>
      </c>
      <c r="DJ44" s="107">
        <f t="shared" si="106"/>
        <v>0</v>
      </c>
      <c r="DK44" s="107">
        <f t="shared" si="107"/>
        <v>0</v>
      </c>
      <c r="DL44" s="107">
        <f t="shared" si="108"/>
        <v>0</v>
      </c>
      <c r="DM44" s="107">
        <f t="shared" si="109"/>
        <v>0</v>
      </c>
      <c r="DN44" s="107">
        <f t="shared" si="110"/>
        <v>0</v>
      </c>
      <c r="DO44" s="107">
        <f t="shared" si="111"/>
        <v>0</v>
      </c>
      <c r="DP44" s="107">
        <f t="shared" si="112"/>
        <v>0</v>
      </c>
      <c r="DQ44" s="107">
        <f t="shared" si="113"/>
        <v>0</v>
      </c>
      <c r="DR44" s="107">
        <f t="shared" si="114"/>
        <v>0</v>
      </c>
      <c r="DS44" s="107">
        <f t="shared" si="115"/>
        <v>0</v>
      </c>
      <c r="DT44" s="107">
        <f t="shared" si="116"/>
        <v>0</v>
      </c>
      <c r="DV44" s="107">
        <f t="shared" si="117"/>
        <v>0</v>
      </c>
      <c r="DW44" s="107">
        <f t="shared" si="118"/>
        <v>0</v>
      </c>
      <c r="DX44" s="107">
        <f t="shared" si="119"/>
        <v>0</v>
      </c>
      <c r="DY44" s="107">
        <f t="shared" si="120"/>
        <v>0</v>
      </c>
      <c r="DZ44" s="107">
        <f t="shared" si="121"/>
        <v>0</v>
      </c>
      <c r="EA44" s="107">
        <f t="shared" si="122"/>
        <v>0</v>
      </c>
      <c r="EB44" s="107">
        <f t="shared" si="123"/>
        <v>0</v>
      </c>
      <c r="EC44" s="107">
        <f t="shared" si="124"/>
        <v>0</v>
      </c>
      <c r="ED44" s="107">
        <f t="shared" si="125"/>
        <v>0</v>
      </c>
      <c r="EE44" s="107">
        <f t="shared" si="126"/>
        <v>0</v>
      </c>
      <c r="EG44" s="195">
        <f t="shared" si="127"/>
        <v>0</v>
      </c>
      <c r="EH44" s="195">
        <f t="shared" si="128"/>
        <v>0</v>
      </c>
      <c r="EI44" s="195">
        <f t="shared" si="129"/>
        <v>0</v>
      </c>
      <c r="EJ44" s="195">
        <f t="shared" si="130"/>
        <v>0</v>
      </c>
      <c r="EK44" s="195">
        <f t="shared" si="131"/>
        <v>0</v>
      </c>
      <c r="EL44" s="195">
        <f t="shared" si="131"/>
        <v>0</v>
      </c>
      <c r="EM44" s="195">
        <f t="shared" si="131"/>
        <v>0</v>
      </c>
      <c r="EN44" s="195">
        <f t="shared" si="131"/>
        <v>0</v>
      </c>
      <c r="EO44" s="195">
        <f t="shared" si="131"/>
        <v>0</v>
      </c>
      <c r="EP44" s="195">
        <f t="shared" si="131"/>
        <v>0</v>
      </c>
    </row>
    <row r="45" spans="2:146" x14ac:dyDescent="0.2">
      <c r="B45" s="126">
        <f t="shared" si="12"/>
        <v>1</v>
      </c>
      <c r="C45" s="126" t="str">
        <f t="shared" ca="1" si="79"/>
        <v/>
      </c>
      <c r="D45" s="126" t="str">
        <f t="shared" ca="1" si="80"/>
        <v/>
      </c>
      <c r="E45" s="126" t="str">
        <f t="shared" ca="1" si="81"/>
        <v/>
      </c>
      <c r="F45" s="127" t="str">
        <f ca="1">OFFSET(prihlasky!$H$1,$CJ45,0)</f>
        <v/>
      </c>
      <c r="G45" s="127" t="str">
        <f ca="1">IF(OFFSET(prihlasky!$B$1,$CJ45,0)="","",(OFFSET(prihlasky!$B$1,$CJ45,0)))</f>
        <v/>
      </c>
      <c r="H45" s="127">
        <f ca="1">OFFSET(prihlasky!$I$1,$CJ45,0)</f>
        <v>0</v>
      </c>
      <c r="I45" s="127">
        <f ca="1">OFFSET(prihlasky!$A$1,$CJ45,0)</f>
        <v>0</v>
      </c>
      <c r="J45" s="126">
        <f t="shared" si="82"/>
        <v>0</v>
      </c>
      <c r="K45" s="159">
        <f t="shared" si="83"/>
        <v>0</v>
      </c>
      <c r="L45" s="131">
        <f t="shared" ca="1" si="84"/>
        <v>0</v>
      </c>
      <c r="M45" s="127" t="str">
        <f ca="1">IF(OR(CH45=0,ISERROR(MATCH(I45,KKoef!E:E,0))),"",MATCH(I45,KKoef!E:E,0)-1)</f>
        <v/>
      </c>
      <c r="N45" s="127" t="str">
        <f ca="1">IF(M45="","",OFFSET(KKoef!$B$1,M45,0))</f>
        <v/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250"/>
      <c r="AA45" s="119">
        <f t="shared" ca="1" si="76"/>
        <v>0</v>
      </c>
      <c r="AB45" s="252">
        <f t="shared" si="71"/>
        <v>0</v>
      </c>
      <c r="AC45" s="119">
        <f t="shared" si="72"/>
        <v>0</v>
      </c>
      <c r="AD45" s="252">
        <f t="shared" si="73"/>
        <v>0</v>
      </c>
      <c r="AE45" s="170">
        <f t="shared" ca="1" si="77"/>
        <v>0</v>
      </c>
      <c r="AF45" s="22"/>
      <c r="AG45" s="224"/>
      <c r="AH45" s="194"/>
      <c r="AI45" s="194"/>
      <c r="AJ45" s="194"/>
      <c r="AK45" s="225"/>
      <c r="AL45" s="224"/>
      <c r="AM45" s="194"/>
      <c r="AN45" s="194"/>
      <c r="AO45" s="194"/>
      <c r="AP45" s="225"/>
      <c r="AQ45" s="224"/>
      <c r="AR45" s="194"/>
      <c r="AS45" s="194"/>
      <c r="AT45" s="194"/>
      <c r="AU45" s="225"/>
      <c r="AV45" s="224"/>
      <c r="AW45" s="194"/>
      <c r="AX45" s="194"/>
      <c r="AY45" s="194"/>
      <c r="AZ45" s="225"/>
      <c r="BA45" s="224"/>
      <c r="BB45" s="194"/>
      <c r="BC45" s="194"/>
      <c r="BD45" s="194"/>
      <c r="BE45" s="225"/>
      <c r="BF45" s="224"/>
      <c r="BG45" s="194"/>
      <c r="BH45" s="194"/>
      <c r="BI45" s="194"/>
      <c r="BJ45" s="225"/>
      <c r="BK45" s="212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215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69">
        <f t="shared" si="21"/>
        <v>0</v>
      </c>
      <c r="CH45" s="26">
        <f t="shared" si="78"/>
        <v>0</v>
      </c>
      <c r="CJ45" s="39">
        <v>37</v>
      </c>
      <c r="CK45" s="16">
        <f t="shared" si="85"/>
        <v>0</v>
      </c>
      <c r="CL45" s="51">
        <f t="shared" ca="1" si="75"/>
        <v>0</v>
      </c>
      <c r="CM45" s="51">
        <f t="shared" ca="1" si="75"/>
        <v>0</v>
      </c>
      <c r="CN45" s="51">
        <f t="shared" ca="1" si="75"/>
        <v>0</v>
      </c>
      <c r="CO45" s="51">
        <f t="shared" ca="1" si="86"/>
        <v>0</v>
      </c>
      <c r="CQ45" s="107">
        <f t="shared" si="87"/>
        <v>0</v>
      </c>
      <c r="CR45" s="107">
        <f t="shared" si="88"/>
        <v>0</v>
      </c>
      <c r="CS45" s="107">
        <f t="shared" si="89"/>
        <v>0</v>
      </c>
      <c r="CT45" s="107">
        <f t="shared" si="90"/>
        <v>0</v>
      </c>
      <c r="CU45" s="107">
        <f t="shared" si="91"/>
        <v>0</v>
      </c>
      <c r="CV45" s="107">
        <f t="shared" si="92"/>
        <v>0</v>
      </c>
      <c r="CW45" s="107">
        <f t="shared" si="93"/>
        <v>0</v>
      </c>
      <c r="CX45" s="107">
        <f t="shared" si="94"/>
        <v>0</v>
      </c>
      <c r="CY45" s="107">
        <f t="shared" si="95"/>
        <v>0</v>
      </c>
      <c r="CZ45" s="107">
        <f t="shared" si="96"/>
        <v>0</v>
      </c>
      <c r="DA45" s="107">
        <f t="shared" si="97"/>
        <v>0</v>
      </c>
      <c r="DB45" s="107">
        <f t="shared" si="98"/>
        <v>0</v>
      </c>
      <c r="DC45" s="107">
        <f t="shared" si="99"/>
        <v>0</v>
      </c>
      <c r="DD45" s="107">
        <f t="shared" si="100"/>
        <v>0</v>
      </c>
      <c r="DE45" s="107">
        <f t="shared" si="101"/>
        <v>0</v>
      </c>
      <c r="DF45" s="107">
        <f t="shared" si="102"/>
        <v>0</v>
      </c>
      <c r="DG45" s="107">
        <f t="shared" si="103"/>
        <v>0</v>
      </c>
      <c r="DH45" s="107">
        <f t="shared" si="104"/>
        <v>0</v>
      </c>
      <c r="DI45" s="107">
        <f t="shared" si="105"/>
        <v>0</v>
      </c>
      <c r="DJ45" s="107">
        <f t="shared" si="106"/>
        <v>0</v>
      </c>
      <c r="DK45" s="107">
        <f t="shared" si="107"/>
        <v>0</v>
      </c>
      <c r="DL45" s="107">
        <f t="shared" si="108"/>
        <v>0</v>
      </c>
      <c r="DM45" s="107">
        <f t="shared" si="109"/>
        <v>0</v>
      </c>
      <c r="DN45" s="107">
        <f t="shared" si="110"/>
        <v>0</v>
      </c>
      <c r="DO45" s="107">
        <f t="shared" si="111"/>
        <v>0</v>
      </c>
      <c r="DP45" s="107">
        <f t="shared" si="112"/>
        <v>0</v>
      </c>
      <c r="DQ45" s="107">
        <f t="shared" si="113"/>
        <v>0</v>
      </c>
      <c r="DR45" s="107">
        <f t="shared" si="114"/>
        <v>0</v>
      </c>
      <c r="DS45" s="107">
        <f t="shared" si="115"/>
        <v>0</v>
      </c>
      <c r="DT45" s="107">
        <f t="shared" si="116"/>
        <v>0</v>
      </c>
      <c r="DV45" s="107">
        <f t="shared" si="117"/>
        <v>0</v>
      </c>
      <c r="DW45" s="107">
        <f t="shared" si="118"/>
        <v>0</v>
      </c>
      <c r="DX45" s="107">
        <f t="shared" si="119"/>
        <v>0</v>
      </c>
      <c r="DY45" s="107">
        <f t="shared" si="120"/>
        <v>0</v>
      </c>
      <c r="DZ45" s="107">
        <f t="shared" si="121"/>
        <v>0</v>
      </c>
      <c r="EA45" s="107">
        <f t="shared" si="122"/>
        <v>0</v>
      </c>
      <c r="EB45" s="107">
        <f t="shared" si="123"/>
        <v>0</v>
      </c>
      <c r="EC45" s="107">
        <f t="shared" si="124"/>
        <v>0</v>
      </c>
      <c r="ED45" s="107">
        <f t="shared" si="125"/>
        <v>0</v>
      </c>
      <c r="EE45" s="107">
        <f t="shared" si="126"/>
        <v>0</v>
      </c>
      <c r="EG45" s="195">
        <f t="shared" si="127"/>
        <v>0</v>
      </c>
      <c r="EH45" s="195">
        <f t="shared" si="128"/>
        <v>0</v>
      </c>
      <c r="EI45" s="195">
        <f t="shared" si="129"/>
        <v>0</v>
      </c>
      <c r="EJ45" s="195">
        <f t="shared" si="130"/>
        <v>0</v>
      </c>
      <c r="EK45" s="195">
        <f t="shared" si="131"/>
        <v>0</v>
      </c>
      <c r="EL45" s="195">
        <f t="shared" si="131"/>
        <v>0</v>
      </c>
      <c r="EM45" s="195">
        <f t="shared" si="131"/>
        <v>0</v>
      </c>
      <c r="EN45" s="195">
        <f t="shared" si="131"/>
        <v>0</v>
      </c>
      <c r="EO45" s="195">
        <f t="shared" si="131"/>
        <v>0</v>
      </c>
      <c r="EP45" s="195">
        <f t="shared" si="131"/>
        <v>0</v>
      </c>
    </row>
    <row r="46" spans="2:146" x14ac:dyDescent="0.2">
      <c r="B46" s="126">
        <f t="shared" si="12"/>
        <v>1</v>
      </c>
      <c r="C46" s="126" t="str">
        <f t="shared" ca="1" si="79"/>
        <v/>
      </c>
      <c r="D46" s="126" t="str">
        <f t="shared" ca="1" si="80"/>
        <v/>
      </c>
      <c r="E46" s="126" t="str">
        <f t="shared" ca="1" si="81"/>
        <v/>
      </c>
      <c r="F46" s="127" t="str">
        <f ca="1">OFFSET(prihlasky!$H$1,$CJ46,0)</f>
        <v/>
      </c>
      <c r="G46" s="127" t="str">
        <f ca="1">IF(OFFSET(prihlasky!$B$1,$CJ46,0)="","",(OFFSET(prihlasky!$B$1,$CJ46,0)))</f>
        <v/>
      </c>
      <c r="H46" s="127">
        <f ca="1">OFFSET(prihlasky!$I$1,$CJ46,0)</f>
        <v>0</v>
      </c>
      <c r="I46" s="127">
        <f ca="1">OFFSET(prihlasky!$A$1,$CJ46,0)</f>
        <v>0</v>
      </c>
      <c r="J46" s="126">
        <f t="shared" si="82"/>
        <v>0</v>
      </c>
      <c r="K46" s="159">
        <f t="shared" si="83"/>
        <v>0</v>
      </c>
      <c r="L46" s="131">
        <f t="shared" ca="1" si="84"/>
        <v>0</v>
      </c>
      <c r="M46" s="127" t="str">
        <f ca="1">IF(OR(CH46=0,ISERROR(MATCH(I46,KKoef!E:E,0))),"",MATCH(I46,KKoef!E:E,0)-1)</f>
        <v/>
      </c>
      <c r="N46" s="127" t="str">
        <f ca="1">IF(M46="","",OFFSET(KKoef!$B$1,M46,0))</f>
        <v/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250"/>
      <c r="AA46" s="119">
        <f t="shared" ca="1" si="76"/>
        <v>0</v>
      </c>
      <c r="AB46" s="252">
        <f t="shared" si="71"/>
        <v>0</v>
      </c>
      <c r="AC46" s="119">
        <f t="shared" si="72"/>
        <v>0</v>
      </c>
      <c r="AD46" s="252">
        <f t="shared" si="73"/>
        <v>0</v>
      </c>
      <c r="AE46" s="170">
        <f t="shared" ca="1" si="77"/>
        <v>0</v>
      </c>
      <c r="AF46" s="22"/>
      <c r="AG46" s="224"/>
      <c r="AH46" s="194"/>
      <c r="AI46" s="194"/>
      <c r="AJ46" s="194"/>
      <c r="AK46" s="225"/>
      <c r="AL46" s="224"/>
      <c r="AM46" s="194"/>
      <c r="AN46" s="194"/>
      <c r="AO46" s="194"/>
      <c r="AP46" s="225"/>
      <c r="AQ46" s="224"/>
      <c r="AR46" s="194"/>
      <c r="AS46" s="194"/>
      <c r="AT46" s="194"/>
      <c r="AU46" s="225"/>
      <c r="AV46" s="224"/>
      <c r="AW46" s="194"/>
      <c r="AX46" s="194"/>
      <c r="AY46" s="194"/>
      <c r="AZ46" s="225"/>
      <c r="BA46" s="224"/>
      <c r="BB46" s="194"/>
      <c r="BC46" s="194"/>
      <c r="BD46" s="194"/>
      <c r="BE46" s="225"/>
      <c r="BF46" s="224"/>
      <c r="BG46" s="194"/>
      <c r="BH46" s="194"/>
      <c r="BI46" s="194"/>
      <c r="BJ46" s="225"/>
      <c r="BK46" s="212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215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69">
        <f t="shared" si="21"/>
        <v>0</v>
      </c>
      <c r="CH46" s="26">
        <f t="shared" si="78"/>
        <v>0</v>
      </c>
      <c r="CJ46" s="39">
        <v>38</v>
      </c>
      <c r="CK46" s="16">
        <f t="shared" si="85"/>
        <v>0</v>
      </c>
      <c r="CL46" s="51">
        <f t="shared" ca="1" si="75"/>
        <v>0</v>
      </c>
      <c r="CM46" s="51">
        <f t="shared" ca="1" si="75"/>
        <v>0</v>
      </c>
      <c r="CN46" s="51">
        <f t="shared" ca="1" si="75"/>
        <v>0</v>
      </c>
      <c r="CO46" s="51">
        <f t="shared" ca="1" si="86"/>
        <v>0</v>
      </c>
      <c r="CQ46" s="107">
        <f t="shared" si="87"/>
        <v>0</v>
      </c>
      <c r="CR46" s="107">
        <f t="shared" si="88"/>
        <v>0</v>
      </c>
      <c r="CS46" s="107">
        <f t="shared" si="89"/>
        <v>0</v>
      </c>
      <c r="CT46" s="107">
        <f t="shared" si="90"/>
        <v>0</v>
      </c>
      <c r="CU46" s="107">
        <f t="shared" si="91"/>
        <v>0</v>
      </c>
      <c r="CV46" s="107">
        <f t="shared" si="92"/>
        <v>0</v>
      </c>
      <c r="CW46" s="107">
        <f t="shared" si="93"/>
        <v>0</v>
      </c>
      <c r="CX46" s="107">
        <f t="shared" si="94"/>
        <v>0</v>
      </c>
      <c r="CY46" s="107">
        <f t="shared" si="95"/>
        <v>0</v>
      </c>
      <c r="CZ46" s="107">
        <f t="shared" si="96"/>
        <v>0</v>
      </c>
      <c r="DA46" s="107">
        <f t="shared" si="97"/>
        <v>0</v>
      </c>
      <c r="DB46" s="107">
        <f t="shared" si="98"/>
        <v>0</v>
      </c>
      <c r="DC46" s="107">
        <f t="shared" si="99"/>
        <v>0</v>
      </c>
      <c r="DD46" s="107">
        <f t="shared" si="100"/>
        <v>0</v>
      </c>
      <c r="DE46" s="107">
        <f t="shared" si="101"/>
        <v>0</v>
      </c>
      <c r="DF46" s="107">
        <f t="shared" si="102"/>
        <v>0</v>
      </c>
      <c r="DG46" s="107">
        <f t="shared" si="103"/>
        <v>0</v>
      </c>
      <c r="DH46" s="107">
        <f t="shared" si="104"/>
        <v>0</v>
      </c>
      <c r="DI46" s="107">
        <f t="shared" si="105"/>
        <v>0</v>
      </c>
      <c r="DJ46" s="107">
        <f t="shared" si="106"/>
        <v>0</v>
      </c>
      <c r="DK46" s="107">
        <f t="shared" si="107"/>
        <v>0</v>
      </c>
      <c r="DL46" s="107">
        <f t="shared" si="108"/>
        <v>0</v>
      </c>
      <c r="DM46" s="107">
        <f t="shared" si="109"/>
        <v>0</v>
      </c>
      <c r="DN46" s="107">
        <f t="shared" si="110"/>
        <v>0</v>
      </c>
      <c r="DO46" s="107">
        <f t="shared" si="111"/>
        <v>0</v>
      </c>
      <c r="DP46" s="107">
        <f t="shared" si="112"/>
        <v>0</v>
      </c>
      <c r="DQ46" s="107">
        <f t="shared" si="113"/>
        <v>0</v>
      </c>
      <c r="DR46" s="107">
        <f t="shared" si="114"/>
        <v>0</v>
      </c>
      <c r="DS46" s="107">
        <f t="shared" si="115"/>
        <v>0</v>
      </c>
      <c r="DT46" s="107">
        <f t="shared" si="116"/>
        <v>0</v>
      </c>
      <c r="DV46" s="107">
        <f t="shared" si="117"/>
        <v>0</v>
      </c>
      <c r="DW46" s="107">
        <f t="shared" si="118"/>
        <v>0</v>
      </c>
      <c r="DX46" s="107">
        <f t="shared" si="119"/>
        <v>0</v>
      </c>
      <c r="DY46" s="107">
        <f t="shared" si="120"/>
        <v>0</v>
      </c>
      <c r="DZ46" s="107">
        <f t="shared" si="121"/>
        <v>0</v>
      </c>
      <c r="EA46" s="107">
        <f t="shared" si="122"/>
        <v>0</v>
      </c>
      <c r="EB46" s="107">
        <f t="shared" si="123"/>
        <v>0</v>
      </c>
      <c r="EC46" s="107">
        <f t="shared" si="124"/>
        <v>0</v>
      </c>
      <c r="ED46" s="107">
        <f t="shared" si="125"/>
        <v>0</v>
      </c>
      <c r="EE46" s="107">
        <f t="shared" si="126"/>
        <v>0</v>
      </c>
      <c r="EG46" s="195">
        <f t="shared" si="127"/>
        <v>0</v>
      </c>
      <c r="EH46" s="195">
        <f t="shared" si="128"/>
        <v>0</v>
      </c>
      <c r="EI46" s="195">
        <f t="shared" si="129"/>
        <v>0</v>
      </c>
      <c r="EJ46" s="195">
        <f t="shared" si="130"/>
        <v>0</v>
      </c>
      <c r="EK46" s="195">
        <f t="shared" si="131"/>
        <v>0</v>
      </c>
      <c r="EL46" s="195">
        <f t="shared" si="131"/>
        <v>0</v>
      </c>
      <c r="EM46" s="195">
        <f t="shared" si="131"/>
        <v>0</v>
      </c>
      <c r="EN46" s="195">
        <f t="shared" si="131"/>
        <v>0</v>
      </c>
      <c r="EO46" s="195">
        <f t="shared" si="131"/>
        <v>0</v>
      </c>
      <c r="EP46" s="195">
        <f t="shared" si="131"/>
        <v>0</v>
      </c>
    </row>
    <row r="47" spans="2:146" x14ac:dyDescent="0.2">
      <c r="B47" s="126">
        <f t="shared" si="12"/>
        <v>1</v>
      </c>
      <c r="C47" s="126" t="str">
        <f t="shared" ca="1" si="79"/>
        <v/>
      </c>
      <c r="D47" s="126" t="str">
        <f t="shared" ca="1" si="80"/>
        <v/>
      </c>
      <c r="E47" s="126" t="str">
        <f t="shared" ca="1" si="81"/>
        <v/>
      </c>
      <c r="F47" s="127" t="str">
        <f ca="1">OFFSET(prihlasky!$H$1,$CJ47,0)</f>
        <v/>
      </c>
      <c r="G47" s="127" t="str">
        <f ca="1">IF(OFFSET(prihlasky!$B$1,$CJ47,0)="","",(OFFSET(prihlasky!$B$1,$CJ47,0)))</f>
        <v/>
      </c>
      <c r="H47" s="127">
        <f ca="1">OFFSET(prihlasky!$I$1,$CJ47,0)</f>
        <v>0</v>
      </c>
      <c r="I47" s="127">
        <f ca="1">OFFSET(prihlasky!$A$1,$CJ47,0)</f>
        <v>0</v>
      </c>
      <c r="J47" s="126">
        <f t="shared" si="82"/>
        <v>0</v>
      </c>
      <c r="K47" s="159">
        <f t="shared" si="83"/>
        <v>0</v>
      </c>
      <c r="L47" s="131">
        <f t="shared" ca="1" si="84"/>
        <v>0</v>
      </c>
      <c r="M47" s="127" t="str">
        <f ca="1">IF(OR(CH47=0,ISERROR(MATCH(I47,KKoef!E:E,0))),"",MATCH(I47,KKoef!E:E,0)-1)</f>
        <v/>
      </c>
      <c r="N47" s="127" t="str">
        <f ca="1">IF(M47="","",OFFSET(KKoef!$B$1,M47,0))</f>
        <v/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250"/>
      <c r="AA47" s="119">
        <f t="shared" ca="1" si="76"/>
        <v>0</v>
      </c>
      <c r="AB47" s="252">
        <f t="shared" si="71"/>
        <v>0</v>
      </c>
      <c r="AC47" s="119">
        <f t="shared" si="72"/>
        <v>0</v>
      </c>
      <c r="AD47" s="252">
        <f t="shared" si="73"/>
        <v>0</v>
      </c>
      <c r="AE47" s="170">
        <f t="shared" ca="1" si="77"/>
        <v>0</v>
      </c>
      <c r="AF47" s="22"/>
      <c r="AG47" s="224"/>
      <c r="AH47" s="194"/>
      <c r="AI47" s="194"/>
      <c r="AJ47" s="194"/>
      <c r="AK47" s="225"/>
      <c r="AL47" s="224"/>
      <c r="AM47" s="194"/>
      <c r="AN47" s="194"/>
      <c r="AO47" s="194"/>
      <c r="AP47" s="225"/>
      <c r="AQ47" s="224"/>
      <c r="AR47" s="194"/>
      <c r="AS47" s="194"/>
      <c r="AT47" s="194"/>
      <c r="AU47" s="225"/>
      <c r="AV47" s="224"/>
      <c r="AW47" s="194"/>
      <c r="AX47" s="194"/>
      <c r="AY47" s="194"/>
      <c r="AZ47" s="225"/>
      <c r="BA47" s="224"/>
      <c r="BB47" s="194"/>
      <c r="BC47" s="194"/>
      <c r="BD47" s="194"/>
      <c r="BE47" s="225"/>
      <c r="BF47" s="224"/>
      <c r="BG47" s="194"/>
      <c r="BH47" s="194"/>
      <c r="BI47" s="194"/>
      <c r="BJ47" s="225"/>
      <c r="BK47" s="212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215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69">
        <f t="shared" si="21"/>
        <v>0</v>
      </c>
      <c r="CH47" s="26">
        <f t="shared" si="78"/>
        <v>0</v>
      </c>
      <c r="CJ47" s="39">
        <v>39</v>
      </c>
      <c r="CK47" s="16">
        <f t="shared" si="85"/>
        <v>0</v>
      </c>
      <c r="CL47" s="51">
        <f t="shared" ca="1" si="75"/>
        <v>0</v>
      </c>
      <c r="CM47" s="51">
        <f t="shared" ca="1" si="75"/>
        <v>0</v>
      </c>
      <c r="CN47" s="51">
        <f t="shared" ca="1" si="75"/>
        <v>0</v>
      </c>
      <c r="CO47" s="51">
        <f t="shared" ca="1" si="86"/>
        <v>0</v>
      </c>
      <c r="CQ47" s="107">
        <f t="shared" si="87"/>
        <v>0</v>
      </c>
      <c r="CR47" s="107">
        <f t="shared" si="88"/>
        <v>0</v>
      </c>
      <c r="CS47" s="107">
        <f t="shared" si="89"/>
        <v>0</v>
      </c>
      <c r="CT47" s="107">
        <f t="shared" si="90"/>
        <v>0</v>
      </c>
      <c r="CU47" s="107">
        <f t="shared" si="91"/>
        <v>0</v>
      </c>
      <c r="CV47" s="107">
        <f t="shared" si="92"/>
        <v>0</v>
      </c>
      <c r="CW47" s="107">
        <f t="shared" si="93"/>
        <v>0</v>
      </c>
      <c r="CX47" s="107">
        <f t="shared" si="94"/>
        <v>0</v>
      </c>
      <c r="CY47" s="107">
        <f t="shared" si="95"/>
        <v>0</v>
      </c>
      <c r="CZ47" s="107">
        <f t="shared" si="96"/>
        <v>0</v>
      </c>
      <c r="DA47" s="107">
        <f t="shared" si="97"/>
        <v>0</v>
      </c>
      <c r="DB47" s="107">
        <f t="shared" si="98"/>
        <v>0</v>
      </c>
      <c r="DC47" s="107">
        <f t="shared" si="99"/>
        <v>0</v>
      </c>
      <c r="DD47" s="107">
        <f t="shared" si="100"/>
        <v>0</v>
      </c>
      <c r="DE47" s="107">
        <f t="shared" si="101"/>
        <v>0</v>
      </c>
      <c r="DF47" s="107">
        <f t="shared" si="102"/>
        <v>0</v>
      </c>
      <c r="DG47" s="107">
        <f t="shared" si="103"/>
        <v>0</v>
      </c>
      <c r="DH47" s="107">
        <f t="shared" si="104"/>
        <v>0</v>
      </c>
      <c r="DI47" s="107">
        <f t="shared" si="105"/>
        <v>0</v>
      </c>
      <c r="DJ47" s="107">
        <f t="shared" si="106"/>
        <v>0</v>
      </c>
      <c r="DK47" s="107">
        <f t="shared" si="107"/>
        <v>0</v>
      </c>
      <c r="DL47" s="107">
        <f t="shared" si="108"/>
        <v>0</v>
      </c>
      <c r="DM47" s="107">
        <f t="shared" si="109"/>
        <v>0</v>
      </c>
      <c r="DN47" s="107">
        <f t="shared" si="110"/>
        <v>0</v>
      </c>
      <c r="DO47" s="107">
        <f t="shared" si="111"/>
        <v>0</v>
      </c>
      <c r="DP47" s="107">
        <f t="shared" si="112"/>
        <v>0</v>
      </c>
      <c r="DQ47" s="107">
        <f t="shared" si="113"/>
        <v>0</v>
      </c>
      <c r="DR47" s="107">
        <f t="shared" si="114"/>
        <v>0</v>
      </c>
      <c r="DS47" s="107">
        <f t="shared" si="115"/>
        <v>0</v>
      </c>
      <c r="DT47" s="107">
        <f t="shared" si="116"/>
        <v>0</v>
      </c>
      <c r="DV47" s="107">
        <f t="shared" si="117"/>
        <v>0</v>
      </c>
      <c r="DW47" s="107">
        <f t="shared" si="118"/>
        <v>0</v>
      </c>
      <c r="DX47" s="107">
        <f t="shared" si="119"/>
        <v>0</v>
      </c>
      <c r="DY47" s="107">
        <f t="shared" si="120"/>
        <v>0</v>
      </c>
      <c r="DZ47" s="107">
        <f t="shared" si="121"/>
        <v>0</v>
      </c>
      <c r="EA47" s="107">
        <f t="shared" si="122"/>
        <v>0</v>
      </c>
      <c r="EB47" s="107">
        <f t="shared" si="123"/>
        <v>0</v>
      </c>
      <c r="EC47" s="107">
        <f t="shared" si="124"/>
        <v>0</v>
      </c>
      <c r="ED47" s="107">
        <f t="shared" si="125"/>
        <v>0</v>
      </c>
      <c r="EE47" s="107">
        <f t="shared" si="126"/>
        <v>0</v>
      </c>
      <c r="EG47" s="195">
        <f t="shared" si="127"/>
        <v>0</v>
      </c>
      <c r="EH47" s="195">
        <f t="shared" si="128"/>
        <v>0</v>
      </c>
      <c r="EI47" s="195">
        <f t="shared" si="129"/>
        <v>0</v>
      </c>
      <c r="EJ47" s="195">
        <f t="shared" si="130"/>
        <v>0</v>
      </c>
      <c r="EK47" s="195">
        <f t="shared" si="131"/>
        <v>0</v>
      </c>
      <c r="EL47" s="195">
        <f t="shared" si="131"/>
        <v>0</v>
      </c>
      <c r="EM47" s="195">
        <f t="shared" si="131"/>
        <v>0</v>
      </c>
      <c r="EN47" s="195">
        <f t="shared" si="131"/>
        <v>0</v>
      </c>
      <c r="EO47" s="195">
        <f t="shared" si="131"/>
        <v>0</v>
      </c>
      <c r="EP47" s="195">
        <f t="shared" si="131"/>
        <v>0</v>
      </c>
    </row>
    <row r="48" spans="2:146" x14ac:dyDescent="0.2">
      <c r="B48" s="126">
        <f t="shared" si="12"/>
        <v>1</v>
      </c>
      <c r="C48" s="126" t="str">
        <f t="shared" ca="1" si="79"/>
        <v/>
      </c>
      <c r="D48" s="126" t="str">
        <f t="shared" ca="1" si="80"/>
        <v/>
      </c>
      <c r="E48" s="126" t="str">
        <f t="shared" ca="1" si="81"/>
        <v/>
      </c>
      <c r="F48" s="127" t="str">
        <f ca="1">OFFSET(prihlasky!$H$1,$CJ48,0)</f>
        <v/>
      </c>
      <c r="G48" s="127" t="str">
        <f ca="1">IF(OFFSET(prihlasky!$B$1,$CJ48,0)="","",(OFFSET(prihlasky!$B$1,$CJ48,0)))</f>
        <v/>
      </c>
      <c r="H48" s="127">
        <f ca="1">OFFSET(prihlasky!$I$1,$CJ48,0)</f>
        <v>0</v>
      </c>
      <c r="I48" s="127">
        <f ca="1">OFFSET(prihlasky!$A$1,$CJ48,0)</f>
        <v>0</v>
      </c>
      <c r="J48" s="126">
        <f t="shared" si="82"/>
        <v>0</v>
      </c>
      <c r="K48" s="159">
        <f t="shared" si="83"/>
        <v>0</v>
      </c>
      <c r="L48" s="131">
        <f t="shared" ca="1" si="84"/>
        <v>0</v>
      </c>
      <c r="M48" s="127" t="str">
        <f ca="1">IF(OR(CH48=0,ISERROR(MATCH(I48,KKoef!E:E,0))),"",MATCH(I48,KKoef!E:E,0)-1)</f>
        <v/>
      </c>
      <c r="N48" s="127" t="str">
        <f ca="1">IF(M48="","",OFFSET(KKoef!$B$1,M48,0))</f>
        <v/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250"/>
      <c r="AA48" s="119">
        <f t="shared" ca="1" si="76"/>
        <v>0</v>
      </c>
      <c r="AB48" s="252">
        <f t="shared" si="71"/>
        <v>0</v>
      </c>
      <c r="AC48" s="119">
        <f t="shared" si="72"/>
        <v>0</v>
      </c>
      <c r="AD48" s="252">
        <f t="shared" si="73"/>
        <v>0</v>
      </c>
      <c r="AE48" s="170">
        <f t="shared" ca="1" si="77"/>
        <v>0</v>
      </c>
      <c r="AF48" s="22"/>
      <c r="AG48" s="224"/>
      <c r="AH48" s="194"/>
      <c r="AI48" s="194"/>
      <c r="AJ48" s="194"/>
      <c r="AK48" s="225"/>
      <c r="AL48" s="224"/>
      <c r="AM48" s="194"/>
      <c r="AN48" s="194"/>
      <c r="AO48" s="194"/>
      <c r="AP48" s="225"/>
      <c r="AQ48" s="224"/>
      <c r="AR48" s="194"/>
      <c r="AS48" s="194"/>
      <c r="AT48" s="194"/>
      <c r="AU48" s="225"/>
      <c r="AV48" s="224"/>
      <c r="AW48" s="194"/>
      <c r="AX48" s="194"/>
      <c r="AY48" s="194"/>
      <c r="AZ48" s="225"/>
      <c r="BA48" s="224"/>
      <c r="BB48" s="194"/>
      <c r="BC48" s="194"/>
      <c r="BD48" s="194"/>
      <c r="BE48" s="225"/>
      <c r="BF48" s="224"/>
      <c r="BG48" s="194"/>
      <c r="BH48" s="194"/>
      <c r="BI48" s="194"/>
      <c r="BJ48" s="225"/>
      <c r="BK48" s="212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215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69">
        <f t="shared" si="21"/>
        <v>0</v>
      </c>
      <c r="CH48" s="26">
        <f t="shared" si="78"/>
        <v>0</v>
      </c>
      <c r="CJ48" s="39">
        <v>40</v>
      </c>
      <c r="CK48" s="16">
        <f t="shared" si="85"/>
        <v>0</v>
      </c>
      <c r="CL48" s="51">
        <f t="shared" ca="1" si="75"/>
        <v>0</v>
      </c>
      <c r="CM48" s="51">
        <f t="shared" ca="1" si="75"/>
        <v>0</v>
      </c>
      <c r="CN48" s="51">
        <f t="shared" ca="1" si="75"/>
        <v>0</v>
      </c>
      <c r="CO48" s="51">
        <f t="shared" ca="1" si="86"/>
        <v>0</v>
      </c>
      <c r="CQ48" s="107">
        <f t="shared" si="87"/>
        <v>0</v>
      </c>
      <c r="CR48" s="107">
        <f t="shared" si="88"/>
        <v>0</v>
      </c>
      <c r="CS48" s="107">
        <f t="shared" si="89"/>
        <v>0</v>
      </c>
      <c r="CT48" s="107">
        <f t="shared" si="90"/>
        <v>0</v>
      </c>
      <c r="CU48" s="107">
        <f t="shared" si="91"/>
        <v>0</v>
      </c>
      <c r="CV48" s="107">
        <f t="shared" si="92"/>
        <v>0</v>
      </c>
      <c r="CW48" s="107">
        <f t="shared" si="93"/>
        <v>0</v>
      </c>
      <c r="CX48" s="107">
        <f t="shared" si="94"/>
        <v>0</v>
      </c>
      <c r="CY48" s="107">
        <f t="shared" si="95"/>
        <v>0</v>
      </c>
      <c r="CZ48" s="107">
        <f t="shared" si="96"/>
        <v>0</v>
      </c>
      <c r="DA48" s="107">
        <f t="shared" si="97"/>
        <v>0</v>
      </c>
      <c r="DB48" s="107">
        <f t="shared" si="98"/>
        <v>0</v>
      </c>
      <c r="DC48" s="107">
        <f t="shared" si="99"/>
        <v>0</v>
      </c>
      <c r="DD48" s="107">
        <f t="shared" si="100"/>
        <v>0</v>
      </c>
      <c r="DE48" s="107">
        <f t="shared" si="101"/>
        <v>0</v>
      </c>
      <c r="DF48" s="107">
        <f t="shared" si="102"/>
        <v>0</v>
      </c>
      <c r="DG48" s="107">
        <f t="shared" si="103"/>
        <v>0</v>
      </c>
      <c r="DH48" s="107">
        <f t="shared" si="104"/>
        <v>0</v>
      </c>
      <c r="DI48" s="107">
        <f t="shared" si="105"/>
        <v>0</v>
      </c>
      <c r="DJ48" s="107">
        <f t="shared" si="106"/>
        <v>0</v>
      </c>
      <c r="DK48" s="107">
        <f t="shared" si="107"/>
        <v>0</v>
      </c>
      <c r="DL48" s="107">
        <f t="shared" si="108"/>
        <v>0</v>
      </c>
      <c r="DM48" s="107">
        <f t="shared" si="109"/>
        <v>0</v>
      </c>
      <c r="DN48" s="107">
        <f t="shared" si="110"/>
        <v>0</v>
      </c>
      <c r="DO48" s="107">
        <f t="shared" si="111"/>
        <v>0</v>
      </c>
      <c r="DP48" s="107">
        <f t="shared" si="112"/>
        <v>0</v>
      </c>
      <c r="DQ48" s="107">
        <f t="shared" si="113"/>
        <v>0</v>
      </c>
      <c r="DR48" s="107">
        <f t="shared" si="114"/>
        <v>0</v>
      </c>
      <c r="DS48" s="107">
        <f t="shared" si="115"/>
        <v>0</v>
      </c>
      <c r="DT48" s="107">
        <f t="shared" si="116"/>
        <v>0</v>
      </c>
      <c r="DV48" s="107">
        <f t="shared" si="117"/>
        <v>0</v>
      </c>
      <c r="DW48" s="107">
        <f t="shared" si="118"/>
        <v>0</v>
      </c>
      <c r="DX48" s="107">
        <f t="shared" si="119"/>
        <v>0</v>
      </c>
      <c r="DY48" s="107">
        <f t="shared" si="120"/>
        <v>0</v>
      </c>
      <c r="DZ48" s="107">
        <f t="shared" si="121"/>
        <v>0</v>
      </c>
      <c r="EA48" s="107">
        <f t="shared" si="122"/>
        <v>0</v>
      </c>
      <c r="EB48" s="107">
        <f t="shared" si="123"/>
        <v>0</v>
      </c>
      <c r="EC48" s="107">
        <f t="shared" si="124"/>
        <v>0</v>
      </c>
      <c r="ED48" s="107">
        <f t="shared" si="125"/>
        <v>0</v>
      </c>
      <c r="EE48" s="107">
        <f t="shared" si="126"/>
        <v>0</v>
      </c>
      <c r="EG48" s="195">
        <f t="shared" si="127"/>
        <v>0</v>
      </c>
      <c r="EH48" s="195">
        <f t="shared" si="128"/>
        <v>0</v>
      </c>
      <c r="EI48" s="195">
        <f t="shared" si="129"/>
        <v>0</v>
      </c>
      <c r="EJ48" s="195">
        <f t="shared" si="130"/>
        <v>0</v>
      </c>
      <c r="EK48" s="195">
        <f t="shared" si="131"/>
        <v>0</v>
      </c>
      <c r="EL48" s="195">
        <f t="shared" si="131"/>
        <v>0</v>
      </c>
      <c r="EM48" s="195">
        <f t="shared" si="131"/>
        <v>0</v>
      </c>
      <c r="EN48" s="195">
        <f t="shared" si="131"/>
        <v>0</v>
      </c>
      <c r="EO48" s="195">
        <f t="shared" si="131"/>
        <v>0</v>
      </c>
      <c r="EP48" s="195">
        <f t="shared" si="131"/>
        <v>0</v>
      </c>
    </row>
    <row r="49" spans="2:146" x14ac:dyDescent="0.2">
      <c r="B49" s="126">
        <f t="shared" si="12"/>
        <v>1</v>
      </c>
      <c r="C49" s="126" t="str">
        <f t="shared" ca="1" si="79"/>
        <v/>
      </c>
      <c r="D49" s="126" t="str">
        <f t="shared" ca="1" si="80"/>
        <v/>
      </c>
      <c r="E49" s="126" t="str">
        <f t="shared" ca="1" si="81"/>
        <v/>
      </c>
      <c r="F49" s="127" t="str">
        <f ca="1">OFFSET(prihlasky!$H$1,$CJ49,0)</f>
        <v/>
      </c>
      <c r="G49" s="127" t="str">
        <f ca="1">IF(OFFSET(prihlasky!$B$1,$CJ49,0)="","",(OFFSET(prihlasky!$B$1,$CJ49,0)))</f>
        <v/>
      </c>
      <c r="H49" s="127">
        <f ca="1">OFFSET(prihlasky!$I$1,$CJ49,0)</f>
        <v>0</v>
      </c>
      <c r="I49" s="127">
        <f ca="1">OFFSET(prihlasky!$A$1,$CJ49,0)</f>
        <v>0</v>
      </c>
      <c r="J49" s="126">
        <f t="shared" si="82"/>
        <v>0</v>
      </c>
      <c r="K49" s="159">
        <f t="shared" si="83"/>
        <v>0</v>
      </c>
      <c r="L49" s="131">
        <f t="shared" ca="1" si="84"/>
        <v>0</v>
      </c>
      <c r="M49" s="127" t="str">
        <f ca="1">IF(OR(CH49=0,ISERROR(MATCH(I49,KKoef!E:E,0))),"",MATCH(I49,KKoef!E:E,0)-1)</f>
        <v/>
      </c>
      <c r="N49" s="127" t="str">
        <f ca="1">IF(M49="","",OFFSET(KKoef!$B$1,M49,0))</f>
        <v/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250"/>
      <c r="AA49" s="119">
        <f t="shared" ca="1" si="76"/>
        <v>0</v>
      </c>
      <c r="AB49" s="252">
        <f t="shared" si="71"/>
        <v>0</v>
      </c>
      <c r="AC49" s="119">
        <f t="shared" si="72"/>
        <v>0</v>
      </c>
      <c r="AD49" s="252">
        <f t="shared" si="73"/>
        <v>0</v>
      </c>
      <c r="AE49" s="170">
        <f t="shared" ca="1" si="77"/>
        <v>0</v>
      </c>
      <c r="AF49" s="22"/>
      <c r="AG49" s="224"/>
      <c r="AH49" s="194"/>
      <c r="AI49" s="194"/>
      <c r="AJ49" s="194"/>
      <c r="AK49" s="225"/>
      <c r="AL49" s="224"/>
      <c r="AM49" s="194"/>
      <c r="AN49" s="194"/>
      <c r="AO49" s="194"/>
      <c r="AP49" s="225"/>
      <c r="AQ49" s="224"/>
      <c r="AR49" s="194"/>
      <c r="AS49" s="194"/>
      <c r="AT49" s="194"/>
      <c r="AU49" s="225"/>
      <c r="AV49" s="224"/>
      <c r="AW49" s="194"/>
      <c r="AX49" s="194"/>
      <c r="AY49" s="194"/>
      <c r="AZ49" s="225"/>
      <c r="BA49" s="224"/>
      <c r="BB49" s="194"/>
      <c r="BC49" s="194"/>
      <c r="BD49" s="194"/>
      <c r="BE49" s="225"/>
      <c r="BF49" s="224"/>
      <c r="BG49" s="194"/>
      <c r="BH49" s="194"/>
      <c r="BI49" s="194"/>
      <c r="BJ49" s="225"/>
      <c r="BK49" s="212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215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69">
        <f t="shared" si="21"/>
        <v>0</v>
      </c>
      <c r="CH49" s="26">
        <f t="shared" si="78"/>
        <v>0</v>
      </c>
      <c r="CJ49" s="39">
        <v>41</v>
      </c>
      <c r="CK49" s="16">
        <f t="shared" si="85"/>
        <v>0</v>
      </c>
      <c r="CL49" s="51">
        <f t="shared" ref="CL49:CN68" ca="1" si="132">IF($H49=CL$8,$CK49,0)</f>
        <v>0</v>
      </c>
      <c r="CM49" s="51">
        <f t="shared" ca="1" si="132"/>
        <v>0</v>
      </c>
      <c r="CN49" s="51">
        <f t="shared" ca="1" si="132"/>
        <v>0</v>
      </c>
      <c r="CO49" s="51">
        <f t="shared" ca="1" si="86"/>
        <v>0</v>
      </c>
      <c r="CQ49" s="107">
        <f t="shared" si="87"/>
        <v>0</v>
      </c>
      <c r="CR49" s="107">
        <f t="shared" si="88"/>
        <v>0</v>
      </c>
      <c r="CS49" s="107">
        <f t="shared" si="89"/>
        <v>0</v>
      </c>
      <c r="CT49" s="107">
        <f t="shared" si="90"/>
        <v>0</v>
      </c>
      <c r="CU49" s="107">
        <f t="shared" si="91"/>
        <v>0</v>
      </c>
      <c r="CV49" s="107">
        <f t="shared" si="92"/>
        <v>0</v>
      </c>
      <c r="CW49" s="107">
        <f t="shared" si="93"/>
        <v>0</v>
      </c>
      <c r="CX49" s="107">
        <f t="shared" si="94"/>
        <v>0</v>
      </c>
      <c r="CY49" s="107">
        <f t="shared" si="95"/>
        <v>0</v>
      </c>
      <c r="CZ49" s="107">
        <f t="shared" si="96"/>
        <v>0</v>
      </c>
      <c r="DA49" s="107">
        <f t="shared" si="97"/>
        <v>0</v>
      </c>
      <c r="DB49" s="107">
        <f t="shared" si="98"/>
        <v>0</v>
      </c>
      <c r="DC49" s="107">
        <f t="shared" si="99"/>
        <v>0</v>
      </c>
      <c r="DD49" s="107">
        <f t="shared" si="100"/>
        <v>0</v>
      </c>
      <c r="DE49" s="107">
        <f t="shared" si="101"/>
        <v>0</v>
      </c>
      <c r="DF49" s="107">
        <f t="shared" si="102"/>
        <v>0</v>
      </c>
      <c r="DG49" s="107">
        <f t="shared" si="103"/>
        <v>0</v>
      </c>
      <c r="DH49" s="107">
        <f t="shared" si="104"/>
        <v>0</v>
      </c>
      <c r="DI49" s="107">
        <f t="shared" si="105"/>
        <v>0</v>
      </c>
      <c r="DJ49" s="107">
        <f t="shared" si="106"/>
        <v>0</v>
      </c>
      <c r="DK49" s="107">
        <f t="shared" si="107"/>
        <v>0</v>
      </c>
      <c r="DL49" s="107">
        <f t="shared" si="108"/>
        <v>0</v>
      </c>
      <c r="DM49" s="107">
        <f t="shared" si="109"/>
        <v>0</v>
      </c>
      <c r="DN49" s="107">
        <f t="shared" si="110"/>
        <v>0</v>
      </c>
      <c r="DO49" s="107">
        <f t="shared" si="111"/>
        <v>0</v>
      </c>
      <c r="DP49" s="107">
        <f t="shared" si="112"/>
        <v>0</v>
      </c>
      <c r="DQ49" s="107">
        <f t="shared" si="113"/>
        <v>0</v>
      </c>
      <c r="DR49" s="107">
        <f t="shared" si="114"/>
        <v>0</v>
      </c>
      <c r="DS49" s="107">
        <f t="shared" si="115"/>
        <v>0</v>
      </c>
      <c r="DT49" s="107">
        <f t="shared" si="116"/>
        <v>0</v>
      </c>
      <c r="DV49" s="107">
        <f t="shared" si="117"/>
        <v>0</v>
      </c>
      <c r="DW49" s="107">
        <f t="shared" si="118"/>
        <v>0</v>
      </c>
      <c r="DX49" s="107">
        <f t="shared" si="119"/>
        <v>0</v>
      </c>
      <c r="DY49" s="107">
        <f t="shared" si="120"/>
        <v>0</v>
      </c>
      <c r="DZ49" s="107">
        <f t="shared" si="121"/>
        <v>0</v>
      </c>
      <c r="EA49" s="107">
        <f t="shared" si="122"/>
        <v>0</v>
      </c>
      <c r="EB49" s="107">
        <f t="shared" si="123"/>
        <v>0</v>
      </c>
      <c r="EC49" s="107">
        <f t="shared" si="124"/>
        <v>0</v>
      </c>
      <c r="ED49" s="107">
        <f t="shared" si="125"/>
        <v>0</v>
      </c>
      <c r="EE49" s="107">
        <f t="shared" si="126"/>
        <v>0</v>
      </c>
      <c r="EG49" s="195">
        <f t="shared" si="127"/>
        <v>0</v>
      </c>
      <c r="EH49" s="195">
        <f t="shared" si="128"/>
        <v>0</v>
      </c>
      <c r="EI49" s="195">
        <f t="shared" si="129"/>
        <v>0</v>
      </c>
      <c r="EJ49" s="195">
        <f t="shared" si="130"/>
        <v>0</v>
      </c>
      <c r="EK49" s="195">
        <f t="shared" si="131"/>
        <v>0</v>
      </c>
      <c r="EL49" s="195">
        <f t="shared" si="131"/>
        <v>0</v>
      </c>
      <c r="EM49" s="195">
        <f t="shared" si="131"/>
        <v>0</v>
      </c>
      <c r="EN49" s="195">
        <f t="shared" si="131"/>
        <v>0</v>
      </c>
      <c r="EO49" s="195">
        <f t="shared" si="131"/>
        <v>0</v>
      </c>
      <c r="EP49" s="195">
        <f t="shared" si="131"/>
        <v>0</v>
      </c>
    </row>
    <row r="50" spans="2:146" x14ac:dyDescent="0.2">
      <c r="B50" s="126">
        <f t="shared" si="12"/>
        <v>1</v>
      </c>
      <c r="C50" s="126" t="str">
        <f t="shared" ca="1" si="79"/>
        <v/>
      </c>
      <c r="D50" s="126" t="str">
        <f t="shared" ca="1" si="80"/>
        <v/>
      </c>
      <c r="E50" s="126" t="str">
        <f t="shared" ca="1" si="81"/>
        <v/>
      </c>
      <c r="F50" s="127" t="str">
        <f ca="1">OFFSET(prihlasky!$H$1,$CJ50,0)</f>
        <v/>
      </c>
      <c r="G50" s="127" t="str">
        <f ca="1">IF(OFFSET(prihlasky!$B$1,$CJ50,0)="","",(OFFSET(prihlasky!$B$1,$CJ50,0)))</f>
        <v/>
      </c>
      <c r="H50" s="127">
        <f ca="1">OFFSET(prihlasky!$I$1,$CJ50,0)</f>
        <v>0</v>
      </c>
      <c r="I50" s="127">
        <f ca="1">OFFSET(prihlasky!$A$1,$CJ50,0)</f>
        <v>0</v>
      </c>
      <c r="J50" s="126">
        <f t="shared" si="82"/>
        <v>0</v>
      </c>
      <c r="K50" s="159">
        <f t="shared" si="83"/>
        <v>0</v>
      </c>
      <c r="L50" s="131">
        <f t="shared" ca="1" si="84"/>
        <v>0</v>
      </c>
      <c r="M50" s="127" t="str">
        <f ca="1">IF(OR(CH50=0,ISERROR(MATCH(I50,KKoef!E:E,0))),"",MATCH(I50,KKoef!E:E,0)-1)</f>
        <v/>
      </c>
      <c r="N50" s="127" t="str">
        <f ca="1">IF(M50="","",OFFSET(KKoef!$B$1,M50,0))</f>
        <v/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250"/>
      <c r="AA50" s="119">
        <f t="shared" ca="1" si="76"/>
        <v>0</v>
      </c>
      <c r="AB50" s="252">
        <f t="shared" si="71"/>
        <v>0</v>
      </c>
      <c r="AC50" s="119">
        <f t="shared" si="72"/>
        <v>0</v>
      </c>
      <c r="AD50" s="252">
        <f t="shared" si="73"/>
        <v>0</v>
      </c>
      <c r="AE50" s="170">
        <f t="shared" ca="1" si="77"/>
        <v>0</v>
      </c>
      <c r="AF50" s="22"/>
      <c r="AG50" s="224"/>
      <c r="AH50" s="194"/>
      <c r="AI50" s="194"/>
      <c r="AJ50" s="194"/>
      <c r="AK50" s="225"/>
      <c r="AL50" s="224"/>
      <c r="AM50" s="194"/>
      <c r="AN50" s="194"/>
      <c r="AO50" s="194"/>
      <c r="AP50" s="225"/>
      <c r="AQ50" s="224"/>
      <c r="AR50" s="194"/>
      <c r="AS50" s="194"/>
      <c r="AT50" s="194"/>
      <c r="AU50" s="225"/>
      <c r="AV50" s="224"/>
      <c r="AW50" s="194"/>
      <c r="AX50" s="194"/>
      <c r="AY50" s="194"/>
      <c r="AZ50" s="225"/>
      <c r="BA50" s="224"/>
      <c r="BB50" s="194"/>
      <c r="BC50" s="194"/>
      <c r="BD50" s="194"/>
      <c r="BE50" s="225"/>
      <c r="BF50" s="224"/>
      <c r="BG50" s="194"/>
      <c r="BH50" s="194"/>
      <c r="BI50" s="194"/>
      <c r="BJ50" s="225"/>
      <c r="BK50" s="212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215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69">
        <f t="shared" si="21"/>
        <v>0</v>
      </c>
      <c r="CH50" s="26">
        <f t="shared" si="78"/>
        <v>0</v>
      </c>
      <c r="CJ50" s="39">
        <v>42</v>
      </c>
      <c r="CK50" s="16">
        <f t="shared" si="85"/>
        <v>0</v>
      </c>
      <c r="CL50" s="51">
        <f t="shared" ca="1" si="132"/>
        <v>0</v>
      </c>
      <c r="CM50" s="51">
        <f t="shared" ca="1" si="132"/>
        <v>0</v>
      </c>
      <c r="CN50" s="51">
        <f t="shared" ca="1" si="132"/>
        <v>0</v>
      </c>
      <c r="CO50" s="51">
        <f t="shared" ca="1" si="86"/>
        <v>0</v>
      </c>
      <c r="CQ50" s="107">
        <f t="shared" si="87"/>
        <v>0</v>
      </c>
      <c r="CR50" s="107">
        <f t="shared" si="88"/>
        <v>0</v>
      </c>
      <c r="CS50" s="107">
        <f t="shared" si="89"/>
        <v>0</v>
      </c>
      <c r="CT50" s="107">
        <f t="shared" si="90"/>
        <v>0</v>
      </c>
      <c r="CU50" s="107">
        <f t="shared" si="91"/>
        <v>0</v>
      </c>
      <c r="CV50" s="107">
        <f t="shared" si="92"/>
        <v>0</v>
      </c>
      <c r="CW50" s="107">
        <f t="shared" si="93"/>
        <v>0</v>
      </c>
      <c r="CX50" s="107">
        <f t="shared" si="94"/>
        <v>0</v>
      </c>
      <c r="CY50" s="107">
        <f t="shared" si="95"/>
        <v>0</v>
      </c>
      <c r="CZ50" s="107">
        <f t="shared" si="96"/>
        <v>0</v>
      </c>
      <c r="DA50" s="107">
        <f t="shared" si="97"/>
        <v>0</v>
      </c>
      <c r="DB50" s="107">
        <f t="shared" si="98"/>
        <v>0</v>
      </c>
      <c r="DC50" s="107">
        <f t="shared" si="99"/>
        <v>0</v>
      </c>
      <c r="DD50" s="107">
        <f t="shared" si="100"/>
        <v>0</v>
      </c>
      <c r="DE50" s="107">
        <f t="shared" si="101"/>
        <v>0</v>
      </c>
      <c r="DF50" s="107">
        <f t="shared" si="102"/>
        <v>0</v>
      </c>
      <c r="DG50" s="107">
        <f t="shared" si="103"/>
        <v>0</v>
      </c>
      <c r="DH50" s="107">
        <f t="shared" si="104"/>
        <v>0</v>
      </c>
      <c r="DI50" s="107">
        <f t="shared" si="105"/>
        <v>0</v>
      </c>
      <c r="DJ50" s="107">
        <f t="shared" si="106"/>
        <v>0</v>
      </c>
      <c r="DK50" s="107">
        <f t="shared" si="107"/>
        <v>0</v>
      </c>
      <c r="DL50" s="107">
        <f t="shared" si="108"/>
        <v>0</v>
      </c>
      <c r="DM50" s="107">
        <f t="shared" si="109"/>
        <v>0</v>
      </c>
      <c r="DN50" s="107">
        <f t="shared" si="110"/>
        <v>0</v>
      </c>
      <c r="DO50" s="107">
        <f t="shared" si="111"/>
        <v>0</v>
      </c>
      <c r="DP50" s="107">
        <f t="shared" si="112"/>
        <v>0</v>
      </c>
      <c r="DQ50" s="107">
        <f t="shared" si="113"/>
        <v>0</v>
      </c>
      <c r="DR50" s="107">
        <f t="shared" si="114"/>
        <v>0</v>
      </c>
      <c r="DS50" s="107">
        <f t="shared" si="115"/>
        <v>0</v>
      </c>
      <c r="DT50" s="107">
        <f t="shared" si="116"/>
        <v>0</v>
      </c>
      <c r="DV50" s="107">
        <f t="shared" si="117"/>
        <v>0</v>
      </c>
      <c r="DW50" s="107">
        <f t="shared" si="118"/>
        <v>0</v>
      </c>
      <c r="DX50" s="107">
        <f t="shared" si="119"/>
        <v>0</v>
      </c>
      <c r="DY50" s="107">
        <f t="shared" si="120"/>
        <v>0</v>
      </c>
      <c r="DZ50" s="107">
        <f t="shared" si="121"/>
        <v>0</v>
      </c>
      <c r="EA50" s="107">
        <f t="shared" si="122"/>
        <v>0</v>
      </c>
      <c r="EB50" s="107">
        <f t="shared" si="123"/>
        <v>0</v>
      </c>
      <c r="EC50" s="107">
        <f t="shared" si="124"/>
        <v>0</v>
      </c>
      <c r="ED50" s="107">
        <f t="shared" si="125"/>
        <v>0</v>
      </c>
      <c r="EE50" s="107">
        <f t="shared" si="126"/>
        <v>0</v>
      </c>
      <c r="EG50" s="195">
        <f t="shared" si="127"/>
        <v>0</v>
      </c>
      <c r="EH50" s="195">
        <f t="shared" si="128"/>
        <v>0</v>
      </c>
      <c r="EI50" s="195">
        <f t="shared" si="129"/>
        <v>0</v>
      </c>
      <c r="EJ50" s="195">
        <f t="shared" si="130"/>
        <v>0</v>
      </c>
      <c r="EK50" s="195">
        <f t="shared" si="131"/>
        <v>0</v>
      </c>
      <c r="EL50" s="195">
        <f t="shared" si="131"/>
        <v>0</v>
      </c>
      <c r="EM50" s="195">
        <f t="shared" si="131"/>
        <v>0</v>
      </c>
      <c r="EN50" s="195">
        <f t="shared" si="131"/>
        <v>0</v>
      </c>
      <c r="EO50" s="195">
        <f t="shared" si="131"/>
        <v>0</v>
      </c>
      <c r="EP50" s="195">
        <f t="shared" si="131"/>
        <v>0</v>
      </c>
    </row>
    <row r="51" spans="2:146" x14ac:dyDescent="0.2">
      <c r="B51" s="126">
        <f t="shared" si="12"/>
        <v>1</v>
      </c>
      <c r="C51" s="126" t="str">
        <f t="shared" ca="1" si="79"/>
        <v/>
      </c>
      <c r="D51" s="126" t="str">
        <f t="shared" ca="1" si="80"/>
        <v/>
      </c>
      <c r="E51" s="126" t="str">
        <f t="shared" ca="1" si="81"/>
        <v/>
      </c>
      <c r="F51" s="127" t="str">
        <f ca="1">OFFSET(prihlasky!$H$1,$CJ51,0)</f>
        <v/>
      </c>
      <c r="G51" s="127" t="str">
        <f ca="1">IF(OFFSET(prihlasky!$B$1,$CJ51,0)="","",(OFFSET(prihlasky!$B$1,$CJ51,0)))</f>
        <v/>
      </c>
      <c r="H51" s="127">
        <f ca="1">OFFSET(prihlasky!$I$1,$CJ51,0)</f>
        <v>0</v>
      </c>
      <c r="I51" s="127">
        <f ca="1">OFFSET(prihlasky!$A$1,$CJ51,0)</f>
        <v>0</v>
      </c>
      <c r="J51" s="126">
        <f t="shared" si="82"/>
        <v>0</v>
      </c>
      <c r="K51" s="159">
        <f t="shared" si="83"/>
        <v>0</v>
      </c>
      <c r="L51" s="131">
        <f t="shared" ca="1" si="84"/>
        <v>0</v>
      </c>
      <c r="M51" s="127" t="str">
        <f ca="1">IF(OR(CH51=0,ISERROR(MATCH(I51,KKoef!E:E,0))),"",MATCH(I51,KKoef!E:E,0)-1)</f>
        <v/>
      </c>
      <c r="N51" s="127" t="str">
        <f ca="1">IF(M51="","",OFFSET(KKoef!$B$1,M51,0))</f>
        <v/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250"/>
      <c r="AA51" s="119">
        <f t="shared" ca="1" si="76"/>
        <v>0</v>
      </c>
      <c r="AB51" s="252">
        <f t="shared" si="71"/>
        <v>0</v>
      </c>
      <c r="AC51" s="119">
        <f t="shared" si="72"/>
        <v>0</v>
      </c>
      <c r="AD51" s="252">
        <f t="shared" si="73"/>
        <v>0</v>
      </c>
      <c r="AE51" s="170">
        <f t="shared" ca="1" si="77"/>
        <v>0</v>
      </c>
      <c r="AF51" s="22"/>
      <c r="AG51" s="224"/>
      <c r="AH51" s="194"/>
      <c r="AI51" s="194"/>
      <c r="AJ51" s="194"/>
      <c r="AK51" s="225"/>
      <c r="AL51" s="224"/>
      <c r="AM51" s="194"/>
      <c r="AN51" s="194"/>
      <c r="AO51" s="194"/>
      <c r="AP51" s="225"/>
      <c r="AQ51" s="224"/>
      <c r="AR51" s="194"/>
      <c r="AS51" s="194"/>
      <c r="AT51" s="194"/>
      <c r="AU51" s="225"/>
      <c r="AV51" s="224"/>
      <c r="AW51" s="194"/>
      <c r="AX51" s="194"/>
      <c r="AY51" s="194"/>
      <c r="AZ51" s="225"/>
      <c r="BA51" s="224"/>
      <c r="BB51" s="194"/>
      <c r="BC51" s="194"/>
      <c r="BD51" s="194"/>
      <c r="BE51" s="225"/>
      <c r="BF51" s="224"/>
      <c r="BG51" s="194"/>
      <c r="BH51" s="194"/>
      <c r="BI51" s="194"/>
      <c r="BJ51" s="225"/>
      <c r="BK51" s="212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215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69">
        <f t="shared" si="21"/>
        <v>0</v>
      </c>
      <c r="CH51" s="26">
        <f t="shared" si="78"/>
        <v>0</v>
      </c>
      <c r="CJ51" s="39">
        <v>43</v>
      </c>
      <c r="CK51" s="16">
        <f t="shared" si="85"/>
        <v>0</v>
      </c>
      <c r="CL51" s="51">
        <f t="shared" ca="1" si="132"/>
        <v>0</v>
      </c>
      <c r="CM51" s="51">
        <f t="shared" ca="1" si="132"/>
        <v>0</v>
      </c>
      <c r="CN51" s="51">
        <f t="shared" ca="1" si="132"/>
        <v>0</v>
      </c>
      <c r="CO51" s="51">
        <f t="shared" ca="1" si="86"/>
        <v>0</v>
      </c>
      <c r="CQ51" s="107">
        <f t="shared" si="87"/>
        <v>0</v>
      </c>
      <c r="CR51" s="107">
        <f t="shared" si="88"/>
        <v>0</v>
      </c>
      <c r="CS51" s="107">
        <f t="shared" si="89"/>
        <v>0</v>
      </c>
      <c r="CT51" s="107">
        <f t="shared" si="90"/>
        <v>0</v>
      </c>
      <c r="CU51" s="107">
        <f t="shared" si="91"/>
        <v>0</v>
      </c>
      <c r="CV51" s="107">
        <f t="shared" si="92"/>
        <v>0</v>
      </c>
      <c r="CW51" s="107">
        <f t="shared" si="93"/>
        <v>0</v>
      </c>
      <c r="CX51" s="107">
        <f t="shared" si="94"/>
        <v>0</v>
      </c>
      <c r="CY51" s="107">
        <f t="shared" si="95"/>
        <v>0</v>
      </c>
      <c r="CZ51" s="107">
        <f t="shared" si="96"/>
        <v>0</v>
      </c>
      <c r="DA51" s="107">
        <f t="shared" si="97"/>
        <v>0</v>
      </c>
      <c r="DB51" s="107">
        <f t="shared" si="98"/>
        <v>0</v>
      </c>
      <c r="DC51" s="107">
        <f t="shared" si="99"/>
        <v>0</v>
      </c>
      <c r="DD51" s="107">
        <f t="shared" si="100"/>
        <v>0</v>
      </c>
      <c r="DE51" s="107">
        <f t="shared" si="101"/>
        <v>0</v>
      </c>
      <c r="DF51" s="107">
        <f t="shared" si="102"/>
        <v>0</v>
      </c>
      <c r="DG51" s="107">
        <f t="shared" si="103"/>
        <v>0</v>
      </c>
      <c r="DH51" s="107">
        <f t="shared" si="104"/>
        <v>0</v>
      </c>
      <c r="DI51" s="107">
        <f t="shared" si="105"/>
        <v>0</v>
      </c>
      <c r="DJ51" s="107">
        <f t="shared" si="106"/>
        <v>0</v>
      </c>
      <c r="DK51" s="107">
        <f t="shared" si="107"/>
        <v>0</v>
      </c>
      <c r="DL51" s="107">
        <f t="shared" si="108"/>
        <v>0</v>
      </c>
      <c r="DM51" s="107">
        <f t="shared" si="109"/>
        <v>0</v>
      </c>
      <c r="DN51" s="107">
        <f t="shared" si="110"/>
        <v>0</v>
      </c>
      <c r="DO51" s="107">
        <f t="shared" si="111"/>
        <v>0</v>
      </c>
      <c r="DP51" s="107">
        <f t="shared" si="112"/>
        <v>0</v>
      </c>
      <c r="DQ51" s="107">
        <f t="shared" si="113"/>
        <v>0</v>
      </c>
      <c r="DR51" s="107">
        <f t="shared" si="114"/>
        <v>0</v>
      </c>
      <c r="DS51" s="107">
        <f t="shared" si="115"/>
        <v>0</v>
      </c>
      <c r="DT51" s="107">
        <f t="shared" si="116"/>
        <v>0</v>
      </c>
      <c r="DV51" s="107">
        <f t="shared" si="117"/>
        <v>0</v>
      </c>
      <c r="DW51" s="107">
        <f t="shared" si="118"/>
        <v>0</v>
      </c>
      <c r="DX51" s="107">
        <f t="shared" si="119"/>
        <v>0</v>
      </c>
      <c r="DY51" s="107">
        <f t="shared" si="120"/>
        <v>0</v>
      </c>
      <c r="DZ51" s="107">
        <f t="shared" si="121"/>
        <v>0</v>
      </c>
      <c r="EA51" s="107">
        <f t="shared" si="122"/>
        <v>0</v>
      </c>
      <c r="EB51" s="107">
        <f t="shared" si="123"/>
        <v>0</v>
      </c>
      <c r="EC51" s="107">
        <f t="shared" si="124"/>
        <v>0</v>
      </c>
      <c r="ED51" s="107">
        <f t="shared" si="125"/>
        <v>0</v>
      </c>
      <c r="EE51" s="107">
        <f t="shared" si="126"/>
        <v>0</v>
      </c>
      <c r="EG51" s="195">
        <f t="shared" si="127"/>
        <v>0</v>
      </c>
      <c r="EH51" s="195">
        <f t="shared" si="128"/>
        <v>0</v>
      </c>
      <c r="EI51" s="195">
        <f t="shared" si="129"/>
        <v>0</v>
      </c>
      <c r="EJ51" s="195">
        <f t="shared" si="130"/>
        <v>0</v>
      </c>
      <c r="EK51" s="195">
        <f t="shared" si="131"/>
        <v>0</v>
      </c>
      <c r="EL51" s="195">
        <f t="shared" si="131"/>
        <v>0</v>
      </c>
      <c r="EM51" s="195">
        <f t="shared" si="131"/>
        <v>0</v>
      </c>
      <c r="EN51" s="195">
        <f t="shared" si="131"/>
        <v>0</v>
      </c>
      <c r="EO51" s="195">
        <f t="shared" si="131"/>
        <v>0</v>
      </c>
      <c r="EP51" s="195">
        <f t="shared" si="131"/>
        <v>0</v>
      </c>
    </row>
    <row r="52" spans="2:146" x14ac:dyDescent="0.2">
      <c r="B52" s="126">
        <f t="shared" si="12"/>
        <v>1</v>
      </c>
      <c r="C52" s="126" t="str">
        <f t="shared" ca="1" si="79"/>
        <v/>
      </c>
      <c r="D52" s="126" t="str">
        <f t="shared" ca="1" si="80"/>
        <v/>
      </c>
      <c r="E52" s="126" t="str">
        <f t="shared" ca="1" si="81"/>
        <v/>
      </c>
      <c r="F52" s="127" t="str">
        <f ca="1">OFFSET(prihlasky!$H$1,$CJ52,0)</f>
        <v/>
      </c>
      <c r="G52" s="127" t="str">
        <f ca="1">IF(OFFSET(prihlasky!$B$1,$CJ52,0)="","",(OFFSET(prihlasky!$B$1,$CJ52,0)))</f>
        <v/>
      </c>
      <c r="H52" s="127">
        <f ca="1">OFFSET(prihlasky!$I$1,$CJ52,0)</f>
        <v>0</v>
      </c>
      <c r="I52" s="127">
        <f ca="1">OFFSET(prihlasky!$A$1,$CJ52,0)</f>
        <v>0</v>
      </c>
      <c r="J52" s="126">
        <f t="shared" si="82"/>
        <v>0</v>
      </c>
      <c r="K52" s="159">
        <f t="shared" si="83"/>
        <v>0</v>
      </c>
      <c r="L52" s="131">
        <f t="shared" ca="1" si="84"/>
        <v>0</v>
      </c>
      <c r="M52" s="127" t="str">
        <f ca="1">IF(OR(CH52=0,ISERROR(MATCH(I52,KKoef!E:E,0))),"",MATCH(I52,KKoef!E:E,0)-1)</f>
        <v/>
      </c>
      <c r="N52" s="127" t="str">
        <f ca="1">IF(M52="","",OFFSET(KKoef!$B$1,M52,0))</f>
        <v/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250"/>
      <c r="AA52" s="119">
        <f t="shared" ca="1" si="76"/>
        <v>0</v>
      </c>
      <c r="AB52" s="252">
        <f t="shared" si="71"/>
        <v>0</v>
      </c>
      <c r="AC52" s="119">
        <f t="shared" si="72"/>
        <v>0</v>
      </c>
      <c r="AD52" s="252">
        <f t="shared" si="73"/>
        <v>0</v>
      </c>
      <c r="AE52" s="170">
        <f t="shared" ca="1" si="77"/>
        <v>0</v>
      </c>
      <c r="AF52" s="22"/>
      <c r="AG52" s="224"/>
      <c r="AH52" s="194"/>
      <c r="AI52" s="194"/>
      <c r="AJ52" s="194"/>
      <c r="AK52" s="225"/>
      <c r="AL52" s="224"/>
      <c r="AM52" s="194"/>
      <c r="AN52" s="194"/>
      <c r="AO52" s="194"/>
      <c r="AP52" s="225"/>
      <c r="AQ52" s="224"/>
      <c r="AR52" s="194"/>
      <c r="AS52" s="194"/>
      <c r="AT52" s="194"/>
      <c r="AU52" s="225"/>
      <c r="AV52" s="224"/>
      <c r="AW52" s="194"/>
      <c r="AX52" s="194"/>
      <c r="AY52" s="194"/>
      <c r="AZ52" s="225"/>
      <c r="BA52" s="224"/>
      <c r="BB52" s="194"/>
      <c r="BC52" s="194"/>
      <c r="BD52" s="194"/>
      <c r="BE52" s="225"/>
      <c r="BF52" s="224"/>
      <c r="BG52" s="194"/>
      <c r="BH52" s="194"/>
      <c r="BI52" s="194"/>
      <c r="BJ52" s="225"/>
      <c r="BK52" s="212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215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69">
        <f t="shared" si="21"/>
        <v>0</v>
      </c>
      <c r="CH52" s="26">
        <f t="shared" si="78"/>
        <v>0</v>
      </c>
      <c r="CJ52" s="39">
        <v>44</v>
      </c>
      <c r="CK52" s="16">
        <f t="shared" si="85"/>
        <v>0</v>
      </c>
      <c r="CL52" s="51">
        <f t="shared" ca="1" si="132"/>
        <v>0</v>
      </c>
      <c r="CM52" s="51">
        <f t="shared" ca="1" si="132"/>
        <v>0</v>
      </c>
      <c r="CN52" s="51">
        <f t="shared" ca="1" si="132"/>
        <v>0</v>
      </c>
      <c r="CO52" s="51">
        <f t="shared" ca="1" si="86"/>
        <v>0</v>
      </c>
      <c r="CQ52" s="107">
        <f t="shared" si="87"/>
        <v>0</v>
      </c>
      <c r="CR52" s="107">
        <f t="shared" si="88"/>
        <v>0</v>
      </c>
      <c r="CS52" s="107">
        <f t="shared" si="89"/>
        <v>0</v>
      </c>
      <c r="CT52" s="107">
        <f t="shared" si="90"/>
        <v>0</v>
      </c>
      <c r="CU52" s="107">
        <f t="shared" si="91"/>
        <v>0</v>
      </c>
      <c r="CV52" s="107">
        <f t="shared" si="92"/>
        <v>0</v>
      </c>
      <c r="CW52" s="107">
        <f t="shared" si="93"/>
        <v>0</v>
      </c>
      <c r="CX52" s="107">
        <f t="shared" si="94"/>
        <v>0</v>
      </c>
      <c r="CY52" s="107">
        <f t="shared" si="95"/>
        <v>0</v>
      </c>
      <c r="CZ52" s="107">
        <f t="shared" si="96"/>
        <v>0</v>
      </c>
      <c r="DA52" s="107">
        <f t="shared" si="97"/>
        <v>0</v>
      </c>
      <c r="DB52" s="107">
        <f t="shared" si="98"/>
        <v>0</v>
      </c>
      <c r="DC52" s="107">
        <f t="shared" si="99"/>
        <v>0</v>
      </c>
      <c r="DD52" s="107">
        <f t="shared" si="100"/>
        <v>0</v>
      </c>
      <c r="DE52" s="107">
        <f t="shared" si="101"/>
        <v>0</v>
      </c>
      <c r="DF52" s="107">
        <f t="shared" si="102"/>
        <v>0</v>
      </c>
      <c r="DG52" s="107">
        <f t="shared" si="103"/>
        <v>0</v>
      </c>
      <c r="DH52" s="107">
        <f t="shared" si="104"/>
        <v>0</v>
      </c>
      <c r="DI52" s="107">
        <f t="shared" si="105"/>
        <v>0</v>
      </c>
      <c r="DJ52" s="107">
        <f t="shared" si="106"/>
        <v>0</v>
      </c>
      <c r="DK52" s="107">
        <f t="shared" si="107"/>
        <v>0</v>
      </c>
      <c r="DL52" s="107">
        <f t="shared" si="108"/>
        <v>0</v>
      </c>
      <c r="DM52" s="107">
        <f t="shared" si="109"/>
        <v>0</v>
      </c>
      <c r="DN52" s="107">
        <f t="shared" si="110"/>
        <v>0</v>
      </c>
      <c r="DO52" s="107">
        <f t="shared" si="111"/>
        <v>0</v>
      </c>
      <c r="DP52" s="107">
        <f t="shared" si="112"/>
        <v>0</v>
      </c>
      <c r="DQ52" s="107">
        <f t="shared" si="113"/>
        <v>0</v>
      </c>
      <c r="DR52" s="107">
        <f t="shared" si="114"/>
        <v>0</v>
      </c>
      <c r="DS52" s="107">
        <f t="shared" si="115"/>
        <v>0</v>
      </c>
      <c r="DT52" s="107">
        <f t="shared" si="116"/>
        <v>0</v>
      </c>
      <c r="DV52" s="107">
        <f t="shared" si="117"/>
        <v>0</v>
      </c>
      <c r="DW52" s="107">
        <f t="shared" si="118"/>
        <v>0</v>
      </c>
      <c r="DX52" s="107">
        <f t="shared" si="119"/>
        <v>0</v>
      </c>
      <c r="DY52" s="107">
        <f t="shared" si="120"/>
        <v>0</v>
      </c>
      <c r="DZ52" s="107">
        <f t="shared" si="121"/>
        <v>0</v>
      </c>
      <c r="EA52" s="107">
        <f t="shared" si="122"/>
        <v>0</v>
      </c>
      <c r="EB52" s="107">
        <f t="shared" si="123"/>
        <v>0</v>
      </c>
      <c r="EC52" s="107">
        <f t="shared" si="124"/>
        <v>0</v>
      </c>
      <c r="ED52" s="107">
        <f t="shared" si="125"/>
        <v>0</v>
      </c>
      <c r="EE52" s="107">
        <f t="shared" si="126"/>
        <v>0</v>
      </c>
      <c r="EG52" s="195">
        <f t="shared" si="127"/>
        <v>0</v>
      </c>
      <c r="EH52" s="195">
        <f t="shared" si="128"/>
        <v>0</v>
      </c>
      <c r="EI52" s="195">
        <f t="shared" si="129"/>
        <v>0</v>
      </c>
      <c r="EJ52" s="195">
        <f t="shared" si="130"/>
        <v>0</v>
      </c>
      <c r="EK52" s="195">
        <f t="shared" si="131"/>
        <v>0</v>
      </c>
      <c r="EL52" s="195">
        <f t="shared" si="131"/>
        <v>0</v>
      </c>
      <c r="EM52" s="195">
        <f t="shared" si="131"/>
        <v>0</v>
      </c>
      <c r="EN52" s="195">
        <f t="shared" si="131"/>
        <v>0</v>
      </c>
      <c r="EO52" s="195">
        <f t="shared" si="131"/>
        <v>0</v>
      </c>
      <c r="EP52" s="195">
        <f t="shared" si="131"/>
        <v>0</v>
      </c>
    </row>
    <row r="53" spans="2:146" x14ac:dyDescent="0.2">
      <c r="B53" s="126">
        <f t="shared" si="12"/>
        <v>1</v>
      </c>
      <c r="C53" s="126" t="str">
        <f t="shared" ca="1" si="79"/>
        <v/>
      </c>
      <c r="D53" s="126" t="str">
        <f t="shared" ca="1" si="80"/>
        <v/>
      </c>
      <c r="E53" s="126" t="str">
        <f t="shared" ca="1" si="81"/>
        <v/>
      </c>
      <c r="F53" s="127" t="str">
        <f ca="1">OFFSET(prihlasky!$H$1,$CJ53,0)</f>
        <v/>
      </c>
      <c r="G53" s="127" t="str">
        <f ca="1">IF(OFFSET(prihlasky!$B$1,$CJ53,0)="","",(OFFSET(prihlasky!$B$1,$CJ53,0)))</f>
        <v/>
      </c>
      <c r="H53" s="127">
        <f ca="1">OFFSET(prihlasky!$I$1,$CJ53,0)</f>
        <v>0</v>
      </c>
      <c r="I53" s="127">
        <f ca="1">OFFSET(prihlasky!$A$1,$CJ53,0)</f>
        <v>0</v>
      </c>
      <c r="J53" s="126">
        <f t="shared" si="82"/>
        <v>0</v>
      </c>
      <c r="K53" s="159">
        <f t="shared" si="83"/>
        <v>0</v>
      </c>
      <c r="L53" s="131">
        <f t="shared" ca="1" si="84"/>
        <v>0</v>
      </c>
      <c r="M53" s="127" t="str">
        <f ca="1">IF(OR(CH53=0,ISERROR(MATCH(I53,KKoef!E:E,0))),"",MATCH(I53,KKoef!E:E,0)-1)</f>
        <v/>
      </c>
      <c r="N53" s="127" t="str">
        <f ca="1">IF(M53="","",OFFSET(KKoef!$B$1,M53,0))</f>
        <v/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250"/>
      <c r="AA53" s="119">
        <f t="shared" ca="1" si="76"/>
        <v>0</v>
      </c>
      <c r="AB53" s="252">
        <f t="shared" si="71"/>
        <v>0</v>
      </c>
      <c r="AC53" s="119">
        <f t="shared" si="72"/>
        <v>0</v>
      </c>
      <c r="AD53" s="252">
        <f t="shared" si="73"/>
        <v>0</v>
      </c>
      <c r="AE53" s="170">
        <f t="shared" ca="1" si="77"/>
        <v>0</v>
      </c>
      <c r="AF53" s="22"/>
      <c r="AG53" s="224"/>
      <c r="AH53" s="194"/>
      <c r="AI53" s="194"/>
      <c r="AJ53" s="194"/>
      <c r="AK53" s="225"/>
      <c r="AL53" s="224"/>
      <c r="AM53" s="194"/>
      <c r="AN53" s="194"/>
      <c r="AO53" s="194"/>
      <c r="AP53" s="225"/>
      <c r="AQ53" s="224"/>
      <c r="AR53" s="194"/>
      <c r="AS53" s="194"/>
      <c r="AT53" s="194"/>
      <c r="AU53" s="225"/>
      <c r="AV53" s="224"/>
      <c r="AW53" s="194"/>
      <c r="AX53" s="194"/>
      <c r="AY53" s="194"/>
      <c r="AZ53" s="225"/>
      <c r="BA53" s="224"/>
      <c r="BB53" s="194"/>
      <c r="BC53" s="194"/>
      <c r="BD53" s="194"/>
      <c r="BE53" s="225"/>
      <c r="BF53" s="224"/>
      <c r="BG53" s="194"/>
      <c r="BH53" s="194"/>
      <c r="BI53" s="194"/>
      <c r="BJ53" s="225"/>
      <c r="BK53" s="212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215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69">
        <f t="shared" si="21"/>
        <v>0</v>
      </c>
      <c r="CH53" s="26">
        <f t="shared" si="78"/>
        <v>0</v>
      </c>
      <c r="CJ53" s="39">
        <v>45</v>
      </c>
      <c r="CK53" s="16">
        <f t="shared" si="85"/>
        <v>0</v>
      </c>
      <c r="CL53" s="51">
        <f t="shared" ca="1" si="132"/>
        <v>0</v>
      </c>
      <c r="CM53" s="51">
        <f t="shared" ca="1" si="132"/>
        <v>0</v>
      </c>
      <c r="CN53" s="51">
        <f t="shared" ca="1" si="132"/>
        <v>0</v>
      </c>
      <c r="CO53" s="51">
        <f t="shared" ca="1" si="86"/>
        <v>0</v>
      </c>
      <c r="CQ53" s="107">
        <f t="shared" si="87"/>
        <v>0</v>
      </c>
      <c r="CR53" s="107">
        <f t="shared" si="88"/>
        <v>0</v>
      </c>
      <c r="CS53" s="107">
        <f t="shared" si="89"/>
        <v>0</v>
      </c>
      <c r="CT53" s="107">
        <f t="shared" si="90"/>
        <v>0</v>
      </c>
      <c r="CU53" s="107">
        <f t="shared" si="91"/>
        <v>0</v>
      </c>
      <c r="CV53" s="107">
        <f t="shared" si="92"/>
        <v>0</v>
      </c>
      <c r="CW53" s="107">
        <f t="shared" si="93"/>
        <v>0</v>
      </c>
      <c r="CX53" s="107">
        <f t="shared" si="94"/>
        <v>0</v>
      </c>
      <c r="CY53" s="107">
        <f t="shared" si="95"/>
        <v>0</v>
      </c>
      <c r="CZ53" s="107">
        <f t="shared" si="96"/>
        <v>0</v>
      </c>
      <c r="DA53" s="107">
        <f t="shared" si="97"/>
        <v>0</v>
      </c>
      <c r="DB53" s="107">
        <f t="shared" si="98"/>
        <v>0</v>
      </c>
      <c r="DC53" s="107">
        <f t="shared" si="99"/>
        <v>0</v>
      </c>
      <c r="DD53" s="107">
        <f t="shared" si="100"/>
        <v>0</v>
      </c>
      <c r="DE53" s="107">
        <f t="shared" si="101"/>
        <v>0</v>
      </c>
      <c r="DF53" s="107">
        <f t="shared" si="102"/>
        <v>0</v>
      </c>
      <c r="DG53" s="107">
        <f t="shared" si="103"/>
        <v>0</v>
      </c>
      <c r="DH53" s="107">
        <f t="shared" si="104"/>
        <v>0</v>
      </c>
      <c r="DI53" s="107">
        <f t="shared" si="105"/>
        <v>0</v>
      </c>
      <c r="DJ53" s="107">
        <f t="shared" si="106"/>
        <v>0</v>
      </c>
      <c r="DK53" s="107">
        <f t="shared" si="107"/>
        <v>0</v>
      </c>
      <c r="DL53" s="107">
        <f t="shared" si="108"/>
        <v>0</v>
      </c>
      <c r="DM53" s="107">
        <f t="shared" si="109"/>
        <v>0</v>
      </c>
      <c r="DN53" s="107">
        <f t="shared" si="110"/>
        <v>0</v>
      </c>
      <c r="DO53" s="107">
        <f t="shared" si="111"/>
        <v>0</v>
      </c>
      <c r="DP53" s="107">
        <f t="shared" si="112"/>
        <v>0</v>
      </c>
      <c r="DQ53" s="107">
        <f t="shared" si="113"/>
        <v>0</v>
      </c>
      <c r="DR53" s="107">
        <f t="shared" si="114"/>
        <v>0</v>
      </c>
      <c r="DS53" s="107">
        <f t="shared" si="115"/>
        <v>0</v>
      </c>
      <c r="DT53" s="107">
        <f t="shared" si="116"/>
        <v>0</v>
      </c>
      <c r="DV53" s="107">
        <f t="shared" si="117"/>
        <v>0</v>
      </c>
      <c r="DW53" s="107">
        <f t="shared" si="118"/>
        <v>0</v>
      </c>
      <c r="DX53" s="107">
        <f t="shared" si="119"/>
        <v>0</v>
      </c>
      <c r="DY53" s="107">
        <f t="shared" si="120"/>
        <v>0</v>
      </c>
      <c r="DZ53" s="107">
        <f t="shared" si="121"/>
        <v>0</v>
      </c>
      <c r="EA53" s="107">
        <f t="shared" si="122"/>
        <v>0</v>
      </c>
      <c r="EB53" s="107">
        <f t="shared" si="123"/>
        <v>0</v>
      </c>
      <c r="EC53" s="107">
        <f t="shared" si="124"/>
        <v>0</v>
      </c>
      <c r="ED53" s="107">
        <f t="shared" si="125"/>
        <v>0</v>
      </c>
      <c r="EE53" s="107">
        <f t="shared" si="126"/>
        <v>0</v>
      </c>
      <c r="EG53" s="195">
        <f t="shared" si="127"/>
        <v>0</v>
      </c>
      <c r="EH53" s="195">
        <f t="shared" si="128"/>
        <v>0</v>
      </c>
      <c r="EI53" s="195">
        <f t="shared" si="129"/>
        <v>0</v>
      </c>
      <c r="EJ53" s="195">
        <f t="shared" si="130"/>
        <v>0</v>
      </c>
      <c r="EK53" s="195">
        <f t="shared" si="131"/>
        <v>0</v>
      </c>
      <c r="EL53" s="195">
        <f t="shared" si="131"/>
        <v>0</v>
      </c>
      <c r="EM53" s="195">
        <f t="shared" si="131"/>
        <v>0</v>
      </c>
      <c r="EN53" s="195">
        <f t="shared" si="131"/>
        <v>0</v>
      </c>
      <c r="EO53" s="195">
        <f t="shared" si="131"/>
        <v>0</v>
      </c>
      <c r="EP53" s="195">
        <f t="shared" si="131"/>
        <v>0</v>
      </c>
    </row>
    <row r="54" spans="2:146" x14ac:dyDescent="0.2">
      <c r="B54" s="126">
        <f t="shared" si="12"/>
        <v>1</v>
      </c>
      <c r="C54" s="126" t="str">
        <f t="shared" ca="1" si="79"/>
        <v/>
      </c>
      <c r="D54" s="126" t="str">
        <f t="shared" ca="1" si="80"/>
        <v/>
      </c>
      <c r="E54" s="126" t="str">
        <f t="shared" ca="1" si="81"/>
        <v/>
      </c>
      <c r="F54" s="127" t="str">
        <f ca="1">OFFSET(prihlasky!$H$1,$CJ54,0)</f>
        <v/>
      </c>
      <c r="G54" s="127" t="str">
        <f ca="1">IF(OFFSET(prihlasky!$B$1,$CJ54,0)="","",(OFFSET(prihlasky!$B$1,$CJ54,0)))</f>
        <v/>
      </c>
      <c r="H54" s="127">
        <f ca="1">OFFSET(prihlasky!$I$1,$CJ54,0)</f>
        <v>0</v>
      </c>
      <c r="I54" s="127">
        <f ca="1">OFFSET(prihlasky!$A$1,$CJ54,0)</f>
        <v>0</v>
      </c>
      <c r="J54" s="126">
        <f t="shared" si="82"/>
        <v>0</v>
      </c>
      <c r="K54" s="159">
        <f t="shared" si="83"/>
        <v>0</v>
      </c>
      <c r="L54" s="131">
        <f t="shared" ca="1" si="84"/>
        <v>0</v>
      </c>
      <c r="M54" s="127" t="str">
        <f ca="1">IF(OR(CH54=0,ISERROR(MATCH(I54,KKoef!E:E,0))),"",MATCH(I54,KKoef!E:E,0)-1)</f>
        <v/>
      </c>
      <c r="N54" s="127" t="str">
        <f ca="1">IF(M54="","",OFFSET(KKoef!$B$1,M54,0))</f>
        <v/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250"/>
      <c r="AA54" s="119">
        <f t="shared" ca="1" si="76"/>
        <v>0</v>
      </c>
      <c r="AB54" s="252">
        <f t="shared" si="71"/>
        <v>0</v>
      </c>
      <c r="AC54" s="119">
        <f t="shared" si="72"/>
        <v>0</v>
      </c>
      <c r="AD54" s="252">
        <f t="shared" si="73"/>
        <v>0</v>
      </c>
      <c r="AE54" s="170">
        <f t="shared" ca="1" si="77"/>
        <v>0</v>
      </c>
      <c r="AF54" s="22"/>
      <c r="AG54" s="224"/>
      <c r="AH54" s="194"/>
      <c r="AI54" s="194"/>
      <c r="AJ54" s="194"/>
      <c r="AK54" s="225"/>
      <c r="AL54" s="224"/>
      <c r="AM54" s="194"/>
      <c r="AN54" s="194"/>
      <c r="AO54" s="194"/>
      <c r="AP54" s="225"/>
      <c r="AQ54" s="224"/>
      <c r="AR54" s="194"/>
      <c r="AS54" s="194"/>
      <c r="AT54" s="194"/>
      <c r="AU54" s="225"/>
      <c r="AV54" s="224"/>
      <c r="AW54" s="194"/>
      <c r="AX54" s="194"/>
      <c r="AY54" s="194"/>
      <c r="AZ54" s="225"/>
      <c r="BA54" s="224"/>
      <c r="BB54" s="194"/>
      <c r="BC54" s="194"/>
      <c r="BD54" s="194"/>
      <c r="BE54" s="225"/>
      <c r="BF54" s="224"/>
      <c r="BG54" s="194"/>
      <c r="BH54" s="194"/>
      <c r="BI54" s="194"/>
      <c r="BJ54" s="225"/>
      <c r="BK54" s="212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215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69">
        <f t="shared" si="21"/>
        <v>0</v>
      </c>
      <c r="CH54" s="26">
        <f t="shared" si="78"/>
        <v>0</v>
      </c>
      <c r="CJ54" s="39">
        <v>46</v>
      </c>
      <c r="CK54" s="16">
        <f t="shared" si="85"/>
        <v>0</v>
      </c>
      <c r="CL54" s="51">
        <f t="shared" ca="1" si="132"/>
        <v>0</v>
      </c>
      <c r="CM54" s="51">
        <f t="shared" ca="1" si="132"/>
        <v>0</v>
      </c>
      <c r="CN54" s="51">
        <f t="shared" ca="1" si="132"/>
        <v>0</v>
      </c>
      <c r="CO54" s="51">
        <f t="shared" ca="1" si="86"/>
        <v>0</v>
      </c>
      <c r="CQ54" s="107">
        <f t="shared" si="87"/>
        <v>0</v>
      </c>
      <c r="CR54" s="107">
        <f t="shared" si="88"/>
        <v>0</v>
      </c>
      <c r="CS54" s="107">
        <f t="shared" si="89"/>
        <v>0</v>
      </c>
      <c r="CT54" s="107">
        <f t="shared" si="90"/>
        <v>0</v>
      </c>
      <c r="CU54" s="107">
        <f t="shared" si="91"/>
        <v>0</v>
      </c>
      <c r="CV54" s="107">
        <f t="shared" si="92"/>
        <v>0</v>
      </c>
      <c r="CW54" s="107">
        <f t="shared" si="93"/>
        <v>0</v>
      </c>
      <c r="CX54" s="107">
        <f t="shared" si="94"/>
        <v>0</v>
      </c>
      <c r="CY54" s="107">
        <f t="shared" si="95"/>
        <v>0</v>
      </c>
      <c r="CZ54" s="107">
        <f t="shared" si="96"/>
        <v>0</v>
      </c>
      <c r="DA54" s="107">
        <f t="shared" si="97"/>
        <v>0</v>
      </c>
      <c r="DB54" s="107">
        <f t="shared" si="98"/>
        <v>0</v>
      </c>
      <c r="DC54" s="107">
        <f t="shared" si="99"/>
        <v>0</v>
      </c>
      <c r="DD54" s="107">
        <f t="shared" si="100"/>
        <v>0</v>
      </c>
      <c r="DE54" s="107">
        <f t="shared" si="101"/>
        <v>0</v>
      </c>
      <c r="DF54" s="107">
        <f t="shared" si="102"/>
        <v>0</v>
      </c>
      <c r="DG54" s="107">
        <f t="shared" si="103"/>
        <v>0</v>
      </c>
      <c r="DH54" s="107">
        <f t="shared" si="104"/>
        <v>0</v>
      </c>
      <c r="DI54" s="107">
        <f t="shared" si="105"/>
        <v>0</v>
      </c>
      <c r="DJ54" s="107">
        <f t="shared" si="106"/>
        <v>0</v>
      </c>
      <c r="DK54" s="107">
        <f t="shared" si="107"/>
        <v>0</v>
      </c>
      <c r="DL54" s="107">
        <f t="shared" si="108"/>
        <v>0</v>
      </c>
      <c r="DM54" s="107">
        <f t="shared" si="109"/>
        <v>0</v>
      </c>
      <c r="DN54" s="107">
        <f t="shared" si="110"/>
        <v>0</v>
      </c>
      <c r="DO54" s="107">
        <f t="shared" si="111"/>
        <v>0</v>
      </c>
      <c r="DP54" s="107">
        <f t="shared" si="112"/>
        <v>0</v>
      </c>
      <c r="DQ54" s="107">
        <f t="shared" si="113"/>
        <v>0</v>
      </c>
      <c r="DR54" s="107">
        <f t="shared" si="114"/>
        <v>0</v>
      </c>
      <c r="DS54" s="107">
        <f t="shared" si="115"/>
        <v>0</v>
      </c>
      <c r="DT54" s="107">
        <f t="shared" si="116"/>
        <v>0</v>
      </c>
      <c r="DV54" s="107">
        <f t="shared" si="117"/>
        <v>0</v>
      </c>
      <c r="DW54" s="107">
        <f t="shared" si="118"/>
        <v>0</v>
      </c>
      <c r="DX54" s="107">
        <f t="shared" si="119"/>
        <v>0</v>
      </c>
      <c r="DY54" s="107">
        <f t="shared" si="120"/>
        <v>0</v>
      </c>
      <c r="DZ54" s="107">
        <f t="shared" si="121"/>
        <v>0</v>
      </c>
      <c r="EA54" s="107">
        <f t="shared" si="122"/>
        <v>0</v>
      </c>
      <c r="EB54" s="107">
        <f t="shared" si="123"/>
        <v>0</v>
      </c>
      <c r="EC54" s="107">
        <f t="shared" si="124"/>
        <v>0</v>
      </c>
      <c r="ED54" s="107">
        <f t="shared" si="125"/>
        <v>0</v>
      </c>
      <c r="EE54" s="107">
        <f t="shared" si="126"/>
        <v>0</v>
      </c>
      <c r="EG54" s="195">
        <f t="shared" si="127"/>
        <v>0</v>
      </c>
      <c r="EH54" s="195">
        <f t="shared" si="128"/>
        <v>0</v>
      </c>
      <c r="EI54" s="195">
        <f t="shared" si="129"/>
        <v>0</v>
      </c>
      <c r="EJ54" s="195">
        <f t="shared" si="130"/>
        <v>0</v>
      </c>
      <c r="EK54" s="195">
        <f t="shared" si="131"/>
        <v>0</v>
      </c>
      <c r="EL54" s="195">
        <f t="shared" si="131"/>
        <v>0</v>
      </c>
      <c r="EM54" s="195">
        <f t="shared" si="131"/>
        <v>0</v>
      </c>
      <c r="EN54" s="195">
        <f t="shared" si="131"/>
        <v>0</v>
      </c>
      <c r="EO54" s="195">
        <f t="shared" si="131"/>
        <v>0</v>
      </c>
      <c r="EP54" s="195">
        <f t="shared" si="131"/>
        <v>0</v>
      </c>
    </row>
    <row r="55" spans="2:146" x14ac:dyDescent="0.2">
      <c r="B55" s="126">
        <f t="shared" si="12"/>
        <v>1</v>
      </c>
      <c r="C55" s="126" t="str">
        <f t="shared" ca="1" si="79"/>
        <v/>
      </c>
      <c r="D55" s="126" t="str">
        <f t="shared" ca="1" si="80"/>
        <v/>
      </c>
      <c r="E55" s="126" t="str">
        <f t="shared" ca="1" si="81"/>
        <v/>
      </c>
      <c r="F55" s="127" t="str">
        <f ca="1">OFFSET(prihlasky!$H$1,$CJ55,0)</f>
        <v/>
      </c>
      <c r="G55" s="127" t="str">
        <f ca="1">IF(OFFSET(prihlasky!$B$1,$CJ55,0)="","",(OFFSET(prihlasky!$B$1,$CJ55,0)))</f>
        <v/>
      </c>
      <c r="H55" s="127">
        <f ca="1">OFFSET(prihlasky!$I$1,$CJ55,0)</f>
        <v>0</v>
      </c>
      <c r="I55" s="127">
        <f ca="1">OFFSET(prihlasky!$A$1,$CJ55,0)</f>
        <v>0</v>
      </c>
      <c r="J55" s="126">
        <f t="shared" si="82"/>
        <v>0</v>
      </c>
      <c r="K55" s="159">
        <f t="shared" si="83"/>
        <v>0</v>
      </c>
      <c r="L55" s="131">
        <f t="shared" ca="1" si="84"/>
        <v>0</v>
      </c>
      <c r="M55" s="127" t="str">
        <f ca="1">IF(OR(CH55=0,ISERROR(MATCH(I55,KKoef!E:E,0))),"",MATCH(I55,KKoef!E:E,0)-1)</f>
        <v/>
      </c>
      <c r="N55" s="127" t="str">
        <f ca="1">IF(M55="","",OFFSET(KKoef!$B$1,M55,0))</f>
        <v/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250"/>
      <c r="AA55" s="119">
        <f t="shared" ca="1" si="76"/>
        <v>0</v>
      </c>
      <c r="AB55" s="252">
        <f t="shared" si="71"/>
        <v>0</v>
      </c>
      <c r="AC55" s="119">
        <f t="shared" si="72"/>
        <v>0</v>
      </c>
      <c r="AD55" s="252">
        <f t="shared" si="73"/>
        <v>0</v>
      </c>
      <c r="AE55" s="170">
        <f t="shared" ca="1" si="77"/>
        <v>0</v>
      </c>
      <c r="AF55" s="22"/>
      <c r="AG55" s="224"/>
      <c r="AH55" s="194"/>
      <c r="AI55" s="194"/>
      <c r="AJ55" s="194"/>
      <c r="AK55" s="225"/>
      <c r="AL55" s="224"/>
      <c r="AM55" s="194"/>
      <c r="AN55" s="194"/>
      <c r="AO55" s="194"/>
      <c r="AP55" s="225"/>
      <c r="AQ55" s="224"/>
      <c r="AR55" s="194"/>
      <c r="AS55" s="194"/>
      <c r="AT55" s="194"/>
      <c r="AU55" s="225"/>
      <c r="AV55" s="224"/>
      <c r="AW55" s="194"/>
      <c r="AX55" s="194"/>
      <c r="AY55" s="194"/>
      <c r="AZ55" s="225"/>
      <c r="BA55" s="224"/>
      <c r="BB55" s="194"/>
      <c r="BC55" s="194"/>
      <c r="BD55" s="194"/>
      <c r="BE55" s="225"/>
      <c r="BF55" s="224"/>
      <c r="BG55" s="194"/>
      <c r="BH55" s="194"/>
      <c r="BI55" s="194"/>
      <c r="BJ55" s="225"/>
      <c r="BK55" s="212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215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69">
        <f t="shared" si="21"/>
        <v>0</v>
      </c>
      <c r="CH55" s="26">
        <f t="shared" si="78"/>
        <v>0</v>
      </c>
      <c r="CJ55" s="39">
        <v>47</v>
      </c>
      <c r="CK55" s="16">
        <f t="shared" si="85"/>
        <v>0</v>
      </c>
      <c r="CL55" s="51">
        <f t="shared" ca="1" si="132"/>
        <v>0</v>
      </c>
      <c r="CM55" s="51">
        <f t="shared" ca="1" si="132"/>
        <v>0</v>
      </c>
      <c r="CN55" s="51">
        <f t="shared" ca="1" si="132"/>
        <v>0</v>
      </c>
      <c r="CO55" s="51">
        <f t="shared" ca="1" si="86"/>
        <v>0</v>
      </c>
      <c r="CQ55" s="107">
        <f t="shared" si="87"/>
        <v>0</v>
      </c>
      <c r="CR55" s="107">
        <f t="shared" si="88"/>
        <v>0</v>
      </c>
      <c r="CS55" s="107">
        <f t="shared" si="89"/>
        <v>0</v>
      </c>
      <c r="CT55" s="107">
        <f t="shared" si="90"/>
        <v>0</v>
      </c>
      <c r="CU55" s="107">
        <f t="shared" si="91"/>
        <v>0</v>
      </c>
      <c r="CV55" s="107">
        <f t="shared" si="92"/>
        <v>0</v>
      </c>
      <c r="CW55" s="107">
        <f t="shared" si="93"/>
        <v>0</v>
      </c>
      <c r="CX55" s="107">
        <f t="shared" si="94"/>
        <v>0</v>
      </c>
      <c r="CY55" s="107">
        <f t="shared" si="95"/>
        <v>0</v>
      </c>
      <c r="CZ55" s="107">
        <f t="shared" si="96"/>
        <v>0</v>
      </c>
      <c r="DA55" s="107">
        <f t="shared" si="97"/>
        <v>0</v>
      </c>
      <c r="DB55" s="107">
        <f t="shared" si="98"/>
        <v>0</v>
      </c>
      <c r="DC55" s="107">
        <f t="shared" si="99"/>
        <v>0</v>
      </c>
      <c r="DD55" s="107">
        <f t="shared" si="100"/>
        <v>0</v>
      </c>
      <c r="DE55" s="107">
        <f t="shared" si="101"/>
        <v>0</v>
      </c>
      <c r="DF55" s="107">
        <f t="shared" si="102"/>
        <v>0</v>
      </c>
      <c r="DG55" s="107">
        <f t="shared" si="103"/>
        <v>0</v>
      </c>
      <c r="DH55" s="107">
        <f t="shared" si="104"/>
        <v>0</v>
      </c>
      <c r="DI55" s="107">
        <f t="shared" si="105"/>
        <v>0</v>
      </c>
      <c r="DJ55" s="107">
        <f t="shared" si="106"/>
        <v>0</v>
      </c>
      <c r="DK55" s="107">
        <f t="shared" si="107"/>
        <v>0</v>
      </c>
      <c r="DL55" s="107">
        <f t="shared" si="108"/>
        <v>0</v>
      </c>
      <c r="DM55" s="107">
        <f t="shared" si="109"/>
        <v>0</v>
      </c>
      <c r="DN55" s="107">
        <f t="shared" si="110"/>
        <v>0</v>
      </c>
      <c r="DO55" s="107">
        <f t="shared" si="111"/>
        <v>0</v>
      </c>
      <c r="DP55" s="107">
        <f t="shared" si="112"/>
        <v>0</v>
      </c>
      <c r="DQ55" s="107">
        <f t="shared" si="113"/>
        <v>0</v>
      </c>
      <c r="DR55" s="107">
        <f t="shared" si="114"/>
        <v>0</v>
      </c>
      <c r="DS55" s="107">
        <f t="shared" si="115"/>
        <v>0</v>
      </c>
      <c r="DT55" s="107">
        <f t="shared" si="116"/>
        <v>0</v>
      </c>
      <c r="DV55" s="107">
        <f t="shared" si="117"/>
        <v>0</v>
      </c>
      <c r="DW55" s="107">
        <f t="shared" si="118"/>
        <v>0</v>
      </c>
      <c r="DX55" s="107">
        <f t="shared" si="119"/>
        <v>0</v>
      </c>
      <c r="DY55" s="107">
        <f t="shared" si="120"/>
        <v>0</v>
      </c>
      <c r="DZ55" s="107">
        <f t="shared" si="121"/>
        <v>0</v>
      </c>
      <c r="EA55" s="107">
        <f t="shared" si="122"/>
        <v>0</v>
      </c>
      <c r="EB55" s="107">
        <f t="shared" si="123"/>
        <v>0</v>
      </c>
      <c r="EC55" s="107">
        <f t="shared" si="124"/>
        <v>0</v>
      </c>
      <c r="ED55" s="107">
        <f t="shared" si="125"/>
        <v>0</v>
      </c>
      <c r="EE55" s="107">
        <f t="shared" si="126"/>
        <v>0</v>
      </c>
      <c r="EG55" s="195">
        <f t="shared" si="127"/>
        <v>0</v>
      </c>
      <c r="EH55" s="195">
        <f t="shared" si="128"/>
        <v>0</v>
      </c>
      <c r="EI55" s="195">
        <f t="shared" si="129"/>
        <v>0</v>
      </c>
      <c r="EJ55" s="195">
        <f t="shared" si="130"/>
        <v>0</v>
      </c>
      <c r="EK55" s="195">
        <f t="shared" si="131"/>
        <v>0</v>
      </c>
      <c r="EL55" s="195">
        <f t="shared" si="131"/>
        <v>0</v>
      </c>
      <c r="EM55" s="195">
        <f t="shared" si="131"/>
        <v>0</v>
      </c>
      <c r="EN55" s="195">
        <f t="shared" si="131"/>
        <v>0</v>
      </c>
      <c r="EO55" s="195">
        <f t="shared" si="131"/>
        <v>0</v>
      </c>
      <c r="EP55" s="195">
        <f t="shared" si="131"/>
        <v>0</v>
      </c>
    </row>
    <row r="56" spans="2:146" x14ac:dyDescent="0.2">
      <c r="B56" s="126">
        <f t="shared" si="12"/>
        <v>1</v>
      </c>
      <c r="C56" s="126" t="str">
        <f t="shared" ca="1" si="79"/>
        <v/>
      </c>
      <c r="D56" s="126" t="str">
        <f t="shared" ca="1" si="80"/>
        <v/>
      </c>
      <c r="E56" s="126" t="str">
        <f t="shared" ca="1" si="81"/>
        <v/>
      </c>
      <c r="F56" s="127" t="str">
        <f ca="1">OFFSET(prihlasky!$H$1,$CJ56,0)</f>
        <v/>
      </c>
      <c r="G56" s="127" t="str">
        <f ca="1">IF(OFFSET(prihlasky!$B$1,$CJ56,0)="","",(OFFSET(prihlasky!$B$1,$CJ56,0)))</f>
        <v/>
      </c>
      <c r="H56" s="127">
        <f ca="1">OFFSET(prihlasky!$I$1,$CJ56,0)</f>
        <v>0</v>
      </c>
      <c r="I56" s="127">
        <f ca="1">OFFSET(prihlasky!$A$1,$CJ56,0)</f>
        <v>0</v>
      </c>
      <c r="J56" s="126">
        <f t="shared" si="82"/>
        <v>0</v>
      </c>
      <c r="K56" s="159">
        <f t="shared" si="83"/>
        <v>0</v>
      </c>
      <c r="L56" s="131">
        <f t="shared" ca="1" si="84"/>
        <v>0</v>
      </c>
      <c r="M56" s="127" t="str">
        <f ca="1">IF(OR(CH56=0,ISERROR(MATCH(I56,KKoef!E:E,0))),"",MATCH(I56,KKoef!E:E,0)-1)</f>
        <v/>
      </c>
      <c r="N56" s="127" t="str">
        <f ca="1">IF(M56="","",OFFSET(KKoef!$B$1,M56,0))</f>
        <v/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250"/>
      <c r="AA56" s="119">
        <f t="shared" ca="1" si="76"/>
        <v>0</v>
      </c>
      <c r="AB56" s="252">
        <f t="shared" si="71"/>
        <v>0</v>
      </c>
      <c r="AC56" s="119">
        <f t="shared" si="72"/>
        <v>0</v>
      </c>
      <c r="AD56" s="252">
        <f t="shared" si="73"/>
        <v>0</v>
      </c>
      <c r="AE56" s="170">
        <f t="shared" ca="1" si="77"/>
        <v>0</v>
      </c>
      <c r="AF56" s="22"/>
      <c r="AG56" s="224"/>
      <c r="AH56" s="194"/>
      <c r="AI56" s="194"/>
      <c r="AJ56" s="194"/>
      <c r="AK56" s="225"/>
      <c r="AL56" s="224"/>
      <c r="AM56" s="194"/>
      <c r="AN56" s="194"/>
      <c r="AO56" s="194"/>
      <c r="AP56" s="225"/>
      <c r="AQ56" s="224"/>
      <c r="AR56" s="194"/>
      <c r="AS56" s="194"/>
      <c r="AT56" s="194"/>
      <c r="AU56" s="225"/>
      <c r="AV56" s="224"/>
      <c r="AW56" s="194"/>
      <c r="AX56" s="194"/>
      <c r="AY56" s="194"/>
      <c r="AZ56" s="225"/>
      <c r="BA56" s="224"/>
      <c r="BB56" s="194"/>
      <c r="BC56" s="194"/>
      <c r="BD56" s="194"/>
      <c r="BE56" s="225"/>
      <c r="BF56" s="224"/>
      <c r="BG56" s="194"/>
      <c r="BH56" s="194"/>
      <c r="BI56" s="194"/>
      <c r="BJ56" s="225"/>
      <c r="BK56" s="212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215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69">
        <f t="shared" si="21"/>
        <v>0</v>
      </c>
      <c r="CH56" s="26">
        <f t="shared" si="78"/>
        <v>0</v>
      </c>
      <c r="CJ56" s="39">
        <v>48</v>
      </c>
      <c r="CK56" s="16">
        <f t="shared" si="85"/>
        <v>0</v>
      </c>
      <c r="CL56" s="51">
        <f t="shared" ca="1" si="132"/>
        <v>0</v>
      </c>
      <c r="CM56" s="51">
        <f t="shared" ca="1" si="132"/>
        <v>0</v>
      </c>
      <c r="CN56" s="51">
        <f t="shared" ca="1" si="132"/>
        <v>0</v>
      </c>
      <c r="CO56" s="51">
        <f t="shared" ca="1" si="86"/>
        <v>0</v>
      </c>
      <c r="CQ56" s="107">
        <f t="shared" si="87"/>
        <v>0</v>
      </c>
      <c r="CR56" s="107">
        <f t="shared" si="88"/>
        <v>0</v>
      </c>
      <c r="CS56" s="107">
        <f t="shared" si="89"/>
        <v>0</v>
      </c>
      <c r="CT56" s="107">
        <f t="shared" si="90"/>
        <v>0</v>
      </c>
      <c r="CU56" s="107">
        <f t="shared" si="91"/>
        <v>0</v>
      </c>
      <c r="CV56" s="107">
        <f t="shared" si="92"/>
        <v>0</v>
      </c>
      <c r="CW56" s="107">
        <f t="shared" si="93"/>
        <v>0</v>
      </c>
      <c r="CX56" s="107">
        <f t="shared" si="94"/>
        <v>0</v>
      </c>
      <c r="CY56" s="107">
        <f t="shared" si="95"/>
        <v>0</v>
      </c>
      <c r="CZ56" s="107">
        <f t="shared" si="96"/>
        <v>0</v>
      </c>
      <c r="DA56" s="107">
        <f t="shared" si="97"/>
        <v>0</v>
      </c>
      <c r="DB56" s="107">
        <f t="shared" si="98"/>
        <v>0</v>
      </c>
      <c r="DC56" s="107">
        <f t="shared" si="99"/>
        <v>0</v>
      </c>
      <c r="DD56" s="107">
        <f t="shared" si="100"/>
        <v>0</v>
      </c>
      <c r="DE56" s="107">
        <f t="shared" si="101"/>
        <v>0</v>
      </c>
      <c r="DF56" s="107">
        <f t="shared" si="102"/>
        <v>0</v>
      </c>
      <c r="DG56" s="107">
        <f t="shared" si="103"/>
        <v>0</v>
      </c>
      <c r="DH56" s="107">
        <f t="shared" si="104"/>
        <v>0</v>
      </c>
      <c r="DI56" s="107">
        <f t="shared" si="105"/>
        <v>0</v>
      </c>
      <c r="DJ56" s="107">
        <f t="shared" si="106"/>
        <v>0</v>
      </c>
      <c r="DK56" s="107">
        <f t="shared" si="107"/>
        <v>0</v>
      </c>
      <c r="DL56" s="107">
        <f t="shared" si="108"/>
        <v>0</v>
      </c>
      <c r="DM56" s="107">
        <f t="shared" si="109"/>
        <v>0</v>
      </c>
      <c r="DN56" s="107">
        <f t="shared" si="110"/>
        <v>0</v>
      </c>
      <c r="DO56" s="107">
        <f t="shared" si="111"/>
        <v>0</v>
      </c>
      <c r="DP56" s="107">
        <f t="shared" si="112"/>
        <v>0</v>
      </c>
      <c r="DQ56" s="107">
        <f t="shared" si="113"/>
        <v>0</v>
      </c>
      <c r="DR56" s="107">
        <f t="shared" si="114"/>
        <v>0</v>
      </c>
      <c r="DS56" s="107">
        <f t="shared" si="115"/>
        <v>0</v>
      </c>
      <c r="DT56" s="107">
        <f t="shared" si="116"/>
        <v>0</v>
      </c>
      <c r="DV56" s="107">
        <f t="shared" si="117"/>
        <v>0</v>
      </c>
      <c r="DW56" s="107">
        <f t="shared" si="118"/>
        <v>0</v>
      </c>
      <c r="DX56" s="107">
        <f t="shared" si="119"/>
        <v>0</v>
      </c>
      <c r="DY56" s="107">
        <f t="shared" si="120"/>
        <v>0</v>
      </c>
      <c r="DZ56" s="107">
        <f t="shared" si="121"/>
        <v>0</v>
      </c>
      <c r="EA56" s="107">
        <f t="shared" si="122"/>
        <v>0</v>
      </c>
      <c r="EB56" s="107">
        <f t="shared" si="123"/>
        <v>0</v>
      </c>
      <c r="EC56" s="107">
        <f t="shared" si="124"/>
        <v>0</v>
      </c>
      <c r="ED56" s="107">
        <f t="shared" si="125"/>
        <v>0</v>
      </c>
      <c r="EE56" s="107">
        <f t="shared" si="126"/>
        <v>0</v>
      </c>
      <c r="EG56" s="195">
        <f t="shared" si="127"/>
        <v>0</v>
      </c>
      <c r="EH56" s="195">
        <f t="shared" si="128"/>
        <v>0</v>
      </c>
      <c r="EI56" s="195">
        <f t="shared" si="129"/>
        <v>0</v>
      </c>
      <c r="EJ56" s="195">
        <f t="shared" si="130"/>
        <v>0</v>
      </c>
      <c r="EK56" s="195">
        <f t="shared" si="131"/>
        <v>0</v>
      </c>
      <c r="EL56" s="195">
        <f t="shared" si="131"/>
        <v>0</v>
      </c>
      <c r="EM56" s="195">
        <f t="shared" si="131"/>
        <v>0</v>
      </c>
      <c r="EN56" s="195">
        <f t="shared" si="131"/>
        <v>0</v>
      </c>
      <c r="EO56" s="195">
        <f t="shared" si="131"/>
        <v>0</v>
      </c>
      <c r="EP56" s="195">
        <f t="shared" si="131"/>
        <v>0</v>
      </c>
    </row>
    <row r="57" spans="2:146" x14ac:dyDescent="0.2">
      <c r="B57" s="126">
        <f t="shared" si="12"/>
        <v>1</v>
      </c>
      <c r="C57" s="126" t="str">
        <f t="shared" ca="1" si="79"/>
        <v/>
      </c>
      <c r="D57" s="126" t="str">
        <f t="shared" ca="1" si="80"/>
        <v/>
      </c>
      <c r="E57" s="126" t="str">
        <f t="shared" ca="1" si="81"/>
        <v/>
      </c>
      <c r="F57" s="127" t="str">
        <f ca="1">OFFSET(prihlasky!$H$1,$CJ57,0)</f>
        <v/>
      </c>
      <c r="G57" s="127" t="str">
        <f ca="1">IF(OFFSET(prihlasky!$B$1,$CJ57,0)="","",(OFFSET(prihlasky!$B$1,$CJ57,0)))</f>
        <v/>
      </c>
      <c r="H57" s="127">
        <f ca="1">OFFSET(prihlasky!$I$1,$CJ57,0)</f>
        <v>0</v>
      </c>
      <c r="I57" s="127">
        <f ca="1">OFFSET(prihlasky!$A$1,$CJ57,0)</f>
        <v>0</v>
      </c>
      <c r="J57" s="126">
        <f t="shared" si="82"/>
        <v>0</v>
      </c>
      <c r="K57" s="159">
        <f t="shared" si="83"/>
        <v>0</v>
      </c>
      <c r="L57" s="131">
        <f t="shared" ca="1" si="84"/>
        <v>0</v>
      </c>
      <c r="M57" s="127" t="str">
        <f ca="1">IF(OR(CH57=0,ISERROR(MATCH(I57,KKoef!E:E,0))),"",MATCH(I57,KKoef!E:E,0)-1)</f>
        <v/>
      </c>
      <c r="N57" s="127" t="str">
        <f ca="1">IF(M57="","",OFFSET(KKoef!$B$1,M57,0))</f>
        <v/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250"/>
      <c r="AA57" s="119">
        <f t="shared" ca="1" si="76"/>
        <v>0</v>
      </c>
      <c r="AB57" s="252">
        <f t="shared" si="71"/>
        <v>0</v>
      </c>
      <c r="AC57" s="119">
        <f t="shared" si="72"/>
        <v>0</v>
      </c>
      <c r="AD57" s="252">
        <f t="shared" si="73"/>
        <v>0</v>
      </c>
      <c r="AE57" s="170">
        <f t="shared" ca="1" si="77"/>
        <v>0</v>
      </c>
      <c r="AF57" s="22"/>
      <c r="AG57" s="224"/>
      <c r="AH57" s="194"/>
      <c r="AI57" s="194"/>
      <c r="AJ57" s="194"/>
      <c r="AK57" s="225"/>
      <c r="AL57" s="224"/>
      <c r="AM57" s="194"/>
      <c r="AN57" s="194"/>
      <c r="AO57" s="194"/>
      <c r="AP57" s="225"/>
      <c r="AQ57" s="224"/>
      <c r="AR57" s="194"/>
      <c r="AS57" s="194"/>
      <c r="AT57" s="194"/>
      <c r="AU57" s="225"/>
      <c r="AV57" s="224"/>
      <c r="AW57" s="194"/>
      <c r="AX57" s="194"/>
      <c r="AY57" s="194"/>
      <c r="AZ57" s="225"/>
      <c r="BA57" s="224"/>
      <c r="BB57" s="194"/>
      <c r="BC57" s="194"/>
      <c r="BD57" s="194"/>
      <c r="BE57" s="225"/>
      <c r="BF57" s="224"/>
      <c r="BG57" s="194"/>
      <c r="BH57" s="194"/>
      <c r="BI57" s="194"/>
      <c r="BJ57" s="225"/>
      <c r="BK57" s="212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215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69">
        <f t="shared" si="21"/>
        <v>0</v>
      </c>
      <c r="CH57" s="26">
        <f t="shared" si="78"/>
        <v>0</v>
      </c>
      <c r="CJ57" s="39">
        <v>49</v>
      </c>
      <c r="CK57" s="16">
        <f t="shared" si="85"/>
        <v>0</v>
      </c>
      <c r="CL57" s="51">
        <f t="shared" ca="1" si="132"/>
        <v>0</v>
      </c>
      <c r="CM57" s="51">
        <f t="shared" ca="1" si="132"/>
        <v>0</v>
      </c>
      <c r="CN57" s="51">
        <f t="shared" ca="1" si="132"/>
        <v>0</v>
      </c>
      <c r="CO57" s="51">
        <f t="shared" ca="1" si="86"/>
        <v>0</v>
      </c>
      <c r="CQ57" s="107">
        <f t="shared" si="87"/>
        <v>0</v>
      </c>
      <c r="CR57" s="107">
        <f t="shared" si="88"/>
        <v>0</v>
      </c>
      <c r="CS57" s="107">
        <f t="shared" si="89"/>
        <v>0</v>
      </c>
      <c r="CT57" s="107">
        <f t="shared" si="90"/>
        <v>0</v>
      </c>
      <c r="CU57" s="107">
        <f t="shared" si="91"/>
        <v>0</v>
      </c>
      <c r="CV57" s="107">
        <f t="shared" si="92"/>
        <v>0</v>
      </c>
      <c r="CW57" s="107">
        <f t="shared" si="93"/>
        <v>0</v>
      </c>
      <c r="CX57" s="107">
        <f t="shared" si="94"/>
        <v>0</v>
      </c>
      <c r="CY57" s="107">
        <f t="shared" si="95"/>
        <v>0</v>
      </c>
      <c r="CZ57" s="107">
        <f t="shared" si="96"/>
        <v>0</v>
      </c>
      <c r="DA57" s="107">
        <f t="shared" si="97"/>
        <v>0</v>
      </c>
      <c r="DB57" s="107">
        <f t="shared" si="98"/>
        <v>0</v>
      </c>
      <c r="DC57" s="107">
        <f t="shared" si="99"/>
        <v>0</v>
      </c>
      <c r="DD57" s="107">
        <f t="shared" si="100"/>
        <v>0</v>
      </c>
      <c r="DE57" s="107">
        <f t="shared" si="101"/>
        <v>0</v>
      </c>
      <c r="DF57" s="107">
        <f t="shared" si="102"/>
        <v>0</v>
      </c>
      <c r="DG57" s="107">
        <f t="shared" si="103"/>
        <v>0</v>
      </c>
      <c r="DH57" s="107">
        <f t="shared" si="104"/>
        <v>0</v>
      </c>
      <c r="DI57" s="107">
        <f t="shared" si="105"/>
        <v>0</v>
      </c>
      <c r="DJ57" s="107">
        <f t="shared" si="106"/>
        <v>0</v>
      </c>
      <c r="DK57" s="107">
        <f t="shared" si="107"/>
        <v>0</v>
      </c>
      <c r="DL57" s="107">
        <f t="shared" si="108"/>
        <v>0</v>
      </c>
      <c r="DM57" s="107">
        <f t="shared" si="109"/>
        <v>0</v>
      </c>
      <c r="DN57" s="107">
        <f t="shared" si="110"/>
        <v>0</v>
      </c>
      <c r="DO57" s="107">
        <f t="shared" si="111"/>
        <v>0</v>
      </c>
      <c r="DP57" s="107">
        <f t="shared" si="112"/>
        <v>0</v>
      </c>
      <c r="DQ57" s="107">
        <f t="shared" si="113"/>
        <v>0</v>
      </c>
      <c r="DR57" s="107">
        <f t="shared" si="114"/>
        <v>0</v>
      </c>
      <c r="DS57" s="107">
        <f t="shared" si="115"/>
        <v>0</v>
      </c>
      <c r="DT57" s="107">
        <f t="shared" si="116"/>
        <v>0</v>
      </c>
      <c r="DV57" s="107">
        <f t="shared" si="117"/>
        <v>0</v>
      </c>
      <c r="DW57" s="107">
        <f t="shared" si="118"/>
        <v>0</v>
      </c>
      <c r="DX57" s="107">
        <f t="shared" si="119"/>
        <v>0</v>
      </c>
      <c r="DY57" s="107">
        <f t="shared" si="120"/>
        <v>0</v>
      </c>
      <c r="DZ57" s="107">
        <f t="shared" si="121"/>
        <v>0</v>
      </c>
      <c r="EA57" s="107">
        <f t="shared" si="122"/>
        <v>0</v>
      </c>
      <c r="EB57" s="107">
        <f t="shared" si="123"/>
        <v>0</v>
      </c>
      <c r="EC57" s="107">
        <f t="shared" si="124"/>
        <v>0</v>
      </c>
      <c r="ED57" s="107">
        <f t="shared" si="125"/>
        <v>0</v>
      </c>
      <c r="EE57" s="107">
        <f t="shared" si="126"/>
        <v>0</v>
      </c>
      <c r="EG57" s="195">
        <f t="shared" si="127"/>
        <v>0</v>
      </c>
      <c r="EH57" s="195">
        <f t="shared" si="128"/>
        <v>0</v>
      </c>
      <c r="EI57" s="195">
        <f t="shared" si="129"/>
        <v>0</v>
      </c>
      <c r="EJ57" s="195">
        <f t="shared" si="130"/>
        <v>0</v>
      </c>
      <c r="EK57" s="195">
        <f t="shared" ref="EK57:EP72" si="133">IF(CA$7="",0,CA57)</f>
        <v>0</v>
      </c>
      <c r="EL57" s="195">
        <f t="shared" si="133"/>
        <v>0</v>
      </c>
      <c r="EM57" s="195">
        <f t="shared" si="133"/>
        <v>0</v>
      </c>
      <c r="EN57" s="195">
        <f t="shared" si="133"/>
        <v>0</v>
      </c>
      <c r="EO57" s="195">
        <f t="shared" si="133"/>
        <v>0</v>
      </c>
      <c r="EP57" s="195">
        <f t="shared" si="133"/>
        <v>0</v>
      </c>
    </row>
    <row r="58" spans="2:146" x14ac:dyDescent="0.2">
      <c r="B58" s="126">
        <f t="shared" si="12"/>
        <v>1</v>
      </c>
      <c r="C58" s="126" t="str">
        <f t="shared" ca="1" si="79"/>
        <v/>
      </c>
      <c r="D58" s="126" t="str">
        <f t="shared" ca="1" si="80"/>
        <v/>
      </c>
      <c r="E58" s="126" t="str">
        <f t="shared" ca="1" si="81"/>
        <v/>
      </c>
      <c r="F58" s="127" t="str">
        <f ca="1">OFFSET(prihlasky!$H$1,$CJ58,0)</f>
        <v/>
      </c>
      <c r="G58" s="127" t="str">
        <f ca="1">IF(OFFSET(prihlasky!$B$1,$CJ58,0)="","",(OFFSET(prihlasky!$B$1,$CJ58,0)))</f>
        <v/>
      </c>
      <c r="H58" s="127">
        <f ca="1">OFFSET(prihlasky!$I$1,$CJ58,0)</f>
        <v>0</v>
      </c>
      <c r="I58" s="127">
        <f ca="1">OFFSET(prihlasky!$A$1,$CJ58,0)</f>
        <v>0</v>
      </c>
      <c r="J58" s="126">
        <f t="shared" si="82"/>
        <v>0</v>
      </c>
      <c r="K58" s="159">
        <f t="shared" si="83"/>
        <v>0</v>
      </c>
      <c r="L58" s="131">
        <f t="shared" ca="1" si="84"/>
        <v>0</v>
      </c>
      <c r="M58" s="127" t="str">
        <f ca="1">IF(OR(CH58=0,ISERROR(MATCH(I58,KKoef!E:E,0))),"",MATCH(I58,KKoef!E:E,0)-1)</f>
        <v/>
      </c>
      <c r="N58" s="127" t="str">
        <f ca="1">IF(M58="","",OFFSET(KKoef!$B$1,M58,0))</f>
        <v/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250"/>
      <c r="AA58" s="119">
        <f t="shared" ca="1" si="76"/>
        <v>0</v>
      </c>
      <c r="AB58" s="252">
        <f t="shared" si="71"/>
        <v>0</v>
      </c>
      <c r="AC58" s="119">
        <f t="shared" si="72"/>
        <v>0</v>
      </c>
      <c r="AD58" s="252">
        <f t="shared" si="73"/>
        <v>0</v>
      </c>
      <c r="AE58" s="170">
        <f t="shared" ca="1" si="77"/>
        <v>0</v>
      </c>
      <c r="AF58" s="22"/>
      <c r="AG58" s="224"/>
      <c r="AH58" s="194"/>
      <c r="AI58" s="194"/>
      <c r="AJ58" s="194"/>
      <c r="AK58" s="225"/>
      <c r="AL58" s="224"/>
      <c r="AM58" s="194"/>
      <c r="AN58" s="194"/>
      <c r="AO58" s="194"/>
      <c r="AP58" s="225"/>
      <c r="AQ58" s="224"/>
      <c r="AR58" s="194"/>
      <c r="AS58" s="194"/>
      <c r="AT58" s="194"/>
      <c r="AU58" s="225"/>
      <c r="AV58" s="224"/>
      <c r="AW58" s="194"/>
      <c r="AX58" s="194"/>
      <c r="AY58" s="194"/>
      <c r="AZ58" s="225"/>
      <c r="BA58" s="224"/>
      <c r="BB58" s="194"/>
      <c r="BC58" s="194"/>
      <c r="BD58" s="194"/>
      <c r="BE58" s="225"/>
      <c r="BF58" s="224"/>
      <c r="BG58" s="194"/>
      <c r="BH58" s="194"/>
      <c r="BI58" s="194"/>
      <c r="BJ58" s="225"/>
      <c r="BK58" s="212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215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69">
        <f t="shared" si="21"/>
        <v>0</v>
      </c>
      <c r="CH58" s="26">
        <f t="shared" si="78"/>
        <v>0</v>
      </c>
      <c r="CJ58" s="39">
        <v>50</v>
      </c>
      <c r="CK58" s="16">
        <f t="shared" si="85"/>
        <v>0</v>
      </c>
      <c r="CL58" s="51">
        <f t="shared" ca="1" si="132"/>
        <v>0</v>
      </c>
      <c r="CM58" s="51">
        <f t="shared" ca="1" si="132"/>
        <v>0</v>
      </c>
      <c r="CN58" s="51">
        <f t="shared" ca="1" si="132"/>
        <v>0</v>
      </c>
      <c r="CO58" s="51">
        <f t="shared" ca="1" si="86"/>
        <v>0</v>
      </c>
      <c r="CQ58" s="107">
        <f t="shared" si="87"/>
        <v>0</v>
      </c>
      <c r="CR58" s="107">
        <f t="shared" si="88"/>
        <v>0</v>
      </c>
      <c r="CS58" s="107">
        <f t="shared" si="89"/>
        <v>0</v>
      </c>
      <c r="CT58" s="107">
        <f t="shared" si="90"/>
        <v>0</v>
      </c>
      <c r="CU58" s="107">
        <f t="shared" si="91"/>
        <v>0</v>
      </c>
      <c r="CV58" s="107">
        <f t="shared" si="92"/>
        <v>0</v>
      </c>
      <c r="CW58" s="107">
        <f t="shared" si="93"/>
        <v>0</v>
      </c>
      <c r="CX58" s="107">
        <f t="shared" si="94"/>
        <v>0</v>
      </c>
      <c r="CY58" s="107">
        <f t="shared" si="95"/>
        <v>0</v>
      </c>
      <c r="CZ58" s="107">
        <f t="shared" si="96"/>
        <v>0</v>
      </c>
      <c r="DA58" s="107">
        <f t="shared" si="97"/>
        <v>0</v>
      </c>
      <c r="DB58" s="107">
        <f t="shared" si="98"/>
        <v>0</v>
      </c>
      <c r="DC58" s="107">
        <f t="shared" si="99"/>
        <v>0</v>
      </c>
      <c r="DD58" s="107">
        <f t="shared" si="100"/>
        <v>0</v>
      </c>
      <c r="DE58" s="107">
        <f t="shared" si="101"/>
        <v>0</v>
      </c>
      <c r="DF58" s="107">
        <f t="shared" si="102"/>
        <v>0</v>
      </c>
      <c r="DG58" s="107">
        <f t="shared" si="103"/>
        <v>0</v>
      </c>
      <c r="DH58" s="107">
        <f t="shared" si="104"/>
        <v>0</v>
      </c>
      <c r="DI58" s="107">
        <f t="shared" si="105"/>
        <v>0</v>
      </c>
      <c r="DJ58" s="107">
        <f t="shared" si="106"/>
        <v>0</v>
      </c>
      <c r="DK58" s="107">
        <f t="shared" si="107"/>
        <v>0</v>
      </c>
      <c r="DL58" s="107">
        <f t="shared" si="108"/>
        <v>0</v>
      </c>
      <c r="DM58" s="107">
        <f t="shared" si="109"/>
        <v>0</v>
      </c>
      <c r="DN58" s="107">
        <f t="shared" si="110"/>
        <v>0</v>
      </c>
      <c r="DO58" s="107">
        <f t="shared" si="111"/>
        <v>0</v>
      </c>
      <c r="DP58" s="107">
        <f t="shared" si="112"/>
        <v>0</v>
      </c>
      <c r="DQ58" s="107">
        <f t="shared" si="113"/>
        <v>0</v>
      </c>
      <c r="DR58" s="107">
        <f t="shared" si="114"/>
        <v>0</v>
      </c>
      <c r="DS58" s="107">
        <f t="shared" si="115"/>
        <v>0</v>
      </c>
      <c r="DT58" s="107">
        <f t="shared" si="116"/>
        <v>0</v>
      </c>
      <c r="DV58" s="107">
        <f t="shared" si="117"/>
        <v>0</v>
      </c>
      <c r="DW58" s="107">
        <f t="shared" si="118"/>
        <v>0</v>
      </c>
      <c r="DX58" s="107">
        <f t="shared" si="119"/>
        <v>0</v>
      </c>
      <c r="DY58" s="107">
        <f t="shared" si="120"/>
        <v>0</v>
      </c>
      <c r="DZ58" s="107">
        <f t="shared" si="121"/>
        <v>0</v>
      </c>
      <c r="EA58" s="107">
        <f t="shared" si="122"/>
        <v>0</v>
      </c>
      <c r="EB58" s="107">
        <f t="shared" si="123"/>
        <v>0</v>
      </c>
      <c r="EC58" s="107">
        <f t="shared" si="124"/>
        <v>0</v>
      </c>
      <c r="ED58" s="107">
        <f t="shared" si="125"/>
        <v>0</v>
      </c>
      <c r="EE58" s="107">
        <f t="shared" si="126"/>
        <v>0</v>
      </c>
      <c r="EG58" s="195">
        <f t="shared" si="127"/>
        <v>0</v>
      </c>
      <c r="EH58" s="195">
        <f t="shared" si="128"/>
        <v>0</v>
      </c>
      <c r="EI58" s="195">
        <f t="shared" si="129"/>
        <v>0</v>
      </c>
      <c r="EJ58" s="195">
        <f t="shared" si="130"/>
        <v>0</v>
      </c>
      <c r="EK58" s="195">
        <f t="shared" si="133"/>
        <v>0</v>
      </c>
      <c r="EL58" s="195">
        <f t="shared" si="133"/>
        <v>0</v>
      </c>
      <c r="EM58" s="195">
        <f t="shared" si="133"/>
        <v>0</v>
      </c>
      <c r="EN58" s="195">
        <f t="shared" si="133"/>
        <v>0</v>
      </c>
      <c r="EO58" s="195">
        <f t="shared" si="133"/>
        <v>0</v>
      </c>
      <c r="EP58" s="195">
        <f t="shared" si="133"/>
        <v>0</v>
      </c>
    </row>
    <row r="59" spans="2:146" x14ac:dyDescent="0.2">
      <c r="B59" s="126">
        <f t="shared" si="12"/>
        <v>1</v>
      </c>
      <c r="C59" s="126" t="str">
        <f t="shared" ca="1" si="79"/>
        <v/>
      </c>
      <c r="D59" s="126" t="str">
        <f t="shared" ca="1" si="80"/>
        <v/>
      </c>
      <c r="E59" s="126" t="str">
        <f t="shared" ca="1" si="81"/>
        <v/>
      </c>
      <c r="F59" s="127" t="str">
        <f ca="1">OFFSET(prihlasky!$H$1,$CJ59,0)</f>
        <v/>
      </c>
      <c r="G59" s="127" t="str">
        <f ca="1">IF(OFFSET(prihlasky!$B$1,$CJ59,0)="","",(OFFSET(prihlasky!$B$1,$CJ59,0)))</f>
        <v/>
      </c>
      <c r="H59" s="127">
        <f ca="1">OFFSET(prihlasky!$I$1,$CJ59,0)</f>
        <v>0</v>
      </c>
      <c r="I59" s="127">
        <f ca="1">OFFSET(prihlasky!$A$1,$CJ59,0)</f>
        <v>0</v>
      </c>
      <c r="J59" s="126">
        <f t="shared" si="82"/>
        <v>0</v>
      </c>
      <c r="K59" s="159">
        <f t="shared" si="83"/>
        <v>0</v>
      </c>
      <c r="L59" s="131">
        <f t="shared" ca="1" si="84"/>
        <v>0</v>
      </c>
      <c r="M59" s="127" t="str">
        <f ca="1">IF(OR(CH59=0,ISERROR(MATCH(I59,KKoef!E:E,0))),"",MATCH(I59,KKoef!E:E,0)-1)</f>
        <v/>
      </c>
      <c r="N59" s="127" t="str">
        <f ca="1">IF(M59="","",OFFSET(KKoef!$B$1,M59,0))</f>
        <v/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250"/>
      <c r="AA59" s="119">
        <f t="shared" ca="1" si="76"/>
        <v>0</v>
      </c>
      <c r="AB59" s="252">
        <f t="shared" si="71"/>
        <v>0</v>
      </c>
      <c r="AC59" s="119">
        <f t="shared" si="72"/>
        <v>0</v>
      </c>
      <c r="AD59" s="252">
        <f t="shared" si="73"/>
        <v>0</v>
      </c>
      <c r="AE59" s="170">
        <f t="shared" ca="1" si="77"/>
        <v>0</v>
      </c>
      <c r="AF59" s="22"/>
      <c r="AG59" s="224"/>
      <c r="AH59" s="194"/>
      <c r="AI59" s="194"/>
      <c r="AJ59" s="194"/>
      <c r="AK59" s="225"/>
      <c r="AL59" s="224"/>
      <c r="AM59" s="194"/>
      <c r="AN59" s="194"/>
      <c r="AO59" s="194"/>
      <c r="AP59" s="225"/>
      <c r="AQ59" s="224"/>
      <c r="AR59" s="194"/>
      <c r="AS59" s="194"/>
      <c r="AT59" s="194"/>
      <c r="AU59" s="225"/>
      <c r="AV59" s="224"/>
      <c r="AW59" s="194"/>
      <c r="AX59" s="194"/>
      <c r="AY59" s="194"/>
      <c r="AZ59" s="225"/>
      <c r="BA59" s="224"/>
      <c r="BB59" s="194"/>
      <c r="BC59" s="194"/>
      <c r="BD59" s="194"/>
      <c r="BE59" s="225"/>
      <c r="BF59" s="224"/>
      <c r="BG59" s="194"/>
      <c r="BH59" s="194"/>
      <c r="BI59" s="194"/>
      <c r="BJ59" s="225"/>
      <c r="BK59" s="212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215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69">
        <f t="shared" si="21"/>
        <v>0</v>
      </c>
      <c r="CH59" s="26">
        <f t="shared" si="78"/>
        <v>0</v>
      </c>
      <c r="CJ59" s="39">
        <v>51</v>
      </c>
      <c r="CK59" s="16">
        <f t="shared" si="85"/>
        <v>0</v>
      </c>
      <c r="CL59" s="51">
        <f t="shared" ca="1" si="132"/>
        <v>0</v>
      </c>
      <c r="CM59" s="51">
        <f t="shared" ca="1" si="132"/>
        <v>0</v>
      </c>
      <c r="CN59" s="51">
        <f t="shared" ca="1" si="132"/>
        <v>0</v>
      </c>
      <c r="CO59" s="51">
        <f t="shared" ca="1" si="86"/>
        <v>0</v>
      </c>
      <c r="CQ59" s="107">
        <f t="shared" si="87"/>
        <v>0</v>
      </c>
      <c r="CR59" s="107">
        <f t="shared" si="88"/>
        <v>0</v>
      </c>
      <c r="CS59" s="107">
        <f t="shared" si="89"/>
        <v>0</v>
      </c>
      <c r="CT59" s="107">
        <f t="shared" si="90"/>
        <v>0</v>
      </c>
      <c r="CU59" s="107">
        <f t="shared" si="91"/>
        <v>0</v>
      </c>
      <c r="CV59" s="107">
        <f t="shared" si="92"/>
        <v>0</v>
      </c>
      <c r="CW59" s="107">
        <f t="shared" si="93"/>
        <v>0</v>
      </c>
      <c r="CX59" s="107">
        <f t="shared" si="94"/>
        <v>0</v>
      </c>
      <c r="CY59" s="107">
        <f t="shared" si="95"/>
        <v>0</v>
      </c>
      <c r="CZ59" s="107">
        <f t="shared" si="96"/>
        <v>0</v>
      </c>
      <c r="DA59" s="107">
        <f t="shared" si="97"/>
        <v>0</v>
      </c>
      <c r="DB59" s="107">
        <f t="shared" si="98"/>
        <v>0</v>
      </c>
      <c r="DC59" s="107">
        <f t="shared" si="99"/>
        <v>0</v>
      </c>
      <c r="DD59" s="107">
        <f t="shared" si="100"/>
        <v>0</v>
      </c>
      <c r="DE59" s="107">
        <f t="shared" si="101"/>
        <v>0</v>
      </c>
      <c r="DF59" s="107">
        <f t="shared" si="102"/>
        <v>0</v>
      </c>
      <c r="DG59" s="107">
        <f t="shared" si="103"/>
        <v>0</v>
      </c>
      <c r="DH59" s="107">
        <f t="shared" si="104"/>
        <v>0</v>
      </c>
      <c r="DI59" s="107">
        <f t="shared" si="105"/>
        <v>0</v>
      </c>
      <c r="DJ59" s="107">
        <f t="shared" si="106"/>
        <v>0</v>
      </c>
      <c r="DK59" s="107">
        <f t="shared" si="107"/>
        <v>0</v>
      </c>
      <c r="DL59" s="107">
        <f t="shared" si="108"/>
        <v>0</v>
      </c>
      <c r="DM59" s="107">
        <f t="shared" si="109"/>
        <v>0</v>
      </c>
      <c r="DN59" s="107">
        <f t="shared" si="110"/>
        <v>0</v>
      </c>
      <c r="DO59" s="107">
        <f t="shared" si="111"/>
        <v>0</v>
      </c>
      <c r="DP59" s="107">
        <f t="shared" si="112"/>
        <v>0</v>
      </c>
      <c r="DQ59" s="107">
        <f t="shared" si="113"/>
        <v>0</v>
      </c>
      <c r="DR59" s="107">
        <f t="shared" si="114"/>
        <v>0</v>
      </c>
      <c r="DS59" s="107">
        <f t="shared" si="115"/>
        <v>0</v>
      </c>
      <c r="DT59" s="107">
        <f t="shared" si="116"/>
        <v>0</v>
      </c>
      <c r="DV59" s="107">
        <f t="shared" si="117"/>
        <v>0</v>
      </c>
      <c r="DW59" s="107">
        <f t="shared" si="118"/>
        <v>0</v>
      </c>
      <c r="DX59" s="107">
        <f t="shared" si="119"/>
        <v>0</v>
      </c>
      <c r="DY59" s="107">
        <f t="shared" si="120"/>
        <v>0</v>
      </c>
      <c r="DZ59" s="107">
        <f t="shared" si="121"/>
        <v>0</v>
      </c>
      <c r="EA59" s="107">
        <f t="shared" si="122"/>
        <v>0</v>
      </c>
      <c r="EB59" s="107">
        <f t="shared" si="123"/>
        <v>0</v>
      </c>
      <c r="EC59" s="107">
        <f t="shared" si="124"/>
        <v>0</v>
      </c>
      <c r="ED59" s="107">
        <f t="shared" si="125"/>
        <v>0</v>
      </c>
      <c r="EE59" s="107">
        <f t="shared" si="126"/>
        <v>0</v>
      </c>
      <c r="EG59" s="195">
        <f t="shared" si="127"/>
        <v>0</v>
      </c>
      <c r="EH59" s="195">
        <f t="shared" si="128"/>
        <v>0</v>
      </c>
      <c r="EI59" s="195">
        <f t="shared" si="129"/>
        <v>0</v>
      </c>
      <c r="EJ59" s="195">
        <f t="shared" si="130"/>
        <v>0</v>
      </c>
      <c r="EK59" s="195">
        <f t="shared" si="133"/>
        <v>0</v>
      </c>
      <c r="EL59" s="195">
        <f t="shared" si="133"/>
        <v>0</v>
      </c>
      <c r="EM59" s="195">
        <f t="shared" si="133"/>
        <v>0</v>
      </c>
      <c r="EN59" s="195">
        <f t="shared" si="133"/>
        <v>0</v>
      </c>
      <c r="EO59" s="195">
        <f t="shared" si="133"/>
        <v>0</v>
      </c>
      <c r="EP59" s="195">
        <f t="shared" si="133"/>
        <v>0</v>
      </c>
    </row>
    <row r="60" spans="2:146" x14ac:dyDescent="0.2">
      <c r="B60" s="126">
        <f t="shared" si="12"/>
        <v>1</v>
      </c>
      <c r="C60" s="126" t="str">
        <f t="shared" ca="1" si="79"/>
        <v/>
      </c>
      <c r="D60" s="126" t="str">
        <f t="shared" ca="1" si="80"/>
        <v/>
      </c>
      <c r="E60" s="126" t="str">
        <f t="shared" ca="1" si="81"/>
        <v/>
      </c>
      <c r="F60" s="127" t="str">
        <f ca="1">OFFSET(prihlasky!$H$1,$CJ60,0)</f>
        <v/>
      </c>
      <c r="G60" s="127" t="str">
        <f ca="1">IF(OFFSET(prihlasky!$B$1,$CJ60,0)="","",(OFFSET(prihlasky!$B$1,$CJ60,0)))</f>
        <v/>
      </c>
      <c r="H60" s="127">
        <f ca="1">OFFSET(prihlasky!$I$1,$CJ60,0)</f>
        <v>0</v>
      </c>
      <c r="I60" s="127">
        <f ca="1">OFFSET(prihlasky!$A$1,$CJ60,0)</f>
        <v>0</v>
      </c>
      <c r="J60" s="126">
        <f t="shared" si="82"/>
        <v>0</v>
      </c>
      <c r="K60" s="159">
        <f t="shared" si="83"/>
        <v>0</v>
      </c>
      <c r="L60" s="131">
        <f t="shared" ca="1" si="84"/>
        <v>0</v>
      </c>
      <c r="M60" s="127" t="str">
        <f ca="1">IF(OR(CH60=0,ISERROR(MATCH(I60,KKoef!E:E,0))),"",MATCH(I60,KKoef!E:E,0)-1)</f>
        <v/>
      </c>
      <c r="N60" s="127" t="str">
        <f ca="1">IF(M60="","",OFFSET(KKoef!$B$1,M60,0))</f>
        <v/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250"/>
      <c r="AA60" s="119">
        <f t="shared" ca="1" si="76"/>
        <v>0</v>
      </c>
      <c r="AB60" s="252">
        <f t="shared" si="71"/>
        <v>0</v>
      </c>
      <c r="AC60" s="119">
        <f t="shared" si="72"/>
        <v>0</v>
      </c>
      <c r="AD60" s="252">
        <f t="shared" si="73"/>
        <v>0</v>
      </c>
      <c r="AE60" s="170">
        <f t="shared" ca="1" si="77"/>
        <v>0</v>
      </c>
      <c r="AF60" s="22"/>
      <c r="AG60" s="224"/>
      <c r="AH60" s="194"/>
      <c r="AI60" s="194"/>
      <c r="AJ60" s="194"/>
      <c r="AK60" s="225"/>
      <c r="AL60" s="224"/>
      <c r="AM60" s="194"/>
      <c r="AN60" s="194"/>
      <c r="AO60" s="194"/>
      <c r="AP60" s="225"/>
      <c r="AQ60" s="224"/>
      <c r="AR60" s="194"/>
      <c r="AS60" s="194"/>
      <c r="AT60" s="194"/>
      <c r="AU60" s="225"/>
      <c r="AV60" s="224"/>
      <c r="AW60" s="194"/>
      <c r="AX60" s="194"/>
      <c r="AY60" s="194"/>
      <c r="AZ60" s="225"/>
      <c r="BA60" s="224"/>
      <c r="BB60" s="194"/>
      <c r="BC60" s="194"/>
      <c r="BD60" s="194"/>
      <c r="BE60" s="225"/>
      <c r="BF60" s="224"/>
      <c r="BG60" s="194"/>
      <c r="BH60" s="194"/>
      <c r="BI60" s="194"/>
      <c r="BJ60" s="225"/>
      <c r="BK60" s="212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215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69">
        <f t="shared" si="21"/>
        <v>0</v>
      </c>
      <c r="CH60" s="26">
        <f t="shared" si="78"/>
        <v>0</v>
      </c>
      <c r="CJ60" s="39">
        <v>52</v>
      </c>
      <c r="CK60" s="16">
        <f t="shared" si="85"/>
        <v>0</v>
      </c>
      <c r="CL60" s="51">
        <f t="shared" ca="1" si="132"/>
        <v>0</v>
      </c>
      <c r="CM60" s="51">
        <f t="shared" ca="1" si="132"/>
        <v>0</v>
      </c>
      <c r="CN60" s="51">
        <f t="shared" ca="1" si="132"/>
        <v>0</v>
      </c>
      <c r="CO60" s="51">
        <f t="shared" ca="1" si="86"/>
        <v>0</v>
      </c>
      <c r="CQ60" s="107">
        <f t="shared" si="87"/>
        <v>0</v>
      </c>
      <c r="CR60" s="107">
        <f t="shared" si="88"/>
        <v>0</v>
      </c>
      <c r="CS60" s="107">
        <f t="shared" si="89"/>
        <v>0</v>
      </c>
      <c r="CT60" s="107">
        <f t="shared" si="90"/>
        <v>0</v>
      </c>
      <c r="CU60" s="107">
        <f t="shared" si="91"/>
        <v>0</v>
      </c>
      <c r="CV60" s="107">
        <f t="shared" si="92"/>
        <v>0</v>
      </c>
      <c r="CW60" s="107">
        <f t="shared" si="93"/>
        <v>0</v>
      </c>
      <c r="CX60" s="107">
        <f t="shared" si="94"/>
        <v>0</v>
      </c>
      <c r="CY60" s="107">
        <f t="shared" si="95"/>
        <v>0</v>
      </c>
      <c r="CZ60" s="107">
        <f t="shared" si="96"/>
        <v>0</v>
      </c>
      <c r="DA60" s="107">
        <f t="shared" si="97"/>
        <v>0</v>
      </c>
      <c r="DB60" s="107">
        <f t="shared" si="98"/>
        <v>0</v>
      </c>
      <c r="DC60" s="107">
        <f t="shared" si="99"/>
        <v>0</v>
      </c>
      <c r="DD60" s="107">
        <f t="shared" si="100"/>
        <v>0</v>
      </c>
      <c r="DE60" s="107">
        <f t="shared" si="101"/>
        <v>0</v>
      </c>
      <c r="DF60" s="107">
        <f t="shared" si="102"/>
        <v>0</v>
      </c>
      <c r="DG60" s="107">
        <f t="shared" si="103"/>
        <v>0</v>
      </c>
      <c r="DH60" s="107">
        <f t="shared" si="104"/>
        <v>0</v>
      </c>
      <c r="DI60" s="107">
        <f t="shared" si="105"/>
        <v>0</v>
      </c>
      <c r="DJ60" s="107">
        <f t="shared" si="106"/>
        <v>0</v>
      </c>
      <c r="DK60" s="107">
        <f t="shared" si="107"/>
        <v>0</v>
      </c>
      <c r="DL60" s="107">
        <f t="shared" si="108"/>
        <v>0</v>
      </c>
      <c r="DM60" s="107">
        <f t="shared" si="109"/>
        <v>0</v>
      </c>
      <c r="DN60" s="107">
        <f t="shared" si="110"/>
        <v>0</v>
      </c>
      <c r="DO60" s="107">
        <f t="shared" si="111"/>
        <v>0</v>
      </c>
      <c r="DP60" s="107">
        <f t="shared" si="112"/>
        <v>0</v>
      </c>
      <c r="DQ60" s="107">
        <f t="shared" si="113"/>
        <v>0</v>
      </c>
      <c r="DR60" s="107">
        <f t="shared" si="114"/>
        <v>0</v>
      </c>
      <c r="DS60" s="107">
        <f t="shared" si="115"/>
        <v>0</v>
      </c>
      <c r="DT60" s="107">
        <f t="shared" si="116"/>
        <v>0</v>
      </c>
      <c r="DV60" s="107">
        <f t="shared" si="117"/>
        <v>0</v>
      </c>
      <c r="DW60" s="107">
        <f t="shared" si="118"/>
        <v>0</v>
      </c>
      <c r="DX60" s="107">
        <f t="shared" si="119"/>
        <v>0</v>
      </c>
      <c r="DY60" s="107">
        <f t="shared" si="120"/>
        <v>0</v>
      </c>
      <c r="DZ60" s="107">
        <f t="shared" si="121"/>
        <v>0</v>
      </c>
      <c r="EA60" s="107">
        <f t="shared" si="122"/>
        <v>0</v>
      </c>
      <c r="EB60" s="107">
        <f t="shared" si="123"/>
        <v>0</v>
      </c>
      <c r="EC60" s="107">
        <f t="shared" si="124"/>
        <v>0</v>
      </c>
      <c r="ED60" s="107">
        <f t="shared" si="125"/>
        <v>0</v>
      </c>
      <c r="EE60" s="107">
        <f t="shared" si="126"/>
        <v>0</v>
      </c>
      <c r="EG60" s="195">
        <f t="shared" si="127"/>
        <v>0</v>
      </c>
      <c r="EH60" s="195">
        <f t="shared" si="128"/>
        <v>0</v>
      </c>
      <c r="EI60" s="195">
        <f t="shared" si="129"/>
        <v>0</v>
      </c>
      <c r="EJ60" s="195">
        <f t="shared" si="130"/>
        <v>0</v>
      </c>
      <c r="EK60" s="195">
        <f t="shared" si="133"/>
        <v>0</v>
      </c>
      <c r="EL60" s="195">
        <f t="shared" si="133"/>
        <v>0</v>
      </c>
      <c r="EM60" s="195">
        <f t="shared" si="133"/>
        <v>0</v>
      </c>
      <c r="EN60" s="195">
        <f t="shared" si="133"/>
        <v>0</v>
      </c>
      <c r="EO60" s="195">
        <f t="shared" si="133"/>
        <v>0</v>
      </c>
      <c r="EP60" s="195">
        <f t="shared" si="133"/>
        <v>0</v>
      </c>
    </row>
    <row r="61" spans="2:146" x14ac:dyDescent="0.2">
      <c r="B61" s="126">
        <f t="shared" si="12"/>
        <v>1</v>
      </c>
      <c r="C61" s="126" t="str">
        <f t="shared" ca="1" si="79"/>
        <v/>
      </c>
      <c r="D61" s="126" t="str">
        <f t="shared" ca="1" si="80"/>
        <v/>
      </c>
      <c r="E61" s="126" t="str">
        <f t="shared" ca="1" si="81"/>
        <v/>
      </c>
      <c r="F61" s="127" t="str">
        <f ca="1">OFFSET(prihlasky!$H$1,$CJ61,0)</f>
        <v/>
      </c>
      <c r="G61" s="127" t="str">
        <f ca="1">IF(OFFSET(prihlasky!$B$1,$CJ61,0)="","",(OFFSET(prihlasky!$B$1,$CJ61,0)))</f>
        <v/>
      </c>
      <c r="H61" s="127">
        <f ca="1">OFFSET(prihlasky!$I$1,$CJ61,0)</f>
        <v>0</v>
      </c>
      <c r="I61" s="127">
        <f ca="1">OFFSET(prihlasky!$A$1,$CJ61,0)</f>
        <v>0</v>
      </c>
      <c r="J61" s="126">
        <f t="shared" si="82"/>
        <v>0</v>
      </c>
      <c r="K61" s="159">
        <f t="shared" si="83"/>
        <v>0</v>
      </c>
      <c r="L61" s="131">
        <f t="shared" ca="1" si="84"/>
        <v>0</v>
      </c>
      <c r="M61" s="127" t="str">
        <f ca="1">IF(OR(CH61=0,ISERROR(MATCH(I61,KKoef!E:E,0))),"",MATCH(I61,KKoef!E:E,0)-1)</f>
        <v/>
      </c>
      <c r="N61" s="127" t="str">
        <f ca="1">IF(M61="","",OFFSET(KKoef!$B$1,M61,0))</f>
        <v/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250"/>
      <c r="AA61" s="119">
        <f t="shared" ca="1" si="76"/>
        <v>0</v>
      </c>
      <c r="AB61" s="252">
        <f t="shared" si="71"/>
        <v>0</v>
      </c>
      <c r="AC61" s="119">
        <f t="shared" si="72"/>
        <v>0</v>
      </c>
      <c r="AD61" s="252">
        <f t="shared" si="73"/>
        <v>0</v>
      </c>
      <c r="AE61" s="170">
        <f t="shared" ca="1" si="77"/>
        <v>0</v>
      </c>
      <c r="AF61" s="22"/>
      <c r="AG61" s="224"/>
      <c r="AH61" s="194"/>
      <c r="AI61" s="194"/>
      <c r="AJ61" s="194"/>
      <c r="AK61" s="225"/>
      <c r="AL61" s="224"/>
      <c r="AM61" s="194"/>
      <c r="AN61" s="194"/>
      <c r="AO61" s="194"/>
      <c r="AP61" s="225"/>
      <c r="AQ61" s="224"/>
      <c r="AR61" s="194"/>
      <c r="AS61" s="194"/>
      <c r="AT61" s="194"/>
      <c r="AU61" s="225"/>
      <c r="AV61" s="224"/>
      <c r="AW61" s="194"/>
      <c r="AX61" s="194"/>
      <c r="AY61" s="194"/>
      <c r="AZ61" s="225"/>
      <c r="BA61" s="224"/>
      <c r="BB61" s="194"/>
      <c r="BC61" s="194"/>
      <c r="BD61" s="194"/>
      <c r="BE61" s="225"/>
      <c r="BF61" s="224"/>
      <c r="BG61" s="194"/>
      <c r="BH61" s="194"/>
      <c r="BI61" s="194"/>
      <c r="BJ61" s="225"/>
      <c r="BK61" s="212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215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69">
        <f t="shared" si="21"/>
        <v>0</v>
      </c>
      <c r="CH61" s="26">
        <f t="shared" si="78"/>
        <v>0</v>
      </c>
      <c r="CJ61" s="39">
        <v>53</v>
      </c>
      <c r="CK61" s="16">
        <f t="shared" si="85"/>
        <v>0</v>
      </c>
      <c r="CL61" s="51">
        <f t="shared" ca="1" si="132"/>
        <v>0</v>
      </c>
      <c r="CM61" s="51">
        <f t="shared" ca="1" si="132"/>
        <v>0</v>
      </c>
      <c r="CN61" s="51">
        <f t="shared" ca="1" si="132"/>
        <v>0</v>
      </c>
      <c r="CO61" s="51">
        <f t="shared" ca="1" si="86"/>
        <v>0</v>
      </c>
      <c r="CQ61" s="107">
        <f t="shared" si="87"/>
        <v>0</v>
      </c>
      <c r="CR61" s="107">
        <f t="shared" si="88"/>
        <v>0</v>
      </c>
      <c r="CS61" s="107">
        <f t="shared" si="89"/>
        <v>0</v>
      </c>
      <c r="CT61" s="107">
        <f t="shared" si="90"/>
        <v>0</v>
      </c>
      <c r="CU61" s="107">
        <f t="shared" si="91"/>
        <v>0</v>
      </c>
      <c r="CV61" s="107">
        <f t="shared" si="92"/>
        <v>0</v>
      </c>
      <c r="CW61" s="107">
        <f t="shared" si="93"/>
        <v>0</v>
      </c>
      <c r="CX61" s="107">
        <f t="shared" si="94"/>
        <v>0</v>
      </c>
      <c r="CY61" s="107">
        <f t="shared" si="95"/>
        <v>0</v>
      </c>
      <c r="CZ61" s="107">
        <f t="shared" si="96"/>
        <v>0</v>
      </c>
      <c r="DA61" s="107">
        <f t="shared" si="97"/>
        <v>0</v>
      </c>
      <c r="DB61" s="107">
        <f t="shared" si="98"/>
        <v>0</v>
      </c>
      <c r="DC61" s="107">
        <f t="shared" si="99"/>
        <v>0</v>
      </c>
      <c r="DD61" s="107">
        <f t="shared" si="100"/>
        <v>0</v>
      </c>
      <c r="DE61" s="107">
        <f t="shared" si="101"/>
        <v>0</v>
      </c>
      <c r="DF61" s="107">
        <f t="shared" si="102"/>
        <v>0</v>
      </c>
      <c r="DG61" s="107">
        <f t="shared" si="103"/>
        <v>0</v>
      </c>
      <c r="DH61" s="107">
        <f t="shared" si="104"/>
        <v>0</v>
      </c>
      <c r="DI61" s="107">
        <f t="shared" si="105"/>
        <v>0</v>
      </c>
      <c r="DJ61" s="107">
        <f t="shared" si="106"/>
        <v>0</v>
      </c>
      <c r="DK61" s="107">
        <f t="shared" si="107"/>
        <v>0</v>
      </c>
      <c r="DL61" s="107">
        <f t="shared" si="108"/>
        <v>0</v>
      </c>
      <c r="DM61" s="107">
        <f t="shared" si="109"/>
        <v>0</v>
      </c>
      <c r="DN61" s="107">
        <f t="shared" si="110"/>
        <v>0</v>
      </c>
      <c r="DO61" s="107">
        <f t="shared" si="111"/>
        <v>0</v>
      </c>
      <c r="DP61" s="107">
        <f t="shared" si="112"/>
        <v>0</v>
      </c>
      <c r="DQ61" s="107">
        <f t="shared" si="113"/>
        <v>0</v>
      </c>
      <c r="DR61" s="107">
        <f t="shared" si="114"/>
        <v>0</v>
      </c>
      <c r="DS61" s="107">
        <f t="shared" si="115"/>
        <v>0</v>
      </c>
      <c r="DT61" s="107">
        <f t="shared" si="116"/>
        <v>0</v>
      </c>
      <c r="DV61" s="107">
        <f t="shared" si="117"/>
        <v>0</v>
      </c>
      <c r="DW61" s="107">
        <f t="shared" si="118"/>
        <v>0</v>
      </c>
      <c r="DX61" s="107">
        <f t="shared" si="119"/>
        <v>0</v>
      </c>
      <c r="DY61" s="107">
        <f t="shared" si="120"/>
        <v>0</v>
      </c>
      <c r="DZ61" s="107">
        <f t="shared" si="121"/>
        <v>0</v>
      </c>
      <c r="EA61" s="107">
        <f t="shared" si="122"/>
        <v>0</v>
      </c>
      <c r="EB61" s="107">
        <f t="shared" si="123"/>
        <v>0</v>
      </c>
      <c r="EC61" s="107">
        <f t="shared" si="124"/>
        <v>0</v>
      </c>
      <c r="ED61" s="107">
        <f t="shared" si="125"/>
        <v>0</v>
      </c>
      <c r="EE61" s="107">
        <f t="shared" si="126"/>
        <v>0</v>
      </c>
      <c r="EG61" s="195">
        <f t="shared" si="127"/>
        <v>0</v>
      </c>
      <c r="EH61" s="195">
        <f t="shared" si="128"/>
        <v>0</v>
      </c>
      <c r="EI61" s="195">
        <f t="shared" si="129"/>
        <v>0</v>
      </c>
      <c r="EJ61" s="195">
        <f t="shared" si="130"/>
        <v>0</v>
      </c>
      <c r="EK61" s="195">
        <f t="shared" si="133"/>
        <v>0</v>
      </c>
      <c r="EL61" s="195">
        <f t="shared" si="133"/>
        <v>0</v>
      </c>
      <c r="EM61" s="195">
        <f t="shared" si="133"/>
        <v>0</v>
      </c>
      <c r="EN61" s="195">
        <f t="shared" si="133"/>
        <v>0</v>
      </c>
      <c r="EO61" s="195">
        <f t="shared" si="133"/>
        <v>0</v>
      </c>
      <c r="EP61" s="195">
        <f t="shared" si="133"/>
        <v>0</v>
      </c>
    </row>
    <row r="62" spans="2:146" x14ac:dyDescent="0.2">
      <c r="B62" s="126">
        <f t="shared" si="12"/>
        <v>1</v>
      </c>
      <c r="C62" s="126" t="str">
        <f t="shared" ca="1" si="79"/>
        <v/>
      </c>
      <c r="D62" s="126" t="str">
        <f t="shared" ca="1" si="80"/>
        <v/>
      </c>
      <c r="E62" s="126" t="str">
        <f t="shared" ca="1" si="81"/>
        <v/>
      </c>
      <c r="F62" s="127" t="str">
        <f ca="1">OFFSET(prihlasky!$H$1,$CJ62,0)</f>
        <v/>
      </c>
      <c r="G62" s="127" t="str">
        <f ca="1">IF(OFFSET(prihlasky!$B$1,$CJ62,0)="","",(OFFSET(prihlasky!$B$1,$CJ62,0)))</f>
        <v/>
      </c>
      <c r="H62" s="127">
        <f ca="1">OFFSET(prihlasky!$I$1,$CJ62,0)</f>
        <v>0</v>
      </c>
      <c r="I62" s="127">
        <f ca="1">OFFSET(prihlasky!$A$1,$CJ62,0)</f>
        <v>0</v>
      </c>
      <c r="J62" s="126">
        <f t="shared" si="82"/>
        <v>0</v>
      </c>
      <c r="K62" s="159">
        <f t="shared" si="83"/>
        <v>0</v>
      </c>
      <c r="L62" s="131">
        <f t="shared" ca="1" si="84"/>
        <v>0</v>
      </c>
      <c r="M62" s="127" t="str">
        <f ca="1">IF(OR(CH62=0,ISERROR(MATCH(I62,KKoef!E:E,0))),"",MATCH(I62,KKoef!E:E,0)-1)</f>
        <v/>
      </c>
      <c r="N62" s="127" t="str">
        <f ca="1">IF(M62="","",OFFSET(KKoef!$B$1,M62,0))</f>
        <v/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250"/>
      <c r="AA62" s="119">
        <f t="shared" ca="1" si="76"/>
        <v>0</v>
      </c>
      <c r="AB62" s="252">
        <f t="shared" si="71"/>
        <v>0</v>
      </c>
      <c r="AC62" s="119">
        <f t="shared" si="72"/>
        <v>0</v>
      </c>
      <c r="AD62" s="252">
        <f t="shared" si="73"/>
        <v>0</v>
      </c>
      <c r="AE62" s="170">
        <f t="shared" ca="1" si="77"/>
        <v>0</v>
      </c>
      <c r="AF62" s="22"/>
      <c r="AG62" s="224"/>
      <c r="AH62" s="194"/>
      <c r="AI62" s="194"/>
      <c r="AJ62" s="194"/>
      <c r="AK62" s="225"/>
      <c r="AL62" s="224"/>
      <c r="AM62" s="194"/>
      <c r="AN62" s="194"/>
      <c r="AO62" s="194"/>
      <c r="AP62" s="225"/>
      <c r="AQ62" s="224"/>
      <c r="AR62" s="194"/>
      <c r="AS62" s="194"/>
      <c r="AT62" s="194"/>
      <c r="AU62" s="225"/>
      <c r="AV62" s="224"/>
      <c r="AW62" s="194"/>
      <c r="AX62" s="194"/>
      <c r="AY62" s="194"/>
      <c r="AZ62" s="225"/>
      <c r="BA62" s="224"/>
      <c r="BB62" s="194"/>
      <c r="BC62" s="194"/>
      <c r="BD62" s="194"/>
      <c r="BE62" s="225"/>
      <c r="BF62" s="224"/>
      <c r="BG62" s="194"/>
      <c r="BH62" s="194"/>
      <c r="BI62" s="194"/>
      <c r="BJ62" s="225"/>
      <c r="BK62" s="212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215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69">
        <f t="shared" si="21"/>
        <v>0</v>
      </c>
      <c r="CH62" s="26">
        <f t="shared" si="78"/>
        <v>0</v>
      </c>
      <c r="CJ62" s="39">
        <v>54</v>
      </c>
      <c r="CK62" s="16">
        <f t="shared" si="85"/>
        <v>0</v>
      </c>
      <c r="CL62" s="51">
        <f t="shared" ca="1" si="132"/>
        <v>0</v>
      </c>
      <c r="CM62" s="51">
        <f t="shared" ca="1" si="132"/>
        <v>0</v>
      </c>
      <c r="CN62" s="51">
        <f t="shared" ca="1" si="132"/>
        <v>0</v>
      </c>
      <c r="CO62" s="51">
        <f t="shared" ca="1" si="86"/>
        <v>0</v>
      </c>
      <c r="CQ62" s="107">
        <f t="shared" si="87"/>
        <v>0</v>
      </c>
      <c r="CR62" s="107">
        <f t="shared" si="88"/>
        <v>0</v>
      </c>
      <c r="CS62" s="107">
        <f t="shared" si="89"/>
        <v>0</v>
      </c>
      <c r="CT62" s="107">
        <f t="shared" si="90"/>
        <v>0</v>
      </c>
      <c r="CU62" s="107">
        <f t="shared" si="91"/>
        <v>0</v>
      </c>
      <c r="CV62" s="107">
        <f t="shared" si="92"/>
        <v>0</v>
      </c>
      <c r="CW62" s="107">
        <f t="shared" si="93"/>
        <v>0</v>
      </c>
      <c r="CX62" s="107">
        <f t="shared" si="94"/>
        <v>0</v>
      </c>
      <c r="CY62" s="107">
        <f t="shared" si="95"/>
        <v>0</v>
      </c>
      <c r="CZ62" s="107">
        <f t="shared" si="96"/>
        <v>0</v>
      </c>
      <c r="DA62" s="107">
        <f t="shared" si="97"/>
        <v>0</v>
      </c>
      <c r="DB62" s="107">
        <f t="shared" si="98"/>
        <v>0</v>
      </c>
      <c r="DC62" s="107">
        <f t="shared" si="99"/>
        <v>0</v>
      </c>
      <c r="DD62" s="107">
        <f t="shared" si="100"/>
        <v>0</v>
      </c>
      <c r="DE62" s="107">
        <f t="shared" si="101"/>
        <v>0</v>
      </c>
      <c r="DF62" s="107">
        <f t="shared" si="102"/>
        <v>0</v>
      </c>
      <c r="DG62" s="107">
        <f t="shared" si="103"/>
        <v>0</v>
      </c>
      <c r="DH62" s="107">
        <f t="shared" si="104"/>
        <v>0</v>
      </c>
      <c r="DI62" s="107">
        <f t="shared" si="105"/>
        <v>0</v>
      </c>
      <c r="DJ62" s="107">
        <f t="shared" si="106"/>
        <v>0</v>
      </c>
      <c r="DK62" s="107">
        <f t="shared" si="107"/>
        <v>0</v>
      </c>
      <c r="DL62" s="107">
        <f t="shared" si="108"/>
        <v>0</v>
      </c>
      <c r="DM62" s="107">
        <f t="shared" si="109"/>
        <v>0</v>
      </c>
      <c r="DN62" s="107">
        <f t="shared" si="110"/>
        <v>0</v>
      </c>
      <c r="DO62" s="107">
        <f t="shared" si="111"/>
        <v>0</v>
      </c>
      <c r="DP62" s="107">
        <f t="shared" si="112"/>
        <v>0</v>
      </c>
      <c r="DQ62" s="107">
        <f t="shared" si="113"/>
        <v>0</v>
      </c>
      <c r="DR62" s="107">
        <f t="shared" si="114"/>
        <v>0</v>
      </c>
      <c r="DS62" s="107">
        <f t="shared" si="115"/>
        <v>0</v>
      </c>
      <c r="DT62" s="107">
        <f t="shared" si="116"/>
        <v>0</v>
      </c>
      <c r="DV62" s="107">
        <f t="shared" si="117"/>
        <v>0</v>
      </c>
      <c r="DW62" s="107">
        <f t="shared" si="118"/>
        <v>0</v>
      </c>
      <c r="DX62" s="107">
        <f t="shared" si="119"/>
        <v>0</v>
      </c>
      <c r="DY62" s="107">
        <f t="shared" si="120"/>
        <v>0</v>
      </c>
      <c r="DZ62" s="107">
        <f t="shared" si="121"/>
        <v>0</v>
      </c>
      <c r="EA62" s="107">
        <f t="shared" si="122"/>
        <v>0</v>
      </c>
      <c r="EB62" s="107">
        <f t="shared" si="123"/>
        <v>0</v>
      </c>
      <c r="EC62" s="107">
        <f t="shared" si="124"/>
        <v>0</v>
      </c>
      <c r="ED62" s="107">
        <f t="shared" si="125"/>
        <v>0</v>
      </c>
      <c r="EE62" s="107">
        <f t="shared" si="126"/>
        <v>0</v>
      </c>
      <c r="EG62" s="195">
        <f t="shared" si="127"/>
        <v>0</v>
      </c>
      <c r="EH62" s="195">
        <f t="shared" si="128"/>
        <v>0</v>
      </c>
      <c r="EI62" s="195">
        <f t="shared" si="129"/>
        <v>0</v>
      </c>
      <c r="EJ62" s="195">
        <f t="shared" si="130"/>
        <v>0</v>
      </c>
      <c r="EK62" s="195">
        <f t="shared" si="133"/>
        <v>0</v>
      </c>
      <c r="EL62" s="195">
        <f t="shared" si="133"/>
        <v>0</v>
      </c>
      <c r="EM62" s="195">
        <f t="shared" si="133"/>
        <v>0</v>
      </c>
      <c r="EN62" s="195">
        <f t="shared" si="133"/>
        <v>0</v>
      </c>
      <c r="EO62" s="195">
        <f t="shared" si="133"/>
        <v>0</v>
      </c>
      <c r="EP62" s="195">
        <f t="shared" si="133"/>
        <v>0</v>
      </c>
    </row>
    <row r="63" spans="2:146" x14ac:dyDescent="0.2">
      <c r="B63" s="126">
        <f t="shared" si="12"/>
        <v>1</v>
      </c>
      <c r="C63" s="126" t="str">
        <f t="shared" ca="1" si="79"/>
        <v/>
      </c>
      <c r="D63" s="126" t="str">
        <f t="shared" ca="1" si="80"/>
        <v/>
      </c>
      <c r="E63" s="126" t="str">
        <f t="shared" ca="1" si="81"/>
        <v/>
      </c>
      <c r="F63" s="127" t="str">
        <f ca="1">OFFSET(prihlasky!$H$1,$CJ63,0)</f>
        <v/>
      </c>
      <c r="G63" s="127" t="str">
        <f ca="1">IF(OFFSET(prihlasky!$B$1,$CJ63,0)="","",(OFFSET(prihlasky!$B$1,$CJ63,0)))</f>
        <v/>
      </c>
      <c r="H63" s="127">
        <f ca="1">OFFSET(prihlasky!$I$1,$CJ63,0)</f>
        <v>0</v>
      </c>
      <c r="I63" s="127">
        <f ca="1">OFFSET(prihlasky!$A$1,$CJ63,0)</f>
        <v>0</v>
      </c>
      <c r="J63" s="126">
        <f t="shared" si="82"/>
        <v>0</v>
      </c>
      <c r="K63" s="159">
        <f t="shared" si="83"/>
        <v>0</v>
      </c>
      <c r="L63" s="131">
        <f t="shared" ca="1" si="84"/>
        <v>0</v>
      </c>
      <c r="M63" s="127" t="str">
        <f ca="1">IF(OR(CH63=0,ISERROR(MATCH(I63,KKoef!E:E,0))),"",MATCH(I63,KKoef!E:E,0)-1)</f>
        <v/>
      </c>
      <c r="N63" s="127" t="str">
        <f ca="1">IF(M63="","",OFFSET(KKoef!$B$1,M63,0))</f>
        <v/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250"/>
      <c r="AA63" s="119">
        <f t="shared" ca="1" si="76"/>
        <v>0</v>
      </c>
      <c r="AB63" s="252">
        <f t="shared" si="71"/>
        <v>0</v>
      </c>
      <c r="AC63" s="119">
        <f t="shared" si="72"/>
        <v>0</v>
      </c>
      <c r="AD63" s="252">
        <f t="shared" si="73"/>
        <v>0</v>
      </c>
      <c r="AE63" s="170">
        <f t="shared" ca="1" si="77"/>
        <v>0</v>
      </c>
      <c r="AF63" s="22"/>
      <c r="AG63" s="224"/>
      <c r="AH63" s="194"/>
      <c r="AI63" s="194"/>
      <c r="AJ63" s="194"/>
      <c r="AK63" s="225"/>
      <c r="AL63" s="224"/>
      <c r="AM63" s="194"/>
      <c r="AN63" s="194"/>
      <c r="AO63" s="194"/>
      <c r="AP63" s="225"/>
      <c r="AQ63" s="224"/>
      <c r="AR63" s="194"/>
      <c r="AS63" s="194"/>
      <c r="AT63" s="194"/>
      <c r="AU63" s="225"/>
      <c r="AV63" s="224"/>
      <c r="AW63" s="194"/>
      <c r="AX63" s="194"/>
      <c r="AY63" s="194"/>
      <c r="AZ63" s="225"/>
      <c r="BA63" s="224"/>
      <c r="BB63" s="194"/>
      <c r="BC63" s="194"/>
      <c r="BD63" s="194"/>
      <c r="BE63" s="225"/>
      <c r="BF63" s="224"/>
      <c r="BG63" s="194"/>
      <c r="BH63" s="194"/>
      <c r="BI63" s="194"/>
      <c r="BJ63" s="225"/>
      <c r="BK63" s="212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215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69">
        <f t="shared" si="21"/>
        <v>0</v>
      </c>
      <c r="CH63" s="26">
        <f t="shared" si="78"/>
        <v>0</v>
      </c>
      <c r="CJ63" s="39">
        <v>55</v>
      </c>
      <c r="CK63" s="16">
        <f t="shared" si="85"/>
        <v>0</v>
      </c>
      <c r="CL63" s="51">
        <f t="shared" ca="1" si="132"/>
        <v>0</v>
      </c>
      <c r="CM63" s="51">
        <f t="shared" ca="1" si="132"/>
        <v>0</v>
      </c>
      <c r="CN63" s="51">
        <f t="shared" ca="1" si="132"/>
        <v>0</v>
      </c>
      <c r="CO63" s="51">
        <f t="shared" ca="1" si="86"/>
        <v>0</v>
      </c>
      <c r="CQ63" s="107">
        <f t="shared" si="87"/>
        <v>0</v>
      </c>
      <c r="CR63" s="107">
        <f t="shared" si="88"/>
        <v>0</v>
      </c>
      <c r="CS63" s="107">
        <f t="shared" si="89"/>
        <v>0</v>
      </c>
      <c r="CT63" s="107">
        <f t="shared" si="90"/>
        <v>0</v>
      </c>
      <c r="CU63" s="107">
        <f t="shared" si="91"/>
        <v>0</v>
      </c>
      <c r="CV63" s="107">
        <f t="shared" si="92"/>
        <v>0</v>
      </c>
      <c r="CW63" s="107">
        <f t="shared" si="93"/>
        <v>0</v>
      </c>
      <c r="CX63" s="107">
        <f t="shared" si="94"/>
        <v>0</v>
      </c>
      <c r="CY63" s="107">
        <f t="shared" si="95"/>
        <v>0</v>
      </c>
      <c r="CZ63" s="107">
        <f t="shared" si="96"/>
        <v>0</v>
      </c>
      <c r="DA63" s="107">
        <f t="shared" si="97"/>
        <v>0</v>
      </c>
      <c r="DB63" s="107">
        <f t="shared" si="98"/>
        <v>0</v>
      </c>
      <c r="DC63" s="107">
        <f t="shared" si="99"/>
        <v>0</v>
      </c>
      <c r="DD63" s="107">
        <f t="shared" si="100"/>
        <v>0</v>
      </c>
      <c r="DE63" s="107">
        <f t="shared" si="101"/>
        <v>0</v>
      </c>
      <c r="DF63" s="107">
        <f t="shared" si="102"/>
        <v>0</v>
      </c>
      <c r="DG63" s="107">
        <f t="shared" si="103"/>
        <v>0</v>
      </c>
      <c r="DH63" s="107">
        <f t="shared" si="104"/>
        <v>0</v>
      </c>
      <c r="DI63" s="107">
        <f t="shared" si="105"/>
        <v>0</v>
      </c>
      <c r="DJ63" s="107">
        <f t="shared" si="106"/>
        <v>0</v>
      </c>
      <c r="DK63" s="107">
        <f t="shared" si="107"/>
        <v>0</v>
      </c>
      <c r="DL63" s="107">
        <f t="shared" si="108"/>
        <v>0</v>
      </c>
      <c r="DM63" s="107">
        <f t="shared" si="109"/>
        <v>0</v>
      </c>
      <c r="DN63" s="107">
        <f t="shared" si="110"/>
        <v>0</v>
      </c>
      <c r="DO63" s="107">
        <f t="shared" si="111"/>
        <v>0</v>
      </c>
      <c r="DP63" s="107">
        <f t="shared" si="112"/>
        <v>0</v>
      </c>
      <c r="DQ63" s="107">
        <f t="shared" si="113"/>
        <v>0</v>
      </c>
      <c r="DR63" s="107">
        <f t="shared" si="114"/>
        <v>0</v>
      </c>
      <c r="DS63" s="107">
        <f t="shared" si="115"/>
        <v>0</v>
      </c>
      <c r="DT63" s="107">
        <f t="shared" si="116"/>
        <v>0</v>
      </c>
      <c r="DV63" s="107">
        <f t="shared" si="117"/>
        <v>0</v>
      </c>
      <c r="DW63" s="107">
        <f t="shared" si="118"/>
        <v>0</v>
      </c>
      <c r="DX63" s="107">
        <f t="shared" si="119"/>
        <v>0</v>
      </c>
      <c r="DY63" s="107">
        <f t="shared" si="120"/>
        <v>0</v>
      </c>
      <c r="DZ63" s="107">
        <f t="shared" si="121"/>
        <v>0</v>
      </c>
      <c r="EA63" s="107">
        <f t="shared" si="122"/>
        <v>0</v>
      </c>
      <c r="EB63" s="107">
        <f t="shared" si="123"/>
        <v>0</v>
      </c>
      <c r="EC63" s="107">
        <f t="shared" si="124"/>
        <v>0</v>
      </c>
      <c r="ED63" s="107">
        <f t="shared" si="125"/>
        <v>0</v>
      </c>
      <c r="EE63" s="107">
        <f t="shared" si="126"/>
        <v>0</v>
      </c>
      <c r="EG63" s="195">
        <f t="shared" si="127"/>
        <v>0</v>
      </c>
      <c r="EH63" s="195">
        <f t="shared" si="128"/>
        <v>0</v>
      </c>
      <c r="EI63" s="195">
        <f t="shared" si="129"/>
        <v>0</v>
      </c>
      <c r="EJ63" s="195">
        <f t="shared" si="130"/>
        <v>0</v>
      </c>
      <c r="EK63" s="195">
        <f t="shared" si="133"/>
        <v>0</v>
      </c>
      <c r="EL63" s="195">
        <f t="shared" si="133"/>
        <v>0</v>
      </c>
      <c r="EM63" s="195">
        <f t="shared" si="133"/>
        <v>0</v>
      </c>
      <c r="EN63" s="195">
        <f t="shared" si="133"/>
        <v>0</v>
      </c>
      <c r="EO63" s="195">
        <f t="shared" si="133"/>
        <v>0</v>
      </c>
      <c r="EP63" s="195">
        <f t="shared" si="133"/>
        <v>0</v>
      </c>
    </row>
    <row r="64" spans="2:146" x14ac:dyDescent="0.2">
      <c r="B64" s="126">
        <f t="shared" si="12"/>
        <v>1</v>
      </c>
      <c r="C64" s="126" t="str">
        <f t="shared" ca="1" si="79"/>
        <v/>
      </c>
      <c r="D64" s="126" t="str">
        <f t="shared" ca="1" si="80"/>
        <v/>
      </c>
      <c r="E64" s="126" t="str">
        <f t="shared" ca="1" si="81"/>
        <v/>
      </c>
      <c r="F64" s="127" t="str">
        <f ca="1">OFFSET(prihlasky!$H$1,$CJ64,0)</f>
        <v/>
      </c>
      <c r="G64" s="127" t="str">
        <f ca="1">IF(OFFSET(prihlasky!$B$1,$CJ64,0)="","",(OFFSET(prihlasky!$B$1,$CJ64,0)))</f>
        <v/>
      </c>
      <c r="H64" s="127">
        <f ca="1">OFFSET(prihlasky!$I$1,$CJ64,0)</f>
        <v>0</v>
      </c>
      <c r="I64" s="127">
        <f ca="1">OFFSET(prihlasky!$A$1,$CJ64,0)</f>
        <v>0</v>
      </c>
      <c r="J64" s="126">
        <f t="shared" si="82"/>
        <v>0</v>
      </c>
      <c r="K64" s="159">
        <f t="shared" si="83"/>
        <v>0</v>
      </c>
      <c r="L64" s="131">
        <f t="shared" ca="1" si="84"/>
        <v>0</v>
      </c>
      <c r="M64" s="127" t="str">
        <f ca="1">IF(OR(CH64=0,ISERROR(MATCH(I64,KKoef!E:E,0))),"",MATCH(I64,KKoef!E:E,0)-1)</f>
        <v/>
      </c>
      <c r="N64" s="127" t="str">
        <f ca="1">IF(M64="","",OFFSET(KKoef!$B$1,M64,0))</f>
        <v/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250"/>
      <c r="AA64" s="119">
        <f t="shared" ca="1" si="76"/>
        <v>0</v>
      </c>
      <c r="AB64" s="252">
        <f t="shared" si="71"/>
        <v>0</v>
      </c>
      <c r="AC64" s="119">
        <f t="shared" si="72"/>
        <v>0</v>
      </c>
      <c r="AD64" s="252">
        <f t="shared" si="73"/>
        <v>0</v>
      </c>
      <c r="AE64" s="170">
        <f t="shared" ca="1" si="77"/>
        <v>0</v>
      </c>
      <c r="AF64" s="22"/>
      <c r="AG64" s="224"/>
      <c r="AH64" s="194"/>
      <c r="AI64" s="194"/>
      <c r="AJ64" s="194"/>
      <c r="AK64" s="225"/>
      <c r="AL64" s="224"/>
      <c r="AM64" s="194"/>
      <c r="AN64" s="194"/>
      <c r="AO64" s="194"/>
      <c r="AP64" s="225"/>
      <c r="AQ64" s="224"/>
      <c r="AR64" s="194"/>
      <c r="AS64" s="194"/>
      <c r="AT64" s="194"/>
      <c r="AU64" s="225"/>
      <c r="AV64" s="224"/>
      <c r="AW64" s="194"/>
      <c r="AX64" s="194"/>
      <c r="AY64" s="194"/>
      <c r="AZ64" s="225"/>
      <c r="BA64" s="224"/>
      <c r="BB64" s="194"/>
      <c r="BC64" s="194"/>
      <c r="BD64" s="194"/>
      <c r="BE64" s="225"/>
      <c r="BF64" s="224"/>
      <c r="BG64" s="194"/>
      <c r="BH64" s="194"/>
      <c r="BI64" s="194"/>
      <c r="BJ64" s="225"/>
      <c r="BK64" s="212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215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69">
        <f t="shared" si="21"/>
        <v>0</v>
      </c>
      <c r="CH64" s="26">
        <f t="shared" si="78"/>
        <v>0</v>
      </c>
      <c r="CJ64" s="39">
        <v>56</v>
      </c>
      <c r="CK64" s="16">
        <f t="shared" si="85"/>
        <v>0</v>
      </c>
      <c r="CL64" s="51">
        <f t="shared" ca="1" si="132"/>
        <v>0</v>
      </c>
      <c r="CM64" s="51">
        <f t="shared" ca="1" si="132"/>
        <v>0</v>
      </c>
      <c r="CN64" s="51">
        <f t="shared" ca="1" si="132"/>
        <v>0</v>
      </c>
      <c r="CO64" s="51">
        <f t="shared" ca="1" si="86"/>
        <v>0</v>
      </c>
      <c r="CQ64" s="107">
        <f t="shared" si="87"/>
        <v>0</v>
      </c>
      <c r="CR64" s="107">
        <f t="shared" si="88"/>
        <v>0</v>
      </c>
      <c r="CS64" s="107">
        <f t="shared" si="89"/>
        <v>0</v>
      </c>
      <c r="CT64" s="107">
        <f t="shared" si="90"/>
        <v>0</v>
      </c>
      <c r="CU64" s="107">
        <f t="shared" si="91"/>
        <v>0</v>
      </c>
      <c r="CV64" s="107">
        <f t="shared" si="92"/>
        <v>0</v>
      </c>
      <c r="CW64" s="107">
        <f t="shared" si="93"/>
        <v>0</v>
      </c>
      <c r="CX64" s="107">
        <f t="shared" si="94"/>
        <v>0</v>
      </c>
      <c r="CY64" s="107">
        <f t="shared" si="95"/>
        <v>0</v>
      </c>
      <c r="CZ64" s="107">
        <f t="shared" si="96"/>
        <v>0</v>
      </c>
      <c r="DA64" s="107">
        <f t="shared" si="97"/>
        <v>0</v>
      </c>
      <c r="DB64" s="107">
        <f t="shared" si="98"/>
        <v>0</v>
      </c>
      <c r="DC64" s="107">
        <f t="shared" si="99"/>
        <v>0</v>
      </c>
      <c r="DD64" s="107">
        <f t="shared" si="100"/>
        <v>0</v>
      </c>
      <c r="DE64" s="107">
        <f t="shared" si="101"/>
        <v>0</v>
      </c>
      <c r="DF64" s="107">
        <f t="shared" si="102"/>
        <v>0</v>
      </c>
      <c r="DG64" s="107">
        <f t="shared" si="103"/>
        <v>0</v>
      </c>
      <c r="DH64" s="107">
        <f t="shared" si="104"/>
        <v>0</v>
      </c>
      <c r="DI64" s="107">
        <f t="shared" si="105"/>
        <v>0</v>
      </c>
      <c r="DJ64" s="107">
        <f t="shared" si="106"/>
        <v>0</v>
      </c>
      <c r="DK64" s="107">
        <f t="shared" si="107"/>
        <v>0</v>
      </c>
      <c r="DL64" s="107">
        <f t="shared" si="108"/>
        <v>0</v>
      </c>
      <c r="DM64" s="107">
        <f t="shared" si="109"/>
        <v>0</v>
      </c>
      <c r="DN64" s="107">
        <f t="shared" si="110"/>
        <v>0</v>
      </c>
      <c r="DO64" s="107">
        <f t="shared" si="111"/>
        <v>0</v>
      </c>
      <c r="DP64" s="107">
        <f t="shared" si="112"/>
        <v>0</v>
      </c>
      <c r="DQ64" s="107">
        <f t="shared" si="113"/>
        <v>0</v>
      </c>
      <c r="DR64" s="107">
        <f t="shared" si="114"/>
        <v>0</v>
      </c>
      <c r="DS64" s="107">
        <f t="shared" si="115"/>
        <v>0</v>
      </c>
      <c r="DT64" s="107">
        <f t="shared" si="116"/>
        <v>0</v>
      </c>
      <c r="DV64" s="107">
        <f t="shared" si="117"/>
        <v>0</v>
      </c>
      <c r="DW64" s="107">
        <f t="shared" si="118"/>
        <v>0</v>
      </c>
      <c r="DX64" s="107">
        <f t="shared" si="119"/>
        <v>0</v>
      </c>
      <c r="DY64" s="107">
        <f t="shared" si="120"/>
        <v>0</v>
      </c>
      <c r="DZ64" s="107">
        <f t="shared" si="121"/>
        <v>0</v>
      </c>
      <c r="EA64" s="107">
        <f t="shared" si="122"/>
        <v>0</v>
      </c>
      <c r="EB64" s="107">
        <f t="shared" si="123"/>
        <v>0</v>
      </c>
      <c r="EC64" s="107">
        <f t="shared" si="124"/>
        <v>0</v>
      </c>
      <c r="ED64" s="107">
        <f t="shared" si="125"/>
        <v>0</v>
      </c>
      <c r="EE64" s="107">
        <f t="shared" si="126"/>
        <v>0</v>
      </c>
      <c r="EG64" s="195">
        <f t="shared" si="127"/>
        <v>0</v>
      </c>
      <c r="EH64" s="195">
        <f t="shared" si="128"/>
        <v>0</v>
      </c>
      <c r="EI64" s="195">
        <f t="shared" si="129"/>
        <v>0</v>
      </c>
      <c r="EJ64" s="195">
        <f t="shared" si="130"/>
        <v>0</v>
      </c>
      <c r="EK64" s="195">
        <f t="shared" si="133"/>
        <v>0</v>
      </c>
      <c r="EL64" s="195">
        <f t="shared" si="133"/>
        <v>0</v>
      </c>
      <c r="EM64" s="195">
        <f t="shared" si="133"/>
        <v>0</v>
      </c>
      <c r="EN64" s="195">
        <f t="shared" si="133"/>
        <v>0</v>
      </c>
      <c r="EO64" s="195">
        <f t="shared" si="133"/>
        <v>0</v>
      </c>
      <c r="EP64" s="195">
        <f t="shared" si="133"/>
        <v>0</v>
      </c>
    </row>
    <row r="65" spans="2:146" x14ac:dyDescent="0.2">
      <c r="B65" s="126">
        <f t="shared" si="12"/>
        <v>1</v>
      </c>
      <c r="C65" s="126" t="str">
        <f t="shared" ca="1" si="79"/>
        <v/>
      </c>
      <c r="D65" s="126" t="str">
        <f t="shared" ca="1" si="80"/>
        <v/>
      </c>
      <c r="E65" s="126" t="str">
        <f t="shared" ca="1" si="81"/>
        <v/>
      </c>
      <c r="F65" s="127" t="str">
        <f ca="1">OFFSET(prihlasky!$H$1,$CJ65,0)</f>
        <v/>
      </c>
      <c r="G65" s="127" t="str">
        <f ca="1">IF(OFFSET(prihlasky!$B$1,$CJ65,0)="","",(OFFSET(prihlasky!$B$1,$CJ65,0)))</f>
        <v/>
      </c>
      <c r="H65" s="127">
        <f ca="1">OFFSET(prihlasky!$I$1,$CJ65,0)</f>
        <v>0</v>
      </c>
      <c r="I65" s="127">
        <f ca="1">OFFSET(prihlasky!$A$1,$CJ65,0)</f>
        <v>0</v>
      </c>
      <c r="J65" s="126">
        <f t="shared" si="82"/>
        <v>0</v>
      </c>
      <c r="K65" s="159">
        <f t="shared" si="83"/>
        <v>0</v>
      </c>
      <c r="L65" s="131">
        <f t="shared" ca="1" si="84"/>
        <v>0</v>
      </c>
      <c r="M65" s="127" t="str">
        <f ca="1">IF(OR(CH65=0,ISERROR(MATCH(I65,KKoef!E:E,0))),"",MATCH(I65,KKoef!E:E,0)-1)</f>
        <v/>
      </c>
      <c r="N65" s="127" t="str">
        <f ca="1">IF(M65="","",OFFSET(KKoef!$B$1,M65,0))</f>
        <v/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250"/>
      <c r="AA65" s="119">
        <f t="shared" ca="1" si="76"/>
        <v>0</v>
      </c>
      <c r="AB65" s="252">
        <f t="shared" si="71"/>
        <v>0</v>
      </c>
      <c r="AC65" s="119">
        <f t="shared" si="72"/>
        <v>0</v>
      </c>
      <c r="AD65" s="252">
        <f t="shared" si="73"/>
        <v>0</v>
      </c>
      <c r="AE65" s="170">
        <f t="shared" ca="1" si="77"/>
        <v>0</v>
      </c>
      <c r="AF65" s="22"/>
      <c r="AG65" s="224"/>
      <c r="AH65" s="194"/>
      <c r="AI65" s="194"/>
      <c r="AJ65" s="194"/>
      <c r="AK65" s="225"/>
      <c r="AL65" s="224"/>
      <c r="AM65" s="194"/>
      <c r="AN65" s="194"/>
      <c r="AO65" s="194"/>
      <c r="AP65" s="225"/>
      <c r="AQ65" s="224"/>
      <c r="AR65" s="194"/>
      <c r="AS65" s="194"/>
      <c r="AT65" s="194"/>
      <c r="AU65" s="225"/>
      <c r="AV65" s="224"/>
      <c r="AW65" s="194"/>
      <c r="AX65" s="194"/>
      <c r="AY65" s="194"/>
      <c r="AZ65" s="225"/>
      <c r="BA65" s="224"/>
      <c r="BB65" s="194"/>
      <c r="BC65" s="194"/>
      <c r="BD65" s="194"/>
      <c r="BE65" s="225"/>
      <c r="BF65" s="224"/>
      <c r="BG65" s="194"/>
      <c r="BH65" s="194"/>
      <c r="BI65" s="194"/>
      <c r="BJ65" s="225"/>
      <c r="BK65" s="212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215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69">
        <f t="shared" si="21"/>
        <v>0</v>
      </c>
      <c r="CH65" s="26">
        <f t="shared" si="78"/>
        <v>0</v>
      </c>
      <c r="CJ65" s="39">
        <v>57</v>
      </c>
      <c r="CK65" s="16">
        <f t="shared" si="85"/>
        <v>0</v>
      </c>
      <c r="CL65" s="51">
        <f t="shared" ca="1" si="132"/>
        <v>0</v>
      </c>
      <c r="CM65" s="51">
        <f t="shared" ca="1" si="132"/>
        <v>0</v>
      </c>
      <c r="CN65" s="51">
        <f t="shared" ca="1" si="132"/>
        <v>0</v>
      </c>
      <c r="CO65" s="51">
        <f t="shared" ca="1" si="86"/>
        <v>0</v>
      </c>
      <c r="CQ65" s="107">
        <f t="shared" si="87"/>
        <v>0</v>
      </c>
      <c r="CR65" s="107">
        <f t="shared" si="88"/>
        <v>0</v>
      </c>
      <c r="CS65" s="107">
        <f t="shared" si="89"/>
        <v>0</v>
      </c>
      <c r="CT65" s="107">
        <f t="shared" si="90"/>
        <v>0</v>
      </c>
      <c r="CU65" s="107">
        <f t="shared" si="91"/>
        <v>0</v>
      </c>
      <c r="CV65" s="107">
        <f t="shared" si="92"/>
        <v>0</v>
      </c>
      <c r="CW65" s="107">
        <f t="shared" si="93"/>
        <v>0</v>
      </c>
      <c r="CX65" s="107">
        <f t="shared" si="94"/>
        <v>0</v>
      </c>
      <c r="CY65" s="107">
        <f t="shared" si="95"/>
        <v>0</v>
      </c>
      <c r="CZ65" s="107">
        <f t="shared" si="96"/>
        <v>0</v>
      </c>
      <c r="DA65" s="107">
        <f t="shared" si="97"/>
        <v>0</v>
      </c>
      <c r="DB65" s="107">
        <f t="shared" si="98"/>
        <v>0</v>
      </c>
      <c r="DC65" s="107">
        <f t="shared" si="99"/>
        <v>0</v>
      </c>
      <c r="DD65" s="107">
        <f t="shared" si="100"/>
        <v>0</v>
      </c>
      <c r="DE65" s="107">
        <f t="shared" si="101"/>
        <v>0</v>
      </c>
      <c r="DF65" s="107">
        <f t="shared" si="102"/>
        <v>0</v>
      </c>
      <c r="DG65" s="107">
        <f t="shared" si="103"/>
        <v>0</v>
      </c>
      <c r="DH65" s="107">
        <f t="shared" si="104"/>
        <v>0</v>
      </c>
      <c r="DI65" s="107">
        <f t="shared" si="105"/>
        <v>0</v>
      </c>
      <c r="DJ65" s="107">
        <f t="shared" si="106"/>
        <v>0</v>
      </c>
      <c r="DK65" s="107">
        <f t="shared" si="107"/>
        <v>0</v>
      </c>
      <c r="DL65" s="107">
        <f t="shared" si="108"/>
        <v>0</v>
      </c>
      <c r="DM65" s="107">
        <f t="shared" si="109"/>
        <v>0</v>
      </c>
      <c r="DN65" s="107">
        <f t="shared" si="110"/>
        <v>0</v>
      </c>
      <c r="DO65" s="107">
        <f t="shared" si="111"/>
        <v>0</v>
      </c>
      <c r="DP65" s="107">
        <f t="shared" si="112"/>
        <v>0</v>
      </c>
      <c r="DQ65" s="107">
        <f t="shared" si="113"/>
        <v>0</v>
      </c>
      <c r="DR65" s="107">
        <f t="shared" si="114"/>
        <v>0</v>
      </c>
      <c r="DS65" s="107">
        <f t="shared" si="115"/>
        <v>0</v>
      </c>
      <c r="DT65" s="107">
        <f t="shared" si="116"/>
        <v>0</v>
      </c>
      <c r="DV65" s="107">
        <f t="shared" si="117"/>
        <v>0</v>
      </c>
      <c r="DW65" s="107">
        <f t="shared" si="118"/>
        <v>0</v>
      </c>
      <c r="DX65" s="107">
        <f t="shared" si="119"/>
        <v>0</v>
      </c>
      <c r="DY65" s="107">
        <f t="shared" si="120"/>
        <v>0</v>
      </c>
      <c r="DZ65" s="107">
        <f t="shared" si="121"/>
        <v>0</v>
      </c>
      <c r="EA65" s="107">
        <f t="shared" si="122"/>
        <v>0</v>
      </c>
      <c r="EB65" s="107">
        <f t="shared" si="123"/>
        <v>0</v>
      </c>
      <c r="EC65" s="107">
        <f t="shared" si="124"/>
        <v>0</v>
      </c>
      <c r="ED65" s="107">
        <f t="shared" si="125"/>
        <v>0</v>
      </c>
      <c r="EE65" s="107">
        <f t="shared" si="126"/>
        <v>0</v>
      </c>
      <c r="EG65" s="195">
        <f t="shared" si="127"/>
        <v>0</v>
      </c>
      <c r="EH65" s="195">
        <f t="shared" si="128"/>
        <v>0</v>
      </c>
      <c r="EI65" s="195">
        <f t="shared" si="129"/>
        <v>0</v>
      </c>
      <c r="EJ65" s="195">
        <f t="shared" si="130"/>
        <v>0</v>
      </c>
      <c r="EK65" s="195">
        <f t="shared" si="133"/>
        <v>0</v>
      </c>
      <c r="EL65" s="195">
        <f t="shared" si="133"/>
        <v>0</v>
      </c>
      <c r="EM65" s="195">
        <f t="shared" si="133"/>
        <v>0</v>
      </c>
      <c r="EN65" s="195">
        <f t="shared" si="133"/>
        <v>0</v>
      </c>
      <c r="EO65" s="195">
        <f t="shared" si="133"/>
        <v>0</v>
      </c>
      <c r="EP65" s="195">
        <f t="shared" si="133"/>
        <v>0</v>
      </c>
    </row>
    <row r="66" spans="2:146" x14ac:dyDescent="0.2">
      <c r="B66" s="126">
        <f t="shared" si="12"/>
        <v>1</v>
      </c>
      <c r="C66" s="126" t="str">
        <f t="shared" ca="1" si="79"/>
        <v/>
      </c>
      <c r="D66" s="126" t="str">
        <f t="shared" ca="1" si="80"/>
        <v/>
      </c>
      <c r="E66" s="126" t="str">
        <f t="shared" ca="1" si="81"/>
        <v/>
      </c>
      <c r="F66" s="127" t="str">
        <f ca="1">OFFSET(prihlasky!$H$1,$CJ66,0)</f>
        <v/>
      </c>
      <c r="G66" s="127" t="str">
        <f ca="1">IF(OFFSET(prihlasky!$B$1,$CJ66,0)="","",(OFFSET(prihlasky!$B$1,$CJ66,0)))</f>
        <v/>
      </c>
      <c r="H66" s="127">
        <f ca="1">OFFSET(prihlasky!$I$1,$CJ66,0)</f>
        <v>0</v>
      </c>
      <c r="I66" s="127">
        <f ca="1">OFFSET(prihlasky!$A$1,$CJ66,0)</f>
        <v>0</v>
      </c>
      <c r="J66" s="126">
        <f t="shared" si="82"/>
        <v>0</v>
      </c>
      <c r="K66" s="159">
        <f t="shared" si="83"/>
        <v>0</v>
      </c>
      <c r="L66" s="131">
        <f t="shared" ca="1" si="84"/>
        <v>0</v>
      </c>
      <c r="M66" s="127" t="str">
        <f ca="1">IF(OR(CH66=0,ISERROR(MATCH(I66,KKoef!E:E,0))),"",MATCH(I66,KKoef!E:E,0)-1)</f>
        <v/>
      </c>
      <c r="N66" s="127" t="str">
        <f ca="1">IF(M66="","",OFFSET(KKoef!$B$1,M66,0))</f>
        <v/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250"/>
      <c r="AA66" s="119">
        <f t="shared" ca="1" si="76"/>
        <v>0</v>
      </c>
      <c r="AB66" s="252">
        <f t="shared" si="71"/>
        <v>0</v>
      </c>
      <c r="AC66" s="119">
        <f t="shared" si="72"/>
        <v>0</v>
      </c>
      <c r="AD66" s="252">
        <f t="shared" si="73"/>
        <v>0</v>
      </c>
      <c r="AE66" s="170">
        <f t="shared" ca="1" si="77"/>
        <v>0</v>
      </c>
      <c r="AF66" s="22"/>
      <c r="AG66" s="224"/>
      <c r="AH66" s="194"/>
      <c r="AI66" s="194"/>
      <c r="AJ66" s="194"/>
      <c r="AK66" s="225"/>
      <c r="AL66" s="224"/>
      <c r="AM66" s="194"/>
      <c r="AN66" s="194"/>
      <c r="AO66" s="194"/>
      <c r="AP66" s="225"/>
      <c r="AQ66" s="224"/>
      <c r="AR66" s="194"/>
      <c r="AS66" s="194"/>
      <c r="AT66" s="194"/>
      <c r="AU66" s="225"/>
      <c r="AV66" s="224"/>
      <c r="AW66" s="194"/>
      <c r="AX66" s="194"/>
      <c r="AY66" s="194"/>
      <c r="AZ66" s="225"/>
      <c r="BA66" s="224"/>
      <c r="BB66" s="194"/>
      <c r="BC66" s="194"/>
      <c r="BD66" s="194"/>
      <c r="BE66" s="225"/>
      <c r="BF66" s="224"/>
      <c r="BG66" s="194"/>
      <c r="BH66" s="194"/>
      <c r="BI66" s="194"/>
      <c r="BJ66" s="225"/>
      <c r="BK66" s="212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215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69">
        <f t="shared" si="21"/>
        <v>0</v>
      </c>
      <c r="CH66" s="26">
        <f t="shared" si="78"/>
        <v>0</v>
      </c>
      <c r="CJ66" s="39">
        <v>58</v>
      </c>
      <c r="CK66" s="16">
        <f t="shared" si="85"/>
        <v>0</v>
      </c>
      <c r="CL66" s="51">
        <f t="shared" ca="1" si="132"/>
        <v>0</v>
      </c>
      <c r="CM66" s="51">
        <f t="shared" ca="1" si="132"/>
        <v>0</v>
      </c>
      <c r="CN66" s="51">
        <f t="shared" ca="1" si="132"/>
        <v>0</v>
      </c>
      <c r="CO66" s="51">
        <f t="shared" ca="1" si="86"/>
        <v>0</v>
      </c>
      <c r="CQ66" s="107">
        <f t="shared" si="87"/>
        <v>0</v>
      </c>
      <c r="CR66" s="107">
        <f t="shared" si="88"/>
        <v>0</v>
      </c>
      <c r="CS66" s="107">
        <f t="shared" si="89"/>
        <v>0</v>
      </c>
      <c r="CT66" s="107">
        <f t="shared" si="90"/>
        <v>0</v>
      </c>
      <c r="CU66" s="107">
        <f t="shared" si="91"/>
        <v>0</v>
      </c>
      <c r="CV66" s="107">
        <f t="shared" si="92"/>
        <v>0</v>
      </c>
      <c r="CW66" s="107">
        <f t="shared" si="93"/>
        <v>0</v>
      </c>
      <c r="CX66" s="107">
        <f t="shared" si="94"/>
        <v>0</v>
      </c>
      <c r="CY66" s="107">
        <f t="shared" si="95"/>
        <v>0</v>
      </c>
      <c r="CZ66" s="107">
        <f t="shared" si="96"/>
        <v>0</v>
      </c>
      <c r="DA66" s="107">
        <f t="shared" si="97"/>
        <v>0</v>
      </c>
      <c r="DB66" s="107">
        <f t="shared" si="98"/>
        <v>0</v>
      </c>
      <c r="DC66" s="107">
        <f t="shared" si="99"/>
        <v>0</v>
      </c>
      <c r="DD66" s="107">
        <f t="shared" si="100"/>
        <v>0</v>
      </c>
      <c r="DE66" s="107">
        <f t="shared" si="101"/>
        <v>0</v>
      </c>
      <c r="DF66" s="107">
        <f t="shared" si="102"/>
        <v>0</v>
      </c>
      <c r="DG66" s="107">
        <f t="shared" si="103"/>
        <v>0</v>
      </c>
      <c r="DH66" s="107">
        <f t="shared" si="104"/>
        <v>0</v>
      </c>
      <c r="DI66" s="107">
        <f t="shared" si="105"/>
        <v>0</v>
      </c>
      <c r="DJ66" s="107">
        <f t="shared" si="106"/>
        <v>0</v>
      </c>
      <c r="DK66" s="107">
        <f t="shared" si="107"/>
        <v>0</v>
      </c>
      <c r="DL66" s="107">
        <f t="shared" si="108"/>
        <v>0</v>
      </c>
      <c r="DM66" s="107">
        <f t="shared" si="109"/>
        <v>0</v>
      </c>
      <c r="DN66" s="107">
        <f t="shared" si="110"/>
        <v>0</v>
      </c>
      <c r="DO66" s="107">
        <f t="shared" si="111"/>
        <v>0</v>
      </c>
      <c r="DP66" s="107">
        <f t="shared" si="112"/>
        <v>0</v>
      </c>
      <c r="DQ66" s="107">
        <f t="shared" si="113"/>
        <v>0</v>
      </c>
      <c r="DR66" s="107">
        <f t="shared" si="114"/>
        <v>0</v>
      </c>
      <c r="DS66" s="107">
        <f t="shared" si="115"/>
        <v>0</v>
      </c>
      <c r="DT66" s="107">
        <f t="shared" si="116"/>
        <v>0</v>
      </c>
      <c r="DV66" s="107">
        <f t="shared" si="117"/>
        <v>0</v>
      </c>
      <c r="DW66" s="107">
        <f t="shared" si="118"/>
        <v>0</v>
      </c>
      <c r="DX66" s="107">
        <f t="shared" si="119"/>
        <v>0</v>
      </c>
      <c r="DY66" s="107">
        <f t="shared" si="120"/>
        <v>0</v>
      </c>
      <c r="DZ66" s="107">
        <f t="shared" si="121"/>
        <v>0</v>
      </c>
      <c r="EA66" s="107">
        <f t="shared" si="122"/>
        <v>0</v>
      </c>
      <c r="EB66" s="107">
        <f t="shared" si="123"/>
        <v>0</v>
      </c>
      <c r="EC66" s="107">
        <f t="shared" si="124"/>
        <v>0</v>
      </c>
      <c r="ED66" s="107">
        <f t="shared" si="125"/>
        <v>0</v>
      </c>
      <c r="EE66" s="107">
        <f t="shared" si="126"/>
        <v>0</v>
      </c>
      <c r="EG66" s="195">
        <f t="shared" si="127"/>
        <v>0</v>
      </c>
      <c r="EH66" s="195">
        <f t="shared" si="128"/>
        <v>0</v>
      </c>
      <c r="EI66" s="195">
        <f t="shared" si="129"/>
        <v>0</v>
      </c>
      <c r="EJ66" s="195">
        <f t="shared" si="130"/>
        <v>0</v>
      </c>
      <c r="EK66" s="195">
        <f t="shared" si="133"/>
        <v>0</v>
      </c>
      <c r="EL66" s="195">
        <f t="shared" si="133"/>
        <v>0</v>
      </c>
      <c r="EM66" s="195">
        <f t="shared" si="133"/>
        <v>0</v>
      </c>
      <c r="EN66" s="195">
        <f t="shared" si="133"/>
        <v>0</v>
      </c>
      <c r="EO66" s="195">
        <f t="shared" si="133"/>
        <v>0</v>
      </c>
      <c r="EP66" s="195">
        <f t="shared" si="133"/>
        <v>0</v>
      </c>
    </row>
    <row r="67" spans="2:146" x14ac:dyDescent="0.2">
      <c r="B67" s="126">
        <f t="shared" si="12"/>
        <v>1</v>
      </c>
      <c r="C67" s="126" t="str">
        <f t="shared" ca="1" si="79"/>
        <v/>
      </c>
      <c r="D67" s="126" t="str">
        <f t="shared" ca="1" si="80"/>
        <v/>
      </c>
      <c r="E67" s="126" t="str">
        <f t="shared" ca="1" si="81"/>
        <v/>
      </c>
      <c r="F67" s="127" t="str">
        <f ca="1">OFFSET(prihlasky!$H$1,$CJ67,0)</f>
        <v/>
      </c>
      <c r="G67" s="127" t="str">
        <f ca="1">IF(OFFSET(prihlasky!$B$1,$CJ67,0)="","",(OFFSET(prihlasky!$B$1,$CJ67,0)))</f>
        <v/>
      </c>
      <c r="H67" s="127">
        <f ca="1">OFFSET(prihlasky!$I$1,$CJ67,0)</f>
        <v>0</v>
      </c>
      <c r="I67" s="127">
        <f ca="1">OFFSET(prihlasky!$A$1,$CJ67,0)</f>
        <v>0</v>
      </c>
      <c r="J67" s="126">
        <f t="shared" si="82"/>
        <v>0</v>
      </c>
      <c r="K67" s="159">
        <f t="shared" si="83"/>
        <v>0</v>
      </c>
      <c r="L67" s="131">
        <f t="shared" ca="1" si="84"/>
        <v>0</v>
      </c>
      <c r="M67" s="127" t="str">
        <f ca="1">IF(OR(CH67=0,ISERROR(MATCH(I67,KKoef!E:E,0))),"",MATCH(I67,KKoef!E:E,0)-1)</f>
        <v/>
      </c>
      <c r="N67" s="127" t="str">
        <f ca="1">IF(M67="","",OFFSET(KKoef!$B$1,M67,0))</f>
        <v/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250"/>
      <c r="AA67" s="119">
        <f t="shared" ca="1" si="76"/>
        <v>0</v>
      </c>
      <c r="AB67" s="252">
        <f t="shared" si="71"/>
        <v>0</v>
      </c>
      <c r="AC67" s="119">
        <f t="shared" si="72"/>
        <v>0</v>
      </c>
      <c r="AD67" s="252">
        <f t="shared" si="73"/>
        <v>0</v>
      </c>
      <c r="AE67" s="170">
        <f t="shared" ca="1" si="77"/>
        <v>0</v>
      </c>
      <c r="AF67" s="22"/>
      <c r="AG67" s="224"/>
      <c r="AH67" s="194"/>
      <c r="AI67" s="194"/>
      <c r="AJ67" s="194"/>
      <c r="AK67" s="225"/>
      <c r="AL67" s="224"/>
      <c r="AM67" s="194"/>
      <c r="AN67" s="194"/>
      <c r="AO67" s="194"/>
      <c r="AP67" s="225"/>
      <c r="AQ67" s="224"/>
      <c r="AR67" s="194"/>
      <c r="AS67" s="194"/>
      <c r="AT67" s="194"/>
      <c r="AU67" s="225"/>
      <c r="AV67" s="224"/>
      <c r="AW67" s="194"/>
      <c r="AX67" s="194"/>
      <c r="AY67" s="194"/>
      <c r="AZ67" s="225"/>
      <c r="BA67" s="224"/>
      <c r="BB67" s="194"/>
      <c r="BC67" s="194"/>
      <c r="BD67" s="194"/>
      <c r="BE67" s="225"/>
      <c r="BF67" s="224"/>
      <c r="BG67" s="194"/>
      <c r="BH67" s="194"/>
      <c r="BI67" s="194"/>
      <c r="BJ67" s="225"/>
      <c r="BK67" s="212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215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69">
        <f t="shared" si="21"/>
        <v>0</v>
      </c>
      <c r="CH67" s="26">
        <f t="shared" si="78"/>
        <v>0</v>
      </c>
      <c r="CJ67" s="39">
        <v>59</v>
      </c>
      <c r="CK67" s="16">
        <f t="shared" si="85"/>
        <v>0</v>
      </c>
      <c r="CL67" s="51">
        <f t="shared" ca="1" si="132"/>
        <v>0</v>
      </c>
      <c r="CM67" s="51">
        <f t="shared" ca="1" si="132"/>
        <v>0</v>
      </c>
      <c r="CN67" s="51">
        <f t="shared" ca="1" si="132"/>
        <v>0</v>
      </c>
      <c r="CO67" s="51">
        <f t="shared" ca="1" si="86"/>
        <v>0</v>
      </c>
      <c r="CQ67" s="107">
        <f t="shared" si="87"/>
        <v>0</v>
      </c>
      <c r="CR67" s="107">
        <f t="shared" si="88"/>
        <v>0</v>
      </c>
      <c r="CS67" s="107">
        <f t="shared" si="89"/>
        <v>0</v>
      </c>
      <c r="CT67" s="107">
        <f t="shared" si="90"/>
        <v>0</v>
      </c>
      <c r="CU67" s="107">
        <f t="shared" si="91"/>
        <v>0</v>
      </c>
      <c r="CV67" s="107">
        <f t="shared" si="92"/>
        <v>0</v>
      </c>
      <c r="CW67" s="107">
        <f t="shared" si="93"/>
        <v>0</v>
      </c>
      <c r="CX67" s="107">
        <f t="shared" si="94"/>
        <v>0</v>
      </c>
      <c r="CY67" s="107">
        <f t="shared" si="95"/>
        <v>0</v>
      </c>
      <c r="CZ67" s="107">
        <f t="shared" si="96"/>
        <v>0</v>
      </c>
      <c r="DA67" s="107">
        <f t="shared" si="97"/>
        <v>0</v>
      </c>
      <c r="DB67" s="107">
        <f t="shared" si="98"/>
        <v>0</v>
      </c>
      <c r="DC67" s="107">
        <f t="shared" si="99"/>
        <v>0</v>
      </c>
      <c r="DD67" s="107">
        <f t="shared" si="100"/>
        <v>0</v>
      </c>
      <c r="DE67" s="107">
        <f t="shared" si="101"/>
        <v>0</v>
      </c>
      <c r="DF67" s="107">
        <f t="shared" si="102"/>
        <v>0</v>
      </c>
      <c r="DG67" s="107">
        <f t="shared" si="103"/>
        <v>0</v>
      </c>
      <c r="DH67" s="107">
        <f t="shared" si="104"/>
        <v>0</v>
      </c>
      <c r="DI67" s="107">
        <f t="shared" si="105"/>
        <v>0</v>
      </c>
      <c r="DJ67" s="107">
        <f t="shared" si="106"/>
        <v>0</v>
      </c>
      <c r="DK67" s="107">
        <f t="shared" si="107"/>
        <v>0</v>
      </c>
      <c r="DL67" s="107">
        <f t="shared" si="108"/>
        <v>0</v>
      </c>
      <c r="DM67" s="107">
        <f t="shared" si="109"/>
        <v>0</v>
      </c>
      <c r="DN67" s="107">
        <f t="shared" si="110"/>
        <v>0</v>
      </c>
      <c r="DO67" s="107">
        <f t="shared" si="111"/>
        <v>0</v>
      </c>
      <c r="DP67" s="107">
        <f t="shared" si="112"/>
        <v>0</v>
      </c>
      <c r="DQ67" s="107">
        <f t="shared" si="113"/>
        <v>0</v>
      </c>
      <c r="DR67" s="107">
        <f t="shared" si="114"/>
        <v>0</v>
      </c>
      <c r="DS67" s="107">
        <f t="shared" si="115"/>
        <v>0</v>
      </c>
      <c r="DT67" s="107">
        <f t="shared" si="116"/>
        <v>0</v>
      </c>
      <c r="DV67" s="107">
        <f t="shared" si="117"/>
        <v>0</v>
      </c>
      <c r="DW67" s="107">
        <f t="shared" si="118"/>
        <v>0</v>
      </c>
      <c r="DX67" s="107">
        <f t="shared" si="119"/>
        <v>0</v>
      </c>
      <c r="DY67" s="107">
        <f t="shared" si="120"/>
        <v>0</v>
      </c>
      <c r="DZ67" s="107">
        <f t="shared" si="121"/>
        <v>0</v>
      </c>
      <c r="EA67" s="107">
        <f t="shared" si="122"/>
        <v>0</v>
      </c>
      <c r="EB67" s="107">
        <f t="shared" si="123"/>
        <v>0</v>
      </c>
      <c r="EC67" s="107">
        <f t="shared" si="124"/>
        <v>0</v>
      </c>
      <c r="ED67" s="107">
        <f t="shared" si="125"/>
        <v>0</v>
      </c>
      <c r="EE67" s="107">
        <f t="shared" si="126"/>
        <v>0</v>
      </c>
      <c r="EG67" s="195">
        <f t="shared" si="127"/>
        <v>0</v>
      </c>
      <c r="EH67" s="195">
        <f t="shared" si="128"/>
        <v>0</v>
      </c>
      <c r="EI67" s="195">
        <f t="shared" si="129"/>
        <v>0</v>
      </c>
      <c r="EJ67" s="195">
        <f t="shared" si="130"/>
        <v>0</v>
      </c>
      <c r="EK67" s="195">
        <f t="shared" si="133"/>
        <v>0</v>
      </c>
      <c r="EL67" s="195">
        <f t="shared" si="133"/>
        <v>0</v>
      </c>
      <c r="EM67" s="195">
        <f t="shared" si="133"/>
        <v>0</v>
      </c>
      <c r="EN67" s="195">
        <f t="shared" si="133"/>
        <v>0</v>
      </c>
      <c r="EO67" s="195">
        <f t="shared" si="133"/>
        <v>0</v>
      </c>
      <c r="EP67" s="195">
        <f t="shared" si="133"/>
        <v>0</v>
      </c>
    </row>
    <row r="68" spans="2:146" x14ac:dyDescent="0.2">
      <c r="B68" s="126">
        <f t="shared" si="12"/>
        <v>1</v>
      </c>
      <c r="C68" s="126" t="str">
        <f t="shared" ca="1" si="79"/>
        <v/>
      </c>
      <c r="D68" s="126" t="str">
        <f t="shared" ca="1" si="80"/>
        <v/>
      </c>
      <c r="E68" s="126" t="str">
        <f t="shared" ca="1" si="81"/>
        <v/>
      </c>
      <c r="F68" s="127" t="str">
        <f ca="1">OFFSET(prihlasky!$H$1,$CJ68,0)</f>
        <v/>
      </c>
      <c r="G68" s="127" t="str">
        <f ca="1">IF(OFFSET(prihlasky!$B$1,$CJ68,0)="","",(OFFSET(prihlasky!$B$1,$CJ68,0)))</f>
        <v/>
      </c>
      <c r="H68" s="127">
        <f ca="1">OFFSET(prihlasky!$I$1,$CJ68,0)</f>
        <v>0</v>
      </c>
      <c r="I68" s="127">
        <f ca="1">OFFSET(prihlasky!$A$1,$CJ68,0)</f>
        <v>0</v>
      </c>
      <c r="J68" s="126">
        <f t="shared" si="82"/>
        <v>0</v>
      </c>
      <c r="K68" s="159">
        <f t="shared" si="83"/>
        <v>0</v>
      </c>
      <c r="L68" s="131">
        <f t="shared" ca="1" si="84"/>
        <v>0</v>
      </c>
      <c r="M68" s="127" t="str">
        <f ca="1">IF(OR(CH68=0,ISERROR(MATCH(I68,KKoef!E:E,0))),"",MATCH(I68,KKoef!E:E,0)-1)</f>
        <v/>
      </c>
      <c r="N68" s="127" t="str">
        <f ca="1">IF(M68="","",OFFSET(KKoef!$B$1,M68,0))</f>
        <v/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250"/>
      <c r="AA68" s="119">
        <f t="shared" ca="1" si="76"/>
        <v>0</v>
      </c>
      <c r="AB68" s="252">
        <f t="shared" si="71"/>
        <v>0</v>
      </c>
      <c r="AC68" s="119">
        <f t="shared" si="72"/>
        <v>0</v>
      </c>
      <c r="AD68" s="252">
        <f t="shared" si="73"/>
        <v>0</v>
      </c>
      <c r="AE68" s="170">
        <f t="shared" ca="1" si="77"/>
        <v>0</v>
      </c>
      <c r="AF68" s="22"/>
      <c r="AG68" s="224"/>
      <c r="AH68" s="194"/>
      <c r="AI68" s="194"/>
      <c r="AJ68" s="194"/>
      <c r="AK68" s="225"/>
      <c r="AL68" s="224"/>
      <c r="AM68" s="194"/>
      <c r="AN68" s="194"/>
      <c r="AO68" s="194"/>
      <c r="AP68" s="225"/>
      <c r="AQ68" s="224"/>
      <c r="AR68" s="194"/>
      <c r="AS68" s="194"/>
      <c r="AT68" s="194"/>
      <c r="AU68" s="225"/>
      <c r="AV68" s="224"/>
      <c r="AW68" s="194"/>
      <c r="AX68" s="194"/>
      <c r="AY68" s="194"/>
      <c r="AZ68" s="225"/>
      <c r="BA68" s="224"/>
      <c r="BB68" s="194"/>
      <c r="BC68" s="194"/>
      <c r="BD68" s="194"/>
      <c r="BE68" s="225"/>
      <c r="BF68" s="224"/>
      <c r="BG68" s="194"/>
      <c r="BH68" s="194"/>
      <c r="BI68" s="194"/>
      <c r="BJ68" s="225"/>
      <c r="BK68" s="212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215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69">
        <f t="shared" si="21"/>
        <v>0</v>
      </c>
      <c r="CH68" s="26">
        <f t="shared" si="78"/>
        <v>0</v>
      </c>
      <c r="CJ68" s="39">
        <v>60</v>
      </c>
      <c r="CK68" s="16">
        <f t="shared" si="85"/>
        <v>0</v>
      </c>
      <c r="CL68" s="51">
        <f t="shared" ca="1" si="132"/>
        <v>0</v>
      </c>
      <c r="CM68" s="51">
        <f t="shared" ca="1" si="132"/>
        <v>0</v>
      </c>
      <c r="CN68" s="51">
        <f t="shared" ca="1" si="132"/>
        <v>0</v>
      </c>
      <c r="CO68" s="51">
        <f t="shared" ca="1" si="86"/>
        <v>0</v>
      </c>
      <c r="CQ68" s="107">
        <f t="shared" si="87"/>
        <v>0</v>
      </c>
      <c r="CR68" s="107">
        <f t="shared" si="88"/>
        <v>0</v>
      </c>
      <c r="CS68" s="107">
        <f t="shared" si="89"/>
        <v>0</v>
      </c>
      <c r="CT68" s="107">
        <f t="shared" si="90"/>
        <v>0</v>
      </c>
      <c r="CU68" s="107">
        <f t="shared" si="91"/>
        <v>0</v>
      </c>
      <c r="CV68" s="107">
        <f t="shared" si="92"/>
        <v>0</v>
      </c>
      <c r="CW68" s="107">
        <f t="shared" si="93"/>
        <v>0</v>
      </c>
      <c r="CX68" s="107">
        <f t="shared" si="94"/>
        <v>0</v>
      </c>
      <c r="CY68" s="107">
        <f t="shared" si="95"/>
        <v>0</v>
      </c>
      <c r="CZ68" s="107">
        <f t="shared" si="96"/>
        <v>0</v>
      </c>
      <c r="DA68" s="107">
        <f t="shared" si="97"/>
        <v>0</v>
      </c>
      <c r="DB68" s="107">
        <f t="shared" si="98"/>
        <v>0</v>
      </c>
      <c r="DC68" s="107">
        <f t="shared" si="99"/>
        <v>0</v>
      </c>
      <c r="DD68" s="107">
        <f t="shared" si="100"/>
        <v>0</v>
      </c>
      <c r="DE68" s="107">
        <f t="shared" si="101"/>
        <v>0</v>
      </c>
      <c r="DF68" s="107">
        <f t="shared" si="102"/>
        <v>0</v>
      </c>
      <c r="DG68" s="107">
        <f t="shared" si="103"/>
        <v>0</v>
      </c>
      <c r="DH68" s="107">
        <f t="shared" si="104"/>
        <v>0</v>
      </c>
      <c r="DI68" s="107">
        <f t="shared" si="105"/>
        <v>0</v>
      </c>
      <c r="DJ68" s="107">
        <f t="shared" si="106"/>
        <v>0</v>
      </c>
      <c r="DK68" s="107">
        <f t="shared" si="107"/>
        <v>0</v>
      </c>
      <c r="DL68" s="107">
        <f t="shared" si="108"/>
        <v>0</v>
      </c>
      <c r="DM68" s="107">
        <f t="shared" si="109"/>
        <v>0</v>
      </c>
      <c r="DN68" s="107">
        <f t="shared" si="110"/>
        <v>0</v>
      </c>
      <c r="DO68" s="107">
        <f t="shared" si="111"/>
        <v>0</v>
      </c>
      <c r="DP68" s="107">
        <f t="shared" si="112"/>
        <v>0</v>
      </c>
      <c r="DQ68" s="107">
        <f t="shared" si="113"/>
        <v>0</v>
      </c>
      <c r="DR68" s="107">
        <f t="shared" si="114"/>
        <v>0</v>
      </c>
      <c r="DS68" s="107">
        <f t="shared" si="115"/>
        <v>0</v>
      </c>
      <c r="DT68" s="107">
        <f t="shared" si="116"/>
        <v>0</v>
      </c>
      <c r="DV68" s="107">
        <f t="shared" si="117"/>
        <v>0</v>
      </c>
      <c r="DW68" s="107">
        <f t="shared" si="118"/>
        <v>0</v>
      </c>
      <c r="DX68" s="107">
        <f t="shared" si="119"/>
        <v>0</v>
      </c>
      <c r="DY68" s="107">
        <f t="shared" si="120"/>
        <v>0</v>
      </c>
      <c r="DZ68" s="107">
        <f t="shared" si="121"/>
        <v>0</v>
      </c>
      <c r="EA68" s="107">
        <f t="shared" si="122"/>
        <v>0</v>
      </c>
      <c r="EB68" s="107">
        <f t="shared" si="123"/>
        <v>0</v>
      </c>
      <c r="EC68" s="107">
        <f t="shared" si="124"/>
        <v>0</v>
      </c>
      <c r="ED68" s="107">
        <f t="shared" si="125"/>
        <v>0</v>
      </c>
      <c r="EE68" s="107">
        <f t="shared" si="126"/>
        <v>0</v>
      </c>
      <c r="EG68" s="195">
        <f t="shared" si="127"/>
        <v>0</v>
      </c>
      <c r="EH68" s="195">
        <f t="shared" si="128"/>
        <v>0</v>
      </c>
      <c r="EI68" s="195">
        <f t="shared" si="129"/>
        <v>0</v>
      </c>
      <c r="EJ68" s="195">
        <f t="shared" si="130"/>
        <v>0</v>
      </c>
      <c r="EK68" s="195">
        <f t="shared" si="133"/>
        <v>0</v>
      </c>
      <c r="EL68" s="195">
        <f t="shared" si="133"/>
        <v>0</v>
      </c>
      <c r="EM68" s="195">
        <f t="shared" si="133"/>
        <v>0</v>
      </c>
      <c r="EN68" s="195">
        <f t="shared" si="133"/>
        <v>0</v>
      </c>
      <c r="EO68" s="195">
        <f t="shared" si="133"/>
        <v>0</v>
      </c>
      <c r="EP68" s="195">
        <f t="shared" si="133"/>
        <v>0</v>
      </c>
    </row>
    <row r="69" spans="2:146" x14ac:dyDescent="0.2">
      <c r="B69" s="126">
        <f t="shared" si="12"/>
        <v>1</v>
      </c>
      <c r="C69" s="126" t="str">
        <f t="shared" ca="1" si="79"/>
        <v/>
      </c>
      <c r="D69" s="126" t="str">
        <f t="shared" ca="1" si="80"/>
        <v/>
      </c>
      <c r="E69" s="126" t="str">
        <f t="shared" ca="1" si="81"/>
        <v/>
      </c>
      <c r="F69" s="127" t="str">
        <f ca="1">OFFSET(prihlasky!$H$1,$CJ69,0)</f>
        <v/>
      </c>
      <c r="G69" s="127" t="str">
        <f ca="1">IF(OFFSET(prihlasky!$B$1,$CJ69,0)="","",(OFFSET(prihlasky!$B$1,$CJ69,0)))</f>
        <v/>
      </c>
      <c r="H69" s="127">
        <f ca="1">OFFSET(prihlasky!$I$1,$CJ69,0)</f>
        <v>0</v>
      </c>
      <c r="I69" s="127">
        <f ca="1">OFFSET(prihlasky!$A$1,$CJ69,0)</f>
        <v>0</v>
      </c>
      <c r="J69" s="126">
        <f t="shared" si="82"/>
        <v>0</v>
      </c>
      <c r="K69" s="159">
        <f t="shared" si="83"/>
        <v>0</v>
      </c>
      <c r="L69" s="131">
        <f t="shared" ca="1" si="84"/>
        <v>0</v>
      </c>
      <c r="M69" s="127" t="str">
        <f ca="1">IF(OR(CH69=0,ISERROR(MATCH(I69,KKoef!E:E,0))),"",MATCH(I69,KKoef!E:E,0)-1)</f>
        <v/>
      </c>
      <c r="N69" s="127" t="str">
        <f ca="1">IF(M69="","",OFFSET(KKoef!$B$1,M69,0))</f>
        <v/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250"/>
      <c r="AA69" s="119">
        <f t="shared" ca="1" si="76"/>
        <v>0</v>
      </c>
      <c r="AB69" s="252">
        <f t="shared" si="71"/>
        <v>0</v>
      </c>
      <c r="AC69" s="119">
        <f t="shared" si="72"/>
        <v>0</v>
      </c>
      <c r="AD69" s="252">
        <f t="shared" si="73"/>
        <v>0</v>
      </c>
      <c r="AE69" s="170">
        <f t="shared" ca="1" si="77"/>
        <v>0</v>
      </c>
      <c r="AF69" s="22"/>
      <c r="AG69" s="224"/>
      <c r="AH69" s="194"/>
      <c r="AI69" s="194"/>
      <c r="AJ69" s="194"/>
      <c r="AK69" s="225"/>
      <c r="AL69" s="224"/>
      <c r="AM69" s="194"/>
      <c r="AN69" s="194"/>
      <c r="AO69" s="194"/>
      <c r="AP69" s="225"/>
      <c r="AQ69" s="224"/>
      <c r="AR69" s="194"/>
      <c r="AS69" s="194"/>
      <c r="AT69" s="194"/>
      <c r="AU69" s="225"/>
      <c r="AV69" s="224"/>
      <c r="AW69" s="194"/>
      <c r="AX69" s="194"/>
      <c r="AY69" s="194"/>
      <c r="AZ69" s="225"/>
      <c r="BA69" s="224"/>
      <c r="BB69" s="194"/>
      <c r="BC69" s="194"/>
      <c r="BD69" s="194"/>
      <c r="BE69" s="225"/>
      <c r="BF69" s="224"/>
      <c r="BG69" s="194"/>
      <c r="BH69" s="194"/>
      <c r="BI69" s="194"/>
      <c r="BJ69" s="225"/>
      <c r="BK69" s="212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215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69">
        <f t="shared" si="21"/>
        <v>0</v>
      </c>
      <c r="CH69" s="26">
        <f t="shared" si="78"/>
        <v>0</v>
      </c>
      <c r="CJ69" s="39">
        <v>61</v>
      </c>
      <c r="CK69" s="16">
        <f t="shared" si="85"/>
        <v>0</v>
      </c>
      <c r="CL69" s="51">
        <f t="shared" ref="CL69:CN88" ca="1" si="134">IF($H69=CL$8,$CK69,0)</f>
        <v>0</v>
      </c>
      <c r="CM69" s="51">
        <f t="shared" ca="1" si="134"/>
        <v>0</v>
      </c>
      <c r="CN69" s="51">
        <f t="shared" ca="1" si="134"/>
        <v>0</v>
      </c>
      <c r="CO69" s="51">
        <f t="shared" ca="1" si="86"/>
        <v>0</v>
      </c>
      <c r="CQ69" s="107">
        <f t="shared" si="87"/>
        <v>0</v>
      </c>
      <c r="CR69" s="107">
        <f t="shared" si="88"/>
        <v>0</v>
      </c>
      <c r="CS69" s="107">
        <f t="shared" si="89"/>
        <v>0</v>
      </c>
      <c r="CT69" s="107">
        <f t="shared" si="90"/>
        <v>0</v>
      </c>
      <c r="CU69" s="107">
        <f t="shared" si="91"/>
        <v>0</v>
      </c>
      <c r="CV69" s="107">
        <f t="shared" si="92"/>
        <v>0</v>
      </c>
      <c r="CW69" s="107">
        <f t="shared" si="93"/>
        <v>0</v>
      </c>
      <c r="CX69" s="107">
        <f t="shared" si="94"/>
        <v>0</v>
      </c>
      <c r="CY69" s="107">
        <f t="shared" si="95"/>
        <v>0</v>
      </c>
      <c r="CZ69" s="107">
        <f t="shared" si="96"/>
        <v>0</v>
      </c>
      <c r="DA69" s="107">
        <f t="shared" si="97"/>
        <v>0</v>
      </c>
      <c r="DB69" s="107">
        <f t="shared" si="98"/>
        <v>0</v>
      </c>
      <c r="DC69" s="107">
        <f t="shared" si="99"/>
        <v>0</v>
      </c>
      <c r="DD69" s="107">
        <f t="shared" si="100"/>
        <v>0</v>
      </c>
      <c r="DE69" s="107">
        <f t="shared" si="101"/>
        <v>0</v>
      </c>
      <c r="DF69" s="107">
        <f t="shared" si="102"/>
        <v>0</v>
      </c>
      <c r="DG69" s="107">
        <f t="shared" si="103"/>
        <v>0</v>
      </c>
      <c r="DH69" s="107">
        <f t="shared" si="104"/>
        <v>0</v>
      </c>
      <c r="DI69" s="107">
        <f t="shared" si="105"/>
        <v>0</v>
      </c>
      <c r="DJ69" s="107">
        <f t="shared" si="106"/>
        <v>0</v>
      </c>
      <c r="DK69" s="107">
        <f t="shared" si="107"/>
        <v>0</v>
      </c>
      <c r="DL69" s="107">
        <f t="shared" si="108"/>
        <v>0</v>
      </c>
      <c r="DM69" s="107">
        <f t="shared" si="109"/>
        <v>0</v>
      </c>
      <c r="DN69" s="107">
        <f t="shared" si="110"/>
        <v>0</v>
      </c>
      <c r="DO69" s="107">
        <f t="shared" si="111"/>
        <v>0</v>
      </c>
      <c r="DP69" s="107">
        <f t="shared" si="112"/>
        <v>0</v>
      </c>
      <c r="DQ69" s="107">
        <f t="shared" si="113"/>
        <v>0</v>
      </c>
      <c r="DR69" s="107">
        <f t="shared" si="114"/>
        <v>0</v>
      </c>
      <c r="DS69" s="107">
        <f t="shared" si="115"/>
        <v>0</v>
      </c>
      <c r="DT69" s="107">
        <f t="shared" si="116"/>
        <v>0</v>
      </c>
      <c r="DV69" s="107">
        <f t="shared" si="117"/>
        <v>0</v>
      </c>
      <c r="DW69" s="107">
        <f t="shared" si="118"/>
        <v>0</v>
      </c>
      <c r="DX69" s="107">
        <f t="shared" si="119"/>
        <v>0</v>
      </c>
      <c r="DY69" s="107">
        <f t="shared" si="120"/>
        <v>0</v>
      </c>
      <c r="DZ69" s="107">
        <f t="shared" si="121"/>
        <v>0</v>
      </c>
      <c r="EA69" s="107">
        <f t="shared" si="122"/>
        <v>0</v>
      </c>
      <c r="EB69" s="107">
        <f t="shared" si="123"/>
        <v>0</v>
      </c>
      <c r="EC69" s="107">
        <f t="shared" si="124"/>
        <v>0</v>
      </c>
      <c r="ED69" s="107">
        <f t="shared" si="125"/>
        <v>0</v>
      </c>
      <c r="EE69" s="107">
        <f t="shared" si="126"/>
        <v>0</v>
      </c>
      <c r="EG69" s="195">
        <f t="shared" si="127"/>
        <v>0</v>
      </c>
      <c r="EH69" s="195">
        <f t="shared" si="128"/>
        <v>0</v>
      </c>
      <c r="EI69" s="195">
        <f t="shared" si="129"/>
        <v>0</v>
      </c>
      <c r="EJ69" s="195">
        <f t="shared" si="130"/>
        <v>0</v>
      </c>
      <c r="EK69" s="195">
        <f t="shared" si="133"/>
        <v>0</v>
      </c>
      <c r="EL69" s="195">
        <f t="shared" si="133"/>
        <v>0</v>
      </c>
      <c r="EM69" s="195">
        <f t="shared" si="133"/>
        <v>0</v>
      </c>
      <c r="EN69" s="195">
        <f t="shared" si="133"/>
        <v>0</v>
      </c>
      <c r="EO69" s="195">
        <f t="shared" si="133"/>
        <v>0</v>
      </c>
      <c r="EP69" s="195">
        <f t="shared" si="133"/>
        <v>0</v>
      </c>
    </row>
    <row r="70" spans="2:146" x14ac:dyDescent="0.2">
      <c r="B70" s="126">
        <f t="shared" si="12"/>
        <v>1</v>
      </c>
      <c r="C70" s="126" t="str">
        <f t="shared" ca="1" si="79"/>
        <v/>
      </c>
      <c r="D70" s="126" t="str">
        <f t="shared" ca="1" si="80"/>
        <v/>
      </c>
      <c r="E70" s="126" t="str">
        <f t="shared" ca="1" si="81"/>
        <v/>
      </c>
      <c r="F70" s="127" t="str">
        <f ca="1">OFFSET(prihlasky!$H$1,$CJ70,0)</f>
        <v/>
      </c>
      <c r="G70" s="127" t="str">
        <f ca="1">IF(OFFSET(prihlasky!$B$1,$CJ70,0)="","",(OFFSET(prihlasky!$B$1,$CJ70,0)))</f>
        <v/>
      </c>
      <c r="H70" s="127">
        <f ca="1">OFFSET(prihlasky!$I$1,$CJ70,0)</f>
        <v>0</v>
      </c>
      <c r="I70" s="127">
        <f ca="1">OFFSET(prihlasky!$A$1,$CJ70,0)</f>
        <v>0</v>
      </c>
      <c r="J70" s="126">
        <f t="shared" si="82"/>
        <v>0</v>
      </c>
      <c r="K70" s="159">
        <f t="shared" si="83"/>
        <v>0</v>
      </c>
      <c r="L70" s="131">
        <f t="shared" ca="1" si="84"/>
        <v>0</v>
      </c>
      <c r="M70" s="127" t="str">
        <f ca="1">IF(OR(CH70=0,ISERROR(MATCH(I70,KKoef!E:E,0))),"",MATCH(I70,KKoef!E:E,0)-1)</f>
        <v/>
      </c>
      <c r="N70" s="127" t="str">
        <f ca="1">IF(M70="","",OFFSET(KKoef!$B$1,M70,0))</f>
        <v/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250"/>
      <c r="AA70" s="119">
        <f t="shared" ca="1" si="76"/>
        <v>0</v>
      </c>
      <c r="AB70" s="252">
        <f t="shared" si="71"/>
        <v>0</v>
      </c>
      <c r="AC70" s="119">
        <f t="shared" si="72"/>
        <v>0</v>
      </c>
      <c r="AD70" s="252">
        <f t="shared" si="73"/>
        <v>0</v>
      </c>
      <c r="AE70" s="170">
        <f t="shared" ca="1" si="77"/>
        <v>0</v>
      </c>
      <c r="AF70" s="22"/>
      <c r="AG70" s="224"/>
      <c r="AH70" s="194"/>
      <c r="AI70" s="194"/>
      <c r="AJ70" s="194"/>
      <c r="AK70" s="225"/>
      <c r="AL70" s="224"/>
      <c r="AM70" s="194"/>
      <c r="AN70" s="194"/>
      <c r="AO70" s="194"/>
      <c r="AP70" s="225"/>
      <c r="AQ70" s="224"/>
      <c r="AR70" s="194"/>
      <c r="AS70" s="194"/>
      <c r="AT70" s="194"/>
      <c r="AU70" s="225"/>
      <c r="AV70" s="224"/>
      <c r="AW70" s="194"/>
      <c r="AX70" s="194"/>
      <c r="AY70" s="194"/>
      <c r="AZ70" s="225"/>
      <c r="BA70" s="224"/>
      <c r="BB70" s="194"/>
      <c r="BC70" s="194"/>
      <c r="BD70" s="194"/>
      <c r="BE70" s="225"/>
      <c r="BF70" s="224"/>
      <c r="BG70" s="194"/>
      <c r="BH70" s="194"/>
      <c r="BI70" s="194"/>
      <c r="BJ70" s="225"/>
      <c r="BK70" s="212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215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69">
        <f t="shared" si="21"/>
        <v>0</v>
      </c>
      <c r="CH70" s="26">
        <f t="shared" si="78"/>
        <v>0</v>
      </c>
      <c r="CJ70" s="39">
        <v>62</v>
      </c>
      <c r="CK70" s="16">
        <f t="shared" si="85"/>
        <v>0</v>
      </c>
      <c r="CL70" s="51">
        <f t="shared" ca="1" si="134"/>
        <v>0</v>
      </c>
      <c r="CM70" s="51">
        <f t="shared" ca="1" si="134"/>
        <v>0</v>
      </c>
      <c r="CN70" s="51">
        <f t="shared" ca="1" si="134"/>
        <v>0</v>
      </c>
      <c r="CO70" s="51">
        <f t="shared" ca="1" si="86"/>
        <v>0</v>
      </c>
      <c r="CQ70" s="107">
        <f t="shared" si="87"/>
        <v>0</v>
      </c>
      <c r="CR70" s="107">
        <f t="shared" si="88"/>
        <v>0</v>
      </c>
      <c r="CS70" s="107">
        <f t="shared" si="89"/>
        <v>0</v>
      </c>
      <c r="CT70" s="107">
        <f t="shared" si="90"/>
        <v>0</v>
      </c>
      <c r="CU70" s="107">
        <f t="shared" si="91"/>
        <v>0</v>
      </c>
      <c r="CV70" s="107">
        <f t="shared" si="92"/>
        <v>0</v>
      </c>
      <c r="CW70" s="107">
        <f t="shared" si="93"/>
        <v>0</v>
      </c>
      <c r="CX70" s="107">
        <f t="shared" si="94"/>
        <v>0</v>
      </c>
      <c r="CY70" s="107">
        <f t="shared" si="95"/>
        <v>0</v>
      </c>
      <c r="CZ70" s="107">
        <f t="shared" si="96"/>
        <v>0</v>
      </c>
      <c r="DA70" s="107">
        <f t="shared" si="97"/>
        <v>0</v>
      </c>
      <c r="DB70" s="107">
        <f t="shared" si="98"/>
        <v>0</v>
      </c>
      <c r="DC70" s="107">
        <f t="shared" si="99"/>
        <v>0</v>
      </c>
      <c r="DD70" s="107">
        <f t="shared" si="100"/>
        <v>0</v>
      </c>
      <c r="DE70" s="107">
        <f t="shared" si="101"/>
        <v>0</v>
      </c>
      <c r="DF70" s="107">
        <f t="shared" si="102"/>
        <v>0</v>
      </c>
      <c r="DG70" s="107">
        <f t="shared" si="103"/>
        <v>0</v>
      </c>
      <c r="DH70" s="107">
        <f t="shared" si="104"/>
        <v>0</v>
      </c>
      <c r="DI70" s="107">
        <f t="shared" si="105"/>
        <v>0</v>
      </c>
      <c r="DJ70" s="107">
        <f t="shared" si="106"/>
        <v>0</v>
      </c>
      <c r="DK70" s="107">
        <f t="shared" si="107"/>
        <v>0</v>
      </c>
      <c r="DL70" s="107">
        <f t="shared" si="108"/>
        <v>0</v>
      </c>
      <c r="DM70" s="107">
        <f t="shared" si="109"/>
        <v>0</v>
      </c>
      <c r="DN70" s="107">
        <f t="shared" si="110"/>
        <v>0</v>
      </c>
      <c r="DO70" s="107">
        <f t="shared" si="111"/>
        <v>0</v>
      </c>
      <c r="DP70" s="107">
        <f t="shared" si="112"/>
        <v>0</v>
      </c>
      <c r="DQ70" s="107">
        <f t="shared" si="113"/>
        <v>0</v>
      </c>
      <c r="DR70" s="107">
        <f t="shared" si="114"/>
        <v>0</v>
      </c>
      <c r="DS70" s="107">
        <f t="shared" si="115"/>
        <v>0</v>
      </c>
      <c r="DT70" s="107">
        <f t="shared" si="116"/>
        <v>0</v>
      </c>
      <c r="DV70" s="107">
        <f t="shared" si="117"/>
        <v>0</v>
      </c>
      <c r="DW70" s="107">
        <f t="shared" si="118"/>
        <v>0</v>
      </c>
      <c r="DX70" s="107">
        <f t="shared" si="119"/>
        <v>0</v>
      </c>
      <c r="DY70" s="107">
        <f t="shared" si="120"/>
        <v>0</v>
      </c>
      <c r="DZ70" s="107">
        <f t="shared" si="121"/>
        <v>0</v>
      </c>
      <c r="EA70" s="107">
        <f t="shared" si="122"/>
        <v>0</v>
      </c>
      <c r="EB70" s="107">
        <f t="shared" si="123"/>
        <v>0</v>
      </c>
      <c r="EC70" s="107">
        <f t="shared" si="124"/>
        <v>0</v>
      </c>
      <c r="ED70" s="107">
        <f t="shared" si="125"/>
        <v>0</v>
      </c>
      <c r="EE70" s="107">
        <f t="shared" si="126"/>
        <v>0</v>
      </c>
      <c r="EG70" s="195">
        <f t="shared" si="127"/>
        <v>0</v>
      </c>
      <c r="EH70" s="195">
        <f t="shared" si="128"/>
        <v>0</v>
      </c>
      <c r="EI70" s="195">
        <f t="shared" si="129"/>
        <v>0</v>
      </c>
      <c r="EJ70" s="195">
        <f t="shared" si="130"/>
        <v>0</v>
      </c>
      <c r="EK70" s="195">
        <f t="shared" si="133"/>
        <v>0</v>
      </c>
      <c r="EL70" s="195">
        <f t="shared" si="133"/>
        <v>0</v>
      </c>
      <c r="EM70" s="195">
        <f t="shared" si="133"/>
        <v>0</v>
      </c>
      <c r="EN70" s="195">
        <f t="shared" si="133"/>
        <v>0</v>
      </c>
      <c r="EO70" s="195">
        <f t="shared" si="133"/>
        <v>0</v>
      </c>
      <c r="EP70" s="195">
        <f t="shared" si="133"/>
        <v>0</v>
      </c>
    </row>
    <row r="71" spans="2:146" x14ac:dyDescent="0.2">
      <c r="B71" s="126">
        <f t="shared" si="12"/>
        <v>1</v>
      </c>
      <c r="C71" s="126" t="str">
        <f t="shared" ca="1" si="79"/>
        <v/>
      </c>
      <c r="D71" s="126" t="str">
        <f t="shared" ca="1" si="80"/>
        <v/>
      </c>
      <c r="E71" s="126" t="str">
        <f t="shared" ca="1" si="81"/>
        <v/>
      </c>
      <c r="F71" s="127" t="str">
        <f ca="1">OFFSET(prihlasky!$H$1,$CJ71,0)</f>
        <v/>
      </c>
      <c r="G71" s="127" t="str">
        <f ca="1">IF(OFFSET(prihlasky!$B$1,$CJ71,0)="","",(OFFSET(prihlasky!$B$1,$CJ71,0)))</f>
        <v/>
      </c>
      <c r="H71" s="127">
        <f ca="1">OFFSET(prihlasky!$I$1,$CJ71,0)</f>
        <v>0</v>
      </c>
      <c r="I71" s="127">
        <f ca="1">OFFSET(prihlasky!$A$1,$CJ71,0)</f>
        <v>0</v>
      </c>
      <c r="J71" s="126">
        <f t="shared" si="82"/>
        <v>0</v>
      </c>
      <c r="K71" s="159">
        <f t="shared" si="83"/>
        <v>0</v>
      </c>
      <c r="L71" s="131">
        <f t="shared" ca="1" si="84"/>
        <v>0</v>
      </c>
      <c r="M71" s="127" t="str">
        <f ca="1">IF(OR(CH71=0,ISERROR(MATCH(I71,KKoef!E:E,0))),"",MATCH(I71,KKoef!E:E,0)-1)</f>
        <v/>
      </c>
      <c r="N71" s="127" t="str">
        <f ca="1">IF(M71="","",OFFSET(KKoef!$B$1,M71,0))</f>
        <v/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250"/>
      <c r="AA71" s="119">
        <f t="shared" ca="1" si="76"/>
        <v>0</v>
      </c>
      <c r="AB71" s="252">
        <f t="shared" si="71"/>
        <v>0</v>
      </c>
      <c r="AC71" s="119">
        <f t="shared" si="72"/>
        <v>0</v>
      </c>
      <c r="AD71" s="252">
        <f t="shared" si="73"/>
        <v>0</v>
      </c>
      <c r="AE71" s="170">
        <f t="shared" ca="1" si="77"/>
        <v>0</v>
      </c>
      <c r="AF71" s="22"/>
      <c r="AG71" s="224"/>
      <c r="AH71" s="194"/>
      <c r="AI71" s="194"/>
      <c r="AJ71" s="194"/>
      <c r="AK71" s="225"/>
      <c r="AL71" s="224"/>
      <c r="AM71" s="194"/>
      <c r="AN71" s="194"/>
      <c r="AO71" s="194"/>
      <c r="AP71" s="225"/>
      <c r="AQ71" s="224"/>
      <c r="AR71" s="194"/>
      <c r="AS71" s="194"/>
      <c r="AT71" s="194"/>
      <c r="AU71" s="225"/>
      <c r="AV71" s="224"/>
      <c r="AW71" s="194"/>
      <c r="AX71" s="194"/>
      <c r="AY71" s="194"/>
      <c r="AZ71" s="225"/>
      <c r="BA71" s="224"/>
      <c r="BB71" s="194"/>
      <c r="BC71" s="194"/>
      <c r="BD71" s="194"/>
      <c r="BE71" s="225"/>
      <c r="BF71" s="224"/>
      <c r="BG71" s="194"/>
      <c r="BH71" s="194"/>
      <c r="BI71" s="194"/>
      <c r="BJ71" s="225"/>
      <c r="BK71" s="212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215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69">
        <f t="shared" si="21"/>
        <v>0</v>
      </c>
      <c r="CH71" s="26">
        <f t="shared" si="78"/>
        <v>0</v>
      </c>
      <c r="CJ71" s="39">
        <v>63</v>
      </c>
      <c r="CK71" s="16">
        <f t="shared" si="85"/>
        <v>0</v>
      </c>
      <c r="CL71" s="51">
        <f t="shared" ca="1" si="134"/>
        <v>0</v>
      </c>
      <c r="CM71" s="51">
        <f t="shared" ca="1" si="134"/>
        <v>0</v>
      </c>
      <c r="CN71" s="51">
        <f t="shared" ca="1" si="134"/>
        <v>0</v>
      </c>
      <c r="CO71" s="51">
        <f t="shared" ca="1" si="86"/>
        <v>0</v>
      </c>
      <c r="CQ71" s="107">
        <f t="shared" si="87"/>
        <v>0</v>
      </c>
      <c r="CR71" s="107">
        <f t="shared" si="88"/>
        <v>0</v>
      </c>
      <c r="CS71" s="107">
        <f t="shared" si="89"/>
        <v>0</v>
      </c>
      <c r="CT71" s="107">
        <f t="shared" si="90"/>
        <v>0</v>
      </c>
      <c r="CU71" s="107">
        <f t="shared" si="91"/>
        <v>0</v>
      </c>
      <c r="CV71" s="107">
        <f t="shared" si="92"/>
        <v>0</v>
      </c>
      <c r="CW71" s="107">
        <f t="shared" si="93"/>
        <v>0</v>
      </c>
      <c r="CX71" s="107">
        <f t="shared" si="94"/>
        <v>0</v>
      </c>
      <c r="CY71" s="107">
        <f t="shared" si="95"/>
        <v>0</v>
      </c>
      <c r="CZ71" s="107">
        <f t="shared" si="96"/>
        <v>0</v>
      </c>
      <c r="DA71" s="107">
        <f t="shared" si="97"/>
        <v>0</v>
      </c>
      <c r="DB71" s="107">
        <f t="shared" si="98"/>
        <v>0</v>
      </c>
      <c r="DC71" s="107">
        <f t="shared" si="99"/>
        <v>0</v>
      </c>
      <c r="DD71" s="107">
        <f t="shared" si="100"/>
        <v>0</v>
      </c>
      <c r="DE71" s="107">
        <f t="shared" si="101"/>
        <v>0</v>
      </c>
      <c r="DF71" s="107">
        <f t="shared" si="102"/>
        <v>0</v>
      </c>
      <c r="DG71" s="107">
        <f t="shared" si="103"/>
        <v>0</v>
      </c>
      <c r="DH71" s="107">
        <f t="shared" si="104"/>
        <v>0</v>
      </c>
      <c r="DI71" s="107">
        <f t="shared" si="105"/>
        <v>0</v>
      </c>
      <c r="DJ71" s="107">
        <f t="shared" si="106"/>
        <v>0</v>
      </c>
      <c r="DK71" s="107">
        <f t="shared" si="107"/>
        <v>0</v>
      </c>
      <c r="DL71" s="107">
        <f t="shared" si="108"/>
        <v>0</v>
      </c>
      <c r="DM71" s="107">
        <f t="shared" si="109"/>
        <v>0</v>
      </c>
      <c r="DN71" s="107">
        <f t="shared" si="110"/>
        <v>0</v>
      </c>
      <c r="DO71" s="107">
        <f t="shared" si="111"/>
        <v>0</v>
      </c>
      <c r="DP71" s="107">
        <f t="shared" si="112"/>
        <v>0</v>
      </c>
      <c r="DQ71" s="107">
        <f t="shared" si="113"/>
        <v>0</v>
      </c>
      <c r="DR71" s="107">
        <f t="shared" si="114"/>
        <v>0</v>
      </c>
      <c r="DS71" s="107">
        <f t="shared" si="115"/>
        <v>0</v>
      </c>
      <c r="DT71" s="107">
        <f t="shared" si="116"/>
        <v>0</v>
      </c>
      <c r="DV71" s="107">
        <f t="shared" si="117"/>
        <v>0</v>
      </c>
      <c r="DW71" s="107">
        <f t="shared" si="118"/>
        <v>0</v>
      </c>
      <c r="DX71" s="107">
        <f t="shared" si="119"/>
        <v>0</v>
      </c>
      <c r="DY71" s="107">
        <f t="shared" si="120"/>
        <v>0</v>
      </c>
      <c r="DZ71" s="107">
        <f t="shared" si="121"/>
        <v>0</v>
      </c>
      <c r="EA71" s="107">
        <f t="shared" si="122"/>
        <v>0</v>
      </c>
      <c r="EB71" s="107">
        <f t="shared" si="123"/>
        <v>0</v>
      </c>
      <c r="EC71" s="107">
        <f t="shared" si="124"/>
        <v>0</v>
      </c>
      <c r="ED71" s="107">
        <f t="shared" si="125"/>
        <v>0</v>
      </c>
      <c r="EE71" s="107">
        <f t="shared" si="126"/>
        <v>0</v>
      </c>
      <c r="EG71" s="195">
        <f t="shared" si="127"/>
        <v>0</v>
      </c>
      <c r="EH71" s="195">
        <f t="shared" si="128"/>
        <v>0</v>
      </c>
      <c r="EI71" s="195">
        <f t="shared" si="129"/>
        <v>0</v>
      </c>
      <c r="EJ71" s="195">
        <f t="shared" si="130"/>
        <v>0</v>
      </c>
      <c r="EK71" s="195">
        <f t="shared" si="133"/>
        <v>0</v>
      </c>
      <c r="EL71" s="195">
        <f t="shared" si="133"/>
        <v>0</v>
      </c>
      <c r="EM71" s="195">
        <f t="shared" si="133"/>
        <v>0</v>
      </c>
      <c r="EN71" s="195">
        <f t="shared" si="133"/>
        <v>0</v>
      </c>
      <c r="EO71" s="195">
        <f t="shared" si="133"/>
        <v>0</v>
      </c>
      <c r="EP71" s="195">
        <f t="shared" si="133"/>
        <v>0</v>
      </c>
    </row>
    <row r="72" spans="2:146" x14ac:dyDescent="0.2">
      <c r="B72" s="126">
        <f t="shared" si="12"/>
        <v>1</v>
      </c>
      <c r="C72" s="126" t="str">
        <f t="shared" ca="1" si="79"/>
        <v/>
      </c>
      <c r="D72" s="126" t="str">
        <f t="shared" ca="1" si="80"/>
        <v/>
      </c>
      <c r="E72" s="126" t="str">
        <f t="shared" ca="1" si="81"/>
        <v/>
      </c>
      <c r="F72" s="127" t="str">
        <f ca="1">OFFSET(prihlasky!$H$1,$CJ72,0)</f>
        <v/>
      </c>
      <c r="G72" s="127" t="str">
        <f ca="1">IF(OFFSET(prihlasky!$B$1,$CJ72,0)="","",(OFFSET(prihlasky!$B$1,$CJ72,0)))</f>
        <v/>
      </c>
      <c r="H72" s="127">
        <f ca="1">OFFSET(prihlasky!$I$1,$CJ72,0)</f>
        <v>0</v>
      </c>
      <c r="I72" s="127">
        <f ca="1">OFFSET(prihlasky!$A$1,$CJ72,0)</f>
        <v>0</v>
      </c>
      <c r="J72" s="126">
        <f t="shared" si="82"/>
        <v>0</v>
      </c>
      <c r="K72" s="159">
        <f t="shared" si="83"/>
        <v>0</v>
      </c>
      <c r="L72" s="131">
        <f t="shared" ca="1" si="84"/>
        <v>0</v>
      </c>
      <c r="M72" s="127" t="str">
        <f ca="1">IF(OR(CH72=0,ISERROR(MATCH(I72,KKoef!E:E,0))),"",MATCH(I72,KKoef!E:E,0)-1)</f>
        <v/>
      </c>
      <c r="N72" s="127" t="str">
        <f ca="1">IF(M72="","",OFFSET(KKoef!$B$1,M72,0))</f>
        <v/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250"/>
      <c r="AA72" s="119">
        <f t="shared" ca="1" si="76"/>
        <v>0</v>
      </c>
      <c r="AB72" s="252">
        <f t="shared" si="71"/>
        <v>0</v>
      </c>
      <c r="AC72" s="119">
        <f t="shared" si="72"/>
        <v>0</v>
      </c>
      <c r="AD72" s="252">
        <f t="shared" si="73"/>
        <v>0</v>
      </c>
      <c r="AE72" s="170">
        <f t="shared" ca="1" si="77"/>
        <v>0</v>
      </c>
      <c r="AF72" s="22"/>
      <c r="AG72" s="224"/>
      <c r="AH72" s="194"/>
      <c r="AI72" s="194"/>
      <c r="AJ72" s="194"/>
      <c r="AK72" s="225"/>
      <c r="AL72" s="224"/>
      <c r="AM72" s="194"/>
      <c r="AN72" s="194"/>
      <c r="AO72" s="194"/>
      <c r="AP72" s="225"/>
      <c r="AQ72" s="224"/>
      <c r="AR72" s="194"/>
      <c r="AS72" s="194"/>
      <c r="AT72" s="194"/>
      <c r="AU72" s="225"/>
      <c r="AV72" s="224"/>
      <c r="AW72" s="194"/>
      <c r="AX72" s="194"/>
      <c r="AY72" s="194"/>
      <c r="AZ72" s="225"/>
      <c r="BA72" s="224"/>
      <c r="BB72" s="194"/>
      <c r="BC72" s="194"/>
      <c r="BD72" s="194"/>
      <c r="BE72" s="225"/>
      <c r="BF72" s="224"/>
      <c r="BG72" s="194"/>
      <c r="BH72" s="194"/>
      <c r="BI72" s="194"/>
      <c r="BJ72" s="225"/>
      <c r="BK72" s="212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215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69">
        <f t="shared" si="21"/>
        <v>0</v>
      </c>
      <c r="CH72" s="26">
        <f t="shared" si="78"/>
        <v>0</v>
      </c>
      <c r="CJ72" s="39">
        <v>64</v>
      </c>
      <c r="CK72" s="16">
        <f t="shared" si="85"/>
        <v>0</v>
      </c>
      <c r="CL72" s="51">
        <f t="shared" ca="1" si="134"/>
        <v>0</v>
      </c>
      <c r="CM72" s="51">
        <f t="shared" ca="1" si="134"/>
        <v>0</v>
      </c>
      <c r="CN72" s="51">
        <f t="shared" ca="1" si="134"/>
        <v>0</v>
      </c>
      <c r="CO72" s="51">
        <f t="shared" ca="1" si="86"/>
        <v>0</v>
      </c>
      <c r="CQ72" s="107">
        <f t="shared" si="87"/>
        <v>0</v>
      </c>
      <c r="CR72" s="107">
        <f t="shared" si="88"/>
        <v>0</v>
      </c>
      <c r="CS72" s="107">
        <f t="shared" si="89"/>
        <v>0</v>
      </c>
      <c r="CT72" s="107">
        <f t="shared" si="90"/>
        <v>0</v>
      </c>
      <c r="CU72" s="107">
        <f t="shared" si="91"/>
        <v>0</v>
      </c>
      <c r="CV72" s="107">
        <f t="shared" si="92"/>
        <v>0</v>
      </c>
      <c r="CW72" s="107">
        <f t="shared" si="93"/>
        <v>0</v>
      </c>
      <c r="CX72" s="107">
        <f t="shared" si="94"/>
        <v>0</v>
      </c>
      <c r="CY72" s="107">
        <f t="shared" si="95"/>
        <v>0</v>
      </c>
      <c r="CZ72" s="107">
        <f t="shared" si="96"/>
        <v>0</v>
      </c>
      <c r="DA72" s="107">
        <f t="shared" si="97"/>
        <v>0</v>
      </c>
      <c r="DB72" s="107">
        <f t="shared" si="98"/>
        <v>0</v>
      </c>
      <c r="DC72" s="107">
        <f t="shared" si="99"/>
        <v>0</v>
      </c>
      <c r="DD72" s="107">
        <f t="shared" si="100"/>
        <v>0</v>
      </c>
      <c r="DE72" s="107">
        <f t="shared" si="101"/>
        <v>0</v>
      </c>
      <c r="DF72" s="107">
        <f t="shared" si="102"/>
        <v>0</v>
      </c>
      <c r="DG72" s="107">
        <f t="shared" si="103"/>
        <v>0</v>
      </c>
      <c r="DH72" s="107">
        <f t="shared" si="104"/>
        <v>0</v>
      </c>
      <c r="DI72" s="107">
        <f t="shared" si="105"/>
        <v>0</v>
      </c>
      <c r="DJ72" s="107">
        <f t="shared" si="106"/>
        <v>0</v>
      </c>
      <c r="DK72" s="107">
        <f t="shared" si="107"/>
        <v>0</v>
      </c>
      <c r="DL72" s="107">
        <f t="shared" si="108"/>
        <v>0</v>
      </c>
      <c r="DM72" s="107">
        <f t="shared" si="109"/>
        <v>0</v>
      </c>
      <c r="DN72" s="107">
        <f t="shared" si="110"/>
        <v>0</v>
      </c>
      <c r="DO72" s="107">
        <f t="shared" si="111"/>
        <v>0</v>
      </c>
      <c r="DP72" s="107">
        <f t="shared" si="112"/>
        <v>0</v>
      </c>
      <c r="DQ72" s="107">
        <f t="shared" si="113"/>
        <v>0</v>
      </c>
      <c r="DR72" s="107">
        <f t="shared" si="114"/>
        <v>0</v>
      </c>
      <c r="DS72" s="107">
        <f t="shared" si="115"/>
        <v>0</v>
      </c>
      <c r="DT72" s="107">
        <f t="shared" si="116"/>
        <v>0</v>
      </c>
      <c r="DV72" s="107">
        <f t="shared" si="117"/>
        <v>0</v>
      </c>
      <c r="DW72" s="107">
        <f t="shared" si="118"/>
        <v>0</v>
      </c>
      <c r="DX72" s="107">
        <f t="shared" si="119"/>
        <v>0</v>
      </c>
      <c r="DY72" s="107">
        <f t="shared" si="120"/>
        <v>0</v>
      </c>
      <c r="DZ72" s="107">
        <f t="shared" si="121"/>
        <v>0</v>
      </c>
      <c r="EA72" s="107">
        <f t="shared" si="122"/>
        <v>0</v>
      </c>
      <c r="EB72" s="107">
        <f t="shared" si="123"/>
        <v>0</v>
      </c>
      <c r="EC72" s="107">
        <f t="shared" si="124"/>
        <v>0</v>
      </c>
      <c r="ED72" s="107">
        <f t="shared" si="125"/>
        <v>0</v>
      </c>
      <c r="EE72" s="107">
        <f t="shared" si="126"/>
        <v>0</v>
      </c>
      <c r="EG72" s="195">
        <f t="shared" si="127"/>
        <v>0</v>
      </c>
      <c r="EH72" s="195">
        <f t="shared" si="128"/>
        <v>0</v>
      </c>
      <c r="EI72" s="195">
        <f t="shared" si="129"/>
        <v>0</v>
      </c>
      <c r="EJ72" s="195">
        <f t="shared" si="130"/>
        <v>0</v>
      </c>
      <c r="EK72" s="195">
        <f t="shared" si="133"/>
        <v>0</v>
      </c>
      <c r="EL72" s="195">
        <f t="shared" si="133"/>
        <v>0</v>
      </c>
      <c r="EM72" s="195">
        <f t="shared" si="133"/>
        <v>0</v>
      </c>
      <c r="EN72" s="195">
        <f t="shared" si="133"/>
        <v>0</v>
      </c>
      <c r="EO72" s="195">
        <f t="shared" si="133"/>
        <v>0</v>
      </c>
      <c r="EP72" s="195">
        <f t="shared" si="133"/>
        <v>0</v>
      </c>
    </row>
    <row r="73" spans="2:146" x14ac:dyDescent="0.2">
      <c r="B73" s="126">
        <f t="shared" ref="B73:B128" si="135">RANK(CK73,$CK$9:$CK$133)</f>
        <v>1</v>
      </c>
      <c r="C73" s="126" t="str">
        <f t="shared" ref="C73:C104" ca="1" si="136">IF($H73="O",RANK($CK73,$CL$9:$CL$133),"")</f>
        <v/>
      </c>
      <c r="D73" s="126" t="str">
        <f t="shared" ref="D73:D104" ca="1" si="137">IF($H73="P",RANK($CK73,$CM$9:$CM$133),"")</f>
        <v/>
      </c>
      <c r="E73" s="126" t="str">
        <f t="shared" ref="E73:E104" ca="1" si="138">IF($H73="J",RANK($CK73,$CN$9:$CN$133),"")</f>
        <v/>
      </c>
      <c r="F73" s="127" t="str">
        <f ca="1">OFFSET(prihlasky!$H$1,$CJ73,0)</f>
        <v/>
      </c>
      <c r="G73" s="127" t="str">
        <f ca="1">IF(OFFSET(prihlasky!$B$1,$CJ73,0)="","",(OFFSET(prihlasky!$B$1,$CJ73,0)))</f>
        <v/>
      </c>
      <c r="H73" s="127">
        <f ca="1">OFFSET(prihlasky!$I$1,$CJ73,0)</f>
        <v>0</v>
      </c>
      <c r="I73" s="127">
        <f ca="1">OFFSET(prihlasky!$A$1,$CJ73,0)</f>
        <v>0</v>
      </c>
      <c r="J73" s="126">
        <f t="shared" ref="J73:J104" si="139">IF(COUNTIF(AG73:BJ73,"&gt; ''"),CH73-AE73,0)</f>
        <v>0</v>
      </c>
      <c r="K73" s="159">
        <f t="shared" ref="K73:K104" si="140">CG73+($CK$4-SUM(DV73:EE73))*60</f>
        <v>0</v>
      </c>
      <c r="L73" s="131">
        <f t="shared" ref="L73:L104" ca="1" si="141">IF(ISERROR($N$6),0,CO73*$N$6/$CO$4)</f>
        <v>0</v>
      </c>
      <c r="M73" s="127" t="str">
        <f ca="1">IF(OR(CH73=0,ISERROR(MATCH(I73,KKoef!E:E,0))),"",MATCH(I73,KKoef!E:E,0)-1)</f>
        <v/>
      </c>
      <c r="N73" s="127" t="str">
        <f ca="1">IF(M73="","",OFFSET(KKoef!$B$1,M73,0))</f>
        <v/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250"/>
      <c r="AA73" s="119">
        <f t="shared" ca="1" si="76"/>
        <v>0</v>
      </c>
      <c r="AB73" s="252">
        <f t="shared" si="71"/>
        <v>0</v>
      </c>
      <c r="AC73" s="119">
        <f t="shared" si="72"/>
        <v>0</v>
      </c>
      <c r="AD73" s="252">
        <f t="shared" si="73"/>
        <v>0</v>
      </c>
      <c r="AE73" s="170">
        <f t="shared" ca="1" si="77"/>
        <v>0</v>
      </c>
      <c r="AF73" s="22"/>
      <c r="AG73" s="224"/>
      <c r="AH73" s="194"/>
      <c r="AI73" s="194"/>
      <c r="AJ73" s="194"/>
      <c r="AK73" s="225"/>
      <c r="AL73" s="224"/>
      <c r="AM73" s="194"/>
      <c r="AN73" s="194"/>
      <c r="AO73" s="194"/>
      <c r="AP73" s="225"/>
      <c r="AQ73" s="224"/>
      <c r="AR73" s="194"/>
      <c r="AS73" s="194"/>
      <c r="AT73" s="194"/>
      <c r="AU73" s="225"/>
      <c r="AV73" s="224"/>
      <c r="AW73" s="194"/>
      <c r="AX73" s="194"/>
      <c r="AY73" s="194"/>
      <c r="AZ73" s="225"/>
      <c r="BA73" s="224"/>
      <c r="BB73" s="194"/>
      <c r="BC73" s="194"/>
      <c r="BD73" s="194"/>
      <c r="BE73" s="225"/>
      <c r="BF73" s="224"/>
      <c r="BG73" s="194"/>
      <c r="BH73" s="194"/>
      <c r="BI73" s="194"/>
      <c r="BJ73" s="225"/>
      <c r="BK73" s="212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215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69">
        <f t="shared" ref="CG73:CG97" si="142">SUM(EG73:EP73)</f>
        <v>0</v>
      </c>
      <c r="CH73" s="26">
        <f t="shared" si="78"/>
        <v>0</v>
      </c>
      <c r="CJ73" s="39">
        <v>65</v>
      </c>
      <c r="CK73" s="16">
        <f t="shared" ref="CK73:CK104" si="143">IF(CG73=0,0,J73+($CK$4*$CL$4-K73)/($CK$4*$CL$4))</f>
        <v>0</v>
      </c>
      <c r="CL73" s="51">
        <f t="shared" ca="1" si="134"/>
        <v>0</v>
      </c>
      <c r="CM73" s="51">
        <f t="shared" ca="1" si="134"/>
        <v>0</v>
      </c>
      <c r="CN73" s="51">
        <f t="shared" ca="1" si="134"/>
        <v>0</v>
      </c>
      <c r="CO73" s="51">
        <f t="shared" ref="CO73:CO104" ca="1" si="144">IF(I73&lt;"A",0,CK73)</f>
        <v>0</v>
      </c>
      <c r="CQ73" s="107">
        <f t="shared" ref="CQ73:CQ104" si="145">IF(AND(AG$7&lt;&gt;"",AG$7=AG73),1,0)</f>
        <v>0</v>
      </c>
      <c r="CR73" s="107">
        <f t="shared" ref="CR73:CR104" si="146">IF(AND(AH$7&lt;&gt;"",AH$7=AH73),1,0)</f>
        <v>0</v>
      </c>
      <c r="CS73" s="107">
        <f t="shared" ref="CS73:CS104" si="147">IF(AND(AI$7&lt;&gt;"",AI$7=AI73),1,0)</f>
        <v>0</v>
      </c>
      <c r="CT73" s="107">
        <f t="shared" ref="CT73:CT104" si="148">IF(AND(AJ$7&lt;&gt;"",AJ$7=AJ73),1,0)</f>
        <v>0</v>
      </c>
      <c r="CU73" s="107">
        <f t="shared" ref="CU73:CU104" si="149">IF(AND(AK$7&lt;&gt;"",AK$7=AK73),1,0)</f>
        <v>0</v>
      </c>
      <c r="CV73" s="107">
        <f t="shared" ref="CV73:CV104" si="150">IF(AND(AL$7&lt;&gt;"",AL$7=AL73),1,0)</f>
        <v>0</v>
      </c>
      <c r="CW73" s="107">
        <f t="shared" ref="CW73:CW104" si="151">IF(AND(AM$7&lt;&gt;"",AM$7=AM73),1,0)</f>
        <v>0</v>
      </c>
      <c r="CX73" s="107">
        <f t="shared" ref="CX73:CX104" si="152">IF(AND(AN$7&lt;&gt;"",AN$7=AN73),1,0)</f>
        <v>0</v>
      </c>
      <c r="CY73" s="107">
        <f t="shared" ref="CY73:CY104" si="153">IF(AND(AO$7&lt;&gt;"",AO$7=AO73),1,0)</f>
        <v>0</v>
      </c>
      <c r="CZ73" s="107">
        <f t="shared" ref="CZ73:CZ104" si="154">IF(AND(AP$7&lt;&gt;"",AP$7=AP73),1,0)</f>
        <v>0</v>
      </c>
      <c r="DA73" s="107">
        <f t="shared" ref="DA73:DA104" si="155">IF(AND(AQ$7&lt;&gt;"",AQ$7=AQ73),1,0)</f>
        <v>0</v>
      </c>
      <c r="DB73" s="107">
        <f t="shared" ref="DB73:DB104" si="156">IF(AND(AR$7&lt;&gt;"",AR$7=AR73),1,0)</f>
        <v>0</v>
      </c>
      <c r="DC73" s="107">
        <f t="shared" ref="DC73:DC104" si="157">IF(AND(AS$7&lt;&gt;"",AS$7=AS73),1,0)</f>
        <v>0</v>
      </c>
      <c r="DD73" s="107">
        <f t="shared" ref="DD73:DD104" si="158">IF(AND(AT$7&lt;&gt;"",AT$7=AT73),1,0)</f>
        <v>0</v>
      </c>
      <c r="DE73" s="107">
        <f t="shared" ref="DE73:DE104" si="159">IF(AND(AU$7&lt;&gt;"",AU$7=AU73),1,0)</f>
        <v>0</v>
      </c>
      <c r="DF73" s="107">
        <f t="shared" ref="DF73:DF104" si="160">IF(AND(AV$7&lt;&gt;"",AV$7=AV73),1,0)</f>
        <v>0</v>
      </c>
      <c r="DG73" s="107">
        <f t="shared" ref="DG73:DG104" si="161">IF(AND(AW$7&lt;&gt;"",AW$7=AW73),1,0)</f>
        <v>0</v>
      </c>
      <c r="DH73" s="107">
        <f t="shared" ref="DH73:DH104" si="162">IF(AND(AX$7&lt;&gt;"",AX$7=AX73),1,0)</f>
        <v>0</v>
      </c>
      <c r="DI73" s="107">
        <f t="shared" ref="DI73:DI104" si="163">IF(AND(AY$7&lt;&gt;"",AY$7=AY73),1,0)</f>
        <v>0</v>
      </c>
      <c r="DJ73" s="107">
        <f t="shared" ref="DJ73:DJ104" si="164">IF(AND(AZ$7&lt;&gt;"",AZ$7=AZ73),1,0)</f>
        <v>0</v>
      </c>
      <c r="DK73" s="107">
        <f t="shared" ref="DK73:DK104" si="165">IF(AND(BA$7&lt;&gt;"",BA$7=BA73),1,0)</f>
        <v>0</v>
      </c>
      <c r="DL73" s="107">
        <f t="shared" ref="DL73:DL104" si="166">IF(AND(BB$7&lt;&gt;"",BB$7=BB73),1,0)</f>
        <v>0</v>
      </c>
      <c r="DM73" s="107">
        <f t="shared" ref="DM73:DM104" si="167">IF(AND(BC$7&lt;&gt;"",BC$7=BC73),1,0)</f>
        <v>0</v>
      </c>
      <c r="DN73" s="107">
        <f t="shared" ref="DN73:DN104" si="168">IF(AND(BD$7&lt;&gt;"",BD$7=BD73),1,0)</f>
        <v>0</v>
      </c>
      <c r="DO73" s="107">
        <f t="shared" ref="DO73:DO104" si="169">IF(AND(BE$7&lt;&gt;"",BE$7=BE73),1,0)</f>
        <v>0</v>
      </c>
      <c r="DP73" s="107">
        <f t="shared" ref="DP73:DP104" si="170">IF(AND(BF$7&lt;&gt;"",BF$7=BF73),1,0)</f>
        <v>0</v>
      </c>
      <c r="DQ73" s="107">
        <f t="shared" ref="DQ73:DQ104" si="171">IF(AND(BG$7&lt;&gt;"",BG$7=BG73),1,0)</f>
        <v>0</v>
      </c>
      <c r="DR73" s="107">
        <f t="shared" ref="DR73:DR104" si="172">IF(AND(BH$7&lt;&gt;"",BH$7=BH73),1,0)</f>
        <v>0</v>
      </c>
      <c r="DS73" s="107">
        <f t="shared" ref="DS73:DS104" si="173">IF(AND(BI$7&lt;&gt;"",BI$7=BI73),1,0)</f>
        <v>0</v>
      </c>
      <c r="DT73" s="107">
        <f t="shared" ref="DT73:DT104" si="174">IF(AND(BJ$7&lt;&gt;"",BJ$7=BJ73),1,0)</f>
        <v>0</v>
      </c>
      <c r="DV73" s="107">
        <f t="shared" ref="DV73:DV104" si="175">IF(AND(BL$7&lt;&gt;"",BL$7=BL73),1,0)</f>
        <v>0</v>
      </c>
      <c r="DW73" s="107">
        <f t="shared" ref="DW73:DW104" si="176">IF(AND(BM$7&lt;&gt;"",BM$7=BM73),1,0)</f>
        <v>0</v>
      </c>
      <c r="DX73" s="107">
        <f t="shared" ref="DX73:DX104" si="177">IF(AND(BN$7&lt;&gt;"",BN$7=BN73),1,0)</f>
        <v>0</v>
      </c>
      <c r="DY73" s="107">
        <f t="shared" ref="DY73:DY104" si="178">IF(AND(BO$7&lt;&gt;"",BO$7=BO73),1,0)</f>
        <v>0</v>
      </c>
      <c r="DZ73" s="107">
        <f t="shared" ref="DZ73:DZ104" si="179">IF(AND(BP$7&lt;&gt;"",BP$7=BP73),1,0)</f>
        <v>0</v>
      </c>
      <c r="EA73" s="107">
        <f t="shared" ref="EA73:EA104" si="180">IF(AND(BQ$7&lt;&gt;"",BQ$7=BQ73),1,0)</f>
        <v>0</v>
      </c>
      <c r="EB73" s="107">
        <f t="shared" ref="EB73:EB104" si="181">IF(AND(BR$7&lt;&gt;"",BR$7=BR73),1,0)</f>
        <v>0</v>
      </c>
      <c r="EC73" s="107">
        <f t="shared" ref="EC73:EC104" si="182">IF(AND(BS$7&lt;&gt;"",BS$7=BS73),1,0)</f>
        <v>0</v>
      </c>
      <c r="ED73" s="107">
        <f t="shared" ref="ED73:ED104" si="183">IF(AND(BT$7&lt;&gt;"",BT$7=BT73),1,0)</f>
        <v>0</v>
      </c>
      <c r="EE73" s="107">
        <f t="shared" ref="EE73:EE104" si="184">IF(AND(BU$7&lt;&gt;"",BU$7=BU73),1,0)</f>
        <v>0</v>
      </c>
      <c r="EG73" s="195">
        <f t="shared" ref="EG73:EG104" si="185">IF(BW$7="",0,BW73)</f>
        <v>0</v>
      </c>
      <c r="EH73" s="195">
        <f t="shared" ref="EH73:EH104" si="186">IF(BX$7="",0,BX73)</f>
        <v>0</v>
      </c>
      <c r="EI73" s="195">
        <f t="shared" ref="EI73:EI104" si="187">IF(BY$7="",0,BY73)</f>
        <v>0</v>
      </c>
      <c r="EJ73" s="195">
        <f t="shared" ref="EJ73:EJ104" si="188">IF(BZ$7="",0,BZ73)</f>
        <v>0</v>
      </c>
      <c r="EK73" s="195">
        <f t="shared" ref="EK73:EP88" si="189">IF(CA$7="",0,CA73)</f>
        <v>0</v>
      </c>
      <c r="EL73" s="195">
        <f t="shared" si="189"/>
        <v>0</v>
      </c>
      <c r="EM73" s="195">
        <f t="shared" si="189"/>
        <v>0</v>
      </c>
      <c r="EN73" s="195">
        <f t="shared" si="189"/>
        <v>0</v>
      </c>
      <c r="EO73" s="195">
        <f t="shared" si="189"/>
        <v>0</v>
      </c>
      <c r="EP73" s="195">
        <f t="shared" si="189"/>
        <v>0</v>
      </c>
    </row>
    <row r="74" spans="2:146" x14ac:dyDescent="0.2">
      <c r="B74" s="126">
        <f t="shared" si="135"/>
        <v>1</v>
      </c>
      <c r="C74" s="126" t="str">
        <f t="shared" ca="1" si="136"/>
        <v/>
      </c>
      <c r="D74" s="126" t="str">
        <f t="shared" ca="1" si="137"/>
        <v/>
      </c>
      <c r="E74" s="126" t="str">
        <f t="shared" ca="1" si="138"/>
        <v/>
      </c>
      <c r="F74" s="127" t="str">
        <f ca="1">OFFSET(prihlasky!$H$1,$CJ74,0)</f>
        <v/>
      </c>
      <c r="G74" s="127" t="str">
        <f ca="1">IF(OFFSET(prihlasky!$B$1,$CJ74,0)="","",(OFFSET(prihlasky!$B$1,$CJ74,0)))</f>
        <v/>
      </c>
      <c r="H74" s="127">
        <f ca="1">OFFSET(prihlasky!$I$1,$CJ74,0)</f>
        <v>0</v>
      </c>
      <c r="I74" s="127">
        <f ca="1">OFFSET(prihlasky!$A$1,$CJ74,0)</f>
        <v>0</v>
      </c>
      <c r="J74" s="126">
        <f t="shared" si="139"/>
        <v>0</v>
      </c>
      <c r="K74" s="159">
        <f t="shared" si="140"/>
        <v>0</v>
      </c>
      <c r="L74" s="131">
        <f t="shared" ca="1" si="141"/>
        <v>0</v>
      </c>
      <c r="M74" s="127" t="str">
        <f ca="1">IF(OR(CH74=0,ISERROR(MATCH(I74,KKoef!E:E,0))),"",MATCH(I74,KKoef!E:E,0)-1)</f>
        <v/>
      </c>
      <c r="N74" s="127" t="str">
        <f ca="1">IF(M74="","",OFFSET(KKoef!$B$1,M74,0))</f>
        <v/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250"/>
      <c r="AA74" s="119">
        <f t="shared" ca="1" si="76"/>
        <v>0</v>
      </c>
      <c r="AB74" s="252">
        <f t="shared" ref="AB74:AB128" si="190">(R74-$R$6-O74+$O$6+X74-$X$6-U74+$U$6)*3600+(S74-$S$6-P74+$P$6+Y74-$Y$6-V74+$V$6)*60+(T74-Q74+Z74-W74)</f>
        <v>0</v>
      </c>
      <c r="AC74" s="119">
        <f t="shared" ref="AC74:AC128" si="191">(R74-$R$6-O74+$O$6+X74-$X$6-U74+$U$6)*60+S74-$S$6-P74+$P$6+Y74-$Y$6-V74+$V$6+FLOOR((T74+Z74)/60,1)</f>
        <v>0</v>
      </c>
      <c r="AD74" s="252">
        <f t="shared" ref="AD74:AD128" si="192">MOD(T74+Z74,60)</f>
        <v>0</v>
      </c>
      <c r="AE74" s="170">
        <f t="shared" ca="1" si="77"/>
        <v>0</v>
      </c>
      <c r="AF74" s="22"/>
      <c r="AG74" s="224"/>
      <c r="AH74" s="194"/>
      <c r="AI74" s="194"/>
      <c r="AJ74" s="194"/>
      <c r="AK74" s="225"/>
      <c r="AL74" s="224"/>
      <c r="AM74" s="194"/>
      <c r="AN74" s="194"/>
      <c r="AO74" s="194"/>
      <c r="AP74" s="225"/>
      <c r="AQ74" s="224"/>
      <c r="AR74" s="194"/>
      <c r="AS74" s="194"/>
      <c r="AT74" s="194"/>
      <c r="AU74" s="225"/>
      <c r="AV74" s="224"/>
      <c r="AW74" s="194"/>
      <c r="AX74" s="194"/>
      <c r="AY74" s="194"/>
      <c r="AZ74" s="225"/>
      <c r="BA74" s="224"/>
      <c r="BB74" s="194"/>
      <c r="BC74" s="194"/>
      <c r="BD74" s="194"/>
      <c r="BE74" s="225"/>
      <c r="BF74" s="224"/>
      <c r="BG74" s="194"/>
      <c r="BH74" s="194"/>
      <c r="BI74" s="194"/>
      <c r="BJ74" s="225"/>
      <c r="BK74" s="212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215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69">
        <f t="shared" si="142"/>
        <v>0</v>
      </c>
      <c r="CH74" s="26">
        <f t="shared" si="78"/>
        <v>0</v>
      </c>
      <c r="CJ74" s="39">
        <v>66</v>
      </c>
      <c r="CK74" s="16">
        <f t="shared" si="143"/>
        <v>0</v>
      </c>
      <c r="CL74" s="51">
        <f t="shared" ca="1" si="134"/>
        <v>0</v>
      </c>
      <c r="CM74" s="51">
        <f t="shared" ca="1" si="134"/>
        <v>0</v>
      </c>
      <c r="CN74" s="51">
        <f t="shared" ca="1" si="134"/>
        <v>0</v>
      </c>
      <c r="CO74" s="51">
        <f t="shared" ca="1" si="144"/>
        <v>0</v>
      </c>
      <c r="CQ74" s="107">
        <f t="shared" si="145"/>
        <v>0</v>
      </c>
      <c r="CR74" s="107">
        <f t="shared" si="146"/>
        <v>0</v>
      </c>
      <c r="CS74" s="107">
        <f t="shared" si="147"/>
        <v>0</v>
      </c>
      <c r="CT74" s="107">
        <f t="shared" si="148"/>
        <v>0</v>
      </c>
      <c r="CU74" s="107">
        <f t="shared" si="149"/>
        <v>0</v>
      </c>
      <c r="CV74" s="107">
        <f t="shared" si="150"/>
        <v>0</v>
      </c>
      <c r="CW74" s="107">
        <f t="shared" si="151"/>
        <v>0</v>
      </c>
      <c r="CX74" s="107">
        <f t="shared" si="152"/>
        <v>0</v>
      </c>
      <c r="CY74" s="107">
        <f t="shared" si="153"/>
        <v>0</v>
      </c>
      <c r="CZ74" s="107">
        <f t="shared" si="154"/>
        <v>0</v>
      </c>
      <c r="DA74" s="107">
        <f t="shared" si="155"/>
        <v>0</v>
      </c>
      <c r="DB74" s="107">
        <f t="shared" si="156"/>
        <v>0</v>
      </c>
      <c r="DC74" s="107">
        <f t="shared" si="157"/>
        <v>0</v>
      </c>
      <c r="DD74" s="107">
        <f t="shared" si="158"/>
        <v>0</v>
      </c>
      <c r="DE74" s="107">
        <f t="shared" si="159"/>
        <v>0</v>
      </c>
      <c r="DF74" s="107">
        <f t="shared" si="160"/>
        <v>0</v>
      </c>
      <c r="DG74" s="107">
        <f t="shared" si="161"/>
        <v>0</v>
      </c>
      <c r="DH74" s="107">
        <f t="shared" si="162"/>
        <v>0</v>
      </c>
      <c r="DI74" s="107">
        <f t="shared" si="163"/>
        <v>0</v>
      </c>
      <c r="DJ74" s="107">
        <f t="shared" si="164"/>
        <v>0</v>
      </c>
      <c r="DK74" s="107">
        <f t="shared" si="165"/>
        <v>0</v>
      </c>
      <c r="DL74" s="107">
        <f t="shared" si="166"/>
        <v>0</v>
      </c>
      <c r="DM74" s="107">
        <f t="shared" si="167"/>
        <v>0</v>
      </c>
      <c r="DN74" s="107">
        <f t="shared" si="168"/>
        <v>0</v>
      </c>
      <c r="DO74" s="107">
        <f t="shared" si="169"/>
        <v>0</v>
      </c>
      <c r="DP74" s="107">
        <f t="shared" si="170"/>
        <v>0</v>
      </c>
      <c r="DQ74" s="107">
        <f t="shared" si="171"/>
        <v>0</v>
      </c>
      <c r="DR74" s="107">
        <f t="shared" si="172"/>
        <v>0</v>
      </c>
      <c r="DS74" s="107">
        <f t="shared" si="173"/>
        <v>0</v>
      </c>
      <c r="DT74" s="107">
        <f t="shared" si="174"/>
        <v>0</v>
      </c>
      <c r="DV74" s="107">
        <f t="shared" si="175"/>
        <v>0</v>
      </c>
      <c r="DW74" s="107">
        <f t="shared" si="176"/>
        <v>0</v>
      </c>
      <c r="DX74" s="107">
        <f t="shared" si="177"/>
        <v>0</v>
      </c>
      <c r="DY74" s="107">
        <f t="shared" si="178"/>
        <v>0</v>
      </c>
      <c r="DZ74" s="107">
        <f t="shared" si="179"/>
        <v>0</v>
      </c>
      <c r="EA74" s="107">
        <f t="shared" si="180"/>
        <v>0</v>
      </c>
      <c r="EB74" s="107">
        <f t="shared" si="181"/>
        <v>0</v>
      </c>
      <c r="EC74" s="107">
        <f t="shared" si="182"/>
        <v>0</v>
      </c>
      <c r="ED74" s="107">
        <f t="shared" si="183"/>
        <v>0</v>
      </c>
      <c r="EE74" s="107">
        <f t="shared" si="184"/>
        <v>0</v>
      </c>
      <c r="EG74" s="195">
        <f t="shared" si="185"/>
        <v>0</v>
      </c>
      <c r="EH74" s="195">
        <f t="shared" si="186"/>
        <v>0</v>
      </c>
      <c r="EI74" s="195">
        <f t="shared" si="187"/>
        <v>0</v>
      </c>
      <c r="EJ74" s="195">
        <f t="shared" si="188"/>
        <v>0</v>
      </c>
      <c r="EK74" s="195">
        <f t="shared" si="189"/>
        <v>0</v>
      </c>
      <c r="EL74" s="195">
        <f t="shared" si="189"/>
        <v>0</v>
      </c>
      <c r="EM74" s="195">
        <f t="shared" si="189"/>
        <v>0</v>
      </c>
      <c r="EN74" s="195">
        <f t="shared" si="189"/>
        <v>0</v>
      </c>
      <c r="EO74" s="195">
        <f t="shared" si="189"/>
        <v>0</v>
      </c>
      <c r="EP74" s="195">
        <f t="shared" si="189"/>
        <v>0</v>
      </c>
    </row>
    <row r="75" spans="2:146" x14ac:dyDescent="0.2">
      <c r="B75" s="126">
        <f t="shared" si="135"/>
        <v>1</v>
      </c>
      <c r="C75" s="126" t="str">
        <f t="shared" ca="1" si="136"/>
        <v/>
      </c>
      <c r="D75" s="126" t="str">
        <f t="shared" ca="1" si="137"/>
        <v/>
      </c>
      <c r="E75" s="126" t="str">
        <f t="shared" ca="1" si="138"/>
        <v/>
      </c>
      <c r="F75" s="127" t="str">
        <f ca="1">OFFSET(prihlasky!$H$1,$CJ75,0)</f>
        <v/>
      </c>
      <c r="G75" s="127" t="str">
        <f ca="1">IF(OFFSET(prihlasky!$B$1,$CJ75,0)="","",(OFFSET(prihlasky!$B$1,$CJ75,0)))</f>
        <v/>
      </c>
      <c r="H75" s="127">
        <f ca="1">OFFSET(prihlasky!$I$1,$CJ75,0)</f>
        <v>0</v>
      </c>
      <c r="I75" s="127">
        <f ca="1">OFFSET(prihlasky!$A$1,$CJ75,0)</f>
        <v>0</v>
      </c>
      <c r="J75" s="126">
        <f t="shared" si="139"/>
        <v>0</v>
      </c>
      <c r="K75" s="159">
        <f t="shared" si="140"/>
        <v>0</v>
      </c>
      <c r="L75" s="131">
        <f t="shared" ca="1" si="141"/>
        <v>0</v>
      </c>
      <c r="M75" s="127" t="str">
        <f ca="1">IF(OR(CH75=0,ISERROR(MATCH(I75,KKoef!E:E,0))),"",MATCH(I75,KKoef!E:E,0)-1)</f>
        <v/>
      </c>
      <c r="N75" s="127" t="str">
        <f ca="1">IF(M75="","",OFFSET(KKoef!$B$1,M75,0))</f>
        <v/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250"/>
      <c r="AA75" s="119">
        <f t="shared" ca="1" si="76"/>
        <v>0</v>
      </c>
      <c r="AB75" s="252">
        <f t="shared" si="190"/>
        <v>0</v>
      </c>
      <c r="AC75" s="119">
        <f t="shared" si="191"/>
        <v>0</v>
      </c>
      <c r="AD75" s="252">
        <f t="shared" si="192"/>
        <v>0</v>
      </c>
      <c r="AE75" s="170">
        <f t="shared" ca="1" si="77"/>
        <v>0</v>
      </c>
      <c r="AF75" s="22"/>
      <c r="AG75" s="224"/>
      <c r="AH75" s="194"/>
      <c r="AI75" s="194"/>
      <c r="AJ75" s="194"/>
      <c r="AK75" s="225"/>
      <c r="AL75" s="224"/>
      <c r="AM75" s="194"/>
      <c r="AN75" s="194"/>
      <c r="AO75" s="194"/>
      <c r="AP75" s="225"/>
      <c r="AQ75" s="224"/>
      <c r="AR75" s="194"/>
      <c r="AS75" s="194"/>
      <c r="AT75" s="194"/>
      <c r="AU75" s="225"/>
      <c r="AV75" s="224"/>
      <c r="AW75" s="194"/>
      <c r="AX75" s="194"/>
      <c r="AY75" s="194"/>
      <c r="AZ75" s="225"/>
      <c r="BA75" s="224"/>
      <c r="BB75" s="194"/>
      <c r="BC75" s="194"/>
      <c r="BD75" s="194"/>
      <c r="BE75" s="225"/>
      <c r="BF75" s="224"/>
      <c r="BG75" s="194"/>
      <c r="BH75" s="194"/>
      <c r="BI75" s="194"/>
      <c r="BJ75" s="225"/>
      <c r="BK75" s="212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215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69">
        <f t="shared" si="142"/>
        <v>0</v>
      </c>
      <c r="CH75" s="26">
        <f t="shared" si="78"/>
        <v>0</v>
      </c>
      <c r="CJ75" s="39">
        <v>67</v>
      </c>
      <c r="CK75" s="16">
        <f t="shared" si="143"/>
        <v>0</v>
      </c>
      <c r="CL75" s="51">
        <f t="shared" ca="1" si="134"/>
        <v>0</v>
      </c>
      <c r="CM75" s="51">
        <f t="shared" ca="1" si="134"/>
        <v>0</v>
      </c>
      <c r="CN75" s="51">
        <f t="shared" ca="1" si="134"/>
        <v>0</v>
      </c>
      <c r="CO75" s="51">
        <f t="shared" ca="1" si="144"/>
        <v>0</v>
      </c>
      <c r="CQ75" s="107">
        <f t="shared" si="145"/>
        <v>0</v>
      </c>
      <c r="CR75" s="107">
        <f t="shared" si="146"/>
        <v>0</v>
      </c>
      <c r="CS75" s="107">
        <f t="shared" si="147"/>
        <v>0</v>
      </c>
      <c r="CT75" s="107">
        <f t="shared" si="148"/>
        <v>0</v>
      </c>
      <c r="CU75" s="107">
        <f t="shared" si="149"/>
        <v>0</v>
      </c>
      <c r="CV75" s="107">
        <f t="shared" si="150"/>
        <v>0</v>
      </c>
      <c r="CW75" s="107">
        <f t="shared" si="151"/>
        <v>0</v>
      </c>
      <c r="CX75" s="107">
        <f t="shared" si="152"/>
        <v>0</v>
      </c>
      <c r="CY75" s="107">
        <f t="shared" si="153"/>
        <v>0</v>
      </c>
      <c r="CZ75" s="107">
        <f t="shared" si="154"/>
        <v>0</v>
      </c>
      <c r="DA75" s="107">
        <f t="shared" si="155"/>
        <v>0</v>
      </c>
      <c r="DB75" s="107">
        <f t="shared" si="156"/>
        <v>0</v>
      </c>
      <c r="DC75" s="107">
        <f t="shared" si="157"/>
        <v>0</v>
      </c>
      <c r="DD75" s="107">
        <f t="shared" si="158"/>
        <v>0</v>
      </c>
      <c r="DE75" s="107">
        <f t="shared" si="159"/>
        <v>0</v>
      </c>
      <c r="DF75" s="107">
        <f t="shared" si="160"/>
        <v>0</v>
      </c>
      <c r="DG75" s="107">
        <f t="shared" si="161"/>
        <v>0</v>
      </c>
      <c r="DH75" s="107">
        <f t="shared" si="162"/>
        <v>0</v>
      </c>
      <c r="DI75" s="107">
        <f t="shared" si="163"/>
        <v>0</v>
      </c>
      <c r="DJ75" s="107">
        <f t="shared" si="164"/>
        <v>0</v>
      </c>
      <c r="DK75" s="107">
        <f t="shared" si="165"/>
        <v>0</v>
      </c>
      <c r="DL75" s="107">
        <f t="shared" si="166"/>
        <v>0</v>
      </c>
      <c r="DM75" s="107">
        <f t="shared" si="167"/>
        <v>0</v>
      </c>
      <c r="DN75" s="107">
        <f t="shared" si="168"/>
        <v>0</v>
      </c>
      <c r="DO75" s="107">
        <f t="shared" si="169"/>
        <v>0</v>
      </c>
      <c r="DP75" s="107">
        <f t="shared" si="170"/>
        <v>0</v>
      </c>
      <c r="DQ75" s="107">
        <f t="shared" si="171"/>
        <v>0</v>
      </c>
      <c r="DR75" s="107">
        <f t="shared" si="172"/>
        <v>0</v>
      </c>
      <c r="DS75" s="107">
        <f t="shared" si="173"/>
        <v>0</v>
      </c>
      <c r="DT75" s="107">
        <f t="shared" si="174"/>
        <v>0</v>
      </c>
      <c r="DV75" s="107">
        <f t="shared" si="175"/>
        <v>0</v>
      </c>
      <c r="DW75" s="107">
        <f t="shared" si="176"/>
        <v>0</v>
      </c>
      <c r="DX75" s="107">
        <f t="shared" si="177"/>
        <v>0</v>
      </c>
      <c r="DY75" s="107">
        <f t="shared" si="178"/>
        <v>0</v>
      </c>
      <c r="DZ75" s="107">
        <f t="shared" si="179"/>
        <v>0</v>
      </c>
      <c r="EA75" s="107">
        <f t="shared" si="180"/>
        <v>0</v>
      </c>
      <c r="EB75" s="107">
        <f t="shared" si="181"/>
        <v>0</v>
      </c>
      <c r="EC75" s="107">
        <f t="shared" si="182"/>
        <v>0</v>
      </c>
      <c r="ED75" s="107">
        <f t="shared" si="183"/>
        <v>0</v>
      </c>
      <c r="EE75" s="107">
        <f t="shared" si="184"/>
        <v>0</v>
      </c>
      <c r="EG75" s="195">
        <f t="shared" si="185"/>
        <v>0</v>
      </c>
      <c r="EH75" s="195">
        <f t="shared" si="186"/>
        <v>0</v>
      </c>
      <c r="EI75" s="195">
        <f t="shared" si="187"/>
        <v>0</v>
      </c>
      <c r="EJ75" s="195">
        <f t="shared" si="188"/>
        <v>0</v>
      </c>
      <c r="EK75" s="195">
        <f t="shared" si="189"/>
        <v>0</v>
      </c>
      <c r="EL75" s="195">
        <f t="shared" si="189"/>
        <v>0</v>
      </c>
      <c r="EM75" s="195">
        <f t="shared" si="189"/>
        <v>0</v>
      </c>
      <c r="EN75" s="195">
        <f t="shared" si="189"/>
        <v>0</v>
      </c>
      <c r="EO75" s="195">
        <f t="shared" si="189"/>
        <v>0</v>
      </c>
      <c r="EP75" s="195">
        <f t="shared" si="189"/>
        <v>0</v>
      </c>
    </row>
    <row r="76" spans="2:146" x14ac:dyDescent="0.2">
      <c r="B76" s="126">
        <f t="shared" si="135"/>
        <v>1</v>
      </c>
      <c r="C76" s="126" t="str">
        <f t="shared" ca="1" si="136"/>
        <v/>
      </c>
      <c r="D76" s="126" t="str">
        <f t="shared" ca="1" si="137"/>
        <v/>
      </c>
      <c r="E76" s="126" t="str">
        <f t="shared" ca="1" si="138"/>
        <v/>
      </c>
      <c r="F76" s="127" t="str">
        <f ca="1">OFFSET(prihlasky!$H$1,$CJ76,0)</f>
        <v/>
      </c>
      <c r="G76" s="127" t="str">
        <f ca="1">IF(OFFSET(prihlasky!$B$1,$CJ76,0)="","",(OFFSET(prihlasky!$B$1,$CJ76,0)))</f>
        <v/>
      </c>
      <c r="H76" s="127">
        <f ca="1">OFFSET(prihlasky!$I$1,$CJ76,0)</f>
        <v>0</v>
      </c>
      <c r="I76" s="127">
        <f ca="1">OFFSET(prihlasky!$A$1,$CJ76,0)</f>
        <v>0</v>
      </c>
      <c r="J76" s="126">
        <f t="shared" si="139"/>
        <v>0</v>
      </c>
      <c r="K76" s="159">
        <f t="shared" si="140"/>
        <v>0</v>
      </c>
      <c r="L76" s="131">
        <f t="shared" ca="1" si="141"/>
        <v>0</v>
      </c>
      <c r="M76" s="127" t="str">
        <f ca="1">IF(OR(CH76=0,ISERROR(MATCH(I76,KKoef!E:E,0))),"",MATCH(I76,KKoef!E:E,0)-1)</f>
        <v/>
      </c>
      <c r="N76" s="127" t="str">
        <f ca="1">IF(M76="","",OFFSET(KKoef!$B$1,M76,0))</f>
        <v/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250"/>
      <c r="AA76" s="119">
        <f t="shared" ca="1" si="76"/>
        <v>0</v>
      </c>
      <c r="AB76" s="252">
        <f t="shared" si="190"/>
        <v>0</v>
      </c>
      <c r="AC76" s="119">
        <f t="shared" si="191"/>
        <v>0</v>
      </c>
      <c r="AD76" s="252">
        <f t="shared" si="192"/>
        <v>0</v>
      </c>
      <c r="AE76" s="170">
        <f t="shared" ca="1" si="77"/>
        <v>0</v>
      </c>
      <c r="AF76" s="22"/>
      <c r="AG76" s="224"/>
      <c r="AH76" s="194"/>
      <c r="AI76" s="194"/>
      <c r="AJ76" s="194"/>
      <c r="AK76" s="225"/>
      <c r="AL76" s="224"/>
      <c r="AM76" s="194"/>
      <c r="AN76" s="194"/>
      <c r="AO76" s="194"/>
      <c r="AP76" s="225"/>
      <c r="AQ76" s="224"/>
      <c r="AR76" s="194"/>
      <c r="AS76" s="194"/>
      <c r="AT76" s="194"/>
      <c r="AU76" s="225"/>
      <c r="AV76" s="224"/>
      <c r="AW76" s="194"/>
      <c r="AX76" s="194"/>
      <c r="AY76" s="194"/>
      <c r="AZ76" s="225"/>
      <c r="BA76" s="224"/>
      <c r="BB76" s="194"/>
      <c r="BC76" s="194"/>
      <c r="BD76" s="194"/>
      <c r="BE76" s="225"/>
      <c r="BF76" s="224"/>
      <c r="BG76" s="194"/>
      <c r="BH76" s="194"/>
      <c r="BI76" s="194"/>
      <c r="BJ76" s="225"/>
      <c r="BK76" s="212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215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69">
        <f t="shared" si="142"/>
        <v>0</v>
      </c>
      <c r="CH76" s="26">
        <f t="shared" si="78"/>
        <v>0</v>
      </c>
      <c r="CJ76" s="39">
        <v>68</v>
      </c>
      <c r="CK76" s="16">
        <f t="shared" si="143"/>
        <v>0</v>
      </c>
      <c r="CL76" s="51">
        <f t="shared" ca="1" si="134"/>
        <v>0</v>
      </c>
      <c r="CM76" s="51">
        <f t="shared" ca="1" si="134"/>
        <v>0</v>
      </c>
      <c r="CN76" s="51">
        <f t="shared" ca="1" si="134"/>
        <v>0</v>
      </c>
      <c r="CO76" s="51">
        <f t="shared" ca="1" si="144"/>
        <v>0</v>
      </c>
      <c r="CQ76" s="107">
        <f t="shared" si="145"/>
        <v>0</v>
      </c>
      <c r="CR76" s="107">
        <f t="shared" si="146"/>
        <v>0</v>
      </c>
      <c r="CS76" s="107">
        <f t="shared" si="147"/>
        <v>0</v>
      </c>
      <c r="CT76" s="107">
        <f t="shared" si="148"/>
        <v>0</v>
      </c>
      <c r="CU76" s="107">
        <f t="shared" si="149"/>
        <v>0</v>
      </c>
      <c r="CV76" s="107">
        <f t="shared" si="150"/>
        <v>0</v>
      </c>
      <c r="CW76" s="107">
        <f t="shared" si="151"/>
        <v>0</v>
      </c>
      <c r="CX76" s="107">
        <f t="shared" si="152"/>
        <v>0</v>
      </c>
      <c r="CY76" s="107">
        <f t="shared" si="153"/>
        <v>0</v>
      </c>
      <c r="CZ76" s="107">
        <f t="shared" si="154"/>
        <v>0</v>
      </c>
      <c r="DA76" s="107">
        <f t="shared" si="155"/>
        <v>0</v>
      </c>
      <c r="DB76" s="107">
        <f t="shared" si="156"/>
        <v>0</v>
      </c>
      <c r="DC76" s="107">
        <f t="shared" si="157"/>
        <v>0</v>
      </c>
      <c r="DD76" s="107">
        <f t="shared" si="158"/>
        <v>0</v>
      </c>
      <c r="DE76" s="107">
        <f t="shared" si="159"/>
        <v>0</v>
      </c>
      <c r="DF76" s="107">
        <f t="shared" si="160"/>
        <v>0</v>
      </c>
      <c r="DG76" s="107">
        <f t="shared" si="161"/>
        <v>0</v>
      </c>
      <c r="DH76" s="107">
        <f t="shared" si="162"/>
        <v>0</v>
      </c>
      <c r="DI76" s="107">
        <f t="shared" si="163"/>
        <v>0</v>
      </c>
      <c r="DJ76" s="107">
        <f t="shared" si="164"/>
        <v>0</v>
      </c>
      <c r="DK76" s="107">
        <f t="shared" si="165"/>
        <v>0</v>
      </c>
      <c r="DL76" s="107">
        <f t="shared" si="166"/>
        <v>0</v>
      </c>
      <c r="DM76" s="107">
        <f t="shared" si="167"/>
        <v>0</v>
      </c>
      <c r="DN76" s="107">
        <f t="shared" si="168"/>
        <v>0</v>
      </c>
      <c r="DO76" s="107">
        <f t="shared" si="169"/>
        <v>0</v>
      </c>
      <c r="DP76" s="107">
        <f t="shared" si="170"/>
        <v>0</v>
      </c>
      <c r="DQ76" s="107">
        <f t="shared" si="171"/>
        <v>0</v>
      </c>
      <c r="DR76" s="107">
        <f t="shared" si="172"/>
        <v>0</v>
      </c>
      <c r="DS76" s="107">
        <f t="shared" si="173"/>
        <v>0</v>
      </c>
      <c r="DT76" s="107">
        <f t="shared" si="174"/>
        <v>0</v>
      </c>
      <c r="DV76" s="107">
        <f t="shared" si="175"/>
        <v>0</v>
      </c>
      <c r="DW76" s="107">
        <f t="shared" si="176"/>
        <v>0</v>
      </c>
      <c r="DX76" s="107">
        <f t="shared" si="177"/>
        <v>0</v>
      </c>
      <c r="DY76" s="107">
        <f t="shared" si="178"/>
        <v>0</v>
      </c>
      <c r="DZ76" s="107">
        <f t="shared" si="179"/>
        <v>0</v>
      </c>
      <c r="EA76" s="107">
        <f t="shared" si="180"/>
        <v>0</v>
      </c>
      <c r="EB76" s="107">
        <f t="shared" si="181"/>
        <v>0</v>
      </c>
      <c r="EC76" s="107">
        <f t="shared" si="182"/>
        <v>0</v>
      </c>
      <c r="ED76" s="107">
        <f t="shared" si="183"/>
        <v>0</v>
      </c>
      <c r="EE76" s="107">
        <f t="shared" si="184"/>
        <v>0</v>
      </c>
      <c r="EG76" s="195">
        <f t="shared" si="185"/>
        <v>0</v>
      </c>
      <c r="EH76" s="195">
        <f t="shared" si="186"/>
        <v>0</v>
      </c>
      <c r="EI76" s="195">
        <f t="shared" si="187"/>
        <v>0</v>
      </c>
      <c r="EJ76" s="195">
        <f t="shared" si="188"/>
        <v>0</v>
      </c>
      <c r="EK76" s="195">
        <f t="shared" si="189"/>
        <v>0</v>
      </c>
      <c r="EL76" s="195">
        <f t="shared" si="189"/>
        <v>0</v>
      </c>
      <c r="EM76" s="195">
        <f t="shared" si="189"/>
        <v>0</v>
      </c>
      <c r="EN76" s="195">
        <f t="shared" si="189"/>
        <v>0</v>
      </c>
      <c r="EO76" s="195">
        <f t="shared" si="189"/>
        <v>0</v>
      </c>
      <c r="EP76" s="195">
        <f t="shared" si="189"/>
        <v>0</v>
      </c>
    </row>
    <row r="77" spans="2:146" x14ac:dyDescent="0.2">
      <c r="B77" s="126">
        <f t="shared" si="135"/>
        <v>1</v>
      </c>
      <c r="C77" s="126" t="str">
        <f t="shared" ca="1" si="136"/>
        <v/>
      </c>
      <c r="D77" s="126" t="str">
        <f t="shared" ca="1" si="137"/>
        <v/>
      </c>
      <c r="E77" s="126" t="str">
        <f t="shared" ca="1" si="138"/>
        <v/>
      </c>
      <c r="F77" s="127" t="str">
        <f ca="1">OFFSET(prihlasky!$H$1,$CJ77,0)</f>
        <v/>
      </c>
      <c r="G77" s="127" t="str">
        <f ca="1">IF(OFFSET(prihlasky!$B$1,$CJ77,0)="","",(OFFSET(prihlasky!$B$1,$CJ77,0)))</f>
        <v/>
      </c>
      <c r="H77" s="127">
        <f ca="1">OFFSET(prihlasky!$I$1,$CJ77,0)</f>
        <v>0</v>
      </c>
      <c r="I77" s="127">
        <f ca="1">OFFSET(prihlasky!$A$1,$CJ77,0)</f>
        <v>0</v>
      </c>
      <c r="J77" s="126">
        <f t="shared" si="139"/>
        <v>0</v>
      </c>
      <c r="K77" s="159">
        <f t="shared" si="140"/>
        <v>0</v>
      </c>
      <c r="L77" s="131">
        <f t="shared" ca="1" si="141"/>
        <v>0</v>
      </c>
      <c r="M77" s="127" t="str">
        <f ca="1">IF(OR(CH77=0,ISERROR(MATCH(I77,KKoef!E:E,0))),"",MATCH(I77,KKoef!E:E,0)-1)</f>
        <v/>
      </c>
      <c r="N77" s="127" t="str">
        <f ca="1">IF(M77="","",OFFSET(KKoef!$B$1,M77,0))</f>
        <v/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250"/>
      <c r="AA77" s="119">
        <f t="shared" ca="1" si="76"/>
        <v>0</v>
      </c>
      <c r="AB77" s="252">
        <f t="shared" si="190"/>
        <v>0</v>
      </c>
      <c r="AC77" s="119">
        <f t="shared" si="191"/>
        <v>0</v>
      </c>
      <c r="AD77" s="252">
        <f t="shared" si="192"/>
        <v>0</v>
      </c>
      <c r="AE77" s="170">
        <f t="shared" ca="1" si="77"/>
        <v>0</v>
      </c>
      <c r="AF77" s="22"/>
      <c r="AG77" s="224"/>
      <c r="AH77" s="194"/>
      <c r="AI77" s="194"/>
      <c r="AJ77" s="194"/>
      <c r="AK77" s="225"/>
      <c r="AL77" s="224"/>
      <c r="AM77" s="194"/>
      <c r="AN77" s="194"/>
      <c r="AO77" s="194"/>
      <c r="AP77" s="225"/>
      <c r="AQ77" s="224"/>
      <c r="AR77" s="194"/>
      <c r="AS77" s="194"/>
      <c r="AT77" s="194"/>
      <c r="AU77" s="225"/>
      <c r="AV77" s="224"/>
      <c r="AW77" s="194"/>
      <c r="AX77" s="194"/>
      <c r="AY77" s="194"/>
      <c r="AZ77" s="225"/>
      <c r="BA77" s="224"/>
      <c r="BB77" s="194"/>
      <c r="BC77" s="194"/>
      <c r="BD77" s="194"/>
      <c r="BE77" s="225"/>
      <c r="BF77" s="224"/>
      <c r="BG77" s="194"/>
      <c r="BH77" s="194"/>
      <c r="BI77" s="194"/>
      <c r="BJ77" s="225"/>
      <c r="BK77" s="212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215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69">
        <f t="shared" si="142"/>
        <v>0</v>
      </c>
      <c r="CH77" s="26">
        <f t="shared" si="78"/>
        <v>0</v>
      </c>
      <c r="CJ77" s="39">
        <v>69</v>
      </c>
      <c r="CK77" s="16">
        <f t="shared" si="143"/>
        <v>0</v>
      </c>
      <c r="CL77" s="51">
        <f t="shared" ca="1" si="134"/>
        <v>0</v>
      </c>
      <c r="CM77" s="51">
        <f t="shared" ca="1" si="134"/>
        <v>0</v>
      </c>
      <c r="CN77" s="51">
        <f t="shared" ca="1" si="134"/>
        <v>0</v>
      </c>
      <c r="CO77" s="51">
        <f t="shared" ca="1" si="144"/>
        <v>0</v>
      </c>
      <c r="CQ77" s="107">
        <f t="shared" si="145"/>
        <v>0</v>
      </c>
      <c r="CR77" s="107">
        <f t="shared" si="146"/>
        <v>0</v>
      </c>
      <c r="CS77" s="107">
        <f t="shared" si="147"/>
        <v>0</v>
      </c>
      <c r="CT77" s="107">
        <f t="shared" si="148"/>
        <v>0</v>
      </c>
      <c r="CU77" s="107">
        <f t="shared" si="149"/>
        <v>0</v>
      </c>
      <c r="CV77" s="107">
        <f t="shared" si="150"/>
        <v>0</v>
      </c>
      <c r="CW77" s="107">
        <f t="shared" si="151"/>
        <v>0</v>
      </c>
      <c r="CX77" s="107">
        <f t="shared" si="152"/>
        <v>0</v>
      </c>
      <c r="CY77" s="107">
        <f t="shared" si="153"/>
        <v>0</v>
      </c>
      <c r="CZ77" s="107">
        <f t="shared" si="154"/>
        <v>0</v>
      </c>
      <c r="DA77" s="107">
        <f t="shared" si="155"/>
        <v>0</v>
      </c>
      <c r="DB77" s="107">
        <f t="shared" si="156"/>
        <v>0</v>
      </c>
      <c r="DC77" s="107">
        <f t="shared" si="157"/>
        <v>0</v>
      </c>
      <c r="DD77" s="107">
        <f t="shared" si="158"/>
        <v>0</v>
      </c>
      <c r="DE77" s="107">
        <f t="shared" si="159"/>
        <v>0</v>
      </c>
      <c r="DF77" s="107">
        <f t="shared" si="160"/>
        <v>0</v>
      </c>
      <c r="DG77" s="107">
        <f t="shared" si="161"/>
        <v>0</v>
      </c>
      <c r="DH77" s="107">
        <f t="shared" si="162"/>
        <v>0</v>
      </c>
      <c r="DI77" s="107">
        <f t="shared" si="163"/>
        <v>0</v>
      </c>
      <c r="DJ77" s="107">
        <f t="shared" si="164"/>
        <v>0</v>
      </c>
      <c r="DK77" s="107">
        <f t="shared" si="165"/>
        <v>0</v>
      </c>
      <c r="DL77" s="107">
        <f t="shared" si="166"/>
        <v>0</v>
      </c>
      <c r="DM77" s="107">
        <f t="shared" si="167"/>
        <v>0</v>
      </c>
      <c r="DN77" s="107">
        <f t="shared" si="168"/>
        <v>0</v>
      </c>
      <c r="DO77" s="107">
        <f t="shared" si="169"/>
        <v>0</v>
      </c>
      <c r="DP77" s="107">
        <f t="shared" si="170"/>
        <v>0</v>
      </c>
      <c r="DQ77" s="107">
        <f t="shared" si="171"/>
        <v>0</v>
      </c>
      <c r="DR77" s="107">
        <f t="shared" si="172"/>
        <v>0</v>
      </c>
      <c r="DS77" s="107">
        <f t="shared" si="173"/>
        <v>0</v>
      </c>
      <c r="DT77" s="107">
        <f t="shared" si="174"/>
        <v>0</v>
      </c>
      <c r="DV77" s="107">
        <f t="shared" si="175"/>
        <v>0</v>
      </c>
      <c r="DW77" s="107">
        <f t="shared" si="176"/>
        <v>0</v>
      </c>
      <c r="DX77" s="107">
        <f t="shared" si="177"/>
        <v>0</v>
      </c>
      <c r="DY77" s="107">
        <f t="shared" si="178"/>
        <v>0</v>
      </c>
      <c r="DZ77" s="107">
        <f t="shared" si="179"/>
        <v>0</v>
      </c>
      <c r="EA77" s="107">
        <f t="shared" si="180"/>
        <v>0</v>
      </c>
      <c r="EB77" s="107">
        <f t="shared" si="181"/>
        <v>0</v>
      </c>
      <c r="EC77" s="107">
        <f t="shared" si="182"/>
        <v>0</v>
      </c>
      <c r="ED77" s="107">
        <f t="shared" si="183"/>
        <v>0</v>
      </c>
      <c r="EE77" s="107">
        <f t="shared" si="184"/>
        <v>0</v>
      </c>
      <c r="EG77" s="195">
        <f t="shared" si="185"/>
        <v>0</v>
      </c>
      <c r="EH77" s="195">
        <f t="shared" si="186"/>
        <v>0</v>
      </c>
      <c r="EI77" s="195">
        <f t="shared" si="187"/>
        <v>0</v>
      </c>
      <c r="EJ77" s="195">
        <f t="shared" si="188"/>
        <v>0</v>
      </c>
      <c r="EK77" s="195">
        <f t="shared" si="189"/>
        <v>0</v>
      </c>
      <c r="EL77" s="195">
        <f t="shared" si="189"/>
        <v>0</v>
      </c>
      <c r="EM77" s="195">
        <f t="shared" si="189"/>
        <v>0</v>
      </c>
      <c r="EN77" s="195">
        <f t="shared" si="189"/>
        <v>0</v>
      </c>
      <c r="EO77" s="195">
        <f t="shared" si="189"/>
        <v>0</v>
      </c>
      <c r="EP77" s="195">
        <f t="shared" si="189"/>
        <v>0</v>
      </c>
    </row>
    <row r="78" spans="2:146" x14ac:dyDescent="0.2">
      <c r="B78" s="126">
        <f t="shared" si="135"/>
        <v>1</v>
      </c>
      <c r="C78" s="126" t="str">
        <f t="shared" ca="1" si="136"/>
        <v/>
      </c>
      <c r="D78" s="126" t="str">
        <f t="shared" ca="1" si="137"/>
        <v/>
      </c>
      <c r="E78" s="126" t="str">
        <f t="shared" ca="1" si="138"/>
        <v/>
      </c>
      <c r="F78" s="127" t="str">
        <f ca="1">OFFSET(prihlasky!$H$1,$CJ78,0)</f>
        <v/>
      </c>
      <c r="G78" s="127" t="str">
        <f ca="1">IF(OFFSET(prihlasky!$B$1,$CJ78,0)="","",(OFFSET(prihlasky!$B$1,$CJ78,0)))</f>
        <v/>
      </c>
      <c r="H78" s="127">
        <f ca="1">OFFSET(prihlasky!$I$1,$CJ78,0)</f>
        <v>0</v>
      </c>
      <c r="I78" s="127">
        <f ca="1">OFFSET(prihlasky!$A$1,$CJ78,0)</f>
        <v>0</v>
      </c>
      <c r="J78" s="126">
        <f t="shared" si="139"/>
        <v>0</v>
      </c>
      <c r="K78" s="159">
        <f t="shared" si="140"/>
        <v>0</v>
      </c>
      <c r="L78" s="131">
        <f t="shared" ca="1" si="141"/>
        <v>0</v>
      </c>
      <c r="M78" s="127" t="str">
        <f ca="1">IF(OR(CH78=0,ISERROR(MATCH(I78,KKoef!E:E,0))),"",MATCH(I78,KKoef!E:E,0)-1)</f>
        <v/>
      </c>
      <c r="N78" s="127" t="str">
        <f ca="1">IF(M78="","",OFFSET(KKoef!$B$1,M78,0))</f>
        <v/>
      </c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250"/>
      <c r="AA78" s="119">
        <f t="shared" ca="1" si="76"/>
        <v>0</v>
      </c>
      <c r="AB78" s="252">
        <f t="shared" si="190"/>
        <v>0</v>
      </c>
      <c r="AC78" s="119">
        <f t="shared" si="191"/>
        <v>0</v>
      </c>
      <c r="AD78" s="252">
        <f t="shared" si="192"/>
        <v>0</v>
      </c>
      <c r="AE78" s="170">
        <f t="shared" ca="1" si="77"/>
        <v>0</v>
      </c>
      <c r="AF78" s="22"/>
      <c r="AG78" s="224"/>
      <c r="AH78" s="194"/>
      <c r="AI78" s="194"/>
      <c r="AJ78" s="194"/>
      <c r="AK78" s="225"/>
      <c r="AL78" s="224"/>
      <c r="AM78" s="194"/>
      <c r="AN78" s="194"/>
      <c r="AO78" s="194"/>
      <c r="AP78" s="225"/>
      <c r="AQ78" s="224"/>
      <c r="AR78" s="194"/>
      <c r="AS78" s="194"/>
      <c r="AT78" s="194"/>
      <c r="AU78" s="225"/>
      <c r="AV78" s="224"/>
      <c r="AW78" s="194"/>
      <c r="AX78" s="194"/>
      <c r="AY78" s="194"/>
      <c r="AZ78" s="225"/>
      <c r="BA78" s="224"/>
      <c r="BB78" s="194"/>
      <c r="BC78" s="194"/>
      <c r="BD78" s="194"/>
      <c r="BE78" s="225"/>
      <c r="BF78" s="224"/>
      <c r="BG78" s="194"/>
      <c r="BH78" s="194"/>
      <c r="BI78" s="194"/>
      <c r="BJ78" s="225"/>
      <c r="BK78" s="212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215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69">
        <f t="shared" si="142"/>
        <v>0</v>
      </c>
      <c r="CH78" s="26">
        <f t="shared" si="78"/>
        <v>0</v>
      </c>
      <c r="CJ78" s="39">
        <v>70</v>
      </c>
      <c r="CK78" s="16">
        <f t="shared" si="143"/>
        <v>0</v>
      </c>
      <c r="CL78" s="51">
        <f t="shared" ca="1" si="134"/>
        <v>0</v>
      </c>
      <c r="CM78" s="51">
        <f t="shared" ca="1" si="134"/>
        <v>0</v>
      </c>
      <c r="CN78" s="51">
        <f t="shared" ca="1" si="134"/>
        <v>0</v>
      </c>
      <c r="CO78" s="51">
        <f t="shared" ca="1" si="144"/>
        <v>0</v>
      </c>
      <c r="CQ78" s="107">
        <f t="shared" si="145"/>
        <v>0</v>
      </c>
      <c r="CR78" s="107">
        <f t="shared" si="146"/>
        <v>0</v>
      </c>
      <c r="CS78" s="107">
        <f t="shared" si="147"/>
        <v>0</v>
      </c>
      <c r="CT78" s="107">
        <f t="shared" si="148"/>
        <v>0</v>
      </c>
      <c r="CU78" s="107">
        <f t="shared" si="149"/>
        <v>0</v>
      </c>
      <c r="CV78" s="107">
        <f t="shared" si="150"/>
        <v>0</v>
      </c>
      <c r="CW78" s="107">
        <f t="shared" si="151"/>
        <v>0</v>
      </c>
      <c r="CX78" s="107">
        <f t="shared" si="152"/>
        <v>0</v>
      </c>
      <c r="CY78" s="107">
        <f t="shared" si="153"/>
        <v>0</v>
      </c>
      <c r="CZ78" s="107">
        <f t="shared" si="154"/>
        <v>0</v>
      </c>
      <c r="DA78" s="107">
        <f t="shared" si="155"/>
        <v>0</v>
      </c>
      <c r="DB78" s="107">
        <f t="shared" si="156"/>
        <v>0</v>
      </c>
      <c r="DC78" s="107">
        <f t="shared" si="157"/>
        <v>0</v>
      </c>
      <c r="DD78" s="107">
        <f t="shared" si="158"/>
        <v>0</v>
      </c>
      <c r="DE78" s="107">
        <f t="shared" si="159"/>
        <v>0</v>
      </c>
      <c r="DF78" s="107">
        <f t="shared" si="160"/>
        <v>0</v>
      </c>
      <c r="DG78" s="107">
        <f t="shared" si="161"/>
        <v>0</v>
      </c>
      <c r="DH78" s="107">
        <f t="shared" si="162"/>
        <v>0</v>
      </c>
      <c r="DI78" s="107">
        <f t="shared" si="163"/>
        <v>0</v>
      </c>
      <c r="DJ78" s="107">
        <f t="shared" si="164"/>
        <v>0</v>
      </c>
      <c r="DK78" s="107">
        <f t="shared" si="165"/>
        <v>0</v>
      </c>
      <c r="DL78" s="107">
        <f t="shared" si="166"/>
        <v>0</v>
      </c>
      <c r="DM78" s="107">
        <f t="shared" si="167"/>
        <v>0</v>
      </c>
      <c r="DN78" s="107">
        <f t="shared" si="168"/>
        <v>0</v>
      </c>
      <c r="DO78" s="107">
        <f t="shared" si="169"/>
        <v>0</v>
      </c>
      <c r="DP78" s="107">
        <f t="shared" si="170"/>
        <v>0</v>
      </c>
      <c r="DQ78" s="107">
        <f t="shared" si="171"/>
        <v>0</v>
      </c>
      <c r="DR78" s="107">
        <f t="shared" si="172"/>
        <v>0</v>
      </c>
      <c r="DS78" s="107">
        <f t="shared" si="173"/>
        <v>0</v>
      </c>
      <c r="DT78" s="107">
        <f t="shared" si="174"/>
        <v>0</v>
      </c>
      <c r="DV78" s="107">
        <f t="shared" si="175"/>
        <v>0</v>
      </c>
      <c r="DW78" s="107">
        <f t="shared" si="176"/>
        <v>0</v>
      </c>
      <c r="DX78" s="107">
        <f t="shared" si="177"/>
        <v>0</v>
      </c>
      <c r="DY78" s="107">
        <f t="shared" si="178"/>
        <v>0</v>
      </c>
      <c r="DZ78" s="107">
        <f t="shared" si="179"/>
        <v>0</v>
      </c>
      <c r="EA78" s="107">
        <f t="shared" si="180"/>
        <v>0</v>
      </c>
      <c r="EB78" s="107">
        <f t="shared" si="181"/>
        <v>0</v>
      </c>
      <c r="EC78" s="107">
        <f t="shared" si="182"/>
        <v>0</v>
      </c>
      <c r="ED78" s="107">
        <f t="shared" si="183"/>
        <v>0</v>
      </c>
      <c r="EE78" s="107">
        <f t="shared" si="184"/>
        <v>0</v>
      </c>
      <c r="EG78" s="195">
        <f t="shared" si="185"/>
        <v>0</v>
      </c>
      <c r="EH78" s="195">
        <f t="shared" si="186"/>
        <v>0</v>
      </c>
      <c r="EI78" s="195">
        <f t="shared" si="187"/>
        <v>0</v>
      </c>
      <c r="EJ78" s="195">
        <f t="shared" si="188"/>
        <v>0</v>
      </c>
      <c r="EK78" s="195">
        <f t="shared" si="189"/>
        <v>0</v>
      </c>
      <c r="EL78" s="195">
        <f t="shared" si="189"/>
        <v>0</v>
      </c>
      <c r="EM78" s="195">
        <f t="shared" si="189"/>
        <v>0</v>
      </c>
      <c r="EN78" s="195">
        <f t="shared" si="189"/>
        <v>0</v>
      </c>
      <c r="EO78" s="195">
        <f t="shared" si="189"/>
        <v>0</v>
      </c>
      <c r="EP78" s="195">
        <f t="shared" si="189"/>
        <v>0</v>
      </c>
    </row>
    <row r="79" spans="2:146" x14ac:dyDescent="0.2">
      <c r="B79" s="126">
        <f t="shared" si="135"/>
        <v>1</v>
      </c>
      <c r="C79" s="126" t="str">
        <f t="shared" ca="1" si="136"/>
        <v/>
      </c>
      <c r="D79" s="126" t="str">
        <f t="shared" ca="1" si="137"/>
        <v/>
      </c>
      <c r="E79" s="126" t="str">
        <f t="shared" ca="1" si="138"/>
        <v/>
      </c>
      <c r="F79" s="127" t="str">
        <f ca="1">OFFSET(prihlasky!$H$1,$CJ79,0)</f>
        <v/>
      </c>
      <c r="G79" s="127" t="str">
        <f ca="1">IF(OFFSET(prihlasky!$B$1,$CJ79,0)="","",(OFFSET(prihlasky!$B$1,$CJ79,0)))</f>
        <v/>
      </c>
      <c r="H79" s="127">
        <f ca="1">OFFSET(prihlasky!$I$1,$CJ79,0)</f>
        <v>0</v>
      </c>
      <c r="I79" s="127">
        <f ca="1">OFFSET(prihlasky!$A$1,$CJ79,0)</f>
        <v>0</v>
      </c>
      <c r="J79" s="126">
        <f t="shared" si="139"/>
        <v>0</v>
      </c>
      <c r="K79" s="159">
        <f t="shared" si="140"/>
        <v>0</v>
      </c>
      <c r="L79" s="131">
        <f t="shared" ca="1" si="141"/>
        <v>0</v>
      </c>
      <c r="M79" s="127" t="str">
        <f ca="1">IF(OR(CH79=0,ISERROR(MATCH(I79,KKoef!E:E,0))),"",MATCH(I79,KKoef!E:E,0)-1)</f>
        <v/>
      </c>
      <c r="N79" s="127" t="str">
        <f ca="1">IF(M79="","",OFFSET(KKoef!$B$1,M79,0))</f>
        <v/>
      </c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250"/>
      <c r="AA79" s="119">
        <f t="shared" ca="1" si="76"/>
        <v>0</v>
      </c>
      <c r="AB79" s="252">
        <f t="shared" si="190"/>
        <v>0</v>
      </c>
      <c r="AC79" s="119">
        <f t="shared" si="191"/>
        <v>0</v>
      </c>
      <c r="AD79" s="252">
        <f t="shared" si="192"/>
        <v>0</v>
      </c>
      <c r="AE79" s="170">
        <f t="shared" ca="1" si="77"/>
        <v>0</v>
      </c>
      <c r="AF79" s="22"/>
      <c r="AG79" s="224"/>
      <c r="AH79" s="194"/>
      <c r="AI79" s="194"/>
      <c r="AJ79" s="194"/>
      <c r="AK79" s="225"/>
      <c r="AL79" s="224"/>
      <c r="AM79" s="194"/>
      <c r="AN79" s="194"/>
      <c r="AO79" s="194"/>
      <c r="AP79" s="225"/>
      <c r="AQ79" s="224"/>
      <c r="AR79" s="194"/>
      <c r="AS79" s="194"/>
      <c r="AT79" s="194"/>
      <c r="AU79" s="225"/>
      <c r="AV79" s="224"/>
      <c r="AW79" s="194"/>
      <c r="AX79" s="194"/>
      <c r="AY79" s="194"/>
      <c r="AZ79" s="225"/>
      <c r="BA79" s="224"/>
      <c r="BB79" s="194"/>
      <c r="BC79" s="194"/>
      <c r="BD79" s="194"/>
      <c r="BE79" s="225"/>
      <c r="BF79" s="224"/>
      <c r="BG79" s="194"/>
      <c r="BH79" s="194"/>
      <c r="BI79" s="194"/>
      <c r="BJ79" s="225"/>
      <c r="BK79" s="212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215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69">
        <f t="shared" si="142"/>
        <v>0</v>
      </c>
      <c r="CH79" s="26">
        <f t="shared" si="78"/>
        <v>0</v>
      </c>
      <c r="CJ79" s="39">
        <v>71</v>
      </c>
      <c r="CK79" s="16">
        <f t="shared" si="143"/>
        <v>0</v>
      </c>
      <c r="CL79" s="51">
        <f t="shared" ca="1" si="134"/>
        <v>0</v>
      </c>
      <c r="CM79" s="51">
        <f t="shared" ca="1" si="134"/>
        <v>0</v>
      </c>
      <c r="CN79" s="51">
        <f t="shared" ca="1" si="134"/>
        <v>0</v>
      </c>
      <c r="CO79" s="51">
        <f t="shared" ca="1" si="144"/>
        <v>0</v>
      </c>
      <c r="CQ79" s="107">
        <f t="shared" si="145"/>
        <v>0</v>
      </c>
      <c r="CR79" s="107">
        <f t="shared" si="146"/>
        <v>0</v>
      </c>
      <c r="CS79" s="107">
        <f t="shared" si="147"/>
        <v>0</v>
      </c>
      <c r="CT79" s="107">
        <f t="shared" si="148"/>
        <v>0</v>
      </c>
      <c r="CU79" s="107">
        <f t="shared" si="149"/>
        <v>0</v>
      </c>
      <c r="CV79" s="107">
        <f t="shared" si="150"/>
        <v>0</v>
      </c>
      <c r="CW79" s="107">
        <f t="shared" si="151"/>
        <v>0</v>
      </c>
      <c r="CX79" s="107">
        <f t="shared" si="152"/>
        <v>0</v>
      </c>
      <c r="CY79" s="107">
        <f t="shared" si="153"/>
        <v>0</v>
      </c>
      <c r="CZ79" s="107">
        <f t="shared" si="154"/>
        <v>0</v>
      </c>
      <c r="DA79" s="107">
        <f t="shared" si="155"/>
        <v>0</v>
      </c>
      <c r="DB79" s="107">
        <f t="shared" si="156"/>
        <v>0</v>
      </c>
      <c r="DC79" s="107">
        <f t="shared" si="157"/>
        <v>0</v>
      </c>
      <c r="DD79" s="107">
        <f t="shared" si="158"/>
        <v>0</v>
      </c>
      <c r="DE79" s="107">
        <f t="shared" si="159"/>
        <v>0</v>
      </c>
      <c r="DF79" s="107">
        <f t="shared" si="160"/>
        <v>0</v>
      </c>
      <c r="DG79" s="107">
        <f t="shared" si="161"/>
        <v>0</v>
      </c>
      <c r="DH79" s="107">
        <f t="shared" si="162"/>
        <v>0</v>
      </c>
      <c r="DI79" s="107">
        <f t="shared" si="163"/>
        <v>0</v>
      </c>
      <c r="DJ79" s="107">
        <f t="shared" si="164"/>
        <v>0</v>
      </c>
      <c r="DK79" s="107">
        <f t="shared" si="165"/>
        <v>0</v>
      </c>
      <c r="DL79" s="107">
        <f t="shared" si="166"/>
        <v>0</v>
      </c>
      <c r="DM79" s="107">
        <f t="shared" si="167"/>
        <v>0</v>
      </c>
      <c r="DN79" s="107">
        <f t="shared" si="168"/>
        <v>0</v>
      </c>
      <c r="DO79" s="107">
        <f t="shared" si="169"/>
        <v>0</v>
      </c>
      <c r="DP79" s="107">
        <f t="shared" si="170"/>
        <v>0</v>
      </c>
      <c r="DQ79" s="107">
        <f t="shared" si="171"/>
        <v>0</v>
      </c>
      <c r="DR79" s="107">
        <f t="shared" si="172"/>
        <v>0</v>
      </c>
      <c r="DS79" s="107">
        <f t="shared" si="173"/>
        <v>0</v>
      </c>
      <c r="DT79" s="107">
        <f t="shared" si="174"/>
        <v>0</v>
      </c>
      <c r="DV79" s="107">
        <f t="shared" si="175"/>
        <v>0</v>
      </c>
      <c r="DW79" s="107">
        <f t="shared" si="176"/>
        <v>0</v>
      </c>
      <c r="DX79" s="107">
        <f t="shared" si="177"/>
        <v>0</v>
      </c>
      <c r="DY79" s="107">
        <f t="shared" si="178"/>
        <v>0</v>
      </c>
      <c r="DZ79" s="107">
        <f t="shared" si="179"/>
        <v>0</v>
      </c>
      <c r="EA79" s="107">
        <f t="shared" si="180"/>
        <v>0</v>
      </c>
      <c r="EB79" s="107">
        <f t="shared" si="181"/>
        <v>0</v>
      </c>
      <c r="EC79" s="107">
        <f t="shared" si="182"/>
        <v>0</v>
      </c>
      <c r="ED79" s="107">
        <f t="shared" si="183"/>
        <v>0</v>
      </c>
      <c r="EE79" s="107">
        <f t="shared" si="184"/>
        <v>0</v>
      </c>
      <c r="EG79" s="195">
        <f t="shared" si="185"/>
        <v>0</v>
      </c>
      <c r="EH79" s="195">
        <f t="shared" si="186"/>
        <v>0</v>
      </c>
      <c r="EI79" s="195">
        <f t="shared" si="187"/>
        <v>0</v>
      </c>
      <c r="EJ79" s="195">
        <f t="shared" si="188"/>
        <v>0</v>
      </c>
      <c r="EK79" s="195">
        <f t="shared" si="189"/>
        <v>0</v>
      </c>
      <c r="EL79" s="195">
        <f t="shared" si="189"/>
        <v>0</v>
      </c>
      <c r="EM79" s="195">
        <f t="shared" si="189"/>
        <v>0</v>
      </c>
      <c r="EN79" s="195">
        <f t="shared" si="189"/>
        <v>0</v>
      </c>
      <c r="EO79" s="195">
        <f t="shared" si="189"/>
        <v>0</v>
      </c>
      <c r="EP79" s="195">
        <f t="shared" si="189"/>
        <v>0</v>
      </c>
    </row>
    <row r="80" spans="2:146" x14ac:dyDescent="0.2">
      <c r="B80" s="126">
        <f t="shared" si="135"/>
        <v>1</v>
      </c>
      <c r="C80" s="126" t="str">
        <f t="shared" ca="1" si="136"/>
        <v/>
      </c>
      <c r="D80" s="126" t="str">
        <f t="shared" ca="1" si="137"/>
        <v/>
      </c>
      <c r="E80" s="126" t="str">
        <f t="shared" ca="1" si="138"/>
        <v/>
      </c>
      <c r="F80" s="127" t="str">
        <f ca="1">OFFSET(prihlasky!$H$1,$CJ80,0)</f>
        <v/>
      </c>
      <c r="G80" s="127" t="str">
        <f ca="1">IF(OFFSET(prihlasky!$B$1,$CJ80,0)="","",(OFFSET(prihlasky!$B$1,$CJ80,0)))</f>
        <v/>
      </c>
      <c r="H80" s="127">
        <f ca="1">OFFSET(prihlasky!$I$1,$CJ80,0)</f>
        <v>0</v>
      </c>
      <c r="I80" s="127">
        <f ca="1">OFFSET(prihlasky!$A$1,$CJ80,0)</f>
        <v>0</v>
      </c>
      <c r="J80" s="126">
        <f t="shared" si="139"/>
        <v>0</v>
      </c>
      <c r="K80" s="159">
        <f t="shared" si="140"/>
        <v>0</v>
      </c>
      <c r="L80" s="131">
        <f t="shared" ca="1" si="141"/>
        <v>0</v>
      </c>
      <c r="M80" s="127" t="str">
        <f ca="1">IF(OR(CH80=0,ISERROR(MATCH(I80,KKoef!E:E,0))),"",MATCH(I80,KKoef!E:E,0)-1)</f>
        <v/>
      </c>
      <c r="N80" s="127" t="str">
        <f ca="1">IF(M80="","",OFFSET(KKoef!$B$1,M80,0))</f>
        <v/>
      </c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250"/>
      <c r="AA80" s="119">
        <f t="shared" ca="1" si="76"/>
        <v>0</v>
      </c>
      <c r="AB80" s="252">
        <f t="shared" si="190"/>
        <v>0</v>
      </c>
      <c r="AC80" s="119">
        <f t="shared" si="191"/>
        <v>0</v>
      </c>
      <c r="AD80" s="252">
        <f t="shared" si="192"/>
        <v>0</v>
      </c>
      <c r="AE80" s="170">
        <f t="shared" ca="1" si="77"/>
        <v>0</v>
      </c>
      <c r="AF80" s="22"/>
      <c r="AG80" s="224"/>
      <c r="AH80" s="194"/>
      <c r="AI80" s="194"/>
      <c r="AJ80" s="194"/>
      <c r="AK80" s="225"/>
      <c r="AL80" s="224"/>
      <c r="AM80" s="194"/>
      <c r="AN80" s="194"/>
      <c r="AO80" s="194"/>
      <c r="AP80" s="225"/>
      <c r="AQ80" s="224"/>
      <c r="AR80" s="194"/>
      <c r="AS80" s="194"/>
      <c r="AT80" s="194"/>
      <c r="AU80" s="225"/>
      <c r="AV80" s="224"/>
      <c r="AW80" s="194"/>
      <c r="AX80" s="194"/>
      <c r="AY80" s="194"/>
      <c r="AZ80" s="225"/>
      <c r="BA80" s="224"/>
      <c r="BB80" s="194"/>
      <c r="BC80" s="194"/>
      <c r="BD80" s="194"/>
      <c r="BE80" s="225"/>
      <c r="BF80" s="224"/>
      <c r="BG80" s="194"/>
      <c r="BH80" s="194"/>
      <c r="BI80" s="194"/>
      <c r="BJ80" s="225"/>
      <c r="BK80" s="212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215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69">
        <f t="shared" si="142"/>
        <v>0</v>
      </c>
      <c r="CH80" s="26">
        <f t="shared" si="78"/>
        <v>0</v>
      </c>
      <c r="CJ80" s="39">
        <v>72</v>
      </c>
      <c r="CK80" s="16">
        <f t="shared" si="143"/>
        <v>0</v>
      </c>
      <c r="CL80" s="51">
        <f t="shared" ca="1" si="134"/>
        <v>0</v>
      </c>
      <c r="CM80" s="51">
        <f t="shared" ca="1" si="134"/>
        <v>0</v>
      </c>
      <c r="CN80" s="51">
        <f t="shared" ca="1" si="134"/>
        <v>0</v>
      </c>
      <c r="CO80" s="51">
        <f t="shared" ca="1" si="144"/>
        <v>0</v>
      </c>
      <c r="CQ80" s="107">
        <f t="shared" si="145"/>
        <v>0</v>
      </c>
      <c r="CR80" s="107">
        <f t="shared" si="146"/>
        <v>0</v>
      </c>
      <c r="CS80" s="107">
        <f t="shared" si="147"/>
        <v>0</v>
      </c>
      <c r="CT80" s="107">
        <f t="shared" si="148"/>
        <v>0</v>
      </c>
      <c r="CU80" s="107">
        <f t="shared" si="149"/>
        <v>0</v>
      </c>
      <c r="CV80" s="107">
        <f t="shared" si="150"/>
        <v>0</v>
      </c>
      <c r="CW80" s="107">
        <f t="shared" si="151"/>
        <v>0</v>
      </c>
      <c r="CX80" s="107">
        <f t="shared" si="152"/>
        <v>0</v>
      </c>
      <c r="CY80" s="107">
        <f t="shared" si="153"/>
        <v>0</v>
      </c>
      <c r="CZ80" s="107">
        <f t="shared" si="154"/>
        <v>0</v>
      </c>
      <c r="DA80" s="107">
        <f t="shared" si="155"/>
        <v>0</v>
      </c>
      <c r="DB80" s="107">
        <f t="shared" si="156"/>
        <v>0</v>
      </c>
      <c r="DC80" s="107">
        <f t="shared" si="157"/>
        <v>0</v>
      </c>
      <c r="DD80" s="107">
        <f t="shared" si="158"/>
        <v>0</v>
      </c>
      <c r="DE80" s="107">
        <f t="shared" si="159"/>
        <v>0</v>
      </c>
      <c r="DF80" s="107">
        <f t="shared" si="160"/>
        <v>0</v>
      </c>
      <c r="DG80" s="107">
        <f t="shared" si="161"/>
        <v>0</v>
      </c>
      <c r="DH80" s="107">
        <f t="shared" si="162"/>
        <v>0</v>
      </c>
      <c r="DI80" s="107">
        <f t="shared" si="163"/>
        <v>0</v>
      </c>
      <c r="DJ80" s="107">
        <f t="shared" si="164"/>
        <v>0</v>
      </c>
      <c r="DK80" s="107">
        <f t="shared" si="165"/>
        <v>0</v>
      </c>
      <c r="DL80" s="107">
        <f t="shared" si="166"/>
        <v>0</v>
      </c>
      <c r="DM80" s="107">
        <f t="shared" si="167"/>
        <v>0</v>
      </c>
      <c r="DN80" s="107">
        <f t="shared" si="168"/>
        <v>0</v>
      </c>
      <c r="DO80" s="107">
        <f t="shared" si="169"/>
        <v>0</v>
      </c>
      <c r="DP80" s="107">
        <f t="shared" si="170"/>
        <v>0</v>
      </c>
      <c r="DQ80" s="107">
        <f t="shared" si="171"/>
        <v>0</v>
      </c>
      <c r="DR80" s="107">
        <f t="shared" si="172"/>
        <v>0</v>
      </c>
      <c r="DS80" s="107">
        <f t="shared" si="173"/>
        <v>0</v>
      </c>
      <c r="DT80" s="107">
        <f t="shared" si="174"/>
        <v>0</v>
      </c>
      <c r="DV80" s="107">
        <f t="shared" si="175"/>
        <v>0</v>
      </c>
      <c r="DW80" s="107">
        <f t="shared" si="176"/>
        <v>0</v>
      </c>
      <c r="DX80" s="107">
        <f t="shared" si="177"/>
        <v>0</v>
      </c>
      <c r="DY80" s="107">
        <f t="shared" si="178"/>
        <v>0</v>
      </c>
      <c r="DZ80" s="107">
        <f t="shared" si="179"/>
        <v>0</v>
      </c>
      <c r="EA80" s="107">
        <f t="shared" si="180"/>
        <v>0</v>
      </c>
      <c r="EB80" s="107">
        <f t="shared" si="181"/>
        <v>0</v>
      </c>
      <c r="EC80" s="107">
        <f t="shared" si="182"/>
        <v>0</v>
      </c>
      <c r="ED80" s="107">
        <f t="shared" si="183"/>
        <v>0</v>
      </c>
      <c r="EE80" s="107">
        <f t="shared" si="184"/>
        <v>0</v>
      </c>
      <c r="EG80" s="195">
        <f t="shared" si="185"/>
        <v>0</v>
      </c>
      <c r="EH80" s="195">
        <f t="shared" si="186"/>
        <v>0</v>
      </c>
      <c r="EI80" s="195">
        <f t="shared" si="187"/>
        <v>0</v>
      </c>
      <c r="EJ80" s="195">
        <f t="shared" si="188"/>
        <v>0</v>
      </c>
      <c r="EK80" s="195">
        <f t="shared" si="189"/>
        <v>0</v>
      </c>
      <c r="EL80" s="195">
        <f t="shared" si="189"/>
        <v>0</v>
      </c>
      <c r="EM80" s="195">
        <f t="shared" si="189"/>
        <v>0</v>
      </c>
      <c r="EN80" s="195">
        <f t="shared" si="189"/>
        <v>0</v>
      </c>
      <c r="EO80" s="195">
        <f t="shared" si="189"/>
        <v>0</v>
      </c>
      <c r="EP80" s="195">
        <f t="shared" si="189"/>
        <v>0</v>
      </c>
    </row>
    <row r="81" spans="2:146" x14ac:dyDescent="0.2">
      <c r="B81" s="126">
        <f t="shared" si="135"/>
        <v>1</v>
      </c>
      <c r="C81" s="126" t="str">
        <f t="shared" ca="1" si="136"/>
        <v/>
      </c>
      <c r="D81" s="126" t="str">
        <f t="shared" ca="1" si="137"/>
        <v/>
      </c>
      <c r="E81" s="126" t="str">
        <f t="shared" ca="1" si="138"/>
        <v/>
      </c>
      <c r="F81" s="127" t="str">
        <f ca="1">OFFSET(prihlasky!$H$1,$CJ81,0)</f>
        <v/>
      </c>
      <c r="G81" s="127" t="str">
        <f ca="1">IF(OFFSET(prihlasky!$B$1,$CJ81,0)="","",(OFFSET(prihlasky!$B$1,$CJ81,0)))</f>
        <v/>
      </c>
      <c r="H81" s="127">
        <f ca="1">OFFSET(prihlasky!$I$1,$CJ81,0)</f>
        <v>0</v>
      </c>
      <c r="I81" s="127">
        <f ca="1">OFFSET(prihlasky!$A$1,$CJ81,0)</f>
        <v>0</v>
      </c>
      <c r="J81" s="126">
        <f t="shared" si="139"/>
        <v>0</v>
      </c>
      <c r="K81" s="159">
        <f t="shared" si="140"/>
        <v>0</v>
      </c>
      <c r="L81" s="131">
        <f t="shared" ca="1" si="141"/>
        <v>0</v>
      </c>
      <c r="M81" s="127" t="str">
        <f ca="1">IF(OR(CH81=0,ISERROR(MATCH(I81,KKoef!E:E,0))),"",MATCH(I81,KKoef!E:E,0)-1)</f>
        <v/>
      </c>
      <c r="N81" s="127" t="str">
        <f ca="1">IF(M81="","",OFFSET(KKoef!$B$1,M81,0))</f>
        <v/>
      </c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250"/>
      <c r="AA81" s="119">
        <f t="shared" ca="1" si="76"/>
        <v>0</v>
      </c>
      <c r="AB81" s="252">
        <f t="shared" si="190"/>
        <v>0</v>
      </c>
      <c r="AC81" s="119">
        <f t="shared" si="191"/>
        <v>0</v>
      </c>
      <c r="AD81" s="252">
        <f t="shared" si="192"/>
        <v>0</v>
      </c>
      <c r="AE81" s="170">
        <f t="shared" ca="1" si="77"/>
        <v>0</v>
      </c>
      <c r="AF81" s="22"/>
      <c r="AG81" s="224"/>
      <c r="AH81" s="194"/>
      <c r="AI81" s="194"/>
      <c r="AJ81" s="194"/>
      <c r="AK81" s="225"/>
      <c r="AL81" s="224"/>
      <c r="AM81" s="194"/>
      <c r="AN81" s="194"/>
      <c r="AO81" s="194"/>
      <c r="AP81" s="225"/>
      <c r="AQ81" s="224"/>
      <c r="AR81" s="194"/>
      <c r="AS81" s="194"/>
      <c r="AT81" s="194"/>
      <c r="AU81" s="225"/>
      <c r="AV81" s="224"/>
      <c r="AW81" s="194"/>
      <c r="AX81" s="194"/>
      <c r="AY81" s="194"/>
      <c r="AZ81" s="225"/>
      <c r="BA81" s="224"/>
      <c r="BB81" s="194"/>
      <c r="BC81" s="194"/>
      <c r="BD81" s="194"/>
      <c r="BE81" s="225"/>
      <c r="BF81" s="224"/>
      <c r="BG81" s="194"/>
      <c r="BH81" s="194"/>
      <c r="BI81" s="194"/>
      <c r="BJ81" s="225"/>
      <c r="BK81" s="212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215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69">
        <f t="shared" si="142"/>
        <v>0</v>
      </c>
      <c r="CH81" s="26">
        <f t="shared" si="78"/>
        <v>0</v>
      </c>
      <c r="CJ81" s="39">
        <v>73</v>
      </c>
      <c r="CK81" s="16">
        <f t="shared" si="143"/>
        <v>0</v>
      </c>
      <c r="CL81" s="51">
        <f t="shared" ca="1" si="134"/>
        <v>0</v>
      </c>
      <c r="CM81" s="51">
        <f t="shared" ca="1" si="134"/>
        <v>0</v>
      </c>
      <c r="CN81" s="51">
        <f t="shared" ca="1" si="134"/>
        <v>0</v>
      </c>
      <c r="CO81" s="51">
        <f t="shared" ca="1" si="144"/>
        <v>0</v>
      </c>
      <c r="CQ81" s="107">
        <f t="shared" si="145"/>
        <v>0</v>
      </c>
      <c r="CR81" s="107">
        <f t="shared" si="146"/>
        <v>0</v>
      </c>
      <c r="CS81" s="107">
        <f t="shared" si="147"/>
        <v>0</v>
      </c>
      <c r="CT81" s="107">
        <f t="shared" si="148"/>
        <v>0</v>
      </c>
      <c r="CU81" s="107">
        <f t="shared" si="149"/>
        <v>0</v>
      </c>
      <c r="CV81" s="107">
        <f t="shared" si="150"/>
        <v>0</v>
      </c>
      <c r="CW81" s="107">
        <f t="shared" si="151"/>
        <v>0</v>
      </c>
      <c r="CX81" s="107">
        <f t="shared" si="152"/>
        <v>0</v>
      </c>
      <c r="CY81" s="107">
        <f t="shared" si="153"/>
        <v>0</v>
      </c>
      <c r="CZ81" s="107">
        <f t="shared" si="154"/>
        <v>0</v>
      </c>
      <c r="DA81" s="107">
        <f t="shared" si="155"/>
        <v>0</v>
      </c>
      <c r="DB81" s="107">
        <f t="shared" si="156"/>
        <v>0</v>
      </c>
      <c r="DC81" s="107">
        <f t="shared" si="157"/>
        <v>0</v>
      </c>
      <c r="DD81" s="107">
        <f t="shared" si="158"/>
        <v>0</v>
      </c>
      <c r="DE81" s="107">
        <f t="shared" si="159"/>
        <v>0</v>
      </c>
      <c r="DF81" s="107">
        <f t="shared" si="160"/>
        <v>0</v>
      </c>
      <c r="DG81" s="107">
        <f t="shared" si="161"/>
        <v>0</v>
      </c>
      <c r="DH81" s="107">
        <f t="shared" si="162"/>
        <v>0</v>
      </c>
      <c r="DI81" s="107">
        <f t="shared" si="163"/>
        <v>0</v>
      </c>
      <c r="DJ81" s="107">
        <f t="shared" si="164"/>
        <v>0</v>
      </c>
      <c r="DK81" s="107">
        <f t="shared" si="165"/>
        <v>0</v>
      </c>
      <c r="DL81" s="107">
        <f t="shared" si="166"/>
        <v>0</v>
      </c>
      <c r="DM81" s="107">
        <f t="shared" si="167"/>
        <v>0</v>
      </c>
      <c r="DN81" s="107">
        <f t="shared" si="168"/>
        <v>0</v>
      </c>
      <c r="DO81" s="107">
        <f t="shared" si="169"/>
        <v>0</v>
      </c>
      <c r="DP81" s="107">
        <f t="shared" si="170"/>
        <v>0</v>
      </c>
      <c r="DQ81" s="107">
        <f t="shared" si="171"/>
        <v>0</v>
      </c>
      <c r="DR81" s="107">
        <f t="shared" si="172"/>
        <v>0</v>
      </c>
      <c r="DS81" s="107">
        <f t="shared" si="173"/>
        <v>0</v>
      </c>
      <c r="DT81" s="107">
        <f t="shared" si="174"/>
        <v>0</v>
      </c>
      <c r="DV81" s="107">
        <f t="shared" si="175"/>
        <v>0</v>
      </c>
      <c r="DW81" s="107">
        <f t="shared" si="176"/>
        <v>0</v>
      </c>
      <c r="DX81" s="107">
        <f t="shared" si="177"/>
        <v>0</v>
      </c>
      <c r="DY81" s="107">
        <f t="shared" si="178"/>
        <v>0</v>
      </c>
      <c r="DZ81" s="107">
        <f t="shared" si="179"/>
        <v>0</v>
      </c>
      <c r="EA81" s="107">
        <f t="shared" si="180"/>
        <v>0</v>
      </c>
      <c r="EB81" s="107">
        <f t="shared" si="181"/>
        <v>0</v>
      </c>
      <c r="EC81" s="107">
        <f t="shared" si="182"/>
        <v>0</v>
      </c>
      <c r="ED81" s="107">
        <f t="shared" si="183"/>
        <v>0</v>
      </c>
      <c r="EE81" s="107">
        <f t="shared" si="184"/>
        <v>0</v>
      </c>
      <c r="EG81" s="195">
        <f t="shared" si="185"/>
        <v>0</v>
      </c>
      <c r="EH81" s="195">
        <f t="shared" si="186"/>
        <v>0</v>
      </c>
      <c r="EI81" s="195">
        <f t="shared" si="187"/>
        <v>0</v>
      </c>
      <c r="EJ81" s="195">
        <f t="shared" si="188"/>
        <v>0</v>
      </c>
      <c r="EK81" s="195">
        <f t="shared" si="189"/>
        <v>0</v>
      </c>
      <c r="EL81" s="195">
        <f t="shared" si="189"/>
        <v>0</v>
      </c>
      <c r="EM81" s="195">
        <f t="shared" si="189"/>
        <v>0</v>
      </c>
      <c r="EN81" s="195">
        <f t="shared" si="189"/>
        <v>0</v>
      </c>
      <c r="EO81" s="195">
        <f t="shared" si="189"/>
        <v>0</v>
      </c>
      <c r="EP81" s="195">
        <f t="shared" si="189"/>
        <v>0</v>
      </c>
    </row>
    <row r="82" spans="2:146" x14ac:dyDescent="0.2">
      <c r="B82" s="126">
        <f t="shared" si="135"/>
        <v>1</v>
      </c>
      <c r="C82" s="126" t="str">
        <f t="shared" ca="1" si="136"/>
        <v/>
      </c>
      <c r="D82" s="126" t="str">
        <f t="shared" ca="1" si="137"/>
        <v/>
      </c>
      <c r="E82" s="126" t="str">
        <f t="shared" ca="1" si="138"/>
        <v/>
      </c>
      <c r="F82" s="127" t="str">
        <f ca="1">OFFSET(prihlasky!$H$1,$CJ82,0)</f>
        <v/>
      </c>
      <c r="G82" s="127" t="str">
        <f ca="1">IF(OFFSET(prihlasky!$B$1,$CJ82,0)="","",(OFFSET(prihlasky!$B$1,$CJ82,0)))</f>
        <v/>
      </c>
      <c r="H82" s="127">
        <f ca="1">OFFSET(prihlasky!$I$1,$CJ82,0)</f>
        <v>0</v>
      </c>
      <c r="I82" s="127">
        <f ca="1">OFFSET(prihlasky!$A$1,$CJ82,0)</f>
        <v>0</v>
      </c>
      <c r="J82" s="126">
        <f t="shared" si="139"/>
        <v>0</v>
      </c>
      <c r="K82" s="159">
        <f t="shared" si="140"/>
        <v>0</v>
      </c>
      <c r="L82" s="131">
        <f t="shared" ca="1" si="141"/>
        <v>0</v>
      </c>
      <c r="M82" s="127" t="str">
        <f ca="1">IF(OR(CH82=0,ISERROR(MATCH(I82,KKoef!E:E,0))),"",MATCH(I82,KKoef!E:E,0)-1)</f>
        <v/>
      </c>
      <c r="N82" s="127" t="str">
        <f ca="1">IF(M82="","",OFFSET(KKoef!$B$1,M82,0))</f>
        <v/>
      </c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250"/>
      <c r="AA82" s="119">
        <f t="shared" ca="1" si="76"/>
        <v>0</v>
      </c>
      <c r="AB82" s="252">
        <f t="shared" si="190"/>
        <v>0</v>
      </c>
      <c r="AC82" s="119">
        <f t="shared" si="191"/>
        <v>0</v>
      </c>
      <c r="AD82" s="252">
        <f t="shared" si="192"/>
        <v>0</v>
      </c>
      <c r="AE82" s="170">
        <f t="shared" ca="1" si="77"/>
        <v>0</v>
      </c>
      <c r="AF82" s="22"/>
      <c r="AG82" s="224"/>
      <c r="AH82" s="194"/>
      <c r="AI82" s="194"/>
      <c r="AJ82" s="194"/>
      <c r="AK82" s="225"/>
      <c r="AL82" s="224"/>
      <c r="AM82" s="194"/>
      <c r="AN82" s="194"/>
      <c r="AO82" s="194"/>
      <c r="AP82" s="225"/>
      <c r="AQ82" s="224"/>
      <c r="AR82" s="194"/>
      <c r="AS82" s="194"/>
      <c r="AT82" s="194"/>
      <c r="AU82" s="225"/>
      <c r="AV82" s="224"/>
      <c r="AW82" s="194"/>
      <c r="AX82" s="194"/>
      <c r="AY82" s="194"/>
      <c r="AZ82" s="225"/>
      <c r="BA82" s="224"/>
      <c r="BB82" s="194"/>
      <c r="BC82" s="194"/>
      <c r="BD82" s="194"/>
      <c r="BE82" s="225"/>
      <c r="BF82" s="224"/>
      <c r="BG82" s="194"/>
      <c r="BH82" s="194"/>
      <c r="BI82" s="194"/>
      <c r="BJ82" s="225"/>
      <c r="BK82" s="212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215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69">
        <f t="shared" si="142"/>
        <v>0</v>
      </c>
      <c r="CH82" s="26">
        <f t="shared" si="78"/>
        <v>0</v>
      </c>
      <c r="CJ82" s="39">
        <v>74</v>
      </c>
      <c r="CK82" s="16">
        <f t="shared" si="143"/>
        <v>0</v>
      </c>
      <c r="CL82" s="51">
        <f t="shared" ca="1" si="134"/>
        <v>0</v>
      </c>
      <c r="CM82" s="51">
        <f t="shared" ca="1" si="134"/>
        <v>0</v>
      </c>
      <c r="CN82" s="51">
        <f t="shared" ca="1" si="134"/>
        <v>0</v>
      </c>
      <c r="CO82" s="51">
        <f t="shared" ca="1" si="144"/>
        <v>0</v>
      </c>
      <c r="CQ82" s="107">
        <f t="shared" si="145"/>
        <v>0</v>
      </c>
      <c r="CR82" s="107">
        <f t="shared" si="146"/>
        <v>0</v>
      </c>
      <c r="CS82" s="107">
        <f t="shared" si="147"/>
        <v>0</v>
      </c>
      <c r="CT82" s="107">
        <f t="shared" si="148"/>
        <v>0</v>
      </c>
      <c r="CU82" s="107">
        <f t="shared" si="149"/>
        <v>0</v>
      </c>
      <c r="CV82" s="107">
        <f t="shared" si="150"/>
        <v>0</v>
      </c>
      <c r="CW82" s="107">
        <f t="shared" si="151"/>
        <v>0</v>
      </c>
      <c r="CX82" s="107">
        <f t="shared" si="152"/>
        <v>0</v>
      </c>
      <c r="CY82" s="107">
        <f t="shared" si="153"/>
        <v>0</v>
      </c>
      <c r="CZ82" s="107">
        <f t="shared" si="154"/>
        <v>0</v>
      </c>
      <c r="DA82" s="107">
        <f t="shared" si="155"/>
        <v>0</v>
      </c>
      <c r="DB82" s="107">
        <f t="shared" si="156"/>
        <v>0</v>
      </c>
      <c r="DC82" s="107">
        <f t="shared" si="157"/>
        <v>0</v>
      </c>
      <c r="DD82" s="107">
        <f t="shared" si="158"/>
        <v>0</v>
      </c>
      <c r="DE82" s="107">
        <f t="shared" si="159"/>
        <v>0</v>
      </c>
      <c r="DF82" s="107">
        <f t="shared" si="160"/>
        <v>0</v>
      </c>
      <c r="DG82" s="107">
        <f t="shared" si="161"/>
        <v>0</v>
      </c>
      <c r="DH82" s="107">
        <f t="shared" si="162"/>
        <v>0</v>
      </c>
      <c r="DI82" s="107">
        <f t="shared" si="163"/>
        <v>0</v>
      </c>
      <c r="DJ82" s="107">
        <f t="shared" si="164"/>
        <v>0</v>
      </c>
      <c r="DK82" s="107">
        <f t="shared" si="165"/>
        <v>0</v>
      </c>
      <c r="DL82" s="107">
        <f t="shared" si="166"/>
        <v>0</v>
      </c>
      <c r="DM82" s="107">
        <f t="shared" si="167"/>
        <v>0</v>
      </c>
      <c r="DN82" s="107">
        <f t="shared" si="168"/>
        <v>0</v>
      </c>
      <c r="DO82" s="107">
        <f t="shared" si="169"/>
        <v>0</v>
      </c>
      <c r="DP82" s="107">
        <f t="shared" si="170"/>
        <v>0</v>
      </c>
      <c r="DQ82" s="107">
        <f t="shared" si="171"/>
        <v>0</v>
      </c>
      <c r="DR82" s="107">
        <f t="shared" si="172"/>
        <v>0</v>
      </c>
      <c r="DS82" s="107">
        <f t="shared" si="173"/>
        <v>0</v>
      </c>
      <c r="DT82" s="107">
        <f t="shared" si="174"/>
        <v>0</v>
      </c>
      <c r="DV82" s="107">
        <f t="shared" si="175"/>
        <v>0</v>
      </c>
      <c r="DW82" s="107">
        <f t="shared" si="176"/>
        <v>0</v>
      </c>
      <c r="DX82" s="107">
        <f t="shared" si="177"/>
        <v>0</v>
      </c>
      <c r="DY82" s="107">
        <f t="shared" si="178"/>
        <v>0</v>
      </c>
      <c r="DZ82" s="107">
        <f t="shared" si="179"/>
        <v>0</v>
      </c>
      <c r="EA82" s="107">
        <f t="shared" si="180"/>
        <v>0</v>
      </c>
      <c r="EB82" s="107">
        <f t="shared" si="181"/>
        <v>0</v>
      </c>
      <c r="EC82" s="107">
        <f t="shared" si="182"/>
        <v>0</v>
      </c>
      <c r="ED82" s="107">
        <f t="shared" si="183"/>
        <v>0</v>
      </c>
      <c r="EE82" s="107">
        <f t="shared" si="184"/>
        <v>0</v>
      </c>
      <c r="EG82" s="195">
        <f t="shared" si="185"/>
        <v>0</v>
      </c>
      <c r="EH82" s="195">
        <f t="shared" si="186"/>
        <v>0</v>
      </c>
      <c r="EI82" s="195">
        <f t="shared" si="187"/>
        <v>0</v>
      </c>
      <c r="EJ82" s="195">
        <f t="shared" si="188"/>
        <v>0</v>
      </c>
      <c r="EK82" s="195">
        <f t="shared" si="189"/>
        <v>0</v>
      </c>
      <c r="EL82" s="195">
        <f t="shared" si="189"/>
        <v>0</v>
      </c>
      <c r="EM82" s="195">
        <f t="shared" si="189"/>
        <v>0</v>
      </c>
      <c r="EN82" s="195">
        <f t="shared" si="189"/>
        <v>0</v>
      </c>
      <c r="EO82" s="195">
        <f t="shared" si="189"/>
        <v>0</v>
      </c>
      <c r="EP82" s="195">
        <f t="shared" si="189"/>
        <v>0</v>
      </c>
    </row>
    <row r="83" spans="2:146" x14ac:dyDescent="0.2">
      <c r="B83" s="126">
        <f t="shared" si="135"/>
        <v>1</v>
      </c>
      <c r="C83" s="126" t="str">
        <f t="shared" ca="1" si="136"/>
        <v/>
      </c>
      <c r="D83" s="126" t="str">
        <f t="shared" ca="1" si="137"/>
        <v/>
      </c>
      <c r="E83" s="126" t="str">
        <f t="shared" ca="1" si="138"/>
        <v/>
      </c>
      <c r="F83" s="127" t="str">
        <f ca="1">OFFSET(prihlasky!$H$1,$CJ83,0)</f>
        <v/>
      </c>
      <c r="G83" s="127" t="str">
        <f ca="1">IF(OFFSET(prihlasky!$B$1,$CJ83,0)="","",(OFFSET(prihlasky!$B$1,$CJ83,0)))</f>
        <v/>
      </c>
      <c r="H83" s="127">
        <f ca="1">OFFSET(prihlasky!$I$1,$CJ83,0)</f>
        <v>0</v>
      </c>
      <c r="I83" s="127">
        <f ca="1">OFFSET(prihlasky!$A$1,$CJ83,0)</f>
        <v>0</v>
      </c>
      <c r="J83" s="126">
        <f t="shared" si="139"/>
        <v>0</v>
      </c>
      <c r="K83" s="159">
        <f t="shared" si="140"/>
        <v>0</v>
      </c>
      <c r="L83" s="131">
        <f t="shared" ca="1" si="141"/>
        <v>0</v>
      </c>
      <c r="M83" s="127" t="str">
        <f ca="1">IF(OR(CH83=0,ISERROR(MATCH(I83,KKoef!E:E,0))),"",MATCH(I83,KKoef!E:E,0)-1)</f>
        <v/>
      </c>
      <c r="N83" s="127" t="str">
        <f ca="1">IF(M83="","",OFFSET(KKoef!$B$1,M83,0))</f>
        <v/>
      </c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250"/>
      <c r="AA83" s="119">
        <f t="shared" ca="1" si="76"/>
        <v>0</v>
      </c>
      <c r="AB83" s="252">
        <f t="shared" si="190"/>
        <v>0</v>
      </c>
      <c r="AC83" s="119">
        <f t="shared" si="191"/>
        <v>0</v>
      </c>
      <c r="AD83" s="252">
        <f t="shared" si="192"/>
        <v>0</v>
      </c>
      <c r="AE83" s="170">
        <f t="shared" ca="1" si="77"/>
        <v>0</v>
      </c>
      <c r="AF83" s="22"/>
      <c r="AG83" s="224"/>
      <c r="AH83" s="194"/>
      <c r="AI83" s="194"/>
      <c r="AJ83" s="194"/>
      <c r="AK83" s="225"/>
      <c r="AL83" s="224"/>
      <c r="AM83" s="194"/>
      <c r="AN83" s="194"/>
      <c r="AO83" s="194"/>
      <c r="AP83" s="225"/>
      <c r="AQ83" s="224"/>
      <c r="AR83" s="194"/>
      <c r="AS83" s="194"/>
      <c r="AT83" s="194"/>
      <c r="AU83" s="225"/>
      <c r="AV83" s="224"/>
      <c r="AW83" s="194"/>
      <c r="AX83" s="194"/>
      <c r="AY83" s="194"/>
      <c r="AZ83" s="225"/>
      <c r="BA83" s="224"/>
      <c r="BB83" s="194"/>
      <c r="BC83" s="194"/>
      <c r="BD83" s="194"/>
      <c r="BE83" s="225"/>
      <c r="BF83" s="224"/>
      <c r="BG83" s="194"/>
      <c r="BH83" s="194"/>
      <c r="BI83" s="194"/>
      <c r="BJ83" s="225"/>
      <c r="BK83" s="212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215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69">
        <f t="shared" si="142"/>
        <v>0</v>
      </c>
      <c r="CH83" s="26">
        <f t="shared" si="78"/>
        <v>0</v>
      </c>
      <c r="CJ83" s="39">
        <v>75</v>
      </c>
      <c r="CK83" s="16">
        <f t="shared" si="143"/>
        <v>0</v>
      </c>
      <c r="CL83" s="51">
        <f t="shared" ca="1" si="134"/>
        <v>0</v>
      </c>
      <c r="CM83" s="51">
        <f t="shared" ca="1" si="134"/>
        <v>0</v>
      </c>
      <c r="CN83" s="51">
        <f t="shared" ca="1" si="134"/>
        <v>0</v>
      </c>
      <c r="CO83" s="51">
        <f t="shared" ca="1" si="144"/>
        <v>0</v>
      </c>
      <c r="CQ83" s="107">
        <f t="shared" si="145"/>
        <v>0</v>
      </c>
      <c r="CR83" s="107">
        <f t="shared" si="146"/>
        <v>0</v>
      </c>
      <c r="CS83" s="107">
        <f t="shared" si="147"/>
        <v>0</v>
      </c>
      <c r="CT83" s="107">
        <f t="shared" si="148"/>
        <v>0</v>
      </c>
      <c r="CU83" s="107">
        <f t="shared" si="149"/>
        <v>0</v>
      </c>
      <c r="CV83" s="107">
        <f t="shared" si="150"/>
        <v>0</v>
      </c>
      <c r="CW83" s="107">
        <f t="shared" si="151"/>
        <v>0</v>
      </c>
      <c r="CX83" s="107">
        <f t="shared" si="152"/>
        <v>0</v>
      </c>
      <c r="CY83" s="107">
        <f t="shared" si="153"/>
        <v>0</v>
      </c>
      <c r="CZ83" s="107">
        <f t="shared" si="154"/>
        <v>0</v>
      </c>
      <c r="DA83" s="107">
        <f t="shared" si="155"/>
        <v>0</v>
      </c>
      <c r="DB83" s="107">
        <f t="shared" si="156"/>
        <v>0</v>
      </c>
      <c r="DC83" s="107">
        <f t="shared" si="157"/>
        <v>0</v>
      </c>
      <c r="DD83" s="107">
        <f t="shared" si="158"/>
        <v>0</v>
      </c>
      <c r="DE83" s="107">
        <f t="shared" si="159"/>
        <v>0</v>
      </c>
      <c r="DF83" s="107">
        <f t="shared" si="160"/>
        <v>0</v>
      </c>
      <c r="DG83" s="107">
        <f t="shared" si="161"/>
        <v>0</v>
      </c>
      <c r="DH83" s="107">
        <f t="shared" si="162"/>
        <v>0</v>
      </c>
      <c r="DI83" s="107">
        <f t="shared" si="163"/>
        <v>0</v>
      </c>
      <c r="DJ83" s="107">
        <f t="shared" si="164"/>
        <v>0</v>
      </c>
      <c r="DK83" s="107">
        <f t="shared" si="165"/>
        <v>0</v>
      </c>
      <c r="DL83" s="107">
        <f t="shared" si="166"/>
        <v>0</v>
      </c>
      <c r="DM83" s="107">
        <f t="shared" si="167"/>
        <v>0</v>
      </c>
      <c r="DN83" s="107">
        <f t="shared" si="168"/>
        <v>0</v>
      </c>
      <c r="DO83" s="107">
        <f t="shared" si="169"/>
        <v>0</v>
      </c>
      <c r="DP83" s="107">
        <f t="shared" si="170"/>
        <v>0</v>
      </c>
      <c r="DQ83" s="107">
        <f t="shared" si="171"/>
        <v>0</v>
      </c>
      <c r="DR83" s="107">
        <f t="shared" si="172"/>
        <v>0</v>
      </c>
      <c r="DS83" s="107">
        <f t="shared" si="173"/>
        <v>0</v>
      </c>
      <c r="DT83" s="107">
        <f t="shared" si="174"/>
        <v>0</v>
      </c>
      <c r="DV83" s="107">
        <f t="shared" si="175"/>
        <v>0</v>
      </c>
      <c r="DW83" s="107">
        <f t="shared" si="176"/>
        <v>0</v>
      </c>
      <c r="DX83" s="107">
        <f t="shared" si="177"/>
        <v>0</v>
      </c>
      <c r="DY83" s="107">
        <f t="shared" si="178"/>
        <v>0</v>
      </c>
      <c r="DZ83" s="107">
        <f t="shared" si="179"/>
        <v>0</v>
      </c>
      <c r="EA83" s="107">
        <f t="shared" si="180"/>
        <v>0</v>
      </c>
      <c r="EB83" s="107">
        <f t="shared" si="181"/>
        <v>0</v>
      </c>
      <c r="EC83" s="107">
        <f t="shared" si="182"/>
        <v>0</v>
      </c>
      <c r="ED83" s="107">
        <f t="shared" si="183"/>
        <v>0</v>
      </c>
      <c r="EE83" s="107">
        <f t="shared" si="184"/>
        <v>0</v>
      </c>
      <c r="EG83" s="195">
        <f t="shared" si="185"/>
        <v>0</v>
      </c>
      <c r="EH83" s="195">
        <f t="shared" si="186"/>
        <v>0</v>
      </c>
      <c r="EI83" s="195">
        <f t="shared" si="187"/>
        <v>0</v>
      </c>
      <c r="EJ83" s="195">
        <f t="shared" si="188"/>
        <v>0</v>
      </c>
      <c r="EK83" s="195">
        <f t="shared" si="189"/>
        <v>0</v>
      </c>
      <c r="EL83" s="195">
        <f t="shared" si="189"/>
        <v>0</v>
      </c>
      <c r="EM83" s="195">
        <f t="shared" si="189"/>
        <v>0</v>
      </c>
      <c r="EN83" s="195">
        <f t="shared" si="189"/>
        <v>0</v>
      </c>
      <c r="EO83" s="195">
        <f t="shared" si="189"/>
        <v>0</v>
      </c>
      <c r="EP83" s="195">
        <f t="shared" si="189"/>
        <v>0</v>
      </c>
    </row>
    <row r="84" spans="2:146" x14ac:dyDescent="0.2">
      <c r="B84" s="126">
        <f t="shared" si="135"/>
        <v>1</v>
      </c>
      <c r="C84" s="126" t="str">
        <f t="shared" ca="1" si="136"/>
        <v/>
      </c>
      <c r="D84" s="126" t="str">
        <f t="shared" ca="1" si="137"/>
        <v/>
      </c>
      <c r="E84" s="126" t="str">
        <f t="shared" ca="1" si="138"/>
        <v/>
      </c>
      <c r="F84" s="127" t="str">
        <f ca="1">OFFSET(prihlasky!$H$1,$CJ84,0)</f>
        <v/>
      </c>
      <c r="G84" s="127" t="str">
        <f ca="1">IF(OFFSET(prihlasky!$B$1,$CJ84,0)="","",(OFFSET(prihlasky!$B$1,$CJ84,0)))</f>
        <v/>
      </c>
      <c r="H84" s="127">
        <f ca="1">OFFSET(prihlasky!$I$1,$CJ84,0)</f>
        <v>0</v>
      </c>
      <c r="I84" s="127">
        <f ca="1">OFFSET(prihlasky!$A$1,$CJ84,0)</f>
        <v>0</v>
      </c>
      <c r="J84" s="126">
        <f t="shared" si="139"/>
        <v>0</v>
      </c>
      <c r="K84" s="159">
        <f t="shared" si="140"/>
        <v>0</v>
      </c>
      <c r="L84" s="131">
        <f t="shared" ca="1" si="141"/>
        <v>0</v>
      </c>
      <c r="M84" s="127" t="str">
        <f ca="1">IF(OR(CH84=0,ISERROR(MATCH(I84,KKoef!E:E,0))),"",MATCH(I84,KKoef!E:E,0)-1)</f>
        <v/>
      </c>
      <c r="N84" s="127" t="str">
        <f ca="1">IF(M84="","",OFFSET(KKoef!$B$1,M84,0))</f>
        <v/>
      </c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250"/>
      <c r="AA84" s="119">
        <f t="shared" ca="1" si="76"/>
        <v>0</v>
      </c>
      <c r="AB84" s="252">
        <f t="shared" si="190"/>
        <v>0</v>
      </c>
      <c r="AC84" s="119">
        <f t="shared" si="191"/>
        <v>0</v>
      </c>
      <c r="AD84" s="252">
        <f t="shared" si="192"/>
        <v>0</v>
      </c>
      <c r="AE84" s="170">
        <f t="shared" ca="1" si="77"/>
        <v>0</v>
      </c>
      <c r="AF84" s="22"/>
      <c r="AG84" s="224"/>
      <c r="AH84" s="194"/>
      <c r="AI84" s="194"/>
      <c r="AJ84" s="194"/>
      <c r="AK84" s="225"/>
      <c r="AL84" s="224"/>
      <c r="AM84" s="194"/>
      <c r="AN84" s="194"/>
      <c r="AO84" s="194"/>
      <c r="AP84" s="225"/>
      <c r="AQ84" s="224"/>
      <c r="AR84" s="194"/>
      <c r="AS84" s="194"/>
      <c r="AT84" s="194"/>
      <c r="AU84" s="225"/>
      <c r="AV84" s="224"/>
      <c r="AW84" s="194"/>
      <c r="AX84" s="194"/>
      <c r="AY84" s="194"/>
      <c r="AZ84" s="225"/>
      <c r="BA84" s="224"/>
      <c r="BB84" s="194"/>
      <c r="BC84" s="194"/>
      <c r="BD84" s="194"/>
      <c r="BE84" s="225"/>
      <c r="BF84" s="224"/>
      <c r="BG84" s="194"/>
      <c r="BH84" s="194"/>
      <c r="BI84" s="194"/>
      <c r="BJ84" s="225"/>
      <c r="BK84" s="212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215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69">
        <f t="shared" si="142"/>
        <v>0</v>
      </c>
      <c r="CH84" s="26">
        <f t="shared" si="78"/>
        <v>0</v>
      </c>
      <c r="CJ84" s="39">
        <v>76</v>
      </c>
      <c r="CK84" s="16">
        <f t="shared" si="143"/>
        <v>0</v>
      </c>
      <c r="CL84" s="51">
        <f t="shared" ca="1" si="134"/>
        <v>0</v>
      </c>
      <c r="CM84" s="51">
        <f t="shared" ca="1" si="134"/>
        <v>0</v>
      </c>
      <c r="CN84" s="51">
        <f t="shared" ca="1" si="134"/>
        <v>0</v>
      </c>
      <c r="CO84" s="51">
        <f t="shared" ca="1" si="144"/>
        <v>0</v>
      </c>
      <c r="CQ84" s="107">
        <f t="shared" si="145"/>
        <v>0</v>
      </c>
      <c r="CR84" s="107">
        <f t="shared" si="146"/>
        <v>0</v>
      </c>
      <c r="CS84" s="107">
        <f t="shared" si="147"/>
        <v>0</v>
      </c>
      <c r="CT84" s="107">
        <f t="shared" si="148"/>
        <v>0</v>
      </c>
      <c r="CU84" s="107">
        <f t="shared" si="149"/>
        <v>0</v>
      </c>
      <c r="CV84" s="107">
        <f t="shared" si="150"/>
        <v>0</v>
      </c>
      <c r="CW84" s="107">
        <f t="shared" si="151"/>
        <v>0</v>
      </c>
      <c r="CX84" s="107">
        <f t="shared" si="152"/>
        <v>0</v>
      </c>
      <c r="CY84" s="107">
        <f t="shared" si="153"/>
        <v>0</v>
      </c>
      <c r="CZ84" s="107">
        <f t="shared" si="154"/>
        <v>0</v>
      </c>
      <c r="DA84" s="107">
        <f t="shared" si="155"/>
        <v>0</v>
      </c>
      <c r="DB84" s="107">
        <f t="shared" si="156"/>
        <v>0</v>
      </c>
      <c r="DC84" s="107">
        <f t="shared" si="157"/>
        <v>0</v>
      </c>
      <c r="DD84" s="107">
        <f t="shared" si="158"/>
        <v>0</v>
      </c>
      <c r="DE84" s="107">
        <f t="shared" si="159"/>
        <v>0</v>
      </c>
      <c r="DF84" s="107">
        <f t="shared" si="160"/>
        <v>0</v>
      </c>
      <c r="DG84" s="107">
        <f t="shared" si="161"/>
        <v>0</v>
      </c>
      <c r="DH84" s="107">
        <f t="shared" si="162"/>
        <v>0</v>
      </c>
      <c r="DI84" s="107">
        <f t="shared" si="163"/>
        <v>0</v>
      </c>
      <c r="DJ84" s="107">
        <f t="shared" si="164"/>
        <v>0</v>
      </c>
      <c r="DK84" s="107">
        <f t="shared" si="165"/>
        <v>0</v>
      </c>
      <c r="DL84" s="107">
        <f t="shared" si="166"/>
        <v>0</v>
      </c>
      <c r="DM84" s="107">
        <f t="shared" si="167"/>
        <v>0</v>
      </c>
      <c r="DN84" s="107">
        <f t="shared" si="168"/>
        <v>0</v>
      </c>
      <c r="DO84" s="107">
        <f t="shared" si="169"/>
        <v>0</v>
      </c>
      <c r="DP84" s="107">
        <f t="shared" si="170"/>
        <v>0</v>
      </c>
      <c r="DQ84" s="107">
        <f t="shared" si="171"/>
        <v>0</v>
      </c>
      <c r="DR84" s="107">
        <f t="shared" si="172"/>
        <v>0</v>
      </c>
      <c r="DS84" s="107">
        <f t="shared" si="173"/>
        <v>0</v>
      </c>
      <c r="DT84" s="107">
        <f t="shared" si="174"/>
        <v>0</v>
      </c>
      <c r="DV84" s="107">
        <f t="shared" si="175"/>
        <v>0</v>
      </c>
      <c r="DW84" s="107">
        <f t="shared" si="176"/>
        <v>0</v>
      </c>
      <c r="DX84" s="107">
        <f t="shared" si="177"/>
        <v>0</v>
      </c>
      <c r="DY84" s="107">
        <f t="shared" si="178"/>
        <v>0</v>
      </c>
      <c r="DZ84" s="107">
        <f t="shared" si="179"/>
        <v>0</v>
      </c>
      <c r="EA84" s="107">
        <f t="shared" si="180"/>
        <v>0</v>
      </c>
      <c r="EB84" s="107">
        <f t="shared" si="181"/>
        <v>0</v>
      </c>
      <c r="EC84" s="107">
        <f t="shared" si="182"/>
        <v>0</v>
      </c>
      <c r="ED84" s="107">
        <f t="shared" si="183"/>
        <v>0</v>
      </c>
      <c r="EE84" s="107">
        <f t="shared" si="184"/>
        <v>0</v>
      </c>
      <c r="EG84" s="195">
        <f t="shared" si="185"/>
        <v>0</v>
      </c>
      <c r="EH84" s="195">
        <f t="shared" si="186"/>
        <v>0</v>
      </c>
      <c r="EI84" s="195">
        <f t="shared" si="187"/>
        <v>0</v>
      </c>
      <c r="EJ84" s="195">
        <f t="shared" si="188"/>
        <v>0</v>
      </c>
      <c r="EK84" s="195">
        <f t="shared" si="189"/>
        <v>0</v>
      </c>
      <c r="EL84" s="195">
        <f t="shared" si="189"/>
        <v>0</v>
      </c>
      <c r="EM84" s="195">
        <f t="shared" si="189"/>
        <v>0</v>
      </c>
      <c r="EN84" s="195">
        <f t="shared" si="189"/>
        <v>0</v>
      </c>
      <c r="EO84" s="195">
        <f t="shared" si="189"/>
        <v>0</v>
      </c>
      <c r="EP84" s="195">
        <f t="shared" si="189"/>
        <v>0</v>
      </c>
    </row>
    <row r="85" spans="2:146" x14ac:dyDescent="0.2">
      <c r="B85" s="126">
        <f t="shared" si="135"/>
        <v>1</v>
      </c>
      <c r="C85" s="126" t="str">
        <f t="shared" ca="1" si="136"/>
        <v/>
      </c>
      <c r="D85" s="126" t="str">
        <f t="shared" ca="1" si="137"/>
        <v/>
      </c>
      <c r="E85" s="126" t="str">
        <f t="shared" ca="1" si="138"/>
        <v/>
      </c>
      <c r="F85" s="127" t="str">
        <f ca="1">OFFSET(prihlasky!$H$1,$CJ85,0)</f>
        <v/>
      </c>
      <c r="G85" s="127" t="str">
        <f ca="1">IF(OFFSET(prihlasky!$B$1,$CJ85,0)="","",(OFFSET(prihlasky!$B$1,$CJ85,0)))</f>
        <v/>
      </c>
      <c r="H85" s="127">
        <f ca="1">OFFSET(prihlasky!$I$1,$CJ85,0)</f>
        <v>0</v>
      </c>
      <c r="I85" s="127">
        <f ca="1">OFFSET(prihlasky!$A$1,$CJ85,0)</f>
        <v>0</v>
      </c>
      <c r="J85" s="126">
        <f t="shared" si="139"/>
        <v>0</v>
      </c>
      <c r="K85" s="159">
        <f t="shared" si="140"/>
        <v>0</v>
      </c>
      <c r="L85" s="131">
        <f t="shared" ca="1" si="141"/>
        <v>0</v>
      </c>
      <c r="M85" s="127" t="str">
        <f ca="1">IF(OR(CH85=0,ISERROR(MATCH(I85,KKoef!E:E,0))),"",MATCH(I85,KKoef!E:E,0)-1)</f>
        <v/>
      </c>
      <c r="N85" s="127" t="str">
        <f ca="1">IF(M85="","",OFFSET(KKoef!$B$1,M85,0))</f>
        <v/>
      </c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250"/>
      <c r="AA85" s="119">
        <f t="shared" ca="1" si="76"/>
        <v>0</v>
      </c>
      <c r="AB85" s="252">
        <f t="shared" si="190"/>
        <v>0</v>
      </c>
      <c r="AC85" s="119">
        <f t="shared" si="191"/>
        <v>0</v>
      </c>
      <c r="AD85" s="252">
        <f t="shared" si="192"/>
        <v>0</v>
      </c>
      <c r="AE85" s="170">
        <f t="shared" ca="1" si="77"/>
        <v>0</v>
      </c>
      <c r="AF85" s="22"/>
      <c r="AG85" s="224"/>
      <c r="AH85" s="194"/>
      <c r="AI85" s="194"/>
      <c r="AJ85" s="194"/>
      <c r="AK85" s="225"/>
      <c r="AL85" s="224"/>
      <c r="AM85" s="194"/>
      <c r="AN85" s="194"/>
      <c r="AO85" s="194"/>
      <c r="AP85" s="225"/>
      <c r="AQ85" s="224"/>
      <c r="AR85" s="194"/>
      <c r="AS85" s="194"/>
      <c r="AT85" s="194"/>
      <c r="AU85" s="225"/>
      <c r="AV85" s="224"/>
      <c r="AW85" s="194"/>
      <c r="AX85" s="194"/>
      <c r="AY85" s="194"/>
      <c r="AZ85" s="225"/>
      <c r="BA85" s="224"/>
      <c r="BB85" s="194"/>
      <c r="BC85" s="194"/>
      <c r="BD85" s="194"/>
      <c r="BE85" s="225"/>
      <c r="BF85" s="224"/>
      <c r="BG85" s="194"/>
      <c r="BH85" s="194"/>
      <c r="BI85" s="194"/>
      <c r="BJ85" s="225"/>
      <c r="BK85" s="212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215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69">
        <f t="shared" si="142"/>
        <v>0</v>
      </c>
      <c r="CH85" s="26">
        <f t="shared" si="78"/>
        <v>0</v>
      </c>
      <c r="CJ85" s="39">
        <v>77</v>
      </c>
      <c r="CK85" s="16">
        <f t="shared" si="143"/>
        <v>0</v>
      </c>
      <c r="CL85" s="51">
        <f t="shared" ca="1" si="134"/>
        <v>0</v>
      </c>
      <c r="CM85" s="51">
        <f t="shared" ca="1" si="134"/>
        <v>0</v>
      </c>
      <c r="CN85" s="51">
        <f t="shared" ca="1" si="134"/>
        <v>0</v>
      </c>
      <c r="CO85" s="51">
        <f t="shared" ca="1" si="144"/>
        <v>0</v>
      </c>
      <c r="CQ85" s="107">
        <f t="shared" si="145"/>
        <v>0</v>
      </c>
      <c r="CR85" s="107">
        <f t="shared" si="146"/>
        <v>0</v>
      </c>
      <c r="CS85" s="107">
        <f t="shared" si="147"/>
        <v>0</v>
      </c>
      <c r="CT85" s="107">
        <f t="shared" si="148"/>
        <v>0</v>
      </c>
      <c r="CU85" s="107">
        <f t="shared" si="149"/>
        <v>0</v>
      </c>
      <c r="CV85" s="107">
        <f t="shared" si="150"/>
        <v>0</v>
      </c>
      <c r="CW85" s="107">
        <f t="shared" si="151"/>
        <v>0</v>
      </c>
      <c r="CX85" s="107">
        <f t="shared" si="152"/>
        <v>0</v>
      </c>
      <c r="CY85" s="107">
        <f t="shared" si="153"/>
        <v>0</v>
      </c>
      <c r="CZ85" s="107">
        <f t="shared" si="154"/>
        <v>0</v>
      </c>
      <c r="DA85" s="107">
        <f t="shared" si="155"/>
        <v>0</v>
      </c>
      <c r="DB85" s="107">
        <f t="shared" si="156"/>
        <v>0</v>
      </c>
      <c r="DC85" s="107">
        <f t="shared" si="157"/>
        <v>0</v>
      </c>
      <c r="DD85" s="107">
        <f t="shared" si="158"/>
        <v>0</v>
      </c>
      <c r="DE85" s="107">
        <f t="shared" si="159"/>
        <v>0</v>
      </c>
      <c r="DF85" s="107">
        <f t="shared" si="160"/>
        <v>0</v>
      </c>
      <c r="DG85" s="107">
        <f t="shared" si="161"/>
        <v>0</v>
      </c>
      <c r="DH85" s="107">
        <f t="shared" si="162"/>
        <v>0</v>
      </c>
      <c r="DI85" s="107">
        <f t="shared" si="163"/>
        <v>0</v>
      </c>
      <c r="DJ85" s="107">
        <f t="shared" si="164"/>
        <v>0</v>
      </c>
      <c r="DK85" s="107">
        <f t="shared" si="165"/>
        <v>0</v>
      </c>
      <c r="DL85" s="107">
        <f t="shared" si="166"/>
        <v>0</v>
      </c>
      <c r="DM85" s="107">
        <f t="shared" si="167"/>
        <v>0</v>
      </c>
      <c r="DN85" s="107">
        <f t="shared" si="168"/>
        <v>0</v>
      </c>
      <c r="DO85" s="107">
        <f t="shared" si="169"/>
        <v>0</v>
      </c>
      <c r="DP85" s="107">
        <f t="shared" si="170"/>
        <v>0</v>
      </c>
      <c r="DQ85" s="107">
        <f t="shared" si="171"/>
        <v>0</v>
      </c>
      <c r="DR85" s="107">
        <f t="shared" si="172"/>
        <v>0</v>
      </c>
      <c r="DS85" s="107">
        <f t="shared" si="173"/>
        <v>0</v>
      </c>
      <c r="DT85" s="107">
        <f t="shared" si="174"/>
        <v>0</v>
      </c>
      <c r="DV85" s="107">
        <f t="shared" si="175"/>
        <v>0</v>
      </c>
      <c r="DW85" s="107">
        <f t="shared" si="176"/>
        <v>0</v>
      </c>
      <c r="DX85" s="107">
        <f t="shared" si="177"/>
        <v>0</v>
      </c>
      <c r="DY85" s="107">
        <f t="shared" si="178"/>
        <v>0</v>
      </c>
      <c r="DZ85" s="107">
        <f t="shared" si="179"/>
        <v>0</v>
      </c>
      <c r="EA85" s="107">
        <f t="shared" si="180"/>
        <v>0</v>
      </c>
      <c r="EB85" s="107">
        <f t="shared" si="181"/>
        <v>0</v>
      </c>
      <c r="EC85" s="107">
        <f t="shared" si="182"/>
        <v>0</v>
      </c>
      <c r="ED85" s="107">
        <f t="shared" si="183"/>
        <v>0</v>
      </c>
      <c r="EE85" s="107">
        <f t="shared" si="184"/>
        <v>0</v>
      </c>
      <c r="EG85" s="195">
        <f t="shared" si="185"/>
        <v>0</v>
      </c>
      <c r="EH85" s="195">
        <f t="shared" si="186"/>
        <v>0</v>
      </c>
      <c r="EI85" s="195">
        <f t="shared" si="187"/>
        <v>0</v>
      </c>
      <c r="EJ85" s="195">
        <f t="shared" si="188"/>
        <v>0</v>
      </c>
      <c r="EK85" s="195">
        <f t="shared" si="189"/>
        <v>0</v>
      </c>
      <c r="EL85" s="195">
        <f t="shared" si="189"/>
        <v>0</v>
      </c>
      <c r="EM85" s="195">
        <f t="shared" si="189"/>
        <v>0</v>
      </c>
      <c r="EN85" s="195">
        <f t="shared" si="189"/>
        <v>0</v>
      </c>
      <c r="EO85" s="195">
        <f t="shared" si="189"/>
        <v>0</v>
      </c>
      <c r="EP85" s="195">
        <f t="shared" si="189"/>
        <v>0</v>
      </c>
    </row>
    <row r="86" spans="2:146" x14ac:dyDescent="0.2">
      <c r="B86" s="126">
        <f t="shared" si="135"/>
        <v>1</v>
      </c>
      <c r="C86" s="126" t="str">
        <f t="shared" ca="1" si="136"/>
        <v/>
      </c>
      <c r="D86" s="126" t="str">
        <f t="shared" ca="1" si="137"/>
        <v/>
      </c>
      <c r="E86" s="126" t="str">
        <f t="shared" ca="1" si="138"/>
        <v/>
      </c>
      <c r="F86" s="127" t="str">
        <f ca="1">OFFSET(prihlasky!$H$1,$CJ86,0)</f>
        <v/>
      </c>
      <c r="G86" s="127" t="str">
        <f ca="1">IF(OFFSET(prihlasky!$B$1,$CJ86,0)="","",(OFFSET(prihlasky!$B$1,$CJ86,0)))</f>
        <v/>
      </c>
      <c r="H86" s="127">
        <f ca="1">OFFSET(prihlasky!$I$1,$CJ86,0)</f>
        <v>0</v>
      </c>
      <c r="I86" s="127">
        <f ca="1">OFFSET(prihlasky!$A$1,$CJ86,0)</f>
        <v>0</v>
      </c>
      <c r="J86" s="126">
        <f t="shared" si="139"/>
        <v>0</v>
      </c>
      <c r="K86" s="159">
        <f t="shared" si="140"/>
        <v>0</v>
      </c>
      <c r="L86" s="131">
        <f t="shared" ca="1" si="141"/>
        <v>0</v>
      </c>
      <c r="M86" s="127" t="str">
        <f ca="1">IF(OR(CH86=0,ISERROR(MATCH(I86,KKoef!E:E,0))),"",MATCH(I86,KKoef!E:E,0)-1)</f>
        <v/>
      </c>
      <c r="N86" s="127" t="str">
        <f ca="1">IF(M86="","",OFFSET(KKoef!$B$1,M86,0))</f>
        <v/>
      </c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250"/>
      <c r="AA86" s="119">
        <f t="shared" ca="1" si="76"/>
        <v>0</v>
      </c>
      <c r="AB86" s="252">
        <f t="shared" si="190"/>
        <v>0</v>
      </c>
      <c r="AC86" s="119">
        <f t="shared" si="191"/>
        <v>0</v>
      </c>
      <c r="AD86" s="252">
        <f t="shared" si="192"/>
        <v>0</v>
      </c>
      <c r="AE86" s="170">
        <f t="shared" ca="1" si="77"/>
        <v>0</v>
      </c>
      <c r="AF86" s="22"/>
      <c r="AG86" s="224"/>
      <c r="AH86" s="194"/>
      <c r="AI86" s="194"/>
      <c r="AJ86" s="194"/>
      <c r="AK86" s="225"/>
      <c r="AL86" s="224"/>
      <c r="AM86" s="194"/>
      <c r="AN86" s="194"/>
      <c r="AO86" s="194"/>
      <c r="AP86" s="225"/>
      <c r="AQ86" s="224"/>
      <c r="AR86" s="194"/>
      <c r="AS86" s="194"/>
      <c r="AT86" s="194"/>
      <c r="AU86" s="225"/>
      <c r="AV86" s="224"/>
      <c r="AW86" s="194"/>
      <c r="AX86" s="194"/>
      <c r="AY86" s="194"/>
      <c r="AZ86" s="225"/>
      <c r="BA86" s="224"/>
      <c r="BB86" s="194"/>
      <c r="BC86" s="194"/>
      <c r="BD86" s="194"/>
      <c r="BE86" s="225"/>
      <c r="BF86" s="224"/>
      <c r="BG86" s="194"/>
      <c r="BH86" s="194"/>
      <c r="BI86" s="194"/>
      <c r="BJ86" s="225"/>
      <c r="BK86" s="212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215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69">
        <f t="shared" si="142"/>
        <v>0</v>
      </c>
      <c r="CH86" s="26">
        <f t="shared" si="78"/>
        <v>0</v>
      </c>
      <c r="CJ86" s="39">
        <v>78</v>
      </c>
      <c r="CK86" s="16">
        <f t="shared" si="143"/>
        <v>0</v>
      </c>
      <c r="CL86" s="51">
        <f t="shared" ca="1" si="134"/>
        <v>0</v>
      </c>
      <c r="CM86" s="51">
        <f t="shared" ca="1" si="134"/>
        <v>0</v>
      </c>
      <c r="CN86" s="51">
        <f t="shared" ca="1" si="134"/>
        <v>0</v>
      </c>
      <c r="CO86" s="51">
        <f t="shared" ca="1" si="144"/>
        <v>0</v>
      </c>
      <c r="CQ86" s="107">
        <f t="shared" si="145"/>
        <v>0</v>
      </c>
      <c r="CR86" s="107">
        <f t="shared" si="146"/>
        <v>0</v>
      </c>
      <c r="CS86" s="107">
        <f t="shared" si="147"/>
        <v>0</v>
      </c>
      <c r="CT86" s="107">
        <f t="shared" si="148"/>
        <v>0</v>
      </c>
      <c r="CU86" s="107">
        <f t="shared" si="149"/>
        <v>0</v>
      </c>
      <c r="CV86" s="107">
        <f t="shared" si="150"/>
        <v>0</v>
      </c>
      <c r="CW86" s="107">
        <f t="shared" si="151"/>
        <v>0</v>
      </c>
      <c r="CX86" s="107">
        <f t="shared" si="152"/>
        <v>0</v>
      </c>
      <c r="CY86" s="107">
        <f t="shared" si="153"/>
        <v>0</v>
      </c>
      <c r="CZ86" s="107">
        <f t="shared" si="154"/>
        <v>0</v>
      </c>
      <c r="DA86" s="107">
        <f t="shared" si="155"/>
        <v>0</v>
      </c>
      <c r="DB86" s="107">
        <f t="shared" si="156"/>
        <v>0</v>
      </c>
      <c r="DC86" s="107">
        <f t="shared" si="157"/>
        <v>0</v>
      </c>
      <c r="DD86" s="107">
        <f t="shared" si="158"/>
        <v>0</v>
      </c>
      <c r="DE86" s="107">
        <f t="shared" si="159"/>
        <v>0</v>
      </c>
      <c r="DF86" s="107">
        <f t="shared" si="160"/>
        <v>0</v>
      </c>
      <c r="DG86" s="107">
        <f t="shared" si="161"/>
        <v>0</v>
      </c>
      <c r="DH86" s="107">
        <f t="shared" si="162"/>
        <v>0</v>
      </c>
      <c r="DI86" s="107">
        <f t="shared" si="163"/>
        <v>0</v>
      </c>
      <c r="DJ86" s="107">
        <f t="shared" si="164"/>
        <v>0</v>
      </c>
      <c r="DK86" s="107">
        <f t="shared" si="165"/>
        <v>0</v>
      </c>
      <c r="DL86" s="107">
        <f t="shared" si="166"/>
        <v>0</v>
      </c>
      <c r="DM86" s="107">
        <f t="shared" si="167"/>
        <v>0</v>
      </c>
      <c r="DN86" s="107">
        <f t="shared" si="168"/>
        <v>0</v>
      </c>
      <c r="DO86" s="107">
        <f t="shared" si="169"/>
        <v>0</v>
      </c>
      <c r="DP86" s="107">
        <f t="shared" si="170"/>
        <v>0</v>
      </c>
      <c r="DQ86" s="107">
        <f t="shared" si="171"/>
        <v>0</v>
      </c>
      <c r="DR86" s="107">
        <f t="shared" si="172"/>
        <v>0</v>
      </c>
      <c r="DS86" s="107">
        <f t="shared" si="173"/>
        <v>0</v>
      </c>
      <c r="DT86" s="107">
        <f t="shared" si="174"/>
        <v>0</v>
      </c>
      <c r="DV86" s="107">
        <f t="shared" si="175"/>
        <v>0</v>
      </c>
      <c r="DW86" s="107">
        <f t="shared" si="176"/>
        <v>0</v>
      </c>
      <c r="DX86" s="107">
        <f t="shared" si="177"/>
        <v>0</v>
      </c>
      <c r="DY86" s="107">
        <f t="shared" si="178"/>
        <v>0</v>
      </c>
      <c r="DZ86" s="107">
        <f t="shared" si="179"/>
        <v>0</v>
      </c>
      <c r="EA86" s="107">
        <f t="shared" si="180"/>
        <v>0</v>
      </c>
      <c r="EB86" s="107">
        <f t="shared" si="181"/>
        <v>0</v>
      </c>
      <c r="EC86" s="107">
        <f t="shared" si="182"/>
        <v>0</v>
      </c>
      <c r="ED86" s="107">
        <f t="shared" si="183"/>
        <v>0</v>
      </c>
      <c r="EE86" s="107">
        <f t="shared" si="184"/>
        <v>0</v>
      </c>
      <c r="EG86" s="195">
        <f t="shared" si="185"/>
        <v>0</v>
      </c>
      <c r="EH86" s="195">
        <f t="shared" si="186"/>
        <v>0</v>
      </c>
      <c r="EI86" s="195">
        <f t="shared" si="187"/>
        <v>0</v>
      </c>
      <c r="EJ86" s="195">
        <f t="shared" si="188"/>
        <v>0</v>
      </c>
      <c r="EK86" s="195">
        <f t="shared" si="189"/>
        <v>0</v>
      </c>
      <c r="EL86" s="195">
        <f t="shared" si="189"/>
        <v>0</v>
      </c>
      <c r="EM86" s="195">
        <f t="shared" si="189"/>
        <v>0</v>
      </c>
      <c r="EN86" s="195">
        <f t="shared" si="189"/>
        <v>0</v>
      </c>
      <c r="EO86" s="195">
        <f t="shared" si="189"/>
        <v>0</v>
      </c>
      <c r="EP86" s="195">
        <f t="shared" si="189"/>
        <v>0</v>
      </c>
    </row>
    <row r="87" spans="2:146" x14ac:dyDescent="0.2">
      <c r="B87" s="126">
        <f t="shared" si="135"/>
        <v>1</v>
      </c>
      <c r="C87" s="126" t="str">
        <f t="shared" ca="1" si="136"/>
        <v/>
      </c>
      <c r="D87" s="126" t="str">
        <f t="shared" ca="1" si="137"/>
        <v/>
      </c>
      <c r="E87" s="126" t="str">
        <f t="shared" ca="1" si="138"/>
        <v/>
      </c>
      <c r="F87" s="127" t="str">
        <f ca="1">OFFSET(prihlasky!$H$1,$CJ87,0)</f>
        <v/>
      </c>
      <c r="G87" s="127" t="str">
        <f ca="1">IF(OFFSET(prihlasky!$B$1,$CJ87,0)="","",(OFFSET(prihlasky!$B$1,$CJ87,0)))</f>
        <v/>
      </c>
      <c r="H87" s="127">
        <f ca="1">OFFSET(prihlasky!$I$1,$CJ87,0)</f>
        <v>0</v>
      </c>
      <c r="I87" s="127">
        <f ca="1">OFFSET(prihlasky!$A$1,$CJ87,0)</f>
        <v>0</v>
      </c>
      <c r="J87" s="126">
        <f t="shared" si="139"/>
        <v>0</v>
      </c>
      <c r="K87" s="159">
        <f t="shared" si="140"/>
        <v>0</v>
      </c>
      <c r="L87" s="131">
        <f t="shared" ca="1" si="141"/>
        <v>0</v>
      </c>
      <c r="M87" s="127" t="str">
        <f ca="1">IF(OR(CH87=0,ISERROR(MATCH(I87,KKoef!E:E,0))),"",MATCH(I87,KKoef!E:E,0)-1)</f>
        <v/>
      </c>
      <c r="N87" s="127" t="str">
        <f ca="1">IF(M87="","",OFFSET(KKoef!$B$1,M87,0))</f>
        <v/>
      </c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250"/>
      <c r="AA87" s="119">
        <f t="shared" ca="1" si="76"/>
        <v>0</v>
      </c>
      <c r="AB87" s="252">
        <f t="shared" si="190"/>
        <v>0</v>
      </c>
      <c r="AC87" s="119">
        <f t="shared" si="191"/>
        <v>0</v>
      </c>
      <c r="AD87" s="252">
        <f t="shared" si="192"/>
        <v>0</v>
      </c>
      <c r="AE87" s="170">
        <f t="shared" ca="1" si="77"/>
        <v>0</v>
      </c>
      <c r="AF87" s="22"/>
      <c r="AG87" s="224"/>
      <c r="AH87" s="194"/>
      <c r="AI87" s="194"/>
      <c r="AJ87" s="194"/>
      <c r="AK87" s="225"/>
      <c r="AL87" s="224"/>
      <c r="AM87" s="194"/>
      <c r="AN87" s="194"/>
      <c r="AO87" s="194"/>
      <c r="AP87" s="225"/>
      <c r="AQ87" s="224"/>
      <c r="AR87" s="194"/>
      <c r="AS87" s="194"/>
      <c r="AT87" s="194"/>
      <c r="AU87" s="225"/>
      <c r="AV87" s="224"/>
      <c r="AW87" s="194"/>
      <c r="AX87" s="194"/>
      <c r="AY87" s="194"/>
      <c r="AZ87" s="225"/>
      <c r="BA87" s="224"/>
      <c r="BB87" s="194"/>
      <c r="BC87" s="194"/>
      <c r="BD87" s="194"/>
      <c r="BE87" s="225"/>
      <c r="BF87" s="224"/>
      <c r="BG87" s="194"/>
      <c r="BH87" s="194"/>
      <c r="BI87" s="194"/>
      <c r="BJ87" s="225"/>
      <c r="BK87" s="212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215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69">
        <f t="shared" si="142"/>
        <v>0</v>
      </c>
      <c r="CH87" s="26">
        <f t="shared" si="78"/>
        <v>0</v>
      </c>
      <c r="CJ87" s="39">
        <v>79</v>
      </c>
      <c r="CK87" s="16">
        <f t="shared" si="143"/>
        <v>0</v>
      </c>
      <c r="CL87" s="51">
        <f t="shared" ca="1" si="134"/>
        <v>0</v>
      </c>
      <c r="CM87" s="51">
        <f t="shared" ca="1" si="134"/>
        <v>0</v>
      </c>
      <c r="CN87" s="51">
        <f t="shared" ca="1" si="134"/>
        <v>0</v>
      </c>
      <c r="CO87" s="51">
        <f t="shared" ca="1" si="144"/>
        <v>0</v>
      </c>
      <c r="CQ87" s="107">
        <f t="shared" si="145"/>
        <v>0</v>
      </c>
      <c r="CR87" s="107">
        <f t="shared" si="146"/>
        <v>0</v>
      </c>
      <c r="CS87" s="107">
        <f t="shared" si="147"/>
        <v>0</v>
      </c>
      <c r="CT87" s="107">
        <f t="shared" si="148"/>
        <v>0</v>
      </c>
      <c r="CU87" s="107">
        <f t="shared" si="149"/>
        <v>0</v>
      </c>
      <c r="CV87" s="107">
        <f t="shared" si="150"/>
        <v>0</v>
      </c>
      <c r="CW87" s="107">
        <f t="shared" si="151"/>
        <v>0</v>
      </c>
      <c r="CX87" s="107">
        <f t="shared" si="152"/>
        <v>0</v>
      </c>
      <c r="CY87" s="107">
        <f t="shared" si="153"/>
        <v>0</v>
      </c>
      <c r="CZ87" s="107">
        <f t="shared" si="154"/>
        <v>0</v>
      </c>
      <c r="DA87" s="107">
        <f t="shared" si="155"/>
        <v>0</v>
      </c>
      <c r="DB87" s="107">
        <f t="shared" si="156"/>
        <v>0</v>
      </c>
      <c r="DC87" s="107">
        <f t="shared" si="157"/>
        <v>0</v>
      </c>
      <c r="DD87" s="107">
        <f t="shared" si="158"/>
        <v>0</v>
      </c>
      <c r="DE87" s="107">
        <f t="shared" si="159"/>
        <v>0</v>
      </c>
      <c r="DF87" s="107">
        <f t="shared" si="160"/>
        <v>0</v>
      </c>
      <c r="DG87" s="107">
        <f t="shared" si="161"/>
        <v>0</v>
      </c>
      <c r="DH87" s="107">
        <f t="shared" si="162"/>
        <v>0</v>
      </c>
      <c r="DI87" s="107">
        <f t="shared" si="163"/>
        <v>0</v>
      </c>
      <c r="DJ87" s="107">
        <f t="shared" si="164"/>
        <v>0</v>
      </c>
      <c r="DK87" s="107">
        <f t="shared" si="165"/>
        <v>0</v>
      </c>
      <c r="DL87" s="107">
        <f t="shared" si="166"/>
        <v>0</v>
      </c>
      <c r="DM87" s="107">
        <f t="shared" si="167"/>
        <v>0</v>
      </c>
      <c r="DN87" s="107">
        <f t="shared" si="168"/>
        <v>0</v>
      </c>
      <c r="DO87" s="107">
        <f t="shared" si="169"/>
        <v>0</v>
      </c>
      <c r="DP87" s="107">
        <f t="shared" si="170"/>
        <v>0</v>
      </c>
      <c r="DQ87" s="107">
        <f t="shared" si="171"/>
        <v>0</v>
      </c>
      <c r="DR87" s="107">
        <f t="shared" si="172"/>
        <v>0</v>
      </c>
      <c r="DS87" s="107">
        <f t="shared" si="173"/>
        <v>0</v>
      </c>
      <c r="DT87" s="107">
        <f t="shared" si="174"/>
        <v>0</v>
      </c>
      <c r="DV87" s="107">
        <f t="shared" si="175"/>
        <v>0</v>
      </c>
      <c r="DW87" s="107">
        <f t="shared" si="176"/>
        <v>0</v>
      </c>
      <c r="DX87" s="107">
        <f t="shared" si="177"/>
        <v>0</v>
      </c>
      <c r="DY87" s="107">
        <f t="shared" si="178"/>
        <v>0</v>
      </c>
      <c r="DZ87" s="107">
        <f t="shared" si="179"/>
        <v>0</v>
      </c>
      <c r="EA87" s="107">
        <f t="shared" si="180"/>
        <v>0</v>
      </c>
      <c r="EB87" s="107">
        <f t="shared" si="181"/>
        <v>0</v>
      </c>
      <c r="EC87" s="107">
        <f t="shared" si="182"/>
        <v>0</v>
      </c>
      <c r="ED87" s="107">
        <f t="shared" si="183"/>
        <v>0</v>
      </c>
      <c r="EE87" s="107">
        <f t="shared" si="184"/>
        <v>0</v>
      </c>
      <c r="EG87" s="195">
        <f t="shared" si="185"/>
        <v>0</v>
      </c>
      <c r="EH87" s="195">
        <f t="shared" si="186"/>
        <v>0</v>
      </c>
      <c r="EI87" s="195">
        <f t="shared" si="187"/>
        <v>0</v>
      </c>
      <c r="EJ87" s="195">
        <f t="shared" si="188"/>
        <v>0</v>
      </c>
      <c r="EK87" s="195">
        <f t="shared" si="189"/>
        <v>0</v>
      </c>
      <c r="EL87" s="195">
        <f t="shared" si="189"/>
        <v>0</v>
      </c>
      <c r="EM87" s="195">
        <f t="shared" si="189"/>
        <v>0</v>
      </c>
      <c r="EN87" s="195">
        <f t="shared" si="189"/>
        <v>0</v>
      </c>
      <c r="EO87" s="195">
        <f t="shared" si="189"/>
        <v>0</v>
      </c>
      <c r="EP87" s="195">
        <f t="shared" si="189"/>
        <v>0</v>
      </c>
    </row>
    <row r="88" spans="2:146" x14ac:dyDescent="0.2">
      <c r="B88" s="126">
        <f t="shared" si="135"/>
        <v>1</v>
      </c>
      <c r="C88" s="126" t="str">
        <f t="shared" ca="1" si="136"/>
        <v/>
      </c>
      <c r="D88" s="126" t="str">
        <f t="shared" ca="1" si="137"/>
        <v/>
      </c>
      <c r="E88" s="126" t="str">
        <f t="shared" ca="1" si="138"/>
        <v/>
      </c>
      <c r="F88" s="127" t="str">
        <f ca="1">OFFSET(prihlasky!$H$1,$CJ88,0)</f>
        <v/>
      </c>
      <c r="G88" s="127" t="str">
        <f ca="1">IF(OFFSET(prihlasky!$B$1,$CJ88,0)="","",(OFFSET(prihlasky!$B$1,$CJ88,0)))</f>
        <v/>
      </c>
      <c r="H88" s="127">
        <f ca="1">OFFSET(prihlasky!$I$1,$CJ88,0)</f>
        <v>0</v>
      </c>
      <c r="I88" s="127">
        <f ca="1">OFFSET(prihlasky!$A$1,$CJ88,0)</f>
        <v>0</v>
      </c>
      <c r="J88" s="126">
        <f t="shared" si="139"/>
        <v>0</v>
      </c>
      <c r="K88" s="159">
        <f t="shared" si="140"/>
        <v>0</v>
      </c>
      <c r="L88" s="131">
        <f t="shared" ca="1" si="141"/>
        <v>0</v>
      </c>
      <c r="M88" s="127" t="str">
        <f ca="1">IF(OR(CH88=0,ISERROR(MATCH(I88,KKoef!E:E,0))),"",MATCH(I88,KKoef!E:E,0)-1)</f>
        <v/>
      </c>
      <c r="N88" s="127" t="str">
        <f ca="1">IF(M88="","",OFFSET(KKoef!$B$1,M88,0))</f>
        <v/>
      </c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250"/>
      <c r="AA88" s="119">
        <f t="shared" ca="1" si="76"/>
        <v>0</v>
      </c>
      <c r="AB88" s="252">
        <f t="shared" si="190"/>
        <v>0</v>
      </c>
      <c r="AC88" s="119">
        <f t="shared" si="191"/>
        <v>0</v>
      </c>
      <c r="AD88" s="252">
        <f t="shared" si="192"/>
        <v>0</v>
      </c>
      <c r="AE88" s="170">
        <f t="shared" ca="1" si="77"/>
        <v>0</v>
      </c>
      <c r="AF88" s="22"/>
      <c r="AG88" s="224"/>
      <c r="AH88" s="194"/>
      <c r="AI88" s="194"/>
      <c r="AJ88" s="194"/>
      <c r="AK88" s="225"/>
      <c r="AL88" s="224"/>
      <c r="AM88" s="194"/>
      <c r="AN88" s="194"/>
      <c r="AO88" s="194"/>
      <c r="AP88" s="225"/>
      <c r="AQ88" s="224"/>
      <c r="AR88" s="194"/>
      <c r="AS88" s="194"/>
      <c r="AT88" s="194"/>
      <c r="AU88" s="225"/>
      <c r="AV88" s="224"/>
      <c r="AW88" s="194"/>
      <c r="AX88" s="194"/>
      <c r="AY88" s="194"/>
      <c r="AZ88" s="225"/>
      <c r="BA88" s="224"/>
      <c r="BB88" s="194"/>
      <c r="BC88" s="194"/>
      <c r="BD88" s="194"/>
      <c r="BE88" s="225"/>
      <c r="BF88" s="224"/>
      <c r="BG88" s="194"/>
      <c r="BH88" s="194"/>
      <c r="BI88" s="194"/>
      <c r="BJ88" s="225"/>
      <c r="BK88" s="212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215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69">
        <f t="shared" si="142"/>
        <v>0</v>
      </c>
      <c r="CH88" s="26">
        <f t="shared" si="78"/>
        <v>0</v>
      </c>
      <c r="CJ88" s="39">
        <v>80</v>
      </c>
      <c r="CK88" s="16">
        <f t="shared" si="143"/>
        <v>0</v>
      </c>
      <c r="CL88" s="51">
        <f t="shared" ca="1" si="134"/>
        <v>0</v>
      </c>
      <c r="CM88" s="51">
        <f t="shared" ca="1" si="134"/>
        <v>0</v>
      </c>
      <c r="CN88" s="51">
        <f t="shared" ca="1" si="134"/>
        <v>0</v>
      </c>
      <c r="CO88" s="51">
        <f t="shared" ca="1" si="144"/>
        <v>0</v>
      </c>
      <c r="CQ88" s="107">
        <f t="shared" si="145"/>
        <v>0</v>
      </c>
      <c r="CR88" s="107">
        <f t="shared" si="146"/>
        <v>0</v>
      </c>
      <c r="CS88" s="107">
        <f t="shared" si="147"/>
        <v>0</v>
      </c>
      <c r="CT88" s="107">
        <f t="shared" si="148"/>
        <v>0</v>
      </c>
      <c r="CU88" s="107">
        <f t="shared" si="149"/>
        <v>0</v>
      </c>
      <c r="CV88" s="107">
        <f t="shared" si="150"/>
        <v>0</v>
      </c>
      <c r="CW88" s="107">
        <f t="shared" si="151"/>
        <v>0</v>
      </c>
      <c r="CX88" s="107">
        <f t="shared" si="152"/>
        <v>0</v>
      </c>
      <c r="CY88" s="107">
        <f t="shared" si="153"/>
        <v>0</v>
      </c>
      <c r="CZ88" s="107">
        <f t="shared" si="154"/>
        <v>0</v>
      </c>
      <c r="DA88" s="107">
        <f t="shared" si="155"/>
        <v>0</v>
      </c>
      <c r="DB88" s="107">
        <f t="shared" si="156"/>
        <v>0</v>
      </c>
      <c r="DC88" s="107">
        <f t="shared" si="157"/>
        <v>0</v>
      </c>
      <c r="DD88" s="107">
        <f t="shared" si="158"/>
        <v>0</v>
      </c>
      <c r="DE88" s="107">
        <f t="shared" si="159"/>
        <v>0</v>
      </c>
      <c r="DF88" s="107">
        <f t="shared" si="160"/>
        <v>0</v>
      </c>
      <c r="DG88" s="107">
        <f t="shared" si="161"/>
        <v>0</v>
      </c>
      <c r="DH88" s="107">
        <f t="shared" si="162"/>
        <v>0</v>
      </c>
      <c r="DI88" s="107">
        <f t="shared" si="163"/>
        <v>0</v>
      </c>
      <c r="DJ88" s="107">
        <f t="shared" si="164"/>
        <v>0</v>
      </c>
      <c r="DK88" s="107">
        <f t="shared" si="165"/>
        <v>0</v>
      </c>
      <c r="DL88" s="107">
        <f t="shared" si="166"/>
        <v>0</v>
      </c>
      <c r="DM88" s="107">
        <f t="shared" si="167"/>
        <v>0</v>
      </c>
      <c r="DN88" s="107">
        <f t="shared" si="168"/>
        <v>0</v>
      </c>
      <c r="DO88" s="107">
        <f t="shared" si="169"/>
        <v>0</v>
      </c>
      <c r="DP88" s="107">
        <f t="shared" si="170"/>
        <v>0</v>
      </c>
      <c r="DQ88" s="107">
        <f t="shared" si="171"/>
        <v>0</v>
      </c>
      <c r="DR88" s="107">
        <f t="shared" si="172"/>
        <v>0</v>
      </c>
      <c r="DS88" s="107">
        <f t="shared" si="173"/>
        <v>0</v>
      </c>
      <c r="DT88" s="107">
        <f t="shared" si="174"/>
        <v>0</v>
      </c>
      <c r="DV88" s="107">
        <f t="shared" si="175"/>
        <v>0</v>
      </c>
      <c r="DW88" s="107">
        <f t="shared" si="176"/>
        <v>0</v>
      </c>
      <c r="DX88" s="107">
        <f t="shared" si="177"/>
        <v>0</v>
      </c>
      <c r="DY88" s="107">
        <f t="shared" si="178"/>
        <v>0</v>
      </c>
      <c r="DZ88" s="107">
        <f t="shared" si="179"/>
        <v>0</v>
      </c>
      <c r="EA88" s="107">
        <f t="shared" si="180"/>
        <v>0</v>
      </c>
      <c r="EB88" s="107">
        <f t="shared" si="181"/>
        <v>0</v>
      </c>
      <c r="EC88" s="107">
        <f t="shared" si="182"/>
        <v>0</v>
      </c>
      <c r="ED88" s="107">
        <f t="shared" si="183"/>
        <v>0</v>
      </c>
      <c r="EE88" s="107">
        <f t="shared" si="184"/>
        <v>0</v>
      </c>
      <c r="EG88" s="195">
        <f t="shared" si="185"/>
        <v>0</v>
      </c>
      <c r="EH88" s="195">
        <f t="shared" si="186"/>
        <v>0</v>
      </c>
      <c r="EI88" s="195">
        <f t="shared" si="187"/>
        <v>0</v>
      </c>
      <c r="EJ88" s="195">
        <f t="shared" si="188"/>
        <v>0</v>
      </c>
      <c r="EK88" s="195">
        <f t="shared" si="189"/>
        <v>0</v>
      </c>
      <c r="EL88" s="195">
        <f t="shared" si="189"/>
        <v>0</v>
      </c>
      <c r="EM88" s="195">
        <f t="shared" si="189"/>
        <v>0</v>
      </c>
      <c r="EN88" s="195">
        <f t="shared" si="189"/>
        <v>0</v>
      </c>
      <c r="EO88" s="195">
        <f t="shared" si="189"/>
        <v>0</v>
      </c>
      <c r="EP88" s="195">
        <f t="shared" si="189"/>
        <v>0</v>
      </c>
    </row>
    <row r="89" spans="2:146" x14ac:dyDescent="0.2">
      <c r="B89" s="126">
        <f t="shared" si="135"/>
        <v>1</v>
      </c>
      <c r="C89" s="126" t="str">
        <f t="shared" ca="1" si="136"/>
        <v/>
      </c>
      <c r="D89" s="126" t="str">
        <f t="shared" ca="1" si="137"/>
        <v/>
      </c>
      <c r="E89" s="126" t="str">
        <f t="shared" ca="1" si="138"/>
        <v/>
      </c>
      <c r="F89" s="127" t="str">
        <f ca="1">OFFSET(prihlasky!$H$1,$CJ89,0)</f>
        <v/>
      </c>
      <c r="G89" s="127" t="str">
        <f ca="1">IF(OFFSET(prihlasky!$B$1,$CJ89,0)="","",(OFFSET(prihlasky!$B$1,$CJ89,0)))</f>
        <v/>
      </c>
      <c r="H89" s="127">
        <f ca="1">OFFSET(prihlasky!$I$1,$CJ89,0)</f>
        <v>0</v>
      </c>
      <c r="I89" s="127">
        <f ca="1">OFFSET(prihlasky!$A$1,$CJ89,0)</f>
        <v>0</v>
      </c>
      <c r="J89" s="126">
        <f t="shared" si="139"/>
        <v>0</v>
      </c>
      <c r="K89" s="159">
        <f t="shared" si="140"/>
        <v>0</v>
      </c>
      <c r="L89" s="131">
        <f t="shared" ca="1" si="141"/>
        <v>0</v>
      </c>
      <c r="M89" s="127" t="str">
        <f ca="1">IF(OR(CH89=0,ISERROR(MATCH(I89,KKoef!E:E,0))),"",MATCH(I89,KKoef!E:E,0)-1)</f>
        <v/>
      </c>
      <c r="N89" s="127" t="str">
        <f ca="1">IF(M89="","",OFFSET(KKoef!$B$1,M89,0))</f>
        <v/>
      </c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250"/>
      <c r="AA89" s="119">
        <f t="shared" ca="1" si="76"/>
        <v>0</v>
      </c>
      <c r="AB89" s="252">
        <f t="shared" si="190"/>
        <v>0</v>
      </c>
      <c r="AC89" s="119">
        <f t="shared" si="191"/>
        <v>0</v>
      </c>
      <c r="AD89" s="252">
        <f t="shared" si="192"/>
        <v>0</v>
      </c>
      <c r="AE89" s="170">
        <f t="shared" ca="1" si="77"/>
        <v>0</v>
      </c>
      <c r="AF89" s="22"/>
      <c r="AG89" s="224"/>
      <c r="AH89" s="194"/>
      <c r="AI89" s="194"/>
      <c r="AJ89" s="194"/>
      <c r="AK89" s="225"/>
      <c r="AL89" s="224"/>
      <c r="AM89" s="194"/>
      <c r="AN89" s="194"/>
      <c r="AO89" s="194"/>
      <c r="AP89" s="225"/>
      <c r="AQ89" s="224"/>
      <c r="AR89" s="194"/>
      <c r="AS89" s="194"/>
      <c r="AT89" s="194"/>
      <c r="AU89" s="225"/>
      <c r="AV89" s="224"/>
      <c r="AW89" s="194"/>
      <c r="AX89" s="194"/>
      <c r="AY89" s="194"/>
      <c r="AZ89" s="225"/>
      <c r="BA89" s="224"/>
      <c r="BB89" s="194"/>
      <c r="BC89" s="194"/>
      <c r="BD89" s="194"/>
      <c r="BE89" s="225"/>
      <c r="BF89" s="224"/>
      <c r="BG89" s="194"/>
      <c r="BH89" s="194"/>
      <c r="BI89" s="194"/>
      <c r="BJ89" s="225"/>
      <c r="BK89" s="212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215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69">
        <f t="shared" si="142"/>
        <v>0</v>
      </c>
      <c r="CH89" s="26">
        <f t="shared" si="78"/>
        <v>0</v>
      </c>
      <c r="CJ89" s="39">
        <v>81</v>
      </c>
      <c r="CK89" s="16">
        <f t="shared" si="143"/>
        <v>0</v>
      </c>
      <c r="CL89" s="51">
        <f t="shared" ref="CL89:CN108" ca="1" si="193">IF($H89=CL$8,$CK89,0)</f>
        <v>0</v>
      </c>
      <c r="CM89" s="51">
        <f t="shared" ca="1" si="193"/>
        <v>0</v>
      </c>
      <c r="CN89" s="51">
        <f t="shared" ca="1" si="193"/>
        <v>0</v>
      </c>
      <c r="CO89" s="51">
        <f t="shared" ca="1" si="144"/>
        <v>0</v>
      </c>
      <c r="CQ89" s="107">
        <f t="shared" si="145"/>
        <v>0</v>
      </c>
      <c r="CR89" s="107">
        <f t="shared" si="146"/>
        <v>0</v>
      </c>
      <c r="CS89" s="107">
        <f t="shared" si="147"/>
        <v>0</v>
      </c>
      <c r="CT89" s="107">
        <f t="shared" si="148"/>
        <v>0</v>
      </c>
      <c r="CU89" s="107">
        <f t="shared" si="149"/>
        <v>0</v>
      </c>
      <c r="CV89" s="107">
        <f t="shared" si="150"/>
        <v>0</v>
      </c>
      <c r="CW89" s="107">
        <f t="shared" si="151"/>
        <v>0</v>
      </c>
      <c r="CX89" s="107">
        <f t="shared" si="152"/>
        <v>0</v>
      </c>
      <c r="CY89" s="107">
        <f t="shared" si="153"/>
        <v>0</v>
      </c>
      <c r="CZ89" s="107">
        <f t="shared" si="154"/>
        <v>0</v>
      </c>
      <c r="DA89" s="107">
        <f t="shared" si="155"/>
        <v>0</v>
      </c>
      <c r="DB89" s="107">
        <f t="shared" si="156"/>
        <v>0</v>
      </c>
      <c r="DC89" s="107">
        <f t="shared" si="157"/>
        <v>0</v>
      </c>
      <c r="DD89" s="107">
        <f t="shared" si="158"/>
        <v>0</v>
      </c>
      <c r="DE89" s="107">
        <f t="shared" si="159"/>
        <v>0</v>
      </c>
      <c r="DF89" s="107">
        <f t="shared" si="160"/>
        <v>0</v>
      </c>
      <c r="DG89" s="107">
        <f t="shared" si="161"/>
        <v>0</v>
      </c>
      <c r="DH89" s="107">
        <f t="shared" si="162"/>
        <v>0</v>
      </c>
      <c r="DI89" s="107">
        <f t="shared" si="163"/>
        <v>0</v>
      </c>
      <c r="DJ89" s="107">
        <f t="shared" si="164"/>
        <v>0</v>
      </c>
      <c r="DK89" s="107">
        <f t="shared" si="165"/>
        <v>0</v>
      </c>
      <c r="DL89" s="107">
        <f t="shared" si="166"/>
        <v>0</v>
      </c>
      <c r="DM89" s="107">
        <f t="shared" si="167"/>
        <v>0</v>
      </c>
      <c r="DN89" s="107">
        <f t="shared" si="168"/>
        <v>0</v>
      </c>
      <c r="DO89" s="107">
        <f t="shared" si="169"/>
        <v>0</v>
      </c>
      <c r="DP89" s="107">
        <f t="shared" si="170"/>
        <v>0</v>
      </c>
      <c r="DQ89" s="107">
        <f t="shared" si="171"/>
        <v>0</v>
      </c>
      <c r="DR89" s="107">
        <f t="shared" si="172"/>
        <v>0</v>
      </c>
      <c r="DS89" s="107">
        <f t="shared" si="173"/>
        <v>0</v>
      </c>
      <c r="DT89" s="107">
        <f t="shared" si="174"/>
        <v>0</v>
      </c>
      <c r="DV89" s="107">
        <f t="shared" si="175"/>
        <v>0</v>
      </c>
      <c r="DW89" s="107">
        <f t="shared" si="176"/>
        <v>0</v>
      </c>
      <c r="DX89" s="107">
        <f t="shared" si="177"/>
        <v>0</v>
      </c>
      <c r="DY89" s="107">
        <f t="shared" si="178"/>
        <v>0</v>
      </c>
      <c r="DZ89" s="107">
        <f t="shared" si="179"/>
        <v>0</v>
      </c>
      <c r="EA89" s="107">
        <f t="shared" si="180"/>
        <v>0</v>
      </c>
      <c r="EB89" s="107">
        <f t="shared" si="181"/>
        <v>0</v>
      </c>
      <c r="EC89" s="107">
        <f t="shared" si="182"/>
        <v>0</v>
      </c>
      <c r="ED89" s="107">
        <f t="shared" si="183"/>
        <v>0</v>
      </c>
      <c r="EE89" s="107">
        <f t="shared" si="184"/>
        <v>0</v>
      </c>
      <c r="EG89" s="195">
        <f t="shared" si="185"/>
        <v>0</v>
      </c>
      <c r="EH89" s="195">
        <f t="shared" si="186"/>
        <v>0</v>
      </c>
      <c r="EI89" s="195">
        <f t="shared" si="187"/>
        <v>0</v>
      </c>
      <c r="EJ89" s="195">
        <f t="shared" si="188"/>
        <v>0</v>
      </c>
      <c r="EK89" s="195">
        <f t="shared" ref="EK89:EP104" si="194">IF(CA$7="",0,CA89)</f>
        <v>0</v>
      </c>
      <c r="EL89" s="195">
        <f t="shared" si="194"/>
        <v>0</v>
      </c>
      <c r="EM89" s="195">
        <f t="shared" si="194"/>
        <v>0</v>
      </c>
      <c r="EN89" s="195">
        <f t="shared" si="194"/>
        <v>0</v>
      </c>
      <c r="EO89" s="195">
        <f t="shared" si="194"/>
        <v>0</v>
      </c>
      <c r="EP89" s="195">
        <f t="shared" si="194"/>
        <v>0</v>
      </c>
    </row>
    <row r="90" spans="2:146" x14ac:dyDescent="0.2">
      <c r="B90" s="126">
        <f t="shared" si="135"/>
        <v>1</v>
      </c>
      <c r="C90" s="126" t="str">
        <f t="shared" ca="1" si="136"/>
        <v/>
      </c>
      <c r="D90" s="126" t="str">
        <f t="shared" ca="1" si="137"/>
        <v/>
      </c>
      <c r="E90" s="126" t="str">
        <f t="shared" ca="1" si="138"/>
        <v/>
      </c>
      <c r="F90" s="127" t="str">
        <f ca="1">OFFSET(prihlasky!$H$1,$CJ90,0)</f>
        <v/>
      </c>
      <c r="G90" s="127" t="str">
        <f ca="1">IF(OFFSET(prihlasky!$B$1,$CJ90,0)="","",(OFFSET(prihlasky!$B$1,$CJ90,0)))</f>
        <v/>
      </c>
      <c r="H90" s="127">
        <f ca="1">OFFSET(prihlasky!$I$1,$CJ90,0)</f>
        <v>0</v>
      </c>
      <c r="I90" s="127">
        <f ca="1">OFFSET(prihlasky!$A$1,$CJ90,0)</f>
        <v>0</v>
      </c>
      <c r="J90" s="126">
        <f t="shared" si="139"/>
        <v>0</v>
      </c>
      <c r="K90" s="159">
        <f t="shared" si="140"/>
        <v>0</v>
      </c>
      <c r="L90" s="131">
        <f t="shared" ca="1" si="141"/>
        <v>0</v>
      </c>
      <c r="M90" s="127" t="str">
        <f ca="1">IF(OR(CH90=0,ISERROR(MATCH(I90,KKoef!E:E,0))),"",MATCH(I90,KKoef!E:E,0)-1)</f>
        <v/>
      </c>
      <c r="N90" s="127" t="str">
        <f ca="1">IF(M90="","",OFFSET(KKoef!$B$1,M90,0))</f>
        <v/>
      </c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250"/>
      <c r="AA90" s="119">
        <f t="shared" ca="1" si="76"/>
        <v>0</v>
      </c>
      <c r="AB90" s="252">
        <f t="shared" si="190"/>
        <v>0</v>
      </c>
      <c r="AC90" s="119">
        <f t="shared" si="191"/>
        <v>0</v>
      </c>
      <c r="AD90" s="252">
        <f t="shared" si="192"/>
        <v>0</v>
      </c>
      <c r="AE90" s="170">
        <f t="shared" ca="1" si="77"/>
        <v>0</v>
      </c>
      <c r="AF90" s="22"/>
      <c r="AG90" s="224"/>
      <c r="AH90" s="194"/>
      <c r="AI90" s="194"/>
      <c r="AJ90" s="194"/>
      <c r="AK90" s="225"/>
      <c r="AL90" s="224"/>
      <c r="AM90" s="194"/>
      <c r="AN90" s="194"/>
      <c r="AO90" s="194"/>
      <c r="AP90" s="225"/>
      <c r="AQ90" s="224"/>
      <c r="AR90" s="194"/>
      <c r="AS90" s="194"/>
      <c r="AT90" s="194"/>
      <c r="AU90" s="225"/>
      <c r="AV90" s="224"/>
      <c r="AW90" s="194"/>
      <c r="AX90" s="194"/>
      <c r="AY90" s="194"/>
      <c r="AZ90" s="225"/>
      <c r="BA90" s="224"/>
      <c r="BB90" s="194"/>
      <c r="BC90" s="194"/>
      <c r="BD90" s="194"/>
      <c r="BE90" s="225"/>
      <c r="BF90" s="224"/>
      <c r="BG90" s="194"/>
      <c r="BH90" s="194"/>
      <c r="BI90" s="194"/>
      <c r="BJ90" s="225"/>
      <c r="BK90" s="212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215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69">
        <f t="shared" si="142"/>
        <v>0</v>
      </c>
      <c r="CH90" s="26">
        <f t="shared" si="78"/>
        <v>0</v>
      </c>
      <c r="CJ90" s="39">
        <v>82</v>
      </c>
      <c r="CK90" s="16">
        <f t="shared" si="143"/>
        <v>0</v>
      </c>
      <c r="CL90" s="51">
        <f t="shared" ca="1" si="193"/>
        <v>0</v>
      </c>
      <c r="CM90" s="51">
        <f t="shared" ca="1" si="193"/>
        <v>0</v>
      </c>
      <c r="CN90" s="51">
        <f t="shared" ca="1" si="193"/>
        <v>0</v>
      </c>
      <c r="CO90" s="51">
        <f t="shared" ca="1" si="144"/>
        <v>0</v>
      </c>
      <c r="CQ90" s="107">
        <f t="shared" si="145"/>
        <v>0</v>
      </c>
      <c r="CR90" s="107">
        <f t="shared" si="146"/>
        <v>0</v>
      </c>
      <c r="CS90" s="107">
        <f t="shared" si="147"/>
        <v>0</v>
      </c>
      <c r="CT90" s="107">
        <f t="shared" si="148"/>
        <v>0</v>
      </c>
      <c r="CU90" s="107">
        <f t="shared" si="149"/>
        <v>0</v>
      </c>
      <c r="CV90" s="107">
        <f t="shared" si="150"/>
        <v>0</v>
      </c>
      <c r="CW90" s="107">
        <f t="shared" si="151"/>
        <v>0</v>
      </c>
      <c r="CX90" s="107">
        <f t="shared" si="152"/>
        <v>0</v>
      </c>
      <c r="CY90" s="107">
        <f t="shared" si="153"/>
        <v>0</v>
      </c>
      <c r="CZ90" s="107">
        <f t="shared" si="154"/>
        <v>0</v>
      </c>
      <c r="DA90" s="107">
        <f t="shared" si="155"/>
        <v>0</v>
      </c>
      <c r="DB90" s="107">
        <f t="shared" si="156"/>
        <v>0</v>
      </c>
      <c r="DC90" s="107">
        <f t="shared" si="157"/>
        <v>0</v>
      </c>
      <c r="DD90" s="107">
        <f t="shared" si="158"/>
        <v>0</v>
      </c>
      <c r="DE90" s="107">
        <f t="shared" si="159"/>
        <v>0</v>
      </c>
      <c r="DF90" s="107">
        <f t="shared" si="160"/>
        <v>0</v>
      </c>
      <c r="DG90" s="107">
        <f t="shared" si="161"/>
        <v>0</v>
      </c>
      <c r="DH90" s="107">
        <f t="shared" si="162"/>
        <v>0</v>
      </c>
      <c r="DI90" s="107">
        <f t="shared" si="163"/>
        <v>0</v>
      </c>
      <c r="DJ90" s="107">
        <f t="shared" si="164"/>
        <v>0</v>
      </c>
      <c r="DK90" s="107">
        <f t="shared" si="165"/>
        <v>0</v>
      </c>
      <c r="DL90" s="107">
        <f t="shared" si="166"/>
        <v>0</v>
      </c>
      <c r="DM90" s="107">
        <f t="shared" si="167"/>
        <v>0</v>
      </c>
      <c r="DN90" s="107">
        <f t="shared" si="168"/>
        <v>0</v>
      </c>
      <c r="DO90" s="107">
        <f t="shared" si="169"/>
        <v>0</v>
      </c>
      <c r="DP90" s="107">
        <f t="shared" si="170"/>
        <v>0</v>
      </c>
      <c r="DQ90" s="107">
        <f t="shared" si="171"/>
        <v>0</v>
      </c>
      <c r="DR90" s="107">
        <f t="shared" si="172"/>
        <v>0</v>
      </c>
      <c r="DS90" s="107">
        <f t="shared" si="173"/>
        <v>0</v>
      </c>
      <c r="DT90" s="107">
        <f t="shared" si="174"/>
        <v>0</v>
      </c>
      <c r="DV90" s="107">
        <f t="shared" si="175"/>
        <v>0</v>
      </c>
      <c r="DW90" s="107">
        <f t="shared" si="176"/>
        <v>0</v>
      </c>
      <c r="DX90" s="107">
        <f t="shared" si="177"/>
        <v>0</v>
      </c>
      <c r="DY90" s="107">
        <f t="shared" si="178"/>
        <v>0</v>
      </c>
      <c r="DZ90" s="107">
        <f t="shared" si="179"/>
        <v>0</v>
      </c>
      <c r="EA90" s="107">
        <f t="shared" si="180"/>
        <v>0</v>
      </c>
      <c r="EB90" s="107">
        <f t="shared" si="181"/>
        <v>0</v>
      </c>
      <c r="EC90" s="107">
        <f t="shared" si="182"/>
        <v>0</v>
      </c>
      <c r="ED90" s="107">
        <f t="shared" si="183"/>
        <v>0</v>
      </c>
      <c r="EE90" s="107">
        <f t="shared" si="184"/>
        <v>0</v>
      </c>
      <c r="EG90" s="195">
        <f t="shared" si="185"/>
        <v>0</v>
      </c>
      <c r="EH90" s="195">
        <f t="shared" si="186"/>
        <v>0</v>
      </c>
      <c r="EI90" s="195">
        <f t="shared" si="187"/>
        <v>0</v>
      </c>
      <c r="EJ90" s="195">
        <f t="shared" si="188"/>
        <v>0</v>
      </c>
      <c r="EK90" s="195">
        <f t="shared" si="194"/>
        <v>0</v>
      </c>
      <c r="EL90" s="195">
        <f t="shared" si="194"/>
        <v>0</v>
      </c>
      <c r="EM90" s="195">
        <f t="shared" si="194"/>
        <v>0</v>
      </c>
      <c r="EN90" s="195">
        <f t="shared" si="194"/>
        <v>0</v>
      </c>
      <c r="EO90" s="195">
        <f t="shared" si="194"/>
        <v>0</v>
      </c>
      <c r="EP90" s="195">
        <f t="shared" si="194"/>
        <v>0</v>
      </c>
    </row>
    <row r="91" spans="2:146" x14ac:dyDescent="0.2">
      <c r="B91" s="126">
        <f t="shared" si="135"/>
        <v>1</v>
      </c>
      <c r="C91" s="126" t="str">
        <f t="shared" ca="1" si="136"/>
        <v/>
      </c>
      <c r="D91" s="126" t="str">
        <f t="shared" ca="1" si="137"/>
        <v/>
      </c>
      <c r="E91" s="126" t="str">
        <f t="shared" ca="1" si="138"/>
        <v/>
      </c>
      <c r="F91" s="127" t="str">
        <f ca="1">OFFSET(prihlasky!$H$1,$CJ91,0)</f>
        <v/>
      </c>
      <c r="G91" s="127" t="str">
        <f ca="1">IF(OFFSET(prihlasky!$B$1,$CJ91,0)="","",(OFFSET(prihlasky!$B$1,$CJ91,0)))</f>
        <v/>
      </c>
      <c r="H91" s="127">
        <f ca="1">OFFSET(prihlasky!$I$1,$CJ91,0)</f>
        <v>0</v>
      </c>
      <c r="I91" s="127">
        <f ca="1">OFFSET(prihlasky!$A$1,$CJ91,0)</f>
        <v>0</v>
      </c>
      <c r="J91" s="126">
        <f t="shared" si="139"/>
        <v>0</v>
      </c>
      <c r="K91" s="159">
        <f t="shared" si="140"/>
        <v>0</v>
      </c>
      <c r="L91" s="131">
        <f t="shared" ca="1" si="141"/>
        <v>0</v>
      </c>
      <c r="M91" s="127" t="str">
        <f ca="1">IF(OR(CH91=0,ISERROR(MATCH(I91,KKoef!E:E,0))),"",MATCH(I91,KKoef!E:E,0)-1)</f>
        <v/>
      </c>
      <c r="N91" s="127" t="str">
        <f ca="1">IF(M91="","",OFFSET(KKoef!$B$1,M91,0))</f>
        <v/>
      </c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250"/>
      <c r="AA91" s="119">
        <f t="shared" ca="1" si="76"/>
        <v>0</v>
      </c>
      <c r="AB91" s="252">
        <f t="shared" si="190"/>
        <v>0</v>
      </c>
      <c r="AC91" s="119">
        <f t="shared" si="191"/>
        <v>0</v>
      </c>
      <c r="AD91" s="252">
        <f t="shared" si="192"/>
        <v>0</v>
      </c>
      <c r="AE91" s="170">
        <f t="shared" ca="1" si="77"/>
        <v>0</v>
      </c>
      <c r="AF91" s="22"/>
      <c r="AG91" s="224"/>
      <c r="AH91" s="194"/>
      <c r="AI91" s="194"/>
      <c r="AJ91" s="194"/>
      <c r="AK91" s="225"/>
      <c r="AL91" s="224"/>
      <c r="AM91" s="194"/>
      <c r="AN91" s="194"/>
      <c r="AO91" s="194"/>
      <c r="AP91" s="225"/>
      <c r="AQ91" s="224"/>
      <c r="AR91" s="194"/>
      <c r="AS91" s="194"/>
      <c r="AT91" s="194"/>
      <c r="AU91" s="225"/>
      <c r="AV91" s="224"/>
      <c r="AW91" s="194"/>
      <c r="AX91" s="194"/>
      <c r="AY91" s="194"/>
      <c r="AZ91" s="225"/>
      <c r="BA91" s="224"/>
      <c r="BB91" s="194"/>
      <c r="BC91" s="194"/>
      <c r="BD91" s="194"/>
      <c r="BE91" s="225"/>
      <c r="BF91" s="224"/>
      <c r="BG91" s="194"/>
      <c r="BH91" s="194"/>
      <c r="BI91" s="194"/>
      <c r="BJ91" s="225"/>
      <c r="BK91" s="212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215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69">
        <f t="shared" si="142"/>
        <v>0</v>
      </c>
      <c r="CH91" s="26">
        <f t="shared" si="78"/>
        <v>0</v>
      </c>
      <c r="CJ91" s="39">
        <v>83</v>
      </c>
      <c r="CK91" s="16">
        <f t="shared" si="143"/>
        <v>0</v>
      </c>
      <c r="CL91" s="51">
        <f t="shared" ca="1" si="193"/>
        <v>0</v>
      </c>
      <c r="CM91" s="51">
        <f t="shared" ca="1" si="193"/>
        <v>0</v>
      </c>
      <c r="CN91" s="51">
        <f t="shared" ca="1" si="193"/>
        <v>0</v>
      </c>
      <c r="CO91" s="51">
        <f t="shared" ca="1" si="144"/>
        <v>0</v>
      </c>
      <c r="CQ91" s="107">
        <f t="shared" si="145"/>
        <v>0</v>
      </c>
      <c r="CR91" s="107">
        <f t="shared" si="146"/>
        <v>0</v>
      </c>
      <c r="CS91" s="107">
        <f t="shared" si="147"/>
        <v>0</v>
      </c>
      <c r="CT91" s="107">
        <f t="shared" si="148"/>
        <v>0</v>
      </c>
      <c r="CU91" s="107">
        <f t="shared" si="149"/>
        <v>0</v>
      </c>
      <c r="CV91" s="107">
        <f t="shared" si="150"/>
        <v>0</v>
      </c>
      <c r="CW91" s="107">
        <f t="shared" si="151"/>
        <v>0</v>
      </c>
      <c r="CX91" s="107">
        <f t="shared" si="152"/>
        <v>0</v>
      </c>
      <c r="CY91" s="107">
        <f t="shared" si="153"/>
        <v>0</v>
      </c>
      <c r="CZ91" s="107">
        <f t="shared" si="154"/>
        <v>0</v>
      </c>
      <c r="DA91" s="107">
        <f t="shared" si="155"/>
        <v>0</v>
      </c>
      <c r="DB91" s="107">
        <f t="shared" si="156"/>
        <v>0</v>
      </c>
      <c r="DC91" s="107">
        <f t="shared" si="157"/>
        <v>0</v>
      </c>
      <c r="DD91" s="107">
        <f t="shared" si="158"/>
        <v>0</v>
      </c>
      <c r="DE91" s="107">
        <f t="shared" si="159"/>
        <v>0</v>
      </c>
      <c r="DF91" s="107">
        <f t="shared" si="160"/>
        <v>0</v>
      </c>
      <c r="DG91" s="107">
        <f t="shared" si="161"/>
        <v>0</v>
      </c>
      <c r="DH91" s="107">
        <f t="shared" si="162"/>
        <v>0</v>
      </c>
      <c r="DI91" s="107">
        <f t="shared" si="163"/>
        <v>0</v>
      </c>
      <c r="DJ91" s="107">
        <f t="shared" si="164"/>
        <v>0</v>
      </c>
      <c r="DK91" s="107">
        <f t="shared" si="165"/>
        <v>0</v>
      </c>
      <c r="DL91" s="107">
        <f t="shared" si="166"/>
        <v>0</v>
      </c>
      <c r="DM91" s="107">
        <f t="shared" si="167"/>
        <v>0</v>
      </c>
      <c r="DN91" s="107">
        <f t="shared" si="168"/>
        <v>0</v>
      </c>
      <c r="DO91" s="107">
        <f t="shared" si="169"/>
        <v>0</v>
      </c>
      <c r="DP91" s="107">
        <f t="shared" si="170"/>
        <v>0</v>
      </c>
      <c r="DQ91" s="107">
        <f t="shared" si="171"/>
        <v>0</v>
      </c>
      <c r="DR91" s="107">
        <f t="shared" si="172"/>
        <v>0</v>
      </c>
      <c r="DS91" s="107">
        <f t="shared" si="173"/>
        <v>0</v>
      </c>
      <c r="DT91" s="107">
        <f t="shared" si="174"/>
        <v>0</v>
      </c>
      <c r="DV91" s="107">
        <f t="shared" si="175"/>
        <v>0</v>
      </c>
      <c r="DW91" s="107">
        <f t="shared" si="176"/>
        <v>0</v>
      </c>
      <c r="DX91" s="107">
        <f t="shared" si="177"/>
        <v>0</v>
      </c>
      <c r="DY91" s="107">
        <f t="shared" si="178"/>
        <v>0</v>
      </c>
      <c r="DZ91" s="107">
        <f t="shared" si="179"/>
        <v>0</v>
      </c>
      <c r="EA91" s="107">
        <f t="shared" si="180"/>
        <v>0</v>
      </c>
      <c r="EB91" s="107">
        <f t="shared" si="181"/>
        <v>0</v>
      </c>
      <c r="EC91" s="107">
        <f t="shared" si="182"/>
        <v>0</v>
      </c>
      <c r="ED91" s="107">
        <f t="shared" si="183"/>
        <v>0</v>
      </c>
      <c r="EE91" s="107">
        <f t="shared" si="184"/>
        <v>0</v>
      </c>
      <c r="EG91" s="195">
        <f t="shared" si="185"/>
        <v>0</v>
      </c>
      <c r="EH91" s="195">
        <f t="shared" si="186"/>
        <v>0</v>
      </c>
      <c r="EI91" s="195">
        <f t="shared" si="187"/>
        <v>0</v>
      </c>
      <c r="EJ91" s="195">
        <f t="shared" si="188"/>
        <v>0</v>
      </c>
      <c r="EK91" s="195">
        <f t="shared" si="194"/>
        <v>0</v>
      </c>
      <c r="EL91" s="195">
        <f t="shared" si="194"/>
        <v>0</v>
      </c>
      <c r="EM91" s="195">
        <f t="shared" si="194"/>
        <v>0</v>
      </c>
      <c r="EN91" s="195">
        <f t="shared" si="194"/>
        <v>0</v>
      </c>
      <c r="EO91" s="195">
        <f t="shared" si="194"/>
        <v>0</v>
      </c>
      <c r="EP91" s="195">
        <f t="shared" si="194"/>
        <v>0</v>
      </c>
    </row>
    <row r="92" spans="2:146" x14ac:dyDescent="0.2">
      <c r="B92" s="126">
        <f t="shared" si="135"/>
        <v>1</v>
      </c>
      <c r="C92" s="126" t="str">
        <f t="shared" ca="1" si="136"/>
        <v/>
      </c>
      <c r="D92" s="126" t="str">
        <f t="shared" ca="1" si="137"/>
        <v/>
      </c>
      <c r="E92" s="126" t="str">
        <f t="shared" ca="1" si="138"/>
        <v/>
      </c>
      <c r="F92" s="127" t="str">
        <f ca="1">OFFSET(prihlasky!$H$1,$CJ92,0)</f>
        <v/>
      </c>
      <c r="G92" s="127" t="str">
        <f ca="1">IF(OFFSET(prihlasky!$B$1,$CJ92,0)="","",(OFFSET(prihlasky!$B$1,$CJ92,0)))</f>
        <v/>
      </c>
      <c r="H92" s="127">
        <f ca="1">OFFSET(prihlasky!$I$1,$CJ92,0)</f>
        <v>0</v>
      </c>
      <c r="I92" s="127">
        <f ca="1">OFFSET(prihlasky!$A$1,$CJ92,0)</f>
        <v>0</v>
      </c>
      <c r="J92" s="126">
        <f t="shared" si="139"/>
        <v>0</v>
      </c>
      <c r="K92" s="159">
        <f t="shared" si="140"/>
        <v>0</v>
      </c>
      <c r="L92" s="131">
        <f t="shared" ca="1" si="141"/>
        <v>0</v>
      </c>
      <c r="M92" s="127" t="str">
        <f ca="1">IF(OR(CH92=0,ISERROR(MATCH(I92,KKoef!E:E,0))),"",MATCH(I92,KKoef!E:E,0)-1)</f>
        <v/>
      </c>
      <c r="N92" s="127" t="str">
        <f ca="1">IF(M92="","",OFFSET(KKoef!$B$1,M92,0))</f>
        <v/>
      </c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250"/>
      <c r="AA92" s="119">
        <f t="shared" ca="1" si="76"/>
        <v>0</v>
      </c>
      <c r="AB92" s="252">
        <f t="shared" si="190"/>
        <v>0</v>
      </c>
      <c r="AC92" s="119">
        <f t="shared" si="191"/>
        <v>0</v>
      </c>
      <c r="AD92" s="252">
        <f t="shared" si="192"/>
        <v>0</v>
      </c>
      <c r="AE92" s="170">
        <f t="shared" ca="1" si="77"/>
        <v>0</v>
      </c>
      <c r="AF92" s="22"/>
      <c r="AG92" s="224"/>
      <c r="AH92" s="194"/>
      <c r="AI92" s="194"/>
      <c r="AJ92" s="194"/>
      <c r="AK92" s="225"/>
      <c r="AL92" s="224"/>
      <c r="AM92" s="194"/>
      <c r="AN92" s="194"/>
      <c r="AO92" s="194"/>
      <c r="AP92" s="225"/>
      <c r="AQ92" s="224"/>
      <c r="AR92" s="194"/>
      <c r="AS92" s="194"/>
      <c r="AT92" s="194"/>
      <c r="AU92" s="225"/>
      <c r="AV92" s="224"/>
      <c r="AW92" s="194"/>
      <c r="AX92" s="194"/>
      <c r="AY92" s="194"/>
      <c r="AZ92" s="225"/>
      <c r="BA92" s="224"/>
      <c r="BB92" s="194"/>
      <c r="BC92" s="194"/>
      <c r="BD92" s="194"/>
      <c r="BE92" s="225"/>
      <c r="BF92" s="224"/>
      <c r="BG92" s="194"/>
      <c r="BH92" s="194"/>
      <c r="BI92" s="194"/>
      <c r="BJ92" s="225"/>
      <c r="BK92" s="212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215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69">
        <f t="shared" si="142"/>
        <v>0</v>
      </c>
      <c r="CH92" s="26">
        <f t="shared" si="78"/>
        <v>0</v>
      </c>
      <c r="CJ92" s="39">
        <v>84</v>
      </c>
      <c r="CK92" s="16">
        <f t="shared" si="143"/>
        <v>0</v>
      </c>
      <c r="CL92" s="51">
        <f t="shared" ca="1" si="193"/>
        <v>0</v>
      </c>
      <c r="CM92" s="51">
        <f t="shared" ca="1" si="193"/>
        <v>0</v>
      </c>
      <c r="CN92" s="51">
        <f t="shared" ca="1" si="193"/>
        <v>0</v>
      </c>
      <c r="CO92" s="51">
        <f t="shared" ca="1" si="144"/>
        <v>0</v>
      </c>
      <c r="CQ92" s="107">
        <f t="shared" si="145"/>
        <v>0</v>
      </c>
      <c r="CR92" s="107">
        <f t="shared" si="146"/>
        <v>0</v>
      </c>
      <c r="CS92" s="107">
        <f t="shared" si="147"/>
        <v>0</v>
      </c>
      <c r="CT92" s="107">
        <f t="shared" si="148"/>
        <v>0</v>
      </c>
      <c r="CU92" s="107">
        <f t="shared" si="149"/>
        <v>0</v>
      </c>
      <c r="CV92" s="107">
        <f t="shared" si="150"/>
        <v>0</v>
      </c>
      <c r="CW92" s="107">
        <f t="shared" si="151"/>
        <v>0</v>
      </c>
      <c r="CX92" s="107">
        <f t="shared" si="152"/>
        <v>0</v>
      </c>
      <c r="CY92" s="107">
        <f t="shared" si="153"/>
        <v>0</v>
      </c>
      <c r="CZ92" s="107">
        <f t="shared" si="154"/>
        <v>0</v>
      </c>
      <c r="DA92" s="107">
        <f t="shared" si="155"/>
        <v>0</v>
      </c>
      <c r="DB92" s="107">
        <f t="shared" si="156"/>
        <v>0</v>
      </c>
      <c r="DC92" s="107">
        <f t="shared" si="157"/>
        <v>0</v>
      </c>
      <c r="DD92" s="107">
        <f t="shared" si="158"/>
        <v>0</v>
      </c>
      <c r="DE92" s="107">
        <f t="shared" si="159"/>
        <v>0</v>
      </c>
      <c r="DF92" s="107">
        <f t="shared" si="160"/>
        <v>0</v>
      </c>
      <c r="DG92" s="107">
        <f t="shared" si="161"/>
        <v>0</v>
      </c>
      <c r="DH92" s="107">
        <f t="shared" si="162"/>
        <v>0</v>
      </c>
      <c r="DI92" s="107">
        <f t="shared" si="163"/>
        <v>0</v>
      </c>
      <c r="DJ92" s="107">
        <f t="shared" si="164"/>
        <v>0</v>
      </c>
      <c r="DK92" s="107">
        <f t="shared" si="165"/>
        <v>0</v>
      </c>
      <c r="DL92" s="107">
        <f t="shared" si="166"/>
        <v>0</v>
      </c>
      <c r="DM92" s="107">
        <f t="shared" si="167"/>
        <v>0</v>
      </c>
      <c r="DN92" s="107">
        <f t="shared" si="168"/>
        <v>0</v>
      </c>
      <c r="DO92" s="107">
        <f t="shared" si="169"/>
        <v>0</v>
      </c>
      <c r="DP92" s="107">
        <f t="shared" si="170"/>
        <v>0</v>
      </c>
      <c r="DQ92" s="107">
        <f t="shared" si="171"/>
        <v>0</v>
      </c>
      <c r="DR92" s="107">
        <f t="shared" si="172"/>
        <v>0</v>
      </c>
      <c r="DS92" s="107">
        <f t="shared" si="173"/>
        <v>0</v>
      </c>
      <c r="DT92" s="107">
        <f t="shared" si="174"/>
        <v>0</v>
      </c>
      <c r="DV92" s="107">
        <f t="shared" si="175"/>
        <v>0</v>
      </c>
      <c r="DW92" s="107">
        <f t="shared" si="176"/>
        <v>0</v>
      </c>
      <c r="DX92" s="107">
        <f t="shared" si="177"/>
        <v>0</v>
      </c>
      <c r="DY92" s="107">
        <f t="shared" si="178"/>
        <v>0</v>
      </c>
      <c r="DZ92" s="107">
        <f t="shared" si="179"/>
        <v>0</v>
      </c>
      <c r="EA92" s="107">
        <f t="shared" si="180"/>
        <v>0</v>
      </c>
      <c r="EB92" s="107">
        <f t="shared" si="181"/>
        <v>0</v>
      </c>
      <c r="EC92" s="107">
        <f t="shared" si="182"/>
        <v>0</v>
      </c>
      <c r="ED92" s="107">
        <f t="shared" si="183"/>
        <v>0</v>
      </c>
      <c r="EE92" s="107">
        <f t="shared" si="184"/>
        <v>0</v>
      </c>
      <c r="EG92" s="195">
        <f t="shared" si="185"/>
        <v>0</v>
      </c>
      <c r="EH92" s="195">
        <f t="shared" si="186"/>
        <v>0</v>
      </c>
      <c r="EI92" s="195">
        <f t="shared" si="187"/>
        <v>0</v>
      </c>
      <c r="EJ92" s="195">
        <f t="shared" si="188"/>
        <v>0</v>
      </c>
      <c r="EK92" s="195">
        <f t="shared" si="194"/>
        <v>0</v>
      </c>
      <c r="EL92" s="195">
        <f t="shared" si="194"/>
        <v>0</v>
      </c>
      <c r="EM92" s="195">
        <f t="shared" si="194"/>
        <v>0</v>
      </c>
      <c r="EN92" s="195">
        <f t="shared" si="194"/>
        <v>0</v>
      </c>
      <c r="EO92" s="195">
        <f t="shared" si="194"/>
        <v>0</v>
      </c>
      <c r="EP92" s="195">
        <f t="shared" si="194"/>
        <v>0</v>
      </c>
    </row>
    <row r="93" spans="2:146" x14ac:dyDescent="0.2">
      <c r="B93" s="126">
        <f t="shared" si="135"/>
        <v>1</v>
      </c>
      <c r="C93" s="126" t="str">
        <f t="shared" ca="1" si="136"/>
        <v/>
      </c>
      <c r="D93" s="126" t="str">
        <f t="shared" ca="1" si="137"/>
        <v/>
      </c>
      <c r="E93" s="126" t="str">
        <f t="shared" ca="1" si="138"/>
        <v/>
      </c>
      <c r="F93" s="127" t="str">
        <f ca="1">OFFSET(prihlasky!$H$1,$CJ93,0)</f>
        <v/>
      </c>
      <c r="G93" s="127" t="str">
        <f ca="1">IF(OFFSET(prihlasky!$B$1,$CJ93,0)="","",(OFFSET(prihlasky!$B$1,$CJ93,0)))</f>
        <v/>
      </c>
      <c r="H93" s="127">
        <f ca="1">OFFSET(prihlasky!$I$1,$CJ93,0)</f>
        <v>0</v>
      </c>
      <c r="I93" s="127">
        <f ca="1">OFFSET(prihlasky!$A$1,$CJ93,0)</f>
        <v>0</v>
      </c>
      <c r="J93" s="126">
        <f t="shared" si="139"/>
        <v>0</v>
      </c>
      <c r="K93" s="159">
        <f t="shared" si="140"/>
        <v>0</v>
      </c>
      <c r="L93" s="131">
        <f t="shared" ca="1" si="141"/>
        <v>0</v>
      </c>
      <c r="M93" s="127" t="str">
        <f ca="1">IF(OR(CH93=0,ISERROR(MATCH(I93,KKoef!E:E,0))),"",MATCH(I93,KKoef!E:E,0)-1)</f>
        <v/>
      </c>
      <c r="N93" s="127" t="str">
        <f ca="1">IF(M93="","",OFFSET(KKoef!$B$1,M93,0))</f>
        <v/>
      </c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250"/>
      <c r="AA93" s="119">
        <f t="shared" ca="1" si="76"/>
        <v>0</v>
      </c>
      <c r="AB93" s="252">
        <f t="shared" si="190"/>
        <v>0</v>
      </c>
      <c r="AC93" s="119">
        <f t="shared" si="191"/>
        <v>0</v>
      </c>
      <c r="AD93" s="252">
        <f t="shared" si="192"/>
        <v>0</v>
      </c>
      <c r="AE93" s="170">
        <f t="shared" ca="1" si="77"/>
        <v>0</v>
      </c>
      <c r="AF93" s="22"/>
      <c r="AG93" s="224"/>
      <c r="AH93" s="194"/>
      <c r="AI93" s="194"/>
      <c r="AJ93" s="194"/>
      <c r="AK93" s="225"/>
      <c r="AL93" s="224"/>
      <c r="AM93" s="194"/>
      <c r="AN93" s="194"/>
      <c r="AO93" s="194"/>
      <c r="AP93" s="225"/>
      <c r="AQ93" s="224"/>
      <c r="AR93" s="194"/>
      <c r="AS93" s="194"/>
      <c r="AT93" s="194"/>
      <c r="AU93" s="225"/>
      <c r="AV93" s="224"/>
      <c r="AW93" s="194"/>
      <c r="AX93" s="194"/>
      <c r="AY93" s="194"/>
      <c r="AZ93" s="225"/>
      <c r="BA93" s="224"/>
      <c r="BB93" s="194"/>
      <c r="BC93" s="194"/>
      <c r="BD93" s="194"/>
      <c r="BE93" s="225"/>
      <c r="BF93" s="224"/>
      <c r="BG93" s="194"/>
      <c r="BH93" s="194"/>
      <c r="BI93" s="194"/>
      <c r="BJ93" s="225"/>
      <c r="BK93" s="212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215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69">
        <f t="shared" si="142"/>
        <v>0</v>
      </c>
      <c r="CH93" s="26">
        <f t="shared" si="78"/>
        <v>0</v>
      </c>
      <c r="CJ93" s="39">
        <v>85</v>
      </c>
      <c r="CK93" s="16">
        <f t="shared" si="143"/>
        <v>0</v>
      </c>
      <c r="CL93" s="51">
        <f t="shared" ca="1" si="193"/>
        <v>0</v>
      </c>
      <c r="CM93" s="51">
        <f t="shared" ca="1" si="193"/>
        <v>0</v>
      </c>
      <c r="CN93" s="51">
        <f t="shared" ca="1" si="193"/>
        <v>0</v>
      </c>
      <c r="CO93" s="51">
        <f t="shared" ca="1" si="144"/>
        <v>0</v>
      </c>
      <c r="CQ93" s="107">
        <f t="shared" si="145"/>
        <v>0</v>
      </c>
      <c r="CR93" s="107">
        <f t="shared" si="146"/>
        <v>0</v>
      </c>
      <c r="CS93" s="107">
        <f t="shared" si="147"/>
        <v>0</v>
      </c>
      <c r="CT93" s="107">
        <f t="shared" si="148"/>
        <v>0</v>
      </c>
      <c r="CU93" s="107">
        <f t="shared" si="149"/>
        <v>0</v>
      </c>
      <c r="CV93" s="107">
        <f t="shared" si="150"/>
        <v>0</v>
      </c>
      <c r="CW93" s="107">
        <f t="shared" si="151"/>
        <v>0</v>
      </c>
      <c r="CX93" s="107">
        <f t="shared" si="152"/>
        <v>0</v>
      </c>
      <c r="CY93" s="107">
        <f t="shared" si="153"/>
        <v>0</v>
      </c>
      <c r="CZ93" s="107">
        <f t="shared" si="154"/>
        <v>0</v>
      </c>
      <c r="DA93" s="107">
        <f t="shared" si="155"/>
        <v>0</v>
      </c>
      <c r="DB93" s="107">
        <f t="shared" si="156"/>
        <v>0</v>
      </c>
      <c r="DC93" s="107">
        <f t="shared" si="157"/>
        <v>0</v>
      </c>
      <c r="DD93" s="107">
        <f t="shared" si="158"/>
        <v>0</v>
      </c>
      <c r="DE93" s="107">
        <f t="shared" si="159"/>
        <v>0</v>
      </c>
      <c r="DF93" s="107">
        <f t="shared" si="160"/>
        <v>0</v>
      </c>
      <c r="DG93" s="107">
        <f t="shared" si="161"/>
        <v>0</v>
      </c>
      <c r="DH93" s="107">
        <f t="shared" si="162"/>
        <v>0</v>
      </c>
      <c r="DI93" s="107">
        <f t="shared" si="163"/>
        <v>0</v>
      </c>
      <c r="DJ93" s="107">
        <f t="shared" si="164"/>
        <v>0</v>
      </c>
      <c r="DK93" s="107">
        <f t="shared" si="165"/>
        <v>0</v>
      </c>
      <c r="DL93" s="107">
        <f t="shared" si="166"/>
        <v>0</v>
      </c>
      <c r="DM93" s="107">
        <f t="shared" si="167"/>
        <v>0</v>
      </c>
      <c r="DN93" s="107">
        <f t="shared" si="168"/>
        <v>0</v>
      </c>
      <c r="DO93" s="107">
        <f t="shared" si="169"/>
        <v>0</v>
      </c>
      <c r="DP93" s="107">
        <f t="shared" si="170"/>
        <v>0</v>
      </c>
      <c r="DQ93" s="107">
        <f t="shared" si="171"/>
        <v>0</v>
      </c>
      <c r="DR93" s="107">
        <f t="shared" si="172"/>
        <v>0</v>
      </c>
      <c r="DS93" s="107">
        <f t="shared" si="173"/>
        <v>0</v>
      </c>
      <c r="DT93" s="107">
        <f t="shared" si="174"/>
        <v>0</v>
      </c>
      <c r="DV93" s="107">
        <f t="shared" si="175"/>
        <v>0</v>
      </c>
      <c r="DW93" s="107">
        <f t="shared" si="176"/>
        <v>0</v>
      </c>
      <c r="DX93" s="107">
        <f t="shared" si="177"/>
        <v>0</v>
      </c>
      <c r="DY93" s="107">
        <f t="shared" si="178"/>
        <v>0</v>
      </c>
      <c r="DZ93" s="107">
        <f t="shared" si="179"/>
        <v>0</v>
      </c>
      <c r="EA93" s="107">
        <f t="shared" si="180"/>
        <v>0</v>
      </c>
      <c r="EB93" s="107">
        <f t="shared" si="181"/>
        <v>0</v>
      </c>
      <c r="EC93" s="107">
        <f t="shared" si="182"/>
        <v>0</v>
      </c>
      <c r="ED93" s="107">
        <f t="shared" si="183"/>
        <v>0</v>
      </c>
      <c r="EE93" s="107">
        <f t="shared" si="184"/>
        <v>0</v>
      </c>
      <c r="EG93" s="195">
        <f t="shared" si="185"/>
        <v>0</v>
      </c>
      <c r="EH93" s="195">
        <f t="shared" si="186"/>
        <v>0</v>
      </c>
      <c r="EI93" s="195">
        <f t="shared" si="187"/>
        <v>0</v>
      </c>
      <c r="EJ93" s="195">
        <f t="shared" si="188"/>
        <v>0</v>
      </c>
      <c r="EK93" s="195">
        <f t="shared" si="194"/>
        <v>0</v>
      </c>
      <c r="EL93" s="195">
        <f t="shared" si="194"/>
        <v>0</v>
      </c>
      <c r="EM93" s="195">
        <f t="shared" si="194"/>
        <v>0</v>
      </c>
      <c r="EN93" s="195">
        <f t="shared" si="194"/>
        <v>0</v>
      </c>
      <c r="EO93" s="195">
        <f t="shared" si="194"/>
        <v>0</v>
      </c>
      <c r="EP93" s="195">
        <f t="shared" si="194"/>
        <v>0</v>
      </c>
    </row>
    <row r="94" spans="2:146" x14ac:dyDescent="0.2">
      <c r="B94" s="126">
        <f t="shared" si="135"/>
        <v>1</v>
      </c>
      <c r="C94" s="126" t="str">
        <f t="shared" ca="1" si="136"/>
        <v/>
      </c>
      <c r="D94" s="126" t="str">
        <f t="shared" ca="1" si="137"/>
        <v/>
      </c>
      <c r="E94" s="126" t="str">
        <f t="shared" ca="1" si="138"/>
        <v/>
      </c>
      <c r="F94" s="127" t="str">
        <f ca="1">OFFSET(prihlasky!$H$1,$CJ94,0)</f>
        <v/>
      </c>
      <c r="G94" s="127" t="str">
        <f ca="1">IF(OFFSET(prihlasky!$B$1,$CJ94,0)="","",(OFFSET(prihlasky!$B$1,$CJ94,0)))</f>
        <v/>
      </c>
      <c r="H94" s="127">
        <f ca="1">OFFSET(prihlasky!$I$1,$CJ94,0)</f>
        <v>0</v>
      </c>
      <c r="I94" s="127">
        <f ca="1">OFFSET(prihlasky!$A$1,$CJ94,0)</f>
        <v>0</v>
      </c>
      <c r="J94" s="126">
        <f t="shared" si="139"/>
        <v>0</v>
      </c>
      <c r="K94" s="159">
        <f t="shared" si="140"/>
        <v>0</v>
      </c>
      <c r="L94" s="131">
        <f t="shared" ca="1" si="141"/>
        <v>0</v>
      </c>
      <c r="M94" s="127" t="str">
        <f ca="1">IF(OR(CH94=0,ISERROR(MATCH(I94,KKoef!E:E,0))),"",MATCH(I94,KKoef!E:E,0)-1)</f>
        <v/>
      </c>
      <c r="N94" s="127" t="str">
        <f ca="1">IF(M94="","",OFFSET(KKoef!$B$1,M94,0))</f>
        <v/>
      </c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250"/>
      <c r="AA94" s="119">
        <f t="shared" ca="1" si="76"/>
        <v>0</v>
      </c>
      <c r="AB94" s="252">
        <f t="shared" si="190"/>
        <v>0</v>
      </c>
      <c r="AC94" s="119">
        <f t="shared" si="191"/>
        <v>0</v>
      </c>
      <c r="AD94" s="252">
        <f t="shared" si="192"/>
        <v>0</v>
      </c>
      <c r="AE94" s="170">
        <f t="shared" ca="1" si="77"/>
        <v>0</v>
      </c>
      <c r="AF94" s="22"/>
      <c r="AG94" s="224"/>
      <c r="AH94" s="194"/>
      <c r="AI94" s="194"/>
      <c r="AJ94" s="194"/>
      <c r="AK94" s="225"/>
      <c r="AL94" s="224"/>
      <c r="AM94" s="194"/>
      <c r="AN94" s="194"/>
      <c r="AO94" s="194"/>
      <c r="AP94" s="225"/>
      <c r="AQ94" s="224"/>
      <c r="AR94" s="194"/>
      <c r="AS94" s="194"/>
      <c r="AT94" s="194"/>
      <c r="AU94" s="225"/>
      <c r="AV94" s="224"/>
      <c r="AW94" s="194"/>
      <c r="AX94" s="194"/>
      <c r="AY94" s="194"/>
      <c r="AZ94" s="225"/>
      <c r="BA94" s="224"/>
      <c r="BB94" s="194"/>
      <c r="BC94" s="194"/>
      <c r="BD94" s="194"/>
      <c r="BE94" s="225"/>
      <c r="BF94" s="224"/>
      <c r="BG94" s="194"/>
      <c r="BH94" s="194"/>
      <c r="BI94" s="194"/>
      <c r="BJ94" s="225"/>
      <c r="BK94" s="212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215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69">
        <f t="shared" si="142"/>
        <v>0</v>
      </c>
      <c r="CH94" s="26">
        <f t="shared" si="78"/>
        <v>0</v>
      </c>
      <c r="CJ94" s="39">
        <v>86</v>
      </c>
      <c r="CK94" s="16">
        <f t="shared" si="143"/>
        <v>0</v>
      </c>
      <c r="CL94" s="51">
        <f t="shared" ca="1" si="193"/>
        <v>0</v>
      </c>
      <c r="CM94" s="51">
        <f t="shared" ca="1" si="193"/>
        <v>0</v>
      </c>
      <c r="CN94" s="51">
        <f t="shared" ca="1" si="193"/>
        <v>0</v>
      </c>
      <c r="CO94" s="51">
        <f t="shared" ca="1" si="144"/>
        <v>0</v>
      </c>
      <c r="CQ94" s="107">
        <f t="shared" si="145"/>
        <v>0</v>
      </c>
      <c r="CR94" s="107">
        <f t="shared" si="146"/>
        <v>0</v>
      </c>
      <c r="CS94" s="107">
        <f t="shared" si="147"/>
        <v>0</v>
      </c>
      <c r="CT94" s="107">
        <f t="shared" si="148"/>
        <v>0</v>
      </c>
      <c r="CU94" s="107">
        <f t="shared" si="149"/>
        <v>0</v>
      </c>
      <c r="CV94" s="107">
        <f t="shared" si="150"/>
        <v>0</v>
      </c>
      <c r="CW94" s="107">
        <f t="shared" si="151"/>
        <v>0</v>
      </c>
      <c r="CX94" s="107">
        <f t="shared" si="152"/>
        <v>0</v>
      </c>
      <c r="CY94" s="107">
        <f t="shared" si="153"/>
        <v>0</v>
      </c>
      <c r="CZ94" s="107">
        <f t="shared" si="154"/>
        <v>0</v>
      </c>
      <c r="DA94" s="107">
        <f t="shared" si="155"/>
        <v>0</v>
      </c>
      <c r="DB94" s="107">
        <f t="shared" si="156"/>
        <v>0</v>
      </c>
      <c r="DC94" s="107">
        <f t="shared" si="157"/>
        <v>0</v>
      </c>
      <c r="DD94" s="107">
        <f t="shared" si="158"/>
        <v>0</v>
      </c>
      <c r="DE94" s="107">
        <f t="shared" si="159"/>
        <v>0</v>
      </c>
      <c r="DF94" s="107">
        <f t="shared" si="160"/>
        <v>0</v>
      </c>
      <c r="DG94" s="107">
        <f t="shared" si="161"/>
        <v>0</v>
      </c>
      <c r="DH94" s="107">
        <f t="shared" si="162"/>
        <v>0</v>
      </c>
      <c r="DI94" s="107">
        <f t="shared" si="163"/>
        <v>0</v>
      </c>
      <c r="DJ94" s="107">
        <f t="shared" si="164"/>
        <v>0</v>
      </c>
      <c r="DK94" s="107">
        <f t="shared" si="165"/>
        <v>0</v>
      </c>
      <c r="DL94" s="107">
        <f t="shared" si="166"/>
        <v>0</v>
      </c>
      <c r="DM94" s="107">
        <f t="shared" si="167"/>
        <v>0</v>
      </c>
      <c r="DN94" s="107">
        <f t="shared" si="168"/>
        <v>0</v>
      </c>
      <c r="DO94" s="107">
        <f t="shared" si="169"/>
        <v>0</v>
      </c>
      <c r="DP94" s="107">
        <f t="shared" si="170"/>
        <v>0</v>
      </c>
      <c r="DQ94" s="107">
        <f t="shared" si="171"/>
        <v>0</v>
      </c>
      <c r="DR94" s="107">
        <f t="shared" si="172"/>
        <v>0</v>
      </c>
      <c r="DS94" s="107">
        <f t="shared" si="173"/>
        <v>0</v>
      </c>
      <c r="DT94" s="107">
        <f t="shared" si="174"/>
        <v>0</v>
      </c>
      <c r="DV94" s="107">
        <f t="shared" si="175"/>
        <v>0</v>
      </c>
      <c r="DW94" s="107">
        <f t="shared" si="176"/>
        <v>0</v>
      </c>
      <c r="DX94" s="107">
        <f t="shared" si="177"/>
        <v>0</v>
      </c>
      <c r="DY94" s="107">
        <f t="shared" si="178"/>
        <v>0</v>
      </c>
      <c r="DZ94" s="107">
        <f t="shared" si="179"/>
        <v>0</v>
      </c>
      <c r="EA94" s="107">
        <f t="shared" si="180"/>
        <v>0</v>
      </c>
      <c r="EB94" s="107">
        <f t="shared" si="181"/>
        <v>0</v>
      </c>
      <c r="EC94" s="107">
        <f t="shared" si="182"/>
        <v>0</v>
      </c>
      <c r="ED94" s="107">
        <f t="shared" si="183"/>
        <v>0</v>
      </c>
      <c r="EE94" s="107">
        <f t="shared" si="184"/>
        <v>0</v>
      </c>
      <c r="EG94" s="195">
        <f t="shared" si="185"/>
        <v>0</v>
      </c>
      <c r="EH94" s="195">
        <f t="shared" si="186"/>
        <v>0</v>
      </c>
      <c r="EI94" s="195">
        <f t="shared" si="187"/>
        <v>0</v>
      </c>
      <c r="EJ94" s="195">
        <f t="shared" si="188"/>
        <v>0</v>
      </c>
      <c r="EK94" s="195">
        <f t="shared" si="194"/>
        <v>0</v>
      </c>
      <c r="EL94" s="195">
        <f t="shared" si="194"/>
        <v>0</v>
      </c>
      <c r="EM94" s="195">
        <f t="shared" si="194"/>
        <v>0</v>
      </c>
      <c r="EN94" s="195">
        <f t="shared" si="194"/>
        <v>0</v>
      </c>
      <c r="EO94" s="195">
        <f t="shared" si="194"/>
        <v>0</v>
      </c>
      <c r="EP94" s="195">
        <f t="shared" si="194"/>
        <v>0</v>
      </c>
    </row>
    <row r="95" spans="2:146" x14ac:dyDescent="0.2">
      <c r="B95" s="126">
        <f t="shared" si="135"/>
        <v>1</v>
      </c>
      <c r="C95" s="126" t="str">
        <f t="shared" ca="1" si="136"/>
        <v/>
      </c>
      <c r="D95" s="126" t="str">
        <f t="shared" ca="1" si="137"/>
        <v/>
      </c>
      <c r="E95" s="126" t="str">
        <f t="shared" ca="1" si="138"/>
        <v/>
      </c>
      <c r="F95" s="127" t="str">
        <f ca="1">OFFSET(prihlasky!$H$1,$CJ95,0)</f>
        <v/>
      </c>
      <c r="G95" s="127" t="str">
        <f ca="1">IF(OFFSET(prihlasky!$B$1,$CJ95,0)="","",(OFFSET(prihlasky!$B$1,$CJ95,0)))</f>
        <v/>
      </c>
      <c r="H95" s="127">
        <f ca="1">OFFSET(prihlasky!$I$1,$CJ95,0)</f>
        <v>0</v>
      </c>
      <c r="I95" s="127">
        <f ca="1">OFFSET(prihlasky!$A$1,$CJ95,0)</f>
        <v>0</v>
      </c>
      <c r="J95" s="126">
        <f t="shared" si="139"/>
        <v>0</v>
      </c>
      <c r="K95" s="159">
        <f t="shared" si="140"/>
        <v>0</v>
      </c>
      <c r="L95" s="131">
        <f t="shared" ca="1" si="141"/>
        <v>0</v>
      </c>
      <c r="M95" s="127" t="str">
        <f ca="1">IF(OR(CH95=0,ISERROR(MATCH(I95,KKoef!E:E,0))),"",MATCH(I95,KKoef!E:E,0)-1)</f>
        <v/>
      </c>
      <c r="N95" s="127" t="str">
        <f ca="1">IF(M95="","",OFFSET(KKoef!$B$1,M95,0))</f>
        <v/>
      </c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250"/>
      <c r="AA95" s="119">
        <f t="shared" ca="1" si="76"/>
        <v>0</v>
      </c>
      <c r="AB95" s="252">
        <f t="shared" si="190"/>
        <v>0</v>
      </c>
      <c r="AC95" s="119">
        <f t="shared" si="191"/>
        <v>0</v>
      </c>
      <c r="AD95" s="252">
        <f t="shared" si="192"/>
        <v>0</v>
      </c>
      <c r="AE95" s="170">
        <f t="shared" ca="1" si="77"/>
        <v>0</v>
      </c>
      <c r="AF95" s="22"/>
      <c r="AG95" s="224"/>
      <c r="AH95" s="194"/>
      <c r="AI95" s="194"/>
      <c r="AJ95" s="194"/>
      <c r="AK95" s="225"/>
      <c r="AL95" s="224"/>
      <c r="AM95" s="194"/>
      <c r="AN95" s="194"/>
      <c r="AO95" s="194"/>
      <c r="AP95" s="225"/>
      <c r="AQ95" s="224"/>
      <c r="AR95" s="194"/>
      <c r="AS95" s="194"/>
      <c r="AT95" s="194"/>
      <c r="AU95" s="225"/>
      <c r="AV95" s="224"/>
      <c r="AW95" s="194"/>
      <c r="AX95" s="194"/>
      <c r="AY95" s="194"/>
      <c r="AZ95" s="225"/>
      <c r="BA95" s="224"/>
      <c r="BB95" s="194"/>
      <c r="BC95" s="194"/>
      <c r="BD95" s="194"/>
      <c r="BE95" s="225"/>
      <c r="BF95" s="224"/>
      <c r="BG95" s="194"/>
      <c r="BH95" s="194"/>
      <c r="BI95" s="194"/>
      <c r="BJ95" s="225"/>
      <c r="BK95" s="212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215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69">
        <f t="shared" si="142"/>
        <v>0</v>
      </c>
      <c r="CH95" s="26">
        <f t="shared" si="78"/>
        <v>0</v>
      </c>
      <c r="CJ95" s="39">
        <v>87</v>
      </c>
      <c r="CK95" s="16">
        <f t="shared" si="143"/>
        <v>0</v>
      </c>
      <c r="CL95" s="51">
        <f t="shared" ca="1" si="193"/>
        <v>0</v>
      </c>
      <c r="CM95" s="51">
        <f t="shared" ca="1" si="193"/>
        <v>0</v>
      </c>
      <c r="CN95" s="51">
        <f t="shared" ca="1" si="193"/>
        <v>0</v>
      </c>
      <c r="CO95" s="51">
        <f t="shared" ca="1" si="144"/>
        <v>0</v>
      </c>
      <c r="CQ95" s="107">
        <f t="shared" si="145"/>
        <v>0</v>
      </c>
      <c r="CR95" s="107">
        <f t="shared" si="146"/>
        <v>0</v>
      </c>
      <c r="CS95" s="107">
        <f t="shared" si="147"/>
        <v>0</v>
      </c>
      <c r="CT95" s="107">
        <f t="shared" si="148"/>
        <v>0</v>
      </c>
      <c r="CU95" s="107">
        <f t="shared" si="149"/>
        <v>0</v>
      </c>
      <c r="CV95" s="107">
        <f t="shared" si="150"/>
        <v>0</v>
      </c>
      <c r="CW95" s="107">
        <f t="shared" si="151"/>
        <v>0</v>
      </c>
      <c r="CX95" s="107">
        <f t="shared" si="152"/>
        <v>0</v>
      </c>
      <c r="CY95" s="107">
        <f t="shared" si="153"/>
        <v>0</v>
      </c>
      <c r="CZ95" s="107">
        <f t="shared" si="154"/>
        <v>0</v>
      </c>
      <c r="DA95" s="107">
        <f t="shared" si="155"/>
        <v>0</v>
      </c>
      <c r="DB95" s="107">
        <f t="shared" si="156"/>
        <v>0</v>
      </c>
      <c r="DC95" s="107">
        <f t="shared" si="157"/>
        <v>0</v>
      </c>
      <c r="DD95" s="107">
        <f t="shared" si="158"/>
        <v>0</v>
      </c>
      <c r="DE95" s="107">
        <f t="shared" si="159"/>
        <v>0</v>
      </c>
      <c r="DF95" s="107">
        <f t="shared" si="160"/>
        <v>0</v>
      </c>
      <c r="DG95" s="107">
        <f t="shared" si="161"/>
        <v>0</v>
      </c>
      <c r="DH95" s="107">
        <f t="shared" si="162"/>
        <v>0</v>
      </c>
      <c r="DI95" s="107">
        <f t="shared" si="163"/>
        <v>0</v>
      </c>
      <c r="DJ95" s="107">
        <f t="shared" si="164"/>
        <v>0</v>
      </c>
      <c r="DK95" s="107">
        <f t="shared" si="165"/>
        <v>0</v>
      </c>
      <c r="DL95" s="107">
        <f t="shared" si="166"/>
        <v>0</v>
      </c>
      <c r="DM95" s="107">
        <f t="shared" si="167"/>
        <v>0</v>
      </c>
      <c r="DN95" s="107">
        <f t="shared" si="168"/>
        <v>0</v>
      </c>
      <c r="DO95" s="107">
        <f t="shared" si="169"/>
        <v>0</v>
      </c>
      <c r="DP95" s="107">
        <f t="shared" si="170"/>
        <v>0</v>
      </c>
      <c r="DQ95" s="107">
        <f t="shared" si="171"/>
        <v>0</v>
      </c>
      <c r="DR95" s="107">
        <f t="shared" si="172"/>
        <v>0</v>
      </c>
      <c r="DS95" s="107">
        <f t="shared" si="173"/>
        <v>0</v>
      </c>
      <c r="DT95" s="107">
        <f t="shared" si="174"/>
        <v>0</v>
      </c>
      <c r="DV95" s="107">
        <f t="shared" si="175"/>
        <v>0</v>
      </c>
      <c r="DW95" s="107">
        <f t="shared" si="176"/>
        <v>0</v>
      </c>
      <c r="DX95" s="107">
        <f t="shared" si="177"/>
        <v>0</v>
      </c>
      <c r="DY95" s="107">
        <f t="shared" si="178"/>
        <v>0</v>
      </c>
      <c r="DZ95" s="107">
        <f t="shared" si="179"/>
        <v>0</v>
      </c>
      <c r="EA95" s="107">
        <f t="shared" si="180"/>
        <v>0</v>
      </c>
      <c r="EB95" s="107">
        <f t="shared" si="181"/>
        <v>0</v>
      </c>
      <c r="EC95" s="107">
        <f t="shared" si="182"/>
        <v>0</v>
      </c>
      <c r="ED95" s="107">
        <f t="shared" si="183"/>
        <v>0</v>
      </c>
      <c r="EE95" s="107">
        <f t="shared" si="184"/>
        <v>0</v>
      </c>
      <c r="EG95" s="195">
        <f t="shared" si="185"/>
        <v>0</v>
      </c>
      <c r="EH95" s="195">
        <f t="shared" si="186"/>
        <v>0</v>
      </c>
      <c r="EI95" s="195">
        <f t="shared" si="187"/>
        <v>0</v>
      </c>
      <c r="EJ95" s="195">
        <f t="shared" si="188"/>
        <v>0</v>
      </c>
      <c r="EK95" s="195">
        <f t="shared" si="194"/>
        <v>0</v>
      </c>
      <c r="EL95" s="195">
        <f t="shared" si="194"/>
        <v>0</v>
      </c>
      <c r="EM95" s="195">
        <f t="shared" si="194"/>
        <v>0</v>
      </c>
      <c r="EN95" s="195">
        <f t="shared" si="194"/>
        <v>0</v>
      </c>
      <c r="EO95" s="195">
        <f t="shared" si="194"/>
        <v>0</v>
      </c>
      <c r="EP95" s="195">
        <f t="shared" si="194"/>
        <v>0</v>
      </c>
    </row>
    <row r="96" spans="2:146" x14ac:dyDescent="0.2">
      <c r="B96" s="126">
        <f t="shared" si="135"/>
        <v>1</v>
      </c>
      <c r="C96" s="126" t="str">
        <f t="shared" ca="1" si="136"/>
        <v/>
      </c>
      <c r="D96" s="126" t="str">
        <f t="shared" ca="1" si="137"/>
        <v/>
      </c>
      <c r="E96" s="126" t="str">
        <f t="shared" ca="1" si="138"/>
        <v/>
      </c>
      <c r="F96" s="127" t="str">
        <f ca="1">OFFSET(prihlasky!$H$1,$CJ96,0)</f>
        <v/>
      </c>
      <c r="G96" s="127" t="str">
        <f ca="1">IF(OFFSET(prihlasky!$B$1,$CJ96,0)="","",(OFFSET(prihlasky!$B$1,$CJ96,0)))</f>
        <v/>
      </c>
      <c r="H96" s="127">
        <f ca="1">OFFSET(prihlasky!$I$1,$CJ96,0)</f>
        <v>0</v>
      </c>
      <c r="I96" s="127">
        <f ca="1">OFFSET(prihlasky!$A$1,$CJ96,0)</f>
        <v>0</v>
      </c>
      <c r="J96" s="126">
        <f t="shared" si="139"/>
        <v>0</v>
      </c>
      <c r="K96" s="159">
        <f t="shared" si="140"/>
        <v>0</v>
      </c>
      <c r="L96" s="131">
        <f t="shared" ca="1" si="141"/>
        <v>0</v>
      </c>
      <c r="M96" s="127" t="str">
        <f ca="1">IF(OR(CH96=0,ISERROR(MATCH(I96,KKoef!E:E,0))),"",MATCH(I96,KKoef!E:E,0)-1)</f>
        <v/>
      </c>
      <c r="N96" s="127" t="str">
        <f ca="1">IF(M96="","",OFFSET(KKoef!$B$1,M96,0))</f>
        <v/>
      </c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250"/>
      <c r="AA96" s="119">
        <f t="shared" ref="AA96:AA128" ca="1" si="195">IF(H96="P",Trail_4_P,Trail_4_O)</f>
        <v>0</v>
      </c>
      <c r="AB96" s="252">
        <f t="shared" si="190"/>
        <v>0</v>
      </c>
      <c r="AC96" s="119">
        <f t="shared" si="191"/>
        <v>0</v>
      </c>
      <c r="AD96" s="252">
        <f t="shared" si="192"/>
        <v>0</v>
      </c>
      <c r="AE96" s="170">
        <f t="shared" ref="AE96:AE128" ca="1" si="196">IF(AC96*60+AD96&gt;AA96*60,INT((AC96*60+AD96-AA96*60+299)/300),0)</f>
        <v>0</v>
      </c>
      <c r="AF96" s="22"/>
      <c r="AG96" s="224"/>
      <c r="AH96" s="194"/>
      <c r="AI96" s="194"/>
      <c r="AJ96" s="194"/>
      <c r="AK96" s="225"/>
      <c r="AL96" s="224"/>
      <c r="AM96" s="194"/>
      <c r="AN96" s="194"/>
      <c r="AO96" s="194"/>
      <c r="AP96" s="225"/>
      <c r="AQ96" s="224"/>
      <c r="AR96" s="194"/>
      <c r="AS96" s="194"/>
      <c r="AT96" s="194"/>
      <c r="AU96" s="225"/>
      <c r="AV96" s="224"/>
      <c r="AW96" s="194"/>
      <c r="AX96" s="194"/>
      <c r="AY96" s="194"/>
      <c r="AZ96" s="225"/>
      <c r="BA96" s="224"/>
      <c r="BB96" s="194"/>
      <c r="BC96" s="194"/>
      <c r="BD96" s="194"/>
      <c r="BE96" s="225"/>
      <c r="BF96" s="224"/>
      <c r="BG96" s="194"/>
      <c r="BH96" s="194"/>
      <c r="BI96" s="194"/>
      <c r="BJ96" s="225"/>
      <c r="BK96" s="212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215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69">
        <f t="shared" si="142"/>
        <v>0</v>
      </c>
      <c r="CH96" s="26">
        <f t="shared" ref="CH96:CH128" si="197">SUM(CQ96:DU96)</f>
        <v>0</v>
      </c>
      <c r="CJ96" s="39">
        <v>88</v>
      </c>
      <c r="CK96" s="16">
        <f t="shared" si="143"/>
        <v>0</v>
      </c>
      <c r="CL96" s="51">
        <f t="shared" ca="1" si="193"/>
        <v>0</v>
      </c>
      <c r="CM96" s="51">
        <f t="shared" ca="1" si="193"/>
        <v>0</v>
      </c>
      <c r="CN96" s="51">
        <f t="shared" ca="1" si="193"/>
        <v>0</v>
      </c>
      <c r="CO96" s="51">
        <f t="shared" ca="1" si="144"/>
        <v>0</v>
      </c>
      <c r="CQ96" s="107">
        <f t="shared" si="145"/>
        <v>0</v>
      </c>
      <c r="CR96" s="107">
        <f t="shared" si="146"/>
        <v>0</v>
      </c>
      <c r="CS96" s="107">
        <f t="shared" si="147"/>
        <v>0</v>
      </c>
      <c r="CT96" s="107">
        <f t="shared" si="148"/>
        <v>0</v>
      </c>
      <c r="CU96" s="107">
        <f t="shared" si="149"/>
        <v>0</v>
      </c>
      <c r="CV96" s="107">
        <f t="shared" si="150"/>
        <v>0</v>
      </c>
      <c r="CW96" s="107">
        <f t="shared" si="151"/>
        <v>0</v>
      </c>
      <c r="CX96" s="107">
        <f t="shared" si="152"/>
        <v>0</v>
      </c>
      <c r="CY96" s="107">
        <f t="shared" si="153"/>
        <v>0</v>
      </c>
      <c r="CZ96" s="107">
        <f t="shared" si="154"/>
        <v>0</v>
      </c>
      <c r="DA96" s="107">
        <f t="shared" si="155"/>
        <v>0</v>
      </c>
      <c r="DB96" s="107">
        <f t="shared" si="156"/>
        <v>0</v>
      </c>
      <c r="DC96" s="107">
        <f t="shared" si="157"/>
        <v>0</v>
      </c>
      <c r="DD96" s="107">
        <f t="shared" si="158"/>
        <v>0</v>
      </c>
      <c r="DE96" s="107">
        <f t="shared" si="159"/>
        <v>0</v>
      </c>
      <c r="DF96" s="107">
        <f t="shared" si="160"/>
        <v>0</v>
      </c>
      <c r="DG96" s="107">
        <f t="shared" si="161"/>
        <v>0</v>
      </c>
      <c r="DH96" s="107">
        <f t="shared" si="162"/>
        <v>0</v>
      </c>
      <c r="DI96" s="107">
        <f t="shared" si="163"/>
        <v>0</v>
      </c>
      <c r="DJ96" s="107">
        <f t="shared" si="164"/>
        <v>0</v>
      </c>
      <c r="DK96" s="107">
        <f t="shared" si="165"/>
        <v>0</v>
      </c>
      <c r="DL96" s="107">
        <f t="shared" si="166"/>
        <v>0</v>
      </c>
      <c r="DM96" s="107">
        <f t="shared" si="167"/>
        <v>0</v>
      </c>
      <c r="DN96" s="107">
        <f t="shared" si="168"/>
        <v>0</v>
      </c>
      <c r="DO96" s="107">
        <f t="shared" si="169"/>
        <v>0</v>
      </c>
      <c r="DP96" s="107">
        <f t="shared" si="170"/>
        <v>0</v>
      </c>
      <c r="DQ96" s="107">
        <f t="shared" si="171"/>
        <v>0</v>
      </c>
      <c r="DR96" s="107">
        <f t="shared" si="172"/>
        <v>0</v>
      </c>
      <c r="DS96" s="107">
        <f t="shared" si="173"/>
        <v>0</v>
      </c>
      <c r="DT96" s="107">
        <f t="shared" si="174"/>
        <v>0</v>
      </c>
      <c r="DV96" s="107">
        <f t="shared" si="175"/>
        <v>0</v>
      </c>
      <c r="DW96" s="107">
        <f t="shared" si="176"/>
        <v>0</v>
      </c>
      <c r="DX96" s="107">
        <f t="shared" si="177"/>
        <v>0</v>
      </c>
      <c r="DY96" s="107">
        <f t="shared" si="178"/>
        <v>0</v>
      </c>
      <c r="DZ96" s="107">
        <f t="shared" si="179"/>
        <v>0</v>
      </c>
      <c r="EA96" s="107">
        <f t="shared" si="180"/>
        <v>0</v>
      </c>
      <c r="EB96" s="107">
        <f t="shared" si="181"/>
        <v>0</v>
      </c>
      <c r="EC96" s="107">
        <f t="shared" si="182"/>
        <v>0</v>
      </c>
      <c r="ED96" s="107">
        <f t="shared" si="183"/>
        <v>0</v>
      </c>
      <c r="EE96" s="107">
        <f t="shared" si="184"/>
        <v>0</v>
      </c>
      <c r="EG96" s="195">
        <f t="shared" si="185"/>
        <v>0</v>
      </c>
      <c r="EH96" s="195">
        <f t="shared" si="186"/>
        <v>0</v>
      </c>
      <c r="EI96" s="195">
        <f t="shared" si="187"/>
        <v>0</v>
      </c>
      <c r="EJ96" s="195">
        <f t="shared" si="188"/>
        <v>0</v>
      </c>
      <c r="EK96" s="195">
        <f t="shared" si="194"/>
        <v>0</v>
      </c>
      <c r="EL96" s="195">
        <f t="shared" si="194"/>
        <v>0</v>
      </c>
      <c r="EM96" s="195">
        <f t="shared" si="194"/>
        <v>0</v>
      </c>
      <c r="EN96" s="195">
        <f t="shared" si="194"/>
        <v>0</v>
      </c>
      <c r="EO96" s="195">
        <f t="shared" si="194"/>
        <v>0</v>
      </c>
      <c r="EP96" s="195">
        <f t="shared" si="194"/>
        <v>0</v>
      </c>
    </row>
    <row r="97" spans="2:146" x14ac:dyDescent="0.2">
      <c r="B97" s="126">
        <f t="shared" si="135"/>
        <v>1</v>
      </c>
      <c r="C97" s="126" t="str">
        <f t="shared" ca="1" si="136"/>
        <v/>
      </c>
      <c r="D97" s="126" t="str">
        <f t="shared" ca="1" si="137"/>
        <v/>
      </c>
      <c r="E97" s="126" t="str">
        <f t="shared" ca="1" si="138"/>
        <v/>
      </c>
      <c r="F97" s="127" t="str">
        <f ca="1">OFFSET(prihlasky!$H$1,$CJ97,0)</f>
        <v/>
      </c>
      <c r="G97" s="127" t="str">
        <f ca="1">IF(OFFSET(prihlasky!$B$1,$CJ97,0)="","",(OFFSET(prihlasky!$B$1,$CJ97,0)))</f>
        <v/>
      </c>
      <c r="H97" s="127">
        <f ca="1">OFFSET(prihlasky!$I$1,$CJ97,0)</f>
        <v>0</v>
      </c>
      <c r="I97" s="127">
        <f ca="1">OFFSET(prihlasky!$A$1,$CJ97,0)</f>
        <v>0</v>
      </c>
      <c r="J97" s="126">
        <f t="shared" si="139"/>
        <v>0</v>
      </c>
      <c r="K97" s="159">
        <f t="shared" si="140"/>
        <v>0</v>
      </c>
      <c r="L97" s="131">
        <f t="shared" ca="1" si="141"/>
        <v>0</v>
      </c>
      <c r="M97" s="127" t="str">
        <f ca="1">IF(OR(CH97=0,ISERROR(MATCH(I97,KKoef!E:E,0))),"",MATCH(I97,KKoef!E:E,0)-1)</f>
        <v/>
      </c>
      <c r="N97" s="127" t="str">
        <f ca="1">IF(M97="","",OFFSET(KKoef!$B$1,M97,0))</f>
        <v/>
      </c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250"/>
      <c r="AA97" s="119">
        <f t="shared" ca="1" si="195"/>
        <v>0</v>
      </c>
      <c r="AB97" s="252">
        <f t="shared" si="190"/>
        <v>0</v>
      </c>
      <c r="AC97" s="119">
        <f t="shared" si="191"/>
        <v>0</v>
      </c>
      <c r="AD97" s="252">
        <f t="shared" si="192"/>
        <v>0</v>
      </c>
      <c r="AE97" s="170">
        <f t="shared" ca="1" si="196"/>
        <v>0</v>
      </c>
      <c r="AF97" s="22"/>
      <c r="AG97" s="224"/>
      <c r="AH97" s="194"/>
      <c r="AI97" s="194"/>
      <c r="AJ97" s="194"/>
      <c r="AK97" s="225"/>
      <c r="AL97" s="224"/>
      <c r="AM97" s="194"/>
      <c r="AN97" s="194"/>
      <c r="AO97" s="194"/>
      <c r="AP97" s="225"/>
      <c r="AQ97" s="224"/>
      <c r="AR97" s="194"/>
      <c r="AS97" s="194"/>
      <c r="AT97" s="194"/>
      <c r="AU97" s="225"/>
      <c r="AV97" s="224"/>
      <c r="AW97" s="194"/>
      <c r="AX97" s="194"/>
      <c r="AY97" s="194"/>
      <c r="AZ97" s="225"/>
      <c r="BA97" s="224"/>
      <c r="BB97" s="194"/>
      <c r="BC97" s="194"/>
      <c r="BD97" s="194"/>
      <c r="BE97" s="225"/>
      <c r="BF97" s="224"/>
      <c r="BG97" s="194"/>
      <c r="BH97" s="194"/>
      <c r="BI97" s="194"/>
      <c r="BJ97" s="225"/>
      <c r="BK97" s="212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215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69">
        <f t="shared" si="142"/>
        <v>0</v>
      </c>
      <c r="CH97" s="26">
        <f t="shared" si="197"/>
        <v>0</v>
      </c>
      <c r="CJ97" s="39">
        <v>89</v>
      </c>
      <c r="CK97" s="16">
        <f t="shared" si="143"/>
        <v>0</v>
      </c>
      <c r="CL97" s="51">
        <f t="shared" ca="1" si="193"/>
        <v>0</v>
      </c>
      <c r="CM97" s="51">
        <f t="shared" ca="1" si="193"/>
        <v>0</v>
      </c>
      <c r="CN97" s="51">
        <f t="shared" ca="1" si="193"/>
        <v>0</v>
      </c>
      <c r="CO97" s="51">
        <f t="shared" ca="1" si="144"/>
        <v>0</v>
      </c>
      <c r="CQ97" s="107">
        <f t="shared" si="145"/>
        <v>0</v>
      </c>
      <c r="CR97" s="107">
        <f t="shared" si="146"/>
        <v>0</v>
      </c>
      <c r="CS97" s="107">
        <f t="shared" si="147"/>
        <v>0</v>
      </c>
      <c r="CT97" s="107">
        <f t="shared" si="148"/>
        <v>0</v>
      </c>
      <c r="CU97" s="107">
        <f t="shared" si="149"/>
        <v>0</v>
      </c>
      <c r="CV97" s="107">
        <f t="shared" si="150"/>
        <v>0</v>
      </c>
      <c r="CW97" s="107">
        <f t="shared" si="151"/>
        <v>0</v>
      </c>
      <c r="CX97" s="107">
        <f t="shared" si="152"/>
        <v>0</v>
      </c>
      <c r="CY97" s="107">
        <f t="shared" si="153"/>
        <v>0</v>
      </c>
      <c r="CZ97" s="107">
        <f t="shared" si="154"/>
        <v>0</v>
      </c>
      <c r="DA97" s="107">
        <f t="shared" si="155"/>
        <v>0</v>
      </c>
      <c r="DB97" s="107">
        <f t="shared" si="156"/>
        <v>0</v>
      </c>
      <c r="DC97" s="107">
        <f t="shared" si="157"/>
        <v>0</v>
      </c>
      <c r="DD97" s="107">
        <f t="shared" si="158"/>
        <v>0</v>
      </c>
      <c r="DE97" s="107">
        <f t="shared" si="159"/>
        <v>0</v>
      </c>
      <c r="DF97" s="107">
        <f t="shared" si="160"/>
        <v>0</v>
      </c>
      <c r="DG97" s="107">
        <f t="shared" si="161"/>
        <v>0</v>
      </c>
      <c r="DH97" s="107">
        <f t="shared" si="162"/>
        <v>0</v>
      </c>
      <c r="DI97" s="107">
        <f t="shared" si="163"/>
        <v>0</v>
      </c>
      <c r="DJ97" s="107">
        <f t="shared" si="164"/>
        <v>0</v>
      </c>
      <c r="DK97" s="107">
        <f t="shared" si="165"/>
        <v>0</v>
      </c>
      <c r="DL97" s="107">
        <f t="shared" si="166"/>
        <v>0</v>
      </c>
      <c r="DM97" s="107">
        <f t="shared" si="167"/>
        <v>0</v>
      </c>
      <c r="DN97" s="107">
        <f t="shared" si="168"/>
        <v>0</v>
      </c>
      <c r="DO97" s="107">
        <f t="shared" si="169"/>
        <v>0</v>
      </c>
      <c r="DP97" s="107">
        <f t="shared" si="170"/>
        <v>0</v>
      </c>
      <c r="DQ97" s="107">
        <f t="shared" si="171"/>
        <v>0</v>
      </c>
      <c r="DR97" s="107">
        <f t="shared" si="172"/>
        <v>0</v>
      </c>
      <c r="DS97" s="107">
        <f t="shared" si="173"/>
        <v>0</v>
      </c>
      <c r="DT97" s="107">
        <f t="shared" si="174"/>
        <v>0</v>
      </c>
      <c r="DV97" s="107">
        <f t="shared" si="175"/>
        <v>0</v>
      </c>
      <c r="DW97" s="107">
        <f t="shared" si="176"/>
        <v>0</v>
      </c>
      <c r="DX97" s="107">
        <f t="shared" si="177"/>
        <v>0</v>
      </c>
      <c r="DY97" s="107">
        <f t="shared" si="178"/>
        <v>0</v>
      </c>
      <c r="DZ97" s="107">
        <f t="shared" si="179"/>
        <v>0</v>
      </c>
      <c r="EA97" s="107">
        <f t="shared" si="180"/>
        <v>0</v>
      </c>
      <c r="EB97" s="107">
        <f t="shared" si="181"/>
        <v>0</v>
      </c>
      <c r="EC97" s="107">
        <f t="shared" si="182"/>
        <v>0</v>
      </c>
      <c r="ED97" s="107">
        <f t="shared" si="183"/>
        <v>0</v>
      </c>
      <c r="EE97" s="107">
        <f t="shared" si="184"/>
        <v>0</v>
      </c>
      <c r="EG97" s="195">
        <f t="shared" si="185"/>
        <v>0</v>
      </c>
      <c r="EH97" s="195">
        <f t="shared" si="186"/>
        <v>0</v>
      </c>
      <c r="EI97" s="195">
        <f t="shared" si="187"/>
        <v>0</v>
      </c>
      <c r="EJ97" s="195">
        <f t="shared" si="188"/>
        <v>0</v>
      </c>
      <c r="EK97" s="195">
        <f t="shared" si="194"/>
        <v>0</v>
      </c>
      <c r="EL97" s="195">
        <f t="shared" si="194"/>
        <v>0</v>
      </c>
      <c r="EM97" s="195">
        <f t="shared" si="194"/>
        <v>0</v>
      </c>
      <c r="EN97" s="195">
        <f t="shared" si="194"/>
        <v>0</v>
      </c>
      <c r="EO97" s="195">
        <f t="shared" si="194"/>
        <v>0</v>
      </c>
      <c r="EP97" s="195">
        <f t="shared" si="194"/>
        <v>0</v>
      </c>
    </row>
    <row r="98" spans="2:146" x14ac:dyDescent="0.2">
      <c r="B98" s="126">
        <f t="shared" si="135"/>
        <v>1</v>
      </c>
      <c r="C98" s="126" t="str">
        <f t="shared" ca="1" si="136"/>
        <v/>
      </c>
      <c r="D98" s="126" t="str">
        <f t="shared" ca="1" si="137"/>
        <v/>
      </c>
      <c r="E98" s="126" t="str">
        <f t="shared" ca="1" si="138"/>
        <v/>
      </c>
      <c r="F98" s="127" t="str">
        <f ca="1">OFFSET(prihlasky!$H$1,$CJ98,0)</f>
        <v/>
      </c>
      <c r="G98" s="127" t="str">
        <f ca="1">IF(OFFSET(prihlasky!$B$1,$CJ98,0)="","",(OFFSET(prihlasky!$B$1,$CJ98,0)))</f>
        <v/>
      </c>
      <c r="H98" s="127">
        <f ca="1">OFFSET(prihlasky!$I$1,$CJ98,0)</f>
        <v>0</v>
      </c>
      <c r="I98" s="127">
        <f ca="1">OFFSET(prihlasky!$A$1,$CJ98,0)</f>
        <v>0</v>
      </c>
      <c r="J98" s="126">
        <f t="shared" si="139"/>
        <v>0</v>
      </c>
      <c r="K98" s="159">
        <f t="shared" si="140"/>
        <v>0</v>
      </c>
      <c r="L98" s="131">
        <f t="shared" ca="1" si="141"/>
        <v>0</v>
      </c>
      <c r="M98" s="127" t="str">
        <f ca="1">IF(OR(CH98=0,ISERROR(MATCH(I98,KKoef!E:E,0))),"",MATCH(I98,KKoef!E:E,0)-1)</f>
        <v/>
      </c>
      <c r="N98" s="127" t="str">
        <f ca="1">IF(M98="","",OFFSET(KKoef!$B$1,M98,0))</f>
        <v/>
      </c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250"/>
      <c r="AA98" s="119">
        <f t="shared" ca="1" si="195"/>
        <v>0</v>
      </c>
      <c r="AB98" s="252">
        <f t="shared" si="190"/>
        <v>0</v>
      </c>
      <c r="AC98" s="119">
        <f t="shared" si="191"/>
        <v>0</v>
      </c>
      <c r="AD98" s="252">
        <f t="shared" si="192"/>
        <v>0</v>
      </c>
      <c r="AE98" s="170">
        <f t="shared" ca="1" si="196"/>
        <v>0</v>
      </c>
      <c r="AF98" s="22"/>
      <c r="AG98" s="224"/>
      <c r="AH98" s="194"/>
      <c r="AI98" s="194"/>
      <c r="AJ98" s="194"/>
      <c r="AK98" s="225"/>
      <c r="AL98" s="224"/>
      <c r="AM98" s="194"/>
      <c r="AN98" s="194"/>
      <c r="AO98" s="194"/>
      <c r="AP98" s="225"/>
      <c r="AQ98" s="224"/>
      <c r="AR98" s="194"/>
      <c r="AS98" s="194"/>
      <c r="AT98" s="194"/>
      <c r="AU98" s="225"/>
      <c r="AV98" s="224"/>
      <c r="AW98" s="194"/>
      <c r="AX98" s="194"/>
      <c r="AY98" s="194"/>
      <c r="AZ98" s="225"/>
      <c r="BA98" s="224"/>
      <c r="BB98" s="194"/>
      <c r="BC98" s="194"/>
      <c r="BD98" s="194"/>
      <c r="BE98" s="225"/>
      <c r="BF98" s="224"/>
      <c r="BG98" s="194"/>
      <c r="BH98" s="194"/>
      <c r="BI98" s="194"/>
      <c r="BJ98" s="225"/>
      <c r="BK98" s="212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215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69">
        <f>SUM(EG98:EP98)</f>
        <v>0</v>
      </c>
      <c r="CH98" s="26">
        <f t="shared" si="197"/>
        <v>0</v>
      </c>
      <c r="CJ98" s="39">
        <v>90</v>
      </c>
      <c r="CK98" s="16">
        <f t="shared" si="143"/>
        <v>0</v>
      </c>
      <c r="CL98" s="51">
        <f t="shared" ca="1" si="193"/>
        <v>0</v>
      </c>
      <c r="CM98" s="51">
        <f t="shared" ca="1" si="193"/>
        <v>0</v>
      </c>
      <c r="CN98" s="51">
        <f t="shared" ca="1" si="193"/>
        <v>0</v>
      </c>
      <c r="CO98" s="51">
        <f t="shared" ca="1" si="144"/>
        <v>0</v>
      </c>
      <c r="CQ98" s="107">
        <f t="shared" si="145"/>
        <v>0</v>
      </c>
      <c r="CR98" s="107">
        <f t="shared" si="146"/>
        <v>0</v>
      </c>
      <c r="CS98" s="107">
        <f t="shared" si="147"/>
        <v>0</v>
      </c>
      <c r="CT98" s="107">
        <f t="shared" si="148"/>
        <v>0</v>
      </c>
      <c r="CU98" s="107">
        <f t="shared" si="149"/>
        <v>0</v>
      </c>
      <c r="CV98" s="107">
        <f t="shared" si="150"/>
        <v>0</v>
      </c>
      <c r="CW98" s="107">
        <f t="shared" si="151"/>
        <v>0</v>
      </c>
      <c r="CX98" s="107">
        <f t="shared" si="152"/>
        <v>0</v>
      </c>
      <c r="CY98" s="107">
        <f t="shared" si="153"/>
        <v>0</v>
      </c>
      <c r="CZ98" s="107">
        <f t="shared" si="154"/>
        <v>0</v>
      </c>
      <c r="DA98" s="107">
        <f t="shared" si="155"/>
        <v>0</v>
      </c>
      <c r="DB98" s="107">
        <f t="shared" si="156"/>
        <v>0</v>
      </c>
      <c r="DC98" s="107">
        <f t="shared" si="157"/>
        <v>0</v>
      </c>
      <c r="DD98" s="107">
        <f t="shared" si="158"/>
        <v>0</v>
      </c>
      <c r="DE98" s="107">
        <f t="shared" si="159"/>
        <v>0</v>
      </c>
      <c r="DF98" s="107">
        <f t="shared" si="160"/>
        <v>0</v>
      </c>
      <c r="DG98" s="107">
        <f t="shared" si="161"/>
        <v>0</v>
      </c>
      <c r="DH98" s="107">
        <f t="shared" si="162"/>
        <v>0</v>
      </c>
      <c r="DI98" s="107">
        <f t="shared" si="163"/>
        <v>0</v>
      </c>
      <c r="DJ98" s="107">
        <f t="shared" si="164"/>
        <v>0</v>
      </c>
      <c r="DK98" s="107">
        <f t="shared" si="165"/>
        <v>0</v>
      </c>
      <c r="DL98" s="107">
        <f t="shared" si="166"/>
        <v>0</v>
      </c>
      <c r="DM98" s="107">
        <f t="shared" si="167"/>
        <v>0</v>
      </c>
      <c r="DN98" s="107">
        <f t="shared" si="168"/>
        <v>0</v>
      </c>
      <c r="DO98" s="107">
        <f t="shared" si="169"/>
        <v>0</v>
      </c>
      <c r="DP98" s="107">
        <f t="shared" si="170"/>
        <v>0</v>
      </c>
      <c r="DQ98" s="107">
        <f t="shared" si="171"/>
        <v>0</v>
      </c>
      <c r="DR98" s="107">
        <f t="shared" si="172"/>
        <v>0</v>
      </c>
      <c r="DS98" s="107">
        <f t="shared" si="173"/>
        <v>0</v>
      </c>
      <c r="DT98" s="107">
        <f t="shared" si="174"/>
        <v>0</v>
      </c>
      <c r="DV98" s="107">
        <f t="shared" si="175"/>
        <v>0</v>
      </c>
      <c r="DW98" s="107">
        <f t="shared" si="176"/>
        <v>0</v>
      </c>
      <c r="DX98" s="107">
        <f t="shared" si="177"/>
        <v>0</v>
      </c>
      <c r="DY98" s="107">
        <f t="shared" si="178"/>
        <v>0</v>
      </c>
      <c r="DZ98" s="107">
        <f t="shared" si="179"/>
        <v>0</v>
      </c>
      <c r="EA98" s="107">
        <f t="shared" si="180"/>
        <v>0</v>
      </c>
      <c r="EB98" s="107">
        <f t="shared" si="181"/>
        <v>0</v>
      </c>
      <c r="EC98" s="107">
        <f t="shared" si="182"/>
        <v>0</v>
      </c>
      <c r="ED98" s="107">
        <f t="shared" si="183"/>
        <v>0</v>
      </c>
      <c r="EE98" s="107">
        <f t="shared" si="184"/>
        <v>0</v>
      </c>
      <c r="EG98" s="195">
        <f t="shared" si="185"/>
        <v>0</v>
      </c>
      <c r="EH98" s="195">
        <f t="shared" si="186"/>
        <v>0</v>
      </c>
      <c r="EI98" s="195">
        <f t="shared" si="187"/>
        <v>0</v>
      </c>
      <c r="EJ98" s="195">
        <f t="shared" si="188"/>
        <v>0</v>
      </c>
      <c r="EK98" s="195">
        <f t="shared" si="194"/>
        <v>0</v>
      </c>
      <c r="EL98" s="195">
        <f t="shared" si="194"/>
        <v>0</v>
      </c>
      <c r="EM98" s="195">
        <f t="shared" si="194"/>
        <v>0</v>
      </c>
      <c r="EN98" s="195">
        <f t="shared" si="194"/>
        <v>0</v>
      </c>
      <c r="EO98" s="195">
        <f t="shared" si="194"/>
        <v>0</v>
      </c>
      <c r="EP98" s="195">
        <f t="shared" si="194"/>
        <v>0</v>
      </c>
    </row>
    <row r="99" spans="2:146" x14ac:dyDescent="0.2">
      <c r="B99" s="126">
        <f t="shared" si="135"/>
        <v>1</v>
      </c>
      <c r="C99" s="126" t="str">
        <f t="shared" ca="1" si="136"/>
        <v/>
      </c>
      <c r="D99" s="126" t="str">
        <f t="shared" ca="1" si="137"/>
        <v/>
      </c>
      <c r="E99" s="126" t="str">
        <f t="shared" ca="1" si="138"/>
        <v/>
      </c>
      <c r="F99" s="127" t="str">
        <f ca="1">OFFSET(prihlasky!$H$1,$CJ99,0)</f>
        <v/>
      </c>
      <c r="G99" s="127" t="str">
        <f ca="1">IF(OFFSET(prihlasky!$B$1,$CJ99,0)="","",(OFFSET(prihlasky!$B$1,$CJ99,0)))</f>
        <v/>
      </c>
      <c r="H99" s="127">
        <f ca="1">OFFSET(prihlasky!$I$1,$CJ99,0)</f>
        <v>0</v>
      </c>
      <c r="I99" s="127">
        <f ca="1">OFFSET(prihlasky!$A$1,$CJ99,0)</f>
        <v>0</v>
      </c>
      <c r="J99" s="126">
        <f t="shared" si="139"/>
        <v>0</v>
      </c>
      <c r="K99" s="159">
        <f t="shared" si="140"/>
        <v>0</v>
      </c>
      <c r="L99" s="131">
        <f t="shared" ca="1" si="141"/>
        <v>0</v>
      </c>
      <c r="M99" s="127" t="str">
        <f ca="1">IF(OR(CH99=0,ISERROR(MATCH(I99,KKoef!E:E,0))),"",MATCH(I99,KKoef!E:E,0)-1)</f>
        <v/>
      </c>
      <c r="N99" s="127" t="str">
        <f ca="1">IF(M99="","",OFFSET(KKoef!$B$1,M99,0))</f>
        <v/>
      </c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250"/>
      <c r="AA99" s="119">
        <f t="shared" ca="1" si="195"/>
        <v>0</v>
      </c>
      <c r="AB99" s="252">
        <f t="shared" si="190"/>
        <v>0</v>
      </c>
      <c r="AC99" s="119">
        <f t="shared" si="191"/>
        <v>0</v>
      </c>
      <c r="AD99" s="252">
        <f t="shared" si="192"/>
        <v>0</v>
      </c>
      <c r="AE99" s="170">
        <f t="shared" ca="1" si="196"/>
        <v>0</v>
      </c>
      <c r="AF99" s="22"/>
      <c r="AG99" s="224"/>
      <c r="AH99" s="194"/>
      <c r="AI99" s="194"/>
      <c r="AJ99" s="194"/>
      <c r="AK99" s="225"/>
      <c r="AL99" s="224"/>
      <c r="AM99" s="194"/>
      <c r="AN99" s="194"/>
      <c r="AO99" s="194"/>
      <c r="AP99" s="225"/>
      <c r="AQ99" s="224"/>
      <c r="AR99" s="194"/>
      <c r="AS99" s="194"/>
      <c r="AT99" s="194"/>
      <c r="AU99" s="225"/>
      <c r="AV99" s="224"/>
      <c r="AW99" s="194"/>
      <c r="AX99" s="194"/>
      <c r="AY99" s="194"/>
      <c r="AZ99" s="225"/>
      <c r="BA99" s="224"/>
      <c r="BB99" s="194"/>
      <c r="BC99" s="194"/>
      <c r="BD99" s="194"/>
      <c r="BE99" s="225"/>
      <c r="BF99" s="224"/>
      <c r="BG99" s="194"/>
      <c r="BH99" s="194"/>
      <c r="BI99" s="194"/>
      <c r="BJ99" s="225"/>
      <c r="BK99" s="212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215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69">
        <f t="shared" ref="CG99:CG128" si="198">SUM(EG99:EP99)</f>
        <v>0</v>
      </c>
      <c r="CH99" s="26">
        <f t="shared" si="197"/>
        <v>0</v>
      </c>
      <c r="CJ99" s="39">
        <v>91</v>
      </c>
      <c r="CK99" s="16">
        <f t="shared" si="143"/>
        <v>0</v>
      </c>
      <c r="CL99" s="51">
        <f t="shared" ca="1" si="193"/>
        <v>0</v>
      </c>
      <c r="CM99" s="51">
        <f t="shared" ca="1" si="193"/>
        <v>0</v>
      </c>
      <c r="CN99" s="51">
        <f t="shared" ca="1" si="193"/>
        <v>0</v>
      </c>
      <c r="CO99" s="51">
        <f t="shared" ca="1" si="144"/>
        <v>0</v>
      </c>
      <c r="CQ99" s="107">
        <f t="shared" si="145"/>
        <v>0</v>
      </c>
      <c r="CR99" s="107">
        <f t="shared" si="146"/>
        <v>0</v>
      </c>
      <c r="CS99" s="107">
        <f t="shared" si="147"/>
        <v>0</v>
      </c>
      <c r="CT99" s="107">
        <f t="shared" si="148"/>
        <v>0</v>
      </c>
      <c r="CU99" s="107">
        <f t="shared" si="149"/>
        <v>0</v>
      </c>
      <c r="CV99" s="107">
        <f t="shared" si="150"/>
        <v>0</v>
      </c>
      <c r="CW99" s="107">
        <f t="shared" si="151"/>
        <v>0</v>
      </c>
      <c r="CX99" s="107">
        <f t="shared" si="152"/>
        <v>0</v>
      </c>
      <c r="CY99" s="107">
        <f t="shared" si="153"/>
        <v>0</v>
      </c>
      <c r="CZ99" s="107">
        <f t="shared" si="154"/>
        <v>0</v>
      </c>
      <c r="DA99" s="107">
        <f t="shared" si="155"/>
        <v>0</v>
      </c>
      <c r="DB99" s="107">
        <f t="shared" si="156"/>
        <v>0</v>
      </c>
      <c r="DC99" s="107">
        <f t="shared" si="157"/>
        <v>0</v>
      </c>
      <c r="DD99" s="107">
        <f t="shared" si="158"/>
        <v>0</v>
      </c>
      <c r="DE99" s="107">
        <f t="shared" si="159"/>
        <v>0</v>
      </c>
      <c r="DF99" s="107">
        <f t="shared" si="160"/>
        <v>0</v>
      </c>
      <c r="DG99" s="107">
        <f t="shared" si="161"/>
        <v>0</v>
      </c>
      <c r="DH99" s="107">
        <f t="shared" si="162"/>
        <v>0</v>
      </c>
      <c r="DI99" s="107">
        <f t="shared" si="163"/>
        <v>0</v>
      </c>
      <c r="DJ99" s="107">
        <f t="shared" si="164"/>
        <v>0</v>
      </c>
      <c r="DK99" s="107">
        <f t="shared" si="165"/>
        <v>0</v>
      </c>
      <c r="DL99" s="107">
        <f t="shared" si="166"/>
        <v>0</v>
      </c>
      <c r="DM99" s="107">
        <f t="shared" si="167"/>
        <v>0</v>
      </c>
      <c r="DN99" s="107">
        <f t="shared" si="168"/>
        <v>0</v>
      </c>
      <c r="DO99" s="107">
        <f t="shared" si="169"/>
        <v>0</v>
      </c>
      <c r="DP99" s="107">
        <f t="shared" si="170"/>
        <v>0</v>
      </c>
      <c r="DQ99" s="107">
        <f t="shared" si="171"/>
        <v>0</v>
      </c>
      <c r="DR99" s="107">
        <f t="shared" si="172"/>
        <v>0</v>
      </c>
      <c r="DS99" s="107">
        <f t="shared" si="173"/>
        <v>0</v>
      </c>
      <c r="DT99" s="107">
        <f t="shared" si="174"/>
        <v>0</v>
      </c>
      <c r="DV99" s="107">
        <f t="shared" si="175"/>
        <v>0</v>
      </c>
      <c r="DW99" s="107">
        <f t="shared" si="176"/>
        <v>0</v>
      </c>
      <c r="DX99" s="107">
        <f t="shared" si="177"/>
        <v>0</v>
      </c>
      <c r="DY99" s="107">
        <f t="shared" si="178"/>
        <v>0</v>
      </c>
      <c r="DZ99" s="107">
        <f t="shared" si="179"/>
        <v>0</v>
      </c>
      <c r="EA99" s="107">
        <f t="shared" si="180"/>
        <v>0</v>
      </c>
      <c r="EB99" s="107">
        <f t="shared" si="181"/>
        <v>0</v>
      </c>
      <c r="EC99" s="107">
        <f t="shared" si="182"/>
        <v>0</v>
      </c>
      <c r="ED99" s="107">
        <f t="shared" si="183"/>
        <v>0</v>
      </c>
      <c r="EE99" s="107">
        <f t="shared" si="184"/>
        <v>0</v>
      </c>
      <c r="EG99" s="195">
        <f t="shared" si="185"/>
        <v>0</v>
      </c>
      <c r="EH99" s="195">
        <f t="shared" si="186"/>
        <v>0</v>
      </c>
      <c r="EI99" s="195">
        <f t="shared" si="187"/>
        <v>0</v>
      </c>
      <c r="EJ99" s="195">
        <f t="shared" si="188"/>
        <v>0</v>
      </c>
      <c r="EK99" s="195">
        <f t="shared" si="194"/>
        <v>0</v>
      </c>
      <c r="EL99" s="195">
        <f t="shared" si="194"/>
        <v>0</v>
      </c>
      <c r="EM99" s="195">
        <f t="shared" si="194"/>
        <v>0</v>
      </c>
      <c r="EN99" s="195">
        <f t="shared" si="194"/>
        <v>0</v>
      </c>
      <c r="EO99" s="195">
        <f t="shared" si="194"/>
        <v>0</v>
      </c>
      <c r="EP99" s="195">
        <f t="shared" si="194"/>
        <v>0</v>
      </c>
    </row>
    <row r="100" spans="2:146" x14ac:dyDescent="0.2">
      <c r="B100" s="126">
        <f t="shared" si="135"/>
        <v>1</v>
      </c>
      <c r="C100" s="126" t="str">
        <f t="shared" ca="1" si="136"/>
        <v/>
      </c>
      <c r="D100" s="126" t="str">
        <f t="shared" ca="1" si="137"/>
        <v/>
      </c>
      <c r="E100" s="126" t="str">
        <f t="shared" ca="1" si="138"/>
        <v/>
      </c>
      <c r="F100" s="127" t="str">
        <f ca="1">OFFSET(prihlasky!$H$1,$CJ100,0)</f>
        <v/>
      </c>
      <c r="G100" s="127" t="str">
        <f ca="1">IF(OFFSET(prihlasky!$B$1,$CJ100,0)="","",(OFFSET(prihlasky!$B$1,$CJ100,0)))</f>
        <v/>
      </c>
      <c r="H100" s="127">
        <f ca="1">OFFSET(prihlasky!$I$1,$CJ100,0)</f>
        <v>0</v>
      </c>
      <c r="I100" s="127">
        <f ca="1">OFFSET(prihlasky!$A$1,$CJ100,0)</f>
        <v>0</v>
      </c>
      <c r="J100" s="126">
        <f t="shared" si="139"/>
        <v>0</v>
      </c>
      <c r="K100" s="159">
        <f t="shared" si="140"/>
        <v>0</v>
      </c>
      <c r="L100" s="131">
        <f t="shared" ca="1" si="141"/>
        <v>0</v>
      </c>
      <c r="M100" s="127" t="str">
        <f ca="1">IF(OR(CH100=0,ISERROR(MATCH(I100,KKoef!E:E,0))),"",MATCH(I100,KKoef!E:E,0)-1)</f>
        <v/>
      </c>
      <c r="N100" s="127" t="str">
        <f ca="1">IF(M100="","",OFFSET(KKoef!$B$1,M100,0))</f>
        <v/>
      </c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250"/>
      <c r="AA100" s="119">
        <f t="shared" ca="1" si="195"/>
        <v>0</v>
      </c>
      <c r="AB100" s="252">
        <f t="shared" si="190"/>
        <v>0</v>
      </c>
      <c r="AC100" s="119">
        <f t="shared" si="191"/>
        <v>0</v>
      </c>
      <c r="AD100" s="252">
        <f t="shared" si="192"/>
        <v>0</v>
      </c>
      <c r="AE100" s="170">
        <f t="shared" ca="1" si="196"/>
        <v>0</v>
      </c>
      <c r="AF100" s="22"/>
      <c r="AG100" s="224"/>
      <c r="AH100" s="194"/>
      <c r="AI100" s="194"/>
      <c r="AJ100" s="194"/>
      <c r="AK100" s="225"/>
      <c r="AL100" s="224"/>
      <c r="AM100" s="194"/>
      <c r="AN100" s="194"/>
      <c r="AO100" s="194"/>
      <c r="AP100" s="225"/>
      <c r="AQ100" s="224"/>
      <c r="AR100" s="194"/>
      <c r="AS100" s="194"/>
      <c r="AT100" s="194"/>
      <c r="AU100" s="225"/>
      <c r="AV100" s="224"/>
      <c r="AW100" s="194"/>
      <c r="AX100" s="194"/>
      <c r="AY100" s="194"/>
      <c r="AZ100" s="225"/>
      <c r="BA100" s="224"/>
      <c r="BB100" s="194"/>
      <c r="BC100" s="194"/>
      <c r="BD100" s="194"/>
      <c r="BE100" s="225"/>
      <c r="BF100" s="224"/>
      <c r="BG100" s="194"/>
      <c r="BH100" s="194"/>
      <c r="BI100" s="194"/>
      <c r="BJ100" s="225"/>
      <c r="BK100" s="212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215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69">
        <f t="shared" si="198"/>
        <v>0</v>
      </c>
      <c r="CH100" s="26">
        <f t="shared" si="197"/>
        <v>0</v>
      </c>
      <c r="CJ100" s="39">
        <v>92</v>
      </c>
      <c r="CK100" s="16">
        <f t="shared" si="143"/>
        <v>0</v>
      </c>
      <c r="CL100" s="51">
        <f t="shared" ca="1" si="193"/>
        <v>0</v>
      </c>
      <c r="CM100" s="51">
        <f t="shared" ca="1" si="193"/>
        <v>0</v>
      </c>
      <c r="CN100" s="51">
        <f t="shared" ca="1" si="193"/>
        <v>0</v>
      </c>
      <c r="CO100" s="51">
        <f t="shared" ca="1" si="144"/>
        <v>0</v>
      </c>
      <c r="CQ100" s="107">
        <f t="shared" si="145"/>
        <v>0</v>
      </c>
      <c r="CR100" s="107">
        <f t="shared" si="146"/>
        <v>0</v>
      </c>
      <c r="CS100" s="107">
        <f t="shared" si="147"/>
        <v>0</v>
      </c>
      <c r="CT100" s="107">
        <f t="shared" si="148"/>
        <v>0</v>
      </c>
      <c r="CU100" s="107">
        <f t="shared" si="149"/>
        <v>0</v>
      </c>
      <c r="CV100" s="107">
        <f t="shared" si="150"/>
        <v>0</v>
      </c>
      <c r="CW100" s="107">
        <f t="shared" si="151"/>
        <v>0</v>
      </c>
      <c r="CX100" s="107">
        <f t="shared" si="152"/>
        <v>0</v>
      </c>
      <c r="CY100" s="107">
        <f t="shared" si="153"/>
        <v>0</v>
      </c>
      <c r="CZ100" s="107">
        <f t="shared" si="154"/>
        <v>0</v>
      </c>
      <c r="DA100" s="107">
        <f t="shared" si="155"/>
        <v>0</v>
      </c>
      <c r="DB100" s="107">
        <f t="shared" si="156"/>
        <v>0</v>
      </c>
      <c r="DC100" s="107">
        <f t="shared" si="157"/>
        <v>0</v>
      </c>
      <c r="DD100" s="107">
        <f t="shared" si="158"/>
        <v>0</v>
      </c>
      <c r="DE100" s="107">
        <f t="shared" si="159"/>
        <v>0</v>
      </c>
      <c r="DF100" s="107">
        <f t="shared" si="160"/>
        <v>0</v>
      </c>
      <c r="DG100" s="107">
        <f t="shared" si="161"/>
        <v>0</v>
      </c>
      <c r="DH100" s="107">
        <f t="shared" si="162"/>
        <v>0</v>
      </c>
      <c r="DI100" s="107">
        <f t="shared" si="163"/>
        <v>0</v>
      </c>
      <c r="DJ100" s="107">
        <f t="shared" si="164"/>
        <v>0</v>
      </c>
      <c r="DK100" s="107">
        <f t="shared" si="165"/>
        <v>0</v>
      </c>
      <c r="DL100" s="107">
        <f t="shared" si="166"/>
        <v>0</v>
      </c>
      <c r="DM100" s="107">
        <f t="shared" si="167"/>
        <v>0</v>
      </c>
      <c r="DN100" s="107">
        <f t="shared" si="168"/>
        <v>0</v>
      </c>
      <c r="DO100" s="107">
        <f t="shared" si="169"/>
        <v>0</v>
      </c>
      <c r="DP100" s="107">
        <f t="shared" si="170"/>
        <v>0</v>
      </c>
      <c r="DQ100" s="107">
        <f t="shared" si="171"/>
        <v>0</v>
      </c>
      <c r="DR100" s="107">
        <f t="shared" si="172"/>
        <v>0</v>
      </c>
      <c r="DS100" s="107">
        <f t="shared" si="173"/>
        <v>0</v>
      </c>
      <c r="DT100" s="107">
        <f t="shared" si="174"/>
        <v>0</v>
      </c>
      <c r="DV100" s="107">
        <f t="shared" si="175"/>
        <v>0</v>
      </c>
      <c r="DW100" s="107">
        <f t="shared" si="176"/>
        <v>0</v>
      </c>
      <c r="DX100" s="107">
        <f t="shared" si="177"/>
        <v>0</v>
      </c>
      <c r="DY100" s="107">
        <f t="shared" si="178"/>
        <v>0</v>
      </c>
      <c r="DZ100" s="107">
        <f t="shared" si="179"/>
        <v>0</v>
      </c>
      <c r="EA100" s="107">
        <f t="shared" si="180"/>
        <v>0</v>
      </c>
      <c r="EB100" s="107">
        <f t="shared" si="181"/>
        <v>0</v>
      </c>
      <c r="EC100" s="107">
        <f t="shared" si="182"/>
        <v>0</v>
      </c>
      <c r="ED100" s="107">
        <f t="shared" si="183"/>
        <v>0</v>
      </c>
      <c r="EE100" s="107">
        <f t="shared" si="184"/>
        <v>0</v>
      </c>
      <c r="EG100" s="195">
        <f t="shared" si="185"/>
        <v>0</v>
      </c>
      <c r="EH100" s="195">
        <f t="shared" si="186"/>
        <v>0</v>
      </c>
      <c r="EI100" s="195">
        <f t="shared" si="187"/>
        <v>0</v>
      </c>
      <c r="EJ100" s="195">
        <f t="shared" si="188"/>
        <v>0</v>
      </c>
      <c r="EK100" s="195">
        <f t="shared" si="194"/>
        <v>0</v>
      </c>
      <c r="EL100" s="195">
        <f t="shared" si="194"/>
        <v>0</v>
      </c>
      <c r="EM100" s="195">
        <f t="shared" si="194"/>
        <v>0</v>
      </c>
      <c r="EN100" s="195">
        <f t="shared" si="194"/>
        <v>0</v>
      </c>
      <c r="EO100" s="195">
        <f t="shared" si="194"/>
        <v>0</v>
      </c>
      <c r="EP100" s="195">
        <f t="shared" si="194"/>
        <v>0</v>
      </c>
    </row>
    <row r="101" spans="2:146" x14ac:dyDescent="0.2">
      <c r="B101" s="126">
        <f t="shared" si="135"/>
        <v>1</v>
      </c>
      <c r="C101" s="126" t="str">
        <f t="shared" ca="1" si="136"/>
        <v/>
      </c>
      <c r="D101" s="126" t="str">
        <f t="shared" ca="1" si="137"/>
        <v/>
      </c>
      <c r="E101" s="126" t="str">
        <f t="shared" ca="1" si="138"/>
        <v/>
      </c>
      <c r="F101" s="127" t="str">
        <f ca="1">OFFSET(prihlasky!$H$1,$CJ101,0)</f>
        <v/>
      </c>
      <c r="G101" s="127" t="str">
        <f ca="1">IF(OFFSET(prihlasky!$B$1,$CJ101,0)="","",(OFFSET(prihlasky!$B$1,$CJ101,0)))</f>
        <v/>
      </c>
      <c r="H101" s="127">
        <f ca="1">OFFSET(prihlasky!$I$1,$CJ101,0)</f>
        <v>0</v>
      </c>
      <c r="I101" s="127">
        <f ca="1">OFFSET(prihlasky!$A$1,$CJ101,0)</f>
        <v>0</v>
      </c>
      <c r="J101" s="126">
        <f t="shared" si="139"/>
        <v>0</v>
      </c>
      <c r="K101" s="159">
        <f t="shared" si="140"/>
        <v>0</v>
      </c>
      <c r="L101" s="131">
        <f t="shared" ca="1" si="141"/>
        <v>0</v>
      </c>
      <c r="M101" s="127" t="str">
        <f ca="1">IF(OR(CH101=0,ISERROR(MATCH(I101,KKoef!E:E,0))),"",MATCH(I101,KKoef!E:E,0)-1)</f>
        <v/>
      </c>
      <c r="N101" s="127" t="str">
        <f ca="1">IF(M101="","",OFFSET(KKoef!$B$1,M101,0))</f>
        <v/>
      </c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250"/>
      <c r="AA101" s="119">
        <f t="shared" ca="1" si="195"/>
        <v>0</v>
      </c>
      <c r="AB101" s="252">
        <f t="shared" si="190"/>
        <v>0</v>
      </c>
      <c r="AC101" s="119">
        <f t="shared" si="191"/>
        <v>0</v>
      </c>
      <c r="AD101" s="252">
        <f t="shared" si="192"/>
        <v>0</v>
      </c>
      <c r="AE101" s="170">
        <f t="shared" ca="1" si="196"/>
        <v>0</v>
      </c>
      <c r="AF101" s="22"/>
      <c r="AG101" s="224"/>
      <c r="AH101" s="194"/>
      <c r="AI101" s="194"/>
      <c r="AJ101" s="194"/>
      <c r="AK101" s="225"/>
      <c r="AL101" s="224"/>
      <c r="AM101" s="194"/>
      <c r="AN101" s="194"/>
      <c r="AO101" s="194"/>
      <c r="AP101" s="225"/>
      <c r="AQ101" s="224"/>
      <c r="AR101" s="194"/>
      <c r="AS101" s="194"/>
      <c r="AT101" s="194"/>
      <c r="AU101" s="225"/>
      <c r="AV101" s="224"/>
      <c r="AW101" s="194"/>
      <c r="AX101" s="194"/>
      <c r="AY101" s="194"/>
      <c r="AZ101" s="225"/>
      <c r="BA101" s="224"/>
      <c r="BB101" s="194"/>
      <c r="BC101" s="194"/>
      <c r="BD101" s="194"/>
      <c r="BE101" s="225"/>
      <c r="BF101" s="224"/>
      <c r="BG101" s="194"/>
      <c r="BH101" s="194"/>
      <c r="BI101" s="194"/>
      <c r="BJ101" s="225"/>
      <c r="BK101" s="212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215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69">
        <f t="shared" si="198"/>
        <v>0</v>
      </c>
      <c r="CH101" s="26">
        <f t="shared" si="197"/>
        <v>0</v>
      </c>
      <c r="CJ101" s="39">
        <v>93</v>
      </c>
      <c r="CK101" s="16">
        <f t="shared" si="143"/>
        <v>0</v>
      </c>
      <c r="CL101" s="51">
        <f t="shared" ca="1" si="193"/>
        <v>0</v>
      </c>
      <c r="CM101" s="51">
        <f t="shared" ca="1" si="193"/>
        <v>0</v>
      </c>
      <c r="CN101" s="51">
        <f t="shared" ca="1" si="193"/>
        <v>0</v>
      </c>
      <c r="CO101" s="51">
        <f t="shared" ca="1" si="144"/>
        <v>0</v>
      </c>
      <c r="CQ101" s="107">
        <f t="shared" si="145"/>
        <v>0</v>
      </c>
      <c r="CR101" s="107">
        <f t="shared" si="146"/>
        <v>0</v>
      </c>
      <c r="CS101" s="107">
        <f t="shared" si="147"/>
        <v>0</v>
      </c>
      <c r="CT101" s="107">
        <f t="shared" si="148"/>
        <v>0</v>
      </c>
      <c r="CU101" s="107">
        <f t="shared" si="149"/>
        <v>0</v>
      </c>
      <c r="CV101" s="107">
        <f t="shared" si="150"/>
        <v>0</v>
      </c>
      <c r="CW101" s="107">
        <f t="shared" si="151"/>
        <v>0</v>
      </c>
      <c r="CX101" s="107">
        <f t="shared" si="152"/>
        <v>0</v>
      </c>
      <c r="CY101" s="107">
        <f t="shared" si="153"/>
        <v>0</v>
      </c>
      <c r="CZ101" s="107">
        <f t="shared" si="154"/>
        <v>0</v>
      </c>
      <c r="DA101" s="107">
        <f t="shared" si="155"/>
        <v>0</v>
      </c>
      <c r="DB101" s="107">
        <f t="shared" si="156"/>
        <v>0</v>
      </c>
      <c r="DC101" s="107">
        <f t="shared" si="157"/>
        <v>0</v>
      </c>
      <c r="DD101" s="107">
        <f t="shared" si="158"/>
        <v>0</v>
      </c>
      <c r="DE101" s="107">
        <f t="shared" si="159"/>
        <v>0</v>
      </c>
      <c r="DF101" s="107">
        <f t="shared" si="160"/>
        <v>0</v>
      </c>
      <c r="DG101" s="107">
        <f t="shared" si="161"/>
        <v>0</v>
      </c>
      <c r="DH101" s="107">
        <f t="shared" si="162"/>
        <v>0</v>
      </c>
      <c r="DI101" s="107">
        <f t="shared" si="163"/>
        <v>0</v>
      </c>
      <c r="DJ101" s="107">
        <f t="shared" si="164"/>
        <v>0</v>
      </c>
      <c r="DK101" s="107">
        <f t="shared" si="165"/>
        <v>0</v>
      </c>
      <c r="DL101" s="107">
        <f t="shared" si="166"/>
        <v>0</v>
      </c>
      <c r="DM101" s="107">
        <f t="shared" si="167"/>
        <v>0</v>
      </c>
      <c r="DN101" s="107">
        <f t="shared" si="168"/>
        <v>0</v>
      </c>
      <c r="DO101" s="107">
        <f t="shared" si="169"/>
        <v>0</v>
      </c>
      <c r="DP101" s="107">
        <f t="shared" si="170"/>
        <v>0</v>
      </c>
      <c r="DQ101" s="107">
        <f t="shared" si="171"/>
        <v>0</v>
      </c>
      <c r="DR101" s="107">
        <f t="shared" si="172"/>
        <v>0</v>
      </c>
      <c r="DS101" s="107">
        <f t="shared" si="173"/>
        <v>0</v>
      </c>
      <c r="DT101" s="107">
        <f t="shared" si="174"/>
        <v>0</v>
      </c>
      <c r="DV101" s="107">
        <f t="shared" si="175"/>
        <v>0</v>
      </c>
      <c r="DW101" s="107">
        <f t="shared" si="176"/>
        <v>0</v>
      </c>
      <c r="DX101" s="107">
        <f t="shared" si="177"/>
        <v>0</v>
      </c>
      <c r="DY101" s="107">
        <f t="shared" si="178"/>
        <v>0</v>
      </c>
      <c r="DZ101" s="107">
        <f t="shared" si="179"/>
        <v>0</v>
      </c>
      <c r="EA101" s="107">
        <f t="shared" si="180"/>
        <v>0</v>
      </c>
      <c r="EB101" s="107">
        <f t="shared" si="181"/>
        <v>0</v>
      </c>
      <c r="EC101" s="107">
        <f t="shared" si="182"/>
        <v>0</v>
      </c>
      <c r="ED101" s="107">
        <f t="shared" si="183"/>
        <v>0</v>
      </c>
      <c r="EE101" s="107">
        <f t="shared" si="184"/>
        <v>0</v>
      </c>
      <c r="EG101" s="195">
        <f t="shared" si="185"/>
        <v>0</v>
      </c>
      <c r="EH101" s="195">
        <f t="shared" si="186"/>
        <v>0</v>
      </c>
      <c r="EI101" s="195">
        <f t="shared" si="187"/>
        <v>0</v>
      </c>
      <c r="EJ101" s="195">
        <f t="shared" si="188"/>
        <v>0</v>
      </c>
      <c r="EK101" s="195">
        <f t="shared" si="194"/>
        <v>0</v>
      </c>
      <c r="EL101" s="195">
        <f t="shared" si="194"/>
        <v>0</v>
      </c>
      <c r="EM101" s="195">
        <f t="shared" si="194"/>
        <v>0</v>
      </c>
      <c r="EN101" s="195">
        <f t="shared" si="194"/>
        <v>0</v>
      </c>
      <c r="EO101" s="195">
        <f t="shared" si="194"/>
        <v>0</v>
      </c>
      <c r="EP101" s="195">
        <f t="shared" si="194"/>
        <v>0</v>
      </c>
    </row>
    <row r="102" spans="2:146" x14ac:dyDescent="0.2">
      <c r="B102" s="126">
        <f t="shared" si="135"/>
        <v>1</v>
      </c>
      <c r="C102" s="126" t="str">
        <f t="shared" ca="1" si="136"/>
        <v/>
      </c>
      <c r="D102" s="126" t="str">
        <f t="shared" ca="1" si="137"/>
        <v/>
      </c>
      <c r="E102" s="126" t="str">
        <f t="shared" ca="1" si="138"/>
        <v/>
      </c>
      <c r="F102" s="127" t="str">
        <f ca="1">OFFSET(prihlasky!$H$1,$CJ102,0)</f>
        <v/>
      </c>
      <c r="G102" s="127" t="str">
        <f ca="1">IF(OFFSET(prihlasky!$B$1,$CJ102,0)="","",(OFFSET(prihlasky!$B$1,$CJ102,0)))</f>
        <v/>
      </c>
      <c r="H102" s="127">
        <f ca="1">OFFSET(prihlasky!$I$1,$CJ102,0)</f>
        <v>0</v>
      </c>
      <c r="I102" s="127">
        <f ca="1">OFFSET(prihlasky!$A$1,$CJ102,0)</f>
        <v>0</v>
      </c>
      <c r="J102" s="126">
        <f t="shared" si="139"/>
        <v>0</v>
      </c>
      <c r="K102" s="159">
        <f t="shared" si="140"/>
        <v>0</v>
      </c>
      <c r="L102" s="131">
        <f t="shared" ca="1" si="141"/>
        <v>0</v>
      </c>
      <c r="M102" s="127" t="str">
        <f ca="1">IF(OR(CH102=0,ISERROR(MATCH(I102,KKoef!E:E,0))),"",MATCH(I102,KKoef!E:E,0)-1)</f>
        <v/>
      </c>
      <c r="N102" s="127" t="str">
        <f ca="1">IF(M102="","",OFFSET(KKoef!$B$1,M102,0))</f>
        <v/>
      </c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250"/>
      <c r="AA102" s="119">
        <f t="shared" ca="1" si="195"/>
        <v>0</v>
      </c>
      <c r="AB102" s="252">
        <f t="shared" si="190"/>
        <v>0</v>
      </c>
      <c r="AC102" s="119">
        <f t="shared" si="191"/>
        <v>0</v>
      </c>
      <c r="AD102" s="252">
        <f t="shared" si="192"/>
        <v>0</v>
      </c>
      <c r="AE102" s="170">
        <f t="shared" ca="1" si="196"/>
        <v>0</v>
      </c>
      <c r="AF102" s="22"/>
      <c r="AG102" s="224"/>
      <c r="AH102" s="194"/>
      <c r="AI102" s="194"/>
      <c r="AJ102" s="194"/>
      <c r="AK102" s="225"/>
      <c r="AL102" s="224"/>
      <c r="AM102" s="194"/>
      <c r="AN102" s="194"/>
      <c r="AO102" s="194"/>
      <c r="AP102" s="225"/>
      <c r="AQ102" s="224"/>
      <c r="AR102" s="194"/>
      <c r="AS102" s="194"/>
      <c r="AT102" s="194"/>
      <c r="AU102" s="225"/>
      <c r="AV102" s="224"/>
      <c r="AW102" s="194"/>
      <c r="AX102" s="194"/>
      <c r="AY102" s="194"/>
      <c r="AZ102" s="225"/>
      <c r="BA102" s="224"/>
      <c r="BB102" s="194"/>
      <c r="BC102" s="194"/>
      <c r="BD102" s="194"/>
      <c r="BE102" s="225"/>
      <c r="BF102" s="224"/>
      <c r="BG102" s="194"/>
      <c r="BH102" s="194"/>
      <c r="BI102" s="194"/>
      <c r="BJ102" s="225"/>
      <c r="BK102" s="212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15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69">
        <f t="shared" si="198"/>
        <v>0</v>
      </c>
      <c r="CH102" s="26">
        <f t="shared" si="197"/>
        <v>0</v>
      </c>
      <c r="CJ102" s="39">
        <v>94</v>
      </c>
      <c r="CK102" s="16">
        <f t="shared" si="143"/>
        <v>0</v>
      </c>
      <c r="CL102" s="51">
        <f t="shared" ca="1" si="193"/>
        <v>0</v>
      </c>
      <c r="CM102" s="51">
        <f t="shared" ca="1" si="193"/>
        <v>0</v>
      </c>
      <c r="CN102" s="51">
        <f t="shared" ca="1" si="193"/>
        <v>0</v>
      </c>
      <c r="CO102" s="51">
        <f t="shared" ca="1" si="144"/>
        <v>0</v>
      </c>
      <c r="CQ102" s="107">
        <f t="shared" si="145"/>
        <v>0</v>
      </c>
      <c r="CR102" s="107">
        <f t="shared" si="146"/>
        <v>0</v>
      </c>
      <c r="CS102" s="107">
        <f t="shared" si="147"/>
        <v>0</v>
      </c>
      <c r="CT102" s="107">
        <f t="shared" si="148"/>
        <v>0</v>
      </c>
      <c r="CU102" s="107">
        <f t="shared" si="149"/>
        <v>0</v>
      </c>
      <c r="CV102" s="107">
        <f t="shared" si="150"/>
        <v>0</v>
      </c>
      <c r="CW102" s="107">
        <f t="shared" si="151"/>
        <v>0</v>
      </c>
      <c r="CX102" s="107">
        <f t="shared" si="152"/>
        <v>0</v>
      </c>
      <c r="CY102" s="107">
        <f t="shared" si="153"/>
        <v>0</v>
      </c>
      <c r="CZ102" s="107">
        <f t="shared" si="154"/>
        <v>0</v>
      </c>
      <c r="DA102" s="107">
        <f t="shared" si="155"/>
        <v>0</v>
      </c>
      <c r="DB102" s="107">
        <f t="shared" si="156"/>
        <v>0</v>
      </c>
      <c r="DC102" s="107">
        <f t="shared" si="157"/>
        <v>0</v>
      </c>
      <c r="DD102" s="107">
        <f t="shared" si="158"/>
        <v>0</v>
      </c>
      <c r="DE102" s="107">
        <f t="shared" si="159"/>
        <v>0</v>
      </c>
      <c r="DF102" s="107">
        <f t="shared" si="160"/>
        <v>0</v>
      </c>
      <c r="DG102" s="107">
        <f t="shared" si="161"/>
        <v>0</v>
      </c>
      <c r="DH102" s="107">
        <f t="shared" si="162"/>
        <v>0</v>
      </c>
      <c r="DI102" s="107">
        <f t="shared" si="163"/>
        <v>0</v>
      </c>
      <c r="DJ102" s="107">
        <f t="shared" si="164"/>
        <v>0</v>
      </c>
      <c r="DK102" s="107">
        <f t="shared" si="165"/>
        <v>0</v>
      </c>
      <c r="DL102" s="107">
        <f t="shared" si="166"/>
        <v>0</v>
      </c>
      <c r="DM102" s="107">
        <f t="shared" si="167"/>
        <v>0</v>
      </c>
      <c r="DN102" s="107">
        <f t="shared" si="168"/>
        <v>0</v>
      </c>
      <c r="DO102" s="107">
        <f t="shared" si="169"/>
        <v>0</v>
      </c>
      <c r="DP102" s="107">
        <f t="shared" si="170"/>
        <v>0</v>
      </c>
      <c r="DQ102" s="107">
        <f t="shared" si="171"/>
        <v>0</v>
      </c>
      <c r="DR102" s="107">
        <f t="shared" si="172"/>
        <v>0</v>
      </c>
      <c r="DS102" s="107">
        <f t="shared" si="173"/>
        <v>0</v>
      </c>
      <c r="DT102" s="107">
        <f t="shared" si="174"/>
        <v>0</v>
      </c>
      <c r="DV102" s="107">
        <f t="shared" si="175"/>
        <v>0</v>
      </c>
      <c r="DW102" s="107">
        <f t="shared" si="176"/>
        <v>0</v>
      </c>
      <c r="DX102" s="107">
        <f t="shared" si="177"/>
        <v>0</v>
      </c>
      <c r="DY102" s="107">
        <f t="shared" si="178"/>
        <v>0</v>
      </c>
      <c r="DZ102" s="107">
        <f t="shared" si="179"/>
        <v>0</v>
      </c>
      <c r="EA102" s="107">
        <f t="shared" si="180"/>
        <v>0</v>
      </c>
      <c r="EB102" s="107">
        <f t="shared" si="181"/>
        <v>0</v>
      </c>
      <c r="EC102" s="107">
        <f t="shared" si="182"/>
        <v>0</v>
      </c>
      <c r="ED102" s="107">
        <f t="shared" si="183"/>
        <v>0</v>
      </c>
      <c r="EE102" s="107">
        <f t="shared" si="184"/>
        <v>0</v>
      </c>
      <c r="EG102" s="195">
        <f t="shared" si="185"/>
        <v>0</v>
      </c>
      <c r="EH102" s="195">
        <f t="shared" si="186"/>
        <v>0</v>
      </c>
      <c r="EI102" s="195">
        <f t="shared" si="187"/>
        <v>0</v>
      </c>
      <c r="EJ102" s="195">
        <f t="shared" si="188"/>
        <v>0</v>
      </c>
      <c r="EK102" s="195">
        <f t="shared" si="194"/>
        <v>0</v>
      </c>
      <c r="EL102" s="195">
        <f t="shared" si="194"/>
        <v>0</v>
      </c>
      <c r="EM102" s="195">
        <f t="shared" si="194"/>
        <v>0</v>
      </c>
      <c r="EN102" s="195">
        <f t="shared" si="194"/>
        <v>0</v>
      </c>
      <c r="EO102" s="195">
        <f t="shared" si="194"/>
        <v>0</v>
      </c>
      <c r="EP102" s="195">
        <f t="shared" si="194"/>
        <v>0</v>
      </c>
    </row>
    <row r="103" spans="2:146" x14ac:dyDescent="0.2">
      <c r="B103" s="126">
        <f t="shared" si="135"/>
        <v>1</v>
      </c>
      <c r="C103" s="126" t="str">
        <f t="shared" ca="1" si="136"/>
        <v/>
      </c>
      <c r="D103" s="126" t="str">
        <f t="shared" ca="1" si="137"/>
        <v/>
      </c>
      <c r="E103" s="126" t="str">
        <f t="shared" ca="1" si="138"/>
        <v/>
      </c>
      <c r="F103" s="127" t="str">
        <f ca="1">OFFSET(prihlasky!$H$1,$CJ103,0)</f>
        <v/>
      </c>
      <c r="G103" s="127" t="str">
        <f ca="1">IF(OFFSET(prihlasky!$B$1,$CJ103,0)="","",(OFFSET(prihlasky!$B$1,$CJ103,0)))</f>
        <v/>
      </c>
      <c r="H103" s="127">
        <f ca="1">OFFSET(prihlasky!$I$1,$CJ103,0)</f>
        <v>0</v>
      </c>
      <c r="I103" s="127">
        <f ca="1">OFFSET(prihlasky!$A$1,$CJ103,0)</f>
        <v>0</v>
      </c>
      <c r="J103" s="126">
        <f t="shared" si="139"/>
        <v>0</v>
      </c>
      <c r="K103" s="159">
        <f t="shared" si="140"/>
        <v>0</v>
      </c>
      <c r="L103" s="131">
        <f t="shared" ca="1" si="141"/>
        <v>0</v>
      </c>
      <c r="M103" s="127" t="str">
        <f ca="1">IF(OR(CH103=0,ISERROR(MATCH(I103,KKoef!E:E,0))),"",MATCH(I103,KKoef!E:E,0)-1)</f>
        <v/>
      </c>
      <c r="N103" s="127" t="str">
        <f ca="1">IF(M103="","",OFFSET(KKoef!$B$1,M103,0))</f>
        <v/>
      </c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250"/>
      <c r="AA103" s="119">
        <f t="shared" ca="1" si="195"/>
        <v>0</v>
      </c>
      <c r="AB103" s="252">
        <f t="shared" si="190"/>
        <v>0</v>
      </c>
      <c r="AC103" s="119">
        <f t="shared" si="191"/>
        <v>0</v>
      </c>
      <c r="AD103" s="252">
        <f t="shared" si="192"/>
        <v>0</v>
      </c>
      <c r="AE103" s="170">
        <f t="shared" ca="1" si="196"/>
        <v>0</v>
      </c>
      <c r="AF103" s="22"/>
      <c r="AG103" s="224"/>
      <c r="AH103" s="194"/>
      <c r="AI103" s="194"/>
      <c r="AJ103" s="194"/>
      <c r="AK103" s="225"/>
      <c r="AL103" s="224"/>
      <c r="AM103" s="194"/>
      <c r="AN103" s="194"/>
      <c r="AO103" s="194"/>
      <c r="AP103" s="225"/>
      <c r="AQ103" s="224"/>
      <c r="AR103" s="194"/>
      <c r="AS103" s="194"/>
      <c r="AT103" s="194"/>
      <c r="AU103" s="225"/>
      <c r="AV103" s="224"/>
      <c r="AW103" s="194"/>
      <c r="AX103" s="194"/>
      <c r="AY103" s="194"/>
      <c r="AZ103" s="225"/>
      <c r="BA103" s="224"/>
      <c r="BB103" s="194"/>
      <c r="BC103" s="194"/>
      <c r="BD103" s="194"/>
      <c r="BE103" s="225"/>
      <c r="BF103" s="224"/>
      <c r="BG103" s="194"/>
      <c r="BH103" s="194"/>
      <c r="BI103" s="194"/>
      <c r="BJ103" s="225"/>
      <c r="BK103" s="212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15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69">
        <f t="shared" si="198"/>
        <v>0</v>
      </c>
      <c r="CH103" s="26">
        <f t="shared" si="197"/>
        <v>0</v>
      </c>
      <c r="CJ103" s="39">
        <v>95</v>
      </c>
      <c r="CK103" s="16">
        <f t="shared" si="143"/>
        <v>0</v>
      </c>
      <c r="CL103" s="51">
        <f t="shared" ca="1" si="193"/>
        <v>0</v>
      </c>
      <c r="CM103" s="51">
        <f t="shared" ca="1" si="193"/>
        <v>0</v>
      </c>
      <c r="CN103" s="51">
        <f t="shared" ca="1" si="193"/>
        <v>0</v>
      </c>
      <c r="CO103" s="51">
        <f t="shared" ca="1" si="144"/>
        <v>0</v>
      </c>
      <c r="CQ103" s="107">
        <f t="shared" si="145"/>
        <v>0</v>
      </c>
      <c r="CR103" s="107">
        <f t="shared" si="146"/>
        <v>0</v>
      </c>
      <c r="CS103" s="107">
        <f t="shared" si="147"/>
        <v>0</v>
      </c>
      <c r="CT103" s="107">
        <f t="shared" si="148"/>
        <v>0</v>
      </c>
      <c r="CU103" s="107">
        <f t="shared" si="149"/>
        <v>0</v>
      </c>
      <c r="CV103" s="107">
        <f t="shared" si="150"/>
        <v>0</v>
      </c>
      <c r="CW103" s="107">
        <f t="shared" si="151"/>
        <v>0</v>
      </c>
      <c r="CX103" s="107">
        <f t="shared" si="152"/>
        <v>0</v>
      </c>
      <c r="CY103" s="107">
        <f t="shared" si="153"/>
        <v>0</v>
      </c>
      <c r="CZ103" s="107">
        <f t="shared" si="154"/>
        <v>0</v>
      </c>
      <c r="DA103" s="107">
        <f t="shared" si="155"/>
        <v>0</v>
      </c>
      <c r="DB103" s="107">
        <f t="shared" si="156"/>
        <v>0</v>
      </c>
      <c r="DC103" s="107">
        <f t="shared" si="157"/>
        <v>0</v>
      </c>
      <c r="DD103" s="107">
        <f t="shared" si="158"/>
        <v>0</v>
      </c>
      <c r="DE103" s="107">
        <f t="shared" si="159"/>
        <v>0</v>
      </c>
      <c r="DF103" s="107">
        <f t="shared" si="160"/>
        <v>0</v>
      </c>
      <c r="DG103" s="107">
        <f t="shared" si="161"/>
        <v>0</v>
      </c>
      <c r="DH103" s="107">
        <f t="shared" si="162"/>
        <v>0</v>
      </c>
      <c r="DI103" s="107">
        <f t="shared" si="163"/>
        <v>0</v>
      </c>
      <c r="DJ103" s="107">
        <f t="shared" si="164"/>
        <v>0</v>
      </c>
      <c r="DK103" s="107">
        <f t="shared" si="165"/>
        <v>0</v>
      </c>
      <c r="DL103" s="107">
        <f t="shared" si="166"/>
        <v>0</v>
      </c>
      <c r="DM103" s="107">
        <f t="shared" si="167"/>
        <v>0</v>
      </c>
      <c r="DN103" s="107">
        <f t="shared" si="168"/>
        <v>0</v>
      </c>
      <c r="DO103" s="107">
        <f t="shared" si="169"/>
        <v>0</v>
      </c>
      <c r="DP103" s="107">
        <f t="shared" si="170"/>
        <v>0</v>
      </c>
      <c r="DQ103" s="107">
        <f t="shared" si="171"/>
        <v>0</v>
      </c>
      <c r="DR103" s="107">
        <f t="shared" si="172"/>
        <v>0</v>
      </c>
      <c r="DS103" s="107">
        <f t="shared" si="173"/>
        <v>0</v>
      </c>
      <c r="DT103" s="107">
        <f t="shared" si="174"/>
        <v>0</v>
      </c>
      <c r="DV103" s="107">
        <f t="shared" si="175"/>
        <v>0</v>
      </c>
      <c r="DW103" s="107">
        <f t="shared" si="176"/>
        <v>0</v>
      </c>
      <c r="DX103" s="107">
        <f t="shared" si="177"/>
        <v>0</v>
      </c>
      <c r="DY103" s="107">
        <f t="shared" si="178"/>
        <v>0</v>
      </c>
      <c r="DZ103" s="107">
        <f t="shared" si="179"/>
        <v>0</v>
      </c>
      <c r="EA103" s="107">
        <f t="shared" si="180"/>
        <v>0</v>
      </c>
      <c r="EB103" s="107">
        <f t="shared" si="181"/>
        <v>0</v>
      </c>
      <c r="EC103" s="107">
        <f t="shared" si="182"/>
        <v>0</v>
      </c>
      <c r="ED103" s="107">
        <f t="shared" si="183"/>
        <v>0</v>
      </c>
      <c r="EE103" s="107">
        <f t="shared" si="184"/>
        <v>0</v>
      </c>
      <c r="EG103" s="195">
        <f t="shared" si="185"/>
        <v>0</v>
      </c>
      <c r="EH103" s="195">
        <f t="shared" si="186"/>
        <v>0</v>
      </c>
      <c r="EI103" s="195">
        <f t="shared" si="187"/>
        <v>0</v>
      </c>
      <c r="EJ103" s="195">
        <f t="shared" si="188"/>
        <v>0</v>
      </c>
      <c r="EK103" s="195">
        <f t="shared" si="194"/>
        <v>0</v>
      </c>
      <c r="EL103" s="195">
        <f t="shared" si="194"/>
        <v>0</v>
      </c>
      <c r="EM103" s="195">
        <f t="shared" si="194"/>
        <v>0</v>
      </c>
      <c r="EN103" s="195">
        <f t="shared" si="194"/>
        <v>0</v>
      </c>
      <c r="EO103" s="195">
        <f t="shared" si="194"/>
        <v>0</v>
      </c>
      <c r="EP103" s="195">
        <f t="shared" si="194"/>
        <v>0</v>
      </c>
    </row>
    <row r="104" spans="2:146" x14ac:dyDescent="0.2">
      <c r="B104" s="126">
        <f t="shared" si="135"/>
        <v>1</v>
      </c>
      <c r="C104" s="126" t="str">
        <f t="shared" ca="1" si="136"/>
        <v/>
      </c>
      <c r="D104" s="126" t="str">
        <f t="shared" ca="1" si="137"/>
        <v/>
      </c>
      <c r="E104" s="126" t="str">
        <f t="shared" ca="1" si="138"/>
        <v/>
      </c>
      <c r="F104" s="127" t="str">
        <f ca="1">OFFSET(prihlasky!$H$1,$CJ104,0)</f>
        <v/>
      </c>
      <c r="G104" s="127" t="str">
        <f ca="1">IF(OFFSET(prihlasky!$B$1,$CJ104,0)="","",(OFFSET(prihlasky!$B$1,$CJ104,0)))</f>
        <v/>
      </c>
      <c r="H104" s="127">
        <f ca="1">OFFSET(prihlasky!$I$1,$CJ104,0)</f>
        <v>0</v>
      </c>
      <c r="I104" s="127">
        <f ca="1">OFFSET(prihlasky!$A$1,$CJ104,0)</f>
        <v>0</v>
      </c>
      <c r="J104" s="126">
        <f t="shared" si="139"/>
        <v>0</v>
      </c>
      <c r="K104" s="159">
        <f t="shared" si="140"/>
        <v>0</v>
      </c>
      <c r="L104" s="131">
        <f t="shared" ca="1" si="141"/>
        <v>0</v>
      </c>
      <c r="M104" s="127" t="str">
        <f ca="1">IF(OR(CH104=0,ISERROR(MATCH(I104,KKoef!E:E,0))),"",MATCH(I104,KKoef!E:E,0)-1)</f>
        <v/>
      </c>
      <c r="N104" s="127" t="str">
        <f ca="1">IF(M104="","",OFFSET(KKoef!$B$1,M104,0))</f>
        <v/>
      </c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250"/>
      <c r="AA104" s="119">
        <f t="shared" ca="1" si="195"/>
        <v>0</v>
      </c>
      <c r="AB104" s="252">
        <f t="shared" si="190"/>
        <v>0</v>
      </c>
      <c r="AC104" s="119">
        <f t="shared" si="191"/>
        <v>0</v>
      </c>
      <c r="AD104" s="252">
        <f t="shared" si="192"/>
        <v>0</v>
      </c>
      <c r="AE104" s="170">
        <f t="shared" ca="1" si="196"/>
        <v>0</v>
      </c>
      <c r="AF104" s="22"/>
      <c r="AG104" s="224"/>
      <c r="AH104" s="194"/>
      <c r="AI104" s="194"/>
      <c r="AJ104" s="194"/>
      <c r="AK104" s="225"/>
      <c r="AL104" s="224"/>
      <c r="AM104" s="194"/>
      <c r="AN104" s="194"/>
      <c r="AO104" s="194"/>
      <c r="AP104" s="225"/>
      <c r="AQ104" s="224"/>
      <c r="AR104" s="194"/>
      <c r="AS104" s="194"/>
      <c r="AT104" s="194"/>
      <c r="AU104" s="225"/>
      <c r="AV104" s="224"/>
      <c r="AW104" s="194"/>
      <c r="AX104" s="194"/>
      <c r="AY104" s="194"/>
      <c r="AZ104" s="225"/>
      <c r="BA104" s="224"/>
      <c r="BB104" s="194"/>
      <c r="BC104" s="194"/>
      <c r="BD104" s="194"/>
      <c r="BE104" s="225"/>
      <c r="BF104" s="224"/>
      <c r="BG104" s="194"/>
      <c r="BH104" s="194"/>
      <c r="BI104" s="194"/>
      <c r="BJ104" s="225"/>
      <c r="BK104" s="212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215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69">
        <f t="shared" si="198"/>
        <v>0</v>
      </c>
      <c r="CH104" s="26">
        <f t="shared" si="197"/>
        <v>0</v>
      </c>
      <c r="CJ104" s="39">
        <v>96</v>
      </c>
      <c r="CK104" s="16">
        <f t="shared" si="143"/>
        <v>0</v>
      </c>
      <c r="CL104" s="51">
        <f t="shared" ca="1" si="193"/>
        <v>0</v>
      </c>
      <c r="CM104" s="51">
        <f t="shared" ca="1" si="193"/>
        <v>0</v>
      </c>
      <c r="CN104" s="51">
        <f t="shared" ca="1" si="193"/>
        <v>0</v>
      </c>
      <c r="CO104" s="51">
        <f t="shared" ca="1" si="144"/>
        <v>0</v>
      </c>
      <c r="CQ104" s="107">
        <f t="shared" si="145"/>
        <v>0</v>
      </c>
      <c r="CR104" s="107">
        <f t="shared" si="146"/>
        <v>0</v>
      </c>
      <c r="CS104" s="107">
        <f t="shared" si="147"/>
        <v>0</v>
      </c>
      <c r="CT104" s="107">
        <f t="shared" si="148"/>
        <v>0</v>
      </c>
      <c r="CU104" s="107">
        <f t="shared" si="149"/>
        <v>0</v>
      </c>
      <c r="CV104" s="107">
        <f t="shared" si="150"/>
        <v>0</v>
      </c>
      <c r="CW104" s="107">
        <f t="shared" si="151"/>
        <v>0</v>
      </c>
      <c r="CX104" s="107">
        <f t="shared" si="152"/>
        <v>0</v>
      </c>
      <c r="CY104" s="107">
        <f t="shared" si="153"/>
        <v>0</v>
      </c>
      <c r="CZ104" s="107">
        <f t="shared" si="154"/>
        <v>0</v>
      </c>
      <c r="DA104" s="107">
        <f t="shared" si="155"/>
        <v>0</v>
      </c>
      <c r="DB104" s="107">
        <f t="shared" si="156"/>
        <v>0</v>
      </c>
      <c r="DC104" s="107">
        <f t="shared" si="157"/>
        <v>0</v>
      </c>
      <c r="DD104" s="107">
        <f t="shared" si="158"/>
        <v>0</v>
      </c>
      <c r="DE104" s="107">
        <f t="shared" si="159"/>
        <v>0</v>
      </c>
      <c r="DF104" s="107">
        <f t="shared" si="160"/>
        <v>0</v>
      </c>
      <c r="DG104" s="107">
        <f t="shared" si="161"/>
        <v>0</v>
      </c>
      <c r="DH104" s="107">
        <f t="shared" si="162"/>
        <v>0</v>
      </c>
      <c r="DI104" s="107">
        <f t="shared" si="163"/>
        <v>0</v>
      </c>
      <c r="DJ104" s="107">
        <f t="shared" si="164"/>
        <v>0</v>
      </c>
      <c r="DK104" s="107">
        <f t="shared" si="165"/>
        <v>0</v>
      </c>
      <c r="DL104" s="107">
        <f t="shared" si="166"/>
        <v>0</v>
      </c>
      <c r="DM104" s="107">
        <f t="shared" si="167"/>
        <v>0</v>
      </c>
      <c r="DN104" s="107">
        <f t="shared" si="168"/>
        <v>0</v>
      </c>
      <c r="DO104" s="107">
        <f t="shared" si="169"/>
        <v>0</v>
      </c>
      <c r="DP104" s="107">
        <f t="shared" si="170"/>
        <v>0</v>
      </c>
      <c r="DQ104" s="107">
        <f t="shared" si="171"/>
        <v>0</v>
      </c>
      <c r="DR104" s="107">
        <f t="shared" si="172"/>
        <v>0</v>
      </c>
      <c r="DS104" s="107">
        <f t="shared" si="173"/>
        <v>0</v>
      </c>
      <c r="DT104" s="107">
        <f t="shared" si="174"/>
        <v>0</v>
      </c>
      <c r="DV104" s="107">
        <f t="shared" si="175"/>
        <v>0</v>
      </c>
      <c r="DW104" s="107">
        <f t="shared" si="176"/>
        <v>0</v>
      </c>
      <c r="DX104" s="107">
        <f t="shared" si="177"/>
        <v>0</v>
      </c>
      <c r="DY104" s="107">
        <f t="shared" si="178"/>
        <v>0</v>
      </c>
      <c r="DZ104" s="107">
        <f t="shared" si="179"/>
        <v>0</v>
      </c>
      <c r="EA104" s="107">
        <f t="shared" si="180"/>
        <v>0</v>
      </c>
      <c r="EB104" s="107">
        <f t="shared" si="181"/>
        <v>0</v>
      </c>
      <c r="EC104" s="107">
        <f t="shared" si="182"/>
        <v>0</v>
      </c>
      <c r="ED104" s="107">
        <f t="shared" si="183"/>
        <v>0</v>
      </c>
      <c r="EE104" s="107">
        <f t="shared" si="184"/>
        <v>0</v>
      </c>
      <c r="EG104" s="195">
        <f t="shared" si="185"/>
        <v>0</v>
      </c>
      <c r="EH104" s="195">
        <f t="shared" si="186"/>
        <v>0</v>
      </c>
      <c r="EI104" s="195">
        <f t="shared" si="187"/>
        <v>0</v>
      </c>
      <c r="EJ104" s="195">
        <f t="shared" si="188"/>
        <v>0</v>
      </c>
      <c r="EK104" s="195">
        <f t="shared" si="194"/>
        <v>0</v>
      </c>
      <c r="EL104" s="195">
        <f t="shared" si="194"/>
        <v>0</v>
      </c>
      <c r="EM104" s="195">
        <f t="shared" si="194"/>
        <v>0</v>
      </c>
      <c r="EN104" s="195">
        <f t="shared" si="194"/>
        <v>0</v>
      </c>
      <c r="EO104" s="195">
        <f t="shared" si="194"/>
        <v>0</v>
      </c>
      <c r="EP104" s="195">
        <f t="shared" si="194"/>
        <v>0</v>
      </c>
    </row>
    <row r="105" spans="2:146" x14ac:dyDescent="0.2">
      <c r="B105" s="126">
        <f t="shared" si="135"/>
        <v>1</v>
      </c>
      <c r="C105" s="126" t="str">
        <f t="shared" ref="C105:C128" ca="1" si="199">IF($H105="O",RANK($CK105,$CL$9:$CL$133),"")</f>
        <v/>
      </c>
      <c r="D105" s="126" t="str">
        <f t="shared" ref="D105:D128" ca="1" si="200">IF($H105="P",RANK($CK105,$CM$9:$CM$133),"")</f>
        <v/>
      </c>
      <c r="E105" s="126" t="str">
        <f t="shared" ref="E105:E128" ca="1" si="201">IF($H105="J",RANK($CK105,$CN$9:$CN$133),"")</f>
        <v/>
      </c>
      <c r="F105" s="127" t="str">
        <f ca="1">OFFSET(prihlasky!$H$1,$CJ105,0)</f>
        <v/>
      </c>
      <c r="G105" s="127" t="str">
        <f ca="1">IF(OFFSET(prihlasky!$B$1,$CJ105,0)="","",(OFFSET(prihlasky!$B$1,$CJ105,0)))</f>
        <v/>
      </c>
      <c r="H105" s="127">
        <f ca="1">OFFSET(prihlasky!$I$1,$CJ105,0)</f>
        <v>0</v>
      </c>
      <c r="I105" s="127">
        <f ca="1">OFFSET(prihlasky!$A$1,$CJ105,0)</f>
        <v>0</v>
      </c>
      <c r="J105" s="126">
        <f t="shared" ref="J105:J128" si="202">IF(COUNTIF(AG105:BJ105,"&gt; ''"),CH105-AE105,0)</f>
        <v>0</v>
      </c>
      <c r="K105" s="159">
        <f t="shared" ref="K105:K128" si="203">CG105+($CK$4-SUM(DV105:EE105))*60</f>
        <v>0</v>
      </c>
      <c r="L105" s="131">
        <f t="shared" ref="L105:L128" ca="1" si="204">IF(ISERROR($N$6),0,CO105*$N$6/$CO$4)</f>
        <v>0</v>
      </c>
      <c r="M105" s="127" t="str">
        <f ca="1">IF(OR(CH105=0,ISERROR(MATCH(I105,KKoef!E:E,0))),"",MATCH(I105,KKoef!E:E,0)-1)</f>
        <v/>
      </c>
      <c r="N105" s="127" t="str">
        <f ca="1">IF(M105="","",OFFSET(KKoef!$B$1,M105,0))</f>
        <v/>
      </c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250"/>
      <c r="AA105" s="119">
        <f t="shared" ca="1" si="195"/>
        <v>0</v>
      </c>
      <c r="AB105" s="252">
        <f t="shared" si="190"/>
        <v>0</v>
      </c>
      <c r="AC105" s="119">
        <f t="shared" si="191"/>
        <v>0</v>
      </c>
      <c r="AD105" s="252">
        <f t="shared" si="192"/>
        <v>0</v>
      </c>
      <c r="AE105" s="170">
        <f t="shared" ca="1" si="196"/>
        <v>0</v>
      </c>
      <c r="AF105" s="22"/>
      <c r="AG105" s="224"/>
      <c r="AH105" s="194"/>
      <c r="AI105" s="194"/>
      <c r="AJ105" s="194"/>
      <c r="AK105" s="225"/>
      <c r="AL105" s="224"/>
      <c r="AM105" s="194"/>
      <c r="AN105" s="194"/>
      <c r="AO105" s="194"/>
      <c r="AP105" s="225"/>
      <c r="AQ105" s="224"/>
      <c r="AR105" s="194"/>
      <c r="AS105" s="194"/>
      <c r="AT105" s="194"/>
      <c r="AU105" s="225"/>
      <c r="AV105" s="224"/>
      <c r="AW105" s="194"/>
      <c r="AX105" s="194"/>
      <c r="AY105" s="194"/>
      <c r="AZ105" s="225"/>
      <c r="BA105" s="224"/>
      <c r="BB105" s="194"/>
      <c r="BC105" s="194"/>
      <c r="BD105" s="194"/>
      <c r="BE105" s="225"/>
      <c r="BF105" s="224"/>
      <c r="BG105" s="194"/>
      <c r="BH105" s="194"/>
      <c r="BI105" s="194"/>
      <c r="BJ105" s="225"/>
      <c r="BK105" s="212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215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69">
        <f t="shared" si="198"/>
        <v>0</v>
      </c>
      <c r="CH105" s="26">
        <f t="shared" si="197"/>
        <v>0</v>
      </c>
      <c r="CJ105" s="39">
        <v>97</v>
      </c>
      <c r="CK105" s="16">
        <f t="shared" ref="CK105:CK128" si="205">IF(CG105=0,0,J105+($CK$4*$CL$4-K105)/($CK$4*$CL$4))</f>
        <v>0</v>
      </c>
      <c r="CL105" s="51">
        <f t="shared" ca="1" si="193"/>
        <v>0</v>
      </c>
      <c r="CM105" s="51">
        <f t="shared" ca="1" si="193"/>
        <v>0</v>
      </c>
      <c r="CN105" s="51">
        <f t="shared" ca="1" si="193"/>
        <v>0</v>
      </c>
      <c r="CO105" s="51">
        <f t="shared" ref="CO105:CO128" ca="1" si="206">IF(I105&lt;"A",0,CK105)</f>
        <v>0</v>
      </c>
      <c r="CQ105" s="107">
        <f t="shared" ref="CQ105:CQ128" si="207">IF(AND(AG$7&lt;&gt;"",AG$7=AG105),1,0)</f>
        <v>0</v>
      </c>
      <c r="CR105" s="107">
        <f t="shared" ref="CR105:CR128" si="208">IF(AND(AH$7&lt;&gt;"",AH$7=AH105),1,0)</f>
        <v>0</v>
      </c>
      <c r="CS105" s="107">
        <f t="shared" ref="CS105:CS128" si="209">IF(AND(AI$7&lt;&gt;"",AI$7=AI105),1,0)</f>
        <v>0</v>
      </c>
      <c r="CT105" s="107">
        <f t="shared" ref="CT105:CT128" si="210">IF(AND(AJ$7&lt;&gt;"",AJ$7=AJ105),1,0)</f>
        <v>0</v>
      </c>
      <c r="CU105" s="107">
        <f t="shared" ref="CU105:CU128" si="211">IF(AND(AK$7&lt;&gt;"",AK$7=AK105),1,0)</f>
        <v>0</v>
      </c>
      <c r="CV105" s="107">
        <f t="shared" ref="CV105:CV128" si="212">IF(AND(AL$7&lt;&gt;"",AL$7=AL105),1,0)</f>
        <v>0</v>
      </c>
      <c r="CW105" s="107">
        <f t="shared" ref="CW105:CW128" si="213">IF(AND(AM$7&lt;&gt;"",AM$7=AM105),1,0)</f>
        <v>0</v>
      </c>
      <c r="CX105" s="107">
        <f t="shared" ref="CX105:CX128" si="214">IF(AND(AN$7&lt;&gt;"",AN$7=AN105),1,0)</f>
        <v>0</v>
      </c>
      <c r="CY105" s="107">
        <f t="shared" ref="CY105:CY128" si="215">IF(AND(AO$7&lt;&gt;"",AO$7=AO105),1,0)</f>
        <v>0</v>
      </c>
      <c r="CZ105" s="107">
        <f t="shared" ref="CZ105:CZ128" si="216">IF(AND(AP$7&lt;&gt;"",AP$7=AP105),1,0)</f>
        <v>0</v>
      </c>
      <c r="DA105" s="107">
        <f t="shared" ref="DA105:DA128" si="217">IF(AND(AQ$7&lt;&gt;"",AQ$7=AQ105),1,0)</f>
        <v>0</v>
      </c>
      <c r="DB105" s="107">
        <f t="shared" ref="DB105:DB128" si="218">IF(AND(AR$7&lt;&gt;"",AR$7=AR105),1,0)</f>
        <v>0</v>
      </c>
      <c r="DC105" s="107">
        <f t="shared" ref="DC105:DC128" si="219">IF(AND(AS$7&lt;&gt;"",AS$7=AS105),1,0)</f>
        <v>0</v>
      </c>
      <c r="DD105" s="107">
        <f t="shared" ref="DD105:DD128" si="220">IF(AND(AT$7&lt;&gt;"",AT$7=AT105),1,0)</f>
        <v>0</v>
      </c>
      <c r="DE105" s="107">
        <f t="shared" ref="DE105:DE128" si="221">IF(AND(AU$7&lt;&gt;"",AU$7=AU105),1,0)</f>
        <v>0</v>
      </c>
      <c r="DF105" s="107">
        <f t="shared" ref="DF105:DF128" si="222">IF(AND(AV$7&lt;&gt;"",AV$7=AV105),1,0)</f>
        <v>0</v>
      </c>
      <c r="DG105" s="107">
        <f t="shared" ref="DG105:DG128" si="223">IF(AND(AW$7&lt;&gt;"",AW$7=AW105),1,0)</f>
        <v>0</v>
      </c>
      <c r="DH105" s="107">
        <f t="shared" ref="DH105:DH128" si="224">IF(AND(AX$7&lt;&gt;"",AX$7=AX105),1,0)</f>
        <v>0</v>
      </c>
      <c r="DI105" s="107">
        <f t="shared" ref="DI105:DI128" si="225">IF(AND(AY$7&lt;&gt;"",AY$7=AY105),1,0)</f>
        <v>0</v>
      </c>
      <c r="DJ105" s="107">
        <f t="shared" ref="DJ105:DJ128" si="226">IF(AND(AZ$7&lt;&gt;"",AZ$7=AZ105),1,0)</f>
        <v>0</v>
      </c>
      <c r="DK105" s="107">
        <f t="shared" ref="DK105:DK128" si="227">IF(AND(BA$7&lt;&gt;"",BA$7=BA105),1,0)</f>
        <v>0</v>
      </c>
      <c r="DL105" s="107">
        <f t="shared" ref="DL105:DL128" si="228">IF(AND(BB$7&lt;&gt;"",BB$7=BB105),1,0)</f>
        <v>0</v>
      </c>
      <c r="DM105" s="107">
        <f t="shared" ref="DM105:DM128" si="229">IF(AND(BC$7&lt;&gt;"",BC$7=BC105),1,0)</f>
        <v>0</v>
      </c>
      <c r="DN105" s="107">
        <f t="shared" ref="DN105:DN128" si="230">IF(AND(BD$7&lt;&gt;"",BD$7=BD105),1,0)</f>
        <v>0</v>
      </c>
      <c r="DO105" s="107">
        <f t="shared" ref="DO105:DO128" si="231">IF(AND(BE$7&lt;&gt;"",BE$7=BE105),1,0)</f>
        <v>0</v>
      </c>
      <c r="DP105" s="107">
        <f t="shared" ref="DP105:DP128" si="232">IF(AND(BF$7&lt;&gt;"",BF$7=BF105),1,0)</f>
        <v>0</v>
      </c>
      <c r="DQ105" s="107">
        <f t="shared" ref="DQ105:DQ128" si="233">IF(AND(BG$7&lt;&gt;"",BG$7=BG105),1,0)</f>
        <v>0</v>
      </c>
      <c r="DR105" s="107">
        <f t="shared" ref="DR105:DR128" si="234">IF(AND(BH$7&lt;&gt;"",BH$7=BH105),1,0)</f>
        <v>0</v>
      </c>
      <c r="DS105" s="107">
        <f t="shared" ref="DS105:DS128" si="235">IF(AND(BI$7&lt;&gt;"",BI$7=BI105),1,0)</f>
        <v>0</v>
      </c>
      <c r="DT105" s="107">
        <f t="shared" ref="DT105:DT128" si="236">IF(AND(BJ$7&lt;&gt;"",BJ$7=BJ105),1,0)</f>
        <v>0</v>
      </c>
      <c r="DV105" s="107">
        <f t="shared" ref="DV105:DV128" si="237">IF(AND(BL$7&lt;&gt;"",BL$7=BL105),1,0)</f>
        <v>0</v>
      </c>
      <c r="DW105" s="107">
        <f t="shared" ref="DW105:DW128" si="238">IF(AND(BM$7&lt;&gt;"",BM$7=BM105),1,0)</f>
        <v>0</v>
      </c>
      <c r="DX105" s="107">
        <f t="shared" ref="DX105:DX128" si="239">IF(AND(BN$7&lt;&gt;"",BN$7=BN105),1,0)</f>
        <v>0</v>
      </c>
      <c r="DY105" s="107">
        <f t="shared" ref="DY105:DY128" si="240">IF(AND(BO$7&lt;&gt;"",BO$7=BO105),1,0)</f>
        <v>0</v>
      </c>
      <c r="DZ105" s="107">
        <f t="shared" ref="DZ105:DZ128" si="241">IF(AND(BP$7&lt;&gt;"",BP$7=BP105),1,0)</f>
        <v>0</v>
      </c>
      <c r="EA105" s="107">
        <f t="shared" ref="EA105:EA128" si="242">IF(AND(BQ$7&lt;&gt;"",BQ$7=BQ105),1,0)</f>
        <v>0</v>
      </c>
      <c r="EB105" s="107">
        <f t="shared" ref="EB105:EB128" si="243">IF(AND(BR$7&lt;&gt;"",BR$7=BR105),1,0)</f>
        <v>0</v>
      </c>
      <c r="EC105" s="107">
        <f t="shared" ref="EC105:EC128" si="244">IF(AND(BS$7&lt;&gt;"",BS$7=BS105),1,0)</f>
        <v>0</v>
      </c>
      <c r="ED105" s="107">
        <f t="shared" ref="ED105:ED128" si="245">IF(AND(BT$7&lt;&gt;"",BT$7=BT105),1,0)</f>
        <v>0</v>
      </c>
      <c r="EE105" s="107">
        <f t="shared" ref="EE105:EE128" si="246">IF(AND(BU$7&lt;&gt;"",BU$7=BU105),1,0)</f>
        <v>0</v>
      </c>
      <c r="EG105" s="195">
        <f t="shared" ref="EG105:EG128" si="247">IF(BW$7="",0,BW105)</f>
        <v>0</v>
      </c>
      <c r="EH105" s="195">
        <f t="shared" ref="EH105:EH128" si="248">IF(BX$7="",0,BX105)</f>
        <v>0</v>
      </c>
      <c r="EI105" s="195">
        <f t="shared" ref="EI105:EI128" si="249">IF(BY$7="",0,BY105)</f>
        <v>0</v>
      </c>
      <c r="EJ105" s="195">
        <f t="shared" ref="EJ105:EJ128" si="250">IF(BZ$7="",0,BZ105)</f>
        <v>0</v>
      </c>
      <c r="EK105" s="195">
        <f t="shared" ref="EK105:EP120" si="251">IF(CA$7="",0,CA105)</f>
        <v>0</v>
      </c>
      <c r="EL105" s="195">
        <f t="shared" si="251"/>
        <v>0</v>
      </c>
      <c r="EM105" s="195">
        <f t="shared" si="251"/>
        <v>0</v>
      </c>
      <c r="EN105" s="195">
        <f t="shared" si="251"/>
        <v>0</v>
      </c>
      <c r="EO105" s="195">
        <f t="shared" si="251"/>
        <v>0</v>
      </c>
      <c r="EP105" s="195">
        <f t="shared" si="251"/>
        <v>0</v>
      </c>
    </row>
    <row r="106" spans="2:146" x14ac:dyDescent="0.2">
      <c r="B106" s="126">
        <f t="shared" si="135"/>
        <v>1</v>
      </c>
      <c r="C106" s="126" t="str">
        <f t="shared" ca="1" si="199"/>
        <v/>
      </c>
      <c r="D106" s="126" t="str">
        <f t="shared" ca="1" si="200"/>
        <v/>
      </c>
      <c r="E106" s="126" t="str">
        <f t="shared" ca="1" si="201"/>
        <v/>
      </c>
      <c r="F106" s="127" t="str">
        <f ca="1">OFFSET(prihlasky!$H$1,$CJ106,0)</f>
        <v/>
      </c>
      <c r="G106" s="127" t="str">
        <f ca="1">IF(OFFSET(prihlasky!$B$1,$CJ106,0)="","",(OFFSET(prihlasky!$B$1,$CJ106,0)))</f>
        <v/>
      </c>
      <c r="H106" s="127">
        <f ca="1">OFFSET(prihlasky!$I$1,$CJ106,0)</f>
        <v>0</v>
      </c>
      <c r="I106" s="127">
        <f ca="1">OFFSET(prihlasky!$A$1,$CJ106,0)</f>
        <v>0</v>
      </c>
      <c r="J106" s="126">
        <f t="shared" si="202"/>
        <v>0</v>
      </c>
      <c r="K106" s="159">
        <f t="shared" si="203"/>
        <v>0</v>
      </c>
      <c r="L106" s="131">
        <f t="shared" ca="1" si="204"/>
        <v>0</v>
      </c>
      <c r="M106" s="127" t="str">
        <f ca="1">IF(OR(CH106=0,ISERROR(MATCH(I106,KKoef!E:E,0))),"",MATCH(I106,KKoef!E:E,0)-1)</f>
        <v/>
      </c>
      <c r="N106" s="127" t="str">
        <f ca="1">IF(M106="","",OFFSET(KKoef!$B$1,M106,0))</f>
        <v/>
      </c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250"/>
      <c r="AA106" s="119">
        <f t="shared" ca="1" si="195"/>
        <v>0</v>
      </c>
      <c r="AB106" s="252">
        <f t="shared" si="190"/>
        <v>0</v>
      </c>
      <c r="AC106" s="119">
        <f t="shared" si="191"/>
        <v>0</v>
      </c>
      <c r="AD106" s="252">
        <f t="shared" si="192"/>
        <v>0</v>
      </c>
      <c r="AE106" s="170">
        <f t="shared" ca="1" si="196"/>
        <v>0</v>
      </c>
      <c r="AF106" s="22"/>
      <c r="AG106" s="224"/>
      <c r="AH106" s="194"/>
      <c r="AI106" s="194"/>
      <c r="AJ106" s="194"/>
      <c r="AK106" s="225"/>
      <c r="AL106" s="224"/>
      <c r="AM106" s="194"/>
      <c r="AN106" s="194"/>
      <c r="AO106" s="194"/>
      <c r="AP106" s="225"/>
      <c r="AQ106" s="224"/>
      <c r="AR106" s="194"/>
      <c r="AS106" s="194"/>
      <c r="AT106" s="194"/>
      <c r="AU106" s="225"/>
      <c r="AV106" s="224"/>
      <c r="AW106" s="194"/>
      <c r="AX106" s="194"/>
      <c r="AY106" s="194"/>
      <c r="AZ106" s="225"/>
      <c r="BA106" s="224"/>
      <c r="BB106" s="194"/>
      <c r="BC106" s="194"/>
      <c r="BD106" s="194"/>
      <c r="BE106" s="225"/>
      <c r="BF106" s="224"/>
      <c r="BG106" s="194"/>
      <c r="BH106" s="194"/>
      <c r="BI106" s="194"/>
      <c r="BJ106" s="225"/>
      <c r="BK106" s="212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215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69">
        <f t="shared" si="198"/>
        <v>0</v>
      </c>
      <c r="CH106" s="26">
        <f t="shared" si="197"/>
        <v>0</v>
      </c>
      <c r="CJ106" s="39">
        <v>98</v>
      </c>
      <c r="CK106" s="16">
        <f t="shared" si="205"/>
        <v>0</v>
      </c>
      <c r="CL106" s="51">
        <f t="shared" ca="1" si="193"/>
        <v>0</v>
      </c>
      <c r="CM106" s="51">
        <f t="shared" ca="1" si="193"/>
        <v>0</v>
      </c>
      <c r="CN106" s="51">
        <f t="shared" ca="1" si="193"/>
        <v>0</v>
      </c>
      <c r="CO106" s="51">
        <f t="shared" ca="1" si="206"/>
        <v>0</v>
      </c>
      <c r="CQ106" s="107">
        <f t="shared" si="207"/>
        <v>0</v>
      </c>
      <c r="CR106" s="107">
        <f t="shared" si="208"/>
        <v>0</v>
      </c>
      <c r="CS106" s="107">
        <f t="shared" si="209"/>
        <v>0</v>
      </c>
      <c r="CT106" s="107">
        <f t="shared" si="210"/>
        <v>0</v>
      </c>
      <c r="CU106" s="107">
        <f t="shared" si="211"/>
        <v>0</v>
      </c>
      <c r="CV106" s="107">
        <f t="shared" si="212"/>
        <v>0</v>
      </c>
      <c r="CW106" s="107">
        <f t="shared" si="213"/>
        <v>0</v>
      </c>
      <c r="CX106" s="107">
        <f t="shared" si="214"/>
        <v>0</v>
      </c>
      <c r="CY106" s="107">
        <f t="shared" si="215"/>
        <v>0</v>
      </c>
      <c r="CZ106" s="107">
        <f t="shared" si="216"/>
        <v>0</v>
      </c>
      <c r="DA106" s="107">
        <f t="shared" si="217"/>
        <v>0</v>
      </c>
      <c r="DB106" s="107">
        <f t="shared" si="218"/>
        <v>0</v>
      </c>
      <c r="DC106" s="107">
        <f t="shared" si="219"/>
        <v>0</v>
      </c>
      <c r="DD106" s="107">
        <f t="shared" si="220"/>
        <v>0</v>
      </c>
      <c r="DE106" s="107">
        <f t="shared" si="221"/>
        <v>0</v>
      </c>
      <c r="DF106" s="107">
        <f t="shared" si="222"/>
        <v>0</v>
      </c>
      <c r="DG106" s="107">
        <f t="shared" si="223"/>
        <v>0</v>
      </c>
      <c r="DH106" s="107">
        <f t="shared" si="224"/>
        <v>0</v>
      </c>
      <c r="DI106" s="107">
        <f t="shared" si="225"/>
        <v>0</v>
      </c>
      <c r="DJ106" s="107">
        <f t="shared" si="226"/>
        <v>0</v>
      </c>
      <c r="DK106" s="107">
        <f t="shared" si="227"/>
        <v>0</v>
      </c>
      <c r="DL106" s="107">
        <f t="shared" si="228"/>
        <v>0</v>
      </c>
      <c r="DM106" s="107">
        <f t="shared" si="229"/>
        <v>0</v>
      </c>
      <c r="DN106" s="107">
        <f t="shared" si="230"/>
        <v>0</v>
      </c>
      <c r="DO106" s="107">
        <f t="shared" si="231"/>
        <v>0</v>
      </c>
      <c r="DP106" s="107">
        <f t="shared" si="232"/>
        <v>0</v>
      </c>
      <c r="DQ106" s="107">
        <f t="shared" si="233"/>
        <v>0</v>
      </c>
      <c r="DR106" s="107">
        <f t="shared" si="234"/>
        <v>0</v>
      </c>
      <c r="DS106" s="107">
        <f t="shared" si="235"/>
        <v>0</v>
      </c>
      <c r="DT106" s="107">
        <f t="shared" si="236"/>
        <v>0</v>
      </c>
      <c r="DV106" s="107">
        <f t="shared" si="237"/>
        <v>0</v>
      </c>
      <c r="DW106" s="107">
        <f t="shared" si="238"/>
        <v>0</v>
      </c>
      <c r="DX106" s="107">
        <f t="shared" si="239"/>
        <v>0</v>
      </c>
      <c r="DY106" s="107">
        <f t="shared" si="240"/>
        <v>0</v>
      </c>
      <c r="DZ106" s="107">
        <f t="shared" si="241"/>
        <v>0</v>
      </c>
      <c r="EA106" s="107">
        <f t="shared" si="242"/>
        <v>0</v>
      </c>
      <c r="EB106" s="107">
        <f t="shared" si="243"/>
        <v>0</v>
      </c>
      <c r="EC106" s="107">
        <f t="shared" si="244"/>
        <v>0</v>
      </c>
      <c r="ED106" s="107">
        <f t="shared" si="245"/>
        <v>0</v>
      </c>
      <c r="EE106" s="107">
        <f t="shared" si="246"/>
        <v>0</v>
      </c>
      <c r="EG106" s="195">
        <f t="shared" si="247"/>
        <v>0</v>
      </c>
      <c r="EH106" s="195">
        <f t="shared" si="248"/>
        <v>0</v>
      </c>
      <c r="EI106" s="195">
        <f t="shared" si="249"/>
        <v>0</v>
      </c>
      <c r="EJ106" s="195">
        <f t="shared" si="250"/>
        <v>0</v>
      </c>
      <c r="EK106" s="195">
        <f t="shared" si="251"/>
        <v>0</v>
      </c>
      <c r="EL106" s="195">
        <f t="shared" si="251"/>
        <v>0</v>
      </c>
      <c r="EM106" s="195">
        <f t="shared" si="251"/>
        <v>0</v>
      </c>
      <c r="EN106" s="195">
        <f t="shared" si="251"/>
        <v>0</v>
      </c>
      <c r="EO106" s="195">
        <f t="shared" si="251"/>
        <v>0</v>
      </c>
      <c r="EP106" s="195">
        <f t="shared" si="251"/>
        <v>0</v>
      </c>
    </row>
    <row r="107" spans="2:146" x14ac:dyDescent="0.2">
      <c r="B107" s="126">
        <f t="shared" si="135"/>
        <v>1</v>
      </c>
      <c r="C107" s="126" t="str">
        <f t="shared" ca="1" si="199"/>
        <v/>
      </c>
      <c r="D107" s="126" t="str">
        <f t="shared" ca="1" si="200"/>
        <v/>
      </c>
      <c r="E107" s="126" t="str">
        <f t="shared" ca="1" si="201"/>
        <v/>
      </c>
      <c r="F107" s="127" t="str">
        <f ca="1">OFFSET(prihlasky!$H$1,$CJ107,0)</f>
        <v/>
      </c>
      <c r="G107" s="127" t="str">
        <f ca="1">IF(OFFSET(prihlasky!$B$1,$CJ107,0)="","",(OFFSET(prihlasky!$B$1,$CJ107,0)))</f>
        <v/>
      </c>
      <c r="H107" s="127">
        <f ca="1">OFFSET(prihlasky!$I$1,$CJ107,0)</f>
        <v>0</v>
      </c>
      <c r="I107" s="127">
        <f ca="1">OFFSET(prihlasky!$A$1,$CJ107,0)</f>
        <v>0</v>
      </c>
      <c r="J107" s="126">
        <f t="shared" si="202"/>
        <v>0</v>
      </c>
      <c r="K107" s="159">
        <f t="shared" si="203"/>
        <v>0</v>
      </c>
      <c r="L107" s="131">
        <f t="shared" ca="1" si="204"/>
        <v>0</v>
      </c>
      <c r="M107" s="127" t="str">
        <f ca="1">IF(OR(CH107=0,ISERROR(MATCH(I107,KKoef!E:E,0))),"",MATCH(I107,KKoef!E:E,0)-1)</f>
        <v/>
      </c>
      <c r="N107" s="127" t="str">
        <f ca="1">IF(M107="","",OFFSET(KKoef!$B$1,M107,0))</f>
        <v/>
      </c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250"/>
      <c r="AA107" s="119">
        <f t="shared" ca="1" si="195"/>
        <v>0</v>
      </c>
      <c r="AB107" s="252">
        <f t="shared" si="190"/>
        <v>0</v>
      </c>
      <c r="AC107" s="119">
        <f t="shared" si="191"/>
        <v>0</v>
      </c>
      <c r="AD107" s="252">
        <f t="shared" si="192"/>
        <v>0</v>
      </c>
      <c r="AE107" s="170">
        <f t="shared" ca="1" si="196"/>
        <v>0</v>
      </c>
      <c r="AF107" s="22"/>
      <c r="AG107" s="224"/>
      <c r="AH107" s="194"/>
      <c r="AI107" s="194"/>
      <c r="AJ107" s="194"/>
      <c r="AK107" s="225"/>
      <c r="AL107" s="224"/>
      <c r="AM107" s="194"/>
      <c r="AN107" s="194"/>
      <c r="AO107" s="194"/>
      <c r="AP107" s="225"/>
      <c r="AQ107" s="224"/>
      <c r="AR107" s="194"/>
      <c r="AS107" s="194"/>
      <c r="AT107" s="194"/>
      <c r="AU107" s="225"/>
      <c r="AV107" s="224"/>
      <c r="AW107" s="194"/>
      <c r="AX107" s="194"/>
      <c r="AY107" s="194"/>
      <c r="AZ107" s="225"/>
      <c r="BA107" s="224"/>
      <c r="BB107" s="194"/>
      <c r="BC107" s="194"/>
      <c r="BD107" s="194"/>
      <c r="BE107" s="225"/>
      <c r="BF107" s="224"/>
      <c r="BG107" s="194"/>
      <c r="BH107" s="194"/>
      <c r="BI107" s="194"/>
      <c r="BJ107" s="225"/>
      <c r="BK107" s="212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215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69">
        <f t="shared" si="198"/>
        <v>0</v>
      </c>
      <c r="CH107" s="26">
        <f t="shared" si="197"/>
        <v>0</v>
      </c>
      <c r="CJ107" s="39">
        <v>99</v>
      </c>
      <c r="CK107" s="16">
        <f t="shared" si="205"/>
        <v>0</v>
      </c>
      <c r="CL107" s="51">
        <f t="shared" ca="1" si="193"/>
        <v>0</v>
      </c>
      <c r="CM107" s="51">
        <f t="shared" ca="1" si="193"/>
        <v>0</v>
      </c>
      <c r="CN107" s="51">
        <f t="shared" ca="1" si="193"/>
        <v>0</v>
      </c>
      <c r="CO107" s="51">
        <f t="shared" ca="1" si="206"/>
        <v>0</v>
      </c>
      <c r="CQ107" s="107">
        <f t="shared" si="207"/>
        <v>0</v>
      </c>
      <c r="CR107" s="107">
        <f t="shared" si="208"/>
        <v>0</v>
      </c>
      <c r="CS107" s="107">
        <f t="shared" si="209"/>
        <v>0</v>
      </c>
      <c r="CT107" s="107">
        <f t="shared" si="210"/>
        <v>0</v>
      </c>
      <c r="CU107" s="107">
        <f t="shared" si="211"/>
        <v>0</v>
      </c>
      <c r="CV107" s="107">
        <f t="shared" si="212"/>
        <v>0</v>
      </c>
      <c r="CW107" s="107">
        <f t="shared" si="213"/>
        <v>0</v>
      </c>
      <c r="CX107" s="107">
        <f t="shared" si="214"/>
        <v>0</v>
      </c>
      <c r="CY107" s="107">
        <f t="shared" si="215"/>
        <v>0</v>
      </c>
      <c r="CZ107" s="107">
        <f t="shared" si="216"/>
        <v>0</v>
      </c>
      <c r="DA107" s="107">
        <f t="shared" si="217"/>
        <v>0</v>
      </c>
      <c r="DB107" s="107">
        <f t="shared" si="218"/>
        <v>0</v>
      </c>
      <c r="DC107" s="107">
        <f t="shared" si="219"/>
        <v>0</v>
      </c>
      <c r="DD107" s="107">
        <f t="shared" si="220"/>
        <v>0</v>
      </c>
      <c r="DE107" s="107">
        <f t="shared" si="221"/>
        <v>0</v>
      </c>
      <c r="DF107" s="107">
        <f t="shared" si="222"/>
        <v>0</v>
      </c>
      <c r="DG107" s="107">
        <f t="shared" si="223"/>
        <v>0</v>
      </c>
      <c r="DH107" s="107">
        <f t="shared" si="224"/>
        <v>0</v>
      </c>
      <c r="DI107" s="107">
        <f t="shared" si="225"/>
        <v>0</v>
      </c>
      <c r="DJ107" s="107">
        <f t="shared" si="226"/>
        <v>0</v>
      </c>
      <c r="DK107" s="107">
        <f t="shared" si="227"/>
        <v>0</v>
      </c>
      <c r="DL107" s="107">
        <f t="shared" si="228"/>
        <v>0</v>
      </c>
      <c r="DM107" s="107">
        <f t="shared" si="229"/>
        <v>0</v>
      </c>
      <c r="DN107" s="107">
        <f t="shared" si="230"/>
        <v>0</v>
      </c>
      <c r="DO107" s="107">
        <f t="shared" si="231"/>
        <v>0</v>
      </c>
      <c r="DP107" s="107">
        <f t="shared" si="232"/>
        <v>0</v>
      </c>
      <c r="DQ107" s="107">
        <f t="shared" si="233"/>
        <v>0</v>
      </c>
      <c r="DR107" s="107">
        <f t="shared" si="234"/>
        <v>0</v>
      </c>
      <c r="DS107" s="107">
        <f t="shared" si="235"/>
        <v>0</v>
      </c>
      <c r="DT107" s="107">
        <f t="shared" si="236"/>
        <v>0</v>
      </c>
      <c r="DV107" s="107">
        <f t="shared" si="237"/>
        <v>0</v>
      </c>
      <c r="DW107" s="107">
        <f t="shared" si="238"/>
        <v>0</v>
      </c>
      <c r="DX107" s="107">
        <f t="shared" si="239"/>
        <v>0</v>
      </c>
      <c r="DY107" s="107">
        <f t="shared" si="240"/>
        <v>0</v>
      </c>
      <c r="DZ107" s="107">
        <f t="shared" si="241"/>
        <v>0</v>
      </c>
      <c r="EA107" s="107">
        <f t="shared" si="242"/>
        <v>0</v>
      </c>
      <c r="EB107" s="107">
        <f t="shared" si="243"/>
        <v>0</v>
      </c>
      <c r="EC107" s="107">
        <f t="shared" si="244"/>
        <v>0</v>
      </c>
      <c r="ED107" s="107">
        <f t="shared" si="245"/>
        <v>0</v>
      </c>
      <c r="EE107" s="107">
        <f t="shared" si="246"/>
        <v>0</v>
      </c>
      <c r="EG107" s="195">
        <f t="shared" si="247"/>
        <v>0</v>
      </c>
      <c r="EH107" s="195">
        <f t="shared" si="248"/>
        <v>0</v>
      </c>
      <c r="EI107" s="195">
        <f t="shared" si="249"/>
        <v>0</v>
      </c>
      <c r="EJ107" s="195">
        <f t="shared" si="250"/>
        <v>0</v>
      </c>
      <c r="EK107" s="195">
        <f t="shared" si="251"/>
        <v>0</v>
      </c>
      <c r="EL107" s="195">
        <f t="shared" si="251"/>
        <v>0</v>
      </c>
      <c r="EM107" s="195">
        <f t="shared" si="251"/>
        <v>0</v>
      </c>
      <c r="EN107" s="195">
        <f t="shared" si="251"/>
        <v>0</v>
      </c>
      <c r="EO107" s="195">
        <f t="shared" si="251"/>
        <v>0</v>
      </c>
      <c r="EP107" s="195">
        <f t="shared" si="251"/>
        <v>0</v>
      </c>
    </row>
    <row r="108" spans="2:146" x14ac:dyDescent="0.2">
      <c r="B108" s="126">
        <f t="shared" si="135"/>
        <v>1</v>
      </c>
      <c r="C108" s="126" t="str">
        <f t="shared" ca="1" si="199"/>
        <v/>
      </c>
      <c r="D108" s="126" t="str">
        <f t="shared" ca="1" si="200"/>
        <v/>
      </c>
      <c r="E108" s="126" t="str">
        <f t="shared" ca="1" si="201"/>
        <v/>
      </c>
      <c r="F108" s="127" t="str">
        <f ca="1">OFFSET(prihlasky!$H$1,$CJ108,0)</f>
        <v/>
      </c>
      <c r="G108" s="127" t="str">
        <f ca="1">IF(OFFSET(prihlasky!$B$1,$CJ108,0)="","",(OFFSET(prihlasky!$B$1,$CJ108,0)))</f>
        <v/>
      </c>
      <c r="H108" s="127">
        <f ca="1">OFFSET(prihlasky!$I$1,$CJ108,0)</f>
        <v>0</v>
      </c>
      <c r="I108" s="127">
        <f ca="1">OFFSET(prihlasky!$A$1,$CJ108,0)</f>
        <v>0</v>
      </c>
      <c r="J108" s="126">
        <f t="shared" si="202"/>
        <v>0</v>
      </c>
      <c r="K108" s="159">
        <f t="shared" si="203"/>
        <v>0</v>
      </c>
      <c r="L108" s="131">
        <f t="shared" ca="1" si="204"/>
        <v>0</v>
      </c>
      <c r="M108" s="127" t="str">
        <f ca="1">IF(OR(CH108=0,ISERROR(MATCH(I108,KKoef!E:E,0))),"",MATCH(I108,KKoef!E:E,0)-1)</f>
        <v/>
      </c>
      <c r="N108" s="127" t="str">
        <f ca="1">IF(M108="","",OFFSET(KKoef!$B$1,M108,0))</f>
        <v/>
      </c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250"/>
      <c r="AA108" s="119">
        <f t="shared" ca="1" si="195"/>
        <v>0</v>
      </c>
      <c r="AB108" s="252">
        <f t="shared" si="190"/>
        <v>0</v>
      </c>
      <c r="AC108" s="119">
        <f t="shared" si="191"/>
        <v>0</v>
      </c>
      <c r="AD108" s="252">
        <f t="shared" si="192"/>
        <v>0</v>
      </c>
      <c r="AE108" s="170">
        <f t="shared" ca="1" si="196"/>
        <v>0</v>
      </c>
      <c r="AF108" s="22"/>
      <c r="AG108" s="224"/>
      <c r="AH108" s="194"/>
      <c r="AI108" s="194"/>
      <c r="AJ108" s="194"/>
      <c r="AK108" s="225"/>
      <c r="AL108" s="224"/>
      <c r="AM108" s="194"/>
      <c r="AN108" s="194"/>
      <c r="AO108" s="194"/>
      <c r="AP108" s="225"/>
      <c r="AQ108" s="224"/>
      <c r="AR108" s="194"/>
      <c r="AS108" s="194"/>
      <c r="AT108" s="194"/>
      <c r="AU108" s="225"/>
      <c r="AV108" s="224"/>
      <c r="AW108" s="194"/>
      <c r="AX108" s="194"/>
      <c r="AY108" s="194"/>
      <c r="AZ108" s="225"/>
      <c r="BA108" s="224"/>
      <c r="BB108" s="194"/>
      <c r="BC108" s="194"/>
      <c r="BD108" s="194"/>
      <c r="BE108" s="225"/>
      <c r="BF108" s="224"/>
      <c r="BG108" s="194"/>
      <c r="BH108" s="194"/>
      <c r="BI108" s="194"/>
      <c r="BJ108" s="225"/>
      <c r="BK108" s="212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15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69">
        <f t="shared" si="198"/>
        <v>0</v>
      </c>
      <c r="CH108" s="26">
        <f t="shared" si="197"/>
        <v>0</v>
      </c>
      <c r="CJ108" s="39">
        <v>100</v>
      </c>
      <c r="CK108" s="16">
        <f t="shared" si="205"/>
        <v>0</v>
      </c>
      <c r="CL108" s="51">
        <f t="shared" ca="1" si="193"/>
        <v>0</v>
      </c>
      <c r="CM108" s="51">
        <f t="shared" ca="1" si="193"/>
        <v>0</v>
      </c>
      <c r="CN108" s="51">
        <f t="shared" ca="1" si="193"/>
        <v>0</v>
      </c>
      <c r="CO108" s="51">
        <f t="shared" ca="1" si="206"/>
        <v>0</v>
      </c>
      <c r="CQ108" s="107">
        <f t="shared" si="207"/>
        <v>0</v>
      </c>
      <c r="CR108" s="107">
        <f t="shared" si="208"/>
        <v>0</v>
      </c>
      <c r="CS108" s="107">
        <f t="shared" si="209"/>
        <v>0</v>
      </c>
      <c r="CT108" s="107">
        <f t="shared" si="210"/>
        <v>0</v>
      </c>
      <c r="CU108" s="107">
        <f t="shared" si="211"/>
        <v>0</v>
      </c>
      <c r="CV108" s="107">
        <f t="shared" si="212"/>
        <v>0</v>
      </c>
      <c r="CW108" s="107">
        <f t="shared" si="213"/>
        <v>0</v>
      </c>
      <c r="CX108" s="107">
        <f t="shared" si="214"/>
        <v>0</v>
      </c>
      <c r="CY108" s="107">
        <f t="shared" si="215"/>
        <v>0</v>
      </c>
      <c r="CZ108" s="107">
        <f t="shared" si="216"/>
        <v>0</v>
      </c>
      <c r="DA108" s="107">
        <f t="shared" si="217"/>
        <v>0</v>
      </c>
      <c r="DB108" s="107">
        <f t="shared" si="218"/>
        <v>0</v>
      </c>
      <c r="DC108" s="107">
        <f t="shared" si="219"/>
        <v>0</v>
      </c>
      <c r="DD108" s="107">
        <f t="shared" si="220"/>
        <v>0</v>
      </c>
      <c r="DE108" s="107">
        <f t="shared" si="221"/>
        <v>0</v>
      </c>
      <c r="DF108" s="107">
        <f t="shared" si="222"/>
        <v>0</v>
      </c>
      <c r="DG108" s="107">
        <f t="shared" si="223"/>
        <v>0</v>
      </c>
      <c r="DH108" s="107">
        <f t="shared" si="224"/>
        <v>0</v>
      </c>
      <c r="DI108" s="107">
        <f t="shared" si="225"/>
        <v>0</v>
      </c>
      <c r="DJ108" s="107">
        <f t="shared" si="226"/>
        <v>0</v>
      </c>
      <c r="DK108" s="107">
        <f t="shared" si="227"/>
        <v>0</v>
      </c>
      <c r="DL108" s="107">
        <f t="shared" si="228"/>
        <v>0</v>
      </c>
      <c r="DM108" s="107">
        <f t="shared" si="229"/>
        <v>0</v>
      </c>
      <c r="DN108" s="107">
        <f t="shared" si="230"/>
        <v>0</v>
      </c>
      <c r="DO108" s="107">
        <f t="shared" si="231"/>
        <v>0</v>
      </c>
      <c r="DP108" s="107">
        <f t="shared" si="232"/>
        <v>0</v>
      </c>
      <c r="DQ108" s="107">
        <f t="shared" si="233"/>
        <v>0</v>
      </c>
      <c r="DR108" s="107">
        <f t="shared" si="234"/>
        <v>0</v>
      </c>
      <c r="DS108" s="107">
        <f t="shared" si="235"/>
        <v>0</v>
      </c>
      <c r="DT108" s="107">
        <f t="shared" si="236"/>
        <v>0</v>
      </c>
      <c r="DV108" s="107">
        <f t="shared" si="237"/>
        <v>0</v>
      </c>
      <c r="DW108" s="107">
        <f t="shared" si="238"/>
        <v>0</v>
      </c>
      <c r="DX108" s="107">
        <f t="shared" si="239"/>
        <v>0</v>
      </c>
      <c r="DY108" s="107">
        <f t="shared" si="240"/>
        <v>0</v>
      </c>
      <c r="DZ108" s="107">
        <f t="shared" si="241"/>
        <v>0</v>
      </c>
      <c r="EA108" s="107">
        <f t="shared" si="242"/>
        <v>0</v>
      </c>
      <c r="EB108" s="107">
        <f t="shared" si="243"/>
        <v>0</v>
      </c>
      <c r="EC108" s="107">
        <f t="shared" si="244"/>
        <v>0</v>
      </c>
      <c r="ED108" s="107">
        <f t="shared" si="245"/>
        <v>0</v>
      </c>
      <c r="EE108" s="107">
        <f t="shared" si="246"/>
        <v>0</v>
      </c>
      <c r="EG108" s="195">
        <f t="shared" si="247"/>
        <v>0</v>
      </c>
      <c r="EH108" s="195">
        <f t="shared" si="248"/>
        <v>0</v>
      </c>
      <c r="EI108" s="195">
        <f t="shared" si="249"/>
        <v>0</v>
      </c>
      <c r="EJ108" s="195">
        <f t="shared" si="250"/>
        <v>0</v>
      </c>
      <c r="EK108" s="195">
        <f t="shared" si="251"/>
        <v>0</v>
      </c>
      <c r="EL108" s="195">
        <f t="shared" si="251"/>
        <v>0</v>
      </c>
      <c r="EM108" s="195">
        <f t="shared" si="251"/>
        <v>0</v>
      </c>
      <c r="EN108" s="195">
        <f t="shared" si="251"/>
        <v>0</v>
      </c>
      <c r="EO108" s="195">
        <f t="shared" si="251"/>
        <v>0</v>
      </c>
      <c r="EP108" s="195">
        <f t="shared" si="251"/>
        <v>0</v>
      </c>
    </row>
    <row r="109" spans="2:146" x14ac:dyDescent="0.2">
      <c r="B109" s="126">
        <f t="shared" si="135"/>
        <v>1</v>
      </c>
      <c r="C109" s="126" t="str">
        <f t="shared" ca="1" si="199"/>
        <v/>
      </c>
      <c r="D109" s="126" t="str">
        <f t="shared" ca="1" si="200"/>
        <v/>
      </c>
      <c r="E109" s="126" t="str">
        <f t="shared" ca="1" si="201"/>
        <v/>
      </c>
      <c r="F109" s="127" t="str">
        <f ca="1">OFFSET(prihlasky!$H$1,$CJ109,0)</f>
        <v/>
      </c>
      <c r="G109" s="127" t="str">
        <f ca="1">IF(OFFSET(prihlasky!$B$1,$CJ109,0)="","",(OFFSET(prihlasky!$B$1,$CJ109,0)))</f>
        <v/>
      </c>
      <c r="H109" s="127">
        <f ca="1">OFFSET(prihlasky!$I$1,$CJ109,0)</f>
        <v>0</v>
      </c>
      <c r="I109" s="127">
        <f ca="1">OFFSET(prihlasky!$A$1,$CJ109,0)</f>
        <v>0</v>
      </c>
      <c r="J109" s="126">
        <f t="shared" si="202"/>
        <v>0</v>
      </c>
      <c r="K109" s="159">
        <f t="shared" si="203"/>
        <v>0</v>
      </c>
      <c r="L109" s="131">
        <f t="shared" ca="1" si="204"/>
        <v>0</v>
      </c>
      <c r="M109" s="127" t="str">
        <f ca="1">IF(OR(CH109=0,ISERROR(MATCH(I109,KKoef!E:E,0))),"",MATCH(I109,KKoef!E:E,0)-1)</f>
        <v/>
      </c>
      <c r="N109" s="127" t="str">
        <f ca="1">IF(M109="","",OFFSET(KKoef!$B$1,M109,0))</f>
        <v/>
      </c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250"/>
      <c r="AA109" s="119">
        <f t="shared" ca="1" si="195"/>
        <v>0</v>
      </c>
      <c r="AB109" s="252">
        <f t="shared" si="190"/>
        <v>0</v>
      </c>
      <c r="AC109" s="119">
        <f t="shared" si="191"/>
        <v>0</v>
      </c>
      <c r="AD109" s="252">
        <f t="shared" si="192"/>
        <v>0</v>
      </c>
      <c r="AE109" s="170">
        <f t="shared" ca="1" si="196"/>
        <v>0</v>
      </c>
      <c r="AF109" s="22"/>
      <c r="AG109" s="224"/>
      <c r="AH109" s="194"/>
      <c r="AI109" s="194"/>
      <c r="AJ109" s="194"/>
      <c r="AK109" s="225"/>
      <c r="AL109" s="224"/>
      <c r="AM109" s="194"/>
      <c r="AN109" s="194"/>
      <c r="AO109" s="194"/>
      <c r="AP109" s="225"/>
      <c r="AQ109" s="224"/>
      <c r="AR109" s="194"/>
      <c r="AS109" s="194"/>
      <c r="AT109" s="194"/>
      <c r="AU109" s="225"/>
      <c r="AV109" s="224"/>
      <c r="AW109" s="194"/>
      <c r="AX109" s="194"/>
      <c r="AY109" s="194"/>
      <c r="AZ109" s="225"/>
      <c r="BA109" s="224"/>
      <c r="BB109" s="194"/>
      <c r="BC109" s="194"/>
      <c r="BD109" s="194"/>
      <c r="BE109" s="225"/>
      <c r="BF109" s="224"/>
      <c r="BG109" s="194"/>
      <c r="BH109" s="194"/>
      <c r="BI109" s="194"/>
      <c r="BJ109" s="225"/>
      <c r="BK109" s="212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15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69">
        <f t="shared" si="198"/>
        <v>0</v>
      </c>
      <c r="CH109" s="26">
        <f t="shared" si="197"/>
        <v>0</v>
      </c>
      <c r="CJ109" s="39">
        <v>101</v>
      </c>
      <c r="CK109" s="16">
        <f t="shared" si="205"/>
        <v>0</v>
      </c>
      <c r="CL109" s="51">
        <f t="shared" ref="CL109:CN128" ca="1" si="252">IF($H109=CL$8,$CK109,0)</f>
        <v>0</v>
      </c>
      <c r="CM109" s="51">
        <f t="shared" ca="1" si="252"/>
        <v>0</v>
      </c>
      <c r="CN109" s="51">
        <f t="shared" ca="1" si="252"/>
        <v>0</v>
      </c>
      <c r="CO109" s="51">
        <f t="shared" ca="1" si="206"/>
        <v>0</v>
      </c>
      <c r="CQ109" s="107">
        <f t="shared" si="207"/>
        <v>0</v>
      </c>
      <c r="CR109" s="107">
        <f t="shared" si="208"/>
        <v>0</v>
      </c>
      <c r="CS109" s="107">
        <f t="shared" si="209"/>
        <v>0</v>
      </c>
      <c r="CT109" s="107">
        <f t="shared" si="210"/>
        <v>0</v>
      </c>
      <c r="CU109" s="107">
        <f t="shared" si="211"/>
        <v>0</v>
      </c>
      <c r="CV109" s="107">
        <f t="shared" si="212"/>
        <v>0</v>
      </c>
      <c r="CW109" s="107">
        <f t="shared" si="213"/>
        <v>0</v>
      </c>
      <c r="CX109" s="107">
        <f t="shared" si="214"/>
        <v>0</v>
      </c>
      <c r="CY109" s="107">
        <f t="shared" si="215"/>
        <v>0</v>
      </c>
      <c r="CZ109" s="107">
        <f t="shared" si="216"/>
        <v>0</v>
      </c>
      <c r="DA109" s="107">
        <f t="shared" si="217"/>
        <v>0</v>
      </c>
      <c r="DB109" s="107">
        <f t="shared" si="218"/>
        <v>0</v>
      </c>
      <c r="DC109" s="107">
        <f t="shared" si="219"/>
        <v>0</v>
      </c>
      <c r="DD109" s="107">
        <f t="shared" si="220"/>
        <v>0</v>
      </c>
      <c r="DE109" s="107">
        <f t="shared" si="221"/>
        <v>0</v>
      </c>
      <c r="DF109" s="107">
        <f t="shared" si="222"/>
        <v>0</v>
      </c>
      <c r="DG109" s="107">
        <f t="shared" si="223"/>
        <v>0</v>
      </c>
      <c r="DH109" s="107">
        <f t="shared" si="224"/>
        <v>0</v>
      </c>
      <c r="DI109" s="107">
        <f t="shared" si="225"/>
        <v>0</v>
      </c>
      <c r="DJ109" s="107">
        <f t="shared" si="226"/>
        <v>0</v>
      </c>
      <c r="DK109" s="107">
        <f t="shared" si="227"/>
        <v>0</v>
      </c>
      <c r="DL109" s="107">
        <f t="shared" si="228"/>
        <v>0</v>
      </c>
      <c r="DM109" s="107">
        <f t="shared" si="229"/>
        <v>0</v>
      </c>
      <c r="DN109" s="107">
        <f t="shared" si="230"/>
        <v>0</v>
      </c>
      <c r="DO109" s="107">
        <f t="shared" si="231"/>
        <v>0</v>
      </c>
      <c r="DP109" s="107">
        <f t="shared" si="232"/>
        <v>0</v>
      </c>
      <c r="DQ109" s="107">
        <f t="shared" si="233"/>
        <v>0</v>
      </c>
      <c r="DR109" s="107">
        <f t="shared" si="234"/>
        <v>0</v>
      </c>
      <c r="DS109" s="107">
        <f t="shared" si="235"/>
        <v>0</v>
      </c>
      <c r="DT109" s="107">
        <f t="shared" si="236"/>
        <v>0</v>
      </c>
      <c r="DV109" s="107">
        <f t="shared" si="237"/>
        <v>0</v>
      </c>
      <c r="DW109" s="107">
        <f t="shared" si="238"/>
        <v>0</v>
      </c>
      <c r="DX109" s="107">
        <f t="shared" si="239"/>
        <v>0</v>
      </c>
      <c r="DY109" s="107">
        <f t="shared" si="240"/>
        <v>0</v>
      </c>
      <c r="DZ109" s="107">
        <f t="shared" si="241"/>
        <v>0</v>
      </c>
      <c r="EA109" s="107">
        <f t="shared" si="242"/>
        <v>0</v>
      </c>
      <c r="EB109" s="107">
        <f t="shared" si="243"/>
        <v>0</v>
      </c>
      <c r="EC109" s="107">
        <f t="shared" si="244"/>
        <v>0</v>
      </c>
      <c r="ED109" s="107">
        <f t="shared" si="245"/>
        <v>0</v>
      </c>
      <c r="EE109" s="107">
        <f t="shared" si="246"/>
        <v>0</v>
      </c>
      <c r="EG109" s="195">
        <f t="shared" si="247"/>
        <v>0</v>
      </c>
      <c r="EH109" s="195">
        <f t="shared" si="248"/>
        <v>0</v>
      </c>
      <c r="EI109" s="195">
        <f t="shared" si="249"/>
        <v>0</v>
      </c>
      <c r="EJ109" s="195">
        <f t="shared" si="250"/>
        <v>0</v>
      </c>
      <c r="EK109" s="195">
        <f t="shared" si="251"/>
        <v>0</v>
      </c>
      <c r="EL109" s="195">
        <f t="shared" si="251"/>
        <v>0</v>
      </c>
      <c r="EM109" s="195">
        <f t="shared" si="251"/>
        <v>0</v>
      </c>
      <c r="EN109" s="195">
        <f t="shared" si="251"/>
        <v>0</v>
      </c>
      <c r="EO109" s="195">
        <f t="shared" si="251"/>
        <v>0</v>
      </c>
      <c r="EP109" s="195">
        <f t="shared" si="251"/>
        <v>0</v>
      </c>
    </row>
    <row r="110" spans="2:146" x14ac:dyDescent="0.2">
      <c r="B110" s="126">
        <f t="shared" si="135"/>
        <v>1</v>
      </c>
      <c r="C110" s="126" t="str">
        <f t="shared" ca="1" si="199"/>
        <v/>
      </c>
      <c r="D110" s="126" t="str">
        <f t="shared" ca="1" si="200"/>
        <v/>
      </c>
      <c r="E110" s="126" t="str">
        <f t="shared" ca="1" si="201"/>
        <v/>
      </c>
      <c r="F110" s="127" t="str">
        <f ca="1">OFFSET(prihlasky!$H$1,$CJ110,0)</f>
        <v/>
      </c>
      <c r="G110" s="127" t="str">
        <f ca="1">IF(OFFSET(prihlasky!$B$1,$CJ110,0)="","",(OFFSET(prihlasky!$B$1,$CJ110,0)))</f>
        <v/>
      </c>
      <c r="H110" s="127">
        <f ca="1">OFFSET(prihlasky!$I$1,$CJ110,0)</f>
        <v>0</v>
      </c>
      <c r="I110" s="127">
        <f ca="1">OFFSET(prihlasky!$A$1,$CJ110,0)</f>
        <v>0</v>
      </c>
      <c r="J110" s="126">
        <f t="shared" si="202"/>
        <v>0</v>
      </c>
      <c r="K110" s="159">
        <f t="shared" si="203"/>
        <v>0</v>
      </c>
      <c r="L110" s="131">
        <f t="shared" ca="1" si="204"/>
        <v>0</v>
      </c>
      <c r="M110" s="127" t="str">
        <f ca="1">IF(OR(CH110=0,ISERROR(MATCH(I110,KKoef!E:E,0))),"",MATCH(I110,KKoef!E:E,0)-1)</f>
        <v/>
      </c>
      <c r="N110" s="127" t="str">
        <f ca="1">IF(M110="","",OFFSET(KKoef!$B$1,M110,0))</f>
        <v/>
      </c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250"/>
      <c r="AA110" s="119">
        <f t="shared" ca="1" si="195"/>
        <v>0</v>
      </c>
      <c r="AB110" s="252">
        <f t="shared" si="190"/>
        <v>0</v>
      </c>
      <c r="AC110" s="119">
        <f t="shared" si="191"/>
        <v>0</v>
      </c>
      <c r="AD110" s="252">
        <f t="shared" si="192"/>
        <v>0</v>
      </c>
      <c r="AE110" s="170">
        <f t="shared" ca="1" si="196"/>
        <v>0</v>
      </c>
      <c r="AF110" s="22"/>
      <c r="AG110" s="224"/>
      <c r="AH110" s="194"/>
      <c r="AI110" s="194"/>
      <c r="AJ110" s="194"/>
      <c r="AK110" s="225"/>
      <c r="AL110" s="224"/>
      <c r="AM110" s="194"/>
      <c r="AN110" s="194"/>
      <c r="AO110" s="194"/>
      <c r="AP110" s="225"/>
      <c r="AQ110" s="224"/>
      <c r="AR110" s="194"/>
      <c r="AS110" s="194"/>
      <c r="AT110" s="194"/>
      <c r="AU110" s="225"/>
      <c r="AV110" s="224"/>
      <c r="AW110" s="194"/>
      <c r="AX110" s="194"/>
      <c r="AY110" s="194"/>
      <c r="AZ110" s="225"/>
      <c r="BA110" s="224"/>
      <c r="BB110" s="194"/>
      <c r="BC110" s="194"/>
      <c r="BD110" s="194"/>
      <c r="BE110" s="225"/>
      <c r="BF110" s="224"/>
      <c r="BG110" s="194"/>
      <c r="BH110" s="194"/>
      <c r="BI110" s="194"/>
      <c r="BJ110" s="225"/>
      <c r="BK110" s="212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215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69">
        <f t="shared" si="198"/>
        <v>0</v>
      </c>
      <c r="CH110" s="26">
        <f t="shared" si="197"/>
        <v>0</v>
      </c>
      <c r="CJ110" s="39">
        <v>102</v>
      </c>
      <c r="CK110" s="16">
        <f t="shared" si="205"/>
        <v>0</v>
      </c>
      <c r="CL110" s="51">
        <f t="shared" ca="1" si="252"/>
        <v>0</v>
      </c>
      <c r="CM110" s="51">
        <f t="shared" ca="1" si="252"/>
        <v>0</v>
      </c>
      <c r="CN110" s="51">
        <f t="shared" ca="1" si="252"/>
        <v>0</v>
      </c>
      <c r="CO110" s="51">
        <f t="shared" ca="1" si="206"/>
        <v>0</v>
      </c>
      <c r="CQ110" s="107">
        <f t="shared" si="207"/>
        <v>0</v>
      </c>
      <c r="CR110" s="107">
        <f t="shared" si="208"/>
        <v>0</v>
      </c>
      <c r="CS110" s="107">
        <f t="shared" si="209"/>
        <v>0</v>
      </c>
      <c r="CT110" s="107">
        <f t="shared" si="210"/>
        <v>0</v>
      </c>
      <c r="CU110" s="107">
        <f t="shared" si="211"/>
        <v>0</v>
      </c>
      <c r="CV110" s="107">
        <f t="shared" si="212"/>
        <v>0</v>
      </c>
      <c r="CW110" s="107">
        <f t="shared" si="213"/>
        <v>0</v>
      </c>
      <c r="CX110" s="107">
        <f t="shared" si="214"/>
        <v>0</v>
      </c>
      <c r="CY110" s="107">
        <f t="shared" si="215"/>
        <v>0</v>
      </c>
      <c r="CZ110" s="107">
        <f t="shared" si="216"/>
        <v>0</v>
      </c>
      <c r="DA110" s="107">
        <f t="shared" si="217"/>
        <v>0</v>
      </c>
      <c r="DB110" s="107">
        <f t="shared" si="218"/>
        <v>0</v>
      </c>
      <c r="DC110" s="107">
        <f t="shared" si="219"/>
        <v>0</v>
      </c>
      <c r="DD110" s="107">
        <f t="shared" si="220"/>
        <v>0</v>
      </c>
      <c r="DE110" s="107">
        <f t="shared" si="221"/>
        <v>0</v>
      </c>
      <c r="DF110" s="107">
        <f t="shared" si="222"/>
        <v>0</v>
      </c>
      <c r="DG110" s="107">
        <f t="shared" si="223"/>
        <v>0</v>
      </c>
      <c r="DH110" s="107">
        <f t="shared" si="224"/>
        <v>0</v>
      </c>
      <c r="DI110" s="107">
        <f t="shared" si="225"/>
        <v>0</v>
      </c>
      <c r="DJ110" s="107">
        <f t="shared" si="226"/>
        <v>0</v>
      </c>
      <c r="DK110" s="107">
        <f t="shared" si="227"/>
        <v>0</v>
      </c>
      <c r="DL110" s="107">
        <f t="shared" si="228"/>
        <v>0</v>
      </c>
      <c r="DM110" s="107">
        <f t="shared" si="229"/>
        <v>0</v>
      </c>
      <c r="DN110" s="107">
        <f t="shared" si="230"/>
        <v>0</v>
      </c>
      <c r="DO110" s="107">
        <f t="shared" si="231"/>
        <v>0</v>
      </c>
      <c r="DP110" s="107">
        <f t="shared" si="232"/>
        <v>0</v>
      </c>
      <c r="DQ110" s="107">
        <f t="shared" si="233"/>
        <v>0</v>
      </c>
      <c r="DR110" s="107">
        <f t="shared" si="234"/>
        <v>0</v>
      </c>
      <c r="DS110" s="107">
        <f t="shared" si="235"/>
        <v>0</v>
      </c>
      <c r="DT110" s="107">
        <f t="shared" si="236"/>
        <v>0</v>
      </c>
      <c r="DV110" s="107">
        <f t="shared" si="237"/>
        <v>0</v>
      </c>
      <c r="DW110" s="107">
        <f t="shared" si="238"/>
        <v>0</v>
      </c>
      <c r="DX110" s="107">
        <f t="shared" si="239"/>
        <v>0</v>
      </c>
      <c r="DY110" s="107">
        <f t="shared" si="240"/>
        <v>0</v>
      </c>
      <c r="DZ110" s="107">
        <f t="shared" si="241"/>
        <v>0</v>
      </c>
      <c r="EA110" s="107">
        <f t="shared" si="242"/>
        <v>0</v>
      </c>
      <c r="EB110" s="107">
        <f t="shared" si="243"/>
        <v>0</v>
      </c>
      <c r="EC110" s="107">
        <f t="shared" si="244"/>
        <v>0</v>
      </c>
      <c r="ED110" s="107">
        <f t="shared" si="245"/>
        <v>0</v>
      </c>
      <c r="EE110" s="107">
        <f t="shared" si="246"/>
        <v>0</v>
      </c>
      <c r="EG110" s="195">
        <f t="shared" si="247"/>
        <v>0</v>
      </c>
      <c r="EH110" s="195">
        <f t="shared" si="248"/>
        <v>0</v>
      </c>
      <c r="EI110" s="195">
        <f t="shared" si="249"/>
        <v>0</v>
      </c>
      <c r="EJ110" s="195">
        <f t="shared" si="250"/>
        <v>0</v>
      </c>
      <c r="EK110" s="195">
        <f t="shared" si="251"/>
        <v>0</v>
      </c>
      <c r="EL110" s="195">
        <f t="shared" si="251"/>
        <v>0</v>
      </c>
      <c r="EM110" s="195">
        <f t="shared" si="251"/>
        <v>0</v>
      </c>
      <c r="EN110" s="195">
        <f t="shared" si="251"/>
        <v>0</v>
      </c>
      <c r="EO110" s="195">
        <f t="shared" si="251"/>
        <v>0</v>
      </c>
      <c r="EP110" s="195">
        <f t="shared" si="251"/>
        <v>0</v>
      </c>
    </row>
    <row r="111" spans="2:146" x14ac:dyDescent="0.2">
      <c r="B111" s="126">
        <f t="shared" si="135"/>
        <v>1</v>
      </c>
      <c r="C111" s="126" t="str">
        <f t="shared" ca="1" si="199"/>
        <v/>
      </c>
      <c r="D111" s="126" t="str">
        <f t="shared" ca="1" si="200"/>
        <v/>
      </c>
      <c r="E111" s="126" t="str">
        <f t="shared" ca="1" si="201"/>
        <v/>
      </c>
      <c r="F111" s="127" t="str">
        <f ca="1">OFFSET(prihlasky!$H$1,$CJ111,0)</f>
        <v/>
      </c>
      <c r="G111" s="127" t="str">
        <f ca="1">IF(OFFSET(prihlasky!$B$1,$CJ111,0)="","",(OFFSET(prihlasky!$B$1,$CJ111,0)))</f>
        <v/>
      </c>
      <c r="H111" s="127">
        <f ca="1">OFFSET(prihlasky!$I$1,$CJ111,0)</f>
        <v>0</v>
      </c>
      <c r="I111" s="127">
        <f ca="1">OFFSET(prihlasky!$A$1,$CJ111,0)</f>
        <v>0</v>
      </c>
      <c r="J111" s="126">
        <f t="shared" si="202"/>
        <v>0</v>
      </c>
      <c r="K111" s="159">
        <f t="shared" si="203"/>
        <v>0</v>
      </c>
      <c r="L111" s="131">
        <f t="shared" ca="1" si="204"/>
        <v>0</v>
      </c>
      <c r="M111" s="127" t="str">
        <f ca="1">IF(OR(CH111=0,ISERROR(MATCH(I111,KKoef!E:E,0))),"",MATCH(I111,KKoef!E:E,0)-1)</f>
        <v/>
      </c>
      <c r="N111" s="127" t="str">
        <f ca="1">IF(M111="","",OFFSET(KKoef!$B$1,M111,0))</f>
        <v/>
      </c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250"/>
      <c r="AA111" s="119">
        <f t="shared" ca="1" si="195"/>
        <v>0</v>
      </c>
      <c r="AB111" s="252">
        <f t="shared" si="190"/>
        <v>0</v>
      </c>
      <c r="AC111" s="119">
        <f t="shared" si="191"/>
        <v>0</v>
      </c>
      <c r="AD111" s="252">
        <f t="shared" si="192"/>
        <v>0</v>
      </c>
      <c r="AE111" s="170">
        <f t="shared" ca="1" si="196"/>
        <v>0</v>
      </c>
      <c r="AF111" s="22"/>
      <c r="AG111" s="224"/>
      <c r="AH111" s="194"/>
      <c r="AI111" s="194"/>
      <c r="AJ111" s="194"/>
      <c r="AK111" s="225"/>
      <c r="AL111" s="224"/>
      <c r="AM111" s="194"/>
      <c r="AN111" s="194"/>
      <c r="AO111" s="194"/>
      <c r="AP111" s="225"/>
      <c r="AQ111" s="224"/>
      <c r="AR111" s="194"/>
      <c r="AS111" s="194"/>
      <c r="AT111" s="194"/>
      <c r="AU111" s="225"/>
      <c r="AV111" s="224"/>
      <c r="AW111" s="194"/>
      <c r="AX111" s="194"/>
      <c r="AY111" s="194"/>
      <c r="AZ111" s="225"/>
      <c r="BA111" s="224"/>
      <c r="BB111" s="194"/>
      <c r="BC111" s="194"/>
      <c r="BD111" s="194"/>
      <c r="BE111" s="225"/>
      <c r="BF111" s="224"/>
      <c r="BG111" s="194"/>
      <c r="BH111" s="194"/>
      <c r="BI111" s="194"/>
      <c r="BJ111" s="225"/>
      <c r="BK111" s="212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215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69">
        <f t="shared" si="198"/>
        <v>0</v>
      </c>
      <c r="CH111" s="26">
        <f t="shared" si="197"/>
        <v>0</v>
      </c>
      <c r="CJ111" s="39">
        <v>103</v>
      </c>
      <c r="CK111" s="16">
        <f t="shared" si="205"/>
        <v>0</v>
      </c>
      <c r="CL111" s="51">
        <f t="shared" ca="1" si="252"/>
        <v>0</v>
      </c>
      <c r="CM111" s="51">
        <f t="shared" ca="1" si="252"/>
        <v>0</v>
      </c>
      <c r="CN111" s="51">
        <f t="shared" ca="1" si="252"/>
        <v>0</v>
      </c>
      <c r="CO111" s="51">
        <f t="shared" ca="1" si="206"/>
        <v>0</v>
      </c>
      <c r="CQ111" s="107">
        <f t="shared" si="207"/>
        <v>0</v>
      </c>
      <c r="CR111" s="107">
        <f t="shared" si="208"/>
        <v>0</v>
      </c>
      <c r="CS111" s="107">
        <f t="shared" si="209"/>
        <v>0</v>
      </c>
      <c r="CT111" s="107">
        <f t="shared" si="210"/>
        <v>0</v>
      </c>
      <c r="CU111" s="107">
        <f t="shared" si="211"/>
        <v>0</v>
      </c>
      <c r="CV111" s="107">
        <f t="shared" si="212"/>
        <v>0</v>
      </c>
      <c r="CW111" s="107">
        <f t="shared" si="213"/>
        <v>0</v>
      </c>
      <c r="CX111" s="107">
        <f t="shared" si="214"/>
        <v>0</v>
      </c>
      <c r="CY111" s="107">
        <f t="shared" si="215"/>
        <v>0</v>
      </c>
      <c r="CZ111" s="107">
        <f t="shared" si="216"/>
        <v>0</v>
      </c>
      <c r="DA111" s="107">
        <f t="shared" si="217"/>
        <v>0</v>
      </c>
      <c r="DB111" s="107">
        <f t="shared" si="218"/>
        <v>0</v>
      </c>
      <c r="DC111" s="107">
        <f t="shared" si="219"/>
        <v>0</v>
      </c>
      <c r="DD111" s="107">
        <f t="shared" si="220"/>
        <v>0</v>
      </c>
      <c r="DE111" s="107">
        <f t="shared" si="221"/>
        <v>0</v>
      </c>
      <c r="DF111" s="107">
        <f t="shared" si="222"/>
        <v>0</v>
      </c>
      <c r="DG111" s="107">
        <f t="shared" si="223"/>
        <v>0</v>
      </c>
      <c r="DH111" s="107">
        <f t="shared" si="224"/>
        <v>0</v>
      </c>
      <c r="DI111" s="107">
        <f t="shared" si="225"/>
        <v>0</v>
      </c>
      <c r="DJ111" s="107">
        <f t="shared" si="226"/>
        <v>0</v>
      </c>
      <c r="DK111" s="107">
        <f t="shared" si="227"/>
        <v>0</v>
      </c>
      <c r="DL111" s="107">
        <f t="shared" si="228"/>
        <v>0</v>
      </c>
      <c r="DM111" s="107">
        <f t="shared" si="229"/>
        <v>0</v>
      </c>
      <c r="DN111" s="107">
        <f t="shared" si="230"/>
        <v>0</v>
      </c>
      <c r="DO111" s="107">
        <f t="shared" si="231"/>
        <v>0</v>
      </c>
      <c r="DP111" s="107">
        <f t="shared" si="232"/>
        <v>0</v>
      </c>
      <c r="DQ111" s="107">
        <f t="shared" si="233"/>
        <v>0</v>
      </c>
      <c r="DR111" s="107">
        <f t="shared" si="234"/>
        <v>0</v>
      </c>
      <c r="DS111" s="107">
        <f t="shared" si="235"/>
        <v>0</v>
      </c>
      <c r="DT111" s="107">
        <f t="shared" si="236"/>
        <v>0</v>
      </c>
      <c r="DV111" s="107">
        <f t="shared" si="237"/>
        <v>0</v>
      </c>
      <c r="DW111" s="107">
        <f t="shared" si="238"/>
        <v>0</v>
      </c>
      <c r="DX111" s="107">
        <f t="shared" si="239"/>
        <v>0</v>
      </c>
      <c r="DY111" s="107">
        <f t="shared" si="240"/>
        <v>0</v>
      </c>
      <c r="DZ111" s="107">
        <f t="shared" si="241"/>
        <v>0</v>
      </c>
      <c r="EA111" s="107">
        <f t="shared" si="242"/>
        <v>0</v>
      </c>
      <c r="EB111" s="107">
        <f t="shared" si="243"/>
        <v>0</v>
      </c>
      <c r="EC111" s="107">
        <f t="shared" si="244"/>
        <v>0</v>
      </c>
      <c r="ED111" s="107">
        <f t="shared" si="245"/>
        <v>0</v>
      </c>
      <c r="EE111" s="107">
        <f t="shared" si="246"/>
        <v>0</v>
      </c>
      <c r="EG111" s="195">
        <f t="shared" si="247"/>
        <v>0</v>
      </c>
      <c r="EH111" s="195">
        <f t="shared" si="248"/>
        <v>0</v>
      </c>
      <c r="EI111" s="195">
        <f t="shared" si="249"/>
        <v>0</v>
      </c>
      <c r="EJ111" s="195">
        <f t="shared" si="250"/>
        <v>0</v>
      </c>
      <c r="EK111" s="195">
        <f t="shared" si="251"/>
        <v>0</v>
      </c>
      <c r="EL111" s="195">
        <f t="shared" si="251"/>
        <v>0</v>
      </c>
      <c r="EM111" s="195">
        <f t="shared" si="251"/>
        <v>0</v>
      </c>
      <c r="EN111" s="195">
        <f t="shared" si="251"/>
        <v>0</v>
      </c>
      <c r="EO111" s="195">
        <f t="shared" si="251"/>
        <v>0</v>
      </c>
      <c r="EP111" s="195">
        <f t="shared" si="251"/>
        <v>0</v>
      </c>
    </row>
    <row r="112" spans="2:146" x14ac:dyDescent="0.2">
      <c r="B112" s="126">
        <f t="shared" si="135"/>
        <v>1</v>
      </c>
      <c r="C112" s="126" t="str">
        <f t="shared" ca="1" si="199"/>
        <v/>
      </c>
      <c r="D112" s="126" t="str">
        <f t="shared" ca="1" si="200"/>
        <v/>
      </c>
      <c r="E112" s="126" t="str">
        <f t="shared" ca="1" si="201"/>
        <v/>
      </c>
      <c r="F112" s="127" t="str">
        <f ca="1">OFFSET(prihlasky!$H$1,$CJ112,0)</f>
        <v/>
      </c>
      <c r="G112" s="127" t="str">
        <f ca="1">IF(OFFSET(prihlasky!$B$1,$CJ112,0)="","",(OFFSET(prihlasky!$B$1,$CJ112,0)))</f>
        <v/>
      </c>
      <c r="H112" s="127">
        <f ca="1">OFFSET(prihlasky!$I$1,$CJ112,0)</f>
        <v>0</v>
      </c>
      <c r="I112" s="127">
        <f ca="1">OFFSET(prihlasky!$A$1,$CJ112,0)</f>
        <v>0</v>
      </c>
      <c r="J112" s="126">
        <f t="shared" si="202"/>
        <v>0</v>
      </c>
      <c r="K112" s="159">
        <f t="shared" si="203"/>
        <v>0</v>
      </c>
      <c r="L112" s="131">
        <f t="shared" ca="1" si="204"/>
        <v>0</v>
      </c>
      <c r="M112" s="127" t="str">
        <f ca="1">IF(OR(CH112=0,ISERROR(MATCH(I112,KKoef!E:E,0))),"",MATCH(I112,KKoef!E:E,0)-1)</f>
        <v/>
      </c>
      <c r="N112" s="127" t="str">
        <f ca="1">IF(M112="","",OFFSET(KKoef!$B$1,M112,0))</f>
        <v/>
      </c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250"/>
      <c r="AA112" s="119">
        <f t="shared" ca="1" si="195"/>
        <v>0</v>
      </c>
      <c r="AB112" s="252">
        <f t="shared" si="190"/>
        <v>0</v>
      </c>
      <c r="AC112" s="119">
        <f t="shared" si="191"/>
        <v>0</v>
      </c>
      <c r="AD112" s="252">
        <f t="shared" si="192"/>
        <v>0</v>
      </c>
      <c r="AE112" s="170">
        <f t="shared" ca="1" si="196"/>
        <v>0</v>
      </c>
      <c r="AF112" s="22"/>
      <c r="AG112" s="224"/>
      <c r="AH112" s="194"/>
      <c r="AI112" s="194"/>
      <c r="AJ112" s="194"/>
      <c r="AK112" s="225"/>
      <c r="AL112" s="224"/>
      <c r="AM112" s="194"/>
      <c r="AN112" s="194"/>
      <c r="AO112" s="194"/>
      <c r="AP112" s="225"/>
      <c r="AQ112" s="224"/>
      <c r="AR112" s="194"/>
      <c r="AS112" s="194"/>
      <c r="AT112" s="194"/>
      <c r="AU112" s="225"/>
      <c r="AV112" s="224"/>
      <c r="AW112" s="194"/>
      <c r="AX112" s="194"/>
      <c r="AY112" s="194"/>
      <c r="AZ112" s="225"/>
      <c r="BA112" s="224"/>
      <c r="BB112" s="194"/>
      <c r="BC112" s="194"/>
      <c r="BD112" s="194"/>
      <c r="BE112" s="225"/>
      <c r="BF112" s="224"/>
      <c r="BG112" s="194"/>
      <c r="BH112" s="194"/>
      <c r="BI112" s="194"/>
      <c r="BJ112" s="225"/>
      <c r="BK112" s="212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215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69">
        <f t="shared" si="198"/>
        <v>0</v>
      </c>
      <c r="CH112" s="26">
        <f t="shared" si="197"/>
        <v>0</v>
      </c>
      <c r="CJ112" s="39">
        <v>104</v>
      </c>
      <c r="CK112" s="16">
        <f t="shared" si="205"/>
        <v>0</v>
      </c>
      <c r="CL112" s="51">
        <f t="shared" ca="1" si="252"/>
        <v>0</v>
      </c>
      <c r="CM112" s="51">
        <f t="shared" ca="1" si="252"/>
        <v>0</v>
      </c>
      <c r="CN112" s="51">
        <f t="shared" ca="1" si="252"/>
        <v>0</v>
      </c>
      <c r="CO112" s="51">
        <f t="shared" ca="1" si="206"/>
        <v>0</v>
      </c>
      <c r="CQ112" s="107">
        <f t="shared" si="207"/>
        <v>0</v>
      </c>
      <c r="CR112" s="107">
        <f t="shared" si="208"/>
        <v>0</v>
      </c>
      <c r="CS112" s="107">
        <f t="shared" si="209"/>
        <v>0</v>
      </c>
      <c r="CT112" s="107">
        <f t="shared" si="210"/>
        <v>0</v>
      </c>
      <c r="CU112" s="107">
        <f t="shared" si="211"/>
        <v>0</v>
      </c>
      <c r="CV112" s="107">
        <f t="shared" si="212"/>
        <v>0</v>
      </c>
      <c r="CW112" s="107">
        <f t="shared" si="213"/>
        <v>0</v>
      </c>
      <c r="CX112" s="107">
        <f t="shared" si="214"/>
        <v>0</v>
      </c>
      <c r="CY112" s="107">
        <f t="shared" si="215"/>
        <v>0</v>
      </c>
      <c r="CZ112" s="107">
        <f t="shared" si="216"/>
        <v>0</v>
      </c>
      <c r="DA112" s="107">
        <f t="shared" si="217"/>
        <v>0</v>
      </c>
      <c r="DB112" s="107">
        <f t="shared" si="218"/>
        <v>0</v>
      </c>
      <c r="DC112" s="107">
        <f t="shared" si="219"/>
        <v>0</v>
      </c>
      <c r="DD112" s="107">
        <f t="shared" si="220"/>
        <v>0</v>
      </c>
      <c r="DE112" s="107">
        <f t="shared" si="221"/>
        <v>0</v>
      </c>
      <c r="DF112" s="107">
        <f t="shared" si="222"/>
        <v>0</v>
      </c>
      <c r="DG112" s="107">
        <f t="shared" si="223"/>
        <v>0</v>
      </c>
      <c r="DH112" s="107">
        <f t="shared" si="224"/>
        <v>0</v>
      </c>
      <c r="DI112" s="107">
        <f t="shared" si="225"/>
        <v>0</v>
      </c>
      <c r="DJ112" s="107">
        <f t="shared" si="226"/>
        <v>0</v>
      </c>
      <c r="DK112" s="107">
        <f t="shared" si="227"/>
        <v>0</v>
      </c>
      <c r="DL112" s="107">
        <f t="shared" si="228"/>
        <v>0</v>
      </c>
      <c r="DM112" s="107">
        <f t="shared" si="229"/>
        <v>0</v>
      </c>
      <c r="DN112" s="107">
        <f t="shared" si="230"/>
        <v>0</v>
      </c>
      <c r="DO112" s="107">
        <f t="shared" si="231"/>
        <v>0</v>
      </c>
      <c r="DP112" s="107">
        <f t="shared" si="232"/>
        <v>0</v>
      </c>
      <c r="DQ112" s="107">
        <f t="shared" si="233"/>
        <v>0</v>
      </c>
      <c r="DR112" s="107">
        <f t="shared" si="234"/>
        <v>0</v>
      </c>
      <c r="DS112" s="107">
        <f t="shared" si="235"/>
        <v>0</v>
      </c>
      <c r="DT112" s="107">
        <f t="shared" si="236"/>
        <v>0</v>
      </c>
      <c r="DV112" s="107">
        <f t="shared" si="237"/>
        <v>0</v>
      </c>
      <c r="DW112" s="107">
        <f t="shared" si="238"/>
        <v>0</v>
      </c>
      <c r="DX112" s="107">
        <f t="shared" si="239"/>
        <v>0</v>
      </c>
      <c r="DY112" s="107">
        <f t="shared" si="240"/>
        <v>0</v>
      </c>
      <c r="DZ112" s="107">
        <f t="shared" si="241"/>
        <v>0</v>
      </c>
      <c r="EA112" s="107">
        <f t="shared" si="242"/>
        <v>0</v>
      </c>
      <c r="EB112" s="107">
        <f t="shared" si="243"/>
        <v>0</v>
      </c>
      <c r="EC112" s="107">
        <f t="shared" si="244"/>
        <v>0</v>
      </c>
      <c r="ED112" s="107">
        <f t="shared" si="245"/>
        <v>0</v>
      </c>
      <c r="EE112" s="107">
        <f t="shared" si="246"/>
        <v>0</v>
      </c>
      <c r="EG112" s="195">
        <f t="shared" si="247"/>
        <v>0</v>
      </c>
      <c r="EH112" s="195">
        <f t="shared" si="248"/>
        <v>0</v>
      </c>
      <c r="EI112" s="195">
        <f t="shared" si="249"/>
        <v>0</v>
      </c>
      <c r="EJ112" s="195">
        <f t="shared" si="250"/>
        <v>0</v>
      </c>
      <c r="EK112" s="195">
        <f t="shared" si="251"/>
        <v>0</v>
      </c>
      <c r="EL112" s="195">
        <f t="shared" si="251"/>
        <v>0</v>
      </c>
      <c r="EM112" s="195">
        <f t="shared" si="251"/>
        <v>0</v>
      </c>
      <c r="EN112" s="195">
        <f t="shared" si="251"/>
        <v>0</v>
      </c>
      <c r="EO112" s="195">
        <f t="shared" si="251"/>
        <v>0</v>
      </c>
      <c r="EP112" s="195">
        <f t="shared" si="251"/>
        <v>0</v>
      </c>
    </row>
    <row r="113" spans="2:146" x14ac:dyDescent="0.2">
      <c r="B113" s="126">
        <f t="shared" si="135"/>
        <v>1</v>
      </c>
      <c r="C113" s="126" t="str">
        <f t="shared" ca="1" si="199"/>
        <v/>
      </c>
      <c r="D113" s="126" t="str">
        <f t="shared" ca="1" si="200"/>
        <v/>
      </c>
      <c r="E113" s="126" t="str">
        <f t="shared" ca="1" si="201"/>
        <v/>
      </c>
      <c r="F113" s="127" t="str">
        <f ca="1">OFFSET(prihlasky!$H$1,$CJ113,0)</f>
        <v/>
      </c>
      <c r="G113" s="127" t="str">
        <f ca="1">IF(OFFSET(prihlasky!$B$1,$CJ113,0)="","",(OFFSET(prihlasky!$B$1,$CJ113,0)))</f>
        <v/>
      </c>
      <c r="H113" s="127">
        <f ca="1">OFFSET(prihlasky!$I$1,$CJ113,0)</f>
        <v>0</v>
      </c>
      <c r="I113" s="127">
        <f ca="1">OFFSET(prihlasky!$A$1,$CJ113,0)</f>
        <v>0</v>
      </c>
      <c r="J113" s="126">
        <f t="shared" si="202"/>
        <v>0</v>
      </c>
      <c r="K113" s="159">
        <f t="shared" si="203"/>
        <v>0</v>
      </c>
      <c r="L113" s="131">
        <f t="shared" ca="1" si="204"/>
        <v>0</v>
      </c>
      <c r="M113" s="127" t="str">
        <f ca="1">IF(OR(CH113=0,ISERROR(MATCH(I113,KKoef!E:E,0))),"",MATCH(I113,KKoef!E:E,0)-1)</f>
        <v/>
      </c>
      <c r="N113" s="127" t="str">
        <f ca="1">IF(M113="","",OFFSET(KKoef!$B$1,M113,0))</f>
        <v/>
      </c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250"/>
      <c r="AA113" s="119">
        <f t="shared" ca="1" si="195"/>
        <v>0</v>
      </c>
      <c r="AB113" s="252">
        <f t="shared" si="190"/>
        <v>0</v>
      </c>
      <c r="AC113" s="119">
        <f t="shared" si="191"/>
        <v>0</v>
      </c>
      <c r="AD113" s="252">
        <f t="shared" si="192"/>
        <v>0</v>
      </c>
      <c r="AE113" s="170">
        <f t="shared" ca="1" si="196"/>
        <v>0</v>
      </c>
      <c r="AF113" s="22"/>
      <c r="AG113" s="224"/>
      <c r="AH113" s="194"/>
      <c r="AI113" s="194"/>
      <c r="AJ113" s="194"/>
      <c r="AK113" s="225"/>
      <c r="AL113" s="224"/>
      <c r="AM113" s="194"/>
      <c r="AN113" s="194"/>
      <c r="AO113" s="194"/>
      <c r="AP113" s="225"/>
      <c r="AQ113" s="224"/>
      <c r="AR113" s="194"/>
      <c r="AS113" s="194"/>
      <c r="AT113" s="194"/>
      <c r="AU113" s="225"/>
      <c r="AV113" s="224"/>
      <c r="AW113" s="194"/>
      <c r="AX113" s="194"/>
      <c r="AY113" s="194"/>
      <c r="AZ113" s="225"/>
      <c r="BA113" s="224"/>
      <c r="BB113" s="194"/>
      <c r="BC113" s="194"/>
      <c r="BD113" s="194"/>
      <c r="BE113" s="225"/>
      <c r="BF113" s="224"/>
      <c r="BG113" s="194"/>
      <c r="BH113" s="194"/>
      <c r="BI113" s="194"/>
      <c r="BJ113" s="225"/>
      <c r="BK113" s="212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215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69">
        <f t="shared" si="198"/>
        <v>0</v>
      </c>
      <c r="CH113" s="26">
        <f t="shared" si="197"/>
        <v>0</v>
      </c>
      <c r="CJ113" s="39">
        <v>105</v>
      </c>
      <c r="CK113" s="16">
        <f t="shared" si="205"/>
        <v>0</v>
      </c>
      <c r="CL113" s="51">
        <f t="shared" ca="1" si="252"/>
        <v>0</v>
      </c>
      <c r="CM113" s="51">
        <f t="shared" ca="1" si="252"/>
        <v>0</v>
      </c>
      <c r="CN113" s="51">
        <f t="shared" ca="1" si="252"/>
        <v>0</v>
      </c>
      <c r="CO113" s="51">
        <f t="shared" ca="1" si="206"/>
        <v>0</v>
      </c>
      <c r="CQ113" s="107">
        <f t="shared" si="207"/>
        <v>0</v>
      </c>
      <c r="CR113" s="107">
        <f t="shared" si="208"/>
        <v>0</v>
      </c>
      <c r="CS113" s="107">
        <f t="shared" si="209"/>
        <v>0</v>
      </c>
      <c r="CT113" s="107">
        <f t="shared" si="210"/>
        <v>0</v>
      </c>
      <c r="CU113" s="107">
        <f t="shared" si="211"/>
        <v>0</v>
      </c>
      <c r="CV113" s="107">
        <f t="shared" si="212"/>
        <v>0</v>
      </c>
      <c r="CW113" s="107">
        <f t="shared" si="213"/>
        <v>0</v>
      </c>
      <c r="CX113" s="107">
        <f t="shared" si="214"/>
        <v>0</v>
      </c>
      <c r="CY113" s="107">
        <f t="shared" si="215"/>
        <v>0</v>
      </c>
      <c r="CZ113" s="107">
        <f t="shared" si="216"/>
        <v>0</v>
      </c>
      <c r="DA113" s="107">
        <f t="shared" si="217"/>
        <v>0</v>
      </c>
      <c r="DB113" s="107">
        <f t="shared" si="218"/>
        <v>0</v>
      </c>
      <c r="DC113" s="107">
        <f t="shared" si="219"/>
        <v>0</v>
      </c>
      <c r="DD113" s="107">
        <f t="shared" si="220"/>
        <v>0</v>
      </c>
      <c r="DE113" s="107">
        <f t="shared" si="221"/>
        <v>0</v>
      </c>
      <c r="DF113" s="107">
        <f t="shared" si="222"/>
        <v>0</v>
      </c>
      <c r="DG113" s="107">
        <f t="shared" si="223"/>
        <v>0</v>
      </c>
      <c r="DH113" s="107">
        <f t="shared" si="224"/>
        <v>0</v>
      </c>
      <c r="DI113" s="107">
        <f t="shared" si="225"/>
        <v>0</v>
      </c>
      <c r="DJ113" s="107">
        <f t="shared" si="226"/>
        <v>0</v>
      </c>
      <c r="DK113" s="107">
        <f t="shared" si="227"/>
        <v>0</v>
      </c>
      <c r="DL113" s="107">
        <f t="shared" si="228"/>
        <v>0</v>
      </c>
      <c r="DM113" s="107">
        <f t="shared" si="229"/>
        <v>0</v>
      </c>
      <c r="DN113" s="107">
        <f t="shared" si="230"/>
        <v>0</v>
      </c>
      <c r="DO113" s="107">
        <f t="shared" si="231"/>
        <v>0</v>
      </c>
      <c r="DP113" s="107">
        <f t="shared" si="232"/>
        <v>0</v>
      </c>
      <c r="DQ113" s="107">
        <f t="shared" si="233"/>
        <v>0</v>
      </c>
      <c r="DR113" s="107">
        <f t="shared" si="234"/>
        <v>0</v>
      </c>
      <c r="DS113" s="107">
        <f t="shared" si="235"/>
        <v>0</v>
      </c>
      <c r="DT113" s="107">
        <f t="shared" si="236"/>
        <v>0</v>
      </c>
      <c r="DV113" s="107">
        <f t="shared" si="237"/>
        <v>0</v>
      </c>
      <c r="DW113" s="107">
        <f t="shared" si="238"/>
        <v>0</v>
      </c>
      <c r="DX113" s="107">
        <f t="shared" si="239"/>
        <v>0</v>
      </c>
      <c r="DY113" s="107">
        <f t="shared" si="240"/>
        <v>0</v>
      </c>
      <c r="DZ113" s="107">
        <f t="shared" si="241"/>
        <v>0</v>
      </c>
      <c r="EA113" s="107">
        <f t="shared" si="242"/>
        <v>0</v>
      </c>
      <c r="EB113" s="107">
        <f t="shared" si="243"/>
        <v>0</v>
      </c>
      <c r="EC113" s="107">
        <f t="shared" si="244"/>
        <v>0</v>
      </c>
      <c r="ED113" s="107">
        <f t="shared" si="245"/>
        <v>0</v>
      </c>
      <c r="EE113" s="107">
        <f t="shared" si="246"/>
        <v>0</v>
      </c>
      <c r="EG113" s="195">
        <f t="shared" si="247"/>
        <v>0</v>
      </c>
      <c r="EH113" s="195">
        <f t="shared" si="248"/>
        <v>0</v>
      </c>
      <c r="EI113" s="195">
        <f t="shared" si="249"/>
        <v>0</v>
      </c>
      <c r="EJ113" s="195">
        <f t="shared" si="250"/>
        <v>0</v>
      </c>
      <c r="EK113" s="195">
        <f t="shared" si="251"/>
        <v>0</v>
      </c>
      <c r="EL113" s="195">
        <f t="shared" si="251"/>
        <v>0</v>
      </c>
      <c r="EM113" s="195">
        <f t="shared" si="251"/>
        <v>0</v>
      </c>
      <c r="EN113" s="195">
        <f t="shared" si="251"/>
        <v>0</v>
      </c>
      <c r="EO113" s="195">
        <f t="shared" si="251"/>
        <v>0</v>
      </c>
      <c r="EP113" s="195">
        <f t="shared" si="251"/>
        <v>0</v>
      </c>
    </row>
    <row r="114" spans="2:146" x14ac:dyDescent="0.2">
      <c r="B114" s="126">
        <f t="shared" si="135"/>
        <v>1</v>
      </c>
      <c r="C114" s="126" t="str">
        <f t="shared" ca="1" si="199"/>
        <v/>
      </c>
      <c r="D114" s="126" t="str">
        <f t="shared" ca="1" si="200"/>
        <v/>
      </c>
      <c r="E114" s="126" t="str">
        <f t="shared" ca="1" si="201"/>
        <v/>
      </c>
      <c r="F114" s="127" t="str">
        <f ca="1">OFFSET(prihlasky!$H$1,$CJ114,0)</f>
        <v/>
      </c>
      <c r="G114" s="127" t="str">
        <f ca="1">IF(OFFSET(prihlasky!$B$1,$CJ114,0)="","",(OFFSET(prihlasky!$B$1,$CJ114,0)))</f>
        <v/>
      </c>
      <c r="H114" s="127">
        <f ca="1">OFFSET(prihlasky!$I$1,$CJ114,0)</f>
        <v>0</v>
      </c>
      <c r="I114" s="127">
        <f ca="1">OFFSET(prihlasky!$A$1,$CJ114,0)</f>
        <v>0</v>
      </c>
      <c r="J114" s="126">
        <f t="shared" si="202"/>
        <v>0</v>
      </c>
      <c r="K114" s="159">
        <f t="shared" si="203"/>
        <v>0</v>
      </c>
      <c r="L114" s="131">
        <f t="shared" ca="1" si="204"/>
        <v>0</v>
      </c>
      <c r="M114" s="127" t="str">
        <f ca="1">IF(OR(CH114=0,ISERROR(MATCH(I114,KKoef!E:E,0))),"",MATCH(I114,KKoef!E:E,0)-1)</f>
        <v/>
      </c>
      <c r="N114" s="127" t="str">
        <f ca="1">IF(M114="","",OFFSET(KKoef!$B$1,M114,0))</f>
        <v/>
      </c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250"/>
      <c r="AA114" s="119">
        <f t="shared" ca="1" si="195"/>
        <v>0</v>
      </c>
      <c r="AB114" s="252">
        <f t="shared" si="190"/>
        <v>0</v>
      </c>
      <c r="AC114" s="119">
        <f t="shared" si="191"/>
        <v>0</v>
      </c>
      <c r="AD114" s="252">
        <f t="shared" si="192"/>
        <v>0</v>
      </c>
      <c r="AE114" s="170">
        <f t="shared" ca="1" si="196"/>
        <v>0</v>
      </c>
      <c r="AF114" s="22"/>
      <c r="AG114" s="224"/>
      <c r="AH114" s="194"/>
      <c r="AI114" s="194"/>
      <c r="AJ114" s="194"/>
      <c r="AK114" s="225"/>
      <c r="AL114" s="224"/>
      <c r="AM114" s="194"/>
      <c r="AN114" s="194"/>
      <c r="AO114" s="194"/>
      <c r="AP114" s="225"/>
      <c r="AQ114" s="224"/>
      <c r="AR114" s="194"/>
      <c r="AS114" s="194"/>
      <c r="AT114" s="194"/>
      <c r="AU114" s="225"/>
      <c r="AV114" s="224"/>
      <c r="AW114" s="194"/>
      <c r="AX114" s="194"/>
      <c r="AY114" s="194"/>
      <c r="AZ114" s="225"/>
      <c r="BA114" s="224"/>
      <c r="BB114" s="194"/>
      <c r="BC114" s="194"/>
      <c r="BD114" s="194"/>
      <c r="BE114" s="225"/>
      <c r="BF114" s="224"/>
      <c r="BG114" s="194"/>
      <c r="BH114" s="194"/>
      <c r="BI114" s="194"/>
      <c r="BJ114" s="225"/>
      <c r="BK114" s="212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215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69">
        <f t="shared" si="198"/>
        <v>0</v>
      </c>
      <c r="CH114" s="26">
        <f t="shared" si="197"/>
        <v>0</v>
      </c>
      <c r="CJ114" s="39">
        <v>106</v>
      </c>
      <c r="CK114" s="16">
        <f t="shared" si="205"/>
        <v>0</v>
      </c>
      <c r="CL114" s="51">
        <f t="shared" ca="1" si="252"/>
        <v>0</v>
      </c>
      <c r="CM114" s="51">
        <f t="shared" ca="1" si="252"/>
        <v>0</v>
      </c>
      <c r="CN114" s="51">
        <f t="shared" ca="1" si="252"/>
        <v>0</v>
      </c>
      <c r="CO114" s="51">
        <f t="shared" ca="1" si="206"/>
        <v>0</v>
      </c>
      <c r="CQ114" s="107">
        <f t="shared" si="207"/>
        <v>0</v>
      </c>
      <c r="CR114" s="107">
        <f t="shared" si="208"/>
        <v>0</v>
      </c>
      <c r="CS114" s="107">
        <f t="shared" si="209"/>
        <v>0</v>
      </c>
      <c r="CT114" s="107">
        <f t="shared" si="210"/>
        <v>0</v>
      </c>
      <c r="CU114" s="107">
        <f t="shared" si="211"/>
        <v>0</v>
      </c>
      <c r="CV114" s="107">
        <f t="shared" si="212"/>
        <v>0</v>
      </c>
      <c r="CW114" s="107">
        <f t="shared" si="213"/>
        <v>0</v>
      </c>
      <c r="CX114" s="107">
        <f t="shared" si="214"/>
        <v>0</v>
      </c>
      <c r="CY114" s="107">
        <f t="shared" si="215"/>
        <v>0</v>
      </c>
      <c r="CZ114" s="107">
        <f t="shared" si="216"/>
        <v>0</v>
      </c>
      <c r="DA114" s="107">
        <f t="shared" si="217"/>
        <v>0</v>
      </c>
      <c r="DB114" s="107">
        <f t="shared" si="218"/>
        <v>0</v>
      </c>
      <c r="DC114" s="107">
        <f t="shared" si="219"/>
        <v>0</v>
      </c>
      <c r="DD114" s="107">
        <f t="shared" si="220"/>
        <v>0</v>
      </c>
      <c r="DE114" s="107">
        <f t="shared" si="221"/>
        <v>0</v>
      </c>
      <c r="DF114" s="107">
        <f t="shared" si="222"/>
        <v>0</v>
      </c>
      <c r="DG114" s="107">
        <f t="shared" si="223"/>
        <v>0</v>
      </c>
      <c r="DH114" s="107">
        <f t="shared" si="224"/>
        <v>0</v>
      </c>
      <c r="DI114" s="107">
        <f t="shared" si="225"/>
        <v>0</v>
      </c>
      <c r="DJ114" s="107">
        <f t="shared" si="226"/>
        <v>0</v>
      </c>
      <c r="DK114" s="107">
        <f t="shared" si="227"/>
        <v>0</v>
      </c>
      <c r="DL114" s="107">
        <f t="shared" si="228"/>
        <v>0</v>
      </c>
      <c r="DM114" s="107">
        <f t="shared" si="229"/>
        <v>0</v>
      </c>
      <c r="DN114" s="107">
        <f t="shared" si="230"/>
        <v>0</v>
      </c>
      <c r="DO114" s="107">
        <f t="shared" si="231"/>
        <v>0</v>
      </c>
      <c r="DP114" s="107">
        <f t="shared" si="232"/>
        <v>0</v>
      </c>
      <c r="DQ114" s="107">
        <f t="shared" si="233"/>
        <v>0</v>
      </c>
      <c r="DR114" s="107">
        <f t="shared" si="234"/>
        <v>0</v>
      </c>
      <c r="DS114" s="107">
        <f t="shared" si="235"/>
        <v>0</v>
      </c>
      <c r="DT114" s="107">
        <f t="shared" si="236"/>
        <v>0</v>
      </c>
      <c r="DV114" s="107">
        <f t="shared" si="237"/>
        <v>0</v>
      </c>
      <c r="DW114" s="107">
        <f t="shared" si="238"/>
        <v>0</v>
      </c>
      <c r="DX114" s="107">
        <f t="shared" si="239"/>
        <v>0</v>
      </c>
      <c r="DY114" s="107">
        <f t="shared" si="240"/>
        <v>0</v>
      </c>
      <c r="DZ114" s="107">
        <f t="shared" si="241"/>
        <v>0</v>
      </c>
      <c r="EA114" s="107">
        <f t="shared" si="242"/>
        <v>0</v>
      </c>
      <c r="EB114" s="107">
        <f t="shared" si="243"/>
        <v>0</v>
      </c>
      <c r="EC114" s="107">
        <f t="shared" si="244"/>
        <v>0</v>
      </c>
      <c r="ED114" s="107">
        <f t="shared" si="245"/>
        <v>0</v>
      </c>
      <c r="EE114" s="107">
        <f t="shared" si="246"/>
        <v>0</v>
      </c>
      <c r="EG114" s="195">
        <f t="shared" si="247"/>
        <v>0</v>
      </c>
      <c r="EH114" s="195">
        <f t="shared" si="248"/>
        <v>0</v>
      </c>
      <c r="EI114" s="195">
        <f t="shared" si="249"/>
        <v>0</v>
      </c>
      <c r="EJ114" s="195">
        <f t="shared" si="250"/>
        <v>0</v>
      </c>
      <c r="EK114" s="195">
        <f t="shared" si="251"/>
        <v>0</v>
      </c>
      <c r="EL114" s="195">
        <f t="shared" si="251"/>
        <v>0</v>
      </c>
      <c r="EM114" s="195">
        <f t="shared" si="251"/>
        <v>0</v>
      </c>
      <c r="EN114" s="195">
        <f t="shared" si="251"/>
        <v>0</v>
      </c>
      <c r="EO114" s="195">
        <f t="shared" si="251"/>
        <v>0</v>
      </c>
      <c r="EP114" s="195">
        <f t="shared" si="251"/>
        <v>0</v>
      </c>
    </row>
    <row r="115" spans="2:146" x14ac:dyDescent="0.2">
      <c r="B115" s="126">
        <f t="shared" si="135"/>
        <v>1</v>
      </c>
      <c r="C115" s="126" t="str">
        <f t="shared" ca="1" si="199"/>
        <v/>
      </c>
      <c r="D115" s="126" t="str">
        <f t="shared" ca="1" si="200"/>
        <v/>
      </c>
      <c r="E115" s="126" t="str">
        <f t="shared" ca="1" si="201"/>
        <v/>
      </c>
      <c r="F115" s="127" t="str">
        <f ca="1">OFFSET(prihlasky!$H$1,$CJ115,0)</f>
        <v/>
      </c>
      <c r="G115" s="127" t="str">
        <f ca="1">IF(OFFSET(prihlasky!$B$1,$CJ115,0)="","",(OFFSET(prihlasky!$B$1,$CJ115,0)))</f>
        <v/>
      </c>
      <c r="H115" s="127">
        <f ca="1">OFFSET(prihlasky!$I$1,$CJ115,0)</f>
        <v>0</v>
      </c>
      <c r="I115" s="127">
        <f ca="1">OFFSET(prihlasky!$A$1,$CJ115,0)</f>
        <v>0</v>
      </c>
      <c r="J115" s="126">
        <f t="shared" si="202"/>
        <v>0</v>
      </c>
      <c r="K115" s="159">
        <f t="shared" si="203"/>
        <v>0</v>
      </c>
      <c r="L115" s="131">
        <f t="shared" ca="1" si="204"/>
        <v>0</v>
      </c>
      <c r="M115" s="127" t="str">
        <f ca="1">IF(OR(CH115=0,ISERROR(MATCH(I115,KKoef!E:E,0))),"",MATCH(I115,KKoef!E:E,0)-1)</f>
        <v/>
      </c>
      <c r="N115" s="127" t="str">
        <f ca="1">IF(M115="","",OFFSET(KKoef!$B$1,M115,0))</f>
        <v/>
      </c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250"/>
      <c r="AA115" s="119">
        <f t="shared" ca="1" si="195"/>
        <v>0</v>
      </c>
      <c r="AB115" s="252">
        <f t="shared" si="190"/>
        <v>0</v>
      </c>
      <c r="AC115" s="119">
        <f t="shared" si="191"/>
        <v>0</v>
      </c>
      <c r="AD115" s="252">
        <f t="shared" si="192"/>
        <v>0</v>
      </c>
      <c r="AE115" s="170">
        <f t="shared" ca="1" si="196"/>
        <v>0</v>
      </c>
      <c r="AF115" s="22"/>
      <c r="AG115" s="224"/>
      <c r="AH115" s="194"/>
      <c r="AI115" s="194"/>
      <c r="AJ115" s="194"/>
      <c r="AK115" s="225"/>
      <c r="AL115" s="224"/>
      <c r="AM115" s="194"/>
      <c r="AN115" s="194"/>
      <c r="AO115" s="194"/>
      <c r="AP115" s="225"/>
      <c r="AQ115" s="224"/>
      <c r="AR115" s="194"/>
      <c r="AS115" s="194"/>
      <c r="AT115" s="194"/>
      <c r="AU115" s="225"/>
      <c r="AV115" s="224"/>
      <c r="AW115" s="194"/>
      <c r="AX115" s="194"/>
      <c r="AY115" s="194"/>
      <c r="AZ115" s="225"/>
      <c r="BA115" s="224"/>
      <c r="BB115" s="194"/>
      <c r="BC115" s="194"/>
      <c r="BD115" s="194"/>
      <c r="BE115" s="225"/>
      <c r="BF115" s="224"/>
      <c r="BG115" s="194"/>
      <c r="BH115" s="194"/>
      <c r="BI115" s="194"/>
      <c r="BJ115" s="225"/>
      <c r="BK115" s="212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215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69">
        <f t="shared" si="198"/>
        <v>0</v>
      </c>
      <c r="CH115" s="26">
        <f t="shared" si="197"/>
        <v>0</v>
      </c>
      <c r="CJ115" s="39">
        <v>107</v>
      </c>
      <c r="CK115" s="16">
        <f t="shared" si="205"/>
        <v>0</v>
      </c>
      <c r="CL115" s="51">
        <f t="shared" ca="1" si="252"/>
        <v>0</v>
      </c>
      <c r="CM115" s="51">
        <f t="shared" ca="1" si="252"/>
        <v>0</v>
      </c>
      <c r="CN115" s="51">
        <f t="shared" ca="1" si="252"/>
        <v>0</v>
      </c>
      <c r="CO115" s="51">
        <f t="shared" ca="1" si="206"/>
        <v>0</v>
      </c>
      <c r="CQ115" s="107">
        <f t="shared" si="207"/>
        <v>0</v>
      </c>
      <c r="CR115" s="107">
        <f t="shared" si="208"/>
        <v>0</v>
      </c>
      <c r="CS115" s="107">
        <f t="shared" si="209"/>
        <v>0</v>
      </c>
      <c r="CT115" s="107">
        <f t="shared" si="210"/>
        <v>0</v>
      </c>
      <c r="CU115" s="107">
        <f t="shared" si="211"/>
        <v>0</v>
      </c>
      <c r="CV115" s="107">
        <f t="shared" si="212"/>
        <v>0</v>
      </c>
      <c r="CW115" s="107">
        <f t="shared" si="213"/>
        <v>0</v>
      </c>
      <c r="CX115" s="107">
        <f t="shared" si="214"/>
        <v>0</v>
      </c>
      <c r="CY115" s="107">
        <f t="shared" si="215"/>
        <v>0</v>
      </c>
      <c r="CZ115" s="107">
        <f t="shared" si="216"/>
        <v>0</v>
      </c>
      <c r="DA115" s="107">
        <f t="shared" si="217"/>
        <v>0</v>
      </c>
      <c r="DB115" s="107">
        <f t="shared" si="218"/>
        <v>0</v>
      </c>
      <c r="DC115" s="107">
        <f t="shared" si="219"/>
        <v>0</v>
      </c>
      <c r="DD115" s="107">
        <f t="shared" si="220"/>
        <v>0</v>
      </c>
      <c r="DE115" s="107">
        <f t="shared" si="221"/>
        <v>0</v>
      </c>
      <c r="DF115" s="107">
        <f t="shared" si="222"/>
        <v>0</v>
      </c>
      <c r="DG115" s="107">
        <f t="shared" si="223"/>
        <v>0</v>
      </c>
      <c r="DH115" s="107">
        <f t="shared" si="224"/>
        <v>0</v>
      </c>
      <c r="DI115" s="107">
        <f t="shared" si="225"/>
        <v>0</v>
      </c>
      <c r="DJ115" s="107">
        <f t="shared" si="226"/>
        <v>0</v>
      </c>
      <c r="DK115" s="107">
        <f t="shared" si="227"/>
        <v>0</v>
      </c>
      <c r="DL115" s="107">
        <f t="shared" si="228"/>
        <v>0</v>
      </c>
      <c r="DM115" s="107">
        <f t="shared" si="229"/>
        <v>0</v>
      </c>
      <c r="DN115" s="107">
        <f t="shared" si="230"/>
        <v>0</v>
      </c>
      <c r="DO115" s="107">
        <f t="shared" si="231"/>
        <v>0</v>
      </c>
      <c r="DP115" s="107">
        <f t="shared" si="232"/>
        <v>0</v>
      </c>
      <c r="DQ115" s="107">
        <f t="shared" si="233"/>
        <v>0</v>
      </c>
      <c r="DR115" s="107">
        <f t="shared" si="234"/>
        <v>0</v>
      </c>
      <c r="DS115" s="107">
        <f t="shared" si="235"/>
        <v>0</v>
      </c>
      <c r="DT115" s="107">
        <f t="shared" si="236"/>
        <v>0</v>
      </c>
      <c r="DV115" s="107">
        <f t="shared" si="237"/>
        <v>0</v>
      </c>
      <c r="DW115" s="107">
        <f t="shared" si="238"/>
        <v>0</v>
      </c>
      <c r="DX115" s="107">
        <f t="shared" si="239"/>
        <v>0</v>
      </c>
      <c r="DY115" s="107">
        <f t="shared" si="240"/>
        <v>0</v>
      </c>
      <c r="DZ115" s="107">
        <f t="shared" si="241"/>
        <v>0</v>
      </c>
      <c r="EA115" s="107">
        <f t="shared" si="242"/>
        <v>0</v>
      </c>
      <c r="EB115" s="107">
        <f t="shared" si="243"/>
        <v>0</v>
      </c>
      <c r="EC115" s="107">
        <f t="shared" si="244"/>
        <v>0</v>
      </c>
      <c r="ED115" s="107">
        <f t="shared" si="245"/>
        <v>0</v>
      </c>
      <c r="EE115" s="107">
        <f t="shared" si="246"/>
        <v>0</v>
      </c>
      <c r="EG115" s="195">
        <f t="shared" si="247"/>
        <v>0</v>
      </c>
      <c r="EH115" s="195">
        <f t="shared" si="248"/>
        <v>0</v>
      </c>
      <c r="EI115" s="195">
        <f t="shared" si="249"/>
        <v>0</v>
      </c>
      <c r="EJ115" s="195">
        <f t="shared" si="250"/>
        <v>0</v>
      </c>
      <c r="EK115" s="195">
        <f t="shared" si="251"/>
        <v>0</v>
      </c>
      <c r="EL115" s="195">
        <f t="shared" si="251"/>
        <v>0</v>
      </c>
      <c r="EM115" s="195">
        <f t="shared" si="251"/>
        <v>0</v>
      </c>
      <c r="EN115" s="195">
        <f t="shared" si="251"/>
        <v>0</v>
      </c>
      <c r="EO115" s="195">
        <f t="shared" si="251"/>
        <v>0</v>
      </c>
      <c r="EP115" s="195">
        <f t="shared" si="251"/>
        <v>0</v>
      </c>
    </row>
    <row r="116" spans="2:146" x14ac:dyDescent="0.2">
      <c r="B116" s="126">
        <f t="shared" si="135"/>
        <v>1</v>
      </c>
      <c r="C116" s="126" t="str">
        <f t="shared" ca="1" si="199"/>
        <v/>
      </c>
      <c r="D116" s="126" t="str">
        <f t="shared" ca="1" si="200"/>
        <v/>
      </c>
      <c r="E116" s="126" t="str">
        <f t="shared" ca="1" si="201"/>
        <v/>
      </c>
      <c r="F116" s="127" t="str">
        <f ca="1">OFFSET(prihlasky!$H$1,$CJ116,0)</f>
        <v/>
      </c>
      <c r="G116" s="127" t="str">
        <f ca="1">IF(OFFSET(prihlasky!$B$1,$CJ116,0)="","",(OFFSET(prihlasky!$B$1,$CJ116,0)))</f>
        <v/>
      </c>
      <c r="H116" s="127">
        <f ca="1">OFFSET(prihlasky!$I$1,$CJ116,0)</f>
        <v>0</v>
      </c>
      <c r="I116" s="127">
        <f ca="1">OFFSET(prihlasky!$A$1,$CJ116,0)</f>
        <v>0</v>
      </c>
      <c r="J116" s="126">
        <f t="shared" si="202"/>
        <v>0</v>
      </c>
      <c r="K116" s="159">
        <f t="shared" si="203"/>
        <v>0</v>
      </c>
      <c r="L116" s="131">
        <f t="shared" ca="1" si="204"/>
        <v>0</v>
      </c>
      <c r="M116" s="127" t="str">
        <f ca="1">IF(OR(CH116=0,ISERROR(MATCH(I116,KKoef!E:E,0))),"",MATCH(I116,KKoef!E:E,0)-1)</f>
        <v/>
      </c>
      <c r="N116" s="127" t="str">
        <f ca="1">IF(M116="","",OFFSET(KKoef!$B$1,M116,0))</f>
        <v/>
      </c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250"/>
      <c r="AA116" s="119">
        <f t="shared" ca="1" si="195"/>
        <v>0</v>
      </c>
      <c r="AB116" s="252">
        <f t="shared" si="190"/>
        <v>0</v>
      </c>
      <c r="AC116" s="119">
        <f t="shared" si="191"/>
        <v>0</v>
      </c>
      <c r="AD116" s="252">
        <f t="shared" si="192"/>
        <v>0</v>
      </c>
      <c r="AE116" s="170">
        <f t="shared" ca="1" si="196"/>
        <v>0</v>
      </c>
      <c r="AF116" s="22"/>
      <c r="AG116" s="224"/>
      <c r="AH116" s="194"/>
      <c r="AI116" s="194"/>
      <c r="AJ116" s="194"/>
      <c r="AK116" s="225"/>
      <c r="AL116" s="224"/>
      <c r="AM116" s="194"/>
      <c r="AN116" s="194"/>
      <c r="AO116" s="194"/>
      <c r="AP116" s="225"/>
      <c r="AQ116" s="224"/>
      <c r="AR116" s="194"/>
      <c r="AS116" s="194"/>
      <c r="AT116" s="194"/>
      <c r="AU116" s="225"/>
      <c r="AV116" s="224"/>
      <c r="AW116" s="194"/>
      <c r="AX116" s="194"/>
      <c r="AY116" s="194"/>
      <c r="AZ116" s="225"/>
      <c r="BA116" s="224"/>
      <c r="BB116" s="194"/>
      <c r="BC116" s="194"/>
      <c r="BD116" s="194"/>
      <c r="BE116" s="225"/>
      <c r="BF116" s="224"/>
      <c r="BG116" s="194"/>
      <c r="BH116" s="194"/>
      <c r="BI116" s="194"/>
      <c r="BJ116" s="225"/>
      <c r="BK116" s="212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215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69">
        <f t="shared" si="198"/>
        <v>0</v>
      </c>
      <c r="CH116" s="26">
        <f t="shared" si="197"/>
        <v>0</v>
      </c>
      <c r="CJ116" s="39">
        <v>108</v>
      </c>
      <c r="CK116" s="16">
        <f t="shared" si="205"/>
        <v>0</v>
      </c>
      <c r="CL116" s="51">
        <f t="shared" ca="1" si="252"/>
        <v>0</v>
      </c>
      <c r="CM116" s="51">
        <f t="shared" ca="1" si="252"/>
        <v>0</v>
      </c>
      <c r="CN116" s="51">
        <f t="shared" ca="1" si="252"/>
        <v>0</v>
      </c>
      <c r="CO116" s="51">
        <f t="shared" ca="1" si="206"/>
        <v>0</v>
      </c>
      <c r="CQ116" s="107">
        <f t="shared" si="207"/>
        <v>0</v>
      </c>
      <c r="CR116" s="107">
        <f t="shared" si="208"/>
        <v>0</v>
      </c>
      <c r="CS116" s="107">
        <f t="shared" si="209"/>
        <v>0</v>
      </c>
      <c r="CT116" s="107">
        <f t="shared" si="210"/>
        <v>0</v>
      </c>
      <c r="CU116" s="107">
        <f t="shared" si="211"/>
        <v>0</v>
      </c>
      <c r="CV116" s="107">
        <f t="shared" si="212"/>
        <v>0</v>
      </c>
      <c r="CW116" s="107">
        <f t="shared" si="213"/>
        <v>0</v>
      </c>
      <c r="CX116" s="107">
        <f t="shared" si="214"/>
        <v>0</v>
      </c>
      <c r="CY116" s="107">
        <f t="shared" si="215"/>
        <v>0</v>
      </c>
      <c r="CZ116" s="107">
        <f t="shared" si="216"/>
        <v>0</v>
      </c>
      <c r="DA116" s="107">
        <f t="shared" si="217"/>
        <v>0</v>
      </c>
      <c r="DB116" s="107">
        <f t="shared" si="218"/>
        <v>0</v>
      </c>
      <c r="DC116" s="107">
        <f t="shared" si="219"/>
        <v>0</v>
      </c>
      <c r="DD116" s="107">
        <f t="shared" si="220"/>
        <v>0</v>
      </c>
      <c r="DE116" s="107">
        <f t="shared" si="221"/>
        <v>0</v>
      </c>
      <c r="DF116" s="107">
        <f t="shared" si="222"/>
        <v>0</v>
      </c>
      <c r="DG116" s="107">
        <f t="shared" si="223"/>
        <v>0</v>
      </c>
      <c r="DH116" s="107">
        <f t="shared" si="224"/>
        <v>0</v>
      </c>
      <c r="DI116" s="107">
        <f t="shared" si="225"/>
        <v>0</v>
      </c>
      <c r="DJ116" s="107">
        <f t="shared" si="226"/>
        <v>0</v>
      </c>
      <c r="DK116" s="107">
        <f t="shared" si="227"/>
        <v>0</v>
      </c>
      <c r="DL116" s="107">
        <f t="shared" si="228"/>
        <v>0</v>
      </c>
      <c r="DM116" s="107">
        <f t="shared" si="229"/>
        <v>0</v>
      </c>
      <c r="DN116" s="107">
        <f t="shared" si="230"/>
        <v>0</v>
      </c>
      <c r="DO116" s="107">
        <f t="shared" si="231"/>
        <v>0</v>
      </c>
      <c r="DP116" s="107">
        <f t="shared" si="232"/>
        <v>0</v>
      </c>
      <c r="DQ116" s="107">
        <f t="shared" si="233"/>
        <v>0</v>
      </c>
      <c r="DR116" s="107">
        <f t="shared" si="234"/>
        <v>0</v>
      </c>
      <c r="DS116" s="107">
        <f t="shared" si="235"/>
        <v>0</v>
      </c>
      <c r="DT116" s="107">
        <f t="shared" si="236"/>
        <v>0</v>
      </c>
      <c r="DV116" s="107">
        <f t="shared" si="237"/>
        <v>0</v>
      </c>
      <c r="DW116" s="107">
        <f t="shared" si="238"/>
        <v>0</v>
      </c>
      <c r="DX116" s="107">
        <f t="shared" si="239"/>
        <v>0</v>
      </c>
      <c r="DY116" s="107">
        <f t="shared" si="240"/>
        <v>0</v>
      </c>
      <c r="DZ116" s="107">
        <f t="shared" si="241"/>
        <v>0</v>
      </c>
      <c r="EA116" s="107">
        <f t="shared" si="242"/>
        <v>0</v>
      </c>
      <c r="EB116" s="107">
        <f t="shared" si="243"/>
        <v>0</v>
      </c>
      <c r="EC116" s="107">
        <f t="shared" si="244"/>
        <v>0</v>
      </c>
      <c r="ED116" s="107">
        <f t="shared" si="245"/>
        <v>0</v>
      </c>
      <c r="EE116" s="107">
        <f t="shared" si="246"/>
        <v>0</v>
      </c>
      <c r="EG116" s="195">
        <f t="shared" si="247"/>
        <v>0</v>
      </c>
      <c r="EH116" s="195">
        <f t="shared" si="248"/>
        <v>0</v>
      </c>
      <c r="EI116" s="195">
        <f t="shared" si="249"/>
        <v>0</v>
      </c>
      <c r="EJ116" s="195">
        <f t="shared" si="250"/>
        <v>0</v>
      </c>
      <c r="EK116" s="195">
        <f t="shared" si="251"/>
        <v>0</v>
      </c>
      <c r="EL116" s="195">
        <f t="shared" si="251"/>
        <v>0</v>
      </c>
      <c r="EM116" s="195">
        <f t="shared" si="251"/>
        <v>0</v>
      </c>
      <c r="EN116" s="195">
        <f t="shared" si="251"/>
        <v>0</v>
      </c>
      <c r="EO116" s="195">
        <f t="shared" si="251"/>
        <v>0</v>
      </c>
      <c r="EP116" s="195">
        <f t="shared" si="251"/>
        <v>0</v>
      </c>
    </row>
    <row r="117" spans="2:146" x14ac:dyDescent="0.2">
      <c r="B117" s="126">
        <f t="shared" si="135"/>
        <v>1</v>
      </c>
      <c r="C117" s="126" t="str">
        <f t="shared" ca="1" si="199"/>
        <v/>
      </c>
      <c r="D117" s="126" t="str">
        <f t="shared" ca="1" si="200"/>
        <v/>
      </c>
      <c r="E117" s="126" t="str">
        <f t="shared" ca="1" si="201"/>
        <v/>
      </c>
      <c r="F117" s="127" t="str">
        <f ca="1">OFFSET(prihlasky!$H$1,$CJ117,0)</f>
        <v/>
      </c>
      <c r="G117" s="127" t="str">
        <f ca="1">IF(OFFSET(prihlasky!$B$1,$CJ117,0)="","",(OFFSET(prihlasky!$B$1,$CJ117,0)))</f>
        <v/>
      </c>
      <c r="H117" s="127">
        <f ca="1">OFFSET(prihlasky!$I$1,$CJ117,0)</f>
        <v>0</v>
      </c>
      <c r="I117" s="127">
        <f ca="1">OFFSET(prihlasky!$A$1,$CJ117,0)</f>
        <v>0</v>
      </c>
      <c r="J117" s="126">
        <f t="shared" si="202"/>
        <v>0</v>
      </c>
      <c r="K117" s="159">
        <f t="shared" si="203"/>
        <v>0</v>
      </c>
      <c r="L117" s="131">
        <f t="shared" ca="1" si="204"/>
        <v>0</v>
      </c>
      <c r="M117" s="127" t="str">
        <f ca="1">IF(OR(CH117=0,ISERROR(MATCH(I117,KKoef!E:E,0))),"",MATCH(I117,KKoef!E:E,0)-1)</f>
        <v/>
      </c>
      <c r="N117" s="127" t="str">
        <f ca="1">IF(M117="","",OFFSET(KKoef!$B$1,M117,0))</f>
        <v/>
      </c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250"/>
      <c r="AA117" s="119">
        <f t="shared" ca="1" si="195"/>
        <v>0</v>
      </c>
      <c r="AB117" s="252">
        <f t="shared" si="190"/>
        <v>0</v>
      </c>
      <c r="AC117" s="119">
        <f t="shared" si="191"/>
        <v>0</v>
      </c>
      <c r="AD117" s="252">
        <f t="shared" si="192"/>
        <v>0</v>
      </c>
      <c r="AE117" s="170">
        <f t="shared" ca="1" si="196"/>
        <v>0</v>
      </c>
      <c r="AF117" s="22"/>
      <c r="AG117" s="224"/>
      <c r="AH117" s="194"/>
      <c r="AI117" s="194"/>
      <c r="AJ117" s="194"/>
      <c r="AK117" s="225"/>
      <c r="AL117" s="224"/>
      <c r="AM117" s="194"/>
      <c r="AN117" s="194"/>
      <c r="AO117" s="194"/>
      <c r="AP117" s="225"/>
      <c r="AQ117" s="224"/>
      <c r="AR117" s="194"/>
      <c r="AS117" s="194"/>
      <c r="AT117" s="194"/>
      <c r="AU117" s="225"/>
      <c r="AV117" s="224"/>
      <c r="AW117" s="194"/>
      <c r="AX117" s="194"/>
      <c r="AY117" s="194"/>
      <c r="AZ117" s="225"/>
      <c r="BA117" s="224"/>
      <c r="BB117" s="194"/>
      <c r="BC117" s="194"/>
      <c r="BD117" s="194"/>
      <c r="BE117" s="225"/>
      <c r="BF117" s="224"/>
      <c r="BG117" s="194"/>
      <c r="BH117" s="194"/>
      <c r="BI117" s="194"/>
      <c r="BJ117" s="225"/>
      <c r="BK117" s="212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215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69">
        <f t="shared" si="198"/>
        <v>0</v>
      </c>
      <c r="CH117" s="26">
        <f t="shared" si="197"/>
        <v>0</v>
      </c>
      <c r="CJ117" s="39">
        <v>109</v>
      </c>
      <c r="CK117" s="16">
        <f t="shared" si="205"/>
        <v>0</v>
      </c>
      <c r="CL117" s="51">
        <f t="shared" ca="1" si="252"/>
        <v>0</v>
      </c>
      <c r="CM117" s="51">
        <f t="shared" ca="1" si="252"/>
        <v>0</v>
      </c>
      <c r="CN117" s="51">
        <f t="shared" ca="1" si="252"/>
        <v>0</v>
      </c>
      <c r="CO117" s="51">
        <f t="shared" ca="1" si="206"/>
        <v>0</v>
      </c>
      <c r="CQ117" s="107">
        <f t="shared" si="207"/>
        <v>0</v>
      </c>
      <c r="CR117" s="107">
        <f t="shared" si="208"/>
        <v>0</v>
      </c>
      <c r="CS117" s="107">
        <f t="shared" si="209"/>
        <v>0</v>
      </c>
      <c r="CT117" s="107">
        <f t="shared" si="210"/>
        <v>0</v>
      </c>
      <c r="CU117" s="107">
        <f t="shared" si="211"/>
        <v>0</v>
      </c>
      <c r="CV117" s="107">
        <f t="shared" si="212"/>
        <v>0</v>
      </c>
      <c r="CW117" s="107">
        <f t="shared" si="213"/>
        <v>0</v>
      </c>
      <c r="CX117" s="107">
        <f t="shared" si="214"/>
        <v>0</v>
      </c>
      <c r="CY117" s="107">
        <f t="shared" si="215"/>
        <v>0</v>
      </c>
      <c r="CZ117" s="107">
        <f t="shared" si="216"/>
        <v>0</v>
      </c>
      <c r="DA117" s="107">
        <f t="shared" si="217"/>
        <v>0</v>
      </c>
      <c r="DB117" s="107">
        <f t="shared" si="218"/>
        <v>0</v>
      </c>
      <c r="DC117" s="107">
        <f t="shared" si="219"/>
        <v>0</v>
      </c>
      <c r="DD117" s="107">
        <f t="shared" si="220"/>
        <v>0</v>
      </c>
      <c r="DE117" s="107">
        <f t="shared" si="221"/>
        <v>0</v>
      </c>
      <c r="DF117" s="107">
        <f t="shared" si="222"/>
        <v>0</v>
      </c>
      <c r="DG117" s="107">
        <f t="shared" si="223"/>
        <v>0</v>
      </c>
      <c r="DH117" s="107">
        <f t="shared" si="224"/>
        <v>0</v>
      </c>
      <c r="DI117" s="107">
        <f t="shared" si="225"/>
        <v>0</v>
      </c>
      <c r="DJ117" s="107">
        <f t="shared" si="226"/>
        <v>0</v>
      </c>
      <c r="DK117" s="107">
        <f t="shared" si="227"/>
        <v>0</v>
      </c>
      <c r="DL117" s="107">
        <f t="shared" si="228"/>
        <v>0</v>
      </c>
      <c r="DM117" s="107">
        <f t="shared" si="229"/>
        <v>0</v>
      </c>
      <c r="DN117" s="107">
        <f t="shared" si="230"/>
        <v>0</v>
      </c>
      <c r="DO117" s="107">
        <f t="shared" si="231"/>
        <v>0</v>
      </c>
      <c r="DP117" s="107">
        <f t="shared" si="232"/>
        <v>0</v>
      </c>
      <c r="DQ117" s="107">
        <f t="shared" si="233"/>
        <v>0</v>
      </c>
      <c r="DR117" s="107">
        <f t="shared" si="234"/>
        <v>0</v>
      </c>
      <c r="DS117" s="107">
        <f t="shared" si="235"/>
        <v>0</v>
      </c>
      <c r="DT117" s="107">
        <f t="shared" si="236"/>
        <v>0</v>
      </c>
      <c r="DV117" s="107">
        <f t="shared" si="237"/>
        <v>0</v>
      </c>
      <c r="DW117" s="107">
        <f t="shared" si="238"/>
        <v>0</v>
      </c>
      <c r="DX117" s="107">
        <f t="shared" si="239"/>
        <v>0</v>
      </c>
      <c r="DY117" s="107">
        <f t="shared" si="240"/>
        <v>0</v>
      </c>
      <c r="DZ117" s="107">
        <f t="shared" si="241"/>
        <v>0</v>
      </c>
      <c r="EA117" s="107">
        <f t="shared" si="242"/>
        <v>0</v>
      </c>
      <c r="EB117" s="107">
        <f t="shared" si="243"/>
        <v>0</v>
      </c>
      <c r="EC117" s="107">
        <f t="shared" si="244"/>
        <v>0</v>
      </c>
      <c r="ED117" s="107">
        <f t="shared" si="245"/>
        <v>0</v>
      </c>
      <c r="EE117" s="107">
        <f t="shared" si="246"/>
        <v>0</v>
      </c>
      <c r="EG117" s="195">
        <f t="shared" si="247"/>
        <v>0</v>
      </c>
      <c r="EH117" s="195">
        <f t="shared" si="248"/>
        <v>0</v>
      </c>
      <c r="EI117" s="195">
        <f t="shared" si="249"/>
        <v>0</v>
      </c>
      <c r="EJ117" s="195">
        <f t="shared" si="250"/>
        <v>0</v>
      </c>
      <c r="EK117" s="195">
        <f t="shared" si="251"/>
        <v>0</v>
      </c>
      <c r="EL117" s="195">
        <f t="shared" si="251"/>
        <v>0</v>
      </c>
      <c r="EM117" s="195">
        <f t="shared" si="251"/>
        <v>0</v>
      </c>
      <c r="EN117" s="195">
        <f t="shared" si="251"/>
        <v>0</v>
      </c>
      <c r="EO117" s="195">
        <f t="shared" si="251"/>
        <v>0</v>
      </c>
      <c r="EP117" s="195">
        <f t="shared" si="251"/>
        <v>0</v>
      </c>
    </row>
    <row r="118" spans="2:146" x14ac:dyDescent="0.2">
      <c r="B118" s="126">
        <f t="shared" si="135"/>
        <v>1</v>
      </c>
      <c r="C118" s="126" t="str">
        <f t="shared" ca="1" si="199"/>
        <v/>
      </c>
      <c r="D118" s="126" t="str">
        <f t="shared" ca="1" si="200"/>
        <v/>
      </c>
      <c r="E118" s="126" t="str">
        <f t="shared" ca="1" si="201"/>
        <v/>
      </c>
      <c r="F118" s="127" t="str">
        <f ca="1">OFFSET(prihlasky!$H$1,$CJ118,0)</f>
        <v/>
      </c>
      <c r="G118" s="127" t="str">
        <f ca="1">IF(OFFSET(prihlasky!$B$1,$CJ118,0)="","",(OFFSET(prihlasky!$B$1,$CJ118,0)))</f>
        <v/>
      </c>
      <c r="H118" s="127">
        <f ca="1">OFFSET(prihlasky!$I$1,$CJ118,0)</f>
        <v>0</v>
      </c>
      <c r="I118" s="127">
        <f ca="1">OFFSET(prihlasky!$A$1,$CJ118,0)</f>
        <v>0</v>
      </c>
      <c r="J118" s="126">
        <f t="shared" si="202"/>
        <v>0</v>
      </c>
      <c r="K118" s="159">
        <f t="shared" si="203"/>
        <v>0</v>
      </c>
      <c r="L118" s="131">
        <f t="shared" ca="1" si="204"/>
        <v>0</v>
      </c>
      <c r="M118" s="127" t="str">
        <f ca="1">IF(OR(CH118=0,ISERROR(MATCH(I118,KKoef!E:E,0))),"",MATCH(I118,KKoef!E:E,0)-1)</f>
        <v/>
      </c>
      <c r="N118" s="127" t="str">
        <f ca="1">IF(M118="","",OFFSET(KKoef!$B$1,M118,0))</f>
        <v/>
      </c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250"/>
      <c r="AA118" s="119">
        <f t="shared" ca="1" si="195"/>
        <v>0</v>
      </c>
      <c r="AB118" s="252">
        <f t="shared" si="190"/>
        <v>0</v>
      </c>
      <c r="AC118" s="119">
        <f t="shared" si="191"/>
        <v>0</v>
      </c>
      <c r="AD118" s="252">
        <f t="shared" si="192"/>
        <v>0</v>
      </c>
      <c r="AE118" s="170">
        <f t="shared" ca="1" si="196"/>
        <v>0</v>
      </c>
      <c r="AF118" s="22"/>
      <c r="AG118" s="224"/>
      <c r="AH118" s="194"/>
      <c r="AI118" s="194"/>
      <c r="AJ118" s="194"/>
      <c r="AK118" s="225"/>
      <c r="AL118" s="224"/>
      <c r="AM118" s="194"/>
      <c r="AN118" s="194"/>
      <c r="AO118" s="194"/>
      <c r="AP118" s="225"/>
      <c r="AQ118" s="224"/>
      <c r="AR118" s="194"/>
      <c r="AS118" s="194"/>
      <c r="AT118" s="194"/>
      <c r="AU118" s="225"/>
      <c r="AV118" s="224"/>
      <c r="AW118" s="194"/>
      <c r="AX118" s="194"/>
      <c r="AY118" s="194"/>
      <c r="AZ118" s="225"/>
      <c r="BA118" s="224"/>
      <c r="BB118" s="194"/>
      <c r="BC118" s="194"/>
      <c r="BD118" s="194"/>
      <c r="BE118" s="225"/>
      <c r="BF118" s="224"/>
      <c r="BG118" s="194"/>
      <c r="BH118" s="194"/>
      <c r="BI118" s="194"/>
      <c r="BJ118" s="225"/>
      <c r="BK118" s="212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215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69">
        <f t="shared" si="198"/>
        <v>0</v>
      </c>
      <c r="CH118" s="26">
        <f t="shared" si="197"/>
        <v>0</v>
      </c>
      <c r="CJ118" s="39">
        <v>110</v>
      </c>
      <c r="CK118" s="16">
        <f t="shared" si="205"/>
        <v>0</v>
      </c>
      <c r="CL118" s="51">
        <f t="shared" ca="1" si="252"/>
        <v>0</v>
      </c>
      <c r="CM118" s="51">
        <f t="shared" ca="1" si="252"/>
        <v>0</v>
      </c>
      <c r="CN118" s="51">
        <f t="shared" ca="1" si="252"/>
        <v>0</v>
      </c>
      <c r="CO118" s="51">
        <f t="shared" ca="1" si="206"/>
        <v>0</v>
      </c>
      <c r="CQ118" s="107">
        <f t="shared" si="207"/>
        <v>0</v>
      </c>
      <c r="CR118" s="107">
        <f t="shared" si="208"/>
        <v>0</v>
      </c>
      <c r="CS118" s="107">
        <f t="shared" si="209"/>
        <v>0</v>
      </c>
      <c r="CT118" s="107">
        <f t="shared" si="210"/>
        <v>0</v>
      </c>
      <c r="CU118" s="107">
        <f t="shared" si="211"/>
        <v>0</v>
      </c>
      <c r="CV118" s="107">
        <f t="shared" si="212"/>
        <v>0</v>
      </c>
      <c r="CW118" s="107">
        <f t="shared" si="213"/>
        <v>0</v>
      </c>
      <c r="CX118" s="107">
        <f t="shared" si="214"/>
        <v>0</v>
      </c>
      <c r="CY118" s="107">
        <f t="shared" si="215"/>
        <v>0</v>
      </c>
      <c r="CZ118" s="107">
        <f t="shared" si="216"/>
        <v>0</v>
      </c>
      <c r="DA118" s="107">
        <f t="shared" si="217"/>
        <v>0</v>
      </c>
      <c r="DB118" s="107">
        <f t="shared" si="218"/>
        <v>0</v>
      </c>
      <c r="DC118" s="107">
        <f t="shared" si="219"/>
        <v>0</v>
      </c>
      <c r="DD118" s="107">
        <f t="shared" si="220"/>
        <v>0</v>
      </c>
      <c r="DE118" s="107">
        <f t="shared" si="221"/>
        <v>0</v>
      </c>
      <c r="DF118" s="107">
        <f t="shared" si="222"/>
        <v>0</v>
      </c>
      <c r="DG118" s="107">
        <f t="shared" si="223"/>
        <v>0</v>
      </c>
      <c r="DH118" s="107">
        <f t="shared" si="224"/>
        <v>0</v>
      </c>
      <c r="DI118" s="107">
        <f t="shared" si="225"/>
        <v>0</v>
      </c>
      <c r="DJ118" s="107">
        <f t="shared" si="226"/>
        <v>0</v>
      </c>
      <c r="DK118" s="107">
        <f t="shared" si="227"/>
        <v>0</v>
      </c>
      <c r="DL118" s="107">
        <f t="shared" si="228"/>
        <v>0</v>
      </c>
      <c r="DM118" s="107">
        <f t="shared" si="229"/>
        <v>0</v>
      </c>
      <c r="DN118" s="107">
        <f t="shared" si="230"/>
        <v>0</v>
      </c>
      <c r="DO118" s="107">
        <f t="shared" si="231"/>
        <v>0</v>
      </c>
      <c r="DP118" s="107">
        <f t="shared" si="232"/>
        <v>0</v>
      </c>
      <c r="DQ118" s="107">
        <f t="shared" si="233"/>
        <v>0</v>
      </c>
      <c r="DR118" s="107">
        <f t="shared" si="234"/>
        <v>0</v>
      </c>
      <c r="DS118" s="107">
        <f t="shared" si="235"/>
        <v>0</v>
      </c>
      <c r="DT118" s="107">
        <f t="shared" si="236"/>
        <v>0</v>
      </c>
      <c r="DV118" s="107">
        <f t="shared" si="237"/>
        <v>0</v>
      </c>
      <c r="DW118" s="107">
        <f t="shared" si="238"/>
        <v>0</v>
      </c>
      <c r="DX118" s="107">
        <f t="shared" si="239"/>
        <v>0</v>
      </c>
      <c r="DY118" s="107">
        <f t="shared" si="240"/>
        <v>0</v>
      </c>
      <c r="DZ118" s="107">
        <f t="shared" si="241"/>
        <v>0</v>
      </c>
      <c r="EA118" s="107">
        <f t="shared" si="242"/>
        <v>0</v>
      </c>
      <c r="EB118" s="107">
        <f t="shared" si="243"/>
        <v>0</v>
      </c>
      <c r="EC118" s="107">
        <f t="shared" si="244"/>
        <v>0</v>
      </c>
      <c r="ED118" s="107">
        <f t="shared" si="245"/>
        <v>0</v>
      </c>
      <c r="EE118" s="107">
        <f t="shared" si="246"/>
        <v>0</v>
      </c>
      <c r="EG118" s="195">
        <f t="shared" si="247"/>
        <v>0</v>
      </c>
      <c r="EH118" s="195">
        <f t="shared" si="248"/>
        <v>0</v>
      </c>
      <c r="EI118" s="195">
        <f t="shared" si="249"/>
        <v>0</v>
      </c>
      <c r="EJ118" s="195">
        <f t="shared" si="250"/>
        <v>0</v>
      </c>
      <c r="EK118" s="195">
        <f t="shared" si="251"/>
        <v>0</v>
      </c>
      <c r="EL118" s="195">
        <f t="shared" si="251"/>
        <v>0</v>
      </c>
      <c r="EM118" s="195">
        <f t="shared" si="251"/>
        <v>0</v>
      </c>
      <c r="EN118" s="195">
        <f t="shared" si="251"/>
        <v>0</v>
      </c>
      <c r="EO118" s="195">
        <f t="shared" si="251"/>
        <v>0</v>
      </c>
      <c r="EP118" s="195">
        <f t="shared" si="251"/>
        <v>0</v>
      </c>
    </row>
    <row r="119" spans="2:146" x14ac:dyDescent="0.2">
      <c r="B119" s="126">
        <f t="shared" si="135"/>
        <v>1</v>
      </c>
      <c r="C119" s="126" t="str">
        <f t="shared" ca="1" si="199"/>
        <v/>
      </c>
      <c r="D119" s="126" t="str">
        <f t="shared" ca="1" si="200"/>
        <v/>
      </c>
      <c r="E119" s="126" t="str">
        <f t="shared" ca="1" si="201"/>
        <v/>
      </c>
      <c r="F119" s="127" t="str">
        <f ca="1">OFFSET(prihlasky!$H$1,$CJ119,0)</f>
        <v/>
      </c>
      <c r="G119" s="127" t="str">
        <f ca="1">IF(OFFSET(prihlasky!$B$1,$CJ119,0)="","",(OFFSET(prihlasky!$B$1,$CJ119,0)))</f>
        <v/>
      </c>
      <c r="H119" s="127">
        <f ca="1">OFFSET(prihlasky!$I$1,$CJ119,0)</f>
        <v>0</v>
      </c>
      <c r="I119" s="127">
        <f ca="1">OFFSET(prihlasky!$A$1,$CJ119,0)</f>
        <v>0</v>
      </c>
      <c r="J119" s="126">
        <f t="shared" si="202"/>
        <v>0</v>
      </c>
      <c r="K119" s="159">
        <f t="shared" si="203"/>
        <v>0</v>
      </c>
      <c r="L119" s="131">
        <f t="shared" ca="1" si="204"/>
        <v>0</v>
      </c>
      <c r="M119" s="127" t="str">
        <f ca="1">IF(OR(CH119=0,ISERROR(MATCH(I119,KKoef!E:E,0))),"",MATCH(I119,KKoef!E:E,0)-1)</f>
        <v/>
      </c>
      <c r="N119" s="127" t="str">
        <f ca="1">IF(M119="","",OFFSET(KKoef!$B$1,M119,0))</f>
        <v/>
      </c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250"/>
      <c r="AA119" s="119">
        <f t="shared" ca="1" si="195"/>
        <v>0</v>
      </c>
      <c r="AB119" s="252">
        <f t="shared" si="190"/>
        <v>0</v>
      </c>
      <c r="AC119" s="119">
        <f t="shared" si="191"/>
        <v>0</v>
      </c>
      <c r="AD119" s="252">
        <f t="shared" si="192"/>
        <v>0</v>
      </c>
      <c r="AE119" s="170">
        <f t="shared" ca="1" si="196"/>
        <v>0</v>
      </c>
      <c r="AF119" s="22"/>
      <c r="AG119" s="224"/>
      <c r="AH119" s="194"/>
      <c r="AI119" s="194"/>
      <c r="AJ119" s="194"/>
      <c r="AK119" s="225"/>
      <c r="AL119" s="224"/>
      <c r="AM119" s="194"/>
      <c r="AN119" s="194"/>
      <c r="AO119" s="194"/>
      <c r="AP119" s="225"/>
      <c r="AQ119" s="224"/>
      <c r="AR119" s="194"/>
      <c r="AS119" s="194"/>
      <c r="AT119" s="194"/>
      <c r="AU119" s="225"/>
      <c r="AV119" s="224"/>
      <c r="AW119" s="194"/>
      <c r="AX119" s="194"/>
      <c r="AY119" s="194"/>
      <c r="AZ119" s="225"/>
      <c r="BA119" s="224"/>
      <c r="BB119" s="194"/>
      <c r="BC119" s="194"/>
      <c r="BD119" s="194"/>
      <c r="BE119" s="225"/>
      <c r="BF119" s="224"/>
      <c r="BG119" s="194"/>
      <c r="BH119" s="194"/>
      <c r="BI119" s="194"/>
      <c r="BJ119" s="225"/>
      <c r="BK119" s="212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215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69">
        <f t="shared" si="198"/>
        <v>0</v>
      </c>
      <c r="CH119" s="26">
        <f t="shared" si="197"/>
        <v>0</v>
      </c>
      <c r="CJ119" s="39">
        <v>111</v>
      </c>
      <c r="CK119" s="16">
        <f t="shared" si="205"/>
        <v>0</v>
      </c>
      <c r="CL119" s="51">
        <f t="shared" ca="1" si="252"/>
        <v>0</v>
      </c>
      <c r="CM119" s="51">
        <f t="shared" ca="1" si="252"/>
        <v>0</v>
      </c>
      <c r="CN119" s="51">
        <f t="shared" ca="1" si="252"/>
        <v>0</v>
      </c>
      <c r="CO119" s="51">
        <f t="shared" ca="1" si="206"/>
        <v>0</v>
      </c>
      <c r="CQ119" s="107">
        <f t="shared" si="207"/>
        <v>0</v>
      </c>
      <c r="CR119" s="107">
        <f t="shared" si="208"/>
        <v>0</v>
      </c>
      <c r="CS119" s="107">
        <f t="shared" si="209"/>
        <v>0</v>
      </c>
      <c r="CT119" s="107">
        <f t="shared" si="210"/>
        <v>0</v>
      </c>
      <c r="CU119" s="107">
        <f t="shared" si="211"/>
        <v>0</v>
      </c>
      <c r="CV119" s="107">
        <f t="shared" si="212"/>
        <v>0</v>
      </c>
      <c r="CW119" s="107">
        <f t="shared" si="213"/>
        <v>0</v>
      </c>
      <c r="CX119" s="107">
        <f t="shared" si="214"/>
        <v>0</v>
      </c>
      <c r="CY119" s="107">
        <f t="shared" si="215"/>
        <v>0</v>
      </c>
      <c r="CZ119" s="107">
        <f t="shared" si="216"/>
        <v>0</v>
      </c>
      <c r="DA119" s="107">
        <f t="shared" si="217"/>
        <v>0</v>
      </c>
      <c r="DB119" s="107">
        <f t="shared" si="218"/>
        <v>0</v>
      </c>
      <c r="DC119" s="107">
        <f t="shared" si="219"/>
        <v>0</v>
      </c>
      <c r="DD119" s="107">
        <f t="shared" si="220"/>
        <v>0</v>
      </c>
      <c r="DE119" s="107">
        <f t="shared" si="221"/>
        <v>0</v>
      </c>
      <c r="DF119" s="107">
        <f t="shared" si="222"/>
        <v>0</v>
      </c>
      <c r="DG119" s="107">
        <f t="shared" si="223"/>
        <v>0</v>
      </c>
      <c r="DH119" s="107">
        <f t="shared" si="224"/>
        <v>0</v>
      </c>
      <c r="DI119" s="107">
        <f t="shared" si="225"/>
        <v>0</v>
      </c>
      <c r="DJ119" s="107">
        <f t="shared" si="226"/>
        <v>0</v>
      </c>
      <c r="DK119" s="107">
        <f t="shared" si="227"/>
        <v>0</v>
      </c>
      <c r="DL119" s="107">
        <f t="shared" si="228"/>
        <v>0</v>
      </c>
      <c r="DM119" s="107">
        <f t="shared" si="229"/>
        <v>0</v>
      </c>
      <c r="DN119" s="107">
        <f t="shared" si="230"/>
        <v>0</v>
      </c>
      <c r="DO119" s="107">
        <f t="shared" si="231"/>
        <v>0</v>
      </c>
      <c r="DP119" s="107">
        <f t="shared" si="232"/>
        <v>0</v>
      </c>
      <c r="DQ119" s="107">
        <f t="shared" si="233"/>
        <v>0</v>
      </c>
      <c r="DR119" s="107">
        <f t="shared" si="234"/>
        <v>0</v>
      </c>
      <c r="DS119" s="107">
        <f t="shared" si="235"/>
        <v>0</v>
      </c>
      <c r="DT119" s="107">
        <f t="shared" si="236"/>
        <v>0</v>
      </c>
      <c r="DV119" s="107">
        <f t="shared" si="237"/>
        <v>0</v>
      </c>
      <c r="DW119" s="107">
        <f t="shared" si="238"/>
        <v>0</v>
      </c>
      <c r="DX119" s="107">
        <f t="shared" si="239"/>
        <v>0</v>
      </c>
      <c r="DY119" s="107">
        <f t="shared" si="240"/>
        <v>0</v>
      </c>
      <c r="DZ119" s="107">
        <f t="shared" si="241"/>
        <v>0</v>
      </c>
      <c r="EA119" s="107">
        <f t="shared" si="242"/>
        <v>0</v>
      </c>
      <c r="EB119" s="107">
        <f t="shared" si="243"/>
        <v>0</v>
      </c>
      <c r="EC119" s="107">
        <f t="shared" si="244"/>
        <v>0</v>
      </c>
      <c r="ED119" s="107">
        <f t="shared" si="245"/>
        <v>0</v>
      </c>
      <c r="EE119" s="107">
        <f t="shared" si="246"/>
        <v>0</v>
      </c>
      <c r="EG119" s="195">
        <f t="shared" si="247"/>
        <v>0</v>
      </c>
      <c r="EH119" s="195">
        <f t="shared" si="248"/>
        <v>0</v>
      </c>
      <c r="EI119" s="195">
        <f t="shared" si="249"/>
        <v>0</v>
      </c>
      <c r="EJ119" s="195">
        <f t="shared" si="250"/>
        <v>0</v>
      </c>
      <c r="EK119" s="195">
        <f t="shared" si="251"/>
        <v>0</v>
      </c>
      <c r="EL119" s="195">
        <f t="shared" si="251"/>
        <v>0</v>
      </c>
      <c r="EM119" s="195">
        <f t="shared" si="251"/>
        <v>0</v>
      </c>
      <c r="EN119" s="195">
        <f t="shared" si="251"/>
        <v>0</v>
      </c>
      <c r="EO119" s="195">
        <f t="shared" si="251"/>
        <v>0</v>
      </c>
      <c r="EP119" s="195">
        <f t="shared" si="251"/>
        <v>0</v>
      </c>
    </row>
    <row r="120" spans="2:146" x14ac:dyDescent="0.2">
      <c r="B120" s="126">
        <f t="shared" si="135"/>
        <v>1</v>
      </c>
      <c r="C120" s="126" t="str">
        <f t="shared" ca="1" si="199"/>
        <v/>
      </c>
      <c r="D120" s="126" t="str">
        <f t="shared" ca="1" si="200"/>
        <v/>
      </c>
      <c r="E120" s="126" t="str">
        <f t="shared" ca="1" si="201"/>
        <v/>
      </c>
      <c r="F120" s="127" t="str">
        <f ca="1">OFFSET(prihlasky!$H$1,$CJ120,0)</f>
        <v/>
      </c>
      <c r="G120" s="127" t="str">
        <f ca="1">IF(OFFSET(prihlasky!$B$1,$CJ120,0)="","",(OFFSET(prihlasky!$B$1,$CJ120,0)))</f>
        <v/>
      </c>
      <c r="H120" s="127">
        <f ca="1">OFFSET(prihlasky!$I$1,$CJ120,0)</f>
        <v>0</v>
      </c>
      <c r="I120" s="127">
        <f ca="1">OFFSET(prihlasky!$A$1,$CJ120,0)</f>
        <v>0</v>
      </c>
      <c r="J120" s="126">
        <f t="shared" si="202"/>
        <v>0</v>
      </c>
      <c r="K120" s="159">
        <f t="shared" si="203"/>
        <v>0</v>
      </c>
      <c r="L120" s="131">
        <f t="shared" ca="1" si="204"/>
        <v>0</v>
      </c>
      <c r="M120" s="127" t="str">
        <f ca="1">IF(OR(CH120=0,ISERROR(MATCH(I120,KKoef!E:E,0))),"",MATCH(I120,KKoef!E:E,0)-1)</f>
        <v/>
      </c>
      <c r="N120" s="127" t="str">
        <f ca="1">IF(M120="","",OFFSET(KKoef!$B$1,M120,0))</f>
        <v/>
      </c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250"/>
      <c r="AA120" s="119">
        <f t="shared" ca="1" si="195"/>
        <v>0</v>
      </c>
      <c r="AB120" s="252">
        <f t="shared" si="190"/>
        <v>0</v>
      </c>
      <c r="AC120" s="119">
        <f t="shared" si="191"/>
        <v>0</v>
      </c>
      <c r="AD120" s="252">
        <f t="shared" si="192"/>
        <v>0</v>
      </c>
      <c r="AE120" s="170">
        <f t="shared" ca="1" si="196"/>
        <v>0</v>
      </c>
      <c r="AF120" s="22"/>
      <c r="AG120" s="224"/>
      <c r="AH120" s="194"/>
      <c r="AI120" s="194"/>
      <c r="AJ120" s="194"/>
      <c r="AK120" s="225"/>
      <c r="AL120" s="224"/>
      <c r="AM120" s="194"/>
      <c r="AN120" s="194"/>
      <c r="AO120" s="194"/>
      <c r="AP120" s="225"/>
      <c r="AQ120" s="224"/>
      <c r="AR120" s="194"/>
      <c r="AS120" s="194"/>
      <c r="AT120" s="194"/>
      <c r="AU120" s="225"/>
      <c r="AV120" s="224"/>
      <c r="AW120" s="194"/>
      <c r="AX120" s="194"/>
      <c r="AY120" s="194"/>
      <c r="AZ120" s="225"/>
      <c r="BA120" s="224"/>
      <c r="BB120" s="194"/>
      <c r="BC120" s="194"/>
      <c r="BD120" s="194"/>
      <c r="BE120" s="225"/>
      <c r="BF120" s="224"/>
      <c r="BG120" s="194"/>
      <c r="BH120" s="194"/>
      <c r="BI120" s="194"/>
      <c r="BJ120" s="225"/>
      <c r="BK120" s="212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215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69">
        <f t="shared" si="198"/>
        <v>0</v>
      </c>
      <c r="CH120" s="26">
        <f t="shared" si="197"/>
        <v>0</v>
      </c>
      <c r="CJ120" s="39">
        <v>112</v>
      </c>
      <c r="CK120" s="16">
        <f t="shared" si="205"/>
        <v>0</v>
      </c>
      <c r="CL120" s="51">
        <f t="shared" ca="1" si="252"/>
        <v>0</v>
      </c>
      <c r="CM120" s="51">
        <f t="shared" ca="1" si="252"/>
        <v>0</v>
      </c>
      <c r="CN120" s="51">
        <f t="shared" ca="1" si="252"/>
        <v>0</v>
      </c>
      <c r="CO120" s="51">
        <f t="shared" ca="1" si="206"/>
        <v>0</v>
      </c>
      <c r="CQ120" s="107">
        <f t="shared" si="207"/>
        <v>0</v>
      </c>
      <c r="CR120" s="107">
        <f t="shared" si="208"/>
        <v>0</v>
      </c>
      <c r="CS120" s="107">
        <f t="shared" si="209"/>
        <v>0</v>
      </c>
      <c r="CT120" s="107">
        <f t="shared" si="210"/>
        <v>0</v>
      </c>
      <c r="CU120" s="107">
        <f t="shared" si="211"/>
        <v>0</v>
      </c>
      <c r="CV120" s="107">
        <f t="shared" si="212"/>
        <v>0</v>
      </c>
      <c r="CW120" s="107">
        <f t="shared" si="213"/>
        <v>0</v>
      </c>
      <c r="CX120" s="107">
        <f t="shared" si="214"/>
        <v>0</v>
      </c>
      <c r="CY120" s="107">
        <f t="shared" si="215"/>
        <v>0</v>
      </c>
      <c r="CZ120" s="107">
        <f t="shared" si="216"/>
        <v>0</v>
      </c>
      <c r="DA120" s="107">
        <f t="shared" si="217"/>
        <v>0</v>
      </c>
      <c r="DB120" s="107">
        <f t="shared" si="218"/>
        <v>0</v>
      </c>
      <c r="DC120" s="107">
        <f t="shared" si="219"/>
        <v>0</v>
      </c>
      <c r="DD120" s="107">
        <f t="shared" si="220"/>
        <v>0</v>
      </c>
      <c r="DE120" s="107">
        <f t="shared" si="221"/>
        <v>0</v>
      </c>
      <c r="DF120" s="107">
        <f t="shared" si="222"/>
        <v>0</v>
      </c>
      <c r="DG120" s="107">
        <f t="shared" si="223"/>
        <v>0</v>
      </c>
      <c r="DH120" s="107">
        <f t="shared" si="224"/>
        <v>0</v>
      </c>
      <c r="DI120" s="107">
        <f t="shared" si="225"/>
        <v>0</v>
      </c>
      <c r="DJ120" s="107">
        <f t="shared" si="226"/>
        <v>0</v>
      </c>
      <c r="DK120" s="107">
        <f t="shared" si="227"/>
        <v>0</v>
      </c>
      <c r="DL120" s="107">
        <f t="shared" si="228"/>
        <v>0</v>
      </c>
      <c r="DM120" s="107">
        <f t="shared" si="229"/>
        <v>0</v>
      </c>
      <c r="DN120" s="107">
        <f t="shared" si="230"/>
        <v>0</v>
      </c>
      <c r="DO120" s="107">
        <f t="shared" si="231"/>
        <v>0</v>
      </c>
      <c r="DP120" s="107">
        <f t="shared" si="232"/>
        <v>0</v>
      </c>
      <c r="DQ120" s="107">
        <f t="shared" si="233"/>
        <v>0</v>
      </c>
      <c r="DR120" s="107">
        <f t="shared" si="234"/>
        <v>0</v>
      </c>
      <c r="DS120" s="107">
        <f t="shared" si="235"/>
        <v>0</v>
      </c>
      <c r="DT120" s="107">
        <f t="shared" si="236"/>
        <v>0</v>
      </c>
      <c r="DV120" s="107">
        <f t="shared" si="237"/>
        <v>0</v>
      </c>
      <c r="DW120" s="107">
        <f t="shared" si="238"/>
        <v>0</v>
      </c>
      <c r="DX120" s="107">
        <f t="shared" si="239"/>
        <v>0</v>
      </c>
      <c r="DY120" s="107">
        <f t="shared" si="240"/>
        <v>0</v>
      </c>
      <c r="DZ120" s="107">
        <f t="shared" si="241"/>
        <v>0</v>
      </c>
      <c r="EA120" s="107">
        <f t="shared" si="242"/>
        <v>0</v>
      </c>
      <c r="EB120" s="107">
        <f t="shared" si="243"/>
        <v>0</v>
      </c>
      <c r="EC120" s="107">
        <f t="shared" si="244"/>
        <v>0</v>
      </c>
      <c r="ED120" s="107">
        <f t="shared" si="245"/>
        <v>0</v>
      </c>
      <c r="EE120" s="107">
        <f t="shared" si="246"/>
        <v>0</v>
      </c>
      <c r="EG120" s="195">
        <f t="shared" si="247"/>
        <v>0</v>
      </c>
      <c r="EH120" s="195">
        <f t="shared" si="248"/>
        <v>0</v>
      </c>
      <c r="EI120" s="195">
        <f t="shared" si="249"/>
        <v>0</v>
      </c>
      <c r="EJ120" s="195">
        <f t="shared" si="250"/>
        <v>0</v>
      </c>
      <c r="EK120" s="195">
        <f t="shared" si="251"/>
        <v>0</v>
      </c>
      <c r="EL120" s="195">
        <f t="shared" si="251"/>
        <v>0</v>
      </c>
      <c r="EM120" s="195">
        <f t="shared" si="251"/>
        <v>0</v>
      </c>
      <c r="EN120" s="195">
        <f t="shared" si="251"/>
        <v>0</v>
      </c>
      <c r="EO120" s="195">
        <f t="shared" si="251"/>
        <v>0</v>
      </c>
      <c r="EP120" s="195">
        <f t="shared" si="251"/>
        <v>0</v>
      </c>
    </row>
    <row r="121" spans="2:146" x14ac:dyDescent="0.2">
      <c r="B121" s="126">
        <f t="shared" si="135"/>
        <v>1</v>
      </c>
      <c r="C121" s="126" t="str">
        <f t="shared" ca="1" si="199"/>
        <v/>
      </c>
      <c r="D121" s="126" t="str">
        <f t="shared" ca="1" si="200"/>
        <v/>
      </c>
      <c r="E121" s="126" t="str">
        <f t="shared" ca="1" si="201"/>
        <v/>
      </c>
      <c r="F121" s="127" t="str">
        <f ca="1">OFFSET(prihlasky!$H$1,$CJ121,0)</f>
        <v/>
      </c>
      <c r="G121" s="127" t="str">
        <f ca="1">IF(OFFSET(prihlasky!$B$1,$CJ121,0)="","",(OFFSET(prihlasky!$B$1,$CJ121,0)))</f>
        <v/>
      </c>
      <c r="H121" s="127">
        <f ca="1">OFFSET(prihlasky!$I$1,$CJ121,0)</f>
        <v>0</v>
      </c>
      <c r="I121" s="127">
        <f ca="1">OFFSET(prihlasky!$A$1,$CJ121,0)</f>
        <v>0</v>
      </c>
      <c r="J121" s="126">
        <f t="shared" si="202"/>
        <v>0</v>
      </c>
      <c r="K121" s="159">
        <f t="shared" si="203"/>
        <v>0</v>
      </c>
      <c r="L121" s="131">
        <f t="shared" ca="1" si="204"/>
        <v>0</v>
      </c>
      <c r="M121" s="127" t="str">
        <f ca="1">IF(OR(CH121=0,ISERROR(MATCH(I121,KKoef!E:E,0))),"",MATCH(I121,KKoef!E:E,0)-1)</f>
        <v/>
      </c>
      <c r="N121" s="127" t="str">
        <f ca="1">IF(M121="","",OFFSET(KKoef!$B$1,M121,0))</f>
        <v/>
      </c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250"/>
      <c r="AA121" s="119">
        <f t="shared" ca="1" si="195"/>
        <v>0</v>
      </c>
      <c r="AB121" s="252">
        <f t="shared" si="190"/>
        <v>0</v>
      </c>
      <c r="AC121" s="119">
        <f t="shared" si="191"/>
        <v>0</v>
      </c>
      <c r="AD121" s="252">
        <f t="shared" si="192"/>
        <v>0</v>
      </c>
      <c r="AE121" s="170">
        <f t="shared" ca="1" si="196"/>
        <v>0</v>
      </c>
      <c r="AF121" s="22"/>
      <c r="AG121" s="224"/>
      <c r="AH121" s="194"/>
      <c r="AI121" s="194"/>
      <c r="AJ121" s="194"/>
      <c r="AK121" s="225"/>
      <c r="AL121" s="224"/>
      <c r="AM121" s="194"/>
      <c r="AN121" s="194"/>
      <c r="AO121" s="194"/>
      <c r="AP121" s="225"/>
      <c r="AQ121" s="224"/>
      <c r="AR121" s="194"/>
      <c r="AS121" s="194"/>
      <c r="AT121" s="194"/>
      <c r="AU121" s="225"/>
      <c r="AV121" s="224"/>
      <c r="AW121" s="194"/>
      <c r="AX121" s="194"/>
      <c r="AY121" s="194"/>
      <c r="AZ121" s="225"/>
      <c r="BA121" s="224"/>
      <c r="BB121" s="194"/>
      <c r="BC121" s="194"/>
      <c r="BD121" s="194"/>
      <c r="BE121" s="225"/>
      <c r="BF121" s="224"/>
      <c r="BG121" s="194"/>
      <c r="BH121" s="194"/>
      <c r="BI121" s="194"/>
      <c r="BJ121" s="225"/>
      <c r="BK121" s="212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215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69">
        <f t="shared" si="198"/>
        <v>0</v>
      </c>
      <c r="CH121" s="26">
        <f t="shared" si="197"/>
        <v>0</v>
      </c>
      <c r="CJ121" s="39">
        <v>113</v>
      </c>
      <c r="CK121" s="16">
        <f t="shared" si="205"/>
        <v>0</v>
      </c>
      <c r="CL121" s="51">
        <f t="shared" ca="1" si="252"/>
        <v>0</v>
      </c>
      <c r="CM121" s="51">
        <f t="shared" ca="1" si="252"/>
        <v>0</v>
      </c>
      <c r="CN121" s="51">
        <f t="shared" ca="1" si="252"/>
        <v>0</v>
      </c>
      <c r="CO121" s="51">
        <f t="shared" ca="1" si="206"/>
        <v>0</v>
      </c>
      <c r="CQ121" s="107">
        <f t="shared" si="207"/>
        <v>0</v>
      </c>
      <c r="CR121" s="107">
        <f t="shared" si="208"/>
        <v>0</v>
      </c>
      <c r="CS121" s="107">
        <f t="shared" si="209"/>
        <v>0</v>
      </c>
      <c r="CT121" s="107">
        <f t="shared" si="210"/>
        <v>0</v>
      </c>
      <c r="CU121" s="107">
        <f t="shared" si="211"/>
        <v>0</v>
      </c>
      <c r="CV121" s="107">
        <f t="shared" si="212"/>
        <v>0</v>
      </c>
      <c r="CW121" s="107">
        <f t="shared" si="213"/>
        <v>0</v>
      </c>
      <c r="CX121" s="107">
        <f t="shared" si="214"/>
        <v>0</v>
      </c>
      <c r="CY121" s="107">
        <f t="shared" si="215"/>
        <v>0</v>
      </c>
      <c r="CZ121" s="107">
        <f t="shared" si="216"/>
        <v>0</v>
      </c>
      <c r="DA121" s="107">
        <f t="shared" si="217"/>
        <v>0</v>
      </c>
      <c r="DB121" s="107">
        <f t="shared" si="218"/>
        <v>0</v>
      </c>
      <c r="DC121" s="107">
        <f t="shared" si="219"/>
        <v>0</v>
      </c>
      <c r="DD121" s="107">
        <f t="shared" si="220"/>
        <v>0</v>
      </c>
      <c r="DE121" s="107">
        <f t="shared" si="221"/>
        <v>0</v>
      </c>
      <c r="DF121" s="107">
        <f t="shared" si="222"/>
        <v>0</v>
      </c>
      <c r="DG121" s="107">
        <f t="shared" si="223"/>
        <v>0</v>
      </c>
      <c r="DH121" s="107">
        <f t="shared" si="224"/>
        <v>0</v>
      </c>
      <c r="DI121" s="107">
        <f t="shared" si="225"/>
        <v>0</v>
      </c>
      <c r="DJ121" s="107">
        <f t="shared" si="226"/>
        <v>0</v>
      </c>
      <c r="DK121" s="107">
        <f t="shared" si="227"/>
        <v>0</v>
      </c>
      <c r="DL121" s="107">
        <f t="shared" si="228"/>
        <v>0</v>
      </c>
      <c r="DM121" s="107">
        <f t="shared" si="229"/>
        <v>0</v>
      </c>
      <c r="DN121" s="107">
        <f t="shared" si="230"/>
        <v>0</v>
      </c>
      <c r="DO121" s="107">
        <f t="shared" si="231"/>
        <v>0</v>
      </c>
      <c r="DP121" s="107">
        <f t="shared" si="232"/>
        <v>0</v>
      </c>
      <c r="DQ121" s="107">
        <f t="shared" si="233"/>
        <v>0</v>
      </c>
      <c r="DR121" s="107">
        <f t="shared" si="234"/>
        <v>0</v>
      </c>
      <c r="DS121" s="107">
        <f t="shared" si="235"/>
        <v>0</v>
      </c>
      <c r="DT121" s="107">
        <f t="shared" si="236"/>
        <v>0</v>
      </c>
      <c r="DV121" s="107">
        <f t="shared" si="237"/>
        <v>0</v>
      </c>
      <c r="DW121" s="107">
        <f t="shared" si="238"/>
        <v>0</v>
      </c>
      <c r="DX121" s="107">
        <f t="shared" si="239"/>
        <v>0</v>
      </c>
      <c r="DY121" s="107">
        <f t="shared" si="240"/>
        <v>0</v>
      </c>
      <c r="DZ121" s="107">
        <f t="shared" si="241"/>
        <v>0</v>
      </c>
      <c r="EA121" s="107">
        <f t="shared" si="242"/>
        <v>0</v>
      </c>
      <c r="EB121" s="107">
        <f t="shared" si="243"/>
        <v>0</v>
      </c>
      <c r="EC121" s="107">
        <f t="shared" si="244"/>
        <v>0</v>
      </c>
      <c r="ED121" s="107">
        <f t="shared" si="245"/>
        <v>0</v>
      </c>
      <c r="EE121" s="107">
        <f t="shared" si="246"/>
        <v>0</v>
      </c>
      <c r="EG121" s="195">
        <f t="shared" si="247"/>
        <v>0</v>
      </c>
      <c r="EH121" s="195">
        <f t="shared" si="248"/>
        <v>0</v>
      </c>
      <c r="EI121" s="195">
        <f t="shared" si="249"/>
        <v>0</v>
      </c>
      <c r="EJ121" s="195">
        <f t="shared" si="250"/>
        <v>0</v>
      </c>
      <c r="EK121" s="195">
        <f t="shared" ref="EK121:EP128" si="253">IF(CA$7="",0,CA121)</f>
        <v>0</v>
      </c>
      <c r="EL121" s="195">
        <f t="shared" si="253"/>
        <v>0</v>
      </c>
      <c r="EM121" s="195">
        <f t="shared" si="253"/>
        <v>0</v>
      </c>
      <c r="EN121" s="195">
        <f t="shared" si="253"/>
        <v>0</v>
      </c>
      <c r="EO121" s="195">
        <f t="shared" si="253"/>
        <v>0</v>
      </c>
      <c r="EP121" s="195">
        <f t="shared" si="253"/>
        <v>0</v>
      </c>
    </row>
    <row r="122" spans="2:146" x14ac:dyDescent="0.2">
      <c r="B122" s="126">
        <f t="shared" si="135"/>
        <v>1</v>
      </c>
      <c r="C122" s="126" t="str">
        <f t="shared" ca="1" si="199"/>
        <v/>
      </c>
      <c r="D122" s="126" t="str">
        <f t="shared" ca="1" si="200"/>
        <v/>
      </c>
      <c r="E122" s="126" t="str">
        <f t="shared" ca="1" si="201"/>
        <v/>
      </c>
      <c r="F122" s="127" t="str">
        <f ca="1">OFFSET(prihlasky!$H$1,$CJ122,0)</f>
        <v/>
      </c>
      <c r="G122" s="127" t="str">
        <f ca="1">IF(OFFSET(prihlasky!$B$1,$CJ122,0)="","",(OFFSET(prihlasky!$B$1,$CJ122,0)))</f>
        <v/>
      </c>
      <c r="H122" s="127">
        <f ca="1">OFFSET(prihlasky!$I$1,$CJ122,0)</f>
        <v>0</v>
      </c>
      <c r="I122" s="127">
        <f ca="1">OFFSET(prihlasky!$A$1,$CJ122,0)</f>
        <v>0</v>
      </c>
      <c r="J122" s="126">
        <f t="shared" si="202"/>
        <v>0</v>
      </c>
      <c r="K122" s="159">
        <f t="shared" si="203"/>
        <v>0</v>
      </c>
      <c r="L122" s="131">
        <f t="shared" ca="1" si="204"/>
        <v>0</v>
      </c>
      <c r="M122" s="127" t="str">
        <f ca="1">IF(OR(CH122=0,ISERROR(MATCH(I122,KKoef!E:E,0))),"",MATCH(I122,KKoef!E:E,0)-1)</f>
        <v/>
      </c>
      <c r="N122" s="127" t="str">
        <f ca="1">IF(M122="","",OFFSET(KKoef!$B$1,M122,0))</f>
        <v/>
      </c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250"/>
      <c r="AA122" s="119">
        <f t="shared" ca="1" si="195"/>
        <v>0</v>
      </c>
      <c r="AB122" s="252">
        <f t="shared" si="190"/>
        <v>0</v>
      </c>
      <c r="AC122" s="119">
        <f t="shared" si="191"/>
        <v>0</v>
      </c>
      <c r="AD122" s="252">
        <f t="shared" si="192"/>
        <v>0</v>
      </c>
      <c r="AE122" s="170">
        <f t="shared" ca="1" si="196"/>
        <v>0</v>
      </c>
      <c r="AF122" s="22"/>
      <c r="AG122" s="224"/>
      <c r="AH122" s="194"/>
      <c r="AI122" s="194"/>
      <c r="AJ122" s="194"/>
      <c r="AK122" s="225"/>
      <c r="AL122" s="224"/>
      <c r="AM122" s="194"/>
      <c r="AN122" s="194"/>
      <c r="AO122" s="194"/>
      <c r="AP122" s="225"/>
      <c r="AQ122" s="224"/>
      <c r="AR122" s="194"/>
      <c r="AS122" s="194"/>
      <c r="AT122" s="194"/>
      <c r="AU122" s="225"/>
      <c r="AV122" s="224"/>
      <c r="AW122" s="194"/>
      <c r="AX122" s="194"/>
      <c r="AY122" s="194"/>
      <c r="AZ122" s="225"/>
      <c r="BA122" s="224"/>
      <c r="BB122" s="194"/>
      <c r="BC122" s="194"/>
      <c r="BD122" s="194"/>
      <c r="BE122" s="225"/>
      <c r="BF122" s="224"/>
      <c r="BG122" s="194"/>
      <c r="BH122" s="194"/>
      <c r="BI122" s="194"/>
      <c r="BJ122" s="225"/>
      <c r="BK122" s="212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215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69">
        <f t="shared" si="198"/>
        <v>0</v>
      </c>
      <c r="CH122" s="26">
        <f t="shared" si="197"/>
        <v>0</v>
      </c>
      <c r="CJ122" s="39">
        <v>114</v>
      </c>
      <c r="CK122" s="16">
        <f t="shared" si="205"/>
        <v>0</v>
      </c>
      <c r="CL122" s="51">
        <f t="shared" ca="1" si="252"/>
        <v>0</v>
      </c>
      <c r="CM122" s="51">
        <f t="shared" ca="1" si="252"/>
        <v>0</v>
      </c>
      <c r="CN122" s="51">
        <f t="shared" ca="1" si="252"/>
        <v>0</v>
      </c>
      <c r="CO122" s="51">
        <f t="shared" ca="1" si="206"/>
        <v>0</v>
      </c>
      <c r="CQ122" s="107">
        <f t="shared" si="207"/>
        <v>0</v>
      </c>
      <c r="CR122" s="107">
        <f t="shared" si="208"/>
        <v>0</v>
      </c>
      <c r="CS122" s="107">
        <f t="shared" si="209"/>
        <v>0</v>
      </c>
      <c r="CT122" s="107">
        <f t="shared" si="210"/>
        <v>0</v>
      </c>
      <c r="CU122" s="107">
        <f t="shared" si="211"/>
        <v>0</v>
      </c>
      <c r="CV122" s="107">
        <f t="shared" si="212"/>
        <v>0</v>
      </c>
      <c r="CW122" s="107">
        <f t="shared" si="213"/>
        <v>0</v>
      </c>
      <c r="CX122" s="107">
        <f t="shared" si="214"/>
        <v>0</v>
      </c>
      <c r="CY122" s="107">
        <f t="shared" si="215"/>
        <v>0</v>
      </c>
      <c r="CZ122" s="107">
        <f t="shared" si="216"/>
        <v>0</v>
      </c>
      <c r="DA122" s="107">
        <f t="shared" si="217"/>
        <v>0</v>
      </c>
      <c r="DB122" s="107">
        <f t="shared" si="218"/>
        <v>0</v>
      </c>
      <c r="DC122" s="107">
        <f t="shared" si="219"/>
        <v>0</v>
      </c>
      <c r="DD122" s="107">
        <f t="shared" si="220"/>
        <v>0</v>
      </c>
      <c r="DE122" s="107">
        <f t="shared" si="221"/>
        <v>0</v>
      </c>
      <c r="DF122" s="107">
        <f t="shared" si="222"/>
        <v>0</v>
      </c>
      <c r="DG122" s="107">
        <f t="shared" si="223"/>
        <v>0</v>
      </c>
      <c r="DH122" s="107">
        <f t="shared" si="224"/>
        <v>0</v>
      </c>
      <c r="DI122" s="107">
        <f t="shared" si="225"/>
        <v>0</v>
      </c>
      <c r="DJ122" s="107">
        <f t="shared" si="226"/>
        <v>0</v>
      </c>
      <c r="DK122" s="107">
        <f t="shared" si="227"/>
        <v>0</v>
      </c>
      <c r="DL122" s="107">
        <f t="shared" si="228"/>
        <v>0</v>
      </c>
      <c r="DM122" s="107">
        <f t="shared" si="229"/>
        <v>0</v>
      </c>
      <c r="DN122" s="107">
        <f t="shared" si="230"/>
        <v>0</v>
      </c>
      <c r="DO122" s="107">
        <f t="shared" si="231"/>
        <v>0</v>
      </c>
      <c r="DP122" s="107">
        <f t="shared" si="232"/>
        <v>0</v>
      </c>
      <c r="DQ122" s="107">
        <f t="shared" si="233"/>
        <v>0</v>
      </c>
      <c r="DR122" s="107">
        <f t="shared" si="234"/>
        <v>0</v>
      </c>
      <c r="DS122" s="107">
        <f t="shared" si="235"/>
        <v>0</v>
      </c>
      <c r="DT122" s="107">
        <f t="shared" si="236"/>
        <v>0</v>
      </c>
      <c r="DV122" s="107">
        <f t="shared" si="237"/>
        <v>0</v>
      </c>
      <c r="DW122" s="107">
        <f t="shared" si="238"/>
        <v>0</v>
      </c>
      <c r="DX122" s="107">
        <f t="shared" si="239"/>
        <v>0</v>
      </c>
      <c r="DY122" s="107">
        <f t="shared" si="240"/>
        <v>0</v>
      </c>
      <c r="DZ122" s="107">
        <f t="shared" si="241"/>
        <v>0</v>
      </c>
      <c r="EA122" s="107">
        <f t="shared" si="242"/>
        <v>0</v>
      </c>
      <c r="EB122" s="107">
        <f t="shared" si="243"/>
        <v>0</v>
      </c>
      <c r="EC122" s="107">
        <f t="shared" si="244"/>
        <v>0</v>
      </c>
      <c r="ED122" s="107">
        <f t="shared" si="245"/>
        <v>0</v>
      </c>
      <c r="EE122" s="107">
        <f t="shared" si="246"/>
        <v>0</v>
      </c>
      <c r="EG122" s="195">
        <f t="shared" si="247"/>
        <v>0</v>
      </c>
      <c r="EH122" s="195">
        <f t="shared" si="248"/>
        <v>0</v>
      </c>
      <c r="EI122" s="195">
        <f t="shared" si="249"/>
        <v>0</v>
      </c>
      <c r="EJ122" s="195">
        <f t="shared" si="250"/>
        <v>0</v>
      </c>
      <c r="EK122" s="195">
        <f t="shared" si="253"/>
        <v>0</v>
      </c>
      <c r="EL122" s="195">
        <f t="shared" si="253"/>
        <v>0</v>
      </c>
      <c r="EM122" s="195">
        <f t="shared" si="253"/>
        <v>0</v>
      </c>
      <c r="EN122" s="195">
        <f t="shared" si="253"/>
        <v>0</v>
      </c>
      <c r="EO122" s="195">
        <f t="shared" si="253"/>
        <v>0</v>
      </c>
      <c r="EP122" s="195">
        <f t="shared" si="253"/>
        <v>0</v>
      </c>
    </row>
    <row r="123" spans="2:146" x14ac:dyDescent="0.2">
      <c r="B123" s="126">
        <f t="shared" si="135"/>
        <v>1</v>
      </c>
      <c r="C123" s="126" t="str">
        <f t="shared" ca="1" si="199"/>
        <v/>
      </c>
      <c r="D123" s="126" t="str">
        <f t="shared" ca="1" si="200"/>
        <v/>
      </c>
      <c r="E123" s="126" t="str">
        <f t="shared" ca="1" si="201"/>
        <v/>
      </c>
      <c r="F123" s="127" t="str">
        <f ca="1">OFFSET(prihlasky!$H$1,$CJ123,0)</f>
        <v/>
      </c>
      <c r="G123" s="127" t="str">
        <f ca="1">IF(OFFSET(prihlasky!$B$1,$CJ123,0)="","",(OFFSET(prihlasky!$B$1,$CJ123,0)))</f>
        <v/>
      </c>
      <c r="H123" s="127">
        <f ca="1">OFFSET(prihlasky!$I$1,$CJ123,0)</f>
        <v>0</v>
      </c>
      <c r="I123" s="127">
        <f ca="1">OFFSET(prihlasky!$A$1,$CJ123,0)</f>
        <v>0</v>
      </c>
      <c r="J123" s="126">
        <f t="shared" si="202"/>
        <v>0</v>
      </c>
      <c r="K123" s="159">
        <f t="shared" si="203"/>
        <v>0</v>
      </c>
      <c r="L123" s="131">
        <f t="shared" ca="1" si="204"/>
        <v>0</v>
      </c>
      <c r="M123" s="127" t="str">
        <f ca="1">IF(OR(CH123=0,ISERROR(MATCH(I123,KKoef!E:E,0))),"",MATCH(I123,KKoef!E:E,0)-1)</f>
        <v/>
      </c>
      <c r="N123" s="127" t="str">
        <f ca="1">IF(M123="","",OFFSET(KKoef!$B$1,M123,0))</f>
        <v/>
      </c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250"/>
      <c r="AA123" s="119">
        <f t="shared" ca="1" si="195"/>
        <v>0</v>
      </c>
      <c r="AB123" s="252">
        <f t="shared" si="190"/>
        <v>0</v>
      </c>
      <c r="AC123" s="119">
        <f t="shared" si="191"/>
        <v>0</v>
      </c>
      <c r="AD123" s="252">
        <f t="shared" si="192"/>
        <v>0</v>
      </c>
      <c r="AE123" s="170">
        <f t="shared" ca="1" si="196"/>
        <v>0</v>
      </c>
      <c r="AF123" s="22"/>
      <c r="AG123" s="224"/>
      <c r="AH123" s="194"/>
      <c r="AI123" s="194"/>
      <c r="AJ123" s="194"/>
      <c r="AK123" s="225"/>
      <c r="AL123" s="224"/>
      <c r="AM123" s="194"/>
      <c r="AN123" s="194"/>
      <c r="AO123" s="194"/>
      <c r="AP123" s="225"/>
      <c r="AQ123" s="224"/>
      <c r="AR123" s="194"/>
      <c r="AS123" s="194"/>
      <c r="AT123" s="194"/>
      <c r="AU123" s="225"/>
      <c r="AV123" s="224"/>
      <c r="AW123" s="194"/>
      <c r="AX123" s="194"/>
      <c r="AY123" s="194"/>
      <c r="AZ123" s="225"/>
      <c r="BA123" s="224"/>
      <c r="BB123" s="194"/>
      <c r="BC123" s="194"/>
      <c r="BD123" s="194"/>
      <c r="BE123" s="225"/>
      <c r="BF123" s="224"/>
      <c r="BG123" s="194"/>
      <c r="BH123" s="194"/>
      <c r="BI123" s="194"/>
      <c r="BJ123" s="225"/>
      <c r="BK123" s="212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215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69">
        <f t="shared" si="198"/>
        <v>0</v>
      </c>
      <c r="CH123" s="26">
        <f t="shared" si="197"/>
        <v>0</v>
      </c>
      <c r="CJ123" s="39">
        <v>115</v>
      </c>
      <c r="CK123" s="16">
        <f t="shared" si="205"/>
        <v>0</v>
      </c>
      <c r="CL123" s="51">
        <f t="shared" ca="1" si="252"/>
        <v>0</v>
      </c>
      <c r="CM123" s="51">
        <f t="shared" ca="1" si="252"/>
        <v>0</v>
      </c>
      <c r="CN123" s="51">
        <f t="shared" ca="1" si="252"/>
        <v>0</v>
      </c>
      <c r="CO123" s="51">
        <f t="shared" ca="1" si="206"/>
        <v>0</v>
      </c>
      <c r="CQ123" s="107">
        <f t="shared" si="207"/>
        <v>0</v>
      </c>
      <c r="CR123" s="107">
        <f t="shared" si="208"/>
        <v>0</v>
      </c>
      <c r="CS123" s="107">
        <f t="shared" si="209"/>
        <v>0</v>
      </c>
      <c r="CT123" s="107">
        <f t="shared" si="210"/>
        <v>0</v>
      </c>
      <c r="CU123" s="107">
        <f t="shared" si="211"/>
        <v>0</v>
      </c>
      <c r="CV123" s="107">
        <f t="shared" si="212"/>
        <v>0</v>
      </c>
      <c r="CW123" s="107">
        <f t="shared" si="213"/>
        <v>0</v>
      </c>
      <c r="CX123" s="107">
        <f t="shared" si="214"/>
        <v>0</v>
      </c>
      <c r="CY123" s="107">
        <f t="shared" si="215"/>
        <v>0</v>
      </c>
      <c r="CZ123" s="107">
        <f t="shared" si="216"/>
        <v>0</v>
      </c>
      <c r="DA123" s="107">
        <f t="shared" si="217"/>
        <v>0</v>
      </c>
      <c r="DB123" s="107">
        <f t="shared" si="218"/>
        <v>0</v>
      </c>
      <c r="DC123" s="107">
        <f t="shared" si="219"/>
        <v>0</v>
      </c>
      <c r="DD123" s="107">
        <f t="shared" si="220"/>
        <v>0</v>
      </c>
      <c r="DE123" s="107">
        <f t="shared" si="221"/>
        <v>0</v>
      </c>
      <c r="DF123" s="107">
        <f t="shared" si="222"/>
        <v>0</v>
      </c>
      <c r="DG123" s="107">
        <f t="shared" si="223"/>
        <v>0</v>
      </c>
      <c r="DH123" s="107">
        <f t="shared" si="224"/>
        <v>0</v>
      </c>
      <c r="DI123" s="107">
        <f t="shared" si="225"/>
        <v>0</v>
      </c>
      <c r="DJ123" s="107">
        <f t="shared" si="226"/>
        <v>0</v>
      </c>
      <c r="DK123" s="107">
        <f t="shared" si="227"/>
        <v>0</v>
      </c>
      <c r="DL123" s="107">
        <f t="shared" si="228"/>
        <v>0</v>
      </c>
      <c r="DM123" s="107">
        <f t="shared" si="229"/>
        <v>0</v>
      </c>
      <c r="DN123" s="107">
        <f t="shared" si="230"/>
        <v>0</v>
      </c>
      <c r="DO123" s="107">
        <f t="shared" si="231"/>
        <v>0</v>
      </c>
      <c r="DP123" s="107">
        <f t="shared" si="232"/>
        <v>0</v>
      </c>
      <c r="DQ123" s="107">
        <f t="shared" si="233"/>
        <v>0</v>
      </c>
      <c r="DR123" s="107">
        <f t="shared" si="234"/>
        <v>0</v>
      </c>
      <c r="DS123" s="107">
        <f t="shared" si="235"/>
        <v>0</v>
      </c>
      <c r="DT123" s="107">
        <f t="shared" si="236"/>
        <v>0</v>
      </c>
      <c r="DV123" s="107">
        <f t="shared" si="237"/>
        <v>0</v>
      </c>
      <c r="DW123" s="107">
        <f t="shared" si="238"/>
        <v>0</v>
      </c>
      <c r="DX123" s="107">
        <f t="shared" si="239"/>
        <v>0</v>
      </c>
      <c r="DY123" s="107">
        <f t="shared" si="240"/>
        <v>0</v>
      </c>
      <c r="DZ123" s="107">
        <f t="shared" si="241"/>
        <v>0</v>
      </c>
      <c r="EA123" s="107">
        <f t="shared" si="242"/>
        <v>0</v>
      </c>
      <c r="EB123" s="107">
        <f t="shared" si="243"/>
        <v>0</v>
      </c>
      <c r="EC123" s="107">
        <f t="shared" si="244"/>
        <v>0</v>
      </c>
      <c r="ED123" s="107">
        <f t="shared" si="245"/>
        <v>0</v>
      </c>
      <c r="EE123" s="107">
        <f t="shared" si="246"/>
        <v>0</v>
      </c>
      <c r="EG123" s="195">
        <f t="shared" si="247"/>
        <v>0</v>
      </c>
      <c r="EH123" s="195">
        <f t="shared" si="248"/>
        <v>0</v>
      </c>
      <c r="EI123" s="195">
        <f t="shared" si="249"/>
        <v>0</v>
      </c>
      <c r="EJ123" s="195">
        <f t="shared" si="250"/>
        <v>0</v>
      </c>
      <c r="EK123" s="195">
        <f t="shared" si="253"/>
        <v>0</v>
      </c>
      <c r="EL123" s="195">
        <f t="shared" si="253"/>
        <v>0</v>
      </c>
      <c r="EM123" s="195">
        <f t="shared" si="253"/>
        <v>0</v>
      </c>
      <c r="EN123" s="195">
        <f t="shared" si="253"/>
        <v>0</v>
      </c>
      <c r="EO123" s="195">
        <f t="shared" si="253"/>
        <v>0</v>
      </c>
      <c r="EP123" s="195">
        <f t="shared" si="253"/>
        <v>0</v>
      </c>
    </row>
    <row r="124" spans="2:146" x14ac:dyDescent="0.2">
      <c r="B124" s="126">
        <f t="shared" si="135"/>
        <v>1</v>
      </c>
      <c r="C124" s="126" t="str">
        <f t="shared" ca="1" si="199"/>
        <v/>
      </c>
      <c r="D124" s="126" t="str">
        <f t="shared" ca="1" si="200"/>
        <v/>
      </c>
      <c r="E124" s="126" t="str">
        <f t="shared" ca="1" si="201"/>
        <v/>
      </c>
      <c r="F124" s="127" t="str">
        <f ca="1">OFFSET(prihlasky!$H$1,$CJ124,0)</f>
        <v/>
      </c>
      <c r="G124" s="127" t="str">
        <f ca="1">IF(OFFSET(prihlasky!$B$1,$CJ124,0)="","",(OFFSET(prihlasky!$B$1,$CJ124,0)))</f>
        <v/>
      </c>
      <c r="H124" s="127">
        <f ca="1">OFFSET(prihlasky!$I$1,$CJ124,0)</f>
        <v>0</v>
      </c>
      <c r="I124" s="127">
        <f ca="1">OFFSET(prihlasky!$A$1,$CJ124,0)</f>
        <v>0</v>
      </c>
      <c r="J124" s="126">
        <f t="shared" si="202"/>
        <v>0</v>
      </c>
      <c r="K124" s="159">
        <f t="shared" si="203"/>
        <v>0</v>
      </c>
      <c r="L124" s="131">
        <f t="shared" ca="1" si="204"/>
        <v>0</v>
      </c>
      <c r="M124" s="127" t="str">
        <f ca="1">IF(OR(CH124=0,ISERROR(MATCH(I124,KKoef!E:E,0))),"",MATCH(I124,KKoef!E:E,0)-1)</f>
        <v/>
      </c>
      <c r="N124" s="127" t="str">
        <f ca="1">IF(M124="","",OFFSET(KKoef!$B$1,M124,0))</f>
        <v/>
      </c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250"/>
      <c r="AA124" s="119">
        <f t="shared" ca="1" si="195"/>
        <v>0</v>
      </c>
      <c r="AB124" s="252">
        <f t="shared" si="190"/>
        <v>0</v>
      </c>
      <c r="AC124" s="119">
        <f t="shared" si="191"/>
        <v>0</v>
      </c>
      <c r="AD124" s="252">
        <f t="shared" si="192"/>
        <v>0</v>
      </c>
      <c r="AE124" s="170">
        <f t="shared" ca="1" si="196"/>
        <v>0</v>
      </c>
      <c r="AF124" s="22"/>
      <c r="AG124" s="224"/>
      <c r="AH124" s="194"/>
      <c r="AI124" s="194"/>
      <c r="AJ124" s="194"/>
      <c r="AK124" s="225"/>
      <c r="AL124" s="224"/>
      <c r="AM124" s="194"/>
      <c r="AN124" s="194"/>
      <c r="AO124" s="194"/>
      <c r="AP124" s="225"/>
      <c r="AQ124" s="224"/>
      <c r="AR124" s="194"/>
      <c r="AS124" s="194"/>
      <c r="AT124" s="194"/>
      <c r="AU124" s="225"/>
      <c r="AV124" s="224"/>
      <c r="AW124" s="194"/>
      <c r="AX124" s="194"/>
      <c r="AY124" s="194"/>
      <c r="AZ124" s="225"/>
      <c r="BA124" s="224"/>
      <c r="BB124" s="194"/>
      <c r="BC124" s="194"/>
      <c r="BD124" s="194"/>
      <c r="BE124" s="225"/>
      <c r="BF124" s="224"/>
      <c r="BG124" s="194"/>
      <c r="BH124" s="194"/>
      <c r="BI124" s="194"/>
      <c r="BJ124" s="225"/>
      <c r="BK124" s="212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215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69">
        <f t="shared" si="198"/>
        <v>0</v>
      </c>
      <c r="CH124" s="26">
        <f t="shared" si="197"/>
        <v>0</v>
      </c>
      <c r="CJ124" s="39">
        <v>116</v>
      </c>
      <c r="CK124" s="16">
        <f t="shared" si="205"/>
        <v>0</v>
      </c>
      <c r="CL124" s="51">
        <f t="shared" ca="1" si="252"/>
        <v>0</v>
      </c>
      <c r="CM124" s="51">
        <f t="shared" ca="1" si="252"/>
        <v>0</v>
      </c>
      <c r="CN124" s="51">
        <f t="shared" ca="1" si="252"/>
        <v>0</v>
      </c>
      <c r="CO124" s="51">
        <f t="shared" ca="1" si="206"/>
        <v>0</v>
      </c>
      <c r="CQ124" s="107">
        <f t="shared" si="207"/>
        <v>0</v>
      </c>
      <c r="CR124" s="107">
        <f t="shared" si="208"/>
        <v>0</v>
      </c>
      <c r="CS124" s="107">
        <f t="shared" si="209"/>
        <v>0</v>
      </c>
      <c r="CT124" s="107">
        <f t="shared" si="210"/>
        <v>0</v>
      </c>
      <c r="CU124" s="107">
        <f t="shared" si="211"/>
        <v>0</v>
      </c>
      <c r="CV124" s="107">
        <f t="shared" si="212"/>
        <v>0</v>
      </c>
      <c r="CW124" s="107">
        <f t="shared" si="213"/>
        <v>0</v>
      </c>
      <c r="CX124" s="107">
        <f t="shared" si="214"/>
        <v>0</v>
      </c>
      <c r="CY124" s="107">
        <f t="shared" si="215"/>
        <v>0</v>
      </c>
      <c r="CZ124" s="107">
        <f t="shared" si="216"/>
        <v>0</v>
      </c>
      <c r="DA124" s="107">
        <f t="shared" si="217"/>
        <v>0</v>
      </c>
      <c r="DB124" s="107">
        <f t="shared" si="218"/>
        <v>0</v>
      </c>
      <c r="DC124" s="107">
        <f t="shared" si="219"/>
        <v>0</v>
      </c>
      <c r="DD124" s="107">
        <f t="shared" si="220"/>
        <v>0</v>
      </c>
      <c r="DE124" s="107">
        <f t="shared" si="221"/>
        <v>0</v>
      </c>
      <c r="DF124" s="107">
        <f t="shared" si="222"/>
        <v>0</v>
      </c>
      <c r="DG124" s="107">
        <f t="shared" si="223"/>
        <v>0</v>
      </c>
      <c r="DH124" s="107">
        <f t="shared" si="224"/>
        <v>0</v>
      </c>
      <c r="DI124" s="107">
        <f t="shared" si="225"/>
        <v>0</v>
      </c>
      <c r="DJ124" s="107">
        <f t="shared" si="226"/>
        <v>0</v>
      </c>
      <c r="DK124" s="107">
        <f t="shared" si="227"/>
        <v>0</v>
      </c>
      <c r="DL124" s="107">
        <f t="shared" si="228"/>
        <v>0</v>
      </c>
      <c r="DM124" s="107">
        <f t="shared" si="229"/>
        <v>0</v>
      </c>
      <c r="DN124" s="107">
        <f t="shared" si="230"/>
        <v>0</v>
      </c>
      <c r="DO124" s="107">
        <f t="shared" si="231"/>
        <v>0</v>
      </c>
      <c r="DP124" s="107">
        <f t="shared" si="232"/>
        <v>0</v>
      </c>
      <c r="DQ124" s="107">
        <f t="shared" si="233"/>
        <v>0</v>
      </c>
      <c r="DR124" s="107">
        <f t="shared" si="234"/>
        <v>0</v>
      </c>
      <c r="DS124" s="107">
        <f t="shared" si="235"/>
        <v>0</v>
      </c>
      <c r="DT124" s="107">
        <f t="shared" si="236"/>
        <v>0</v>
      </c>
      <c r="DV124" s="107">
        <f t="shared" si="237"/>
        <v>0</v>
      </c>
      <c r="DW124" s="107">
        <f t="shared" si="238"/>
        <v>0</v>
      </c>
      <c r="DX124" s="107">
        <f t="shared" si="239"/>
        <v>0</v>
      </c>
      <c r="DY124" s="107">
        <f t="shared" si="240"/>
        <v>0</v>
      </c>
      <c r="DZ124" s="107">
        <f t="shared" si="241"/>
        <v>0</v>
      </c>
      <c r="EA124" s="107">
        <f t="shared" si="242"/>
        <v>0</v>
      </c>
      <c r="EB124" s="107">
        <f t="shared" si="243"/>
        <v>0</v>
      </c>
      <c r="EC124" s="107">
        <f t="shared" si="244"/>
        <v>0</v>
      </c>
      <c r="ED124" s="107">
        <f t="shared" si="245"/>
        <v>0</v>
      </c>
      <c r="EE124" s="107">
        <f t="shared" si="246"/>
        <v>0</v>
      </c>
      <c r="EG124" s="195">
        <f t="shared" si="247"/>
        <v>0</v>
      </c>
      <c r="EH124" s="195">
        <f t="shared" si="248"/>
        <v>0</v>
      </c>
      <c r="EI124" s="195">
        <f t="shared" si="249"/>
        <v>0</v>
      </c>
      <c r="EJ124" s="195">
        <f t="shared" si="250"/>
        <v>0</v>
      </c>
      <c r="EK124" s="195">
        <f t="shared" si="253"/>
        <v>0</v>
      </c>
      <c r="EL124" s="195">
        <f t="shared" si="253"/>
        <v>0</v>
      </c>
      <c r="EM124" s="195">
        <f t="shared" si="253"/>
        <v>0</v>
      </c>
      <c r="EN124" s="195">
        <f t="shared" si="253"/>
        <v>0</v>
      </c>
      <c r="EO124" s="195">
        <f t="shared" si="253"/>
        <v>0</v>
      </c>
      <c r="EP124" s="195">
        <f t="shared" si="253"/>
        <v>0</v>
      </c>
    </row>
    <row r="125" spans="2:146" x14ac:dyDescent="0.2">
      <c r="B125" s="126">
        <f t="shared" si="135"/>
        <v>1</v>
      </c>
      <c r="C125" s="126" t="str">
        <f t="shared" ca="1" si="199"/>
        <v/>
      </c>
      <c r="D125" s="126" t="str">
        <f t="shared" ca="1" si="200"/>
        <v/>
      </c>
      <c r="E125" s="126" t="str">
        <f t="shared" ca="1" si="201"/>
        <v/>
      </c>
      <c r="F125" s="127" t="str">
        <f ca="1">OFFSET(prihlasky!$H$1,$CJ125,0)</f>
        <v/>
      </c>
      <c r="G125" s="127" t="str">
        <f ca="1">IF(OFFSET(prihlasky!$B$1,$CJ125,0)="","",(OFFSET(prihlasky!$B$1,$CJ125,0)))</f>
        <v/>
      </c>
      <c r="H125" s="127">
        <f ca="1">OFFSET(prihlasky!$I$1,$CJ125,0)</f>
        <v>0</v>
      </c>
      <c r="I125" s="127">
        <f ca="1">OFFSET(prihlasky!$A$1,$CJ125,0)</f>
        <v>0</v>
      </c>
      <c r="J125" s="126">
        <f t="shared" si="202"/>
        <v>0</v>
      </c>
      <c r="K125" s="159">
        <f t="shared" si="203"/>
        <v>0</v>
      </c>
      <c r="L125" s="131">
        <f t="shared" ca="1" si="204"/>
        <v>0</v>
      </c>
      <c r="M125" s="127" t="str">
        <f ca="1">IF(OR(CH125=0,ISERROR(MATCH(I125,KKoef!E:E,0))),"",MATCH(I125,KKoef!E:E,0)-1)</f>
        <v/>
      </c>
      <c r="N125" s="127" t="str">
        <f ca="1">IF(M125="","",OFFSET(KKoef!$B$1,M125,0))</f>
        <v/>
      </c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250"/>
      <c r="AA125" s="119">
        <f t="shared" ca="1" si="195"/>
        <v>0</v>
      </c>
      <c r="AB125" s="252">
        <f t="shared" si="190"/>
        <v>0</v>
      </c>
      <c r="AC125" s="119">
        <f t="shared" si="191"/>
        <v>0</v>
      </c>
      <c r="AD125" s="252">
        <f t="shared" si="192"/>
        <v>0</v>
      </c>
      <c r="AE125" s="170">
        <f t="shared" ca="1" si="196"/>
        <v>0</v>
      </c>
      <c r="AF125" s="22"/>
      <c r="AG125" s="224"/>
      <c r="AH125" s="194"/>
      <c r="AI125" s="194"/>
      <c r="AJ125" s="194"/>
      <c r="AK125" s="225"/>
      <c r="AL125" s="224"/>
      <c r="AM125" s="194"/>
      <c r="AN125" s="194"/>
      <c r="AO125" s="194"/>
      <c r="AP125" s="225"/>
      <c r="AQ125" s="224"/>
      <c r="AR125" s="194"/>
      <c r="AS125" s="194"/>
      <c r="AT125" s="194"/>
      <c r="AU125" s="225"/>
      <c r="AV125" s="224"/>
      <c r="AW125" s="194"/>
      <c r="AX125" s="194"/>
      <c r="AY125" s="194"/>
      <c r="AZ125" s="225"/>
      <c r="BA125" s="224"/>
      <c r="BB125" s="194"/>
      <c r="BC125" s="194"/>
      <c r="BD125" s="194"/>
      <c r="BE125" s="225"/>
      <c r="BF125" s="224"/>
      <c r="BG125" s="194"/>
      <c r="BH125" s="194"/>
      <c r="BI125" s="194"/>
      <c r="BJ125" s="225"/>
      <c r="BK125" s="212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215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69">
        <f t="shared" si="198"/>
        <v>0</v>
      </c>
      <c r="CH125" s="26">
        <f t="shared" si="197"/>
        <v>0</v>
      </c>
      <c r="CJ125" s="39">
        <v>117</v>
      </c>
      <c r="CK125" s="16">
        <f t="shared" si="205"/>
        <v>0</v>
      </c>
      <c r="CL125" s="51">
        <f t="shared" ca="1" si="252"/>
        <v>0</v>
      </c>
      <c r="CM125" s="51">
        <f t="shared" ca="1" si="252"/>
        <v>0</v>
      </c>
      <c r="CN125" s="51">
        <f t="shared" ca="1" si="252"/>
        <v>0</v>
      </c>
      <c r="CO125" s="51">
        <f t="shared" ca="1" si="206"/>
        <v>0</v>
      </c>
      <c r="CQ125" s="107">
        <f t="shared" si="207"/>
        <v>0</v>
      </c>
      <c r="CR125" s="107">
        <f t="shared" si="208"/>
        <v>0</v>
      </c>
      <c r="CS125" s="107">
        <f t="shared" si="209"/>
        <v>0</v>
      </c>
      <c r="CT125" s="107">
        <f t="shared" si="210"/>
        <v>0</v>
      </c>
      <c r="CU125" s="107">
        <f t="shared" si="211"/>
        <v>0</v>
      </c>
      <c r="CV125" s="107">
        <f t="shared" si="212"/>
        <v>0</v>
      </c>
      <c r="CW125" s="107">
        <f t="shared" si="213"/>
        <v>0</v>
      </c>
      <c r="CX125" s="107">
        <f t="shared" si="214"/>
        <v>0</v>
      </c>
      <c r="CY125" s="107">
        <f t="shared" si="215"/>
        <v>0</v>
      </c>
      <c r="CZ125" s="107">
        <f t="shared" si="216"/>
        <v>0</v>
      </c>
      <c r="DA125" s="107">
        <f t="shared" si="217"/>
        <v>0</v>
      </c>
      <c r="DB125" s="107">
        <f t="shared" si="218"/>
        <v>0</v>
      </c>
      <c r="DC125" s="107">
        <f t="shared" si="219"/>
        <v>0</v>
      </c>
      <c r="DD125" s="107">
        <f t="shared" si="220"/>
        <v>0</v>
      </c>
      <c r="DE125" s="107">
        <f t="shared" si="221"/>
        <v>0</v>
      </c>
      <c r="DF125" s="107">
        <f t="shared" si="222"/>
        <v>0</v>
      </c>
      <c r="DG125" s="107">
        <f t="shared" si="223"/>
        <v>0</v>
      </c>
      <c r="DH125" s="107">
        <f t="shared" si="224"/>
        <v>0</v>
      </c>
      <c r="DI125" s="107">
        <f t="shared" si="225"/>
        <v>0</v>
      </c>
      <c r="DJ125" s="107">
        <f t="shared" si="226"/>
        <v>0</v>
      </c>
      <c r="DK125" s="107">
        <f t="shared" si="227"/>
        <v>0</v>
      </c>
      <c r="DL125" s="107">
        <f t="shared" si="228"/>
        <v>0</v>
      </c>
      <c r="DM125" s="107">
        <f t="shared" si="229"/>
        <v>0</v>
      </c>
      <c r="DN125" s="107">
        <f t="shared" si="230"/>
        <v>0</v>
      </c>
      <c r="DO125" s="107">
        <f t="shared" si="231"/>
        <v>0</v>
      </c>
      <c r="DP125" s="107">
        <f t="shared" si="232"/>
        <v>0</v>
      </c>
      <c r="DQ125" s="107">
        <f t="shared" si="233"/>
        <v>0</v>
      </c>
      <c r="DR125" s="107">
        <f t="shared" si="234"/>
        <v>0</v>
      </c>
      <c r="DS125" s="107">
        <f t="shared" si="235"/>
        <v>0</v>
      </c>
      <c r="DT125" s="107">
        <f t="shared" si="236"/>
        <v>0</v>
      </c>
      <c r="DV125" s="107">
        <f t="shared" si="237"/>
        <v>0</v>
      </c>
      <c r="DW125" s="107">
        <f t="shared" si="238"/>
        <v>0</v>
      </c>
      <c r="DX125" s="107">
        <f t="shared" si="239"/>
        <v>0</v>
      </c>
      <c r="DY125" s="107">
        <f t="shared" si="240"/>
        <v>0</v>
      </c>
      <c r="DZ125" s="107">
        <f t="shared" si="241"/>
        <v>0</v>
      </c>
      <c r="EA125" s="107">
        <f t="shared" si="242"/>
        <v>0</v>
      </c>
      <c r="EB125" s="107">
        <f t="shared" si="243"/>
        <v>0</v>
      </c>
      <c r="EC125" s="107">
        <f t="shared" si="244"/>
        <v>0</v>
      </c>
      <c r="ED125" s="107">
        <f t="shared" si="245"/>
        <v>0</v>
      </c>
      <c r="EE125" s="107">
        <f t="shared" si="246"/>
        <v>0</v>
      </c>
      <c r="EG125" s="195">
        <f t="shared" si="247"/>
        <v>0</v>
      </c>
      <c r="EH125" s="195">
        <f t="shared" si="248"/>
        <v>0</v>
      </c>
      <c r="EI125" s="195">
        <f t="shared" si="249"/>
        <v>0</v>
      </c>
      <c r="EJ125" s="195">
        <f t="shared" si="250"/>
        <v>0</v>
      </c>
      <c r="EK125" s="195">
        <f t="shared" si="253"/>
        <v>0</v>
      </c>
      <c r="EL125" s="195">
        <f t="shared" si="253"/>
        <v>0</v>
      </c>
      <c r="EM125" s="195">
        <f t="shared" si="253"/>
        <v>0</v>
      </c>
      <c r="EN125" s="195">
        <f t="shared" si="253"/>
        <v>0</v>
      </c>
      <c r="EO125" s="195">
        <f t="shared" si="253"/>
        <v>0</v>
      </c>
      <c r="EP125" s="195">
        <f t="shared" si="253"/>
        <v>0</v>
      </c>
    </row>
    <row r="126" spans="2:146" x14ac:dyDescent="0.2">
      <c r="B126" s="126">
        <f t="shared" si="135"/>
        <v>1</v>
      </c>
      <c r="C126" s="126" t="str">
        <f t="shared" ca="1" si="199"/>
        <v/>
      </c>
      <c r="D126" s="126" t="str">
        <f t="shared" ca="1" si="200"/>
        <v/>
      </c>
      <c r="E126" s="126" t="str">
        <f t="shared" ca="1" si="201"/>
        <v/>
      </c>
      <c r="F126" s="127" t="str">
        <f ca="1">OFFSET(prihlasky!$H$1,$CJ126,0)</f>
        <v/>
      </c>
      <c r="G126" s="127" t="str">
        <f ca="1">IF(OFFSET(prihlasky!$B$1,$CJ126,0)="","",(OFFSET(prihlasky!$B$1,$CJ126,0)))</f>
        <v/>
      </c>
      <c r="H126" s="127">
        <f ca="1">OFFSET(prihlasky!$I$1,$CJ126,0)</f>
        <v>0</v>
      </c>
      <c r="I126" s="127">
        <f ca="1">OFFSET(prihlasky!$A$1,$CJ126,0)</f>
        <v>0</v>
      </c>
      <c r="J126" s="126">
        <f t="shared" si="202"/>
        <v>0</v>
      </c>
      <c r="K126" s="159">
        <f t="shared" si="203"/>
        <v>0</v>
      </c>
      <c r="L126" s="131">
        <f t="shared" ca="1" si="204"/>
        <v>0</v>
      </c>
      <c r="M126" s="127" t="str">
        <f ca="1">IF(OR(CH126=0,ISERROR(MATCH(I126,KKoef!E:E,0))),"",MATCH(I126,KKoef!E:E,0)-1)</f>
        <v/>
      </c>
      <c r="N126" s="127" t="str">
        <f ca="1">IF(M126="","",OFFSET(KKoef!$B$1,M126,0))</f>
        <v/>
      </c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250"/>
      <c r="AA126" s="119">
        <f t="shared" ca="1" si="195"/>
        <v>0</v>
      </c>
      <c r="AB126" s="252">
        <f t="shared" si="190"/>
        <v>0</v>
      </c>
      <c r="AC126" s="119">
        <f t="shared" si="191"/>
        <v>0</v>
      </c>
      <c r="AD126" s="252">
        <f t="shared" si="192"/>
        <v>0</v>
      </c>
      <c r="AE126" s="170">
        <f t="shared" ca="1" si="196"/>
        <v>0</v>
      </c>
      <c r="AF126" s="22"/>
      <c r="AG126" s="224"/>
      <c r="AH126" s="194"/>
      <c r="AI126" s="194"/>
      <c r="AJ126" s="194"/>
      <c r="AK126" s="225"/>
      <c r="AL126" s="224"/>
      <c r="AM126" s="194"/>
      <c r="AN126" s="194"/>
      <c r="AO126" s="194"/>
      <c r="AP126" s="225"/>
      <c r="AQ126" s="224"/>
      <c r="AR126" s="194"/>
      <c r="AS126" s="194"/>
      <c r="AT126" s="194"/>
      <c r="AU126" s="225"/>
      <c r="AV126" s="224"/>
      <c r="AW126" s="194"/>
      <c r="AX126" s="194"/>
      <c r="AY126" s="194"/>
      <c r="AZ126" s="225"/>
      <c r="BA126" s="224"/>
      <c r="BB126" s="194"/>
      <c r="BC126" s="194"/>
      <c r="BD126" s="194"/>
      <c r="BE126" s="225"/>
      <c r="BF126" s="224"/>
      <c r="BG126" s="194"/>
      <c r="BH126" s="194"/>
      <c r="BI126" s="194"/>
      <c r="BJ126" s="225"/>
      <c r="BK126" s="212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215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69">
        <f t="shared" si="198"/>
        <v>0</v>
      </c>
      <c r="CH126" s="26">
        <f t="shared" si="197"/>
        <v>0</v>
      </c>
      <c r="CJ126" s="39">
        <v>118</v>
      </c>
      <c r="CK126" s="16">
        <f t="shared" si="205"/>
        <v>0</v>
      </c>
      <c r="CL126" s="51">
        <f t="shared" ca="1" si="252"/>
        <v>0</v>
      </c>
      <c r="CM126" s="51">
        <f t="shared" ca="1" si="252"/>
        <v>0</v>
      </c>
      <c r="CN126" s="51">
        <f t="shared" ca="1" si="252"/>
        <v>0</v>
      </c>
      <c r="CO126" s="51">
        <f t="shared" ca="1" si="206"/>
        <v>0</v>
      </c>
      <c r="CQ126" s="107">
        <f t="shared" si="207"/>
        <v>0</v>
      </c>
      <c r="CR126" s="107">
        <f t="shared" si="208"/>
        <v>0</v>
      </c>
      <c r="CS126" s="107">
        <f t="shared" si="209"/>
        <v>0</v>
      </c>
      <c r="CT126" s="107">
        <f t="shared" si="210"/>
        <v>0</v>
      </c>
      <c r="CU126" s="107">
        <f t="shared" si="211"/>
        <v>0</v>
      </c>
      <c r="CV126" s="107">
        <f t="shared" si="212"/>
        <v>0</v>
      </c>
      <c r="CW126" s="107">
        <f t="shared" si="213"/>
        <v>0</v>
      </c>
      <c r="CX126" s="107">
        <f t="shared" si="214"/>
        <v>0</v>
      </c>
      <c r="CY126" s="107">
        <f t="shared" si="215"/>
        <v>0</v>
      </c>
      <c r="CZ126" s="107">
        <f t="shared" si="216"/>
        <v>0</v>
      </c>
      <c r="DA126" s="107">
        <f t="shared" si="217"/>
        <v>0</v>
      </c>
      <c r="DB126" s="107">
        <f t="shared" si="218"/>
        <v>0</v>
      </c>
      <c r="DC126" s="107">
        <f t="shared" si="219"/>
        <v>0</v>
      </c>
      <c r="DD126" s="107">
        <f t="shared" si="220"/>
        <v>0</v>
      </c>
      <c r="DE126" s="107">
        <f t="shared" si="221"/>
        <v>0</v>
      </c>
      <c r="DF126" s="107">
        <f t="shared" si="222"/>
        <v>0</v>
      </c>
      <c r="DG126" s="107">
        <f t="shared" si="223"/>
        <v>0</v>
      </c>
      <c r="DH126" s="107">
        <f t="shared" si="224"/>
        <v>0</v>
      </c>
      <c r="DI126" s="107">
        <f t="shared" si="225"/>
        <v>0</v>
      </c>
      <c r="DJ126" s="107">
        <f t="shared" si="226"/>
        <v>0</v>
      </c>
      <c r="DK126" s="107">
        <f t="shared" si="227"/>
        <v>0</v>
      </c>
      <c r="DL126" s="107">
        <f t="shared" si="228"/>
        <v>0</v>
      </c>
      <c r="DM126" s="107">
        <f t="shared" si="229"/>
        <v>0</v>
      </c>
      <c r="DN126" s="107">
        <f t="shared" si="230"/>
        <v>0</v>
      </c>
      <c r="DO126" s="107">
        <f t="shared" si="231"/>
        <v>0</v>
      </c>
      <c r="DP126" s="107">
        <f t="shared" si="232"/>
        <v>0</v>
      </c>
      <c r="DQ126" s="107">
        <f t="shared" si="233"/>
        <v>0</v>
      </c>
      <c r="DR126" s="107">
        <f t="shared" si="234"/>
        <v>0</v>
      </c>
      <c r="DS126" s="107">
        <f t="shared" si="235"/>
        <v>0</v>
      </c>
      <c r="DT126" s="107">
        <f t="shared" si="236"/>
        <v>0</v>
      </c>
      <c r="DV126" s="107">
        <f t="shared" si="237"/>
        <v>0</v>
      </c>
      <c r="DW126" s="107">
        <f t="shared" si="238"/>
        <v>0</v>
      </c>
      <c r="DX126" s="107">
        <f t="shared" si="239"/>
        <v>0</v>
      </c>
      <c r="DY126" s="107">
        <f t="shared" si="240"/>
        <v>0</v>
      </c>
      <c r="DZ126" s="107">
        <f t="shared" si="241"/>
        <v>0</v>
      </c>
      <c r="EA126" s="107">
        <f t="shared" si="242"/>
        <v>0</v>
      </c>
      <c r="EB126" s="107">
        <f t="shared" si="243"/>
        <v>0</v>
      </c>
      <c r="EC126" s="107">
        <f t="shared" si="244"/>
        <v>0</v>
      </c>
      <c r="ED126" s="107">
        <f t="shared" si="245"/>
        <v>0</v>
      </c>
      <c r="EE126" s="107">
        <f t="shared" si="246"/>
        <v>0</v>
      </c>
      <c r="EG126" s="195">
        <f t="shared" si="247"/>
        <v>0</v>
      </c>
      <c r="EH126" s="195">
        <f t="shared" si="248"/>
        <v>0</v>
      </c>
      <c r="EI126" s="195">
        <f t="shared" si="249"/>
        <v>0</v>
      </c>
      <c r="EJ126" s="195">
        <f t="shared" si="250"/>
        <v>0</v>
      </c>
      <c r="EK126" s="195">
        <f t="shared" si="253"/>
        <v>0</v>
      </c>
      <c r="EL126" s="195">
        <f t="shared" si="253"/>
        <v>0</v>
      </c>
      <c r="EM126" s="195">
        <f t="shared" si="253"/>
        <v>0</v>
      </c>
      <c r="EN126" s="195">
        <f t="shared" si="253"/>
        <v>0</v>
      </c>
      <c r="EO126" s="195">
        <f t="shared" si="253"/>
        <v>0</v>
      </c>
      <c r="EP126" s="195">
        <f t="shared" si="253"/>
        <v>0</v>
      </c>
    </row>
    <row r="127" spans="2:146" x14ac:dyDescent="0.2">
      <c r="B127" s="126">
        <f t="shared" si="135"/>
        <v>1</v>
      </c>
      <c r="C127" s="126" t="str">
        <f t="shared" ca="1" si="199"/>
        <v/>
      </c>
      <c r="D127" s="126" t="str">
        <f t="shared" ca="1" si="200"/>
        <v/>
      </c>
      <c r="E127" s="126" t="str">
        <f t="shared" ca="1" si="201"/>
        <v/>
      </c>
      <c r="F127" s="127" t="str">
        <f ca="1">OFFSET(prihlasky!$H$1,$CJ127,0)</f>
        <v/>
      </c>
      <c r="G127" s="127" t="str">
        <f ca="1">IF(OFFSET(prihlasky!$B$1,$CJ127,0)="","",(OFFSET(prihlasky!$B$1,$CJ127,0)))</f>
        <v/>
      </c>
      <c r="H127" s="127">
        <f ca="1">OFFSET(prihlasky!$I$1,$CJ127,0)</f>
        <v>0</v>
      </c>
      <c r="I127" s="127">
        <f ca="1">OFFSET(prihlasky!$A$1,$CJ127,0)</f>
        <v>0</v>
      </c>
      <c r="J127" s="126">
        <f t="shared" si="202"/>
        <v>0</v>
      </c>
      <c r="K127" s="159">
        <f t="shared" si="203"/>
        <v>0</v>
      </c>
      <c r="L127" s="131">
        <f t="shared" ca="1" si="204"/>
        <v>0</v>
      </c>
      <c r="M127" s="127" t="str">
        <f ca="1">IF(OR(CH127=0,ISERROR(MATCH(I127,KKoef!E:E,0))),"",MATCH(I127,KKoef!E:E,0)-1)</f>
        <v/>
      </c>
      <c r="N127" s="127" t="str">
        <f ca="1">IF(M127="","",OFFSET(KKoef!$B$1,M127,0))</f>
        <v/>
      </c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250"/>
      <c r="AA127" s="119">
        <f t="shared" ca="1" si="195"/>
        <v>0</v>
      </c>
      <c r="AB127" s="252">
        <f t="shared" si="190"/>
        <v>0</v>
      </c>
      <c r="AC127" s="119">
        <f t="shared" si="191"/>
        <v>0</v>
      </c>
      <c r="AD127" s="252">
        <f t="shared" si="192"/>
        <v>0</v>
      </c>
      <c r="AE127" s="170">
        <f t="shared" ca="1" si="196"/>
        <v>0</v>
      </c>
      <c r="AF127" s="22"/>
      <c r="AG127" s="224"/>
      <c r="AH127" s="194"/>
      <c r="AI127" s="194"/>
      <c r="AJ127" s="194"/>
      <c r="AK127" s="225"/>
      <c r="AL127" s="224"/>
      <c r="AM127" s="194"/>
      <c r="AN127" s="194"/>
      <c r="AO127" s="194"/>
      <c r="AP127" s="225"/>
      <c r="AQ127" s="224"/>
      <c r="AR127" s="194"/>
      <c r="AS127" s="194"/>
      <c r="AT127" s="194"/>
      <c r="AU127" s="225"/>
      <c r="AV127" s="224"/>
      <c r="AW127" s="194"/>
      <c r="AX127" s="194"/>
      <c r="AY127" s="194"/>
      <c r="AZ127" s="225"/>
      <c r="BA127" s="224"/>
      <c r="BB127" s="194"/>
      <c r="BC127" s="194"/>
      <c r="BD127" s="194"/>
      <c r="BE127" s="225"/>
      <c r="BF127" s="224"/>
      <c r="BG127" s="194"/>
      <c r="BH127" s="194"/>
      <c r="BI127" s="194"/>
      <c r="BJ127" s="225"/>
      <c r="BK127" s="212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215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69">
        <f t="shared" si="198"/>
        <v>0</v>
      </c>
      <c r="CH127" s="26">
        <f t="shared" si="197"/>
        <v>0</v>
      </c>
      <c r="CJ127" s="39">
        <v>119</v>
      </c>
      <c r="CK127" s="16">
        <f t="shared" si="205"/>
        <v>0</v>
      </c>
      <c r="CL127" s="51">
        <f t="shared" ca="1" si="252"/>
        <v>0</v>
      </c>
      <c r="CM127" s="51">
        <f t="shared" ca="1" si="252"/>
        <v>0</v>
      </c>
      <c r="CN127" s="51">
        <f t="shared" ca="1" si="252"/>
        <v>0</v>
      </c>
      <c r="CO127" s="51">
        <f t="shared" ca="1" si="206"/>
        <v>0</v>
      </c>
      <c r="CQ127" s="107">
        <f t="shared" si="207"/>
        <v>0</v>
      </c>
      <c r="CR127" s="107">
        <f t="shared" si="208"/>
        <v>0</v>
      </c>
      <c r="CS127" s="107">
        <f t="shared" si="209"/>
        <v>0</v>
      </c>
      <c r="CT127" s="107">
        <f t="shared" si="210"/>
        <v>0</v>
      </c>
      <c r="CU127" s="107">
        <f t="shared" si="211"/>
        <v>0</v>
      </c>
      <c r="CV127" s="107">
        <f t="shared" si="212"/>
        <v>0</v>
      </c>
      <c r="CW127" s="107">
        <f t="shared" si="213"/>
        <v>0</v>
      </c>
      <c r="CX127" s="107">
        <f t="shared" si="214"/>
        <v>0</v>
      </c>
      <c r="CY127" s="107">
        <f t="shared" si="215"/>
        <v>0</v>
      </c>
      <c r="CZ127" s="107">
        <f t="shared" si="216"/>
        <v>0</v>
      </c>
      <c r="DA127" s="107">
        <f t="shared" si="217"/>
        <v>0</v>
      </c>
      <c r="DB127" s="107">
        <f t="shared" si="218"/>
        <v>0</v>
      </c>
      <c r="DC127" s="107">
        <f t="shared" si="219"/>
        <v>0</v>
      </c>
      <c r="DD127" s="107">
        <f t="shared" si="220"/>
        <v>0</v>
      </c>
      <c r="DE127" s="107">
        <f t="shared" si="221"/>
        <v>0</v>
      </c>
      <c r="DF127" s="107">
        <f t="shared" si="222"/>
        <v>0</v>
      </c>
      <c r="DG127" s="107">
        <f t="shared" si="223"/>
        <v>0</v>
      </c>
      <c r="DH127" s="107">
        <f t="shared" si="224"/>
        <v>0</v>
      </c>
      <c r="DI127" s="107">
        <f t="shared" si="225"/>
        <v>0</v>
      </c>
      <c r="DJ127" s="107">
        <f t="shared" si="226"/>
        <v>0</v>
      </c>
      <c r="DK127" s="107">
        <f t="shared" si="227"/>
        <v>0</v>
      </c>
      <c r="DL127" s="107">
        <f t="shared" si="228"/>
        <v>0</v>
      </c>
      <c r="DM127" s="107">
        <f t="shared" si="229"/>
        <v>0</v>
      </c>
      <c r="DN127" s="107">
        <f t="shared" si="230"/>
        <v>0</v>
      </c>
      <c r="DO127" s="107">
        <f t="shared" si="231"/>
        <v>0</v>
      </c>
      <c r="DP127" s="107">
        <f t="shared" si="232"/>
        <v>0</v>
      </c>
      <c r="DQ127" s="107">
        <f t="shared" si="233"/>
        <v>0</v>
      </c>
      <c r="DR127" s="107">
        <f t="shared" si="234"/>
        <v>0</v>
      </c>
      <c r="DS127" s="107">
        <f t="shared" si="235"/>
        <v>0</v>
      </c>
      <c r="DT127" s="107">
        <f t="shared" si="236"/>
        <v>0</v>
      </c>
      <c r="DV127" s="107">
        <f t="shared" si="237"/>
        <v>0</v>
      </c>
      <c r="DW127" s="107">
        <f t="shared" si="238"/>
        <v>0</v>
      </c>
      <c r="DX127" s="107">
        <f t="shared" si="239"/>
        <v>0</v>
      </c>
      <c r="DY127" s="107">
        <f t="shared" si="240"/>
        <v>0</v>
      </c>
      <c r="DZ127" s="107">
        <f t="shared" si="241"/>
        <v>0</v>
      </c>
      <c r="EA127" s="107">
        <f t="shared" si="242"/>
        <v>0</v>
      </c>
      <c r="EB127" s="107">
        <f t="shared" si="243"/>
        <v>0</v>
      </c>
      <c r="EC127" s="107">
        <f t="shared" si="244"/>
        <v>0</v>
      </c>
      <c r="ED127" s="107">
        <f t="shared" si="245"/>
        <v>0</v>
      </c>
      <c r="EE127" s="107">
        <f t="shared" si="246"/>
        <v>0</v>
      </c>
      <c r="EG127" s="195">
        <f t="shared" si="247"/>
        <v>0</v>
      </c>
      <c r="EH127" s="195">
        <f t="shared" si="248"/>
        <v>0</v>
      </c>
      <c r="EI127" s="195">
        <f t="shared" si="249"/>
        <v>0</v>
      </c>
      <c r="EJ127" s="195">
        <f t="shared" si="250"/>
        <v>0</v>
      </c>
      <c r="EK127" s="195">
        <f t="shared" si="253"/>
        <v>0</v>
      </c>
      <c r="EL127" s="195">
        <f t="shared" si="253"/>
        <v>0</v>
      </c>
      <c r="EM127" s="195">
        <f t="shared" si="253"/>
        <v>0</v>
      </c>
      <c r="EN127" s="195">
        <f t="shared" si="253"/>
        <v>0</v>
      </c>
      <c r="EO127" s="195">
        <f t="shared" si="253"/>
        <v>0</v>
      </c>
      <c r="EP127" s="195">
        <f t="shared" si="253"/>
        <v>0</v>
      </c>
    </row>
    <row r="128" spans="2:146" x14ac:dyDescent="0.2">
      <c r="B128" s="126">
        <f t="shared" si="135"/>
        <v>1</v>
      </c>
      <c r="C128" s="126" t="str">
        <f t="shared" ca="1" si="199"/>
        <v/>
      </c>
      <c r="D128" s="126" t="str">
        <f t="shared" ca="1" si="200"/>
        <v/>
      </c>
      <c r="E128" s="126" t="str">
        <f t="shared" ca="1" si="201"/>
        <v/>
      </c>
      <c r="F128" s="127" t="str">
        <f ca="1">OFFSET(prihlasky!$H$1,$CJ128,0)</f>
        <v/>
      </c>
      <c r="G128" s="127" t="str">
        <f ca="1">IF(OFFSET(prihlasky!$B$1,$CJ128,0)="","",(OFFSET(prihlasky!$B$1,$CJ128,0)))</f>
        <v/>
      </c>
      <c r="H128" s="127">
        <f ca="1">OFFSET(prihlasky!$I$1,$CJ128,0)</f>
        <v>0</v>
      </c>
      <c r="I128" s="127">
        <f ca="1">OFFSET(prihlasky!$A$1,$CJ128,0)</f>
        <v>0</v>
      </c>
      <c r="J128" s="126">
        <f t="shared" si="202"/>
        <v>0</v>
      </c>
      <c r="K128" s="159">
        <f t="shared" si="203"/>
        <v>0</v>
      </c>
      <c r="L128" s="131">
        <f t="shared" ca="1" si="204"/>
        <v>0</v>
      </c>
      <c r="M128" s="127" t="str">
        <f ca="1">IF(OR(CH128=0,ISERROR(MATCH(I128,KKoef!E:E,0))),"",MATCH(I128,KKoef!E:E,0)-1)</f>
        <v/>
      </c>
      <c r="N128" s="127" t="str">
        <f ca="1">IF(M128="","",OFFSET(KKoef!$B$1,M128,0))</f>
        <v/>
      </c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250"/>
      <c r="AA128" s="119">
        <f t="shared" ca="1" si="195"/>
        <v>0</v>
      </c>
      <c r="AB128" s="252">
        <f t="shared" si="190"/>
        <v>0</v>
      </c>
      <c r="AC128" s="119">
        <f t="shared" si="191"/>
        <v>0</v>
      </c>
      <c r="AD128" s="252">
        <f t="shared" si="192"/>
        <v>0</v>
      </c>
      <c r="AE128" s="170">
        <f t="shared" ca="1" si="196"/>
        <v>0</v>
      </c>
      <c r="AF128" s="22"/>
      <c r="AG128" s="224"/>
      <c r="AH128" s="194"/>
      <c r="AI128" s="194"/>
      <c r="AJ128" s="194"/>
      <c r="AK128" s="225"/>
      <c r="AL128" s="224"/>
      <c r="AM128" s="194"/>
      <c r="AN128" s="194"/>
      <c r="AO128" s="194"/>
      <c r="AP128" s="225"/>
      <c r="AQ128" s="224"/>
      <c r="AR128" s="194"/>
      <c r="AS128" s="194"/>
      <c r="AT128" s="194"/>
      <c r="AU128" s="225"/>
      <c r="AV128" s="224"/>
      <c r="AW128" s="194"/>
      <c r="AX128" s="194"/>
      <c r="AY128" s="194"/>
      <c r="AZ128" s="225"/>
      <c r="BA128" s="224"/>
      <c r="BB128" s="194"/>
      <c r="BC128" s="194"/>
      <c r="BD128" s="194"/>
      <c r="BE128" s="225"/>
      <c r="BF128" s="224"/>
      <c r="BG128" s="194"/>
      <c r="BH128" s="194"/>
      <c r="BI128" s="194"/>
      <c r="BJ128" s="225"/>
      <c r="BK128" s="212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215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69">
        <f t="shared" si="198"/>
        <v>0</v>
      </c>
      <c r="CH128" s="26">
        <f t="shared" si="197"/>
        <v>0</v>
      </c>
      <c r="CJ128" s="39">
        <v>120</v>
      </c>
      <c r="CK128" s="16">
        <f t="shared" si="205"/>
        <v>0</v>
      </c>
      <c r="CL128" s="51">
        <f t="shared" ca="1" si="252"/>
        <v>0</v>
      </c>
      <c r="CM128" s="51">
        <f t="shared" ca="1" si="252"/>
        <v>0</v>
      </c>
      <c r="CN128" s="51">
        <f t="shared" ca="1" si="252"/>
        <v>0</v>
      </c>
      <c r="CO128" s="51">
        <f t="shared" ca="1" si="206"/>
        <v>0</v>
      </c>
      <c r="CQ128" s="107">
        <f t="shared" si="207"/>
        <v>0</v>
      </c>
      <c r="CR128" s="107">
        <f t="shared" si="208"/>
        <v>0</v>
      </c>
      <c r="CS128" s="107">
        <f t="shared" si="209"/>
        <v>0</v>
      </c>
      <c r="CT128" s="107">
        <f t="shared" si="210"/>
        <v>0</v>
      </c>
      <c r="CU128" s="107">
        <f t="shared" si="211"/>
        <v>0</v>
      </c>
      <c r="CV128" s="107">
        <f t="shared" si="212"/>
        <v>0</v>
      </c>
      <c r="CW128" s="107">
        <f t="shared" si="213"/>
        <v>0</v>
      </c>
      <c r="CX128" s="107">
        <f t="shared" si="214"/>
        <v>0</v>
      </c>
      <c r="CY128" s="107">
        <f t="shared" si="215"/>
        <v>0</v>
      </c>
      <c r="CZ128" s="107">
        <f t="shared" si="216"/>
        <v>0</v>
      </c>
      <c r="DA128" s="107">
        <f t="shared" si="217"/>
        <v>0</v>
      </c>
      <c r="DB128" s="107">
        <f t="shared" si="218"/>
        <v>0</v>
      </c>
      <c r="DC128" s="107">
        <f t="shared" si="219"/>
        <v>0</v>
      </c>
      <c r="DD128" s="107">
        <f t="shared" si="220"/>
        <v>0</v>
      </c>
      <c r="DE128" s="107">
        <f t="shared" si="221"/>
        <v>0</v>
      </c>
      <c r="DF128" s="107">
        <f t="shared" si="222"/>
        <v>0</v>
      </c>
      <c r="DG128" s="107">
        <f t="shared" si="223"/>
        <v>0</v>
      </c>
      <c r="DH128" s="107">
        <f t="shared" si="224"/>
        <v>0</v>
      </c>
      <c r="DI128" s="107">
        <f t="shared" si="225"/>
        <v>0</v>
      </c>
      <c r="DJ128" s="107">
        <f t="shared" si="226"/>
        <v>0</v>
      </c>
      <c r="DK128" s="107">
        <f t="shared" si="227"/>
        <v>0</v>
      </c>
      <c r="DL128" s="107">
        <f t="shared" si="228"/>
        <v>0</v>
      </c>
      <c r="DM128" s="107">
        <f t="shared" si="229"/>
        <v>0</v>
      </c>
      <c r="DN128" s="107">
        <f t="shared" si="230"/>
        <v>0</v>
      </c>
      <c r="DO128" s="107">
        <f t="shared" si="231"/>
        <v>0</v>
      </c>
      <c r="DP128" s="107">
        <f t="shared" si="232"/>
        <v>0</v>
      </c>
      <c r="DQ128" s="107">
        <f t="shared" si="233"/>
        <v>0</v>
      </c>
      <c r="DR128" s="107">
        <f t="shared" si="234"/>
        <v>0</v>
      </c>
      <c r="DS128" s="107">
        <f t="shared" si="235"/>
        <v>0</v>
      </c>
      <c r="DT128" s="107">
        <f t="shared" si="236"/>
        <v>0</v>
      </c>
      <c r="DV128" s="107">
        <f t="shared" si="237"/>
        <v>0</v>
      </c>
      <c r="DW128" s="107">
        <f t="shared" si="238"/>
        <v>0</v>
      </c>
      <c r="DX128" s="107">
        <f t="shared" si="239"/>
        <v>0</v>
      </c>
      <c r="DY128" s="107">
        <f t="shared" si="240"/>
        <v>0</v>
      </c>
      <c r="DZ128" s="107">
        <f t="shared" si="241"/>
        <v>0</v>
      </c>
      <c r="EA128" s="107">
        <f t="shared" si="242"/>
        <v>0</v>
      </c>
      <c r="EB128" s="107">
        <f t="shared" si="243"/>
        <v>0</v>
      </c>
      <c r="EC128" s="107">
        <f t="shared" si="244"/>
        <v>0</v>
      </c>
      <c r="ED128" s="107">
        <f t="shared" si="245"/>
        <v>0</v>
      </c>
      <c r="EE128" s="107">
        <f t="shared" si="246"/>
        <v>0</v>
      </c>
      <c r="EG128" s="195">
        <f t="shared" si="247"/>
        <v>0</v>
      </c>
      <c r="EH128" s="195">
        <f t="shared" si="248"/>
        <v>0</v>
      </c>
      <c r="EI128" s="195">
        <f t="shared" si="249"/>
        <v>0</v>
      </c>
      <c r="EJ128" s="195">
        <f t="shared" si="250"/>
        <v>0</v>
      </c>
      <c r="EK128" s="195">
        <f t="shared" si="253"/>
        <v>0</v>
      </c>
      <c r="EL128" s="195">
        <f t="shared" si="253"/>
        <v>0</v>
      </c>
      <c r="EM128" s="195">
        <f t="shared" si="253"/>
        <v>0</v>
      </c>
      <c r="EN128" s="195">
        <f t="shared" si="253"/>
        <v>0</v>
      </c>
      <c r="EO128" s="195">
        <f t="shared" si="253"/>
        <v>0</v>
      </c>
      <c r="EP128" s="195">
        <f t="shared" si="253"/>
        <v>0</v>
      </c>
    </row>
    <row r="129" spans="2:92" x14ac:dyDescent="0.2">
      <c r="AA129" s="23"/>
      <c r="AB129" s="23"/>
      <c r="AC129" s="23"/>
      <c r="AD129" s="23"/>
      <c r="AE129" s="23"/>
      <c r="AF129" s="23"/>
      <c r="BK129" s="23"/>
      <c r="CG129" s="2"/>
      <c r="CK129" s="17"/>
      <c r="CL129" s="51"/>
      <c r="CM129" s="51"/>
      <c r="CN129" s="51"/>
    </row>
    <row r="130" spans="2:92" x14ac:dyDescent="0.2">
      <c r="F130" s="8" t="str">
        <f>Texty!$A$19</f>
        <v>Počet správných odpovědí</v>
      </c>
      <c r="G130" s="8"/>
      <c r="H130" s="48"/>
      <c r="I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0"/>
      <c r="AB130" s="10"/>
      <c r="AC130" s="10"/>
      <c r="AD130" s="10"/>
      <c r="AE130" s="10"/>
      <c r="AF130" s="10"/>
      <c r="AG130" s="9">
        <f t="shared" ref="AG130:BE130" si="254">COUNTIF(AG9:AG128,AG7)</f>
        <v>0</v>
      </c>
      <c r="AH130" s="9">
        <f t="shared" si="254"/>
        <v>0</v>
      </c>
      <c r="AI130" s="9">
        <f t="shared" si="254"/>
        <v>0</v>
      </c>
      <c r="AJ130" s="9">
        <f t="shared" si="254"/>
        <v>0</v>
      </c>
      <c r="AK130" s="9">
        <f t="shared" si="254"/>
        <v>0</v>
      </c>
      <c r="AL130" s="9">
        <f t="shared" si="254"/>
        <v>0</v>
      </c>
      <c r="AM130" s="9">
        <f t="shared" si="254"/>
        <v>0</v>
      </c>
      <c r="AN130" s="9">
        <f t="shared" si="254"/>
        <v>0</v>
      </c>
      <c r="AO130" s="9">
        <f t="shared" si="254"/>
        <v>0</v>
      </c>
      <c r="AP130" s="9">
        <f t="shared" si="254"/>
        <v>0</v>
      </c>
      <c r="AQ130" s="9">
        <f t="shared" si="254"/>
        <v>0</v>
      </c>
      <c r="AR130" s="9">
        <f t="shared" si="254"/>
        <v>0</v>
      </c>
      <c r="AS130" s="9">
        <f t="shared" si="254"/>
        <v>0</v>
      </c>
      <c r="AT130" s="9">
        <f t="shared" si="254"/>
        <v>0</v>
      </c>
      <c r="AU130" s="9">
        <f t="shared" si="254"/>
        <v>0</v>
      </c>
      <c r="AV130" s="9">
        <f t="shared" si="254"/>
        <v>0</v>
      </c>
      <c r="AW130" s="9">
        <f t="shared" si="254"/>
        <v>0</v>
      </c>
      <c r="AX130" s="9">
        <f t="shared" si="254"/>
        <v>0</v>
      </c>
      <c r="AY130" s="9">
        <f t="shared" si="254"/>
        <v>0</v>
      </c>
      <c r="AZ130" s="9">
        <f t="shared" si="254"/>
        <v>0</v>
      </c>
      <c r="BA130" s="9">
        <f t="shared" si="254"/>
        <v>0</v>
      </c>
      <c r="BB130" s="29">
        <f t="shared" si="254"/>
        <v>0</v>
      </c>
      <c r="BC130" s="9">
        <f t="shared" si="254"/>
        <v>0</v>
      </c>
      <c r="BD130" s="9">
        <f t="shared" si="254"/>
        <v>0</v>
      </c>
      <c r="BE130" s="29">
        <f t="shared" si="254"/>
        <v>0</v>
      </c>
      <c r="BF130" s="9">
        <f>COUNTIF(BF9:BF128,BF7)</f>
        <v>0</v>
      </c>
      <c r="BG130" s="29">
        <f>COUNTIF(BG9:BG128,BG7)</f>
        <v>0</v>
      </c>
      <c r="BH130" s="9">
        <f>COUNTIF(BH9:BH128,BH7)</f>
        <v>0</v>
      </c>
      <c r="BI130" s="9">
        <f>COUNTIF(BI9:BI128,BI7)</f>
        <v>0</v>
      </c>
      <c r="BJ130" s="29">
        <f>COUNTIF(BJ9:BJ128,BJ7)</f>
        <v>0</v>
      </c>
      <c r="BK130" s="30"/>
      <c r="BL130" s="29">
        <f t="shared" ref="BL130:BO130" si="255">COUNTIF(BL9:BL128,BL7)</f>
        <v>0</v>
      </c>
      <c r="BM130" s="29">
        <f t="shared" si="255"/>
        <v>0</v>
      </c>
      <c r="BN130" s="29">
        <f t="shared" si="255"/>
        <v>0</v>
      </c>
      <c r="BO130" s="29">
        <f t="shared" si="255"/>
        <v>0</v>
      </c>
      <c r="BP130" s="29">
        <f t="shared" ref="BP130:BU130" si="256">COUNTIF(BP9:BP128,BP7)</f>
        <v>0</v>
      </c>
      <c r="BQ130" s="29">
        <f t="shared" si="256"/>
        <v>0</v>
      </c>
      <c r="BR130" s="29">
        <f t="shared" si="256"/>
        <v>0</v>
      </c>
      <c r="BS130" s="29">
        <f t="shared" si="256"/>
        <v>0</v>
      </c>
      <c r="BT130" s="29">
        <f t="shared" si="256"/>
        <v>0</v>
      </c>
      <c r="BU130" s="29">
        <f t="shared" si="256"/>
        <v>0</v>
      </c>
      <c r="BV130" s="11"/>
      <c r="BX130" s="10"/>
      <c r="BY130" s="10"/>
      <c r="CA130" s="10"/>
      <c r="CB130" s="10"/>
      <c r="CC130" s="10"/>
      <c r="CE130" s="10"/>
      <c r="CF130" s="10"/>
      <c r="CG130" s="10"/>
      <c r="CJ130" s="40"/>
      <c r="CL130" s="51"/>
      <c r="CM130" s="51"/>
      <c r="CN130" s="51"/>
    </row>
    <row r="131" spans="2:92" x14ac:dyDescent="0.2">
      <c r="F131" s="8" t="str">
        <f>Texty!$A$20</f>
        <v>Celkový počet odpovědí</v>
      </c>
      <c r="G131" s="8"/>
      <c r="H131" s="48"/>
      <c r="I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10"/>
      <c r="AB131" s="10"/>
      <c r="AC131" s="10"/>
      <c r="AD131" s="10"/>
      <c r="AE131" s="10"/>
      <c r="AF131" s="10"/>
      <c r="AG131" s="11">
        <f t="shared" ref="AG131:BE131" si="257">COUNTA(AG9:AG128)</f>
        <v>0</v>
      </c>
      <c r="AH131" s="11">
        <f t="shared" si="257"/>
        <v>0</v>
      </c>
      <c r="AI131" s="11">
        <f t="shared" si="257"/>
        <v>0</v>
      </c>
      <c r="AJ131" s="11">
        <f t="shared" si="257"/>
        <v>0</v>
      </c>
      <c r="AK131" s="11">
        <f t="shared" si="257"/>
        <v>0</v>
      </c>
      <c r="AL131" s="11">
        <f t="shared" si="257"/>
        <v>0</v>
      </c>
      <c r="AM131" s="11">
        <f t="shared" si="257"/>
        <v>0</v>
      </c>
      <c r="AN131" s="11">
        <f t="shared" si="257"/>
        <v>0</v>
      </c>
      <c r="AO131" s="11">
        <f t="shared" si="257"/>
        <v>0</v>
      </c>
      <c r="AP131" s="11">
        <f t="shared" si="257"/>
        <v>0</v>
      </c>
      <c r="AQ131" s="11">
        <f t="shared" si="257"/>
        <v>0</v>
      </c>
      <c r="AR131" s="11">
        <f t="shared" si="257"/>
        <v>0</v>
      </c>
      <c r="AS131" s="11">
        <f t="shared" si="257"/>
        <v>0</v>
      </c>
      <c r="AT131" s="11">
        <f t="shared" si="257"/>
        <v>0</v>
      </c>
      <c r="AU131" s="11">
        <f t="shared" si="257"/>
        <v>0</v>
      </c>
      <c r="AV131" s="11">
        <f t="shared" si="257"/>
        <v>0</v>
      </c>
      <c r="AW131" s="11">
        <f t="shared" si="257"/>
        <v>0</v>
      </c>
      <c r="AX131" s="11">
        <f t="shared" si="257"/>
        <v>0</v>
      </c>
      <c r="AY131" s="11">
        <f t="shared" si="257"/>
        <v>0</v>
      </c>
      <c r="AZ131" s="11">
        <f t="shared" si="257"/>
        <v>0</v>
      </c>
      <c r="BA131" s="11">
        <f t="shared" si="257"/>
        <v>0</v>
      </c>
      <c r="BB131" s="30">
        <f t="shared" si="257"/>
        <v>0</v>
      </c>
      <c r="BC131" s="11">
        <f t="shared" si="257"/>
        <v>0</v>
      </c>
      <c r="BD131" s="11">
        <f t="shared" si="257"/>
        <v>0</v>
      </c>
      <c r="BE131" s="30">
        <f t="shared" si="257"/>
        <v>0</v>
      </c>
      <c r="BF131" s="11">
        <f>COUNTA(BF9:BF128)</f>
        <v>0</v>
      </c>
      <c r="BG131" s="30">
        <f>COUNTA(BG9:BG128)</f>
        <v>0</v>
      </c>
      <c r="BH131" s="11">
        <f>COUNTA(BH9:BH128)</f>
        <v>0</v>
      </c>
      <c r="BI131" s="11">
        <f>COUNTA(BI9:BI128)</f>
        <v>0</v>
      </c>
      <c r="BJ131" s="30">
        <f>COUNTA(BJ9:BJ128)</f>
        <v>0</v>
      </c>
      <c r="BK131" s="30"/>
      <c r="BL131" s="30">
        <f t="shared" ref="BL131:BO131" si="258">COUNTA(BL9:BL128)</f>
        <v>0</v>
      </c>
      <c r="BM131" s="30">
        <f t="shared" si="258"/>
        <v>0</v>
      </c>
      <c r="BN131" s="30">
        <f t="shared" si="258"/>
        <v>0</v>
      </c>
      <c r="BO131" s="30">
        <f t="shared" si="258"/>
        <v>0</v>
      </c>
      <c r="BP131" s="30">
        <f t="shared" ref="BP131:BU131" si="259">COUNTA(BP9:BP128)</f>
        <v>0</v>
      </c>
      <c r="BQ131" s="30">
        <f t="shared" si="259"/>
        <v>0</v>
      </c>
      <c r="BR131" s="30">
        <f t="shared" si="259"/>
        <v>0</v>
      </c>
      <c r="BS131" s="30">
        <f t="shared" si="259"/>
        <v>0</v>
      </c>
      <c r="BT131" s="30">
        <f t="shared" si="259"/>
        <v>0</v>
      </c>
      <c r="BU131" s="30">
        <f t="shared" si="259"/>
        <v>0</v>
      </c>
      <c r="BV131" s="11"/>
      <c r="BX131" s="10"/>
      <c r="BY131" s="10"/>
      <c r="CA131" s="10"/>
      <c r="CB131" s="10"/>
      <c r="CC131" s="10"/>
      <c r="CE131" s="10"/>
      <c r="CF131" s="10"/>
      <c r="CG131" s="10"/>
      <c r="CJ131" s="40"/>
      <c r="CL131" s="51"/>
      <c r="CM131" s="51"/>
      <c r="CN131" s="51"/>
    </row>
    <row r="132" spans="2:92" x14ac:dyDescent="0.2">
      <c r="F132" s="5" t="str">
        <f>Texty!$A$21</f>
        <v>Procento správných odpovědí</v>
      </c>
      <c r="G132" s="5"/>
      <c r="H132" s="6"/>
      <c r="I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12"/>
      <c r="AB132" s="12"/>
      <c r="AC132" s="12"/>
      <c r="AD132" s="12"/>
      <c r="AE132" s="12"/>
      <c r="AF132" s="12"/>
      <c r="AG132" s="36" t="str">
        <f t="shared" ref="AG132:BE132" si="260">IF(AG131=0," ",100*AG130/AG131)</f>
        <v xml:space="preserve"> </v>
      </c>
      <c r="AH132" s="36" t="str">
        <f t="shared" si="260"/>
        <v xml:space="preserve"> </v>
      </c>
      <c r="AI132" s="36" t="str">
        <f t="shared" si="260"/>
        <v xml:space="preserve"> </v>
      </c>
      <c r="AJ132" s="36" t="str">
        <f t="shared" si="260"/>
        <v xml:space="preserve"> </v>
      </c>
      <c r="AK132" s="36" t="str">
        <f t="shared" si="260"/>
        <v xml:space="preserve"> </v>
      </c>
      <c r="AL132" s="36" t="str">
        <f t="shared" si="260"/>
        <v xml:space="preserve"> </v>
      </c>
      <c r="AM132" s="36" t="str">
        <f t="shared" si="260"/>
        <v xml:space="preserve"> </v>
      </c>
      <c r="AN132" s="36" t="str">
        <f t="shared" si="260"/>
        <v xml:space="preserve"> </v>
      </c>
      <c r="AO132" s="36" t="str">
        <f t="shared" si="260"/>
        <v xml:space="preserve"> </v>
      </c>
      <c r="AP132" s="36" t="str">
        <f t="shared" si="260"/>
        <v xml:space="preserve"> </v>
      </c>
      <c r="AQ132" s="36" t="str">
        <f t="shared" si="260"/>
        <v xml:space="preserve"> </v>
      </c>
      <c r="AR132" s="36" t="str">
        <f t="shared" si="260"/>
        <v xml:space="preserve"> </v>
      </c>
      <c r="AS132" s="36" t="str">
        <f t="shared" si="260"/>
        <v xml:space="preserve"> </v>
      </c>
      <c r="AT132" s="36" t="str">
        <f t="shared" si="260"/>
        <v xml:space="preserve"> </v>
      </c>
      <c r="AU132" s="36" t="str">
        <f t="shared" si="260"/>
        <v xml:space="preserve"> </v>
      </c>
      <c r="AV132" s="36" t="str">
        <f t="shared" si="260"/>
        <v xml:space="preserve"> </v>
      </c>
      <c r="AW132" s="36" t="str">
        <f t="shared" si="260"/>
        <v xml:space="preserve"> </v>
      </c>
      <c r="AX132" s="36" t="str">
        <f t="shared" si="260"/>
        <v xml:space="preserve"> </v>
      </c>
      <c r="AY132" s="36" t="str">
        <f t="shared" si="260"/>
        <v xml:space="preserve"> </v>
      </c>
      <c r="AZ132" s="36" t="str">
        <f t="shared" si="260"/>
        <v xml:space="preserve"> </v>
      </c>
      <c r="BA132" s="36" t="str">
        <f t="shared" si="260"/>
        <v xml:space="preserve"> </v>
      </c>
      <c r="BB132" s="36" t="str">
        <f t="shared" si="260"/>
        <v xml:space="preserve"> </v>
      </c>
      <c r="BC132" s="36" t="str">
        <f t="shared" si="260"/>
        <v xml:space="preserve"> </v>
      </c>
      <c r="BD132" s="36" t="str">
        <f t="shared" si="260"/>
        <v xml:space="preserve"> </v>
      </c>
      <c r="BE132" s="36" t="str">
        <f t="shared" si="260"/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>IF(BI131=0," ",100*BI130/BI131)</f>
        <v xml:space="preserve"> </v>
      </c>
      <c r="BJ132" s="36" t="str">
        <f>IF(BJ131=0," ",100*BJ130/BJ131)</f>
        <v xml:space="preserve"> </v>
      </c>
      <c r="BK132" s="37"/>
      <c r="BL132" s="36" t="str">
        <f t="shared" ref="BL132:BO132" si="261">IF(BL131=0," ",100*BL130/BL131)</f>
        <v xml:space="preserve"> </v>
      </c>
      <c r="BM132" s="36" t="str">
        <f t="shared" si="261"/>
        <v xml:space="preserve"> </v>
      </c>
      <c r="BN132" s="36" t="str">
        <f t="shared" si="261"/>
        <v xml:space="preserve"> </v>
      </c>
      <c r="BO132" s="36" t="str">
        <f t="shared" si="261"/>
        <v xml:space="preserve"> </v>
      </c>
      <c r="BP132" s="36" t="str">
        <f t="shared" ref="BP132:BU132" si="262">IF(BP131=0," ",100*BP130/BP131)</f>
        <v xml:space="preserve"> </v>
      </c>
      <c r="BQ132" s="36" t="str">
        <f t="shared" si="262"/>
        <v xml:space="preserve"> </v>
      </c>
      <c r="BR132" s="36" t="str">
        <f t="shared" si="262"/>
        <v xml:space="preserve"> </v>
      </c>
      <c r="BS132" s="36" t="str">
        <f t="shared" si="262"/>
        <v xml:space="preserve"> </v>
      </c>
      <c r="BT132" s="36" t="str">
        <f t="shared" si="262"/>
        <v xml:space="preserve"> </v>
      </c>
      <c r="BU132" s="36" t="str">
        <f t="shared" si="262"/>
        <v xml:space="preserve"> </v>
      </c>
      <c r="BV132" s="33"/>
      <c r="BX132" s="12"/>
      <c r="BY132" s="12"/>
      <c r="CA132" s="12"/>
      <c r="CB132" s="12"/>
      <c r="CC132" s="12"/>
      <c r="CE132" s="12"/>
      <c r="CF132" s="12"/>
      <c r="CG132" s="12"/>
      <c r="CJ132" s="41"/>
      <c r="CL132" s="51"/>
      <c r="CM132" s="51"/>
      <c r="CN132" s="51"/>
    </row>
    <row r="133" spans="2:92" x14ac:dyDescent="0.2">
      <c r="F133" s="5"/>
      <c r="G133" s="5"/>
      <c r="H133" s="6"/>
      <c r="I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X133" s="12"/>
      <c r="BY133" s="12"/>
      <c r="CA133" s="12"/>
      <c r="CB133" s="12"/>
      <c r="CC133" s="12"/>
      <c r="CE133" s="12"/>
      <c r="CF133" s="12"/>
      <c r="CG133" s="12"/>
      <c r="CJ133" s="41"/>
      <c r="CL133" s="51"/>
      <c r="CM133" s="51"/>
      <c r="CN133" s="51"/>
    </row>
    <row r="134" spans="2:92" x14ac:dyDescent="0.2">
      <c r="H134" s="1"/>
      <c r="J134" s="2"/>
      <c r="K134" s="111" t="s">
        <v>25</v>
      </c>
      <c r="M134" s="35"/>
      <c r="N134" s="35"/>
      <c r="AG134" s="46">
        <f t="shared" ref="AG134:AP140" si="263">COUNTIF(AG$9:AG$128,"=" &amp; $K134)</f>
        <v>0</v>
      </c>
      <c r="AH134" s="46">
        <f t="shared" si="263"/>
        <v>0</v>
      </c>
      <c r="AI134" s="46">
        <f t="shared" si="263"/>
        <v>0</v>
      </c>
      <c r="AJ134" s="46">
        <f t="shared" si="263"/>
        <v>0</v>
      </c>
      <c r="AK134" s="46">
        <f t="shared" si="263"/>
        <v>0</v>
      </c>
      <c r="AL134" s="46">
        <f t="shared" si="263"/>
        <v>0</v>
      </c>
      <c r="AM134" s="46">
        <f t="shared" si="263"/>
        <v>0</v>
      </c>
      <c r="AN134" s="46">
        <f t="shared" si="263"/>
        <v>0</v>
      </c>
      <c r="AO134" s="46">
        <f t="shared" si="263"/>
        <v>0</v>
      </c>
      <c r="AP134" s="46">
        <f t="shared" si="263"/>
        <v>0</v>
      </c>
      <c r="AQ134" s="46">
        <f t="shared" ref="AQ134:BF140" si="264">COUNTIF(AQ$9:AQ$128,"=" &amp; $K134)</f>
        <v>0</v>
      </c>
      <c r="AR134" s="46">
        <f t="shared" si="264"/>
        <v>0</v>
      </c>
      <c r="AS134" s="46">
        <f t="shared" si="264"/>
        <v>0</v>
      </c>
      <c r="AT134" s="46">
        <f t="shared" si="264"/>
        <v>0</v>
      </c>
      <c r="AU134" s="46">
        <f t="shared" si="264"/>
        <v>0</v>
      </c>
      <c r="AV134" s="46">
        <f t="shared" si="264"/>
        <v>0</v>
      </c>
      <c r="AW134" s="46">
        <f t="shared" si="264"/>
        <v>0</v>
      </c>
      <c r="AX134" s="46">
        <f t="shared" si="264"/>
        <v>0</v>
      </c>
      <c r="AY134" s="46">
        <f t="shared" si="264"/>
        <v>0</v>
      </c>
      <c r="AZ134" s="46">
        <f t="shared" si="264"/>
        <v>0</v>
      </c>
      <c r="BA134" s="46">
        <f t="shared" si="264"/>
        <v>0</v>
      </c>
      <c r="BB134" s="46">
        <f t="shared" si="264"/>
        <v>0</v>
      </c>
      <c r="BC134" s="46">
        <f t="shared" si="264"/>
        <v>0</v>
      </c>
      <c r="BD134" s="46">
        <f t="shared" si="264"/>
        <v>0</v>
      </c>
      <c r="BE134" s="46">
        <f t="shared" si="264"/>
        <v>0</v>
      </c>
      <c r="BF134" s="46">
        <f t="shared" si="264"/>
        <v>0</v>
      </c>
      <c r="BG134" s="46">
        <f t="shared" ref="BF134:BJ140" si="265">COUNTIF(BG$9:BG$128,"=" &amp; $K134)</f>
        <v>0</v>
      </c>
      <c r="BH134" s="46">
        <f t="shared" si="265"/>
        <v>0</v>
      </c>
      <c r="BI134" s="46">
        <f t="shared" si="265"/>
        <v>0</v>
      </c>
      <c r="BJ134" s="46">
        <f t="shared" si="265"/>
        <v>0</v>
      </c>
      <c r="BK134" s="46"/>
      <c r="BL134" s="46">
        <f t="shared" ref="BL134:BU140" si="266">COUNTIF(BL$9:BL$128,"=" &amp; $K134)</f>
        <v>0</v>
      </c>
      <c r="BM134" s="46">
        <f t="shared" si="266"/>
        <v>0</v>
      </c>
      <c r="BN134" s="46">
        <f t="shared" si="266"/>
        <v>0</v>
      </c>
      <c r="BO134" s="46">
        <f t="shared" si="266"/>
        <v>0</v>
      </c>
      <c r="BP134" s="46">
        <f t="shared" si="266"/>
        <v>0</v>
      </c>
      <c r="BQ134" s="46">
        <f t="shared" si="266"/>
        <v>0</v>
      </c>
      <c r="BR134" s="46">
        <f t="shared" si="266"/>
        <v>0</v>
      </c>
      <c r="BS134" s="46">
        <f t="shared" si="266"/>
        <v>0</v>
      </c>
      <c r="BT134" s="46">
        <f t="shared" si="266"/>
        <v>0</v>
      </c>
      <c r="BU134" s="46">
        <f t="shared" si="266"/>
        <v>0</v>
      </c>
      <c r="CL134" s="51"/>
      <c r="CM134" s="51"/>
      <c r="CN134" s="51"/>
    </row>
    <row r="135" spans="2:92" x14ac:dyDescent="0.2">
      <c r="H135" s="1"/>
      <c r="J135" s="2"/>
      <c r="K135" s="111" t="s">
        <v>27</v>
      </c>
      <c r="M135" s="35"/>
      <c r="N135" s="35"/>
      <c r="AG135" s="46">
        <f t="shared" si="263"/>
        <v>0</v>
      </c>
      <c r="AH135" s="46">
        <f t="shared" si="263"/>
        <v>0</v>
      </c>
      <c r="AI135" s="46">
        <f t="shared" si="263"/>
        <v>0</v>
      </c>
      <c r="AJ135" s="46">
        <f t="shared" si="263"/>
        <v>0</v>
      </c>
      <c r="AK135" s="46">
        <f t="shared" si="263"/>
        <v>0</v>
      </c>
      <c r="AL135" s="46">
        <f t="shared" si="263"/>
        <v>0</v>
      </c>
      <c r="AM135" s="46">
        <f t="shared" si="263"/>
        <v>0</v>
      </c>
      <c r="AN135" s="46">
        <f t="shared" si="263"/>
        <v>0</v>
      </c>
      <c r="AO135" s="46">
        <f t="shared" si="263"/>
        <v>0</v>
      </c>
      <c r="AP135" s="46">
        <f t="shared" si="263"/>
        <v>0</v>
      </c>
      <c r="AQ135" s="46">
        <f t="shared" si="264"/>
        <v>0</v>
      </c>
      <c r="AR135" s="46">
        <f t="shared" si="264"/>
        <v>0</v>
      </c>
      <c r="AS135" s="46">
        <f t="shared" si="264"/>
        <v>0</v>
      </c>
      <c r="AT135" s="46">
        <f t="shared" si="264"/>
        <v>0</v>
      </c>
      <c r="AU135" s="46">
        <f t="shared" si="264"/>
        <v>0</v>
      </c>
      <c r="AV135" s="46">
        <f t="shared" si="264"/>
        <v>0</v>
      </c>
      <c r="AW135" s="46">
        <f t="shared" si="264"/>
        <v>0</v>
      </c>
      <c r="AX135" s="46">
        <f t="shared" si="264"/>
        <v>0</v>
      </c>
      <c r="AY135" s="46">
        <f t="shared" si="264"/>
        <v>0</v>
      </c>
      <c r="AZ135" s="46">
        <f t="shared" si="264"/>
        <v>0</v>
      </c>
      <c r="BA135" s="46">
        <f t="shared" si="264"/>
        <v>0</v>
      </c>
      <c r="BB135" s="46">
        <f t="shared" si="264"/>
        <v>0</v>
      </c>
      <c r="BC135" s="46">
        <f t="shared" si="264"/>
        <v>0</v>
      </c>
      <c r="BD135" s="46">
        <f t="shared" si="264"/>
        <v>0</v>
      </c>
      <c r="BE135" s="46">
        <f t="shared" si="264"/>
        <v>0</v>
      </c>
      <c r="BF135" s="46">
        <f t="shared" si="265"/>
        <v>0</v>
      </c>
      <c r="BG135" s="46">
        <f t="shared" si="265"/>
        <v>0</v>
      </c>
      <c r="BH135" s="46">
        <f t="shared" si="265"/>
        <v>0</v>
      </c>
      <c r="BI135" s="46">
        <f t="shared" si="265"/>
        <v>0</v>
      </c>
      <c r="BJ135" s="46">
        <f t="shared" si="265"/>
        <v>0</v>
      </c>
      <c r="BK135" s="46"/>
      <c r="BL135" s="46">
        <f t="shared" si="266"/>
        <v>0</v>
      </c>
      <c r="BM135" s="46">
        <f t="shared" si="266"/>
        <v>0</v>
      </c>
      <c r="BN135" s="46">
        <f t="shared" si="266"/>
        <v>0</v>
      </c>
      <c r="BO135" s="46">
        <f t="shared" si="266"/>
        <v>0</v>
      </c>
      <c r="BP135" s="46">
        <f t="shared" si="266"/>
        <v>0</v>
      </c>
      <c r="BQ135" s="46">
        <f t="shared" si="266"/>
        <v>0</v>
      </c>
      <c r="BR135" s="46">
        <f t="shared" si="266"/>
        <v>0</v>
      </c>
      <c r="BS135" s="46">
        <f t="shared" si="266"/>
        <v>0</v>
      </c>
      <c r="BT135" s="46">
        <f t="shared" si="266"/>
        <v>0</v>
      </c>
      <c r="BU135" s="46">
        <f t="shared" si="266"/>
        <v>0</v>
      </c>
      <c r="CL135" s="51"/>
      <c r="CM135" s="51"/>
      <c r="CN135" s="51"/>
    </row>
    <row r="136" spans="2:92" x14ac:dyDescent="0.2">
      <c r="H136" s="1"/>
      <c r="J136" s="2"/>
      <c r="K136" s="111" t="s">
        <v>28</v>
      </c>
      <c r="M136" s="35"/>
      <c r="N136" s="35"/>
      <c r="AG136" s="46">
        <f t="shared" si="263"/>
        <v>0</v>
      </c>
      <c r="AH136" s="46">
        <f t="shared" si="263"/>
        <v>0</v>
      </c>
      <c r="AI136" s="46">
        <f t="shared" si="263"/>
        <v>0</v>
      </c>
      <c r="AJ136" s="46">
        <f t="shared" si="263"/>
        <v>0</v>
      </c>
      <c r="AK136" s="46">
        <f t="shared" si="263"/>
        <v>0</v>
      </c>
      <c r="AL136" s="46">
        <f t="shared" si="263"/>
        <v>0</v>
      </c>
      <c r="AM136" s="46">
        <f t="shared" si="263"/>
        <v>0</v>
      </c>
      <c r="AN136" s="46">
        <f t="shared" si="263"/>
        <v>0</v>
      </c>
      <c r="AO136" s="46">
        <f t="shared" si="263"/>
        <v>0</v>
      </c>
      <c r="AP136" s="46">
        <f t="shared" si="263"/>
        <v>0</v>
      </c>
      <c r="AQ136" s="46">
        <f t="shared" si="264"/>
        <v>0</v>
      </c>
      <c r="AR136" s="46">
        <f t="shared" si="264"/>
        <v>0</v>
      </c>
      <c r="AS136" s="46">
        <f t="shared" si="264"/>
        <v>0</v>
      </c>
      <c r="AT136" s="46">
        <f t="shared" si="264"/>
        <v>0</v>
      </c>
      <c r="AU136" s="46">
        <f t="shared" si="264"/>
        <v>0</v>
      </c>
      <c r="AV136" s="46">
        <f t="shared" si="264"/>
        <v>0</v>
      </c>
      <c r="AW136" s="46">
        <f t="shared" si="264"/>
        <v>0</v>
      </c>
      <c r="AX136" s="46">
        <f t="shared" si="264"/>
        <v>0</v>
      </c>
      <c r="AY136" s="46">
        <f t="shared" si="264"/>
        <v>0</v>
      </c>
      <c r="AZ136" s="46">
        <f t="shared" si="264"/>
        <v>0</v>
      </c>
      <c r="BA136" s="46">
        <f t="shared" si="264"/>
        <v>0</v>
      </c>
      <c r="BB136" s="46">
        <f t="shared" si="264"/>
        <v>0</v>
      </c>
      <c r="BC136" s="46">
        <f t="shared" si="264"/>
        <v>0</v>
      </c>
      <c r="BD136" s="46">
        <f t="shared" si="264"/>
        <v>0</v>
      </c>
      <c r="BE136" s="46">
        <f t="shared" si="264"/>
        <v>0</v>
      </c>
      <c r="BF136" s="46">
        <f t="shared" si="265"/>
        <v>0</v>
      </c>
      <c r="BG136" s="46">
        <f t="shared" si="265"/>
        <v>0</v>
      </c>
      <c r="BH136" s="46">
        <f t="shared" si="265"/>
        <v>0</v>
      </c>
      <c r="BI136" s="46">
        <f t="shared" si="265"/>
        <v>0</v>
      </c>
      <c r="BJ136" s="46">
        <f t="shared" si="265"/>
        <v>0</v>
      </c>
      <c r="BK136" s="46"/>
      <c r="BL136" s="46">
        <f t="shared" si="266"/>
        <v>0</v>
      </c>
      <c r="BM136" s="46">
        <f t="shared" si="266"/>
        <v>0</v>
      </c>
      <c r="BN136" s="46">
        <f t="shared" si="266"/>
        <v>0</v>
      </c>
      <c r="BO136" s="46">
        <f t="shared" si="266"/>
        <v>0</v>
      </c>
      <c r="BP136" s="46">
        <f t="shared" si="266"/>
        <v>0</v>
      </c>
      <c r="BQ136" s="46">
        <f t="shared" si="266"/>
        <v>0</v>
      </c>
      <c r="BR136" s="46">
        <f t="shared" si="266"/>
        <v>0</v>
      </c>
      <c r="BS136" s="46">
        <f t="shared" si="266"/>
        <v>0</v>
      </c>
      <c r="BT136" s="46">
        <f t="shared" si="266"/>
        <v>0</v>
      </c>
      <c r="BU136" s="46">
        <f t="shared" si="266"/>
        <v>0</v>
      </c>
      <c r="CL136" s="51"/>
      <c r="CM136" s="51"/>
      <c r="CN136" s="51"/>
    </row>
    <row r="137" spans="2:92" x14ac:dyDescent="0.2">
      <c r="H137" s="1"/>
      <c r="J137" s="2"/>
      <c r="K137" s="111" t="s">
        <v>29</v>
      </c>
      <c r="M137" s="35"/>
      <c r="N137" s="35"/>
      <c r="AG137" s="46">
        <f t="shared" si="263"/>
        <v>0</v>
      </c>
      <c r="AH137" s="46">
        <f t="shared" si="263"/>
        <v>0</v>
      </c>
      <c r="AI137" s="46">
        <f t="shared" si="263"/>
        <v>0</v>
      </c>
      <c r="AJ137" s="46">
        <f t="shared" si="263"/>
        <v>0</v>
      </c>
      <c r="AK137" s="46">
        <f t="shared" si="263"/>
        <v>0</v>
      </c>
      <c r="AL137" s="46">
        <f t="shared" si="263"/>
        <v>0</v>
      </c>
      <c r="AM137" s="46">
        <f t="shared" si="263"/>
        <v>0</v>
      </c>
      <c r="AN137" s="46">
        <f t="shared" si="263"/>
        <v>0</v>
      </c>
      <c r="AO137" s="46">
        <f t="shared" si="263"/>
        <v>0</v>
      </c>
      <c r="AP137" s="46">
        <f t="shared" si="263"/>
        <v>0</v>
      </c>
      <c r="AQ137" s="46">
        <f t="shared" si="264"/>
        <v>0</v>
      </c>
      <c r="AR137" s="46">
        <f t="shared" si="264"/>
        <v>0</v>
      </c>
      <c r="AS137" s="46">
        <f t="shared" si="264"/>
        <v>0</v>
      </c>
      <c r="AT137" s="46">
        <f t="shared" si="264"/>
        <v>0</v>
      </c>
      <c r="AU137" s="46">
        <f t="shared" si="264"/>
        <v>0</v>
      </c>
      <c r="AV137" s="46">
        <f t="shared" si="264"/>
        <v>0</v>
      </c>
      <c r="AW137" s="46">
        <f t="shared" si="264"/>
        <v>0</v>
      </c>
      <c r="AX137" s="46">
        <f t="shared" si="264"/>
        <v>0</v>
      </c>
      <c r="AY137" s="46">
        <f t="shared" si="264"/>
        <v>0</v>
      </c>
      <c r="AZ137" s="46">
        <f t="shared" si="264"/>
        <v>0</v>
      </c>
      <c r="BA137" s="46">
        <f t="shared" si="264"/>
        <v>0</v>
      </c>
      <c r="BB137" s="46">
        <f t="shared" si="264"/>
        <v>0</v>
      </c>
      <c r="BC137" s="46">
        <f t="shared" si="264"/>
        <v>0</v>
      </c>
      <c r="BD137" s="46">
        <f t="shared" si="264"/>
        <v>0</v>
      </c>
      <c r="BE137" s="46">
        <f t="shared" si="264"/>
        <v>0</v>
      </c>
      <c r="BF137" s="46">
        <f t="shared" si="265"/>
        <v>0</v>
      </c>
      <c r="BG137" s="46">
        <f t="shared" si="265"/>
        <v>0</v>
      </c>
      <c r="BH137" s="46">
        <f t="shared" si="265"/>
        <v>0</v>
      </c>
      <c r="BI137" s="46">
        <f t="shared" si="265"/>
        <v>0</v>
      </c>
      <c r="BJ137" s="46">
        <f t="shared" si="265"/>
        <v>0</v>
      </c>
      <c r="BK137" s="46"/>
      <c r="BL137" s="46">
        <f t="shared" si="266"/>
        <v>0</v>
      </c>
      <c r="BM137" s="46">
        <f t="shared" si="266"/>
        <v>0</v>
      </c>
      <c r="BN137" s="46">
        <f t="shared" si="266"/>
        <v>0</v>
      </c>
      <c r="BO137" s="46">
        <f t="shared" si="266"/>
        <v>0</v>
      </c>
      <c r="BP137" s="46">
        <f t="shared" si="266"/>
        <v>0</v>
      </c>
      <c r="BQ137" s="46">
        <f t="shared" si="266"/>
        <v>0</v>
      </c>
      <c r="BR137" s="46">
        <f t="shared" si="266"/>
        <v>0</v>
      </c>
      <c r="BS137" s="46">
        <f t="shared" si="266"/>
        <v>0</v>
      </c>
      <c r="BT137" s="46">
        <f t="shared" si="266"/>
        <v>0</v>
      </c>
      <c r="BU137" s="46">
        <f t="shared" si="266"/>
        <v>0</v>
      </c>
      <c r="CL137" s="51"/>
      <c r="CM137" s="51"/>
      <c r="CN137" s="51"/>
    </row>
    <row r="138" spans="2:92" x14ac:dyDescent="0.2">
      <c r="H138" s="1"/>
      <c r="J138" s="2"/>
      <c r="K138" s="111" t="s">
        <v>30</v>
      </c>
      <c r="M138" s="35"/>
      <c r="N138" s="35"/>
      <c r="AG138" s="46">
        <f t="shared" si="263"/>
        <v>0</v>
      </c>
      <c r="AH138" s="46">
        <f t="shared" si="263"/>
        <v>0</v>
      </c>
      <c r="AI138" s="46">
        <f t="shared" si="263"/>
        <v>0</v>
      </c>
      <c r="AJ138" s="46">
        <f t="shared" si="263"/>
        <v>0</v>
      </c>
      <c r="AK138" s="46">
        <f t="shared" si="263"/>
        <v>0</v>
      </c>
      <c r="AL138" s="46">
        <f t="shared" si="263"/>
        <v>0</v>
      </c>
      <c r="AM138" s="46">
        <f t="shared" si="263"/>
        <v>0</v>
      </c>
      <c r="AN138" s="46">
        <f t="shared" si="263"/>
        <v>0</v>
      </c>
      <c r="AO138" s="46">
        <f t="shared" si="263"/>
        <v>0</v>
      </c>
      <c r="AP138" s="46">
        <f t="shared" si="263"/>
        <v>0</v>
      </c>
      <c r="AQ138" s="46">
        <f t="shared" si="264"/>
        <v>0</v>
      </c>
      <c r="AR138" s="46">
        <f t="shared" si="264"/>
        <v>0</v>
      </c>
      <c r="AS138" s="46">
        <f t="shared" si="264"/>
        <v>0</v>
      </c>
      <c r="AT138" s="46">
        <f t="shared" si="264"/>
        <v>0</v>
      </c>
      <c r="AU138" s="46">
        <f t="shared" si="264"/>
        <v>0</v>
      </c>
      <c r="AV138" s="46">
        <f t="shared" si="264"/>
        <v>0</v>
      </c>
      <c r="AW138" s="46">
        <f t="shared" si="264"/>
        <v>0</v>
      </c>
      <c r="AX138" s="46">
        <f t="shared" si="264"/>
        <v>0</v>
      </c>
      <c r="AY138" s="46">
        <f t="shared" si="264"/>
        <v>0</v>
      </c>
      <c r="AZ138" s="46">
        <f t="shared" si="264"/>
        <v>0</v>
      </c>
      <c r="BA138" s="46">
        <f t="shared" si="264"/>
        <v>0</v>
      </c>
      <c r="BB138" s="46">
        <f t="shared" si="264"/>
        <v>0</v>
      </c>
      <c r="BC138" s="46">
        <f t="shared" si="264"/>
        <v>0</v>
      </c>
      <c r="BD138" s="46">
        <f t="shared" si="264"/>
        <v>0</v>
      </c>
      <c r="BE138" s="46">
        <f t="shared" si="264"/>
        <v>0</v>
      </c>
      <c r="BF138" s="46">
        <f t="shared" si="265"/>
        <v>0</v>
      </c>
      <c r="BG138" s="46">
        <f t="shared" si="265"/>
        <v>0</v>
      </c>
      <c r="BH138" s="46">
        <f t="shared" si="265"/>
        <v>0</v>
      </c>
      <c r="BI138" s="46">
        <f t="shared" si="265"/>
        <v>0</v>
      </c>
      <c r="BJ138" s="46">
        <f t="shared" si="265"/>
        <v>0</v>
      </c>
      <c r="BK138" s="46"/>
      <c r="BL138" s="46">
        <f t="shared" si="266"/>
        <v>0</v>
      </c>
      <c r="BM138" s="46">
        <f t="shared" si="266"/>
        <v>0</v>
      </c>
      <c r="BN138" s="46">
        <f t="shared" si="266"/>
        <v>0</v>
      </c>
      <c r="BO138" s="46">
        <f t="shared" si="266"/>
        <v>0</v>
      </c>
      <c r="BP138" s="46">
        <f t="shared" si="266"/>
        <v>0</v>
      </c>
      <c r="BQ138" s="46">
        <f t="shared" si="266"/>
        <v>0</v>
      </c>
      <c r="BR138" s="46">
        <f t="shared" si="266"/>
        <v>0</v>
      </c>
      <c r="BS138" s="46">
        <f t="shared" si="266"/>
        <v>0</v>
      </c>
      <c r="BT138" s="46">
        <f t="shared" si="266"/>
        <v>0</v>
      </c>
      <c r="BU138" s="46">
        <f t="shared" si="266"/>
        <v>0</v>
      </c>
      <c r="CL138" s="51"/>
      <c r="CM138" s="51"/>
      <c r="CN138" s="51"/>
    </row>
    <row r="139" spans="2:92" x14ac:dyDescent="0.2">
      <c r="H139" s="1"/>
      <c r="J139" s="2"/>
      <c r="K139" s="111" t="s">
        <v>158</v>
      </c>
      <c r="M139" s="35"/>
      <c r="N139" s="35"/>
      <c r="AG139" s="46">
        <f t="shared" si="263"/>
        <v>0</v>
      </c>
      <c r="AH139" s="46">
        <f t="shared" si="263"/>
        <v>0</v>
      </c>
      <c r="AI139" s="46">
        <f t="shared" si="263"/>
        <v>0</v>
      </c>
      <c r="AJ139" s="46">
        <f t="shared" si="263"/>
        <v>0</v>
      </c>
      <c r="AK139" s="46">
        <f t="shared" si="263"/>
        <v>0</v>
      </c>
      <c r="AL139" s="46">
        <f t="shared" si="263"/>
        <v>0</v>
      </c>
      <c r="AM139" s="46">
        <f t="shared" si="263"/>
        <v>0</v>
      </c>
      <c r="AN139" s="46">
        <f t="shared" si="263"/>
        <v>0</v>
      </c>
      <c r="AO139" s="46">
        <f t="shared" si="263"/>
        <v>0</v>
      </c>
      <c r="AP139" s="46">
        <f t="shared" si="263"/>
        <v>0</v>
      </c>
      <c r="AQ139" s="46">
        <f t="shared" si="264"/>
        <v>0</v>
      </c>
      <c r="AR139" s="46">
        <f t="shared" si="264"/>
        <v>0</v>
      </c>
      <c r="AS139" s="46">
        <f t="shared" si="264"/>
        <v>0</v>
      </c>
      <c r="AT139" s="46">
        <f t="shared" si="264"/>
        <v>0</v>
      </c>
      <c r="AU139" s="46">
        <f t="shared" si="264"/>
        <v>0</v>
      </c>
      <c r="AV139" s="46">
        <f t="shared" si="264"/>
        <v>0</v>
      </c>
      <c r="AW139" s="46">
        <f t="shared" si="264"/>
        <v>0</v>
      </c>
      <c r="AX139" s="46">
        <f t="shared" si="264"/>
        <v>0</v>
      </c>
      <c r="AY139" s="46">
        <f t="shared" si="264"/>
        <v>0</v>
      </c>
      <c r="AZ139" s="46">
        <f t="shared" si="264"/>
        <v>0</v>
      </c>
      <c r="BA139" s="46">
        <f t="shared" si="264"/>
        <v>0</v>
      </c>
      <c r="BB139" s="46">
        <f t="shared" si="264"/>
        <v>0</v>
      </c>
      <c r="BC139" s="46">
        <f t="shared" si="264"/>
        <v>0</v>
      </c>
      <c r="BD139" s="46">
        <f t="shared" si="264"/>
        <v>0</v>
      </c>
      <c r="BE139" s="46">
        <f t="shared" si="264"/>
        <v>0</v>
      </c>
      <c r="BF139" s="46">
        <f t="shared" si="265"/>
        <v>0</v>
      </c>
      <c r="BG139" s="46">
        <f t="shared" si="265"/>
        <v>0</v>
      </c>
      <c r="BH139" s="46">
        <f t="shared" si="265"/>
        <v>0</v>
      </c>
      <c r="BI139" s="46">
        <f t="shared" si="265"/>
        <v>0</v>
      </c>
      <c r="BJ139" s="46">
        <f t="shared" si="265"/>
        <v>0</v>
      </c>
      <c r="BK139" s="46"/>
      <c r="BL139" s="46">
        <f t="shared" si="266"/>
        <v>0</v>
      </c>
      <c r="BM139" s="46">
        <f t="shared" si="266"/>
        <v>0</v>
      </c>
      <c r="BN139" s="46">
        <f t="shared" si="266"/>
        <v>0</v>
      </c>
      <c r="BO139" s="46">
        <f t="shared" si="266"/>
        <v>0</v>
      </c>
      <c r="BP139" s="46">
        <f t="shared" si="266"/>
        <v>0</v>
      </c>
      <c r="BQ139" s="46">
        <f t="shared" si="266"/>
        <v>0</v>
      </c>
      <c r="BR139" s="46">
        <f t="shared" si="266"/>
        <v>0</v>
      </c>
      <c r="BS139" s="46">
        <f t="shared" si="266"/>
        <v>0</v>
      </c>
      <c r="BT139" s="46">
        <f t="shared" si="266"/>
        <v>0</v>
      </c>
      <c r="BU139" s="46">
        <f t="shared" si="266"/>
        <v>0</v>
      </c>
      <c r="CL139" s="51"/>
      <c r="CM139" s="51"/>
      <c r="CN139" s="51"/>
    </row>
    <row r="140" spans="2:92" x14ac:dyDescent="0.2">
      <c r="H140" s="1"/>
      <c r="J140" s="2"/>
      <c r="K140" s="111" t="s">
        <v>31</v>
      </c>
      <c r="M140" s="35"/>
      <c r="N140" s="35"/>
      <c r="AG140" s="46">
        <f t="shared" si="263"/>
        <v>0</v>
      </c>
      <c r="AH140" s="46">
        <f t="shared" si="263"/>
        <v>0</v>
      </c>
      <c r="AI140" s="46">
        <f t="shared" si="263"/>
        <v>0</v>
      </c>
      <c r="AJ140" s="46">
        <f t="shared" si="263"/>
        <v>0</v>
      </c>
      <c r="AK140" s="46">
        <f t="shared" si="263"/>
        <v>0</v>
      </c>
      <c r="AL140" s="46">
        <f t="shared" si="263"/>
        <v>0</v>
      </c>
      <c r="AM140" s="46">
        <f t="shared" si="263"/>
        <v>0</v>
      </c>
      <c r="AN140" s="46">
        <f t="shared" si="263"/>
        <v>0</v>
      </c>
      <c r="AO140" s="46">
        <f t="shared" si="263"/>
        <v>0</v>
      </c>
      <c r="AP140" s="46">
        <f t="shared" si="263"/>
        <v>0</v>
      </c>
      <c r="AQ140" s="46">
        <f t="shared" si="264"/>
        <v>0</v>
      </c>
      <c r="AR140" s="46">
        <f t="shared" si="264"/>
        <v>0</v>
      </c>
      <c r="AS140" s="46">
        <f t="shared" si="264"/>
        <v>0</v>
      </c>
      <c r="AT140" s="46">
        <f t="shared" si="264"/>
        <v>0</v>
      </c>
      <c r="AU140" s="46">
        <f t="shared" si="264"/>
        <v>0</v>
      </c>
      <c r="AV140" s="46">
        <f t="shared" si="264"/>
        <v>0</v>
      </c>
      <c r="AW140" s="46">
        <f t="shared" si="264"/>
        <v>0</v>
      </c>
      <c r="AX140" s="46">
        <f t="shared" si="264"/>
        <v>0</v>
      </c>
      <c r="AY140" s="46">
        <f t="shared" si="264"/>
        <v>0</v>
      </c>
      <c r="AZ140" s="46">
        <f t="shared" si="264"/>
        <v>0</v>
      </c>
      <c r="BA140" s="46">
        <f t="shared" si="264"/>
        <v>0</v>
      </c>
      <c r="BB140" s="46">
        <f t="shared" si="264"/>
        <v>0</v>
      </c>
      <c r="BC140" s="46">
        <f t="shared" si="264"/>
        <v>0</v>
      </c>
      <c r="BD140" s="46">
        <f t="shared" si="264"/>
        <v>0</v>
      </c>
      <c r="BE140" s="46">
        <f t="shared" si="264"/>
        <v>0</v>
      </c>
      <c r="BF140" s="46">
        <f t="shared" si="265"/>
        <v>0</v>
      </c>
      <c r="BG140" s="46">
        <f t="shared" si="265"/>
        <v>0</v>
      </c>
      <c r="BH140" s="46">
        <f t="shared" si="265"/>
        <v>0</v>
      </c>
      <c r="BI140" s="46">
        <f t="shared" si="265"/>
        <v>0</v>
      </c>
      <c r="BJ140" s="46">
        <f t="shared" si="265"/>
        <v>0</v>
      </c>
      <c r="BK140" s="46"/>
      <c r="BL140" s="46">
        <f t="shared" si="266"/>
        <v>0</v>
      </c>
      <c r="BM140" s="46">
        <f t="shared" si="266"/>
        <v>0</v>
      </c>
      <c r="BN140" s="46">
        <f t="shared" si="266"/>
        <v>0</v>
      </c>
      <c r="BO140" s="46">
        <f t="shared" si="266"/>
        <v>0</v>
      </c>
      <c r="BP140" s="46">
        <f t="shared" si="266"/>
        <v>0</v>
      </c>
      <c r="BQ140" s="46">
        <f t="shared" si="266"/>
        <v>0</v>
      </c>
      <c r="BR140" s="46">
        <f t="shared" si="266"/>
        <v>0</v>
      </c>
      <c r="BS140" s="46">
        <f t="shared" si="266"/>
        <v>0</v>
      </c>
      <c r="BT140" s="46">
        <f t="shared" si="266"/>
        <v>0</v>
      </c>
      <c r="BU140" s="46">
        <f t="shared" si="266"/>
        <v>0</v>
      </c>
      <c r="CL140" s="51"/>
      <c r="CM140" s="51"/>
      <c r="CN140" s="51"/>
    </row>
    <row r="142" spans="2:92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</row>
  </sheetData>
  <sheetProtection sheet="1" objects="1" scenarios="1" formatCells="0" formatColumns="0" formatRows="0" sort="0" autoFilter="0" pivotTables="0"/>
  <mergeCells count="2">
    <mergeCell ref="CJ2:CJ7"/>
    <mergeCell ref="CI7:CI8"/>
  </mergeCells>
  <phoneticPr fontId="2" type="noConversion"/>
  <conditionalFormatting sqref="BW9:CA128 O6:P6 T6:V6 C9:I128 L9:P128 CF9:CF128 R9:V128 X9:X128 AE9:AE128">
    <cfRule type="expression" dxfId="111" priority="35" stopIfTrue="1">
      <formula>MOD(ROW(C6)-ROW(C$7),5) = 1</formula>
    </cfRule>
    <cfRule type="expression" dxfId="110" priority="36" stopIfTrue="1">
      <formula>MOD(ROW(C6)-ROW(C$7),5) = 2</formula>
    </cfRule>
  </conditionalFormatting>
  <conditionalFormatting sqref="Y6 S6 Y9:Y128">
    <cfRule type="expression" dxfId="109" priority="40" stopIfTrue="1">
      <formula>MOD(ROW(S6)-ROW(R$7),5) = 1</formula>
    </cfRule>
    <cfRule type="expression" dxfId="108" priority="41" stopIfTrue="1">
      <formula>MOD(ROW(S6)-ROW(R$7),5) = 2</formula>
    </cfRule>
  </conditionalFormatting>
  <conditionalFormatting sqref="R6 X6">
    <cfRule type="expression" dxfId="107" priority="42" stopIfTrue="1">
      <formula>MOD(ROW(R6)-ROW(#REF!),5) = 1</formula>
    </cfRule>
    <cfRule type="expression" dxfId="106" priority="43" stopIfTrue="1">
      <formula>MOD(ROW(R6)-ROW(#REF!),5) = 2</formula>
    </cfRule>
  </conditionalFormatting>
  <conditionalFormatting sqref="AG134:BU140">
    <cfRule type="expression" dxfId="105" priority="34" stopIfTrue="1">
      <formula>$K134=AG$7</formula>
    </cfRule>
  </conditionalFormatting>
  <conditionalFormatting sqref="J9:K128">
    <cfRule type="expression" dxfId="104" priority="29" stopIfTrue="1">
      <formula>MOD(ROW(J9)-ROW(J$7),5) = 1</formula>
    </cfRule>
    <cfRule type="expression" dxfId="103" priority="30" stopIfTrue="1">
      <formula>MOD(ROW(J9)-ROW(J$7),5) = 2</formula>
    </cfRule>
  </conditionalFormatting>
  <conditionalFormatting sqref="AG9:BJ128">
    <cfRule type="expression" dxfId="102" priority="27">
      <formula>AG9&lt;&gt;AG$7</formula>
    </cfRule>
    <cfRule type="expression" dxfId="101" priority="28">
      <formula>MOD(ROW(AG9)-ROW(AG$7),5) = 1</formula>
    </cfRule>
  </conditionalFormatting>
  <conditionalFormatting sqref="BL9:BU128">
    <cfRule type="expression" dxfId="100" priority="22">
      <formula>BL9&lt;&gt;BL$7</formula>
    </cfRule>
    <cfRule type="expression" dxfId="99" priority="23">
      <formula>MOD(ROW(BL9)-ROW(BL$7),5) = 1</formula>
    </cfRule>
    <cfRule type="expression" dxfId="98" priority="24">
      <formula>BL$8 = 1</formula>
    </cfRule>
  </conditionalFormatting>
  <conditionalFormatting sqref="DV4:DZ5 EE4:EE5 BL6:BU6 BL8:BU8">
    <cfRule type="expression" dxfId="97" priority="21" stopIfTrue="1">
      <formula>BL$8=1</formula>
    </cfRule>
  </conditionalFormatting>
  <conditionalFormatting sqref="B9:B128">
    <cfRule type="expression" dxfId="96" priority="17" stopIfTrue="1">
      <formula>MOD(ROW(B9)-ROW(B$7),5) = 1</formula>
    </cfRule>
    <cfRule type="expression" dxfId="95" priority="18" stopIfTrue="1">
      <formula>MOD(ROW(B9)-ROW(B$7),5) = 2</formula>
    </cfRule>
  </conditionalFormatting>
  <conditionalFormatting sqref="EA4:ED5">
    <cfRule type="expression" dxfId="94" priority="11" stopIfTrue="1">
      <formula>EA$8=1</formula>
    </cfRule>
  </conditionalFormatting>
  <conditionalFormatting sqref="CB9:CE128">
    <cfRule type="expression" dxfId="93" priority="9" stopIfTrue="1">
      <formula>MOD(ROW(CB9)-ROW(CB$7),5) = 1</formula>
    </cfRule>
    <cfRule type="expression" dxfId="92" priority="10" stopIfTrue="1">
      <formula>MOD(ROW(CB9)-ROW(CB$7),5) = 2</formula>
    </cfRule>
  </conditionalFormatting>
  <conditionalFormatting sqref="Z9:AD128">
    <cfRule type="expression" dxfId="91" priority="1" stopIfTrue="1">
      <formula>MOD(ROW(Z9)-ROW(Z$7),5) = 1</formula>
    </cfRule>
    <cfRule type="expression" dxfId="90" priority="2" stopIfTrue="1">
      <formula>MOD(ROW(Z9)-ROW(Z$7),5) = 2</formula>
    </cfRule>
  </conditionalFormatting>
  <printOptions horizontalCentered="1"/>
  <pageMargins left="0" right="0" top="0" bottom="0" header="0" footer="0"/>
  <pageSetup paperSize="9" scale="46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stopIfTrue="1" id="{0E5EB69E-B4AA-40D8-890C-322873EE7DD6}">
            <xm:f>MOD(ROW('Trail-1'!Q9)-ROW('Trail-1'!Q$7),5) = 1</xm:f>
            <x14:dxf>
              <border>
                <bottom style="thin">
                  <color indexed="64"/>
                </bottom>
              </border>
            </x14:dxf>
          </x14:cfRule>
          <x14:cfRule type="expression" priority="8" stopIfTrue="1" id="{35735036-BBC2-45AF-9D24-AA60AFD14601}">
            <xm:f>MOD(ROW('Trail-1'!Q9)-ROW('Trail-1'!Q$7),5) = 2</xm:f>
            <x14:dxf>
              <border>
                <top style="thin">
                  <color indexed="64"/>
                </top>
              </border>
            </x14:dxf>
          </x14:cfRule>
          <xm:sqref>Q9:Q128 W9:W128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pageSetUpPr fitToPage="1"/>
  </sheetPr>
  <dimension ref="B1:EP142"/>
  <sheetViews>
    <sheetView zoomScale="80" zoomScaleNormal="80" workbookViewId="0">
      <pane xSplit="14" ySplit="8" topLeftCell="BW9" activePane="bottomRight" state="frozen"/>
      <selection activeCell="AI6" sqref="AI6"/>
      <selection pane="topRight" activeCell="AI6" sqref="AI6"/>
      <selection pane="bottomLeft" activeCell="AI6" sqref="AI6"/>
      <selection pane="bottomRight" activeCell="AI6" sqref="AI6"/>
    </sheetView>
  </sheetViews>
  <sheetFormatPr defaultRowHeight="12.75" x14ac:dyDescent="0.2"/>
  <cols>
    <col min="1" max="1" width="3.5703125" style="1" customWidth="1"/>
    <col min="2" max="2" width="5.28515625" style="1" customWidth="1"/>
    <col min="3" max="5" width="4.28515625" style="1" customWidth="1"/>
    <col min="6" max="6" width="23.28515625" style="1" customWidth="1"/>
    <col min="7" max="7" width="8.42578125" style="1" customWidth="1"/>
    <col min="8" max="8" width="5.5703125" style="2" customWidth="1"/>
    <col min="9" max="9" width="10.7109375" style="1" bestFit="1" customWidth="1"/>
    <col min="10" max="10" width="6" style="1" customWidth="1"/>
    <col min="11" max="11" width="7.28515625" style="1" customWidth="1"/>
    <col min="12" max="12" width="9.7109375" style="24" customWidth="1"/>
    <col min="13" max="13" width="5.140625" style="1" customWidth="1"/>
    <col min="14" max="14" width="9.140625" style="1"/>
    <col min="15" max="19" width="4.7109375" style="1" customWidth="1"/>
    <col min="20" max="20" width="9.7109375" style="1" customWidth="1"/>
    <col min="21" max="25" width="4.7109375" style="1" customWidth="1"/>
    <col min="26" max="26" width="9.7109375" style="1" customWidth="1"/>
    <col min="27" max="27" width="6.7109375" style="24" customWidth="1"/>
    <col min="28" max="28" width="9.28515625" style="24" customWidth="1"/>
    <col min="29" max="29" width="5.7109375" style="24" customWidth="1"/>
    <col min="30" max="30" width="6.28515625" style="24" customWidth="1"/>
    <col min="31" max="31" width="5.5703125" style="24" customWidth="1"/>
    <col min="32" max="32" width="3.7109375" style="24" customWidth="1"/>
    <col min="33" max="33" width="3.7109375" style="3" customWidth="1"/>
    <col min="34" max="34" width="3.7109375" style="4" customWidth="1"/>
    <col min="35" max="62" width="3.7109375" style="1" customWidth="1"/>
    <col min="63" max="63" width="3.7109375" style="24" customWidth="1"/>
    <col min="64" max="74" width="3.7109375" style="1" customWidth="1"/>
    <col min="75" max="84" width="5.7109375" style="1" customWidth="1"/>
    <col min="85" max="85" width="8" style="1" bestFit="1" customWidth="1"/>
    <col min="86" max="86" width="6" style="24" bestFit="1" customWidth="1"/>
    <col min="87" max="87" width="3" style="1" customWidth="1"/>
    <col min="88" max="88" width="5.5703125" style="38" customWidth="1"/>
    <col min="89" max="89" width="9.140625" style="15"/>
    <col min="90" max="94" width="9.140625" style="1"/>
    <col min="95" max="124" width="3.7109375" style="105" customWidth="1"/>
    <col min="125" max="125" width="17.5703125" style="1" customWidth="1"/>
    <col min="126" max="135" width="3.7109375" style="105" customWidth="1"/>
    <col min="136" max="136" width="9.140625" style="1"/>
    <col min="137" max="146" width="6.28515625" style="74" customWidth="1"/>
    <col min="147" max="16384" width="9.140625" style="1"/>
  </cols>
  <sheetData>
    <row r="1" spans="2:146" ht="30" customHeight="1" x14ac:dyDescent="0.2"/>
    <row r="2" spans="2:146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28"/>
      <c r="CJ2" s="268" t="s">
        <v>188</v>
      </c>
      <c r="CK2" s="28"/>
    </row>
    <row r="3" spans="2:146" ht="21.75" customHeight="1" x14ac:dyDescent="0.3">
      <c r="B3" s="114" t="str">
        <f>Trail_5_nazev &amp; "  " &amp; TEXT(Trail_5_datum,"d.m.") &amp; YEAR(Trail_5_datum)</f>
        <v xml:space="preserve">  0.1.1900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J3" s="269"/>
      <c r="CK3" s="20" t="s">
        <v>325</v>
      </c>
      <c r="CL3" s="20" t="s">
        <v>324</v>
      </c>
      <c r="CM3" s="108" t="s">
        <v>393</v>
      </c>
      <c r="CN3" s="20" t="s">
        <v>525</v>
      </c>
      <c r="CO3" s="202" t="s">
        <v>373</v>
      </c>
      <c r="CQ3" s="106" t="s">
        <v>320</v>
      </c>
      <c r="DV3" s="106"/>
    </row>
    <row r="4" spans="2:146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J4" s="269"/>
      <c r="CK4" s="20">
        <f>COUNTIF(BL7:BU7,"&gt; ''")</f>
        <v>0</v>
      </c>
      <c r="CL4" s="20">
        <f>60+Trail_1_TC</f>
        <v>90</v>
      </c>
      <c r="CM4" s="108">
        <f>CK4*CL4</f>
        <v>0</v>
      </c>
      <c r="CN4" s="1">
        <f>COUNTIF(AG7:BJ7,"&gt; ''")</f>
        <v>0</v>
      </c>
      <c r="CO4" s="55">
        <f ca="1">AVERAGE(LARGE(CO9:CO225,1),LARGE(CO9:CO225,2),LARGE(CO9:CO225,3))</f>
        <v>0</v>
      </c>
      <c r="DU4" s="229" t="s">
        <v>380</v>
      </c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G4" s="206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2:146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J5" s="269"/>
      <c r="CK5" s="20"/>
      <c r="DU5" s="230" t="s">
        <v>379</v>
      </c>
      <c r="DV5" s="198"/>
      <c r="DW5" s="198"/>
      <c r="DX5" s="169"/>
      <c r="DY5" s="169"/>
      <c r="DZ5" s="169"/>
      <c r="EA5" s="198"/>
      <c r="EB5" s="169"/>
      <c r="EC5" s="169"/>
      <c r="ED5" s="169"/>
      <c r="EE5" s="169"/>
      <c r="EG5" s="107">
        <f>IF(EG7&lt;=$DY$6,IF(EG7&lt;=$DW$6,IF(EG7&lt;=$DV$6,1,2),IF(EG7&lt;=$DX$6,3,4)),IF(EG7&lt;=$EE$6,5,6))</f>
        <v>6</v>
      </c>
      <c r="EH5" s="107">
        <f>IF(EH7&lt;=$DY$6,IF(EH7&lt;=$DW$6,IF(EH7&lt;=$DV$6,1,2),IF(EH7&lt;=$DX$6,3,4)),IF(EH7&lt;=$EE$6,5,6))</f>
        <v>6</v>
      </c>
      <c r="EI5" s="107">
        <f>IF(EI7&lt;=$DY$6,IF(EI7&lt;=$DW$6,IF(EI7&lt;=$DV$6,1,2),IF(EI7&lt;=$DX$6,3,4)),IF(EI7&lt;=$EE$6,5,6))</f>
        <v>6</v>
      </c>
      <c r="EJ5" s="107">
        <f>IF(EJ7&lt;=$DY$6,IF(EJ7&lt;=$DW$6,IF(EJ7&lt;=$DV$6,1,2),IF(EJ7&lt;=$DX$6,3,4)),IF(EJ7&lt;=$EE$6,5,6))</f>
        <v>6</v>
      </c>
      <c r="EK5" s="107">
        <f t="shared" ref="EK5:EP5" si="0">IF(EK7&lt;=$DY$6,IF(EK7&lt;=$DW$6,IF(EK7&lt;=$DV$6,1,2),IF(EK7&lt;=$DX$6,3,4)),IF(EK7&lt;=$EE$6,5,6))</f>
        <v>6</v>
      </c>
      <c r="EL5" s="107">
        <f t="shared" si="0"/>
        <v>6</v>
      </c>
      <c r="EM5" s="107">
        <f t="shared" si="0"/>
        <v>6</v>
      </c>
      <c r="EN5" s="107">
        <f t="shared" si="0"/>
        <v>6</v>
      </c>
      <c r="EO5" s="107">
        <f t="shared" si="0"/>
        <v>6</v>
      </c>
      <c r="EP5" s="107">
        <f t="shared" si="0"/>
        <v>6</v>
      </c>
    </row>
    <row r="6" spans="2:146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34"/>
      <c r="L6" s="54"/>
      <c r="M6" s="34"/>
      <c r="N6" s="55" t="e">
        <f ca="1">AVERAGE(LARGE(N9:N225,1),LARGE(N9:N225,2),LARGE(N9:N225,3))</f>
        <v>#NUM!</v>
      </c>
      <c r="O6" s="128"/>
      <c r="P6" s="128"/>
      <c r="Q6" s="34"/>
      <c r="R6" s="128"/>
      <c r="S6" s="128"/>
      <c r="T6" s="238"/>
      <c r="U6" s="128"/>
      <c r="V6" s="128"/>
      <c r="W6" s="34"/>
      <c r="X6" s="128"/>
      <c r="Y6" s="128"/>
      <c r="Z6" s="78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233">
        <f>EG5</f>
        <v>6</v>
      </c>
      <c r="BM6" s="233">
        <f>EH5</f>
        <v>6</v>
      </c>
      <c r="BN6" s="233">
        <f>EI5</f>
        <v>6</v>
      </c>
      <c r="BO6" s="233">
        <f>EJ5</f>
        <v>6</v>
      </c>
      <c r="BP6" s="233">
        <f t="shared" ref="BP6:BU6" si="1">EK5</f>
        <v>6</v>
      </c>
      <c r="BQ6" s="233">
        <f t="shared" si="1"/>
        <v>6</v>
      </c>
      <c r="BR6" s="233">
        <f t="shared" si="1"/>
        <v>6</v>
      </c>
      <c r="BS6" s="233">
        <f t="shared" si="1"/>
        <v>6</v>
      </c>
      <c r="BT6" s="233">
        <f t="shared" si="1"/>
        <v>6</v>
      </c>
      <c r="BU6" s="233">
        <f t="shared" si="1"/>
        <v>6</v>
      </c>
      <c r="BV6" s="208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J6" s="269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07">
        <f>SUM($CJ5:DV5)</f>
        <v>0</v>
      </c>
      <c r="DW6" s="107">
        <f>SUM($CJ5:DW5)</f>
        <v>0</v>
      </c>
      <c r="DX6" s="107">
        <f>SUM($CJ5:DX5)</f>
        <v>0</v>
      </c>
      <c r="DY6" s="107">
        <f>SUM($CJ5:DY5)</f>
        <v>0</v>
      </c>
      <c r="DZ6" s="107">
        <f>SUM($CJ5:DZ5)</f>
        <v>0</v>
      </c>
      <c r="EA6" s="107">
        <f>SUM($CJ5:EA5)</f>
        <v>0</v>
      </c>
      <c r="EB6" s="107">
        <f>SUM($CJ5:EB5)</f>
        <v>0</v>
      </c>
      <c r="EC6" s="107">
        <f>SUM($CJ5:EC5)</f>
        <v>0</v>
      </c>
      <c r="ED6" s="107">
        <f>SUM($CJ5:ED5)</f>
        <v>0</v>
      </c>
      <c r="EE6" s="107">
        <f>SUM($CJ5:EE5)</f>
        <v>0</v>
      </c>
      <c r="EF6" s="196"/>
      <c r="EG6" s="107">
        <f t="shared" ref="EG6:EJ6" si="2">IF(EG5=EF5,EF6+1,1)</f>
        <v>1</v>
      </c>
      <c r="EH6" s="107">
        <f t="shared" si="2"/>
        <v>2</v>
      </c>
      <c r="EI6" s="107">
        <f t="shared" si="2"/>
        <v>3</v>
      </c>
      <c r="EJ6" s="107">
        <f t="shared" si="2"/>
        <v>4</v>
      </c>
      <c r="EK6" s="107">
        <f t="shared" ref="EK6" si="3">IF(EK5=EJ5,EJ6+1,1)</f>
        <v>5</v>
      </c>
      <c r="EL6" s="107">
        <f t="shared" ref="EL6" si="4">IF(EL5=EK5,EK6+1,1)</f>
        <v>6</v>
      </c>
      <c r="EM6" s="107">
        <f t="shared" ref="EM6" si="5">IF(EM5=EL5,EL6+1,1)</f>
        <v>7</v>
      </c>
      <c r="EN6" s="107">
        <f t="shared" ref="EN6" si="6">IF(EN5=EM5,EM6+1,1)</f>
        <v>8</v>
      </c>
      <c r="EO6" s="107">
        <f t="shared" ref="EO6" si="7">IF(EO5=EN5,EN6+1,1)</f>
        <v>9</v>
      </c>
      <c r="EP6" s="107">
        <f t="shared" ref="EP6" si="8">IF(EP5=EO5,EO6+1,1)</f>
        <v>10</v>
      </c>
    </row>
    <row r="7" spans="2:146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27" t="s">
        <v>288</v>
      </c>
      <c r="P7" s="27"/>
      <c r="Q7" s="27"/>
      <c r="R7" s="27" t="str">
        <f>Texty!$A$15 &amp; " 1"</f>
        <v>cíl 1</v>
      </c>
      <c r="S7" s="173"/>
      <c r="T7" s="27"/>
      <c r="U7" s="27" t="s">
        <v>289</v>
      </c>
      <c r="V7" s="27"/>
      <c r="W7" s="27"/>
      <c r="X7" s="27" t="str">
        <f>Texty!$A$15 &amp; " 2"</f>
        <v>cíl 2</v>
      </c>
      <c r="Y7" s="173"/>
      <c r="Z7" s="27"/>
      <c r="AA7" s="7" t="s">
        <v>15</v>
      </c>
      <c r="AB7" s="25"/>
      <c r="AC7" s="25" t="str">
        <f>Texty!$A$11</f>
        <v>čas</v>
      </c>
      <c r="AD7" s="25"/>
      <c r="AE7" s="123"/>
      <c r="AF7" s="13"/>
      <c r="AG7" s="218"/>
      <c r="AH7" s="169"/>
      <c r="AI7" s="169"/>
      <c r="AJ7" s="169"/>
      <c r="AK7" s="219"/>
      <c r="AL7" s="218"/>
      <c r="AM7" s="169"/>
      <c r="AN7" s="169"/>
      <c r="AO7" s="169"/>
      <c r="AP7" s="219"/>
      <c r="AQ7" s="218"/>
      <c r="AR7" s="169"/>
      <c r="AS7" s="169"/>
      <c r="AT7" s="169"/>
      <c r="AU7" s="219"/>
      <c r="AV7" s="218"/>
      <c r="AW7" s="169"/>
      <c r="AX7" s="169"/>
      <c r="AY7" s="169"/>
      <c r="AZ7" s="219"/>
      <c r="BA7" s="218"/>
      <c r="BB7" s="169"/>
      <c r="BC7" s="169"/>
      <c r="BD7" s="169"/>
      <c r="BE7" s="219"/>
      <c r="BF7" s="218"/>
      <c r="BG7" s="169"/>
      <c r="BH7" s="169"/>
      <c r="BI7" s="198"/>
      <c r="BJ7" s="220"/>
      <c r="BK7" s="216"/>
      <c r="BL7" s="205"/>
      <c r="BM7" s="59"/>
      <c r="BN7" s="205"/>
      <c r="BO7" s="205"/>
      <c r="BP7" s="205"/>
      <c r="BQ7" s="205"/>
      <c r="BR7" s="205"/>
      <c r="BS7" s="205"/>
      <c r="BT7" s="205"/>
      <c r="BU7" s="205"/>
      <c r="BV7" s="213"/>
      <c r="BW7" s="234" t="str">
        <f>Texty!$A$11</f>
        <v>čas</v>
      </c>
      <c r="BX7" s="234" t="str">
        <f>Texty!$A$11</f>
        <v>čas</v>
      </c>
      <c r="BY7" s="234" t="str">
        <f>Texty!$A$11</f>
        <v>čas</v>
      </c>
      <c r="BZ7" s="234" t="str">
        <f>Texty!$A$11</f>
        <v>čas</v>
      </c>
      <c r="CA7" s="234" t="str">
        <f>Texty!$A$11</f>
        <v>čas</v>
      </c>
      <c r="CB7" s="234" t="str">
        <f>Texty!$A$11</f>
        <v>čas</v>
      </c>
      <c r="CC7" s="234" t="str">
        <f>Texty!$A$11</f>
        <v>čas</v>
      </c>
      <c r="CD7" s="234" t="str">
        <f>Texty!$A$11</f>
        <v>čas</v>
      </c>
      <c r="CE7" s="234" t="str">
        <f>Texty!$A$11</f>
        <v>čas</v>
      </c>
      <c r="CF7" s="234" t="str">
        <f>Texty!$A$11</f>
        <v>čas</v>
      </c>
      <c r="CG7" s="100" t="str">
        <f>Texty!$A$16</f>
        <v>součet</v>
      </c>
      <c r="CH7" s="7"/>
      <c r="CI7" s="270"/>
      <c r="CJ7" s="269"/>
      <c r="CK7" s="20" t="s">
        <v>22</v>
      </c>
      <c r="CL7" s="14" t="s">
        <v>4</v>
      </c>
      <c r="CM7" s="14" t="s">
        <v>4</v>
      </c>
      <c r="CN7" s="14" t="s">
        <v>4</v>
      </c>
      <c r="CQ7" s="107">
        <f t="shared" ref="CQ7:DT7" si="9">COLUMN(AG6)-COLUMN($AG$6)+1</f>
        <v>1</v>
      </c>
      <c r="CR7" s="107">
        <f t="shared" si="9"/>
        <v>2</v>
      </c>
      <c r="CS7" s="107">
        <f t="shared" si="9"/>
        <v>3</v>
      </c>
      <c r="CT7" s="107">
        <f t="shared" si="9"/>
        <v>4</v>
      </c>
      <c r="CU7" s="107">
        <f t="shared" si="9"/>
        <v>5</v>
      </c>
      <c r="CV7" s="107">
        <f t="shared" si="9"/>
        <v>6</v>
      </c>
      <c r="CW7" s="107">
        <f t="shared" si="9"/>
        <v>7</v>
      </c>
      <c r="CX7" s="107">
        <f t="shared" si="9"/>
        <v>8</v>
      </c>
      <c r="CY7" s="107">
        <f t="shared" si="9"/>
        <v>9</v>
      </c>
      <c r="CZ7" s="107">
        <f t="shared" si="9"/>
        <v>10</v>
      </c>
      <c r="DA7" s="107">
        <f t="shared" si="9"/>
        <v>11</v>
      </c>
      <c r="DB7" s="107">
        <f t="shared" si="9"/>
        <v>12</v>
      </c>
      <c r="DC7" s="107">
        <f t="shared" si="9"/>
        <v>13</v>
      </c>
      <c r="DD7" s="107">
        <f t="shared" si="9"/>
        <v>14</v>
      </c>
      <c r="DE7" s="107">
        <f t="shared" si="9"/>
        <v>15</v>
      </c>
      <c r="DF7" s="107">
        <f t="shared" si="9"/>
        <v>16</v>
      </c>
      <c r="DG7" s="107">
        <f t="shared" si="9"/>
        <v>17</v>
      </c>
      <c r="DH7" s="107">
        <f t="shared" si="9"/>
        <v>18</v>
      </c>
      <c r="DI7" s="107">
        <f t="shared" si="9"/>
        <v>19</v>
      </c>
      <c r="DJ7" s="107">
        <f t="shared" si="9"/>
        <v>20</v>
      </c>
      <c r="DK7" s="107">
        <f t="shared" si="9"/>
        <v>21</v>
      </c>
      <c r="DL7" s="107">
        <f t="shared" si="9"/>
        <v>22</v>
      </c>
      <c r="DM7" s="107">
        <f t="shared" si="9"/>
        <v>23</v>
      </c>
      <c r="DN7" s="107">
        <f t="shared" si="9"/>
        <v>24</v>
      </c>
      <c r="DO7" s="107">
        <f t="shared" si="9"/>
        <v>25</v>
      </c>
      <c r="DP7" s="107">
        <f t="shared" si="9"/>
        <v>26</v>
      </c>
      <c r="DQ7" s="107">
        <f t="shared" si="9"/>
        <v>27</v>
      </c>
      <c r="DR7" s="107">
        <f t="shared" si="9"/>
        <v>28</v>
      </c>
      <c r="DS7" s="107">
        <f t="shared" si="9"/>
        <v>29</v>
      </c>
      <c r="DT7" s="107">
        <f t="shared" si="9"/>
        <v>30</v>
      </c>
      <c r="DV7" s="107">
        <f t="shared" ref="DV7:EE7" si="10">COLUMN(BL6)-COLUMN($BL$6)+1</f>
        <v>1</v>
      </c>
      <c r="DW7" s="107">
        <f t="shared" si="10"/>
        <v>2</v>
      </c>
      <c r="DX7" s="107">
        <f t="shared" si="10"/>
        <v>3</v>
      </c>
      <c r="DY7" s="107">
        <f t="shared" si="10"/>
        <v>4</v>
      </c>
      <c r="DZ7" s="107">
        <f t="shared" si="10"/>
        <v>5</v>
      </c>
      <c r="EA7" s="107">
        <f t="shared" si="10"/>
        <v>6</v>
      </c>
      <c r="EB7" s="107">
        <f t="shared" si="10"/>
        <v>7</v>
      </c>
      <c r="EC7" s="107">
        <f t="shared" si="10"/>
        <v>8</v>
      </c>
      <c r="ED7" s="107">
        <f t="shared" si="10"/>
        <v>9</v>
      </c>
      <c r="EE7" s="107">
        <f t="shared" si="10"/>
        <v>10</v>
      </c>
      <c r="EG7" s="231">
        <f>COLUMN(P6)-COLUMN($P$6)+1</f>
        <v>1</v>
      </c>
      <c r="EH7" s="231">
        <f>COLUMN(R6)-COLUMN($P$6)+1</f>
        <v>3</v>
      </c>
      <c r="EI7" s="231">
        <f>COLUMN(S6)-COLUMN($P$6)+1</f>
        <v>4</v>
      </c>
      <c r="EJ7" s="231">
        <f>COLUMN(T6)-COLUMN($P$6)+1</f>
        <v>5</v>
      </c>
      <c r="EK7" s="231">
        <f>COLUMN(U6)-COLUMN($P$6)+1</f>
        <v>6</v>
      </c>
      <c r="EL7" s="231">
        <f>COLUMN(V6)-COLUMN($P$6)+1</f>
        <v>7</v>
      </c>
      <c r="EM7" s="231">
        <f>COLUMN(X6)-COLUMN($P$6)+1</f>
        <v>9</v>
      </c>
      <c r="EN7" s="231">
        <f>COLUMN(Y6)-COLUMN($P$6)+1</f>
        <v>10</v>
      </c>
      <c r="EO7" s="231">
        <f>COLUMN(Z6)-COLUMN($P$6)+1</f>
        <v>11</v>
      </c>
      <c r="EP7" s="231">
        <f>COLUMN(AA6)-COLUMN($P$6)+1</f>
        <v>12</v>
      </c>
    </row>
    <row r="8" spans="2:146" s="186" customFormat="1" ht="13.5" customHeight="1" x14ac:dyDescent="0.2">
      <c r="B8" s="235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7" t="s">
        <v>301</v>
      </c>
      <c r="P8" s="177" t="s">
        <v>18</v>
      </c>
      <c r="Q8" s="177" t="s">
        <v>17</v>
      </c>
      <c r="R8" s="177" t="s">
        <v>301</v>
      </c>
      <c r="S8" s="177" t="s">
        <v>18</v>
      </c>
      <c r="T8" s="177" t="s">
        <v>17</v>
      </c>
      <c r="U8" s="177" t="s">
        <v>301</v>
      </c>
      <c r="V8" s="177" t="s">
        <v>18</v>
      </c>
      <c r="W8" s="177" t="s">
        <v>17</v>
      </c>
      <c r="X8" s="177" t="s">
        <v>301</v>
      </c>
      <c r="Y8" s="177" t="s">
        <v>18</v>
      </c>
      <c r="Z8" s="177" t="s">
        <v>17</v>
      </c>
      <c r="AA8" s="179"/>
      <c r="AB8" s="179"/>
      <c r="AC8" s="179" t="s">
        <v>18</v>
      </c>
      <c r="AD8" s="179" t="s">
        <v>17</v>
      </c>
      <c r="AE8" s="180" t="s">
        <v>16</v>
      </c>
      <c r="AF8" s="179"/>
      <c r="AG8" s="214">
        <v>1</v>
      </c>
      <c r="AH8" s="181">
        <v>2</v>
      </c>
      <c r="AI8" s="181">
        <v>3</v>
      </c>
      <c r="AJ8" s="181">
        <v>4</v>
      </c>
      <c r="AK8" s="236">
        <v>5</v>
      </c>
      <c r="AL8" s="214">
        <v>6</v>
      </c>
      <c r="AM8" s="181">
        <v>7</v>
      </c>
      <c r="AN8" s="181">
        <v>8</v>
      </c>
      <c r="AO8" s="181">
        <v>9</v>
      </c>
      <c r="AP8" s="236">
        <v>10</v>
      </c>
      <c r="AQ8" s="214">
        <v>11</v>
      </c>
      <c r="AR8" s="181">
        <v>12</v>
      </c>
      <c r="AS8" s="181">
        <v>13</v>
      </c>
      <c r="AT8" s="181">
        <v>14</v>
      </c>
      <c r="AU8" s="236">
        <v>15</v>
      </c>
      <c r="AV8" s="214">
        <v>16</v>
      </c>
      <c r="AW8" s="181">
        <v>17</v>
      </c>
      <c r="AX8" s="181">
        <v>18</v>
      </c>
      <c r="AY8" s="181">
        <v>19</v>
      </c>
      <c r="AZ8" s="236">
        <v>20</v>
      </c>
      <c r="BA8" s="214">
        <v>21</v>
      </c>
      <c r="BB8" s="181">
        <v>22</v>
      </c>
      <c r="BC8" s="181">
        <v>23</v>
      </c>
      <c r="BD8" s="181">
        <v>24</v>
      </c>
      <c r="BE8" s="236">
        <v>25</v>
      </c>
      <c r="BF8" s="214">
        <v>26</v>
      </c>
      <c r="BG8" s="181">
        <v>27</v>
      </c>
      <c r="BH8" s="181">
        <v>28</v>
      </c>
      <c r="BI8" s="181">
        <v>29</v>
      </c>
      <c r="BJ8" s="236">
        <v>30</v>
      </c>
      <c r="BK8" s="217"/>
      <c r="BL8" s="181">
        <f>EG6</f>
        <v>1</v>
      </c>
      <c r="BM8" s="181">
        <f>EH6</f>
        <v>2</v>
      </c>
      <c r="BN8" s="181">
        <f>EI6</f>
        <v>3</v>
      </c>
      <c r="BO8" s="181">
        <f>EJ6</f>
        <v>4</v>
      </c>
      <c r="BP8" s="181">
        <f t="shared" ref="BP8:BU8" si="11">EK6</f>
        <v>5</v>
      </c>
      <c r="BQ8" s="181">
        <f t="shared" si="11"/>
        <v>6</v>
      </c>
      <c r="BR8" s="181">
        <f t="shared" si="11"/>
        <v>7</v>
      </c>
      <c r="BS8" s="181">
        <f t="shared" si="11"/>
        <v>8</v>
      </c>
      <c r="BT8" s="181">
        <f t="shared" si="11"/>
        <v>9</v>
      </c>
      <c r="BU8" s="181">
        <f t="shared" si="11"/>
        <v>10</v>
      </c>
      <c r="BV8" s="214"/>
      <c r="BW8" s="181" t="s">
        <v>2</v>
      </c>
      <c r="BX8" s="181" t="s">
        <v>3</v>
      </c>
      <c r="BY8" s="181" t="s">
        <v>7</v>
      </c>
      <c r="BZ8" s="181" t="s">
        <v>123</v>
      </c>
      <c r="CA8" s="181" t="s">
        <v>124</v>
      </c>
      <c r="CB8" s="181" t="s">
        <v>125</v>
      </c>
      <c r="CC8" s="181" t="s">
        <v>159</v>
      </c>
      <c r="CD8" s="181" t="s">
        <v>160</v>
      </c>
      <c r="CE8" s="181" t="s">
        <v>198</v>
      </c>
      <c r="CF8" s="181" t="s">
        <v>199</v>
      </c>
      <c r="CG8" s="182" t="str">
        <f>Texty!$A$17</f>
        <v>časů</v>
      </c>
      <c r="CH8" s="179" t="str">
        <f>Texty!$A$10</f>
        <v>body</v>
      </c>
      <c r="CI8" s="270"/>
      <c r="CJ8" s="183"/>
      <c r="CK8" s="184" t="s">
        <v>4</v>
      </c>
      <c r="CL8" s="185" t="s">
        <v>54</v>
      </c>
      <c r="CM8" s="185" t="s">
        <v>62</v>
      </c>
      <c r="CN8" s="185" t="s">
        <v>197</v>
      </c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8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G8" s="191"/>
      <c r="EH8" s="191"/>
      <c r="EI8" s="191"/>
      <c r="EJ8" s="191"/>
      <c r="EK8" s="191"/>
      <c r="EL8" s="191"/>
      <c r="EM8" s="191"/>
      <c r="EN8" s="191"/>
      <c r="EO8" s="191"/>
      <c r="EP8" s="191"/>
    </row>
    <row r="9" spans="2:146" x14ac:dyDescent="0.2">
      <c r="B9" s="126">
        <f t="shared" ref="B9:B72" si="12">RANK(CK9,$CK$9:$CK$133)</f>
        <v>1</v>
      </c>
      <c r="C9" s="126" t="str">
        <f t="shared" ref="C9:C40" ca="1" si="13">IF($H9="O",RANK($CK9,$CL$9:$CL$133),"")</f>
        <v/>
      </c>
      <c r="D9" s="126" t="str">
        <f t="shared" ref="D9:D40" ca="1" si="14">IF($H9="P",RANK($CK9,$CM$9:$CM$133),"")</f>
        <v/>
      </c>
      <c r="E9" s="126" t="str">
        <f t="shared" ref="E9:E40" ca="1" si="15">IF($H9="J",RANK($CK9,$CN$9:$CN$133),"")</f>
        <v/>
      </c>
      <c r="F9" s="127" t="str">
        <f ca="1">OFFSET(prihlasky!$H$1,$CJ9,0)</f>
        <v/>
      </c>
      <c r="G9" s="127" t="str">
        <f ca="1">IF(OFFSET(prihlasky!$B$1,$CJ9,0)="","",(OFFSET(prihlasky!$B$1,$CJ9,0)))</f>
        <v/>
      </c>
      <c r="H9" s="127">
        <f ca="1">OFFSET(prihlasky!$I$1,$CJ9,0)</f>
        <v>0</v>
      </c>
      <c r="I9" s="127">
        <f ca="1">OFFSET(prihlasky!$A$1,$CJ9,0)</f>
        <v>0</v>
      </c>
      <c r="J9" s="126">
        <f t="shared" ref="J9:J40" si="16">IF(COUNTIF(AG9:BJ9,"&gt; ''"),CH9-AE9,0)</f>
        <v>0</v>
      </c>
      <c r="K9" s="159">
        <f t="shared" ref="K9:K40" si="17">CG9+($CK$4-SUM(DV9:EE9))*60</f>
        <v>0</v>
      </c>
      <c r="L9" s="131">
        <f t="shared" ref="L9:L40" ca="1" si="18">IF(ISERROR($N$6),0,CO9*$N$6/$CO$4)</f>
        <v>0</v>
      </c>
      <c r="M9" s="127" t="str">
        <f ca="1">IF(OR(CH9=0,ISERROR(MATCH(I9,KKoef!E:E,0))),"",MATCH(I9,KKoef!E:E,0)-1)</f>
        <v/>
      </c>
      <c r="N9" s="127" t="str">
        <f ca="1">IF(M9="","",OFFSET(KKoef!$B$1,M9,0))</f>
        <v/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250"/>
      <c r="AA9" s="119">
        <f t="shared" ref="AA9:AA31" ca="1" si="19">IF(H9="P",Trail_5_P,Trail_5_O)</f>
        <v>0</v>
      </c>
      <c r="AB9" s="252">
        <f>(R9-$R$6-O9+$O$6+X9-$X$6-U9+$U$6)*3600+(S9-$S$6-P9+$P$6+Y9-$Y$6-V9+$V$6)*60+(T9-Q9+Z9-W9)</f>
        <v>0</v>
      </c>
      <c r="AC9" s="119">
        <f>(R9-$R$6-O9+$O$6+X9-$X$6-U9+$U$6)*60+S9-$S$6-P9+$P$6+Y9-$Y$6-V9+$V$6+FLOOR((T9+Z9)/60,1)</f>
        <v>0</v>
      </c>
      <c r="AD9" s="252">
        <f>MOD(T9+Z9,60)</f>
        <v>0</v>
      </c>
      <c r="AE9" s="170">
        <f t="shared" ref="AE9:AE31" ca="1" si="20">IF(AC9*60+AD9&gt;AA9*60,INT((AC9*60+AD9-AA9*60+299)/300),0)</f>
        <v>0</v>
      </c>
      <c r="AF9" s="22"/>
      <c r="AG9" s="221"/>
      <c r="AH9" s="222"/>
      <c r="AI9" s="222"/>
      <c r="AJ9" s="222"/>
      <c r="AK9" s="223"/>
      <c r="AL9" s="221"/>
      <c r="AM9" s="222"/>
      <c r="AN9" s="222"/>
      <c r="AO9" s="222"/>
      <c r="AP9" s="223"/>
      <c r="AQ9" s="221"/>
      <c r="AR9" s="222"/>
      <c r="AS9" s="222"/>
      <c r="AT9" s="222"/>
      <c r="AU9" s="223"/>
      <c r="AV9" s="221"/>
      <c r="AW9" s="222"/>
      <c r="AX9" s="222"/>
      <c r="AY9" s="222"/>
      <c r="AZ9" s="223"/>
      <c r="BA9" s="221"/>
      <c r="BB9" s="222"/>
      <c r="BC9" s="222"/>
      <c r="BD9" s="222"/>
      <c r="BE9" s="223"/>
      <c r="BF9" s="221"/>
      <c r="BG9" s="222"/>
      <c r="BH9" s="222"/>
      <c r="BI9" s="222"/>
      <c r="BJ9" s="228"/>
      <c r="BK9" s="212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215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69">
        <f t="shared" ref="CG9:CG72" si="21">SUM(EG9:EP9)</f>
        <v>0</v>
      </c>
      <c r="CH9" s="26">
        <f t="shared" ref="CH9:CH31" si="22">SUM(CQ9:DU9)</f>
        <v>0</v>
      </c>
      <c r="CJ9" s="39">
        <v>1</v>
      </c>
      <c r="CK9" s="16">
        <f t="shared" ref="CK9:CK40" si="23">IF(CG9=0,0,J9+($CK$4*$CL$4-K9)/($CK$4*$CL$4))</f>
        <v>0</v>
      </c>
      <c r="CL9" s="51">
        <f t="shared" ref="CL9:CN28" ca="1" si="24">IF($H9=CL$8,$CK9,0)</f>
        <v>0</v>
      </c>
      <c r="CM9" s="51">
        <f t="shared" ca="1" si="24"/>
        <v>0</v>
      </c>
      <c r="CN9" s="51">
        <f t="shared" ca="1" si="24"/>
        <v>0</v>
      </c>
      <c r="CO9" s="51">
        <f t="shared" ref="CO9:CO40" ca="1" si="25">IF(I9&lt;"A",0,CK9)</f>
        <v>0</v>
      </c>
      <c r="CQ9" s="107">
        <f t="shared" ref="CQ9:CQ40" si="26">IF(AND(AG$7&lt;&gt;"",AG$7=AG9),1,0)</f>
        <v>0</v>
      </c>
      <c r="CR9" s="107">
        <f t="shared" ref="CR9:CR40" si="27">IF(AND(AH$7&lt;&gt;"",AH$7=AH9),1,0)</f>
        <v>0</v>
      </c>
      <c r="CS9" s="107">
        <f t="shared" ref="CS9:CS40" si="28">IF(AND(AI$7&lt;&gt;"",AI$7=AI9),1,0)</f>
        <v>0</v>
      </c>
      <c r="CT9" s="107">
        <f t="shared" ref="CT9:CT40" si="29">IF(AND(AJ$7&lt;&gt;"",AJ$7=AJ9),1,0)</f>
        <v>0</v>
      </c>
      <c r="CU9" s="107">
        <f t="shared" ref="CU9:CU40" si="30">IF(AND(AK$7&lt;&gt;"",AK$7=AK9),1,0)</f>
        <v>0</v>
      </c>
      <c r="CV9" s="107">
        <f t="shared" ref="CV9:CV40" si="31">IF(AND(AL$7&lt;&gt;"",AL$7=AL9),1,0)</f>
        <v>0</v>
      </c>
      <c r="CW9" s="107">
        <f t="shared" ref="CW9:CW40" si="32">IF(AND(AM$7&lt;&gt;"",AM$7=AM9),1,0)</f>
        <v>0</v>
      </c>
      <c r="CX9" s="107">
        <f t="shared" ref="CX9:CX40" si="33">IF(AND(AN$7&lt;&gt;"",AN$7=AN9),1,0)</f>
        <v>0</v>
      </c>
      <c r="CY9" s="107">
        <f t="shared" ref="CY9:CY40" si="34">IF(AND(AO$7&lt;&gt;"",AO$7=AO9),1,0)</f>
        <v>0</v>
      </c>
      <c r="CZ9" s="107">
        <f t="shared" ref="CZ9:CZ40" si="35">IF(AND(AP$7&lt;&gt;"",AP$7=AP9),1,0)</f>
        <v>0</v>
      </c>
      <c r="DA9" s="107">
        <f t="shared" ref="DA9:DA40" si="36">IF(AND(AQ$7&lt;&gt;"",AQ$7=AQ9),1,0)</f>
        <v>0</v>
      </c>
      <c r="DB9" s="107">
        <f t="shared" ref="DB9:DB40" si="37">IF(AND(AR$7&lt;&gt;"",AR$7=AR9),1,0)</f>
        <v>0</v>
      </c>
      <c r="DC9" s="107">
        <f t="shared" ref="DC9:DC40" si="38">IF(AND(AS$7&lt;&gt;"",AS$7=AS9),1,0)</f>
        <v>0</v>
      </c>
      <c r="DD9" s="107">
        <f t="shared" ref="DD9:DD40" si="39">IF(AND(AT$7&lt;&gt;"",AT$7=AT9),1,0)</f>
        <v>0</v>
      </c>
      <c r="DE9" s="107">
        <f t="shared" ref="DE9:DE40" si="40">IF(AND(AU$7&lt;&gt;"",AU$7=AU9),1,0)</f>
        <v>0</v>
      </c>
      <c r="DF9" s="107">
        <f t="shared" ref="DF9:DF40" si="41">IF(AND(AV$7&lt;&gt;"",AV$7=AV9),1,0)</f>
        <v>0</v>
      </c>
      <c r="DG9" s="107">
        <f t="shared" ref="DG9:DG40" si="42">IF(AND(AW$7&lt;&gt;"",AW$7=AW9),1,0)</f>
        <v>0</v>
      </c>
      <c r="DH9" s="107">
        <f t="shared" ref="DH9:DH40" si="43">IF(AND(AX$7&lt;&gt;"",AX$7=AX9),1,0)</f>
        <v>0</v>
      </c>
      <c r="DI9" s="107">
        <f t="shared" ref="DI9:DI40" si="44">IF(AND(AY$7&lt;&gt;"",AY$7=AY9),1,0)</f>
        <v>0</v>
      </c>
      <c r="DJ9" s="107">
        <f t="shared" ref="DJ9:DJ40" si="45">IF(AND(AZ$7&lt;&gt;"",AZ$7=AZ9),1,0)</f>
        <v>0</v>
      </c>
      <c r="DK9" s="107">
        <f t="shared" ref="DK9:DK40" si="46">IF(AND(BA$7&lt;&gt;"",BA$7=BA9),1,0)</f>
        <v>0</v>
      </c>
      <c r="DL9" s="107">
        <f t="shared" ref="DL9:DL40" si="47">IF(AND(BB$7&lt;&gt;"",BB$7=BB9),1,0)</f>
        <v>0</v>
      </c>
      <c r="DM9" s="107">
        <f t="shared" ref="DM9:DM40" si="48">IF(AND(BC$7&lt;&gt;"",BC$7=BC9),1,0)</f>
        <v>0</v>
      </c>
      <c r="DN9" s="107">
        <f t="shared" ref="DN9:DN40" si="49">IF(AND(BD$7&lt;&gt;"",BD$7=BD9),1,0)</f>
        <v>0</v>
      </c>
      <c r="DO9" s="107">
        <f t="shared" ref="DO9:DO40" si="50">IF(AND(BE$7&lt;&gt;"",BE$7=BE9),1,0)</f>
        <v>0</v>
      </c>
      <c r="DP9" s="107">
        <f t="shared" ref="DP9:DP40" si="51">IF(AND(BF$7&lt;&gt;"",BF$7=BF9),1,0)</f>
        <v>0</v>
      </c>
      <c r="DQ9" s="107">
        <f t="shared" ref="DQ9:DQ40" si="52">IF(AND(BG$7&lt;&gt;"",BG$7=BG9),1,0)</f>
        <v>0</v>
      </c>
      <c r="DR9" s="107">
        <f t="shared" ref="DR9:DR40" si="53">IF(AND(BH$7&lt;&gt;"",BH$7=BH9),1,0)</f>
        <v>0</v>
      </c>
      <c r="DS9" s="107">
        <f t="shared" ref="DS9:DS40" si="54">IF(AND(BI$7&lt;&gt;"",BI$7=BI9),1,0)</f>
        <v>0</v>
      </c>
      <c r="DT9" s="107">
        <f t="shared" ref="DT9:DT40" si="55">IF(AND(BJ$7&lt;&gt;"",BJ$7=BJ9),1,0)</f>
        <v>0</v>
      </c>
      <c r="DV9" s="107">
        <f t="shared" ref="DV9:DV40" si="56">IF(AND(BL$7&lt;&gt;"",BL$7=BL9),1,0)</f>
        <v>0</v>
      </c>
      <c r="DW9" s="107">
        <f t="shared" ref="DW9:DW40" si="57">IF(AND(BM$7&lt;&gt;"",BM$7=BM9),1,0)</f>
        <v>0</v>
      </c>
      <c r="DX9" s="107">
        <f t="shared" ref="DX9:DX40" si="58">IF(AND(BN$7&lt;&gt;"",BN$7=BN9),1,0)</f>
        <v>0</v>
      </c>
      <c r="DY9" s="107">
        <f t="shared" ref="DY9:DY40" si="59">IF(AND(BO$7&lt;&gt;"",BO$7=BO9),1,0)</f>
        <v>0</v>
      </c>
      <c r="DZ9" s="107">
        <f t="shared" ref="DZ9:DZ40" si="60">IF(AND(BP$7&lt;&gt;"",BP$7=BP9),1,0)</f>
        <v>0</v>
      </c>
      <c r="EA9" s="107">
        <f t="shared" ref="EA9:EA40" si="61">IF(AND(BQ$7&lt;&gt;"",BQ$7=BQ9),1,0)</f>
        <v>0</v>
      </c>
      <c r="EB9" s="107">
        <f t="shared" ref="EB9:EB40" si="62">IF(AND(BR$7&lt;&gt;"",BR$7=BR9),1,0)</f>
        <v>0</v>
      </c>
      <c r="EC9" s="107">
        <f t="shared" ref="EC9:EC40" si="63">IF(AND(BS$7&lt;&gt;"",BS$7=BS9),1,0)</f>
        <v>0</v>
      </c>
      <c r="ED9" s="107">
        <f t="shared" ref="ED9:ED40" si="64">IF(AND(BT$7&lt;&gt;"",BT$7=BT9),1,0)</f>
        <v>0</v>
      </c>
      <c r="EE9" s="107">
        <f t="shared" ref="EE9:EE40" si="65">IF(AND(BU$7&lt;&gt;"",BU$7=BU9),1,0)</f>
        <v>0</v>
      </c>
      <c r="EG9" s="195">
        <f t="shared" ref="EG9:EG40" si="66">IF(BW$7="",0,BW9)</f>
        <v>0</v>
      </c>
      <c r="EH9" s="195">
        <f t="shared" ref="EH9:EH40" si="67">IF(BX$7="",0,BX9)</f>
        <v>0</v>
      </c>
      <c r="EI9" s="195">
        <f t="shared" ref="EI9:EI40" si="68">IF(BY$7="",0,BY9)</f>
        <v>0</v>
      </c>
      <c r="EJ9" s="195">
        <f t="shared" ref="EJ9:EJ40" si="69">IF(BZ$7="",0,BZ9)</f>
        <v>0</v>
      </c>
      <c r="EK9" s="195">
        <f t="shared" ref="EK9:EK72" si="70">IF(CA$7="",0,CA9)</f>
        <v>0</v>
      </c>
      <c r="EL9" s="195">
        <f t="shared" ref="EL9:EL72" si="71">IF(CB$7="",0,CB9)</f>
        <v>0</v>
      </c>
      <c r="EM9" s="195">
        <f t="shared" ref="EM9:EM72" si="72">IF(CC$7="",0,CC9)</f>
        <v>0</v>
      </c>
      <c r="EN9" s="195">
        <f t="shared" ref="EN9:EN72" si="73">IF(CD$7="",0,CD9)</f>
        <v>0</v>
      </c>
      <c r="EO9" s="195">
        <f t="shared" ref="EO9:EO72" si="74">IF(CE$7="",0,CE9)</f>
        <v>0</v>
      </c>
      <c r="EP9" s="195">
        <f t="shared" ref="EP9:EP72" si="75">IF(CF$7="",0,CF9)</f>
        <v>0</v>
      </c>
    </row>
    <row r="10" spans="2:146" x14ac:dyDescent="0.2">
      <c r="B10" s="126">
        <f t="shared" si="12"/>
        <v>1</v>
      </c>
      <c r="C10" s="126" t="str">
        <f t="shared" ca="1" si="13"/>
        <v/>
      </c>
      <c r="D10" s="126" t="str">
        <f t="shared" ca="1" si="14"/>
        <v/>
      </c>
      <c r="E10" s="126" t="str">
        <f t="shared" ca="1" si="15"/>
        <v/>
      </c>
      <c r="F10" s="127" t="str">
        <f ca="1">OFFSET(prihlasky!$H$1,$CJ10,0)</f>
        <v/>
      </c>
      <c r="G10" s="127" t="str">
        <f ca="1">IF(OFFSET(prihlasky!$B$1,$CJ10,0)="","",(OFFSET(prihlasky!$B$1,$CJ10,0)))</f>
        <v/>
      </c>
      <c r="H10" s="127">
        <f ca="1">OFFSET(prihlasky!$I$1,$CJ10,0)</f>
        <v>0</v>
      </c>
      <c r="I10" s="127">
        <f ca="1">OFFSET(prihlasky!$A$1,$CJ10,0)</f>
        <v>0</v>
      </c>
      <c r="J10" s="126">
        <f t="shared" si="16"/>
        <v>0</v>
      </c>
      <c r="K10" s="159">
        <f t="shared" si="17"/>
        <v>0</v>
      </c>
      <c r="L10" s="131">
        <f t="shared" ca="1" si="18"/>
        <v>0</v>
      </c>
      <c r="M10" s="127" t="str">
        <f ca="1">IF(OR(CH10=0,ISERROR(MATCH(I10,KKoef!E:E,0))),"",MATCH(I10,KKoef!E:E,0)-1)</f>
        <v/>
      </c>
      <c r="N10" s="127" t="str">
        <f ca="1">IF(M10="","",OFFSET(KKoef!$B$1,M10,0))</f>
        <v/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250"/>
      <c r="AA10" s="119">
        <f t="shared" ca="1" si="19"/>
        <v>0</v>
      </c>
      <c r="AB10" s="252">
        <f t="shared" ref="AB10:AB73" si="76">(R10-$R$6-O10+$O$6+X10-$X$6-U10+$U$6)*3600+(S10-$S$6-P10+$P$6+Y10-$Y$6-V10+$V$6)*60+(T10-Q10+Z10-W10)</f>
        <v>0</v>
      </c>
      <c r="AC10" s="119">
        <f t="shared" ref="AC10:AC73" si="77">(R10-$R$6-O10+$O$6+X10-$X$6-U10+$U$6)*60+S10-$S$6-P10+$P$6+Y10-$Y$6-V10+$V$6+FLOOR((T10+Z10)/60,1)</f>
        <v>0</v>
      </c>
      <c r="AD10" s="252">
        <f t="shared" ref="AD10:AD73" si="78">MOD(T10+Z10,60)</f>
        <v>0</v>
      </c>
      <c r="AE10" s="170">
        <f t="shared" ca="1" si="20"/>
        <v>0</v>
      </c>
      <c r="AF10" s="22"/>
      <c r="AG10" s="224"/>
      <c r="AH10" s="194"/>
      <c r="AI10" s="194"/>
      <c r="AJ10" s="194"/>
      <c r="AK10" s="225"/>
      <c r="AL10" s="224"/>
      <c r="AM10" s="194"/>
      <c r="AN10" s="194"/>
      <c r="AO10" s="194"/>
      <c r="AP10" s="225"/>
      <c r="AQ10" s="224"/>
      <c r="AR10" s="194"/>
      <c r="AS10" s="194"/>
      <c r="AT10" s="194"/>
      <c r="AU10" s="225"/>
      <c r="AV10" s="224"/>
      <c r="AW10" s="194"/>
      <c r="AX10" s="194"/>
      <c r="AY10" s="194"/>
      <c r="AZ10" s="225"/>
      <c r="BA10" s="224"/>
      <c r="BB10" s="194"/>
      <c r="BC10" s="194"/>
      <c r="BD10" s="194"/>
      <c r="BE10" s="225"/>
      <c r="BF10" s="224"/>
      <c r="BG10" s="194"/>
      <c r="BH10" s="194"/>
      <c r="BI10" s="194"/>
      <c r="BJ10" s="225"/>
      <c r="BK10" s="212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215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69">
        <f t="shared" si="21"/>
        <v>0</v>
      </c>
      <c r="CH10" s="26">
        <f t="shared" si="22"/>
        <v>0</v>
      </c>
      <c r="CJ10" s="39">
        <v>2</v>
      </c>
      <c r="CK10" s="16">
        <f t="shared" si="23"/>
        <v>0</v>
      </c>
      <c r="CL10" s="51">
        <f t="shared" ca="1" si="24"/>
        <v>0</v>
      </c>
      <c r="CM10" s="51">
        <f t="shared" ca="1" si="24"/>
        <v>0</v>
      </c>
      <c r="CN10" s="51">
        <f t="shared" ca="1" si="24"/>
        <v>0</v>
      </c>
      <c r="CO10" s="51">
        <f t="shared" ca="1" si="25"/>
        <v>0</v>
      </c>
      <c r="CQ10" s="107">
        <f t="shared" si="26"/>
        <v>0</v>
      </c>
      <c r="CR10" s="107">
        <f t="shared" si="27"/>
        <v>0</v>
      </c>
      <c r="CS10" s="107">
        <f t="shared" si="28"/>
        <v>0</v>
      </c>
      <c r="CT10" s="107">
        <f t="shared" si="29"/>
        <v>0</v>
      </c>
      <c r="CU10" s="107">
        <f t="shared" si="30"/>
        <v>0</v>
      </c>
      <c r="CV10" s="107">
        <f t="shared" si="31"/>
        <v>0</v>
      </c>
      <c r="CW10" s="107">
        <f t="shared" si="32"/>
        <v>0</v>
      </c>
      <c r="CX10" s="107">
        <f t="shared" si="33"/>
        <v>0</v>
      </c>
      <c r="CY10" s="107">
        <f t="shared" si="34"/>
        <v>0</v>
      </c>
      <c r="CZ10" s="107">
        <f t="shared" si="35"/>
        <v>0</v>
      </c>
      <c r="DA10" s="107">
        <f t="shared" si="36"/>
        <v>0</v>
      </c>
      <c r="DB10" s="107">
        <f t="shared" si="37"/>
        <v>0</v>
      </c>
      <c r="DC10" s="107">
        <f t="shared" si="38"/>
        <v>0</v>
      </c>
      <c r="DD10" s="107">
        <f t="shared" si="39"/>
        <v>0</v>
      </c>
      <c r="DE10" s="107">
        <f t="shared" si="40"/>
        <v>0</v>
      </c>
      <c r="DF10" s="107">
        <f t="shared" si="41"/>
        <v>0</v>
      </c>
      <c r="DG10" s="107">
        <f t="shared" si="42"/>
        <v>0</v>
      </c>
      <c r="DH10" s="107">
        <f t="shared" si="43"/>
        <v>0</v>
      </c>
      <c r="DI10" s="107">
        <f t="shared" si="44"/>
        <v>0</v>
      </c>
      <c r="DJ10" s="107">
        <f t="shared" si="45"/>
        <v>0</v>
      </c>
      <c r="DK10" s="107">
        <f t="shared" si="46"/>
        <v>0</v>
      </c>
      <c r="DL10" s="107">
        <f t="shared" si="47"/>
        <v>0</v>
      </c>
      <c r="DM10" s="107">
        <f t="shared" si="48"/>
        <v>0</v>
      </c>
      <c r="DN10" s="107">
        <f t="shared" si="49"/>
        <v>0</v>
      </c>
      <c r="DO10" s="107">
        <f t="shared" si="50"/>
        <v>0</v>
      </c>
      <c r="DP10" s="107">
        <f t="shared" si="51"/>
        <v>0</v>
      </c>
      <c r="DQ10" s="107">
        <f t="shared" si="52"/>
        <v>0</v>
      </c>
      <c r="DR10" s="107">
        <f t="shared" si="53"/>
        <v>0</v>
      </c>
      <c r="DS10" s="107">
        <f t="shared" si="54"/>
        <v>0</v>
      </c>
      <c r="DT10" s="107">
        <f t="shared" si="55"/>
        <v>0</v>
      </c>
      <c r="DV10" s="107">
        <f t="shared" si="56"/>
        <v>0</v>
      </c>
      <c r="DW10" s="107">
        <f t="shared" si="57"/>
        <v>0</v>
      </c>
      <c r="DX10" s="107">
        <f t="shared" si="58"/>
        <v>0</v>
      </c>
      <c r="DY10" s="107">
        <f t="shared" si="59"/>
        <v>0</v>
      </c>
      <c r="DZ10" s="107">
        <f t="shared" si="60"/>
        <v>0</v>
      </c>
      <c r="EA10" s="107">
        <f t="shared" si="61"/>
        <v>0</v>
      </c>
      <c r="EB10" s="107">
        <f t="shared" si="62"/>
        <v>0</v>
      </c>
      <c r="EC10" s="107">
        <f t="shared" si="63"/>
        <v>0</v>
      </c>
      <c r="ED10" s="107">
        <f t="shared" si="64"/>
        <v>0</v>
      </c>
      <c r="EE10" s="107">
        <f t="shared" si="65"/>
        <v>0</v>
      </c>
      <c r="EG10" s="195">
        <f t="shared" si="66"/>
        <v>0</v>
      </c>
      <c r="EH10" s="195">
        <f t="shared" si="67"/>
        <v>0</v>
      </c>
      <c r="EI10" s="195">
        <f t="shared" si="68"/>
        <v>0</v>
      </c>
      <c r="EJ10" s="195">
        <f t="shared" si="69"/>
        <v>0</v>
      </c>
      <c r="EK10" s="195">
        <f t="shared" si="70"/>
        <v>0</v>
      </c>
      <c r="EL10" s="195">
        <f t="shared" si="71"/>
        <v>0</v>
      </c>
      <c r="EM10" s="195">
        <f t="shared" si="72"/>
        <v>0</v>
      </c>
      <c r="EN10" s="195">
        <f t="shared" si="73"/>
        <v>0</v>
      </c>
      <c r="EO10" s="195">
        <f t="shared" si="74"/>
        <v>0</v>
      </c>
      <c r="EP10" s="195">
        <f t="shared" si="75"/>
        <v>0</v>
      </c>
    </row>
    <row r="11" spans="2:146" ht="12" customHeight="1" x14ac:dyDescent="0.2">
      <c r="B11" s="126">
        <f t="shared" si="12"/>
        <v>1</v>
      </c>
      <c r="C11" s="126" t="str">
        <f t="shared" ca="1" si="13"/>
        <v/>
      </c>
      <c r="D11" s="126" t="str">
        <f t="shared" ca="1" si="14"/>
        <v/>
      </c>
      <c r="E11" s="126" t="str">
        <f t="shared" ca="1" si="15"/>
        <v/>
      </c>
      <c r="F11" s="127" t="str">
        <f ca="1">OFFSET(prihlasky!$H$1,$CJ11,0)</f>
        <v/>
      </c>
      <c r="G11" s="127" t="str">
        <f ca="1">IF(OFFSET(prihlasky!$B$1,$CJ11,0)="","",(OFFSET(prihlasky!$B$1,$CJ11,0)))</f>
        <v/>
      </c>
      <c r="H11" s="127">
        <f ca="1">OFFSET(prihlasky!$I$1,$CJ11,0)</f>
        <v>0</v>
      </c>
      <c r="I11" s="127">
        <f ca="1">OFFSET(prihlasky!$A$1,$CJ11,0)</f>
        <v>0</v>
      </c>
      <c r="J11" s="126">
        <f t="shared" si="16"/>
        <v>0</v>
      </c>
      <c r="K11" s="159">
        <f t="shared" si="17"/>
        <v>0</v>
      </c>
      <c r="L11" s="131">
        <f t="shared" ca="1" si="18"/>
        <v>0</v>
      </c>
      <c r="M11" s="127" t="str">
        <f ca="1">IF(OR(CH11=0,ISERROR(MATCH(I11,KKoef!E:E,0))),"",MATCH(I11,KKoef!E:E,0)-1)</f>
        <v/>
      </c>
      <c r="N11" s="127" t="str">
        <f ca="1">IF(M11="","",OFFSET(KKoef!$B$1,M11,0))</f>
        <v/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250"/>
      <c r="AA11" s="119">
        <f t="shared" ca="1" si="19"/>
        <v>0</v>
      </c>
      <c r="AB11" s="252">
        <f t="shared" si="76"/>
        <v>0</v>
      </c>
      <c r="AC11" s="119">
        <f t="shared" si="77"/>
        <v>0</v>
      </c>
      <c r="AD11" s="252">
        <f t="shared" si="78"/>
        <v>0</v>
      </c>
      <c r="AE11" s="170">
        <f t="shared" ca="1" si="20"/>
        <v>0</v>
      </c>
      <c r="AF11" s="22"/>
      <c r="AG11" s="224"/>
      <c r="AH11" s="194"/>
      <c r="AI11" s="194"/>
      <c r="AJ11" s="194"/>
      <c r="AK11" s="225"/>
      <c r="AL11" s="224"/>
      <c r="AM11" s="194"/>
      <c r="AN11" s="194"/>
      <c r="AO11" s="194"/>
      <c r="AP11" s="225"/>
      <c r="AQ11" s="224"/>
      <c r="AR11" s="194"/>
      <c r="AS11" s="194"/>
      <c r="AT11" s="194"/>
      <c r="AU11" s="225"/>
      <c r="AV11" s="224"/>
      <c r="AW11" s="194"/>
      <c r="AX11" s="194"/>
      <c r="AY11" s="194"/>
      <c r="AZ11" s="225"/>
      <c r="BA11" s="224"/>
      <c r="BB11" s="194"/>
      <c r="BC11" s="194"/>
      <c r="BD11" s="194"/>
      <c r="BE11" s="225"/>
      <c r="BF11" s="224"/>
      <c r="BG11" s="194"/>
      <c r="BH11" s="194"/>
      <c r="BI11" s="194"/>
      <c r="BJ11" s="225"/>
      <c r="BK11" s="212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215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69">
        <f t="shared" si="21"/>
        <v>0</v>
      </c>
      <c r="CH11" s="26">
        <f t="shared" si="22"/>
        <v>0</v>
      </c>
      <c r="CJ11" s="39">
        <v>3</v>
      </c>
      <c r="CK11" s="16">
        <f t="shared" si="23"/>
        <v>0</v>
      </c>
      <c r="CL11" s="51">
        <f t="shared" ca="1" si="24"/>
        <v>0</v>
      </c>
      <c r="CM11" s="51">
        <f t="shared" ca="1" si="24"/>
        <v>0</v>
      </c>
      <c r="CN11" s="51">
        <f t="shared" ca="1" si="24"/>
        <v>0</v>
      </c>
      <c r="CO11" s="51">
        <f t="shared" ca="1" si="25"/>
        <v>0</v>
      </c>
      <c r="CQ11" s="107">
        <f t="shared" si="26"/>
        <v>0</v>
      </c>
      <c r="CR11" s="107">
        <f t="shared" si="27"/>
        <v>0</v>
      </c>
      <c r="CS11" s="107">
        <f t="shared" si="28"/>
        <v>0</v>
      </c>
      <c r="CT11" s="107">
        <f t="shared" si="29"/>
        <v>0</v>
      </c>
      <c r="CU11" s="107">
        <f t="shared" si="30"/>
        <v>0</v>
      </c>
      <c r="CV11" s="107">
        <f t="shared" si="31"/>
        <v>0</v>
      </c>
      <c r="CW11" s="107">
        <f t="shared" si="32"/>
        <v>0</v>
      </c>
      <c r="CX11" s="107">
        <f t="shared" si="33"/>
        <v>0</v>
      </c>
      <c r="CY11" s="107">
        <f t="shared" si="34"/>
        <v>0</v>
      </c>
      <c r="CZ11" s="107">
        <f t="shared" si="35"/>
        <v>0</v>
      </c>
      <c r="DA11" s="107">
        <f t="shared" si="36"/>
        <v>0</v>
      </c>
      <c r="DB11" s="107">
        <f t="shared" si="37"/>
        <v>0</v>
      </c>
      <c r="DC11" s="107">
        <f t="shared" si="38"/>
        <v>0</v>
      </c>
      <c r="DD11" s="107">
        <f t="shared" si="39"/>
        <v>0</v>
      </c>
      <c r="DE11" s="107">
        <f t="shared" si="40"/>
        <v>0</v>
      </c>
      <c r="DF11" s="107">
        <f t="shared" si="41"/>
        <v>0</v>
      </c>
      <c r="DG11" s="107">
        <f t="shared" si="42"/>
        <v>0</v>
      </c>
      <c r="DH11" s="107">
        <f t="shared" si="43"/>
        <v>0</v>
      </c>
      <c r="DI11" s="107">
        <f t="shared" si="44"/>
        <v>0</v>
      </c>
      <c r="DJ11" s="107">
        <f t="shared" si="45"/>
        <v>0</v>
      </c>
      <c r="DK11" s="107">
        <f t="shared" si="46"/>
        <v>0</v>
      </c>
      <c r="DL11" s="107">
        <f t="shared" si="47"/>
        <v>0</v>
      </c>
      <c r="DM11" s="107">
        <f t="shared" si="48"/>
        <v>0</v>
      </c>
      <c r="DN11" s="107">
        <f t="shared" si="49"/>
        <v>0</v>
      </c>
      <c r="DO11" s="107">
        <f t="shared" si="50"/>
        <v>0</v>
      </c>
      <c r="DP11" s="107">
        <f t="shared" si="51"/>
        <v>0</v>
      </c>
      <c r="DQ11" s="107">
        <f t="shared" si="52"/>
        <v>0</v>
      </c>
      <c r="DR11" s="107">
        <f t="shared" si="53"/>
        <v>0</v>
      </c>
      <c r="DS11" s="107">
        <f t="shared" si="54"/>
        <v>0</v>
      </c>
      <c r="DT11" s="107">
        <f t="shared" si="55"/>
        <v>0</v>
      </c>
      <c r="DV11" s="107">
        <f t="shared" si="56"/>
        <v>0</v>
      </c>
      <c r="DW11" s="107">
        <f t="shared" si="57"/>
        <v>0</v>
      </c>
      <c r="DX11" s="107">
        <f t="shared" si="58"/>
        <v>0</v>
      </c>
      <c r="DY11" s="107">
        <f t="shared" si="59"/>
        <v>0</v>
      </c>
      <c r="DZ11" s="107">
        <f t="shared" si="60"/>
        <v>0</v>
      </c>
      <c r="EA11" s="107">
        <f t="shared" si="61"/>
        <v>0</v>
      </c>
      <c r="EB11" s="107">
        <f t="shared" si="62"/>
        <v>0</v>
      </c>
      <c r="EC11" s="107">
        <f t="shared" si="63"/>
        <v>0</v>
      </c>
      <c r="ED11" s="107">
        <f t="shared" si="64"/>
        <v>0</v>
      </c>
      <c r="EE11" s="107">
        <f t="shared" si="65"/>
        <v>0</v>
      </c>
      <c r="EG11" s="195">
        <f t="shared" si="66"/>
        <v>0</v>
      </c>
      <c r="EH11" s="195">
        <f t="shared" si="67"/>
        <v>0</v>
      </c>
      <c r="EI11" s="195">
        <f t="shared" si="68"/>
        <v>0</v>
      </c>
      <c r="EJ11" s="195">
        <f t="shared" si="69"/>
        <v>0</v>
      </c>
      <c r="EK11" s="195">
        <f t="shared" si="70"/>
        <v>0</v>
      </c>
      <c r="EL11" s="195">
        <f t="shared" si="71"/>
        <v>0</v>
      </c>
      <c r="EM11" s="195">
        <f t="shared" si="72"/>
        <v>0</v>
      </c>
      <c r="EN11" s="195">
        <f t="shared" si="73"/>
        <v>0</v>
      </c>
      <c r="EO11" s="195">
        <f t="shared" si="74"/>
        <v>0</v>
      </c>
      <c r="EP11" s="195">
        <f t="shared" si="75"/>
        <v>0</v>
      </c>
    </row>
    <row r="12" spans="2:146" ht="12" customHeight="1" x14ac:dyDescent="0.2">
      <c r="B12" s="126">
        <f t="shared" si="12"/>
        <v>1</v>
      </c>
      <c r="C12" s="126" t="str">
        <f t="shared" ca="1" si="13"/>
        <v/>
      </c>
      <c r="D12" s="126" t="str">
        <f t="shared" ca="1" si="14"/>
        <v/>
      </c>
      <c r="E12" s="126" t="str">
        <f t="shared" ca="1" si="15"/>
        <v/>
      </c>
      <c r="F12" s="127" t="str">
        <f ca="1">OFFSET(prihlasky!$H$1,$CJ12,0)</f>
        <v/>
      </c>
      <c r="G12" s="127" t="str">
        <f ca="1">IF(OFFSET(prihlasky!$B$1,$CJ12,0)="","",(OFFSET(prihlasky!$B$1,$CJ12,0)))</f>
        <v/>
      </c>
      <c r="H12" s="127">
        <f ca="1">OFFSET(prihlasky!$I$1,$CJ12,0)</f>
        <v>0</v>
      </c>
      <c r="I12" s="127">
        <f ca="1">OFFSET(prihlasky!$A$1,$CJ12,0)</f>
        <v>0</v>
      </c>
      <c r="J12" s="126">
        <f t="shared" si="16"/>
        <v>0</v>
      </c>
      <c r="K12" s="159">
        <f t="shared" si="17"/>
        <v>0</v>
      </c>
      <c r="L12" s="131">
        <f t="shared" ca="1" si="18"/>
        <v>0</v>
      </c>
      <c r="M12" s="127" t="str">
        <f ca="1">IF(OR(CH12=0,ISERROR(MATCH(I12,KKoef!E:E,0))),"",MATCH(I12,KKoef!E:E,0)-1)</f>
        <v/>
      </c>
      <c r="N12" s="127" t="str">
        <f ca="1">IF(M12="","",OFFSET(KKoef!$B$1,M12,0))</f>
        <v/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250"/>
      <c r="AA12" s="119">
        <f t="shared" ca="1" si="19"/>
        <v>0</v>
      </c>
      <c r="AB12" s="252">
        <f t="shared" si="76"/>
        <v>0</v>
      </c>
      <c r="AC12" s="119">
        <f t="shared" si="77"/>
        <v>0</v>
      </c>
      <c r="AD12" s="252">
        <f t="shared" si="78"/>
        <v>0</v>
      </c>
      <c r="AE12" s="170">
        <f t="shared" ca="1" si="20"/>
        <v>0</v>
      </c>
      <c r="AF12" s="22"/>
      <c r="AG12" s="224"/>
      <c r="AH12" s="194"/>
      <c r="AI12" s="194"/>
      <c r="AJ12" s="194"/>
      <c r="AK12" s="225"/>
      <c r="AL12" s="224"/>
      <c r="AM12" s="194"/>
      <c r="AN12" s="194"/>
      <c r="AO12" s="194"/>
      <c r="AP12" s="225"/>
      <c r="AQ12" s="224"/>
      <c r="AR12" s="194"/>
      <c r="AS12" s="194"/>
      <c r="AT12" s="194"/>
      <c r="AU12" s="225"/>
      <c r="AV12" s="224"/>
      <c r="AW12" s="194"/>
      <c r="AX12" s="194"/>
      <c r="AY12" s="194"/>
      <c r="AZ12" s="225"/>
      <c r="BA12" s="224"/>
      <c r="BB12" s="194"/>
      <c r="BC12" s="194"/>
      <c r="BD12" s="194"/>
      <c r="BE12" s="225"/>
      <c r="BF12" s="224"/>
      <c r="BG12" s="194"/>
      <c r="BH12" s="194"/>
      <c r="BI12" s="194"/>
      <c r="BJ12" s="225"/>
      <c r="BK12" s="212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215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69">
        <f t="shared" si="21"/>
        <v>0</v>
      </c>
      <c r="CH12" s="26">
        <f t="shared" si="22"/>
        <v>0</v>
      </c>
      <c r="CJ12" s="39">
        <v>4</v>
      </c>
      <c r="CK12" s="16">
        <f t="shared" si="23"/>
        <v>0</v>
      </c>
      <c r="CL12" s="51">
        <f t="shared" ca="1" si="24"/>
        <v>0</v>
      </c>
      <c r="CM12" s="51">
        <f t="shared" ca="1" si="24"/>
        <v>0</v>
      </c>
      <c r="CN12" s="51">
        <f t="shared" ca="1" si="24"/>
        <v>0</v>
      </c>
      <c r="CO12" s="51">
        <f t="shared" ca="1" si="25"/>
        <v>0</v>
      </c>
      <c r="CQ12" s="107">
        <f t="shared" si="26"/>
        <v>0</v>
      </c>
      <c r="CR12" s="107">
        <f t="shared" si="27"/>
        <v>0</v>
      </c>
      <c r="CS12" s="107">
        <f t="shared" si="28"/>
        <v>0</v>
      </c>
      <c r="CT12" s="107">
        <f t="shared" si="29"/>
        <v>0</v>
      </c>
      <c r="CU12" s="107">
        <f t="shared" si="30"/>
        <v>0</v>
      </c>
      <c r="CV12" s="107">
        <f t="shared" si="31"/>
        <v>0</v>
      </c>
      <c r="CW12" s="107">
        <f t="shared" si="32"/>
        <v>0</v>
      </c>
      <c r="CX12" s="107">
        <f t="shared" si="33"/>
        <v>0</v>
      </c>
      <c r="CY12" s="107">
        <f t="shared" si="34"/>
        <v>0</v>
      </c>
      <c r="CZ12" s="107">
        <f t="shared" si="35"/>
        <v>0</v>
      </c>
      <c r="DA12" s="107">
        <f t="shared" si="36"/>
        <v>0</v>
      </c>
      <c r="DB12" s="107">
        <f t="shared" si="37"/>
        <v>0</v>
      </c>
      <c r="DC12" s="107">
        <f t="shared" si="38"/>
        <v>0</v>
      </c>
      <c r="DD12" s="107">
        <f t="shared" si="39"/>
        <v>0</v>
      </c>
      <c r="DE12" s="107">
        <f t="shared" si="40"/>
        <v>0</v>
      </c>
      <c r="DF12" s="107">
        <f t="shared" si="41"/>
        <v>0</v>
      </c>
      <c r="DG12" s="107">
        <f t="shared" si="42"/>
        <v>0</v>
      </c>
      <c r="DH12" s="107">
        <f t="shared" si="43"/>
        <v>0</v>
      </c>
      <c r="DI12" s="107">
        <f t="shared" si="44"/>
        <v>0</v>
      </c>
      <c r="DJ12" s="107">
        <f t="shared" si="45"/>
        <v>0</v>
      </c>
      <c r="DK12" s="107">
        <f t="shared" si="46"/>
        <v>0</v>
      </c>
      <c r="DL12" s="107">
        <f t="shared" si="47"/>
        <v>0</v>
      </c>
      <c r="DM12" s="107">
        <f t="shared" si="48"/>
        <v>0</v>
      </c>
      <c r="DN12" s="107">
        <f t="shared" si="49"/>
        <v>0</v>
      </c>
      <c r="DO12" s="107">
        <f t="shared" si="50"/>
        <v>0</v>
      </c>
      <c r="DP12" s="107">
        <f t="shared" si="51"/>
        <v>0</v>
      </c>
      <c r="DQ12" s="107">
        <f t="shared" si="52"/>
        <v>0</v>
      </c>
      <c r="DR12" s="107">
        <f t="shared" si="53"/>
        <v>0</v>
      </c>
      <c r="DS12" s="107">
        <f t="shared" si="54"/>
        <v>0</v>
      </c>
      <c r="DT12" s="107">
        <f t="shared" si="55"/>
        <v>0</v>
      </c>
      <c r="DV12" s="107">
        <f t="shared" si="56"/>
        <v>0</v>
      </c>
      <c r="DW12" s="107">
        <f t="shared" si="57"/>
        <v>0</v>
      </c>
      <c r="DX12" s="107">
        <f t="shared" si="58"/>
        <v>0</v>
      </c>
      <c r="DY12" s="107">
        <f t="shared" si="59"/>
        <v>0</v>
      </c>
      <c r="DZ12" s="107">
        <f t="shared" si="60"/>
        <v>0</v>
      </c>
      <c r="EA12" s="107">
        <f t="shared" si="61"/>
        <v>0</v>
      </c>
      <c r="EB12" s="107">
        <f t="shared" si="62"/>
        <v>0</v>
      </c>
      <c r="EC12" s="107">
        <f t="shared" si="63"/>
        <v>0</v>
      </c>
      <c r="ED12" s="107">
        <f t="shared" si="64"/>
        <v>0</v>
      </c>
      <c r="EE12" s="107">
        <f t="shared" si="65"/>
        <v>0</v>
      </c>
      <c r="EG12" s="195">
        <f t="shared" si="66"/>
        <v>0</v>
      </c>
      <c r="EH12" s="195">
        <f t="shared" si="67"/>
        <v>0</v>
      </c>
      <c r="EI12" s="195">
        <f t="shared" si="68"/>
        <v>0</v>
      </c>
      <c r="EJ12" s="195">
        <f t="shared" si="69"/>
        <v>0</v>
      </c>
      <c r="EK12" s="195">
        <f t="shared" si="70"/>
        <v>0</v>
      </c>
      <c r="EL12" s="195">
        <f t="shared" si="71"/>
        <v>0</v>
      </c>
      <c r="EM12" s="195">
        <f t="shared" si="72"/>
        <v>0</v>
      </c>
      <c r="EN12" s="195">
        <f t="shared" si="73"/>
        <v>0</v>
      </c>
      <c r="EO12" s="195">
        <f t="shared" si="74"/>
        <v>0</v>
      </c>
      <c r="EP12" s="195">
        <f t="shared" si="75"/>
        <v>0</v>
      </c>
    </row>
    <row r="13" spans="2:146" ht="12" customHeight="1" x14ac:dyDescent="0.2">
      <c r="B13" s="126">
        <f t="shared" si="12"/>
        <v>1</v>
      </c>
      <c r="C13" s="126" t="str">
        <f t="shared" ca="1" si="13"/>
        <v/>
      </c>
      <c r="D13" s="126" t="str">
        <f t="shared" ca="1" si="14"/>
        <v/>
      </c>
      <c r="E13" s="126" t="str">
        <f t="shared" ca="1" si="15"/>
        <v/>
      </c>
      <c r="F13" s="127" t="str">
        <f ca="1">OFFSET(prihlasky!$H$1,$CJ13,0)</f>
        <v/>
      </c>
      <c r="G13" s="127" t="str">
        <f ca="1">IF(OFFSET(prihlasky!$B$1,$CJ13,0)="","",(OFFSET(prihlasky!$B$1,$CJ13,0)))</f>
        <v/>
      </c>
      <c r="H13" s="127">
        <f ca="1">OFFSET(prihlasky!$I$1,$CJ13,0)</f>
        <v>0</v>
      </c>
      <c r="I13" s="127">
        <f ca="1">OFFSET(prihlasky!$A$1,$CJ13,0)</f>
        <v>0</v>
      </c>
      <c r="J13" s="126">
        <f t="shared" si="16"/>
        <v>0</v>
      </c>
      <c r="K13" s="159">
        <f t="shared" si="17"/>
        <v>0</v>
      </c>
      <c r="L13" s="131">
        <f t="shared" ca="1" si="18"/>
        <v>0</v>
      </c>
      <c r="M13" s="127" t="str">
        <f ca="1">IF(OR(CH13=0,ISERROR(MATCH(I13,KKoef!E:E,0))),"",MATCH(I13,KKoef!E:E,0)-1)</f>
        <v/>
      </c>
      <c r="N13" s="127" t="str">
        <f ca="1">IF(M13="","",OFFSET(KKoef!$B$1,M13,0))</f>
        <v/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250"/>
      <c r="AA13" s="119">
        <f t="shared" ca="1" si="19"/>
        <v>0</v>
      </c>
      <c r="AB13" s="252">
        <f t="shared" si="76"/>
        <v>0</v>
      </c>
      <c r="AC13" s="119">
        <f t="shared" si="77"/>
        <v>0</v>
      </c>
      <c r="AD13" s="252">
        <f t="shared" si="78"/>
        <v>0</v>
      </c>
      <c r="AE13" s="170">
        <f t="shared" ca="1" si="20"/>
        <v>0</v>
      </c>
      <c r="AF13" s="22"/>
      <c r="AG13" s="224"/>
      <c r="AH13" s="194"/>
      <c r="AI13" s="194"/>
      <c r="AJ13" s="194"/>
      <c r="AK13" s="225"/>
      <c r="AL13" s="224"/>
      <c r="AM13" s="194"/>
      <c r="AN13" s="194"/>
      <c r="AO13" s="194"/>
      <c r="AP13" s="225"/>
      <c r="AQ13" s="224"/>
      <c r="AR13" s="194"/>
      <c r="AS13" s="194"/>
      <c r="AT13" s="194"/>
      <c r="AU13" s="225"/>
      <c r="AV13" s="224"/>
      <c r="AW13" s="194"/>
      <c r="AX13" s="194"/>
      <c r="AY13" s="194"/>
      <c r="AZ13" s="225"/>
      <c r="BA13" s="224"/>
      <c r="BB13" s="194"/>
      <c r="BC13" s="194"/>
      <c r="BD13" s="194"/>
      <c r="BE13" s="225"/>
      <c r="BF13" s="224"/>
      <c r="BG13" s="194"/>
      <c r="BH13" s="194"/>
      <c r="BI13" s="194"/>
      <c r="BJ13" s="225"/>
      <c r="BK13" s="212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215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69">
        <f t="shared" si="21"/>
        <v>0</v>
      </c>
      <c r="CH13" s="26">
        <f t="shared" si="22"/>
        <v>0</v>
      </c>
      <c r="CJ13" s="39">
        <v>5</v>
      </c>
      <c r="CK13" s="16">
        <f t="shared" si="23"/>
        <v>0</v>
      </c>
      <c r="CL13" s="51">
        <f t="shared" ca="1" si="24"/>
        <v>0</v>
      </c>
      <c r="CM13" s="51">
        <f t="shared" ca="1" si="24"/>
        <v>0</v>
      </c>
      <c r="CN13" s="51">
        <f t="shared" ca="1" si="24"/>
        <v>0</v>
      </c>
      <c r="CO13" s="51">
        <f t="shared" ca="1" si="25"/>
        <v>0</v>
      </c>
      <c r="CQ13" s="107">
        <f t="shared" si="26"/>
        <v>0</v>
      </c>
      <c r="CR13" s="107">
        <f t="shared" si="27"/>
        <v>0</v>
      </c>
      <c r="CS13" s="107">
        <f t="shared" si="28"/>
        <v>0</v>
      </c>
      <c r="CT13" s="107">
        <f t="shared" si="29"/>
        <v>0</v>
      </c>
      <c r="CU13" s="107">
        <f t="shared" si="30"/>
        <v>0</v>
      </c>
      <c r="CV13" s="107">
        <f t="shared" si="31"/>
        <v>0</v>
      </c>
      <c r="CW13" s="107">
        <f t="shared" si="32"/>
        <v>0</v>
      </c>
      <c r="CX13" s="107">
        <f t="shared" si="33"/>
        <v>0</v>
      </c>
      <c r="CY13" s="107">
        <f t="shared" si="34"/>
        <v>0</v>
      </c>
      <c r="CZ13" s="107">
        <f t="shared" si="35"/>
        <v>0</v>
      </c>
      <c r="DA13" s="107">
        <f t="shared" si="36"/>
        <v>0</v>
      </c>
      <c r="DB13" s="107">
        <f t="shared" si="37"/>
        <v>0</v>
      </c>
      <c r="DC13" s="107">
        <f t="shared" si="38"/>
        <v>0</v>
      </c>
      <c r="DD13" s="107">
        <f t="shared" si="39"/>
        <v>0</v>
      </c>
      <c r="DE13" s="107">
        <f t="shared" si="40"/>
        <v>0</v>
      </c>
      <c r="DF13" s="107">
        <f t="shared" si="41"/>
        <v>0</v>
      </c>
      <c r="DG13" s="107">
        <f t="shared" si="42"/>
        <v>0</v>
      </c>
      <c r="DH13" s="107">
        <f t="shared" si="43"/>
        <v>0</v>
      </c>
      <c r="DI13" s="107">
        <f t="shared" si="44"/>
        <v>0</v>
      </c>
      <c r="DJ13" s="107">
        <f t="shared" si="45"/>
        <v>0</v>
      </c>
      <c r="DK13" s="107">
        <f t="shared" si="46"/>
        <v>0</v>
      </c>
      <c r="DL13" s="107">
        <f t="shared" si="47"/>
        <v>0</v>
      </c>
      <c r="DM13" s="107">
        <f t="shared" si="48"/>
        <v>0</v>
      </c>
      <c r="DN13" s="107">
        <f t="shared" si="49"/>
        <v>0</v>
      </c>
      <c r="DO13" s="107">
        <f t="shared" si="50"/>
        <v>0</v>
      </c>
      <c r="DP13" s="107">
        <f t="shared" si="51"/>
        <v>0</v>
      </c>
      <c r="DQ13" s="107">
        <f t="shared" si="52"/>
        <v>0</v>
      </c>
      <c r="DR13" s="107">
        <f t="shared" si="53"/>
        <v>0</v>
      </c>
      <c r="DS13" s="107">
        <f t="shared" si="54"/>
        <v>0</v>
      </c>
      <c r="DT13" s="107">
        <f t="shared" si="55"/>
        <v>0</v>
      </c>
      <c r="DV13" s="107">
        <f t="shared" si="56"/>
        <v>0</v>
      </c>
      <c r="DW13" s="107">
        <f t="shared" si="57"/>
        <v>0</v>
      </c>
      <c r="DX13" s="107">
        <f t="shared" si="58"/>
        <v>0</v>
      </c>
      <c r="DY13" s="107">
        <f t="shared" si="59"/>
        <v>0</v>
      </c>
      <c r="DZ13" s="107">
        <f t="shared" si="60"/>
        <v>0</v>
      </c>
      <c r="EA13" s="107">
        <f t="shared" si="61"/>
        <v>0</v>
      </c>
      <c r="EB13" s="107">
        <f t="shared" si="62"/>
        <v>0</v>
      </c>
      <c r="EC13" s="107">
        <f t="shared" si="63"/>
        <v>0</v>
      </c>
      <c r="ED13" s="107">
        <f t="shared" si="64"/>
        <v>0</v>
      </c>
      <c r="EE13" s="107">
        <f t="shared" si="65"/>
        <v>0</v>
      </c>
      <c r="EG13" s="195">
        <f t="shared" si="66"/>
        <v>0</v>
      </c>
      <c r="EH13" s="195">
        <f t="shared" si="67"/>
        <v>0</v>
      </c>
      <c r="EI13" s="195">
        <f t="shared" si="68"/>
        <v>0</v>
      </c>
      <c r="EJ13" s="195">
        <f t="shared" si="69"/>
        <v>0</v>
      </c>
      <c r="EK13" s="195">
        <f t="shared" si="70"/>
        <v>0</v>
      </c>
      <c r="EL13" s="195">
        <f t="shared" si="71"/>
        <v>0</v>
      </c>
      <c r="EM13" s="195">
        <f t="shared" si="72"/>
        <v>0</v>
      </c>
      <c r="EN13" s="195">
        <f t="shared" si="73"/>
        <v>0</v>
      </c>
      <c r="EO13" s="195">
        <f t="shared" si="74"/>
        <v>0</v>
      </c>
      <c r="EP13" s="195">
        <f t="shared" si="75"/>
        <v>0</v>
      </c>
    </row>
    <row r="14" spans="2:146" ht="12" customHeight="1" x14ac:dyDescent="0.2">
      <c r="B14" s="126">
        <f t="shared" si="12"/>
        <v>1</v>
      </c>
      <c r="C14" s="126" t="str">
        <f t="shared" ca="1" si="13"/>
        <v/>
      </c>
      <c r="D14" s="126" t="str">
        <f t="shared" ca="1" si="14"/>
        <v/>
      </c>
      <c r="E14" s="126" t="str">
        <f t="shared" ca="1" si="15"/>
        <v/>
      </c>
      <c r="F14" s="127" t="str">
        <f ca="1">OFFSET(prihlasky!$H$1,$CJ14,0)</f>
        <v/>
      </c>
      <c r="G14" s="127" t="str">
        <f ca="1">IF(OFFSET(prihlasky!$B$1,$CJ14,0)="","",(OFFSET(prihlasky!$B$1,$CJ14,0)))</f>
        <v/>
      </c>
      <c r="H14" s="127">
        <f ca="1">OFFSET(prihlasky!$I$1,$CJ14,0)</f>
        <v>0</v>
      </c>
      <c r="I14" s="127">
        <f ca="1">OFFSET(prihlasky!$A$1,$CJ14,0)</f>
        <v>0</v>
      </c>
      <c r="J14" s="126">
        <f t="shared" si="16"/>
        <v>0</v>
      </c>
      <c r="K14" s="159">
        <f t="shared" si="17"/>
        <v>0</v>
      </c>
      <c r="L14" s="131">
        <f t="shared" ca="1" si="18"/>
        <v>0</v>
      </c>
      <c r="M14" s="127" t="str">
        <f ca="1">IF(OR(CH14=0,ISERROR(MATCH(I14,KKoef!E:E,0))),"",MATCH(I14,KKoef!E:E,0)-1)</f>
        <v/>
      </c>
      <c r="N14" s="127" t="str">
        <f ca="1">IF(M14="","",OFFSET(KKoef!$B$1,M14,0))</f>
        <v/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250"/>
      <c r="AA14" s="119">
        <f t="shared" ca="1" si="19"/>
        <v>0</v>
      </c>
      <c r="AB14" s="252">
        <f t="shared" si="76"/>
        <v>0</v>
      </c>
      <c r="AC14" s="119">
        <f t="shared" si="77"/>
        <v>0</v>
      </c>
      <c r="AD14" s="252">
        <f t="shared" si="78"/>
        <v>0</v>
      </c>
      <c r="AE14" s="170">
        <f t="shared" ca="1" si="20"/>
        <v>0</v>
      </c>
      <c r="AF14" s="22"/>
      <c r="AG14" s="224"/>
      <c r="AH14" s="194"/>
      <c r="AI14" s="194"/>
      <c r="AJ14" s="194"/>
      <c r="AK14" s="225"/>
      <c r="AL14" s="224"/>
      <c r="AM14" s="194"/>
      <c r="AN14" s="194"/>
      <c r="AO14" s="194"/>
      <c r="AP14" s="225"/>
      <c r="AQ14" s="224"/>
      <c r="AR14" s="194"/>
      <c r="AS14" s="194"/>
      <c r="AT14" s="194"/>
      <c r="AU14" s="225"/>
      <c r="AV14" s="224"/>
      <c r="AW14" s="194"/>
      <c r="AX14" s="194"/>
      <c r="AY14" s="194"/>
      <c r="AZ14" s="225"/>
      <c r="BA14" s="224"/>
      <c r="BB14" s="194"/>
      <c r="BC14" s="194"/>
      <c r="BD14" s="194"/>
      <c r="BE14" s="225"/>
      <c r="BF14" s="224"/>
      <c r="BG14" s="194"/>
      <c r="BH14" s="194"/>
      <c r="BI14" s="194"/>
      <c r="BJ14" s="225"/>
      <c r="BK14" s="212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215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69">
        <f t="shared" si="21"/>
        <v>0</v>
      </c>
      <c r="CH14" s="26">
        <f t="shared" si="22"/>
        <v>0</v>
      </c>
      <c r="CJ14" s="39">
        <v>6</v>
      </c>
      <c r="CK14" s="16">
        <f t="shared" si="23"/>
        <v>0</v>
      </c>
      <c r="CL14" s="51">
        <f t="shared" ca="1" si="24"/>
        <v>0</v>
      </c>
      <c r="CM14" s="51">
        <f t="shared" ca="1" si="24"/>
        <v>0</v>
      </c>
      <c r="CN14" s="51">
        <f t="shared" ca="1" si="24"/>
        <v>0</v>
      </c>
      <c r="CO14" s="51">
        <f t="shared" ca="1" si="25"/>
        <v>0</v>
      </c>
      <c r="CQ14" s="107">
        <f t="shared" si="26"/>
        <v>0</v>
      </c>
      <c r="CR14" s="107">
        <f t="shared" si="27"/>
        <v>0</v>
      </c>
      <c r="CS14" s="107">
        <f t="shared" si="28"/>
        <v>0</v>
      </c>
      <c r="CT14" s="107">
        <f t="shared" si="29"/>
        <v>0</v>
      </c>
      <c r="CU14" s="107">
        <f t="shared" si="30"/>
        <v>0</v>
      </c>
      <c r="CV14" s="107">
        <f t="shared" si="31"/>
        <v>0</v>
      </c>
      <c r="CW14" s="107">
        <f t="shared" si="32"/>
        <v>0</v>
      </c>
      <c r="CX14" s="107">
        <f t="shared" si="33"/>
        <v>0</v>
      </c>
      <c r="CY14" s="107">
        <f t="shared" si="34"/>
        <v>0</v>
      </c>
      <c r="CZ14" s="107">
        <f t="shared" si="35"/>
        <v>0</v>
      </c>
      <c r="DA14" s="107">
        <f t="shared" si="36"/>
        <v>0</v>
      </c>
      <c r="DB14" s="107">
        <f t="shared" si="37"/>
        <v>0</v>
      </c>
      <c r="DC14" s="107">
        <f t="shared" si="38"/>
        <v>0</v>
      </c>
      <c r="DD14" s="107">
        <f t="shared" si="39"/>
        <v>0</v>
      </c>
      <c r="DE14" s="107">
        <f t="shared" si="40"/>
        <v>0</v>
      </c>
      <c r="DF14" s="107">
        <f t="shared" si="41"/>
        <v>0</v>
      </c>
      <c r="DG14" s="107">
        <f t="shared" si="42"/>
        <v>0</v>
      </c>
      <c r="DH14" s="107">
        <f t="shared" si="43"/>
        <v>0</v>
      </c>
      <c r="DI14" s="107">
        <f t="shared" si="44"/>
        <v>0</v>
      </c>
      <c r="DJ14" s="107">
        <f t="shared" si="45"/>
        <v>0</v>
      </c>
      <c r="DK14" s="107">
        <f t="shared" si="46"/>
        <v>0</v>
      </c>
      <c r="DL14" s="107">
        <f t="shared" si="47"/>
        <v>0</v>
      </c>
      <c r="DM14" s="107">
        <f t="shared" si="48"/>
        <v>0</v>
      </c>
      <c r="DN14" s="107">
        <f t="shared" si="49"/>
        <v>0</v>
      </c>
      <c r="DO14" s="107">
        <f t="shared" si="50"/>
        <v>0</v>
      </c>
      <c r="DP14" s="107">
        <f t="shared" si="51"/>
        <v>0</v>
      </c>
      <c r="DQ14" s="107">
        <f t="shared" si="52"/>
        <v>0</v>
      </c>
      <c r="DR14" s="107">
        <f t="shared" si="53"/>
        <v>0</v>
      </c>
      <c r="DS14" s="107">
        <f t="shared" si="54"/>
        <v>0</v>
      </c>
      <c r="DT14" s="107">
        <f t="shared" si="55"/>
        <v>0</v>
      </c>
      <c r="DV14" s="107">
        <f t="shared" si="56"/>
        <v>0</v>
      </c>
      <c r="DW14" s="107">
        <f t="shared" si="57"/>
        <v>0</v>
      </c>
      <c r="DX14" s="107">
        <f t="shared" si="58"/>
        <v>0</v>
      </c>
      <c r="DY14" s="107">
        <f t="shared" si="59"/>
        <v>0</v>
      </c>
      <c r="DZ14" s="107">
        <f t="shared" si="60"/>
        <v>0</v>
      </c>
      <c r="EA14" s="107">
        <f t="shared" si="61"/>
        <v>0</v>
      </c>
      <c r="EB14" s="107">
        <f t="shared" si="62"/>
        <v>0</v>
      </c>
      <c r="EC14" s="107">
        <f t="shared" si="63"/>
        <v>0</v>
      </c>
      <c r="ED14" s="107">
        <f t="shared" si="64"/>
        <v>0</v>
      </c>
      <c r="EE14" s="107">
        <f t="shared" si="65"/>
        <v>0</v>
      </c>
      <c r="EG14" s="195">
        <f t="shared" si="66"/>
        <v>0</v>
      </c>
      <c r="EH14" s="195">
        <f t="shared" si="67"/>
        <v>0</v>
      </c>
      <c r="EI14" s="195">
        <f t="shared" si="68"/>
        <v>0</v>
      </c>
      <c r="EJ14" s="195">
        <f t="shared" si="69"/>
        <v>0</v>
      </c>
      <c r="EK14" s="195">
        <f t="shared" si="70"/>
        <v>0</v>
      </c>
      <c r="EL14" s="195">
        <f t="shared" si="71"/>
        <v>0</v>
      </c>
      <c r="EM14" s="195">
        <f t="shared" si="72"/>
        <v>0</v>
      </c>
      <c r="EN14" s="195">
        <f t="shared" si="73"/>
        <v>0</v>
      </c>
      <c r="EO14" s="195">
        <f t="shared" si="74"/>
        <v>0</v>
      </c>
      <c r="EP14" s="195">
        <f t="shared" si="75"/>
        <v>0</v>
      </c>
    </row>
    <row r="15" spans="2:146" ht="12" customHeight="1" x14ac:dyDescent="0.2">
      <c r="B15" s="126">
        <f t="shared" si="12"/>
        <v>1</v>
      </c>
      <c r="C15" s="126" t="str">
        <f t="shared" ca="1" si="13"/>
        <v/>
      </c>
      <c r="D15" s="126" t="str">
        <f t="shared" ca="1" si="14"/>
        <v/>
      </c>
      <c r="E15" s="126" t="str">
        <f t="shared" ca="1" si="15"/>
        <v/>
      </c>
      <c r="F15" s="127" t="str">
        <f ca="1">OFFSET(prihlasky!$H$1,$CJ15,0)</f>
        <v/>
      </c>
      <c r="G15" s="127" t="str">
        <f ca="1">IF(OFFSET(prihlasky!$B$1,$CJ15,0)="","",(OFFSET(prihlasky!$B$1,$CJ15,0)))</f>
        <v/>
      </c>
      <c r="H15" s="127">
        <f ca="1">OFFSET(prihlasky!$I$1,$CJ15,0)</f>
        <v>0</v>
      </c>
      <c r="I15" s="127">
        <f ca="1">OFFSET(prihlasky!$A$1,$CJ15,0)</f>
        <v>0</v>
      </c>
      <c r="J15" s="126">
        <f t="shared" si="16"/>
        <v>0</v>
      </c>
      <c r="K15" s="159">
        <f t="shared" si="17"/>
        <v>0</v>
      </c>
      <c r="L15" s="131">
        <f t="shared" ca="1" si="18"/>
        <v>0</v>
      </c>
      <c r="M15" s="127" t="str">
        <f ca="1">IF(OR(CH15=0,ISERROR(MATCH(I15,KKoef!E:E,0))),"",MATCH(I15,KKoef!E:E,0)-1)</f>
        <v/>
      </c>
      <c r="N15" s="127" t="str">
        <f ca="1">IF(M15="","",OFFSET(KKoef!$B$1,M15,0))</f>
        <v/>
      </c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250"/>
      <c r="AA15" s="119">
        <f t="shared" ca="1" si="19"/>
        <v>0</v>
      </c>
      <c r="AB15" s="252">
        <f t="shared" si="76"/>
        <v>0</v>
      </c>
      <c r="AC15" s="119">
        <f t="shared" si="77"/>
        <v>0</v>
      </c>
      <c r="AD15" s="252">
        <f t="shared" si="78"/>
        <v>0</v>
      </c>
      <c r="AE15" s="170">
        <f t="shared" ca="1" si="20"/>
        <v>0</v>
      </c>
      <c r="AF15" s="22"/>
      <c r="AG15" s="224"/>
      <c r="AH15" s="194"/>
      <c r="AI15" s="194"/>
      <c r="AJ15" s="194"/>
      <c r="AK15" s="225"/>
      <c r="AL15" s="224"/>
      <c r="AM15" s="194"/>
      <c r="AN15" s="194"/>
      <c r="AO15" s="194"/>
      <c r="AP15" s="225"/>
      <c r="AQ15" s="224"/>
      <c r="AR15" s="194"/>
      <c r="AS15" s="194"/>
      <c r="AT15" s="194"/>
      <c r="AU15" s="225"/>
      <c r="AV15" s="224"/>
      <c r="AW15" s="194"/>
      <c r="AX15" s="194"/>
      <c r="AY15" s="194"/>
      <c r="AZ15" s="225"/>
      <c r="BA15" s="224"/>
      <c r="BB15" s="194"/>
      <c r="BC15" s="194"/>
      <c r="BD15" s="194"/>
      <c r="BE15" s="225"/>
      <c r="BF15" s="224"/>
      <c r="BG15" s="194"/>
      <c r="BH15" s="194"/>
      <c r="BI15" s="194"/>
      <c r="BJ15" s="225"/>
      <c r="BK15" s="212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215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69">
        <f t="shared" si="21"/>
        <v>0</v>
      </c>
      <c r="CH15" s="26">
        <f t="shared" si="22"/>
        <v>0</v>
      </c>
      <c r="CJ15" s="39">
        <v>7</v>
      </c>
      <c r="CK15" s="16">
        <f t="shared" si="23"/>
        <v>0</v>
      </c>
      <c r="CL15" s="51">
        <f t="shared" ca="1" si="24"/>
        <v>0</v>
      </c>
      <c r="CM15" s="51">
        <f t="shared" ca="1" si="24"/>
        <v>0</v>
      </c>
      <c r="CN15" s="51">
        <f t="shared" ca="1" si="24"/>
        <v>0</v>
      </c>
      <c r="CO15" s="51">
        <f t="shared" ca="1" si="25"/>
        <v>0</v>
      </c>
      <c r="CQ15" s="107">
        <f t="shared" si="26"/>
        <v>0</v>
      </c>
      <c r="CR15" s="107">
        <f t="shared" si="27"/>
        <v>0</v>
      </c>
      <c r="CS15" s="107">
        <f t="shared" si="28"/>
        <v>0</v>
      </c>
      <c r="CT15" s="107">
        <f t="shared" si="29"/>
        <v>0</v>
      </c>
      <c r="CU15" s="107">
        <f t="shared" si="30"/>
        <v>0</v>
      </c>
      <c r="CV15" s="107">
        <f t="shared" si="31"/>
        <v>0</v>
      </c>
      <c r="CW15" s="107">
        <f t="shared" si="32"/>
        <v>0</v>
      </c>
      <c r="CX15" s="107">
        <f t="shared" si="33"/>
        <v>0</v>
      </c>
      <c r="CY15" s="107">
        <f t="shared" si="34"/>
        <v>0</v>
      </c>
      <c r="CZ15" s="107">
        <f t="shared" si="35"/>
        <v>0</v>
      </c>
      <c r="DA15" s="107">
        <f t="shared" si="36"/>
        <v>0</v>
      </c>
      <c r="DB15" s="107">
        <f t="shared" si="37"/>
        <v>0</v>
      </c>
      <c r="DC15" s="107">
        <f t="shared" si="38"/>
        <v>0</v>
      </c>
      <c r="DD15" s="107">
        <f t="shared" si="39"/>
        <v>0</v>
      </c>
      <c r="DE15" s="107">
        <f t="shared" si="40"/>
        <v>0</v>
      </c>
      <c r="DF15" s="107">
        <f t="shared" si="41"/>
        <v>0</v>
      </c>
      <c r="DG15" s="107">
        <f t="shared" si="42"/>
        <v>0</v>
      </c>
      <c r="DH15" s="107">
        <f t="shared" si="43"/>
        <v>0</v>
      </c>
      <c r="DI15" s="107">
        <f t="shared" si="44"/>
        <v>0</v>
      </c>
      <c r="DJ15" s="107">
        <f t="shared" si="45"/>
        <v>0</v>
      </c>
      <c r="DK15" s="107">
        <f t="shared" si="46"/>
        <v>0</v>
      </c>
      <c r="DL15" s="107">
        <f t="shared" si="47"/>
        <v>0</v>
      </c>
      <c r="DM15" s="107">
        <f t="shared" si="48"/>
        <v>0</v>
      </c>
      <c r="DN15" s="107">
        <f t="shared" si="49"/>
        <v>0</v>
      </c>
      <c r="DO15" s="107">
        <f t="shared" si="50"/>
        <v>0</v>
      </c>
      <c r="DP15" s="107">
        <f t="shared" si="51"/>
        <v>0</v>
      </c>
      <c r="DQ15" s="107">
        <f t="shared" si="52"/>
        <v>0</v>
      </c>
      <c r="DR15" s="107">
        <f t="shared" si="53"/>
        <v>0</v>
      </c>
      <c r="DS15" s="107">
        <f t="shared" si="54"/>
        <v>0</v>
      </c>
      <c r="DT15" s="107">
        <f t="shared" si="55"/>
        <v>0</v>
      </c>
      <c r="DV15" s="107">
        <f t="shared" si="56"/>
        <v>0</v>
      </c>
      <c r="DW15" s="107">
        <f t="shared" si="57"/>
        <v>0</v>
      </c>
      <c r="DX15" s="107">
        <f t="shared" si="58"/>
        <v>0</v>
      </c>
      <c r="DY15" s="107">
        <f t="shared" si="59"/>
        <v>0</v>
      </c>
      <c r="DZ15" s="107">
        <f t="shared" si="60"/>
        <v>0</v>
      </c>
      <c r="EA15" s="107">
        <f t="shared" si="61"/>
        <v>0</v>
      </c>
      <c r="EB15" s="107">
        <f t="shared" si="62"/>
        <v>0</v>
      </c>
      <c r="EC15" s="107">
        <f t="shared" si="63"/>
        <v>0</v>
      </c>
      <c r="ED15" s="107">
        <f t="shared" si="64"/>
        <v>0</v>
      </c>
      <c r="EE15" s="107">
        <f t="shared" si="65"/>
        <v>0</v>
      </c>
      <c r="EG15" s="195">
        <f t="shared" si="66"/>
        <v>0</v>
      </c>
      <c r="EH15" s="195">
        <f t="shared" si="67"/>
        <v>0</v>
      </c>
      <c r="EI15" s="195">
        <f t="shared" si="68"/>
        <v>0</v>
      </c>
      <c r="EJ15" s="195">
        <f t="shared" si="69"/>
        <v>0</v>
      </c>
      <c r="EK15" s="195">
        <f t="shared" si="70"/>
        <v>0</v>
      </c>
      <c r="EL15" s="195">
        <f t="shared" si="71"/>
        <v>0</v>
      </c>
      <c r="EM15" s="195">
        <f t="shared" si="72"/>
        <v>0</v>
      </c>
      <c r="EN15" s="195">
        <f t="shared" si="73"/>
        <v>0</v>
      </c>
      <c r="EO15" s="195">
        <f t="shared" si="74"/>
        <v>0</v>
      </c>
      <c r="EP15" s="195">
        <f t="shared" si="75"/>
        <v>0</v>
      </c>
    </row>
    <row r="16" spans="2:146" ht="12" customHeight="1" x14ac:dyDescent="0.2">
      <c r="B16" s="126">
        <f t="shared" si="12"/>
        <v>1</v>
      </c>
      <c r="C16" s="126" t="str">
        <f t="shared" ca="1" si="13"/>
        <v/>
      </c>
      <c r="D16" s="126" t="str">
        <f t="shared" ca="1" si="14"/>
        <v/>
      </c>
      <c r="E16" s="126" t="str">
        <f t="shared" ca="1" si="15"/>
        <v/>
      </c>
      <c r="F16" s="127" t="str">
        <f ca="1">OFFSET(prihlasky!$H$1,$CJ16,0)</f>
        <v/>
      </c>
      <c r="G16" s="127" t="str">
        <f ca="1">IF(OFFSET(prihlasky!$B$1,$CJ16,0)="","",(OFFSET(prihlasky!$B$1,$CJ16,0)))</f>
        <v/>
      </c>
      <c r="H16" s="127">
        <f ca="1">OFFSET(prihlasky!$I$1,$CJ16,0)</f>
        <v>0</v>
      </c>
      <c r="I16" s="127">
        <f ca="1">OFFSET(prihlasky!$A$1,$CJ16,0)</f>
        <v>0</v>
      </c>
      <c r="J16" s="126">
        <f t="shared" si="16"/>
        <v>0</v>
      </c>
      <c r="K16" s="159">
        <f t="shared" si="17"/>
        <v>0</v>
      </c>
      <c r="L16" s="131">
        <f t="shared" ca="1" si="18"/>
        <v>0</v>
      </c>
      <c r="M16" s="127" t="str">
        <f ca="1">IF(OR(CH16=0,ISERROR(MATCH(I16,KKoef!E:E,0))),"",MATCH(I16,KKoef!E:E,0)-1)</f>
        <v/>
      </c>
      <c r="N16" s="127" t="str">
        <f ca="1">IF(M16="","",OFFSET(KKoef!$B$1,M16,0))</f>
        <v/>
      </c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250"/>
      <c r="AA16" s="119">
        <f t="shared" ca="1" si="19"/>
        <v>0</v>
      </c>
      <c r="AB16" s="252">
        <f t="shared" si="76"/>
        <v>0</v>
      </c>
      <c r="AC16" s="119">
        <f t="shared" si="77"/>
        <v>0</v>
      </c>
      <c r="AD16" s="252">
        <f t="shared" si="78"/>
        <v>0</v>
      </c>
      <c r="AE16" s="170">
        <f t="shared" ca="1" si="20"/>
        <v>0</v>
      </c>
      <c r="AF16" s="22"/>
      <c r="AG16" s="224"/>
      <c r="AH16" s="194"/>
      <c r="AI16" s="194"/>
      <c r="AJ16" s="194"/>
      <c r="AK16" s="225"/>
      <c r="AL16" s="224"/>
      <c r="AM16" s="194"/>
      <c r="AN16" s="194"/>
      <c r="AO16" s="194"/>
      <c r="AP16" s="225"/>
      <c r="AQ16" s="224"/>
      <c r="AR16" s="194"/>
      <c r="AS16" s="194"/>
      <c r="AT16" s="194"/>
      <c r="AU16" s="225"/>
      <c r="AV16" s="224"/>
      <c r="AW16" s="194"/>
      <c r="AX16" s="194"/>
      <c r="AY16" s="194"/>
      <c r="AZ16" s="225"/>
      <c r="BA16" s="224"/>
      <c r="BB16" s="194"/>
      <c r="BC16" s="194"/>
      <c r="BD16" s="194"/>
      <c r="BE16" s="225"/>
      <c r="BF16" s="224"/>
      <c r="BG16" s="194"/>
      <c r="BH16" s="194"/>
      <c r="BI16" s="194"/>
      <c r="BJ16" s="225"/>
      <c r="BK16" s="212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215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69">
        <f t="shared" si="21"/>
        <v>0</v>
      </c>
      <c r="CH16" s="26">
        <f t="shared" si="22"/>
        <v>0</v>
      </c>
      <c r="CJ16" s="39">
        <v>8</v>
      </c>
      <c r="CK16" s="16">
        <f t="shared" si="23"/>
        <v>0</v>
      </c>
      <c r="CL16" s="51">
        <f t="shared" ca="1" si="24"/>
        <v>0</v>
      </c>
      <c r="CM16" s="51">
        <f t="shared" ca="1" si="24"/>
        <v>0</v>
      </c>
      <c r="CN16" s="51">
        <f t="shared" ca="1" si="24"/>
        <v>0</v>
      </c>
      <c r="CO16" s="51">
        <f t="shared" ca="1" si="25"/>
        <v>0</v>
      </c>
      <c r="CQ16" s="107">
        <f t="shared" si="26"/>
        <v>0</v>
      </c>
      <c r="CR16" s="107">
        <f t="shared" si="27"/>
        <v>0</v>
      </c>
      <c r="CS16" s="107">
        <f t="shared" si="28"/>
        <v>0</v>
      </c>
      <c r="CT16" s="107">
        <f t="shared" si="29"/>
        <v>0</v>
      </c>
      <c r="CU16" s="107">
        <f t="shared" si="30"/>
        <v>0</v>
      </c>
      <c r="CV16" s="107">
        <f t="shared" si="31"/>
        <v>0</v>
      </c>
      <c r="CW16" s="107">
        <f t="shared" si="32"/>
        <v>0</v>
      </c>
      <c r="CX16" s="107">
        <f t="shared" si="33"/>
        <v>0</v>
      </c>
      <c r="CY16" s="107">
        <f t="shared" si="34"/>
        <v>0</v>
      </c>
      <c r="CZ16" s="107">
        <f t="shared" si="35"/>
        <v>0</v>
      </c>
      <c r="DA16" s="107">
        <f t="shared" si="36"/>
        <v>0</v>
      </c>
      <c r="DB16" s="107">
        <f t="shared" si="37"/>
        <v>0</v>
      </c>
      <c r="DC16" s="107">
        <f t="shared" si="38"/>
        <v>0</v>
      </c>
      <c r="DD16" s="107">
        <f t="shared" si="39"/>
        <v>0</v>
      </c>
      <c r="DE16" s="107">
        <f t="shared" si="40"/>
        <v>0</v>
      </c>
      <c r="DF16" s="107">
        <f t="shared" si="41"/>
        <v>0</v>
      </c>
      <c r="DG16" s="107">
        <f t="shared" si="42"/>
        <v>0</v>
      </c>
      <c r="DH16" s="107">
        <f t="shared" si="43"/>
        <v>0</v>
      </c>
      <c r="DI16" s="107">
        <f t="shared" si="44"/>
        <v>0</v>
      </c>
      <c r="DJ16" s="107">
        <f t="shared" si="45"/>
        <v>0</v>
      </c>
      <c r="DK16" s="107">
        <f t="shared" si="46"/>
        <v>0</v>
      </c>
      <c r="DL16" s="107">
        <f t="shared" si="47"/>
        <v>0</v>
      </c>
      <c r="DM16" s="107">
        <f t="shared" si="48"/>
        <v>0</v>
      </c>
      <c r="DN16" s="107">
        <f t="shared" si="49"/>
        <v>0</v>
      </c>
      <c r="DO16" s="107">
        <f t="shared" si="50"/>
        <v>0</v>
      </c>
      <c r="DP16" s="107">
        <f t="shared" si="51"/>
        <v>0</v>
      </c>
      <c r="DQ16" s="107">
        <f t="shared" si="52"/>
        <v>0</v>
      </c>
      <c r="DR16" s="107">
        <f t="shared" si="53"/>
        <v>0</v>
      </c>
      <c r="DS16" s="107">
        <f t="shared" si="54"/>
        <v>0</v>
      </c>
      <c r="DT16" s="107">
        <f t="shared" si="55"/>
        <v>0</v>
      </c>
      <c r="DV16" s="107">
        <f t="shared" si="56"/>
        <v>0</v>
      </c>
      <c r="DW16" s="107">
        <f t="shared" si="57"/>
        <v>0</v>
      </c>
      <c r="DX16" s="107">
        <f t="shared" si="58"/>
        <v>0</v>
      </c>
      <c r="DY16" s="107">
        <f t="shared" si="59"/>
        <v>0</v>
      </c>
      <c r="DZ16" s="107">
        <f t="shared" si="60"/>
        <v>0</v>
      </c>
      <c r="EA16" s="107">
        <f t="shared" si="61"/>
        <v>0</v>
      </c>
      <c r="EB16" s="107">
        <f t="shared" si="62"/>
        <v>0</v>
      </c>
      <c r="EC16" s="107">
        <f t="shared" si="63"/>
        <v>0</v>
      </c>
      <c r="ED16" s="107">
        <f t="shared" si="64"/>
        <v>0</v>
      </c>
      <c r="EE16" s="107">
        <f t="shared" si="65"/>
        <v>0</v>
      </c>
      <c r="EG16" s="195">
        <f t="shared" si="66"/>
        <v>0</v>
      </c>
      <c r="EH16" s="195">
        <f t="shared" si="67"/>
        <v>0</v>
      </c>
      <c r="EI16" s="195">
        <f t="shared" si="68"/>
        <v>0</v>
      </c>
      <c r="EJ16" s="195">
        <f t="shared" si="69"/>
        <v>0</v>
      </c>
      <c r="EK16" s="195">
        <f t="shared" si="70"/>
        <v>0</v>
      </c>
      <c r="EL16" s="195">
        <f t="shared" si="71"/>
        <v>0</v>
      </c>
      <c r="EM16" s="195">
        <f t="shared" si="72"/>
        <v>0</v>
      </c>
      <c r="EN16" s="195">
        <f t="shared" si="73"/>
        <v>0</v>
      </c>
      <c r="EO16" s="195">
        <f t="shared" si="74"/>
        <v>0</v>
      </c>
      <c r="EP16" s="195">
        <f t="shared" si="75"/>
        <v>0</v>
      </c>
    </row>
    <row r="17" spans="2:146" ht="12" customHeight="1" x14ac:dyDescent="0.2">
      <c r="B17" s="126">
        <f t="shared" si="12"/>
        <v>1</v>
      </c>
      <c r="C17" s="126" t="str">
        <f t="shared" ca="1" si="13"/>
        <v/>
      </c>
      <c r="D17" s="126" t="str">
        <f t="shared" ca="1" si="14"/>
        <v/>
      </c>
      <c r="E17" s="126" t="str">
        <f t="shared" ca="1" si="15"/>
        <v/>
      </c>
      <c r="F17" s="127" t="str">
        <f ca="1">OFFSET(prihlasky!$H$1,$CJ17,0)</f>
        <v/>
      </c>
      <c r="G17" s="127" t="str">
        <f ca="1">IF(OFFSET(prihlasky!$B$1,$CJ17,0)="","",(OFFSET(prihlasky!$B$1,$CJ17,0)))</f>
        <v/>
      </c>
      <c r="H17" s="127">
        <f ca="1">OFFSET(prihlasky!$I$1,$CJ17,0)</f>
        <v>0</v>
      </c>
      <c r="I17" s="127">
        <f ca="1">OFFSET(prihlasky!$A$1,$CJ17,0)</f>
        <v>0</v>
      </c>
      <c r="J17" s="126">
        <f t="shared" si="16"/>
        <v>0</v>
      </c>
      <c r="K17" s="159">
        <f t="shared" si="17"/>
        <v>0</v>
      </c>
      <c r="L17" s="131">
        <f t="shared" ca="1" si="18"/>
        <v>0</v>
      </c>
      <c r="M17" s="127" t="str">
        <f ca="1">IF(OR(CH17=0,ISERROR(MATCH(I17,KKoef!E:E,0))),"",MATCH(I17,KKoef!E:E,0)-1)</f>
        <v/>
      </c>
      <c r="N17" s="127" t="str">
        <f ca="1">IF(M17="","",OFFSET(KKoef!$B$1,M17,0))</f>
        <v/>
      </c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250"/>
      <c r="AA17" s="119">
        <f t="shared" ca="1" si="19"/>
        <v>0</v>
      </c>
      <c r="AB17" s="252">
        <f t="shared" si="76"/>
        <v>0</v>
      </c>
      <c r="AC17" s="119">
        <f t="shared" si="77"/>
        <v>0</v>
      </c>
      <c r="AD17" s="252">
        <f t="shared" si="78"/>
        <v>0</v>
      </c>
      <c r="AE17" s="170">
        <f t="shared" ca="1" si="20"/>
        <v>0</v>
      </c>
      <c r="AF17" s="22"/>
      <c r="AG17" s="224"/>
      <c r="AH17" s="194"/>
      <c r="AI17" s="194"/>
      <c r="AJ17" s="194"/>
      <c r="AK17" s="225"/>
      <c r="AL17" s="224"/>
      <c r="AM17" s="194"/>
      <c r="AN17" s="194"/>
      <c r="AO17" s="194"/>
      <c r="AP17" s="225"/>
      <c r="AQ17" s="224"/>
      <c r="AR17" s="194"/>
      <c r="AS17" s="194"/>
      <c r="AT17" s="194"/>
      <c r="AU17" s="225"/>
      <c r="AV17" s="224"/>
      <c r="AW17" s="194"/>
      <c r="AX17" s="194"/>
      <c r="AY17" s="194"/>
      <c r="AZ17" s="225"/>
      <c r="BA17" s="224"/>
      <c r="BB17" s="194"/>
      <c r="BC17" s="194"/>
      <c r="BD17" s="194"/>
      <c r="BE17" s="225"/>
      <c r="BF17" s="224"/>
      <c r="BG17" s="194"/>
      <c r="BH17" s="194"/>
      <c r="BI17" s="194"/>
      <c r="BJ17" s="225"/>
      <c r="BK17" s="212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215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69">
        <f t="shared" si="21"/>
        <v>0</v>
      </c>
      <c r="CH17" s="26">
        <f t="shared" si="22"/>
        <v>0</v>
      </c>
      <c r="CJ17" s="39">
        <v>9</v>
      </c>
      <c r="CK17" s="16">
        <f t="shared" si="23"/>
        <v>0</v>
      </c>
      <c r="CL17" s="51">
        <f t="shared" ca="1" si="24"/>
        <v>0</v>
      </c>
      <c r="CM17" s="51">
        <f t="shared" ca="1" si="24"/>
        <v>0</v>
      </c>
      <c r="CN17" s="51">
        <f t="shared" ca="1" si="24"/>
        <v>0</v>
      </c>
      <c r="CO17" s="51">
        <f t="shared" ca="1" si="25"/>
        <v>0</v>
      </c>
      <c r="CQ17" s="107">
        <f t="shared" si="26"/>
        <v>0</v>
      </c>
      <c r="CR17" s="107">
        <f t="shared" si="27"/>
        <v>0</v>
      </c>
      <c r="CS17" s="107">
        <f t="shared" si="28"/>
        <v>0</v>
      </c>
      <c r="CT17" s="107">
        <f t="shared" si="29"/>
        <v>0</v>
      </c>
      <c r="CU17" s="107">
        <f t="shared" si="30"/>
        <v>0</v>
      </c>
      <c r="CV17" s="107">
        <f t="shared" si="31"/>
        <v>0</v>
      </c>
      <c r="CW17" s="107">
        <f t="shared" si="32"/>
        <v>0</v>
      </c>
      <c r="CX17" s="107">
        <f t="shared" si="33"/>
        <v>0</v>
      </c>
      <c r="CY17" s="107">
        <f t="shared" si="34"/>
        <v>0</v>
      </c>
      <c r="CZ17" s="107">
        <f t="shared" si="35"/>
        <v>0</v>
      </c>
      <c r="DA17" s="107">
        <f t="shared" si="36"/>
        <v>0</v>
      </c>
      <c r="DB17" s="107">
        <f t="shared" si="37"/>
        <v>0</v>
      </c>
      <c r="DC17" s="107">
        <f t="shared" si="38"/>
        <v>0</v>
      </c>
      <c r="DD17" s="107">
        <f t="shared" si="39"/>
        <v>0</v>
      </c>
      <c r="DE17" s="107">
        <f t="shared" si="40"/>
        <v>0</v>
      </c>
      <c r="DF17" s="107">
        <f t="shared" si="41"/>
        <v>0</v>
      </c>
      <c r="DG17" s="107">
        <f t="shared" si="42"/>
        <v>0</v>
      </c>
      <c r="DH17" s="107">
        <f t="shared" si="43"/>
        <v>0</v>
      </c>
      <c r="DI17" s="107">
        <f t="shared" si="44"/>
        <v>0</v>
      </c>
      <c r="DJ17" s="107">
        <f t="shared" si="45"/>
        <v>0</v>
      </c>
      <c r="DK17" s="107">
        <f t="shared" si="46"/>
        <v>0</v>
      </c>
      <c r="DL17" s="107">
        <f t="shared" si="47"/>
        <v>0</v>
      </c>
      <c r="DM17" s="107">
        <f t="shared" si="48"/>
        <v>0</v>
      </c>
      <c r="DN17" s="107">
        <f t="shared" si="49"/>
        <v>0</v>
      </c>
      <c r="DO17" s="107">
        <f t="shared" si="50"/>
        <v>0</v>
      </c>
      <c r="DP17" s="107">
        <f t="shared" si="51"/>
        <v>0</v>
      </c>
      <c r="DQ17" s="107">
        <f t="shared" si="52"/>
        <v>0</v>
      </c>
      <c r="DR17" s="107">
        <f t="shared" si="53"/>
        <v>0</v>
      </c>
      <c r="DS17" s="107">
        <f t="shared" si="54"/>
        <v>0</v>
      </c>
      <c r="DT17" s="107">
        <f t="shared" si="55"/>
        <v>0</v>
      </c>
      <c r="DV17" s="107">
        <f t="shared" si="56"/>
        <v>0</v>
      </c>
      <c r="DW17" s="107">
        <f t="shared" si="57"/>
        <v>0</v>
      </c>
      <c r="DX17" s="107">
        <f t="shared" si="58"/>
        <v>0</v>
      </c>
      <c r="DY17" s="107">
        <f t="shared" si="59"/>
        <v>0</v>
      </c>
      <c r="DZ17" s="107">
        <f t="shared" si="60"/>
        <v>0</v>
      </c>
      <c r="EA17" s="107">
        <f t="shared" si="61"/>
        <v>0</v>
      </c>
      <c r="EB17" s="107">
        <f t="shared" si="62"/>
        <v>0</v>
      </c>
      <c r="EC17" s="107">
        <f t="shared" si="63"/>
        <v>0</v>
      </c>
      <c r="ED17" s="107">
        <f t="shared" si="64"/>
        <v>0</v>
      </c>
      <c r="EE17" s="107">
        <f t="shared" si="65"/>
        <v>0</v>
      </c>
      <c r="EG17" s="195">
        <f t="shared" si="66"/>
        <v>0</v>
      </c>
      <c r="EH17" s="195">
        <f t="shared" si="67"/>
        <v>0</v>
      </c>
      <c r="EI17" s="195">
        <f t="shared" si="68"/>
        <v>0</v>
      </c>
      <c r="EJ17" s="195">
        <f t="shared" si="69"/>
        <v>0</v>
      </c>
      <c r="EK17" s="195">
        <f t="shared" si="70"/>
        <v>0</v>
      </c>
      <c r="EL17" s="195">
        <f t="shared" si="71"/>
        <v>0</v>
      </c>
      <c r="EM17" s="195">
        <f t="shared" si="72"/>
        <v>0</v>
      </c>
      <c r="EN17" s="195">
        <f t="shared" si="73"/>
        <v>0</v>
      </c>
      <c r="EO17" s="195">
        <f t="shared" si="74"/>
        <v>0</v>
      </c>
      <c r="EP17" s="195">
        <f t="shared" si="75"/>
        <v>0</v>
      </c>
    </row>
    <row r="18" spans="2:146" x14ac:dyDescent="0.2">
      <c r="B18" s="126">
        <f t="shared" si="12"/>
        <v>1</v>
      </c>
      <c r="C18" s="126" t="str">
        <f t="shared" ca="1" si="13"/>
        <v/>
      </c>
      <c r="D18" s="126" t="str">
        <f t="shared" ca="1" si="14"/>
        <v/>
      </c>
      <c r="E18" s="126" t="str">
        <f t="shared" ca="1" si="15"/>
        <v/>
      </c>
      <c r="F18" s="127" t="str">
        <f ca="1">OFFSET(prihlasky!$H$1,$CJ18,0)</f>
        <v/>
      </c>
      <c r="G18" s="127" t="str">
        <f ca="1">IF(OFFSET(prihlasky!$B$1,$CJ18,0)="","",(OFFSET(prihlasky!$B$1,$CJ18,0)))</f>
        <v/>
      </c>
      <c r="H18" s="127">
        <f ca="1">OFFSET(prihlasky!$I$1,$CJ18,0)</f>
        <v>0</v>
      </c>
      <c r="I18" s="127">
        <f ca="1">OFFSET(prihlasky!$A$1,$CJ18,0)</f>
        <v>0</v>
      </c>
      <c r="J18" s="126">
        <f t="shared" si="16"/>
        <v>0</v>
      </c>
      <c r="K18" s="159">
        <f t="shared" si="17"/>
        <v>0</v>
      </c>
      <c r="L18" s="131">
        <f t="shared" ca="1" si="18"/>
        <v>0</v>
      </c>
      <c r="M18" s="127" t="str">
        <f ca="1">IF(OR(CH18=0,ISERROR(MATCH(I18,KKoef!E:E,0))),"",MATCH(I18,KKoef!E:E,0)-1)</f>
        <v/>
      </c>
      <c r="N18" s="127" t="str">
        <f ca="1">IF(M18="","",OFFSET(KKoef!$B$1,M18,0))</f>
        <v/>
      </c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250"/>
      <c r="AA18" s="119">
        <f t="shared" ca="1" si="19"/>
        <v>0</v>
      </c>
      <c r="AB18" s="252">
        <f t="shared" si="76"/>
        <v>0</v>
      </c>
      <c r="AC18" s="119">
        <f t="shared" si="77"/>
        <v>0</v>
      </c>
      <c r="AD18" s="252">
        <f t="shared" si="78"/>
        <v>0</v>
      </c>
      <c r="AE18" s="170">
        <f t="shared" ca="1" si="20"/>
        <v>0</v>
      </c>
      <c r="AF18" s="22"/>
      <c r="AG18" s="224"/>
      <c r="AH18" s="194"/>
      <c r="AI18" s="194"/>
      <c r="AJ18" s="194"/>
      <c r="AK18" s="225"/>
      <c r="AL18" s="224"/>
      <c r="AM18" s="194"/>
      <c r="AN18" s="194"/>
      <c r="AO18" s="194"/>
      <c r="AP18" s="225"/>
      <c r="AQ18" s="224"/>
      <c r="AR18" s="194"/>
      <c r="AS18" s="194"/>
      <c r="AT18" s="194"/>
      <c r="AU18" s="225"/>
      <c r="AV18" s="224"/>
      <c r="AW18" s="194"/>
      <c r="AX18" s="194"/>
      <c r="AY18" s="194"/>
      <c r="AZ18" s="225"/>
      <c r="BA18" s="224"/>
      <c r="BB18" s="194"/>
      <c r="BC18" s="194"/>
      <c r="BD18" s="194"/>
      <c r="BE18" s="225"/>
      <c r="BF18" s="224"/>
      <c r="BG18" s="194"/>
      <c r="BH18" s="194"/>
      <c r="BI18" s="194"/>
      <c r="BJ18" s="225"/>
      <c r="BK18" s="212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215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69">
        <f t="shared" si="21"/>
        <v>0</v>
      </c>
      <c r="CH18" s="26">
        <f t="shared" si="22"/>
        <v>0</v>
      </c>
      <c r="CJ18" s="39">
        <v>10</v>
      </c>
      <c r="CK18" s="16">
        <f t="shared" si="23"/>
        <v>0</v>
      </c>
      <c r="CL18" s="51">
        <f t="shared" ca="1" si="24"/>
        <v>0</v>
      </c>
      <c r="CM18" s="51">
        <f t="shared" ca="1" si="24"/>
        <v>0</v>
      </c>
      <c r="CN18" s="51">
        <f t="shared" ca="1" si="24"/>
        <v>0</v>
      </c>
      <c r="CO18" s="51">
        <f t="shared" ca="1" si="25"/>
        <v>0</v>
      </c>
      <c r="CQ18" s="107">
        <f t="shared" si="26"/>
        <v>0</v>
      </c>
      <c r="CR18" s="107">
        <f t="shared" si="27"/>
        <v>0</v>
      </c>
      <c r="CS18" s="107">
        <f t="shared" si="28"/>
        <v>0</v>
      </c>
      <c r="CT18" s="107">
        <f t="shared" si="29"/>
        <v>0</v>
      </c>
      <c r="CU18" s="107">
        <f t="shared" si="30"/>
        <v>0</v>
      </c>
      <c r="CV18" s="107">
        <f t="shared" si="31"/>
        <v>0</v>
      </c>
      <c r="CW18" s="107">
        <f t="shared" si="32"/>
        <v>0</v>
      </c>
      <c r="CX18" s="107">
        <f t="shared" si="33"/>
        <v>0</v>
      </c>
      <c r="CY18" s="107">
        <f t="shared" si="34"/>
        <v>0</v>
      </c>
      <c r="CZ18" s="107">
        <f t="shared" si="35"/>
        <v>0</v>
      </c>
      <c r="DA18" s="107">
        <f t="shared" si="36"/>
        <v>0</v>
      </c>
      <c r="DB18" s="107">
        <f t="shared" si="37"/>
        <v>0</v>
      </c>
      <c r="DC18" s="107">
        <f t="shared" si="38"/>
        <v>0</v>
      </c>
      <c r="DD18" s="107">
        <f t="shared" si="39"/>
        <v>0</v>
      </c>
      <c r="DE18" s="107">
        <f t="shared" si="40"/>
        <v>0</v>
      </c>
      <c r="DF18" s="107">
        <f t="shared" si="41"/>
        <v>0</v>
      </c>
      <c r="DG18" s="107">
        <f t="shared" si="42"/>
        <v>0</v>
      </c>
      <c r="DH18" s="107">
        <f t="shared" si="43"/>
        <v>0</v>
      </c>
      <c r="DI18" s="107">
        <f t="shared" si="44"/>
        <v>0</v>
      </c>
      <c r="DJ18" s="107">
        <f t="shared" si="45"/>
        <v>0</v>
      </c>
      <c r="DK18" s="107">
        <f t="shared" si="46"/>
        <v>0</v>
      </c>
      <c r="DL18" s="107">
        <f t="shared" si="47"/>
        <v>0</v>
      </c>
      <c r="DM18" s="107">
        <f t="shared" si="48"/>
        <v>0</v>
      </c>
      <c r="DN18" s="107">
        <f t="shared" si="49"/>
        <v>0</v>
      </c>
      <c r="DO18" s="107">
        <f t="shared" si="50"/>
        <v>0</v>
      </c>
      <c r="DP18" s="107">
        <f t="shared" si="51"/>
        <v>0</v>
      </c>
      <c r="DQ18" s="107">
        <f t="shared" si="52"/>
        <v>0</v>
      </c>
      <c r="DR18" s="107">
        <f t="shared" si="53"/>
        <v>0</v>
      </c>
      <c r="DS18" s="107">
        <f t="shared" si="54"/>
        <v>0</v>
      </c>
      <c r="DT18" s="107">
        <f t="shared" si="55"/>
        <v>0</v>
      </c>
      <c r="DV18" s="107">
        <f t="shared" si="56"/>
        <v>0</v>
      </c>
      <c r="DW18" s="107">
        <f t="shared" si="57"/>
        <v>0</v>
      </c>
      <c r="DX18" s="107">
        <f t="shared" si="58"/>
        <v>0</v>
      </c>
      <c r="DY18" s="107">
        <f t="shared" si="59"/>
        <v>0</v>
      </c>
      <c r="DZ18" s="107">
        <f t="shared" si="60"/>
        <v>0</v>
      </c>
      <c r="EA18" s="107">
        <f t="shared" si="61"/>
        <v>0</v>
      </c>
      <c r="EB18" s="107">
        <f t="shared" si="62"/>
        <v>0</v>
      </c>
      <c r="EC18" s="107">
        <f t="shared" si="63"/>
        <v>0</v>
      </c>
      <c r="ED18" s="107">
        <f t="shared" si="64"/>
        <v>0</v>
      </c>
      <c r="EE18" s="107">
        <f t="shared" si="65"/>
        <v>0</v>
      </c>
      <c r="EG18" s="195">
        <f t="shared" si="66"/>
        <v>0</v>
      </c>
      <c r="EH18" s="195">
        <f t="shared" si="67"/>
        <v>0</v>
      </c>
      <c r="EI18" s="195">
        <f t="shared" si="68"/>
        <v>0</v>
      </c>
      <c r="EJ18" s="195">
        <f t="shared" si="69"/>
        <v>0</v>
      </c>
      <c r="EK18" s="195">
        <f t="shared" si="70"/>
        <v>0</v>
      </c>
      <c r="EL18" s="195">
        <f t="shared" si="71"/>
        <v>0</v>
      </c>
      <c r="EM18" s="195">
        <f t="shared" si="72"/>
        <v>0</v>
      </c>
      <c r="EN18" s="195">
        <f t="shared" si="73"/>
        <v>0</v>
      </c>
      <c r="EO18" s="195">
        <f t="shared" si="74"/>
        <v>0</v>
      </c>
      <c r="EP18" s="195">
        <f t="shared" si="75"/>
        <v>0</v>
      </c>
    </row>
    <row r="19" spans="2:146" x14ac:dyDescent="0.2">
      <c r="B19" s="126">
        <f t="shared" si="12"/>
        <v>1</v>
      </c>
      <c r="C19" s="126" t="str">
        <f t="shared" ca="1" si="13"/>
        <v/>
      </c>
      <c r="D19" s="126" t="str">
        <f t="shared" ca="1" si="14"/>
        <v/>
      </c>
      <c r="E19" s="126" t="str">
        <f t="shared" ca="1" si="15"/>
        <v/>
      </c>
      <c r="F19" s="127" t="str">
        <f ca="1">OFFSET(prihlasky!$H$1,$CJ19,0)</f>
        <v/>
      </c>
      <c r="G19" s="127" t="str">
        <f ca="1">IF(OFFSET(prihlasky!$B$1,$CJ19,0)="","",(OFFSET(prihlasky!$B$1,$CJ19,0)))</f>
        <v/>
      </c>
      <c r="H19" s="127">
        <f ca="1">OFFSET(prihlasky!$I$1,$CJ19,0)</f>
        <v>0</v>
      </c>
      <c r="I19" s="127">
        <f ca="1">OFFSET(prihlasky!$A$1,$CJ19,0)</f>
        <v>0</v>
      </c>
      <c r="J19" s="126">
        <f t="shared" si="16"/>
        <v>0</v>
      </c>
      <c r="K19" s="159">
        <f t="shared" si="17"/>
        <v>0</v>
      </c>
      <c r="L19" s="131">
        <f t="shared" ca="1" si="18"/>
        <v>0</v>
      </c>
      <c r="M19" s="127" t="str">
        <f ca="1">IF(OR(CH19=0,ISERROR(MATCH(I19,KKoef!E:E,0))),"",MATCH(I19,KKoef!E:E,0)-1)</f>
        <v/>
      </c>
      <c r="N19" s="127" t="str">
        <f ca="1">IF(M19="","",OFFSET(KKoef!$B$1,M19,0))</f>
        <v/>
      </c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250"/>
      <c r="AA19" s="119">
        <f t="shared" ca="1" si="19"/>
        <v>0</v>
      </c>
      <c r="AB19" s="252">
        <f t="shared" si="76"/>
        <v>0</v>
      </c>
      <c r="AC19" s="119">
        <f t="shared" si="77"/>
        <v>0</v>
      </c>
      <c r="AD19" s="252">
        <f t="shared" si="78"/>
        <v>0</v>
      </c>
      <c r="AE19" s="170">
        <f t="shared" ca="1" si="20"/>
        <v>0</v>
      </c>
      <c r="AF19" s="22"/>
      <c r="AG19" s="224"/>
      <c r="AH19" s="194"/>
      <c r="AI19" s="194"/>
      <c r="AJ19" s="194"/>
      <c r="AK19" s="225"/>
      <c r="AL19" s="224"/>
      <c r="AM19" s="194"/>
      <c r="AN19" s="194"/>
      <c r="AO19" s="194"/>
      <c r="AP19" s="225"/>
      <c r="AQ19" s="224"/>
      <c r="AR19" s="194"/>
      <c r="AS19" s="194"/>
      <c r="AT19" s="194"/>
      <c r="AU19" s="225"/>
      <c r="AV19" s="224"/>
      <c r="AW19" s="194"/>
      <c r="AX19" s="194"/>
      <c r="AY19" s="194"/>
      <c r="AZ19" s="225"/>
      <c r="BA19" s="224"/>
      <c r="BB19" s="194"/>
      <c r="BC19" s="194"/>
      <c r="BD19" s="194"/>
      <c r="BE19" s="225"/>
      <c r="BF19" s="224"/>
      <c r="BG19" s="194"/>
      <c r="BH19" s="194"/>
      <c r="BI19" s="194"/>
      <c r="BJ19" s="225"/>
      <c r="BK19" s="212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215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69">
        <f t="shared" si="21"/>
        <v>0</v>
      </c>
      <c r="CH19" s="26">
        <f t="shared" si="22"/>
        <v>0</v>
      </c>
      <c r="CJ19" s="39">
        <v>11</v>
      </c>
      <c r="CK19" s="16">
        <f t="shared" si="23"/>
        <v>0</v>
      </c>
      <c r="CL19" s="51">
        <f t="shared" ca="1" si="24"/>
        <v>0</v>
      </c>
      <c r="CM19" s="51">
        <f t="shared" ca="1" si="24"/>
        <v>0</v>
      </c>
      <c r="CN19" s="51">
        <f t="shared" ca="1" si="24"/>
        <v>0</v>
      </c>
      <c r="CO19" s="51">
        <f t="shared" ca="1" si="25"/>
        <v>0</v>
      </c>
      <c r="CQ19" s="107">
        <f t="shared" si="26"/>
        <v>0</v>
      </c>
      <c r="CR19" s="107">
        <f t="shared" si="27"/>
        <v>0</v>
      </c>
      <c r="CS19" s="107">
        <f t="shared" si="28"/>
        <v>0</v>
      </c>
      <c r="CT19" s="107">
        <f t="shared" si="29"/>
        <v>0</v>
      </c>
      <c r="CU19" s="107">
        <f t="shared" si="30"/>
        <v>0</v>
      </c>
      <c r="CV19" s="107">
        <f t="shared" si="31"/>
        <v>0</v>
      </c>
      <c r="CW19" s="107">
        <f t="shared" si="32"/>
        <v>0</v>
      </c>
      <c r="CX19" s="107">
        <f t="shared" si="33"/>
        <v>0</v>
      </c>
      <c r="CY19" s="107">
        <f t="shared" si="34"/>
        <v>0</v>
      </c>
      <c r="CZ19" s="107">
        <f t="shared" si="35"/>
        <v>0</v>
      </c>
      <c r="DA19" s="107">
        <f t="shared" si="36"/>
        <v>0</v>
      </c>
      <c r="DB19" s="107">
        <f t="shared" si="37"/>
        <v>0</v>
      </c>
      <c r="DC19" s="107">
        <f t="shared" si="38"/>
        <v>0</v>
      </c>
      <c r="DD19" s="107">
        <f t="shared" si="39"/>
        <v>0</v>
      </c>
      <c r="DE19" s="107">
        <f t="shared" si="40"/>
        <v>0</v>
      </c>
      <c r="DF19" s="107">
        <f t="shared" si="41"/>
        <v>0</v>
      </c>
      <c r="DG19" s="107">
        <f t="shared" si="42"/>
        <v>0</v>
      </c>
      <c r="DH19" s="107">
        <f t="shared" si="43"/>
        <v>0</v>
      </c>
      <c r="DI19" s="107">
        <f t="shared" si="44"/>
        <v>0</v>
      </c>
      <c r="DJ19" s="107">
        <f t="shared" si="45"/>
        <v>0</v>
      </c>
      <c r="DK19" s="107">
        <f t="shared" si="46"/>
        <v>0</v>
      </c>
      <c r="DL19" s="107">
        <f t="shared" si="47"/>
        <v>0</v>
      </c>
      <c r="DM19" s="107">
        <f t="shared" si="48"/>
        <v>0</v>
      </c>
      <c r="DN19" s="107">
        <f t="shared" si="49"/>
        <v>0</v>
      </c>
      <c r="DO19" s="107">
        <f t="shared" si="50"/>
        <v>0</v>
      </c>
      <c r="DP19" s="107">
        <f t="shared" si="51"/>
        <v>0</v>
      </c>
      <c r="DQ19" s="107">
        <f t="shared" si="52"/>
        <v>0</v>
      </c>
      <c r="DR19" s="107">
        <f t="shared" si="53"/>
        <v>0</v>
      </c>
      <c r="DS19" s="107">
        <f t="shared" si="54"/>
        <v>0</v>
      </c>
      <c r="DT19" s="107">
        <f t="shared" si="55"/>
        <v>0</v>
      </c>
      <c r="DV19" s="107">
        <f t="shared" si="56"/>
        <v>0</v>
      </c>
      <c r="DW19" s="107">
        <f t="shared" si="57"/>
        <v>0</v>
      </c>
      <c r="DX19" s="107">
        <f t="shared" si="58"/>
        <v>0</v>
      </c>
      <c r="DY19" s="107">
        <f t="shared" si="59"/>
        <v>0</v>
      </c>
      <c r="DZ19" s="107">
        <f t="shared" si="60"/>
        <v>0</v>
      </c>
      <c r="EA19" s="107">
        <f t="shared" si="61"/>
        <v>0</v>
      </c>
      <c r="EB19" s="107">
        <f t="shared" si="62"/>
        <v>0</v>
      </c>
      <c r="EC19" s="107">
        <f t="shared" si="63"/>
        <v>0</v>
      </c>
      <c r="ED19" s="107">
        <f t="shared" si="64"/>
        <v>0</v>
      </c>
      <c r="EE19" s="107">
        <f t="shared" si="65"/>
        <v>0</v>
      </c>
      <c r="EG19" s="195">
        <f t="shared" si="66"/>
        <v>0</v>
      </c>
      <c r="EH19" s="195">
        <f t="shared" si="67"/>
        <v>0</v>
      </c>
      <c r="EI19" s="195">
        <f t="shared" si="68"/>
        <v>0</v>
      </c>
      <c r="EJ19" s="195">
        <f t="shared" si="69"/>
        <v>0</v>
      </c>
      <c r="EK19" s="195">
        <f t="shared" si="70"/>
        <v>0</v>
      </c>
      <c r="EL19" s="195">
        <f t="shared" si="71"/>
        <v>0</v>
      </c>
      <c r="EM19" s="195">
        <f t="shared" si="72"/>
        <v>0</v>
      </c>
      <c r="EN19" s="195">
        <f t="shared" si="73"/>
        <v>0</v>
      </c>
      <c r="EO19" s="195">
        <f t="shared" si="74"/>
        <v>0</v>
      </c>
      <c r="EP19" s="195">
        <f t="shared" si="75"/>
        <v>0</v>
      </c>
    </row>
    <row r="20" spans="2:146" x14ac:dyDescent="0.2">
      <c r="B20" s="126">
        <f t="shared" si="12"/>
        <v>1</v>
      </c>
      <c r="C20" s="126" t="str">
        <f t="shared" ca="1" si="13"/>
        <v/>
      </c>
      <c r="D20" s="126" t="str">
        <f t="shared" ca="1" si="14"/>
        <v/>
      </c>
      <c r="E20" s="126" t="str">
        <f t="shared" ca="1" si="15"/>
        <v/>
      </c>
      <c r="F20" s="127" t="str">
        <f ca="1">OFFSET(prihlasky!$H$1,$CJ20,0)</f>
        <v/>
      </c>
      <c r="G20" s="127" t="str">
        <f ca="1">IF(OFFSET(prihlasky!$B$1,$CJ20,0)="","",(OFFSET(prihlasky!$B$1,$CJ20,0)))</f>
        <v/>
      </c>
      <c r="H20" s="127">
        <f ca="1">OFFSET(prihlasky!$I$1,$CJ20,0)</f>
        <v>0</v>
      </c>
      <c r="I20" s="127">
        <f ca="1">OFFSET(prihlasky!$A$1,$CJ20,0)</f>
        <v>0</v>
      </c>
      <c r="J20" s="126">
        <f t="shared" si="16"/>
        <v>0</v>
      </c>
      <c r="K20" s="159">
        <f t="shared" si="17"/>
        <v>0</v>
      </c>
      <c r="L20" s="131">
        <f t="shared" ca="1" si="18"/>
        <v>0</v>
      </c>
      <c r="M20" s="127" t="str">
        <f ca="1">IF(OR(CH20=0,ISERROR(MATCH(I20,KKoef!E:E,0))),"",MATCH(I20,KKoef!E:E,0)-1)</f>
        <v/>
      </c>
      <c r="N20" s="127" t="str">
        <f ca="1">IF(M20="","",OFFSET(KKoef!$B$1,M20,0))</f>
        <v/>
      </c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250"/>
      <c r="AA20" s="119">
        <f t="shared" ca="1" si="19"/>
        <v>0</v>
      </c>
      <c r="AB20" s="252">
        <f t="shared" si="76"/>
        <v>0</v>
      </c>
      <c r="AC20" s="119">
        <f t="shared" si="77"/>
        <v>0</v>
      </c>
      <c r="AD20" s="252">
        <f t="shared" si="78"/>
        <v>0</v>
      </c>
      <c r="AE20" s="170">
        <f t="shared" ca="1" si="20"/>
        <v>0</v>
      </c>
      <c r="AF20" s="22"/>
      <c r="AG20" s="224"/>
      <c r="AH20" s="194"/>
      <c r="AI20" s="194"/>
      <c r="AJ20" s="194"/>
      <c r="AK20" s="225"/>
      <c r="AL20" s="224"/>
      <c r="AM20" s="194"/>
      <c r="AN20" s="194"/>
      <c r="AO20" s="194"/>
      <c r="AP20" s="225"/>
      <c r="AQ20" s="224"/>
      <c r="AR20" s="194"/>
      <c r="AS20" s="194"/>
      <c r="AT20" s="194"/>
      <c r="AU20" s="225"/>
      <c r="AV20" s="224"/>
      <c r="AW20" s="194"/>
      <c r="AX20" s="194"/>
      <c r="AY20" s="194"/>
      <c r="AZ20" s="225"/>
      <c r="BA20" s="224"/>
      <c r="BB20" s="194"/>
      <c r="BC20" s="194"/>
      <c r="BD20" s="194"/>
      <c r="BE20" s="225"/>
      <c r="BF20" s="224"/>
      <c r="BG20" s="194"/>
      <c r="BH20" s="194"/>
      <c r="BI20" s="194"/>
      <c r="BJ20" s="225"/>
      <c r="BK20" s="212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215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69">
        <f t="shared" si="21"/>
        <v>0</v>
      </c>
      <c r="CH20" s="26">
        <f t="shared" si="22"/>
        <v>0</v>
      </c>
      <c r="CJ20" s="39">
        <v>12</v>
      </c>
      <c r="CK20" s="16">
        <f t="shared" si="23"/>
        <v>0</v>
      </c>
      <c r="CL20" s="51">
        <f t="shared" ca="1" si="24"/>
        <v>0</v>
      </c>
      <c r="CM20" s="51">
        <f t="shared" ca="1" si="24"/>
        <v>0</v>
      </c>
      <c r="CN20" s="51">
        <f t="shared" ca="1" si="24"/>
        <v>0</v>
      </c>
      <c r="CO20" s="51">
        <f t="shared" ca="1" si="25"/>
        <v>0</v>
      </c>
      <c r="CQ20" s="107">
        <f t="shared" si="26"/>
        <v>0</v>
      </c>
      <c r="CR20" s="107">
        <f t="shared" si="27"/>
        <v>0</v>
      </c>
      <c r="CS20" s="107">
        <f t="shared" si="28"/>
        <v>0</v>
      </c>
      <c r="CT20" s="107">
        <f t="shared" si="29"/>
        <v>0</v>
      </c>
      <c r="CU20" s="107">
        <f t="shared" si="30"/>
        <v>0</v>
      </c>
      <c r="CV20" s="107">
        <f t="shared" si="31"/>
        <v>0</v>
      </c>
      <c r="CW20" s="107">
        <f t="shared" si="32"/>
        <v>0</v>
      </c>
      <c r="CX20" s="107">
        <f t="shared" si="33"/>
        <v>0</v>
      </c>
      <c r="CY20" s="107">
        <f t="shared" si="34"/>
        <v>0</v>
      </c>
      <c r="CZ20" s="107">
        <f t="shared" si="35"/>
        <v>0</v>
      </c>
      <c r="DA20" s="107">
        <f t="shared" si="36"/>
        <v>0</v>
      </c>
      <c r="DB20" s="107">
        <f t="shared" si="37"/>
        <v>0</v>
      </c>
      <c r="DC20" s="107">
        <f t="shared" si="38"/>
        <v>0</v>
      </c>
      <c r="DD20" s="107">
        <f t="shared" si="39"/>
        <v>0</v>
      </c>
      <c r="DE20" s="107">
        <f t="shared" si="40"/>
        <v>0</v>
      </c>
      <c r="DF20" s="107">
        <f t="shared" si="41"/>
        <v>0</v>
      </c>
      <c r="DG20" s="107">
        <f t="shared" si="42"/>
        <v>0</v>
      </c>
      <c r="DH20" s="107">
        <f t="shared" si="43"/>
        <v>0</v>
      </c>
      <c r="DI20" s="107">
        <f t="shared" si="44"/>
        <v>0</v>
      </c>
      <c r="DJ20" s="107">
        <f t="shared" si="45"/>
        <v>0</v>
      </c>
      <c r="DK20" s="107">
        <f t="shared" si="46"/>
        <v>0</v>
      </c>
      <c r="DL20" s="107">
        <f t="shared" si="47"/>
        <v>0</v>
      </c>
      <c r="DM20" s="107">
        <f t="shared" si="48"/>
        <v>0</v>
      </c>
      <c r="DN20" s="107">
        <f t="shared" si="49"/>
        <v>0</v>
      </c>
      <c r="DO20" s="107">
        <f t="shared" si="50"/>
        <v>0</v>
      </c>
      <c r="DP20" s="107">
        <f t="shared" si="51"/>
        <v>0</v>
      </c>
      <c r="DQ20" s="107">
        <f t="shared" si="52"/>
        <v>0</v>
      </c>
      <c r="DR20" s="107">
        <f t="shared" si="53"/>
        <v>0</v>
      </c>
      <c r="DS20" s="107">
        <f t="shared" si="54"/>
        <v>0</v>
      </c>
      <c r="DT20" s="107">
        <f t="shared" si="55"/>
        <v>0</v>
      </c>
      <c r="DV20" s="107">
        <f t="shared" si="56"/>
        <v>0</v>
      </c>
      <c r="DW20" s="107">
        <f t="shared" si="57"/>
        <v>0</v>
      </c>
      <c r="DX20" s="107">
        <f t="shared" si="58"/>
        <v>0</v>
      </c>
      <c r="DY20" s="107">
        <f t="shared" si="59"/>
        <v>0</v>
      </c>
      <c r="DZ20" s="107">
        <f t="shared" si="60"/>
        <v>0</v>
      </c>
      <c r="EA20" s="107">
        <f t="shared" si="61"/>
        <v>0</v>
      </c>
      <c r="EB20" s="107">
        <f t="shared" si="62"/>
        <v>0</v>
      </c>
      <c r="EC20" s="107">
        <f t="shared" si="63"/>
        <v>0</v>
      </c>
      <c r="ED20" s="107">
        <f t="shared" si="64"/>
        <v>0</v>
      </c>
      <c r="EE20" s="107">
        <f t="shared" si="65"/>
        <v>0</v>
      </c>
      <c r="EG20" s="195">
        <f t="shared" si="66"/>
        <v>0</v>
      </c>
      <c r="EH20" s="195">
        <f t="shared" si="67"/>
        <v>0</v>
      </c>
      <c r="EI20" s="195">
        <f t="shared" si="68"/>
        <v>0</v>
      </c>
      <c r="EJ20" s="195">
        <f t="shared" si="69"/>
        <v>0</v>
      </c>
      <c r="EK20" s="195">
        <f t="shared" si="70"/>
        <v>0</v>
      </c>
      <c r="EL20" s="195">
        <f t="shared" si="71"/>
        <v>0</v>
      </c>
      <c r="EM20" s="195">
        <f t="shared" si="72"/>
        <v>0</v>
      </c>
      <c r="EN20" s="195">
        <f t="shared" si="73"/>
        <v>0</v>
      </c>
      <c r="EO20" s="195">
        <f t="shared" si="74"/>
        <v>0</v>
      </c>
      <c r="EP20" s="195">
        <f t="shared" si="75"/>
        <v>0</v>
      </c>
    </row>
    <row r="21" spans="2:146" x14ac:dyDescent="0.2">
      <c r="B21" s="126">
        <f t="shared" si="12"/>
        <v>1</v>
      </c>
      <c r="C21" s="126" t="str">
        <f t="shared" ca="1" si="13"/>
        <v/>
      </c>
      <c r="D21" s="126" t="str">
        <f t="shared" ca="1" si="14"/>
        <v/>
      </c>
      <c r="E21" s="126" t="str">
        <f t="shared" ca="1" si="15"/>
        <v/>
      </c>
      <c r="F21" s="127" t="str">
        <f ca="1">OFFSET(prihlasky!$H$1,$CJ21,0)</f>
        <v/>
      </c>
      <c r="G21" s="127" t="str">
        <f ca="1">IF(OFFSET(prihlasky!$B$1,$CJ21,0)="","",(OFFSET(prihlasky!$B$1,$CJ21,0)))</f>
        <v/>
      </c>
      <c r="H21" s="127">
        <f ca="1">OFFSET(prihlasky!$I$1,$CJ21,0)</f>
        <v>0</v>
      </c>
      <c r="I21" s="127">
        <f ca="1">OFFSET(prihlasky!$A$1,$CJ21,0)</f>
        <v>0</v>
      </c>
      <c r="J21" s="126">
        <f t="shared" si="16"/>
        <v>0</v>
      </c>
      <c r="K21" s="159">
        <f t="shared" si="17"/>
        <v>0</v>
      </c>
      <c r="L21" s="131">
        <f t="shared" ca="1" si="18"/>
        <v>0</v>
      </c>
      <c r="M21" s="127" t="str">
        <f ca="1">IF(OR(CH21=0,ISERROR(MATCH(I21,KKoef!E:E,0))),"",MATCH(I21,KKoef!E:E,0)-1)</f>
        <v/>
      </c>
      <c r="N21" s="127" t="str">
        <f ca="1">IF(M21="","",OFFSET(KKoef!$B$1,M21,0))</f>
        <v/>
      </c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250"/>
      <c r="AA21" s="119">
        <f t="shared" ca="1" si="19"/>
        <v>0</v>
      </c>
      <c r="AB21" s="252">
        <f t="shared" si="76"/>
        <v>0</v>
      </c>
      <c r="AC21" s="119">
        <f t="shared" si="77"/>
        <v>0</v>
      </c>
      <c r="AD21" s="252">
        <f t="shared" si="78"/>
        <v>0</v>
      </c>
      <c r="AE21" s="170">
        <f t="shared" ca="1" si="20"/>
        <v>0</v>
      </c>
      <c r="AF21" s="22"/>
      <c r="AG21" s="224"/>
      <c r="AH21" s="194"/>
      <c r="AI21" s="194"/>
      <c r="AJ21" s="194"/>
      <c r="AK21" s="225"/>
      <c r="AL21" s="224"/>
      <c r="AM21" s="194"/>
      <c r="AN21" s="194"/>
      <c r="AO21" s="194"/>
      <c r="AP21" s="225"/>
      <c r="AQ21" s="224"/>
      <c r="AR21" s="194"/>
      <c r="AS21" s="194"/>
      <c r="AT21" s="194"/>
      <c r="AU21" s="225"/>
      <c r="AV21" s="224"/>
      <c r="AW21" s="194"/>
      <c r="AX21" s="194"/>
      <c r="AY21" s="194"/>
      <c r="AZ21" s="225"/>
      <c r="BA21" s="224"/>
      <c r="BB21" s="194"/>
      <c r="BC21" s="194"/>
      <c r="BD21" s="194"/>
      <c r="BE21" s="225"/>
      <c r="BF21" s="224"/>
      <c r="BG21" s="194"/>
      <c r="BH21" s="194"/>
      <c r="BI21" s="194"/>
      <c r="BJ21" s="225"/>
      <c r="BK21" s="212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215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69">
        <f t="shared" si="21"/>
        <v>0</v>
      </c>
      <c r="CH21" s="26">
        <f t="shared" si="22"/>
        <v>0</v>
      </c>
      <c r="CJ21" s="39">
        <v>13</v>
      </c>
      <c r="CK21" s="16">
        <f t="shared" si="23"/>
        <v>0</v>
      </c>
      <c r="CL21" s="51">
        <f t="shared" ca="1" si="24"/>
        <v>0</v>
      </c>
      <c r="CM21" s="51">
        <f t="shared" ca="1" si="24"/>
        <v>0</v>
      </c>
      <c r="CN21" s="51">
        <f t="shared" ca="1" si="24"/>
        <v>0</v>
      </c>
      <c r="CO21" s="51">
        <f t="shared" ca="1" si="25"/>
        <v>0</v>
      </c>
      <c r="CQ21" s="107">
        <f t="shared" si="26"/>
        <v>0</v>
      </c>
      <c r="CR21" s="107">
        <f t="shared" si="27"/>
        <v>0</v>
      </c>
      <c r="CS21" s="107">
        <f t="shared" si="28"/>
        <v>0</v>
      </c>
      <c r="CT21" s="107">
        <f t="shared" si="29"/>
        <v>0</v>
      </c>
      <c r="CU21" s="107">
        <f t="shared" si="30"/>
        <v>0</v>
      </c>
      <c r="CV21" s="107">
        <f t="shared" si="31"/>
        <v>0</v>
      </c>
      <c r="CW21" s="107">
        <f t="shared" si="32"/>
        <v>0</v>
      </c>
      <c r="CX21" s="107">
        <f t="shared" si="33"/>
        <v>0</v>
      </c>
      <c r="CY21" s="107">
        <f t="shared" si="34"/>
        <v>0</v>
      </c>
      <c r="CZ21" s="107">
        <f t="shared" si="35"/>
        <v>0</v>
      </c>
      <c r="DA21" s="107">
        <f t="shared" si="36"/>
        <v>0</v>
      </c>
      <c r="DB21" s="107">
        <f t="shared" si="37"/>
        <v>0</v>
      </c>
      <c r="DC21" s="107">
        <f t="shared" si="38"/>
        <v>0</v>
      </c>
      <c r="DD21" s="107">
        <f t="shared" si="39"/>
        <v>0</v>
      </c>
      <c r="DE21" s="107">
        <f t="shared" si="40"/>
        <v>0</v>
      </c>
      <c r="DF21" s="107">
        <f t="shared" si="41"/>
        <v>0</v>
      </c>
      <c r="DG21" s="107">
        <f t="shared" si="42"/>
        <v>0</v>
      </c>
      <c r="DH21" s="107">
        <f t="shared" si="43"/>
        <v>0</v>
      </c>
      <c r="DI21" s="107">
        <f t="shared" si="44"/>
        <v>0</v>
      </c>
      <c r="DJ21" s="107">
        <f t="shared" si="45"/>
        <v>0</v>
      </c>
      <c r="DK21" s="107">
        <f t="shared" si="46"/>
        <v>0</v>
      </c>
      <c r="DL21" s="107">
        <f t="shared" si="47"/>
        <v>0</v>
      </c>
      <c r="DM21" s="107">
        <f t="shared" si="48"/>
        <v>0</v>
      </c>
      <c r="DN21" s="107">
        <f t="shared" si="49"/>
        <v>0</v>
      </c>
      <c r="DO21" s="107">
        <f t="shared" si="50"/>
        <v>0</v>
      </c>
      <c r="DP21" s="107">
        <f t="shared" si="51"/>
        <v>0</v>
      </c>
      <c r="DQ21" s="107">
        <f t="shared" si="52"/>
        <v>0</v>
      </c>
      <c r="DR21" s="107">
        <f t="shared" si="53"/>
        <v>0</v>
      </c>
      <c r="DS21" s="107">
        <f t="shared" si="54"/>
        <v>0</v>
      </c>
      <c r="DT21" s="107">
        <f t="shared" si="55"/>
        <v>0</v>
      </c>
      <c r="DV21" s="107">
        <f t="shared" si="56"/>
        <v>0</v>
      </c>
      <c r="DW21" s="107">
        <f t="shared" si="57"/>
        <v>0</v>
      </c>
      <c r="DX21" s="107">
        <f t="shared" si="58"/>
        <v>0</v>
      </c>
      <c r="DY21" s="107">
        <f t="shared" si="59"/>
        <v>0</v>
      </c>
      <c r="DZ21" s="107">
        <f t="shared" si="60"/>
        <v>0</v>
      </c>
      <c r="EA21" s="107">
        <f t="shared" si="61"/>
        <v>0</v>
      </c>
      <c r="EB21" s="107">
        <f t="shared" si="62"/>
        <v>0</v>
      </c>
      <c r="EC21" s="107">
        <f t="shared" si="63"/>
        <v>0</v>
      </c>
      <c r="ED21" s="107">
        <f t="shared" si="64"/>
        <v>0</v>
      </c>
      <c r="EE21" s="107">
        <f t="shared" si="65"/>
        <v>0</v>
      </c>
      <c r="EG21" s="195">
        <f t="shared" si="66"/>
        <v>0</v>
      </c>
      <c r="EH21" s="195">
        <f t="shared" si="67"/>
        <v>0</v>
      </c>
      <c r="EI21" s="195">
        <f t="shared" si="68"/>
        <v>0</v>
      </c>
      <c r="EJ21" s="195">
        <f t="shared" si="69"/>
        <v>0</v>
      </c>
      <c r="EK21" s="195">
        <f t="shared" si="70"/>
        <v>0</v>
      </c>
      <c r="EL21" s="195">
        <f t="shared" si="71"/>
        <v>0</v>
      </c>
      <c r="EM21" s="195">
        <f t="shared" si="72"/>
        <v>0</v>
      </c>
      <c r="EN21" s="195">
        <f t="shared" si="73"/>
        <v>0</v>
      </c>
      <c r="EO21" s="195">
        <f t="shared" si="74"/>
        <v>0</v>
      </c>
      <c r="EP21" s="195">
        <f t="shared" si="75"/>
        <v>0</v>
      </c>
    </row>
    <row r="22" spans="2:146" x14ac:dyDescent="0.2">
      <c r="B22" s="126">
        <f t="shared" si="12"/>
        <v>1</v>
      </c>
      <c r="C22" s="126" t="str">
        <f t="shared" ca="1" si="13"/>
        <v/>
      </c>
      <c r="D22" s="126" t="str">
        <f t="shared" ca="1" si="14"/>
        <v/>
      </c>
      <c r="E22" s="126" t="str">
        <f t="shared" ca="1" si="15"/>
        <v/>
      </c>
      <c r="F22" s="127" t="str">
        <f ca="1">OFFSET(prihlasky!$H$1,$CJ22,0)</f>
        <v/>
      </c>
      <c r="G22" s="127" t="str">
        <f ca="1">IF(OFFSET(prihlasky!$B$1,$CJ22,0)="","",(OFFSET(prihlasky!$B$1,$CJ22,0)))</f>
        <v/>
      </c>
      <c r="H22" s="127">
        <f ca="1">OFFSET(prihlasky!$I$1,$CJ22,0)</f>
        <v>0</v>
      </c>
      <c r="I22" s="127">
        <f ca="1">OFFSET(prihlasky!$A$1,$CJ22,0)</f>
        <v>0</v>
      </c>
      <c r="J22" s="126">
        <f t="shared" si="16"/>
        <v>0</v>
      </c>
      <c r="K22" s="159">
        <f t="shared" si="17"/>
        <v>0</v>
      </c>
      <c r="L22" s="131">
        <f t="shared" ca="1" si="18"/>
        <v>0</v>
      </c>
      <c r="M22" s="127" t="str">
        <f ca="1">IF(OR(CH22=0,ISERROR(MATCH(I22,KKoef!E:E,0))),"",MATCH(I22,KKoef!E:E,0)-1)</f>
        <v/>
      </c>
      <c r="N22" s="127" t="str">
        <f ca="1">IF(M22="","",OFFSET(KKoef!$B$1,M22,0))</f>
        <v/>
      </c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250"/>
      <c r="AA22" s="119">
        <f t="shared" ca="1" si="19"/>
        <v>0</v>
      </c>
      <c r="AB22" s="252">
        <f t="shared" si="76"/>
        <v>0</v>
      </c>
      <c r="AC22" s="119">
        <f t="shared" si="77"/>
        <v>0</v>
      </c>
      <c r="AD22" s="252">
        <f t="shared" si="78"/>
        <v>0</v>
      </c>
      <c r="AE22" s="170">
        <f t="shared" ca="1" si="20"/>
        <v>0</v>
      </c>
      <c r="AF22" s="22"/>
      <c r="AG22" s="224"/>
      <c r="AH22" s="194"/>
      <c r="AI22" s="194"/>
      <c r="AJ22" s="194"/>
      <c r="AK22" s="225"/>
      <c r="AL22" s="224"/>
      <c r="AM22" s="194"/>
      <c r="AN22" s="194"/>
      <c r="AO22" s="194"/>
      <c r="AP22" s="225"/>
      <c r="AQ22" s="224"/>
      <c r="AR22" s="194"/>
      <c r="AS22" s="194"/>
      <c r="AT22" s="194"/>
      <c r="AU22" s="225"/>
      <c r="AV22" s="224"/>
      <c r="AW22" s="194"/>
      <c r="AX22" s="194"/>
      <c r="AY22" s="194"/>
      <c r="AZ22" s="225"/>
      <c r="BA22" s="224"/>
      <c r="BB22" s="194"/>
      <c r="BC22" s="194"/>
      <c r="BD22" s="194"/>
      <c r="BE22" s="225"/>
      <c r="BF22" s="224"/>
      <c r="BG22" s="194"/>
      <c r="BH22" s="194"/>
      <c r="BI22" s="194"/>
      <c r="BJ22" s="225"/>
      <c r="BK22" s="212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215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69">
        <f t="shared" si="21"/>
        <v>0</v>
      </c>
      <c r="CH22" s="26">
        <f t="shared" si="22"/>
        <v>0</v>
      </c>
      <c r="CJ22" s="39">
        <v>14</v>
      </c>
      <c r="CK22" s="16">
        <f t="shared" si="23"/>
        <v>0</v>
      </c>
      <c r="CL22" s="51">
        <f t="shared" ca="1" si="24"/>
        <v>0</v>
      </c>
      <c r="CM22" s="51">
        <f t="shared" ca="1" si="24"/>
        <v>0</v>
      </c>
      <c r="CN22" s="51">
        <f t="shared" ca="1" si="24"/>
        <v>0</v>
      </c>
      <c r="CO22" s="51">
        <f t="shared" ca="1" si="25"/>
        <v>0</v>
      </c>
      <c r="CQ22" s="107">
        <f t="shared" si="26"/>
        <v>0</v>
      </c>
      <c r="CR22" s="107">
        <f t="shared" si="27"/>
        <v>0</v>
      </c>
      <c r="CS22" s="107">
        <f t="shared" si="28"/>
        <v>0</v>
      </c>
      <c r="CT22" s="107">
        <f t="shared" si="29"/>
        <v>0</v>
      </c>
      <c r="CU22" s="107">
        <f t="shared" si="30"/>
        <v>0</v>
      </c>
      <c r="CV22" s="107">
        <f t="shared" si="31"/>
        <v>0</v>
      </c>
      <c r="CW22" s="107">
        <f t="shared" si="32"/>
        <v>0</v>
      </c>
      <c r="CX22" s="107">
        <f t="shared" si="33"/>
        <v>0</v>
      </c>
      <c r="CY22" s="107">
        <f t="shared" si="34"/>
        <v>0</v>
      </c>
      <c r="CZ22" s="107">
        <f t="shared" si="35"/>
        <v>0</v>
      </c>
      <c r="DA22" s="107">
        <f t="shared" si="36"/>
        <v>0</v>
      </c>
      <c r="DB22" s="107">
        <f t="shared" si="37"/>
        <v>0</v>
      </c>
      <c r="DC22" s="107">
        <f t="shared" si="38"/>
        <v>0</v>
      </c>
      <c r="DD22" s="107">
        <f t="shared" si="39"/>
        <v>0</v>
      </c>
      <c r="DE22" s="107">
        <f t="shared" si="40"/>
        <v>0</v>
      </c>
      <c r="DF22" s="107">
        <f t="shared" si="41"/>
        <v>0</v>
      </c>
      <c r="DG22" s="107">
        <f t="shared" si="42"/>
        <v>0</v>
      </c>
      <c r="DH22" s="107">
        <f t="shared" si="43"/>
        <v>0</v>
      </c>
      <c r="DI22" s="107">
        <f t="shared" si="44"/>
        <v>0</v>
      </c>
      <c r="DJ22" s="107">
        <f t="shared" si="45"/>
        <v>0</v>
      </c>
      <c r="DK22" s="107">
        <f t="shared" si="46"/>
        <v>0</v>
      </c>
      <c r="DL22" s="107">
        <f t="shared" si="47"/>
        <v>0</v>
      </c>
      <c r="DM22" s="107">
        <f t="shared" si="48"/>
        <v>0</v>
      </c>
      <c r="DN22" s="107">
        <f t="shared" si="49"/>
        <v>0</v>
      </c>
      <c r="DO22" s="107">
        <f t="shared" si="50"/>
        <v>0</v>
      </c>
      <c r="DP22" s="107">
        <f t="shared" si="51"/>
        <v>0</v>
      </c>
      <c r="DQ22" s="107">
        <f t="shared" si="52"/>
        <v>0</v>
      </c>
      <c r="DR22" s="107">
        <f t="shared" si="53"/>
        <v>0</v>
      </c>
      <c r="DS22" s="107">
        <f t="shared" si="54"/>
        <v>0</v>
      </c>
      <c r="DT22" s="107">
        <f t="shared" si="55"/>
        <v>0</v>
      </c>
      <c r="DV22" s="107">
        <f t="shared" si="56"/>
        <v>0</v>
      </c>
      <c r="DW22" s="107">
        <f t="shared" si="57"/>
        <v>0</v>
      </c>
      <c r="DX22" s="107">
        <f t="shared" si="58"/>
        <v>0</v>
      </c>
      <c r="DY22" s="107">
        <f t="shared" si="59"/>
        <v>0</v>
      </c>
      <c r="DZ22" s="107">
        <f t="shared" si="60"/>
        <v>0</v>
      </c>
      <c r="EA22" s="107">
        <f t="shared" si="61"/>
        <v>0</v>
      </c>
      <c r="EB22" s="107">
        <f t="shared" si="62"/>
        <v>0</v>
      </c>
      <c r="EC22" s="107">
        <f t="shared" si="63"/>
        <v>0</v>
      </c>
      <c r="ED22" s="107">
        <f t="shared" si="64"/>
        <v>0</v>
      </c>
      <c r="EE22" s="107">
        <f t="shared" si="65"/>
        <v>0</v>
      </c>
      <c r="EG22" s="195">
        <f t="shared" si="66"/>
        <v>0</v>
      </c>
      <c r="EH22" s="195">
        <f t="shared" si="67"/>
        <v>0</v>
      </c>
      <c r="EI22" s="195">
        <f t="shared" si="68"/>
        <v>0</v>
      </c>
      <c r="EJ22" s="195">
        <f t="shared" si="69"/>
        <v>0</v>
      </c>
      <c r="EK22" s="195">
        <f t="shared" si="70"/>
        <v>0</v>
      </c>
      <c r="EL22" s="195">
        <f t="shared" si="71"/>
        <v>0</v>
      </c>
      <c r="EM22" s="195">
        <f t="shared" si="72"/>
        <v>0</v>
      </c>
      <c r="EN22" s="195">
        <f t="shared" si="73"/>
        <v>0</v>
      </c>
      <c r="EO22" s="195">
        <f t="shared" si="74"/>
        <v>0</v>
      </c>
      <c r="EP22" s="195">
        <f t="shared" si="75"/>
        <v>0</v>
      </c>
    </row>
    <row r="23" spans="2:146" x14ac:dyDescent="0.2">
      <c r="B23" s="126">
        <f t="shared" si="12"/>
        <v>1</v>
      </c>
      <c r="C23" s="126" t="str">
        <f t="shared" ca="1" si="13"/>
        <v/>
      </c>
      <c r="D23" s="126" t="str">
        <f t="shared" ca="1" si="14"/>
        <v/>
      </c>
      <c r="E23" s="126" t="str">
        <f t="shared" ca="1" si="15"/>
        <v/>
      </c>
      <c r="F23" s="127" t="str">
        <f ca="1">OFFSET(prihlasky!$H$1,$CJ23,0)</f>
        <v/>
      </c>
      <c r="G23" s="127" t="str">
        <f ca="1">IF(OFFSET(prihlasky!$B$1,$CJ23,0)="","",(OFFSET(prihlasky!$B$1,$CJ23,0)))</f>
        <v/>
      </c>
      <c r="H23" s="127">
        <f ca="1">OFFSET(prihlasky!$I$1,$CJ23,0)</f>
        <v>0</v>
      </c>
      <c r="I23" s="127">
        <f ca="1">OFFSET(prihlasky!$A$1,$CJ23,0)</f>
        <v>0</v>
      </c>
      <c r="J23" s="126">
        <f t="shared" si="16"/>
        <v>0</v>
      </c>
      <c r="K23" s="159">
        <f t="shared" si="17"/>
        <v>0</v>
      </c>
      <c r="L23" s="131">
        <f t="shared" ca="1" si="18"/>
        <v>0</v>
      </c>
      <c r="M23" s="127" t="str">
        <f ca="1">IF(OR(CH23=0,ISERROR(MATCH(I23,KKoef!E:E,0))),"",MATCH(I23,KKoef!E:E,0)-1)</f>
        <v/>
      </c>
      <c r="N23" s="127" t="str">
        <f ca="1">IF(M23="","",OFFSET(KKoef!$B$1,M23,0))</f>
        <v/>
      </c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250"/>
      <c r="AA23" s="119">
        <f t="shared" ca="1" si="19"/>
        <v>0</v>
      </c>
      <c r="AB23" s="252">
        <f t="shared" si="76"/>
        <v>0</v>
      </c>
      <c r="AC23" s="119">
        <f t="shared" si="77"/>
        <v>0</v>
      </c>
      <c r="AD23" s="252">
        <f t="shared" si="78"/>
        <v>0</v>
      </c>
      <c r="AE23" s="170">
        <f t="shared" ca="1" si="20"/>
        <v>0</v>
      </c>
      <c r="AF23" s="22"/>
      <c r="AG23" s="224"/>
      <c r="AH23" s="194"/>
      <c r="AI23" s="194"/>
      <c r="AJ23" s="194"/>
      <c r="AK23" s="225"/>
      <c r="AL23" s="224"/>
      <c r="AM23" s="194"/>
      <c r="AN23" s="194"/>
      <c r="AO23" s="194"/>
      <c r="AP23" s="225"/>
      <c r="AQ23" s="224"/>
      <c r="AR23" s="194"/>
      <c r="AS23" s="194"/>
      <c r="AT23" s="194"/>
      <c r="AU23" s="225"/>
      <c r="AV23" s="224"/>
      <c r="AW23" s="194"/>
      <c r="AX23" s="194"/>
      <c r="AY23" s="194"/>
      <c r="AZ23" s="225"/>
      <c r="BA23" s="224"/>
      <c r="BB23" s="194"/>
      <c r="BC23" s="194"/>
      <c r="BD23" s="194"/>
      <c r="BE23" s="225"/>
      <c r="BF23" s="224"/>
      <c r="BG23" s="194"/>
      <c r="BH23" s="194"/>
      <c r="BI23" s="194"/>
      <c r="BJ23" s="225"/>
      <c r="BK23" s="212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215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69">
        <f t="shared" si="21"/>
        <v>0</v>
      </c>
      <c r="CH23" s="26">
        <f t="shared" si="22"/>
        <v>0</v>
      </c>
      <c r="CJ23" s="39">
        <v>15</v>
      </c>
      <c r="CK23" s="16">
        <f t="shared" si="23"/>
        <v>0</v>
      </c>
      <c r="CL23" s="51">
        <f t="shared" ca="1" si="24"/>
        <v>0</v>
      </c>
      <c r="CM23" s="51">
        <f t="shared" ca="1" si="24"/>
        <v>0</v>
      </c>
      <c r="CN23" s="51">
        <f t="shared" ca="1" si="24"/>
        <v>0</v>
      </c>
      <c r="CO23" s="51">
        <f t="shared" ca="1" si="25"/>
        <v>0</v>
      </c>
      <c r="CQ23" s="107">
        <f t="shared" si="26"/>
        <v>0</v>
      </c>
      <c r="CR23" s="107">
        <f t="shared" si="27"/>
        <v>0</v>
      </c>
      <c r="CS23" s="107">
        <f t="shared" si="28"/>
        <v>0</v>
      </c>
      <c r="CT23" s="107">
        <f t="shared" si="29"/>
        <v>0</v>
      </c>
      <c r="CU23" s="107">
        <f t="shared" si="30"/>
        <v>0</v>
      </c>
      <c r="CV23" s="107">
        <f t="shared" si="31"/>
        <v>0</v>
      </c>
      <c r="CW23" s="107">
        <f t="shared" si="32"/>
        <v>0</v>
      </c>
      <c r="CX23" s="107">
        <f t="shared" si="33"/>
        <v>0</v>
      </c>
      <c r="CY23" s="107">
        <f t="shared" si="34"/>
        <v>0</v>
      </c>
      <c r="CZ23" s="107">
        <f t="shared" si="35"/>
        <v>0</v>
      </c>
      <c r="DA23" s="107">
        <f t="shared" si="36"/>
        <v>0</v>
      </c>
      <c r="DB23" s="107">
        <f t="shared" si="37"/>
        <v>0</v>
      </c>
      <c r="DC23" s="107">
        <f t="shared" si="38"/>
        <v>0</v>
      </c>
      <c r="DD23" s="107">
        <f t="shared" si="39"/>
        <v>0</v>
      </c>
      <c r="DE23" s="107">
        <f t="shared" si="40"/>
        <v>0</v>
      </c>
      <c r="DF23" s="107">
        <f t="shared" si="41"/>
        <v>0</v>
      </c>
      <c r="DG23" s="107">
        <f t="shared" si="42"/>
        <v>0</v>
      </c>
      <c r="DH23" s="107">
        <f t="shared" si="43"/>
        <v>0</v>
      </c>
      <c r="DI23" s="107">
        <f t="shared" si="44"/>
        <v>0</v>
      </c>
      <c r="DJ23" s="107">
        <f t="shared" si="45"/>
        <v>0</v>
      </c>
      <c r="DK23" s="107">
        <f t="shared" si="46"/>
        <v>0</v>
      </c>
      <c r="DL23" s="107">
        <f t="shared" si="47"/>
        <v>0</v>
      </c>
      <c r="DM23" s="107">
        <f t="shared" si="48"/>
        <v>0</v>
      </c>
      <c r="DN23" s="107">
        <f t="shared" si="49"/>
        <v>0</v>
      </c>
      <c r="DO23" s="107">
        <f t="shared" si="50"/>
        <v>0</v>
      </c>
      <c r="DP23" s="107">
        <f t="shared" si="51"/>
        <v>0</v>
      </c>
      <c r="DQ23" s="107">
        <f t="shared" si="52"/>
        <v>0</v>
      </c>
      <c r="DR23" s="107">
        <f t="shared" si="53"/>
        <v>0</v>
      </c>
      <c r="DS23" s="107">
        <f t="shared" si="54"/>
        <v>0</v>
      </c>
      <c r="DT23" s="107">
        <f t="shared" si="55"/>
        <v>0</v>
      </c>
      <c r="DV23" s="107">
        <f t="shared" si="56"/>
        <v>0</v>
      </c>
      <c r="DW23" s="107">
        <f t="shared" si="57"/>
        <v>0</v>
      </c>
      <c r="DX23" s="107">
        <f t="shared" si="58"/>
        <v>0</v>
      </c>
      <c r="DY23" s="107">
        <f t="shared" si="59"/>
        <v>0</v>
      </c>
      <c r="DZ23" s="107">
        <f t="shared" si="60"/>
        <v>0</v>
      </c>
      <c r="EA23" s="107">
        <f t="shared" si="61"/>
        <v>0</v>
      </c>
      <c r="EB23" s="107">
        <f t="shared" si="62"/>
        <v>0</v>
      </c>
      <c r="EC23" s="107">
        <f t="shared" si="63"/>
        <v>0</v>
      </c>
      <c r="ED23" s="107">
        <f t="shared" si="64"/>
        <v>0</v>
      </c>
      <c r="EE23" s="107">
        <f t="shared" si="65"/>
        <v>0</v>
      </c>
      <c r="EG23" s="195">
        <f t="shared" si="66"/>
        <v>0</v>
      </c>
      <c r="EH23" s="195">
        <f t="shared" si="67"/>
        <v>0</v>
      </c>
      <c r="EI23" s="195">
        <f t="shared" si="68"/>
        <v>0</v>
      </c>
      <c r="EJ23" s="195">
        <f t="shared" si="69"/>
        <v>0</v>
      </c>
      <c r="EK23" s="195">
        <f t="shared" si="70"/>
        <v>0</v>
      </c>
      <c r="EL23" s="195">
        <f t="shared" si="71"/>
        <v>0</v>
      </c>
      <c r="EM23" s="195">
        <f t="shared" si="72"/>
        <v>0</v>
      </c>
      <c r="EN23" s="195">
        <f t="shared" si="73"/>
        <v>0</v>
      </c>
      <c r="EO23" s="195">
        <f t="shared" si="74"/>
        <v>0</v>
      </c>
      <c r="EP23" s="195">
        <f t="shared" si="75"/>
        <v>0</v>
      </c>
    </row>
    <row r="24" spans="2:146" x14ac:dyDescent="0.2">
      <c r="B24" s="126">
        <f t="shared" si="12"/>
        <v>1</v>
      </c>
      <c r="C24" s="126" t="str">
        <f t="shared" ca="1" si="13"/>
        <v/>
      </c>
      <c r="D24" s="126" t="str">
        <f t="shared" ca="1" si="14"/>
        <v/>
      </c>
      <c r="E24" s="126" t="str">
        <f t="shared" ca="1" si="15"/>
        <v/>
      </c>
      <c r="F24" s="127" t="str">
        <f ca="1">OFFSET(prihlasky!$H$1,$CJ24,0)</f>
        <v/>
      </c>
      <c r="G24" s="127" t="str">
        <f ca="1">IF(OFFSET(prihlasky!$B$1,$CJ24,0)="","",(OFFSET(prihlasky!$B$1,$CJ24,0)))</f>
        <v/>
      </c>
      <c r="H24" s="127">
        <f ca="1">OFFSET(prihlasky!$I$1,$CJ24,0)</f>
        <v>0</v>
      </c>
      <c r="I24" s="127">
        <f ca="1">OFFSET(prihlasky!$A$1,$CJ24,0)</f>
        <v>0</v>
      </c>
      <c r="J24" s="126">
        <f t="shared" si="16"/>
        <v>0</v>
      </c>
      <c r="K24" s="159">
        <f t="shared" si="17"/>
        <v>0</v>
      </c>
      <c r="L24" s="131">
        <f t="shared" ca="1" si="18"/>
        <v>0</v>
      </c>
      <c r="M24" s="127" t="str">
        <f ca="1">IF(OR(CH24=0,ISERROR(MATCH(I24,KKoef!E:E,0))),"",MATCH(I24,KKoef!E:E,0)-1)</f>
        <v/>
      </c>
      <c r="N24" s="127" t="str">
        <f ca="1">IF(M24="","",OFFSET(KKoef!$B$1,M24,0))</f>
        <v/>
      </c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250"/>
      <c r="AA24" s="119">
        <f t="shared" ca="1" si="19"/>
        <v>0</v>
      </c>
      <c r="AB24" s="252">
        <f t="shared" si="76"/>
        <v>0</v>
      </c>
      <c r="AC24" s="119">
        <f t="shared" si="77"/>
        <v>0</v>
      </c>
      <c r="AD24" s="252">
        <f t="shared" si="78"/>
        <v>0</v>
      </c>
      <c r="AE24" s="170">
        <f t="shared" ca="1" si="20"/>
        <v>0</v>
      </c>
      <c r="AF24" s="22"/>
      <c r="AG24" s="224"/>
      <c r="AH24" s="194"/>
      <c r="AI24" s="194"/>
      <c r="AJ24" s="194"/>
      <c r="AK24" s="225"/>
      <c r="AL24" s="224"/>
      <c r="AM24" s="194"/>
      <c r="AN24" s="194"/>
      <c r="AO24" s="194"/>
      <c r="AP24" s="225"/>
      <c r="AQ24" s="224"/>
      <c r="AR24" s="194"/>
      <c r="AS24" s="194"/>
      <c r="AT24" s="194"/>
      <c r="AU24" s="225"/>
      <c r="AV24" s="224"/>
      <c r="AW24" s="194"/>
      <c r="AX24" s="194"/>
      <c r="AY24" s="194"/>
      <c r="AZ24" s="225"/>
      <c r="BA24" s="224"/>
      <c r="BB24" s="194"/>
      <c r="BC24" s="194"/>
      <c r="BD24" s="194"/>
      <c r="BE24" s="225"/>
      <c r="BF24" s="224"/>
      <c r="BG24" s="194"/>
      <c r="BH24" s="194"/>
      <c r="BI24" s="194"/>
      <c r="BJ24" s="225"/>
      <c r="BK24" s="212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215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69">
        <f t="shared" si="21"/>
        <v>0</v>
      </c>
      <c r="CH24" s="26">
        <f t="shared" si="22"/>
        <v>0</v>
      </c>
      <c r="CJ24" s="39">
        <v>16</v>
      </c>
      <c r="CK24" s="16">
        <f t="shared" si="23"/>
        <v>0</v>
      </c>
      <c r="CL24" s="51">
        <f t="shared" ca="1" si="24"/>
        <v>0</v>
      </c>
      <c r="CM24" s="51">
        <f t="shared" ca="1" si="24"/>
        <v>0</v>
      </c>
      <c r="CN24" s="51">
        <f t="shared" ca="1" si="24"/>
        <v>0</v>
      </c>
      <c r="CO24" s="51">
        <f t="shared" ca="1" si="25"/>
        <v>0</v>
      </c>
      <c r="CQ24" s="107">
        <f t="shared" si="26"/>
        <v>0</v>
      </c>
      <c r="CR24" s="107">
        <f t="shared" si="27"/>
        <v>0</v>
      </c>
      <c r="CS24" s="107">
        <f t="shared" si="28"/>
        <v>0</v>
      </c>
      <c r="CT24" s="107">
        <f t="shared" si="29"/>
        <v>0</v>
      </c>
      <c r="CU24" s="107">
        <f t="shared" si="30"/>
        <v>0</v>
      </c>
      <c r="CV24" s="107">
        <f t="shared" si="31"/>
        <v>0</v>
      </c>
      <c r="CW24" s="107">
        <f t="shared" si="32"/>
        <v>0</v>
      </c>
      <c r="CX24" s="107">
        <f t="shared" si="33"/>
        <v>0</v>
      </c>
      <c r="CY24" s="107">
        <f t="shared" si="34"/>
        <v>0</v>
      </c>
      <c r="CZ24" s="107">
        <f t="shared" si="35"/>
        <v>0</v>
      </c>
      <c r="DA24" s="107">
        <f t="shared" si="36"/>
        <v>0</v>
      </c>
      <c r="DB24" s="107">
        <f t="shared" si="37"/>
        <v>0</v>
      </c>
      <c r="DC24" s="107">
        <f t="shared" si="38"/>
        <v>0</v>
      </c>
      <c r="DD24" s="107">
        <f t="shared" si="39"/>
        <v>0</v>
      </c>
      <c r="DE24" s="107">
        <f t="shared" si="40"/>
        <v>0</v>
      </c>
      <c r="DF24" s="107">
        <f t="shared" si="41"/>
        <v>0</v>
      </c>
      <c r="DG24" s="107">
        <f t="shared" si="42"/>
        <v>0</v>
      </c>
      <c r="DH24" s="107">
        <f t="shared" si="43"/>
        <v>0</v>
      </c>
      <c r="DI24" s="107">
        <f t="shared" si="44"/>
        <v>0</v>
      </c>
      <c r="DJ24" s="107">
        <f t="shared" si="45"/>
        <v>0</v>
      </c>
      <c r="DK24" s="107">
        <f t="shared" si="46"/>
        <v>0</v>
      </c>
      <c r="DL24" s="107">
        <f t="shared" si="47"/>
        <v>0</v>
      </c>
      <c r="DM24" s="107">
        <f t="shared" si="48"/>
        <v>0</v>
      </c>
      <c r="DN24" s="107">
        <f t="shared" si="49"/>
        <v>0</v>
      </c>
      <c r="DO24" s="107">
        <f t="shared" si="50"/>
        <v>0</v>
      </c>
      <c r="DP24" s="107">
        <f t="shared" si="51"/>
        <v>0</v>
      </c>
      <c r="DQ24" s="107">
        <f t="shared" si="52"/>
        <v>0</v>
      </c>
      <c r="DR24" s="107">
        <f t="shared" si="53"/>
        <v>0</v>
      </c>
      <c r="DS24" s="107">
        <f t="shared" si="54"/>
        <v>0</v>
      </c>
      <c r="DT24" s="107">
        <f t="shared" si="55"/>
        <v>0</v>
      </c>
      <c r="DV24" s="107">
        <f t="shared" si="56"/>
        <v>0</v>
      </c>
      <c r="DW24" s="107">
        <f t="shared" si="57"/>
        <v>0</v>
      </c>
      <c r="DX24" s="107">
        <f t="shared" si="58"/>
        <v>0</v>
      </c>
      <c r="DY24" s="107">
        <f t="shared" si="59"/>
        <v>0</v>
      </c>
      <c r="DZ24" s="107">
        <f t="shared" si="60"/>
        <v>0</v>
      </c>
      <c r="EA24" s="107">
        <f t="shared" si="61"/>
        <v>0</v>
      </c>
      <c r="EB24" s="107">
        <f t="shared" si="62"/>
        <v>0</v>
      </c>
      <c r="EC24" s="107">
        <f t="shared" si="63"/>
        <v>0</v>
      </c>
      <c r="ED24" s="107">
        <f t="shared" si="64"/>
        <v>0</v>
      </c>
      <c r="EE24" s="107">
        <f t="shared" si="65"/>
        <v>0</v>
      </c>
      <c r="EG24" s="195">
        <f t="shared" si="66"/>
        <v>0</v>
      </c>
      <c r="EH24" s="195">
        <f t="shared" si="67"/>
        <v>0</v>
      </c>
      <c r="EI24" s="195">
        <f t="shared" si="68"/>
        <v>0</v>
      </c>
      <c r="EJ24" s="195">
        <f t="shared" si="69"/>
        <v>0</v>
      </c>
      <c r="EK24" s="195">
        <f t="shared" si="70"/>
        <v>0</v>
      </c>
      <c r="EL24" s="195">
        <f t="shared" si="71"/>
        <v>0</v>
      </c>
      <c r="EM24" s="195">
        <f t="shared" si="72"/>
        <v>0</v>
      </c>
      <c r="EN24" s="195">
        <f t="shared" si="73"/>
        <v>0</v>
      </c>
      <c r="EO24" s="195">
        <f t="shared" si="74"/>
        <v>0</v>
      </c>
      <c r="EP24" s="195">
        <f t="shared" si="75"/>
        <v>0</v>
      </c>
    </row>
    <row r="25" spans="2:146" x14ac:dyDescent="0.2">
      <c r="B25" s="126">
        <f t="shared" si="12"/>
        <v>1</v>
      </c>
      <c r="C25" s="126" t="str">
        <f t="shared" ca="1" si="13"/>
        <v/>
      </c>
      <c r="D25" s="126" t="str">
        <f t="shared" ca="1" si="14"/>
        <v/>
      </c>
      <c r="E25" s="126" t="str">
        <f t="shared" ca="1" si="15"/>
        <v/>
      </c>
      <c r="F25" s="127" t="str">
        <f ca="1">OFFSET(prihlasky!$H$1,$CJ25,0)</f>
        <v/>
      </c>
      <c r="G25" s="127" t="str">
        <f ca="1">IF(OFFSET(prihlasky!$B$1,$CJ25,0)="","",(OFFSET(prihlasky!$B$1,$CJ25,0)))</f>
        <v/>
      </c>
      <c r="H25" s="127">
        <f ca="1">OFFSET(prihlasky!$I$1,$CJ25,0)</f>
        <v>0</v>
      </c>
      <c r="I25" s="127">
        <f ca="1">OFFSET(prihlasky!$A$1,$CJ25,0)</f>
        <v>0</v>
      </c>
      <c r="J25" s="126">
        <f t="shared" si="16"/>
        <v>0</v>
      </c>
      <c r="K25" s="159">
        <f t="shared" si="17"/>
        <v>0</v>
      </c>
      <c r="L25" s="131">
        <f t="shared" ca="1" si="18"/>
        <v>0</v>
      </c>
      <c r="M25" s="127" t="str">
        <f ca="1">IF(OR(CH25=0,ISERROR(MATCH(I25,KKoef!E:E,0))),"",MATCH(I25,KKoef!E:E,0)-1)</f>
        <v/>
      </c>
      <c r="N25" s="127" t="str">
        <f ca="1">IF(M25="","",OFFSET(KKoef!$B$1,M25,0))</f>
        <v/>
      </c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250"/>
      <c r="AA25" s="119">
        <f t="shared" ca="1" si="19"/>
        <v>0</v>
      </c>
      <c r="AB25" s="252">
        <f t="shared" si="76"/>
        <v>0</v>
      </c>
      <c r="AC25" s="119">
        <f t="shared" si="77"/>
        <v>0</v>
      </c>
      <c r="AD25" s="252">
        <f t="shared" si="78"/>
        <v>0</v>
      </c>
      <c r="AE25" s="170">
        <f t="shared" ca="1" si="20"/>
        <v>0</v>
      </c>
      <c r="AF25" s="22"/>
      <c r="AG25" s="224"/>
      <c r="AH25" s="194"/>
      <c r="AI25" s="194"/>
      <c r="AJ25" s="194"/>
      <c r="AK25" s="225"/>
      <c r="AL25" s="224"/>
      <c r="AM25" s="194"/>
      <c r="AN25" s="194"/>
      <c r="AO25" s="194"/>
      <c r="AP25" s="225"/>
      <c r="AQ25" s="224"/>
      <c r="AR25" s="194"/>
      <c r="AS25" s="194"/>
      <c r="AT25" s="194"/>
      <c r="AU25" s="225"/>
      <c r="AV25" s="224"/>
      <c r="AW25" s="194"/>
      <c r="AX25" s="194"/>
      <c r="AY25" s="194"/>
      <c r="AZ25" s="225"/>
      <c r="BA25" s="224"/>
      <c r="BB25" s="194"/>
      <c r="BC25" s="194"/>
      <c r="BD25" s="194"/>
      <c r="BE25" s="225"/>
      <c r="BF25" s="224"/>
      <c r="BG25" s="194"/>
      <c r="BH25" s="194"/>
      <c r="BI25" s="194"/>
      <c r="BJ25" s="225"/>
      <c r="BK25" s="212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215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69">
        <f t="shared" si="21"/>
        <v>0</v>
      </c>
      <c r="CH25" s="26">
        <f t="shared" si="22"/>
        <v>0</v>
      </c>
      <c r="CJ25" s="39">
        <v>17</v>
      </c>
      <c r="CK25" s="16">
        <f t="shared" si="23"/>
        <v>0</v>
      </c>
      <c r="CL25" s="51">
        <f t="shared" ca="1" si="24"/>
        <v>0</v>
      </c>
      <c r="CM25" s="51">
        <f t="shared" ca="1" si="24"/>
        <v>0</v>
      </c>
      <c r="CN25" s="51">
        <f t="shared" ca="1" si="24"/>
        <v>0</v>
      </c>
      <c r="CO25" s="51">
        <f t="shared" ca="1" si="25"/>
        <v>0</v>
      </c>
      <c r="CQ25" s="107">
        <f t="shared" si="26"/>
        <v>0</v>
      </c>
      <c r="CR25" s="107">
        <f t="shared" si="27"/>
        <v>0</v>
      </c>
      <c r="CS25" s="107">
        <f t="shared" si="28"/>
        <v>0</v>
      </c>
      <c r="CT25" s="107">
        <f t="shared" si="29"/>
        <v>0</v>
      </c>
      <c r="CU25" s="107">
        <f t="shared" si="30"/>
        <v>0</v>
      </c>
      <c r="CV25" s="107">
        <f t="shared" si="31"/>
        <v>0</v>
      </c>
      <c r="CW25" s="107">
        <f t="shared" si="32"/>
        <v>0</v>
      </c>
      <c r="CX25" s="107">
        <f t="shared" si="33"/>
        <v>0</v>
      </c>
      <c r="CY25" s="107">
        <f t="shared" si="34"/>
        <v>0</v>
      </c>
      <c r="CZ25" s="107">
        <f t="shared" si="35"/>
        <v>0</v>
      </c>
      <c r="DA25" s="107">
        <f t="shared" si="36"/>
        <v>0</v>
      </c>
      <c r="DB25" s="107">
        <f t="shared" si="37"/>
        <v>0</v>
      </c>
      <c r="DC25" s="107">
        <f t="shared" si="38"/>
        <v>0</v>
      </c>
      <c r="DD25" s="107">
        <f t="shared" si="39"/>
        <v>0</v>
      </c>
      <c r="DE25" s="107">
        <f t="shared" si="40"/>
        <v>0</v>
      </c>
      <c r="DF25" s="107">
        <f t="shared" si="41"/>
        <v>0</v>
      </c>
      <c r="DG25" s="107">
        <f t="shared" si="42"/>
        <v>0</v>
      </c>
      <c r="DH25" s="107">
        <f t="shared" si="43"/>
        <v>0</v>
      </c>
      <c r="DI25" s="107">
        <f t="shared" si="44"/>
        <v>0</v>
      </c>
      <c r="DJ25" s="107">
        <f t="shared" si="45"/>
        <v>0</v>
      </c>
      <c r="DK25" s="107">
        <f t="shared" si="46"/>
        <v>0</v>
      </c>
      <c r="DL25" s="107">
        <f t="shared" si="47"/>
        <v>0</v>
      </c>
      <c r="DM25" s="107">
        <f t="shared" si="48"/>
        <v>0</v>
      </c>
      <c r="DN25" s="107">
        <f t="shared" si="49"/>
        <v>0</v>
      </c>
      <c r="DO25" s="107">
        <f t="shared" si="50"/>
        <v>0</v>
      </c>
      <c r="DP25" s="107">
        <f t="shared" si="51"/>
        <v>0</v>
      </c>
      <c r="DQ25" s="107">
        <f t="shared" si="52"/>
        <v>0</v>
      </c>
      <c r="DR25" s="107">
        <f t="shared" si="53"/>
        <v>0</v>
      </c>
      <c r="DS25" s="107">
        <f t="shared" si="54"/>
        <v>0</v>
      </c>
      <c r="DT25" s="107">
        <f t="shared" si="55"/>
        <v>0</v>
      </c>
      <c r="DV25" s="107">
        <f t="shared" si="56"/>
        <v>0</v>
      </c>
      <c r="DW25" s="107">
        <f t="shared" si="57"/>
        <v>0</v>
      </c>
      <c r="DX25" s="107">
        <f t="shared" si="58"/>
        <v>0</v>
      </c>
      <c r="DY25" s="107">
        <f t="shared" si="59"/>
        <v>0</v>
      </c>
      <c r="DZ25" s="107">
        <f t="shared" si="60"/>
        <v>0</v>
      </c>
      <c r="EA25" s="107">
        <f t="shared" si="61"/>
        <v>0</v>
      </c>
      <c r="EB25" s="107">
        <f t="shared" si="62"/>
        <v>0</v>
      </c>
      <c r="EC25" s="107">
        <f t="shared" si="63"/>
        <v>0</v>
      </c>
      <c r="ED25" s="107">
        <f t="shared" si="64"/>
        <v>0</v>
      </c>
      <c r="EE25" s="107">
        <f t="shared" si="65"/>
        <v>0</v>
      </c>
      <c r="EG25" s="195">
        <f t="shared" si="66"/>
        <v>0</v>
      </c>
      <c r="EH25" s="195">
        <f t="shared" si="67"/>
        <v>0</v>
      </c>
      <c r="EI25" s="195">
        <f t="shared" si="68"/>
        <v>0</v>
      </c>
      <c r="EJ25" s="195">
        <f t="shared" si="69"/>
        <v>0</v>
      </c>
      <c r="EK25" s="195">
        <f t="shared" si="70"/>
        <v>0</v>
      </c>
      <c r="EL25" s="195">
        <f t="shared" si="71"/>
        <v>0</v>
      </c>
      <c r="EM25" s="195">
        <f t="shared" si="72"/>
        <v>0</v>
      </c>
      <c r="EN25" s="195">
        <f t="shared" si="73"/>
        <v>0</v>
      </c>
      <c r="EO25" s="195">
        <f t="shared" si="74"/>
        <v>0</v>
      </c>
      <c r="EP25" s="195">
        <f t="shared" si="75"/>
        <v>0</v>
      </c>
    </row>
    <row r="26" spans="2:146" x14ac:dyDescent="0.2">
      <c r="B26" s="126">
        <f t="shared" si="12"/>
        <v>1</v>
      </c>
      <c r="C26" s="126" t="str">
        <f t="shared" ca="1" si="13"/>
        <v/>
      </c>
      <c r="D26" s="126" t="str">
        <f t="shared" ca="1" si="14"/>
        <v/>
      </c>
      <c r="E26" s="126" t="str">
        <f t="shared" ca="1" si="15"/>
        <v/>
      </c>
      <c r="F26" s="127" t="str">
        <f ca="1">OFFSET(prihlasky!$H$1,$CJ26,0)</f>
        <v/>
      </c>
      <c r="G26" s="127" t="str">
        <f ca="1">IF(OFFSET(prihlasky!$B$1,$CJ26,0)="","",(OFFSET(prihlasky!$B$1,$CJ26,0)))</f>
        <v/>
      </c>
      <c r="H26" s="127">
        <f ca="1">OFFSET(prihlasky!$I$1,$CJ26,0)</f>
        <v>0</v>
      </c>
      <c r="I26" s="127">
        <f ca="1">OFFSET(prihlasky!$A$1,$CJ26,0)</f>
        <v>0</v>
      </c>
      <c r="J26" s="126">
        <f t="shared" si="16"/>
        <v>0</v>
      </c>
      <c r="K26" s="159">
        <f t="shared" si="17"/>
        <v>0</v>
      </c>
      <c r="L26" s="131">
        <f t="shared" ca="1" si="18"/>
        <v>0</v>
      </c>
      <c r="M26" s="127" t="str">
        <f ca="1">IF(OR(CH26=0,ISERROR(MATCH(I26,KKoef!E:E,0))),"",MATCH(I26,KKoef!E:E,0)-1)</f>
        <v/>
      </c>
      <c r="N26" s="127" t="str">
        <f ca="1">IF(M26="","",OFFSET(KKoef!$B$1,M26,0))</f>
        <v/>
      </c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250"/>
      <c r="AA26" s="119">
        <f t="shared" ca="1" si="19"/>
        <v>0</v>
      </c>
      <c r="AB26" s="252">
        <f t="shared" si="76"/>
        <v>0</v>
      </c>
      <c r="AC26" s="119">
        <f t="shared" si="77"/>
        <v>0</v>
      </c>
      <c r="AD26" s="252">
        <f t="shared" si="78"/>
        <v>0</v>
      </c>
      <c r="AE26" s="170">
        <f t="shared" ca="1" si="20"/>
        <v>0</v>
      </c>
      <c r="AF26" s="22"/>
      <c r="AG26" s="224"/>
      <c r="AH26" s="194"/>
      <c r="AI26" s="194"/>
      <c r="AJ26" s="194"/>
      <c r="AK26" s="225"/>
      <c r="AL26" s="224"/>
      <c r="AM26" s="194"/>
      <c r="AN26" s="194"/>
      <c r="AO26" s="194"/>
      <c r="AP26" s="225"/>
      <c r="AQ26" s="224"/>
      <c r="AR26" s="194"/>
      <c r="AS26" s="194"/>
      <c r="AT26" s="194"/>
      <c r="AU26" s="225"/>
      <c r="AV26" s="224"/>
      <c r="AW26" s="194"/>
      <c r="AX26" s="194"/>
      <c r="AY26" s="194"/>
      <c r="AZ26" s="225"/>
      <c r="BA26" s="224"/>
      <c r="BB26" s="194"/>
      <c r="BC26" s="194"/>
      <c r="BD26" s="194"/>
      <c r="BE26" s="225"/>
      <c r="BF26" s="224"/>
      <c r="BG26" s="194"/>
      <c r="BH26" s="194"/>
      <c r="BI26" s="194"/>
      <c r="BJ26" s="225"/>
      <c r="BK26" s="212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215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69">
        <f t="shared" si="21"/>
        <v>0</v>
      </c>
      <c r="CH26" s="26">
        <f t="shared" si="22"/>
        <v>0</v>
      </c>
      <c r="CJ26" s="39">
        <v>18</v>
      </c>
      <c r="CK26" s="16">
        <f t="shared" si="23"/>
        <v>0</v>
      </c>
      <c r="CL26" s="51">
        <f t="shared" ca="1" si="24"/>
        <v>0</v>
      </c>
      <c r="CM26" s="51">
        <f t="shared" ca="1" si="24"/>
        <v>0</v>
      </c>
      <c r="CN26" s="51">
        <f t="shared" ca="1" si="24"/>
        <v>0</v>
      </c>
      <c r="CO26" s="51">
        <f t="shared" ca="1" si="25"/>
        <v>0</v>
      </c>
      <c r="CQ26" s="107">
        <f t="shared" si="26"/>
        <v>0</v>
      </c>
      <c r="CR26" s="107">
        <f t="shared" si="27"/>
        <v>0</v>
      </c>
      <c r="CS26" s="107">
        <f t="shared" si="28"/>
        <v>0</v>
      </c>
      <c r="CT26" s="107">
        <f t="shared" si="29"/>
        <v>0</v>
      </c>
      <c r="CU26" s="107">
        <f t="shared" si="30"/>
        <v>0</v>
      </c>
      <c r="CV26" s="107">
        <f t="shared" si="31"/>
        <v>0</v>
      </c>
      <c r="CW26" s="107">
        <f t="shared" si="32"/>
        <v>0</v>
      </c>
      <c r="CX26" s="107">
        <f t="shared" si="33"/>
        <v>0</v>
      </c>
      <c r="CY26" s="107">
        <f t="shared" si="34"/>
        <v>0</v>
      </c>
      <c r="CZ26" s="107">
        <f t="shared" si="35"/>
        <v>0</v>
      </c>
      <c r="DA26" s="107">
        <f t="shared" si="36"/>
        <v>0</v>
      </c>
      <c r="DB26" s="107">
        <f t="shared" si="37"/>
        <v>0</v>
      </c>
      <c r="DC26" s="107">
        <f t="shared" si="38"/>
        <v>0</v>
      </c>
      <c r="DD26" s="107">
        <f t="shared" si="39"/>
        <v>0</v>
      </c>
      <c r="DE26" s="107">
        <f t="shared" si="40"/>
        <v>0</v>
      </c>
      <c r="DF26" s="107">
        <f t="shared" si="41"/>
        <v>0</v>
      </c>
      <c r="DG26" s="107">
        <f t="shared" si="42"/>
        <v>0</v>
      </c>
      <c r="DH26" s="107">
        <f t="shared" si="43"/>
        <v>0</v>
      </c>
      <c r="DI26" s="107">
        <f t="shared" si="44"/>
        <v>0</v>
      </c>
      <c r="DJ26" s="107">
        <f t="shared" si="45"/>
        <v>0</v>
      </c>
      <c r="DK26" s="107">
        <f t="shared" si="46"/>
        <v>0</v>
      </c>
      <c r="DL26" s="107">
        <f t="shared" si="47"/>
        <v>0</v>
      </c>
      <c r="DM26" s="107">
        <f t="shared" si="48"/>
        <v>0</v>
      </c>
      <c r="DN26" s="107">
        <f t="shared" si="49"/>
        <v>0</v>
      </c>
      <c r="DO26" s="107">
        <f t="shared" si="50"/>
        <v>0</v>
      </c>
      <c r="DP26" s="107">
        <f t="shared" si="51"/>
        <v>0</v>
      </c>
      <c r="DQ26" s="107">
        <f t="shared" si="52"/>
        <v>0</v>
      </c>
      <c r="DR26" s="107">
        <f t="shared" si="53"/>
        <v>0</v>
      </c>
      <c r="DS26" s="107">
        <f t="shared" si="54"/>
        <v>0</v>
      </c>
      <c r="DT26" s="107">
        <f t="shared" si="55"/>
        <v>0</v>
      </c>
      <c r="DV26" s="107">
        <f t="shared" si="56"/>
        <v>0</v>
      </c>
      <c r="DW26" s="107">
        <f t="shared" si="57"/>
        <v>0</v>
      </c>
      <c r="DX26" s="107">
        <f t="shared" si="58"/>
        <v>0</v>
      </c>
      <c r="DY26" s="107">
        <f t="shared" si="59"/>
        <v>0</v>
      </c>
      <c r="DZ26" s="107">
        <f t="shared" si="60"/>
        <v>0</v>
      </c>
      <c r="EA26" s="107">
        <f t="shared" si="61"/>
        <v>0</v>
      </c>
      <c r="EB26" s="107">
        <f t="shared" si="62"/>
        <v>0</v>
      </c>
      <c r="EC26" s="107">
        <f t="shared" si="63"/>
        <v>0</v>
      </c>
      <c r="ED26" s="107">
        <f t="shared" si="64"/>
        <v>0</v>
      </c>
      <c r="EE26" s="107">
        <f t="shared" si="65"/>
        <v>0</v>
      </c>
      <c r="EG26" s="195">
        <f t="shared" si="66"/>
        <v>0</v>
      </c>
      <c r="EH26" s="195">
        <f t="shared" si="67"/>
        <v>0</v>
      </c>
      <c r="EI26" s="195">
        <f t="shared" si="68"/>
        <v>0</v>
      </c>
      <c r="EJ26" s="195">
        <f t="shared" si="69"/>
        <v>0</v>
      </c>
      <c r="EK26" s="195">
        <f t="shared" si="70"/>
        <v>0</v>
      </c>
      <c r="EL26" s="195">
        <f t="shared" si="71"/>
        <v>0</v>
      </c>
      <c r="EM26" s="195">
        <f t="shared" si="72"/>
        <v>0</v>
      </c>
      <c r="EN26" s="195">
        <f t="shared" si="73"/>
        <v>0</v>
      </c>
      <c r="EO26" s="195">
        <f t="shared" si="74"/>
        <v>0</v>
      </c>
      <c r="EP26" s="195">
        <f t="shared" si="75"/>
        <v>0</v>
      </c>
    </row>
    <row r="27" spans="2:146" x14ac:dyDescent="0.2">
      <c r="B27" s="126">
        <f t="shared" si="12"/>
        <v>1</v>
      </c>
      <c r="C27" s="126" t="str">
        <f t="shared" ca="1" si="13"/>
        <v/>
      </c>
      <c r="D27" s="126" t="str">
        <f t="shared" ca="1" si="14"/>
        <v/>
      </c>
      <c r="E27" s="126" t="str">
        <f t="shared" ca="1" si="15"/>
        <v/>
      </c>
      <c r="F27" s="127" t="str">
        <f ca="1">OFFSET(prihlasky!$H$1,$CJ27,0)</f>
        <v/>
      </c>
      <c r="G27" s="127" t="str">
        <f ca="1">IF(OFFSET(prihlasky!$B$1,$CJ27,0)="","",(OFFSET(prihlasky!$B$1,$CJ27,0)))</f>
        <v/>
      </c>
      <c r="H27" s="127">
        <f ca="1">OFFSET(prihlasky!$I$1,$CJ27,0)</f>
        <v>0</v>
      </c>
      <c r="I27" s="127">
        <f ca="1">OFFSET(prihlasky!$A$1,$CJ27,0)</f>
        <v>0</v>
      </c>
      <c r="J27" s="126">
        <f t="shared" si="16"/>
        <v>0</v>
      </c>
      <c r="K27" s="159">
        <f t="shared" si="17"/>
        <v>0</v>
      </c>
      <c r="L27" s="131">
        <f t="shared" ca="1" si="18"/>
        <v>0</v>
      </c>
      <c r="M27" s="127" t="str">
        <f ca="1">IF(OR(CH27=0,ISERROR(MATCH(I27,KKoef!E:E,0))),"",MATCH(I27,KKoef!E:E,0)-1)</f>
        <v/>
      </c>
      <c r="N27" s="127" t="str">
        <f ca="1">IF(M27="","",OFFSET(KKoef!$B$1,M27,0))</f>
        <v/>
      </c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250"/>
      <c r="AA27" s="119">
        <f t="shared" ca="1" si="19"/>
        <v>0</v>
      </c>
      <c r="AB27" s="252">
        <f t="shared" si="76"/>
        <v>0</v>
      </c>
      <c r="AC27" s="119">
        <f t="shared" si="77"/>
        <v>0</v>
      </c>
      <c r="AD27" s="252">
        <f t="shared" si="78"/>
        <v>0</v>
      </c>
      <c r="AE27" s="170">
        <f t="shared" ca="1" si="20"/>
        <v>0</v>
      </c>
      <c r="AF27" s="22"/>
      <c r="AG27" s="224"/>
      <c r="AH27" s="194"/>
      <c r="AI27" s="194"/>
      <c r="AJ27" s="194"/>
      <c r="AK27" s="225"/>
      <c r="AL27" s="224"/>
      <c r="AM27" s="194"/>
      <c r="AN27" s="194"/>
      <c r="AO27" s="194"/>
      <c r="AP27" s="225"/>
      <c r="AQ27" s="224"/>
      <c r="AR27" s="194"/>
      <c r="AS27" s="194"/>
      <c r="AT27" s="194"/>
      <c r="AU27" s="225"/>
      <c r="AV27" s="224"/>
      <c r="AW27" s="194"/>
      <c r="AX27" s="194"/>
      <c r="AY27" s="194"/>
      <c r="AZ27" s="225"/>
      <c r="BA27" s="224"/>
      <c r="BB27" s="194"/>
      <c r="BC27" s="194"/>
      <c r="BD27" s="194"/>
      <c r="BE27" s="225"/>
      <c r="BF27" s="224"/>
      <c r="BG27" s="194"/>
      <c r="BH27" s="194"/>
      <c r="BI27" s="194"/>
      <c r="BJ27" s="225"/>
      <c r="BK27" s="212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215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69">
        <f t="shared" si="21"/>
        <v>0</v>
      </c>
      <c r="CH27" s="26">
        <f t="shared" si="22"/>
        <v>0</v>
      </c>
      <c r="CJ27" s="39">
        <v>19</v>
      </c>
      <c r="CK27" s="16">
        <f t="shared" si="23"/>
        <v>0</v>
      </c>
      <c r="CL27" s="51">
        <f t="shared" ca="1" si="24"/>
        <v>0</v>
      </c>
      <c r="CM27" s="51">
        <f t="shared" ca="1" si="24"/>
        <v>0</v>
      </c>
      <c r="CN27" s="51">
        <f t="shared" ca="1" si="24"/>
        <v>0</v>
      </c>
      <c r="CO27" s="51">
        <f t="shared" ca="1" si="25"/>
        <v>0</v>
      </c>
      <c r="CQ27" s="107">
        <f t="shared" si="26"/>
        <v>0</v>
      </c>
      <c r="CR27" s="107">
        <f t="shared" si="27"/>
        <v>0</v>
      </c>
      <c r="CS27" s="107">
        <f t="shared" si="28"/>
        <v>0</v>
      </c>
      <c r="CT27" s="107">
        <f t="shared" si="29"/>
        <v>0</v>
      </c>
      <c r="CU27" s="107">
        <f t="shared" si="30"/>
        <v>0</v>
      </c>
      <c r="CV27" s="107">
        <f t="shared" si="31"/>
        <v>0</v>
      </c>
      <c r="CW27" s="107">
        <f t="shared" si="32"/>
        <v>0</v>
      </c>
      <c r="CX27" s="107">
        <f t="shared" si="33"/>
        <v>0</v>
      </c>
      <c r="CY27" s="107">
        <f t="shared" si="34"/>
        <v>0</v>
      </c>
      <c r="CZ27" s="107">
        <f t="shared" si="35"/>
        <v>0</v>
      </c>
      <c r="DA27" s="107">
        <f t="shared" si="36"/>
        <v>0</v>
      </c>
      <c r="DB27" s="107">
        <f t="shared" si="37"/>
        <v>0</v>
      </c>
      <c r="DC27" s="107">
        <f t="shared" si="38"/>
        <v>0</v>
      </c>
      <c r="DD27" s="107">
        <f t="shared" si="39"/>
        <v>0</v>
      </c>
      <c r="DE27" s="107">
        <f t="shared" si="40"/>
        <v>0</v>
      </c>
      <c r="DF27" s="107">
        <f t="shared" si="41"/>
        <v>0</v>
      </c>
      <c r="DG27" s="107">
        <f t="shared" si="42"/>
        <v>0</v>
      </c>
      <c r="DH27" s="107">
        <f t="shared" si="43"/>
        <v>0</v>
      </c>
      <c r="DI27" s="107">
        <f t="shared" si="44"/>
        <v>0</v>
      </c>
      <c r="DJ27" s="107">
        <f t="shared" si="45"/>
        <v>0</v>
      </c>
      <c r="DK27" s="107">
        <f t="shared" si="46"/>
        <v>0</v>
      </c>
      <c r="DL27" s="107">
        <f t="shared" si="47"/>
        <v>0</v>
      </c>
      <c r="DM27" s="107">
        <f t="shared" si="48"/>
        <v>0</v>
      </c>
      <c r="DN27" s="107">
        <f t="shared" si="49"/>
        <v>0</v>
      </c>
      <c r="DO27" s="107">
        <f t="shared" si="50"/>
        <v>0</v>
      </c>
      <c r="DP27" s="107">
        <f t="shared" si="51"/>
        <v>0</v>
      </c>
      <c r="DQ27" s="107">
        <f t="shared" si="52"/>
        <v>0</v>
      </c>
      <c r="DR27" s="107">
        <f t="shared" si="53"/>
        <v>0</v>
      </c>
      <c r="DS27" s="107">
        <f t="shared" si="54"/>
        <v>0</v>
      </c>
      <c r="DT27" s="107">
        <f t="shared" si="55"/>
        <v>0</v>
      </c>
      <c r="DV27" s="107">
        <f t="shared" si="56"/>
        <v>0</v>
      </c>
      <c r="DW27" s="107">
        <f t="shared" si="57"/>
        <v>0</v>
      </c>
      <c r="DX27" s="107">
        <f t="shared" si="58"/>
        <v>0</v>
      </c>
      <c r="DY27" s="107">
        <f t="shared" si="59"/>
        <v>0</v>
      </c>
      <c r="DZ27" s="107">
        <f t="shared" si="60"/>
        <v>0</v>
      </c>
      <c r="EA27" s="107">
        <f t="shared" si="61"/>
        <v>0</v>
      </c>
      <c r="EB27" s="107">
        <f t="shared" si="62"/>
        <v>0</v>
      </c>
      <c r="EC27" s="107">
        <f t="shared" si="63"/>
        <v>0</v>
      </c>
      <c r="ED27" s="107">
        <f t="shared" si="64"/>
        <v>0</v>
      </c>
      <c r="EE27" s="107">
        <f t="shared" si="65"/>
        <v>0</v>
      </c>
      <c r="EG27" s="195">
        <f t="shared" si="66"/>
        <v>0</v>
      </c>
      <c r="EH27" s="195">
        <f t="shared" si="67"/>
        <v>0</v>
      </c>
      <c r="EI27" s="195">
        <f t="shared" si="68"/>
        <v>0</v>
      </c>
      <c r="EJ27" s="195">
        <f t="shared" si="69"/>
        <v>0</v>
      </c>
      <c r="EK27" s="195">
        <f t="shared" si="70"/>
        <v>0</v>
      </c>
      <c r="EL27" s="195">
        <f t="shared" si="71"/>
        <v>0</v>
      </c>
      <c r="EM27" s="195">
        <f t="shared" si="72"/>
        <v>0</v>
      </c>
      <c r="EN27" s="195">
        <f t="shared" si="73"/>
        <v>0</v>
      </c>
      <c r="EO27" s="195">
        <f t="shared" si="74"/>
        <v>0</v>
      </c>
      <c r="EP27" s="195">
        <f t="shared" si="75"/>
        <v>0</v>
      </c>
    </row>
    <row r="28" spans="2:146" x14ac:dyDescent="0.2">
      <c r="B28" s="126">
        <f t="shared" si="12"/>
        <v>1</v>
      </c>
      <c r="C28" s="126" t="str">
        <f t="shared" ca="1" si="13"/>
        <v/>
      </c>
      <c r="D28" s="126" t="str">
        <f t="shared" ca="1" si="14"/>
        <v/>
      </c>
      <c r="E28" s="126" t="str">
        <f t="shared" ca="1" si="15"/>
        <v/>
      </c>
      <c r="F28" s="127" t="str">
        <f ca="1">OFFSET(prihlasky!$H$1,$CJ28,0)</f>
        <v/>
      </c>
      <c r="G28" s="127" t="str">
        <f ca="1">IF(OFFSET(prihlasky!$B$1,$CJ28,0)="","",(OFFSET(prihlasky!$B$1,$CJ28,0)))</f>
        <v/>
      </c>
      <c r="H28" s="127">
        <f ca="1">OFFSET(prihlasky!$I$1,$CJ28,0)</f>
        <v>0</v>
      </c>
      <c r="I28" s="127">
        <f ca="1">OFFSET(prihlasky!$A$1,$CJ28,0)</f>
        <v>0</v>
      </c>
      <c r="J28" s="126">
        <f t="shared" si="16"/>
        <v>0</v>
      </c>
      <c r="K28" s="159">
        <f t="shared" si="17"/>
        <v>0</v>
      </c>
      <c r="L28" s="131">
        <f t="shared" ca="1" si="18"/>
        <v>0</v>
      </c>
      <c r="M28" s="127" t="str">
        <f ca="1">IF(OR(CH28=0,ISERROR(MATCH(I28,KKoef!E:E,0))),"",MATCH(I28,KKoef!E:E,0)-1)</f>
        <v/>
      </c>
      <c r="N28" s="127" t="str">
        <f ca="1">IF(M28="","",OFFSET(KKoef!$B$1,M28,0))</f>
        <v/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250"/>
      <c r="AA28" s="119">
        <f t="shared" ca="1" si="19"/>
        <v>0</v>
      </c>
      <c r="AB28" s="252">
        <f t="shared" si="76"/>
        <v>0</v>
      </c>
      <c r="AC28" s="119">
        <f t="shared" si="77"/>
        <v>0</v>
      </c>
      <c r="AD28" s="252">
        <f t="shared" si="78"/>
        <v>0</v>
      </c>
      <c r="AE28" s="170">
        <f t="shared" ca="1" si="20"/>
        <v>0</v>
      </c>
      <c r="AF28" s="22"/>
      <c r="AG28" s="224"/>
      <c r="AH28" s="194"/>
      <c r="AI28" s="194"/>
      <c r="AJ28" s="194"/>
      <c r="AK28" s="225"/>
      <c r="AL28" s="224"/>
      <c r="AM28" s="194"/>
      <c r="AN28" s="194"/>
      <c r="AO28" s="194"/>
      <c r="AP28" s="225"/>
      <c r="AQ28" s="224"/>
      <c r="AR28" s="194"/>
      <c r="AS28" s="194"/>
      <c r="AT28" s="194"/>
      <c r="AU28" s="225"/>
      <c r="AV28" s="224"/>
      <c r="AW28" s="194"/>
      <c r="AX28" s="194"/>
      <c r="AY28" s="194"/>
      <c r="AZ28" s="225"/>
      <c r="BA28" s="224"/>
      <c r="BB28" s="194"/>
      <c r="BC28" s="194"/>
      <c r="BD28" s="194"/>
      <c r="BE28" s="225"/>
      <c r="BF28" s="224"/>
      <c r="BG28" s="194"/>
      <c r="BH28" s="194"/>
      <c r="BI28" s="194"/>
      <c r="BJ28" s="225"/>
      <c r="BK28" s="212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215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69">
        <f t="shared" si="21"/>
        <v>0</v>
      </c>
      <c r="CH28" s="26">
        <f t="shared" si="22"/>
        <v>0</v>
      </c>
      <c r="CJ28" s="39">
        <v>20</v>
      </c>
      <c r="CK28" s="16">
        <f t="shared" si="23"/>
        <v>0</v>
      </c>
      <c r="CL28" s="51">
        <f t="shared" ca="1" si="24"/>
        <v>0</v>
      </c>
      <c r="CM28" s="51">
        <f t="shared" ca="1" si="24"/>
        <v>0</v>
      </c>
      <c r="CN28" s="51">
        <f t="shared" ca="1" si="24"/>
        <v>0</v>
      </c>
      <c r="CO28" s="51">
        <f t="shared" ca="1" si="25"/>
        <v>0</v>
      </c>
      <c r="CQ28" s="107">
        <f t="shared" si="26"/>
        <v>0</v>
      </c>
      <c r="CR28" s="107">
        <f t="shared" si="27"/>
        <v>0</v>
      </c>
      <c r="CS28" s="107">
        <f t="shared" si="28"/>
        <v>0</v>
      </c>
      <c r="CT28" s="107">
        <f t="shared" si="29"/>
        <v>0</v>
      </c>
      <c r="CU28" s="107">
        <f t="shared" si="30"/>
        <v>0</v>
      </c>
      <c r="CV28" s="107">
        <f t="shared" si="31"/>
        <v>0</v>
      </c>
      <c r="CW28" s="107">
        <f t="shared" si="32"/>
        <v>0</v>
      </c>
      <c r="CX28" s="107">
        <f t="shared" si="33"/>
        <v>0</v>
      </c>
      <c r="CY28" s="107">
        <f t="shared" si="34"/>
        <v>0</v>
      </c>
      <c r="CZ28" s="107">
        <f t="shared" si="35"/>
        <v>0</v>
      </c>
      <c r="DA28" s="107">
        <f t="shared" si="36"/>
        <v>0</v>
      </c>
      <c r="DB28" s="107">
        <f t="shared" si="37"/>
        <v>0</v>
      </c>
      <c r="DC28" s="107">
        <f t="shared" si="38"/>
        <v>0</v>
      </c>
      <c r="DD28" s="107">
        <f t="shared" si="39"/>
        <v>0</v>
      </c>
      <c r="DE28" s="107">
        <f t="shared" si="40"/>
        <v>0</v>
      </c>
      <c r="DF28" s="107">
        <f t="shared" si="41"/>
        <v>0</v>
      </c>
      <c r="DG28" s="107">
        <f t="shared" si="42"/>
        <v>0</v>
      </c>
      <c r="DH28" s="107">
        <f t="shared" si="43"/>
        <v>0</v>
      </c>
      <c r="DI28" s="107">
        <f t="shared" si="44"/>
        <v>0</v>
      </c>
      <c r="DJ28" s="107">
        <f t="shared" si="45"/>
        <v>0</v>
      </c>
      <c r="DK28" s="107">
        <f t="shared" si="46"/>
        <v>0</v>
      </c>
      <c r="DL28" s="107">
        <f t="shared" si="47"/>
        <v>0</v>
      </c>
      <c r="DM28" s="107">
        <f t="shared" si="48"/>
        <v>0</v>
      </c>
      <c r="DN28" s="107">
        <f t="shared" si="49"/>
        <v>0</v>
      </c>
      <c r="DO28" s="107">
        <f t="shared" si="50"/>
        <v>0</v>
      </c>
      <c r="DP28" s="107">
        <f t="shared" si="51"/>
        <v>0</v>
      </c>
      <c r="DQ28" s="107">
        <f t="shared" si="52"/>
        <v>0</v>
      </c>
      <c r="DR28" s="107">
        <f t="shared" si="53"/>
        <v>0</v>
      </c>
      <c r="DS28" s="107">
        <f t="shared" si="54"/>
        <v>0</v>
      </c>
      <c r="DT28" s="107">
        <f t="shared" si="55"/>
        <v>0</v>
      </c>
      <c r="DV28" s="107">
        <f t="shared" si="56"/>
        <v>0</v>
      </c>
      <c r="DW28" s="107">
        <f t="shared" si="57"/>
        <v>0</v>
      </c>
      <c r="DX28" s="107">
        <f t="shared" si="58"/>
        <v>0</v>
      </c>
      <c r="DY28" s="107">
        <f t="shared" si="59"/>
        <v>0</v>
      </c>
      <c r="DZ28" s="107">
        <f t="shared" si="60"/>
        <v>0</v>
      </c>
      <c r="EA28" s="107">
        <f t="shared" si="61"/>
        <v>0</v>
      </c>
      <c r="EB28" s="107">
        <f t="shared" si="62"/>
        <v>0</v>
      </c>
      <c r="EC28" s="107">
        <f t="shared" si="63"/>
        <v>0</v>
      </c>
      <c r="ED28" s="107">
        <f t="shared" si="64"/>
        <v>0</v>
      </c>
      <c r="EE28" s="107">
        <f t="shared" si="65"/>
        <v>0</v>
      </c>
      <c r="EG28" s="195">
        <f t="shared" si="66"/>
        <v>0</v>
      </c>
      <c r="EH28" s="195">
        <f t="shared" si="67"/>
        <v>0</v>
      </c>
      <c r="EI28" s="195">
        <f t="shared" si="68"/>
        <v>0</v>
      </c>
      <c r="EJ28" s="195">
        <f t="shared" si="69"/>
        <v>0</v>
      </c>
      <c r="EK28" s="195">
        <f t="shared" si="70"/>
        <v>0</v>
      </c>
      <c r="EL28" s="195">
        <f t="shared" si="71"/>
        <v>0</v>
      </c>
      <c r="EM28" s="195">
        <f t="shared" si="72"/>
        <v>0</v>
      </c>
      <c r="EN28" s="195">
        <f t="shared" si="73"/>
        <v>0</v>
      </c>
      <c r="EO28" s="195">
        <f t="shared" si="74"/>
        <v>0</v>
      </c>
      <c r="EP28" s="195">
        <f t="shared" si="75"/>
        <v>0</v>
      </c>
    </row>
    <row r="29" spans="2:146" x14ac:dyDescent="0.2">
      <c r="B29" s="126">
        <f t="shared" si="12"/>
        <v>1</v>
      </c>
      <c r="C29" s="126" t="str">
        <f t="shared" ca="1" si="13"/>
        <v/>
      </c>
      <c r="D29" s="126" t="str">
        <f t="shared" ca="1" si="14"/>
        <v/>
      </c>
      <c r="E29" s="126" t="str">
        <f t="shared" ca="1" si="15"/>
        <v/>
      </c>
      <c r="F29" s="127" t="str">
        <f ca="1">OFFSET(prihlasky!$H$1,$CJ29,0)</f>
        <v/>
      </c>
      <c r="G29" s="127" t="str">
        <f ca="1">IF(OFFSET(prihlasky!$B$1,$CJ29,0)="","",(OFFSET(prihlasky!$B$1,$CJ29,0)))</f>
        <v/>
      </c>
      <c r="H29" s="127">
        <f ca="1">OFFSET(prihlasky!$I$1,$CJ29,0)</f>
        <v>0</v>
      </c>
      <c r="I29" s="127">
        <f ca="1">OFFSET(prihlasky!$A$1,$CJ29,0)</f>
        <v>0</v>
      </c>
      <c r="J29" s="126">
        <f t="shared" si="16"/>
        <v>0</v>
      </c>
      <c r="K29" s="159">
        <f t="shared" si="17"/>
        <v>0</v>
      </c>
      <c r="L29" s="131">
        <f t="shared" ca="1" si="18"/>
        <v>0</v>
      </c>
      <c r="M29" s="127" t="str">
        <f ca="1">IF(OR(CH29=0,ISERROR(MATCH(I29,KKoef!E:E,0))),"",MATCH(I29,KKoef!E:E,0)-1)</f>
        <v/>
      </c>
      <c r="N29" s="127" t="str">
        <f ca="1">IF(M29="","",OFFSET(KKoef!$B$1,M29,0))</f>
        <v/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250"/>
      <c r="AA29" s="119">
        <f t="shared" ca="1" si="19"/>
        <v>0</v>
      </c>
      <c r="AB29" s="252">
        <f t="shared" si="76"/>
        <v>0</v>
      </c>
      <c r="AC29" s="119">
        <f t="shared" si="77"/>
        <v>0</v>
      </c>
      <c r="AD29" s="252">
        <f t="shared" si="78"/>
        <v>0</v>
      </c>
      <c r="AE29" s="170">
        <f t="shared" ca="1" si="20"/>
        <v>0</v>
      </c>
      <c r="AF29" s="22"/>
      <c r="AG29" s="224"/>
      <c r="AH29" s="194"/>
      <c r="AI29" s="194"/>
      <c r="AJ29" s="194"/>
      <c r="AK29" s="225"/>
      <c r="AL29" s="224"/>
      <c r="AM29" s="194"/>
      <c r="AN29" s="194"/>
      <c r="AO29" s="194"/>
      <c r="AP29" s="225"/>
      <c r="AQ29" s="224"/>
      <c r="AR29" s="194"/>
      <c r="AS29" s="194"/>
      <c r="AT29" s="194"/>
      <c r="AU29" s="225"/>
      <c r="AV29" s="224"/>
      <c r="AW29" s="194"/>
      <c r="AX29" s="194"/>
      <c r="AY29" s="194"/>
      <c r="AZ29" s="225"/>
      <c r="BA29" s="224"/>
      <c r="BB29" s="194"/>
      <c r="BC29" s="194"/>
      <c r="BD29" s="194"/>
      <c r="BE29" s="225"/>
      <c r="BF29" s="224"/>
      <c r="BG29" s="194"/>
      <c r="BH29" s="194"/>
      <c r="BI29" s="194"/>
      <c r="BJ29" s="225"/>
      <c r="BK29" s="212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215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69">
        <f t="shared" si="21"/>
        <v>0</v>
      </c>
      <c r="CH29" s="26">
        <f t="shared" si="22"/>
        <v>0</v>
      </c>
      <c r="CJ29" s="39">
        <v>21</v>
      </c>
      <c r="CK29" s="16">
        <f t="shared" si="23"/>
        <v>0</v>
      </c>
      <c r="CL29" s="51">
        <f t="shared" ref="CL29:CN48" ca="1" si="79">IF($H29=CL$8,$CK29,0)</f>
        <v>0</v>
      </c>
      <c r="CM29" s="51">
        <f t="shared" ca="1" si="79"/>
        <v>0</v>
      </c>
      <c r="CN29" s="51">
        <f t="shared" ca="1" si="79"/>
        <v>0</v>
      </c>
      <c r="CO29" s="51">
        <f t="shared" ca="1" si="25"/>
        <v>0</v>
      </c>
      <c r="CQ29" s="107">
        <f t="shared" si="26"/>
        <v>0</v>
      </c>
      <c r="CR29" s="107">
        <f t="shared" si="27"/>
        <v>0</v>
      </c>
      <c r="CS29" s="107">
        <f t="shared" si="28"/>
        <v>0</v>
      </c>
      <c r="CT29" s="107">
        <f t="shared" si="29"/>
        <v>0</v>
      </c>
      <c r="CU29" s="107">
        <f t="shared" si="30"/>
        <v>0</v>
      </c>
      <c r="CV29" s="107">
        <f t="shared" si="31"/>
        <v>0</v>
      </c>
      <c r="CW29" s="107">
        <f t="shared" si="32"/>
        <v>0</v>
      </c>
      <c r="CX29" s="107">
        <f t="shared" si="33"/>
        <v>0</v>
      </c>
      <c r="CY29" s="107">
        <f t="shared" si="34"/>
        <v>0</v>
      </c>
      <c r="CZ29" s="107">
        <f t="shared" si="35"/>
        <v>0</v>
      </c>
      <c r="DA29" s="107">
        <f t="shared" si="36"/>
        <v>0</v>
      </c>
      <c r="DB29" s="107">
        <f t="shared" si="37"/>
        <v>0</v>
      </c>
      <c r="DC29" s="107">
        <f t="shared" si="38"/>
        <v>0</v>
      </c>
      <c r="DD29" s="107">
        <f t="shared" si="39"/>
        <v>0</v>
      </c>
      <c r="DE29" s="107">
        <f t="shared" si="40"/>
        <v>0</v>
      </c>
      <c r="DF29" s="107">
        <f t="shared" si="41"/>
        <v>0</v>
      </c>
      <c r="DG29" s="107">
        <f t="shared" si="42"/>
        <v>0</v>
      </c>
      <c r="DH29" s="107">
        <f t="shared" si="43"/>
        <v>0</v>
      </c>
      <c r="DI29" s="107">
        <f t="shared" si="44"/>
        <v>0</v>
      </c>
      <c r="DJ29" s="107">
        <f t="shared" si="45"/>
        <v>0</v>
      </c>
      <c r="DK29" s="107">
        <f t="shared" si="46"/>
        <v>0</v>
      </c>
      <c r="DL29" s="107">
        <f t="shared" si="47"/>
        <v>0</v>
      </c>
      <c r="DM29" s="107">
        <f t="shared" si="48"/>
        <v>0</v>
      </c>
      <c r="DN29" s="107">
        <f t="shared" si="49"/>
        <v>0</v>
      </c>
      <c r="DO29" s="107">
        <f t="shared" si="50"/>
        <v>0</v>
      </c>
      <c r="DP29" s="107">
        <f t="shared" si="51"/>
        <v>0</v>
      </c>
      <c r="DQ29" s="107">
        <f t="shared" si="52"/>
        <v>0</v>
      </c>
      <c r="DR29" s="107">
        <f t="shared" si="53"/>
        <v>0</v>
      </c>
      <c r="DS29" s="107">
        <f t="shared" si="54"/>
        <v>0</v>
      </c>
      <c r="DT29" s="107">
        <f t="shared" si="55"/>
        <v>0</v>
      </c>
      <c r="DV29" s="107">
        <f t="shared" si="56"/>
        <v>0</v>
      </c>
      <c r="DW29" s="107">
        <f t="shared" si="57"/>
        <v>0</v>
      </c>
      <c r="DX29" s="107">
        <f t="shared" si="58"/>
        <v>0</v>
      </c>
      <c r="DY29" s="107">
        <f t="shared" si="59"/>
        <v>0</v>
      </c>
      <c r="DZ29" s="107">
        <f t="shared" si="60"/>
        <v>0</v>
      </c>
      <c r="EA29" s="107">
        <f t="shared" si="61"/>
        <v>0</v>
      </c>
      <c r="EB29" s="107">
        <f t="shared" si="62"/>
        <v>0</v>
      </c>
      <c r="EC29" s="107">
        <f t="shared" si="63"/>
        <v>0</v>
      </c>
      <c r="ED29" s="107">
        <f t="shared" si="64"/>
        <v>0</v>
      </c>
      <c r="EE29" s="107">
        <f t="shared" si="65"/>
        <v>0</v>
      </c>
      <c r="EG29" s="195">
        <f t="shared" si="66"/>
        <v>0</v>
      </c>
      <c r="EH29" s="195">
        <f t="shared" si="67"/>
        <v>0</v>
      </c>
      <c r="EI29" s="195">
        <f t="shared" si="68"/>
        <v>0</v>
      </c>
      <c r="EJ29" s="195">
        <f t="shared" si="69"/>
        <v>0</v>
      </c>
      <c r="EK29" s="195">
        <f t="shared" si="70"/>
        <v>0</v>
      </c>
      <c r="EL29" s="195">
        <f t="shared" si="71"/>
        <v>0</v>
      </c>
      <c r="EM29" s="195">
        <f t="shared" si="72"/>
        <v>0</v>
      </c>
      <c r="EN29" s="195">
        <f t="shared" si="73"/>
        <v>0</v>
      </c>
      <c r="EO29" s="195">
        <f t="shared" si="74"/>
        <v>0</v>
      </c>
      <c r="EP29" s="195">
        <f t="shared" si="75"/>
        <v>0</v>
      </c>
    </row>
    <row r="30" spans="2:146" x14ac:dyDescent="0.2">
      <c r="B30" s="126">
        <f t="shared" si="12"/>
        <v>1</v>
      </c>
      <c r="C30" s="126" t="str">
        <f t="shared" ca="1" si="13"/>
        <v/>
      </c>
      <c r="D30" s="126" t="str">
        <f t="shared" ca="1" si="14"/>
        <v/>
      </c>
      <c r="E30" s="126" t="str">
        <f t="shared" ca="1" si="15"/>
        <v/>
      </c>
      <c r="F30" s="127" t="str">
        <f ca="1">OFFSET(prihlasky!$H$1,$CJ30,0)</f>
        <v/>
      </c>
      <c r="G30" s="127" t="str">
        <f ca="1">IF(OFFSET(prihlasky!$B$1,$CJ30,0)="","",(OFFSET(prihlasky!$B$1,$CJ30,0)))</f>
        <v/>
      </c>
      <c r="H30" s="127">
        <f ca="1">OFFSET(prihlasky!$I$1,$CJ30,0)</f>
        <v>0</v>
      </c>
      <c r="I30" s="127">
        <f ca="1">OFFSET(prihlasky!$A$1,$CJ30,0)</f>
        <v>0</v>
      </c>
      <c r="J30" s="126">
        <f t="shared" si="16"/>
        <v>0</v>
      </c>
      <c r="K30" s="159">
        <f t="shared" si="17"/>
        <v>0</v>
      </c>
      <c r="L30" s="131">
        <f t="shared" ca="1" si="18"/>
        <v>0</v>
      </c>
      <c r="M30" s="127" t="str">
        <f ca="1">IF(OR(CH30=0,ISERROR(MATCH(I30,KKoef!E:E,0))),"",MATCH(I30,KKoef!E:E,0)-1)</f>
        <v/>
      </c>
      <c r="N30" s="127" t="str">
        <f ca="1">IF(M30="","",OFFSET(KKoef!$B$1,M30,0))</f>
        <v/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250"/>
      <c r="AA30" s="119">
        <f t="shared" ca="1" si="19"/>
        <v>0</v>
      </c>
      <c r="AB30" s="252">
        <f t="shared" si="76"/>
        <v>0</v>
      </c>
      <c r="AC30" s="119">
        <f t="shared" si="77"/>
        <v>0</v>
      </c>
      <c r="AD30" s="252">
        <f t="shared" si="78"/>
        <v>0</v>
      </c>
      <c r="AE30" s="170">
        <f t="shared" ca="1" si="20"/>
        <v>0</v>
      </c>
      <c r="AF30" s="22"/>
      <c r="AG30" s="224"/>
      <c r="AH30" s="194"/>
      <c r="AI30" s="194"/>
      <c r="AJ30" s="194"/>
      <c r="AK30" s="225"/>
      <c r="AL30" s="224"/>
      <c r="AM30" s="194"/>
      <c r="AN30" s="194"/>
      <c r="AO30" s="194"/>
      <c r="AP30" s="225"/>
      <c r="AQ30" s="224"/>
      <c r="AR30" s="194"/>
      <c r="AS30" s="194"/>
      <c r="AT30" s="194"/>
      <c r="AU30" s="225"/>
      <c r="AV30" s="224"/>
      <c r="AW30" s="194"/>
      <c r="AX30" s="194"/>
      <c r="AY30" s="194"/>
      <c r="AZ30" s="225"/>
      <c r="BA30" s="224"/>
      <c r="BB30" s="194"/>
      <c r="BC30" s="194"/>
      <c r="BD30" s="194"/>
      <c r="BE30" s="225"/>
      <c r="BF30" s="224"/>
      <c r="BG30" s="194"/>
      <c r="BH30" s="194"/>
      <c r="BI30" s="194"/>
      <c r="BJ30" s="225"/>
      <c r="BK30" s="212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215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69">
        <f t="shared" si="21"/>
        <v>0</v>
      </c>
      <c r="CH30" s="26">
        <f t="shared" si="22"/>
        <v>0</v>
      </c>
      <c r="CJ30" s="39">
        <v>22</v>
      </c>
      <c r="CK30" s="16">
        <f t="shared" si="23"/>
        <v>0</v>
      </c>
      <c r="CL30" s="51">
        <f t="shared" ca="1" si="79"/>
        <v>0</v>
      </c>
      <c r="CM30" s="51">
        <f t="shared" ca="1" si="79"/>
        <v>0</v>
      </c>
      <c r="CN30" s="51">
        <f t="shared" ca="1" si="79"/>
        <v>0</v>
      </c>
      <c r="CO30" s="51">
        <f t="shared" ca="1" si="25"/>
        <v>0</v>
      </c>
      <c r="CQ30" s="107">
        <f t="shared" si="26"/>
        <v>0</v>
      </c>
      <c r="CR30" s="107">
        <f t="shared" si="27"/>
        <v>0</v>
      </c>
      <c r="CS30" s="107">
        <f t="shared" si="28"/>
        <v>0</v>
      </c>
      <c r="CT30" s="107">
        <f t="shared" si="29"/>
        <v>0</v>
      </c>
      <c r="CU30" s="107">
        <f t="shared" si="30"/>
        <v>0</v>
      </c>
      <c r="CV30" s="107">
        <f t="shared" si="31"/>
        <v>0</v>
      </c>
      <c r="CW30" s="107">
        <f t="shared" si="32"/>
        <v>0</v>
      </c>
      <c r="CX30" s="107">
        <f t="shared" si="33"/>
        <v>0</v>
      </c>
      <c r="CY30" s="107">
        <f t="shared" si="34"/>
        <v>0</v>
      </c>
      <c r="CZ30" s="107">
        <f t="shared" si="35"/>
        <v>0</v>
      </c>
      <c r="DA30" s="107">
        <f t="shared" si="36"/>
        <v>0</v>
      </c>
      <c r="DB30" s="107">
        <f t="shared" si="37"/>
        <v>0</v>
      </c>
      <c r="DC30" s="107">
        <f t="shared" si="38"/>
        <v>0</v>
      </c>
      <c r="DD30" s="107">
        <f t="shared" si="39"/>
        <v>0</v>
      </c>
      <c r="DE30" s="107">
        <f t="shared" si="40"/>
        <v>0</v>
      </c>
      <c r="DF30" s="107">
        <f t="shared" si="41"/>
        <v>0</v>
      </c>
      <c r="DG30" s="107">
        <f t="shared" si="42"/>
        <v>0</v>
      </c>
      <c r="DH30" s="107">
        <f t="shared" si="43"/>
        <v>0</v>
      </c>
      <c r="DI30" s="107">
        <f t="shared" si="44"/>
        <v>0</v>
      </c>
      <c r="DJ30" s="107">
        <f t="shared" si="45"/>
        <v>0</v>
      </c>
      <c r="DK30" s="107">
        <f t="shared" si="46"/>
        <v>0</v>
      </c>
      <c r="DL30" s="107">
        <f t="shared" si="47"/>
        <v>0</v>
      </c>
      <c r="DM30" s="107">
        <f t="shared" si="48"/>
        <v>0</v>
      </c>
      <c r="DN30" s="107">
        <f t="shared" si="49"/>
        <v>0</v>
      </c>
      <c r="DO30" s="107">
        <f t="shared" si="50"/>
        <v>0</v>
      </c>
      <c r="DP30" s="107">
        <f t="shared" si="51"/>
        <v>0</v>
      </c>
      <c r="DQ30" s="107">
        <f t="shared" si="52"/>
        <v>0</v>
      </c>
      <c r="DR30" s="107">
        <f t="shared" si="53"/>
        <v>0</v>
      </c>
      <c r="DS30" s="107">
        <f t="shared" si="54"/>
        <v>0</v>
      </c>
      <c r="DT30" s="107">
        <f t="shared" si="55"/>
        <v>0</v>
      </c>
      <c r="DV30" s="107">
        <f t="shared" si="56"/>
        <v>0</v>
      </c>
      <c r="DW30" s="107">
        <f t="shared" si="57"/>
        <v>0</v>
      </c>
      <c r="DX30" s="107">
        <f t="shared" si="58"/>
        <v>0</v>
      </c>
      <c r="DY30" s="107">
        <f t="shared" si="59"/>
        <v>0</v>
      </c>
      <c r="DZ30" s="107">
        <f t="shared" si="60"/>
        <v>0</v>
      </c>
      <c r="EA30" s="107">
        <f t="shared" si="61"/>
        <v>0</v>
      </c>
      <c r="EB30" s="107">
        <f t="shared" si="62"/>
        <v>0</v>
      </c>
      <c r="EC30" s="107">
        <f t="shared" si="63"/>
        <v>0</v>
      </c>
      <c r="ED30" s="107">
        <f t="shared" si="64"/>
        <v>0</v>
      </c>
      <c r="EE30" s="107">
        <f t="shared" si="65"/>
        <v>0</v>
      </c>
      <c r="EG30" s="195">
        <f t="shared" si="66"/>
        <v>0</v>
      </c>
      <c r="EH30" s="195">
        <f t="shared" si="67"/>
        <v>0</v>
      </c>
      <c r="EI30" s="195">
        <f t="shared" si="68"/>
        <v>0</v>
      </c>
      <c r="EJ30" s="195">
        <f t="shared" si="69"/>
        <v>0</v>
      </c>
      <c r="EK30" s="195">
        <f t="shared" si="70"/>
        <v>0</v>
      </c>
      <c r="EL30" s="195">
        <f t="shared" si="71"/>
        <v>0</v>
      </c>
      <c r="EM30" s="195">
        <f t="shared" si="72"/>
        <v>0</v>
      </c>
      <c r="EN30" s="195">
        <f t="shared" si="73"/>
        <v>0</v>
      </c>
      <c r="EO30" s="195">
        <f t="shared" si="74"/>
        <v>0</v>
      </c>
      <c r="EP30" s="195">
        <f t="shared" si="75"/>
        <v>0</v>
      </c>
    </row>
    <row r="31" spans="2:146" x14ac:dyDescent="0.2">
      <c r="B31" s="126">
        <f t="shared" si="12"/>
        <v>1</v>
      </c>
      <c r="C31" s="126" t="str">
        <f t="shared" ca="1" si="13"/>
        <v/>
      </c>
      <c r="D31" s="126" t="str">
        <f t="shared" ca="1" si="14"/>
        <v/>
      </c>
      <c r="E31" s="126" t="str">
        <f t="shared" ca="1" si="15"/>
        <v/>
      </c>
      <c r="F31" s="127" t="str">
        <f ca="1">OFFSET(prihlasky!$H$1,$CJ31,0)</f>
        <v/>
      </c>
      <c r="G31" s="127" t="str">
        <f ca="1">IF(OFFSET(prihlasky!$B$1,$CJ31,0)="","",(OFFSET(prihlasky!$B$1,$CJ31,0)))</f>
        <v/>
      </c>
      <c r="H31" s="127">
        <f ca="1">OFFSET(prihlasky!$I$1,$CJ31,0)</f>
        <v>0</v>
      </c>
      <c r="I31" s="127">
        <f ca="1">OFFSET(prihlasky!$A$1,$CJ31,0)</f>
        <v>0</v>
      </c>
      <c r="J31" s="126">
        <f t="shared" si="16"/>
        <v>0</v>
      </c>
      <c r="K31" s="159">
        <f t="shared" si="17"/>
        <v>0</v>
      </c>
      <c r="L31" s="131">
        <f t="shared" ca="1" si="18"/>
        <v>0</v>
      </c>
      <c r="M31" s="127" t="str">
        <f ca="1">IF(OR(CH31=0,ISERROR(MATCH(I31,KKoef!E:E,0))),"",MATCH(I31,KKoef!E:E,0)-1)</f>
        <v/>
      </c>
      <c r="N31" s="127" t="str">
        <f ca="1">IF(M31="","",OFFSET(KKoef!$B$1,M31,0))</f>
        <v/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250"/>
      <c r="AA31" s="119">
        <f t="shared" ca="1" si="19"/>
        <v>0</v>
      </c>
      <c r="AB31" s="252">
        <f t="shared" si="76"/>
        <v>0</v>
      </c>
      <c r="AC31" s="119">
        <f t="shared" si="77"/>
        <v>0</v>
      </c>
      <c r="AD31" s="252">
        <f t="shared" si="78"/>
        <v>0</v>
      </c>
      <c r="AE31" s="170">
        <f t="shared" ca="1" si="20"/>
        <v>0</v>
      </c>
      <c r="AF31" s="22"/>
      <c r="AG31" s="224"/>
      <c r="AH31" s="194"/>
      <c r="AI31" s="194"/>
      <c r="AJ31" s="194"/>
      <c r="AK31" s="225"/>
      <c r="AL31" s="224"/>
      <c r="AM31" s="194"/>
      <c r="AN31" s="194"/>
      <c r="AO31" s="194"/>
      <c r="AP31" s="225"/>
      <c r="AQ31" s="224"/>
      <c r="AR31" s="194"/>
      <c r="AS31" s="194"/>
      <c r="AT31" s="194"/>
      <c r="AU31" s="225"/>
      <c r="AV31" s="224"/>
      <c r="AW31" s="194"/>
      <c r="AX31" s="194"/>
      <c r="AY31" s="194"/>
      <c r="AZ31" s="225"/>
      <c r="BA31" s="224"/>
      <c r="BB31" s="194"/>
      <c r="BC31" s="194"/>
      <c r="BD31" s="194"/>
      <c r="BE31" s="225"/>
      <c r="BF31" s="224"/>
      <c r="BG31" s="194"/>
      <c r="BH31" s="194"/>
      <c r="BI31" s="194"/>
      <c r="BJ31" s="225"/>
      <c r="BK31" s="212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215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69">
        <f t="shared" si="21"/>
        <v>0</v>
      </c>
      <c r="CH31" s="26">
        <f t="shared" si="22"/>
        <v>0</v>
      </c>
      <c r="CJ31" s="39">
        <v>23</v>
      </c>
      <c r="CK31" s="16">
        <f t="shared" si="23"/>
        <v>0</v>
      </c>
      <c r="CL31" s="51">
        <f t="shared" ca="1" si="79"/>
        <v>0</v>
      </c>
      <c r="CM31" s="51">
        <f t="shared" ca="1" si="79"/>
        <v>0</v>
      </c>
      <c r="CN31" s="51">
        <f t="shared" ca="1" si="79"/>
        <v>0</v>
      </c>
      <c r="CO31" s="51">
        <f t="shared" ca="1" si="25"/>
        <v>0</v>
      </c>
      <c r="CQ31" s="107">
        <f t="shared" si="26"/>
        <v>0</v>
      </c>
      <c r="CR31" s="107">
        <f t="shared" si="27"/>
        <v>0</v>
      </c>
      <c r="CS31" s="107">
        <f t="shared" si="28"/>
        <v>0</v>
      </c>
      <c r="CT31" s="107">
        <f t="shared" si="29"/>
        <v>0</v>
      </c>
      <c r="CU31" s="107">
        <f t="shared" si="30"/>
        <v>0</v>
      </c>
      <c r="CV31" s="107">
        <f t="shared" si="31"/>
        <v>0</v>
      </c>
      <c r="CW31" s="107">
        <f t="shared" si="32"/>
        <v>0</v>
      </c>
      <c r="CX31" s="107">
        <f t="shared" si="33"/>
        <v>0</v>
      </c>
      <c r="CY31" s="107">
        <f t="shared" si="34"/>
        <v>0</v>
      </c>
      <c r="CZ31" s="107">
        <f t="shared" si="35"/>
        <v>0</v>
      </c>
      <c r="DA31" s="107">
        <f t="shared" si="36"/>
        <v>0</v>
      </c>
      <c r="DB31" s="107">
        <f t="shared" si="37"/>
        <v>0</v>
      </c>
      <c r="DC31" s="107">
        <f t="shared" si="38"/>
        <v>0</v>
      </c>
      <c r="DD31" s="107">
        <f t="shared" si="39"/>
        <v>0</v>
      </c>
      <c r="DE31" s="107">
        <f t="shared" si="40"/>
        <v>0</v>
      </c>
      <c r="DF31" s="107">
        <f t="shared" si="41"/>
        <v>0</v>
      </c>
      <c r="DG31" s="107">
        <f t="shared" si="42"/>
        <v>0</v>
      </c>
      <c r="DH31" s="107">
        <f t="shared" si="43"/>
        <v>0</v>
      </c>
      <c r="DI31" s="107">
        <f t="shared" si="44"/>
        <v>0</v>
      </c>
      <c r="DJ31" s="107">
        <f t="shared" si="45"/>
        <v>0</v>
      </c>
      <c r="DK31" s="107">
        <f t="shared" si="46"/>
        <v>0</v>
      </c>
      <c r="DL31" s="107">
        <f t="shared" si="47"/>
        <v>0</v>
      </c>
      <c r="DM31" s="107">
        <f t="shared" si="48"/>
        <v>0</v>
      </c>
      <c r="DN31" s="107">
        <f t="shared" si="49"/>
        <v>0</v>
      </c>
      <c r="DO31" s="107">
        <f t="shared" si="50"/>
        <v>0</v>
      </c>
      <c r="DP31" s="107">
        <f t="shared" si="51"/>
        <v>0</v>
      </c>
      <c r="DQ31" s="107">
        <f t="shared" si="52"/>
        <v>0</v>
      </c>
      <c r="DR31" s="107">
        <f t="shared" si="53"/>
        <v>0</v>
      </c>
      <c r="DS31" s="107">
        <f t="shared" si="54"/>
        <v>0</v>
      </c>
      <c r="DT31" s="107">
        <f t="shared" si="55"/>
        <v>0</v>
      </c>
      <c r="DV31" s="107">
        <f t="shared" si="56"/>
        <v>0</v>
      </c>
      <c r="DW31" s="107">
        <f t="shared" si="57"/>
        <v>0</v>
      </c>
      <c r="DX31" s="107">
        <f t="shared" si="58"/>
        <v>0</v>
      </c>
      <c r="DY31" s="107">
        <f t="shared" si="59"/>
        <v>0</v>
      </c>
      <c r="DZ31" s="107">
        <f t="shared" si="60"/>
        <v>0</v>
      </c>
      <c r="EA31" s="107">
        <f t="shared" si="61"/>
        <v>0</v>
      </c>
      <c r="EB31" s="107">
        <f t="shared" si="62"/>
        <v>0</v>
      </c>
      <c r="EC31" s="107">
        <f t="shared" si="63"/>
        <v>0</v>
      </c>
      <c r="ED31" s="107">
        <f t="shared" si="64"/>
        <v>0</v>
      </c>
      <c r="EE31" s="107">
        <f t="shared" si="65"/>
        <v>0</v>
      </c>
      <c r="EG31" s="195">
        <f t="shared" si="66"/>
        <v>0</v>
      </c>
      <c r="EH31" s="195">
        <f t="shared" si="67"/>
        <v>0</v>
      </c>
      <c r="EI31" s="195">
        <f t="shared" si="68"/>
        <v>0</v>
      </c>
      <c r="EJ31" s="195">
        <f t="shared" si="69"/>
        <v>0</v>
      </c>
      <c r="EK31" s="195">
        <f t="shared" si="70"/>
        <v>0</v>
      </c>
      <c r="EL31" s="195">
        <f t="shared" si="71"/>
        <v>0</v>
      </c>
      <c r="EM31" s="195">
        <f t="shared" si="72"/>
        <v>0</v>
      </c>
      <c r="EN31" s="195">
        <f t="shared" si="73"/>
        <v>0</v>
      </c>
      <c r="EO31" s="195">
        <f t="shared" si="74"/>
        <v>0</v>
      </c>
      <c r="EP31" s="195">
        <f t="shared" si="75"/>
        <v>0</v>
      </c>
    </row>
    <row r="32" spans="2:146" x14ac:dyDescent="0.2">
      <c r="B32" s="126">
        <f t="shared" si="12"/>
        <v>1</v>
      </c>
      <c r="C32" s="126" t="str">
        <f t="shared" ca="1" si="13"/>
        <v/>
      </c>
      <c r="D32" s="126" t="str">
        <f t="shared" ca="1" si="14"/>
        <v/>
      </c>
      <c r="E32" s="126" t="str">
        <f t="shared" ca="1" si="15"/>
        <v/>
      </c>
      <c r="F32" s="127" t="str">
        <f ca="1">OFFSET(prihlasky!$H$1,$CJ32,0)</f>
        <v/>
      </c>
      <c r="G32" s="127" t="str">
        <f ca="1">IF(OFFSET(prihlasky!$B$1,$CJ32,0)="","",(OFFSET(prihlasky!$B$1,$CJ32,0)))</f>
        <v/>
      </c>
      <c r="H32" s="127">
        <f ca="1">OFFSET(prihlasky!$I$1,$CJ32,0)</f>
        <v>0</v>
      </c>
      <c r="I32" s="127">
        <f ca="1">OFFSET(prihlasky!$A$1,$CJ32,0)</f>
        <v>0</v>
      </c>
      <c r="J32" s="126">
        <f t="shared" si="16"/>
        <v>0</v>
      </c>
      <c r="K32" s="159">
        <f t="shared" si="17"/>
        <v>0</v>
      </c>
      <c r="L32" s="131">
        <f t="shared" ca="1" si="18"/>
        <v>0</v>
      </c>
      <c r="M32" s="127" t="str">
        <f ca="1">IF(OR(CH32=0,ISERROR(MATCH(I32,KKoef!E:E,0))),"",MATCH(I32,KKoef!E:E,0)-1)</f>
        <v/>
      </c>
      <c r="N32" s="127" t="str">
        <f ca="1">IF(M32="","",OFFSET(KKoef!$B$1,M32,0))</f>
        <v/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250"/>
      <c r="AA32" s="119">
        <f t="shared" ref="AA32:AA95" ca="1" si="80">IF(H32="P",Trail_5_P,Trail_5_O)</f>
        <v>0</v>
      </c>
      <c r="AB32" s="252">
        <f t="shared" si="76"/>
        <v>0</v>
      </c>
      <c r="AC32" s="119">
        <f t="shared" si="77"/>
        <v>0</v>
      </c>
      <c r="AD32" s="252">
        <f t="shared" si="78"/>
        <v>0</v>
      </c>
      <c r="AE32" s="170">
        <f t="shared" ref="AE32:AE95" ca="1" si="81">IF(AC32*60+AD32&gt;AA32*60,INT((AC32*60+AD32-AA32*60+299)/300),0)</f>
        <v>0</v>
      </c>
      <c r="AF32" s="22"/>
      <c r="AG32" s="224"/>
      <c r="AH32" s="194"/>
      <c r="AI32" s="194"/>
      <c r="AJ32" s="194"/>
      <c r="AK32" s="225"/>
      <c r="AL32" s="224"/>
      <c r="AM32" s="194"/>
      <c r="AN32" s="194"/>
      <c r="AO32" s="194"/>
      <c r="AP32" s="225"/>
      <c r="AQ32" s="224"/>
      <c r="AR32" s="194"/>
      <c r="AS32" s="194"/>
      <c r="AT32" s="194"/>
      <c r="AU32" s="225"/>
      <c r="AV32" s="224"/>
      <c r="AW32" s="194"/>
      <c r="AX32" s="194"/>
      <c r="AY32" s="194"/>
      <c r="AZ32" s="225"/>
      <c r="BA32" s="224"/>
      <c r="BB32" s="194"/>
      <c r="BC32" s="194"/>
      <c r="BD32" s="194"/>
      <c r="BE32" s="225"/>
      <c r="BF32" s="224"/>
      <c r="BG32" s="194"/>
      <c r="BH32" s="194"/>
      <c r="BI32" s="194"/>
      <c r="BJ32" s="225"/>
      <c r="BK32" s="212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215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69">
        <f t="shared" si="21"/>
        <v>0</v>
      </c>
      <c r="CH32" s="26">
        <f t="shared" ref="CH32:CH95" si="82">SUM(CQ32:DU32)</f>
        <v>0</v>
      </c>
      <c r="CJ32" s="39">
        <v>24</v>
      </c>
      <c r="CK32" s="16">
        <f t="shared" si="23"/>
        <v>0</v>
      </c>
      <c r="CL32" s="51">
        <f t="shared" ca="1" si="79"/>
        <v>0</v>
      </c>
      <c r="CM32" s="51">
        <f t="shared" ca="1" si="79"/>
        <v>0</v>
      </c>
      <c r="CN32" s="51">
        <f t="shared" ca="1" si="79"/>
        <v>0</v>
      </c>
      <c r="CO32" s="51">
        <f t="shared" ca="1" si="25"/>
        <v>0</v>
      </c>
      <c r="CQ32" s="107">
        <f t="shared" si="26"/>
        <v>0</v>
      </c>
      <c r="CR32" s="107">
        <f t="shared" si="27"/>
        <v>0</v>
      </c>
      <c r="CS32" s="107">
        <f t="shared" si="28"/>
        <v>0</v>
      </c>
      <c r="CT32" s="107">
        <f t="shared" si="29"/>
        <v>0</v>
      </c>
      <c r="CU32" s="107">
        <f t="shared" si="30"/>
        <v>0</v>
      </c>
      <c r="CV32" s="107">
        <f t="shared" si="31"/>
        <v>0</v>
      </c>
      <c r="CW32" s="107">
        <f t="shared" si="32"/>
        <v>0</v>
      </c>
      <c r="CX32" s="107">
        <f t="shared" si="33"/>
        <v>0</v>
      </c>
      <c r="CY32" s="107">
        <f t="shared" si="34"/>
        <v>0</v>
      </c>
      <c r="CZ32" s="107">
        <f t="shared" si="35"/>
        <v>0</v>
      </c>
      <c r="DA32" s="107">
        <f t="shared" si="36"/>
        <v>0</v>
      </c>
      <c r="DB32" s="107">
        <f t="shared" si="37"/>
        <v>0</v>
      </c>
      <c r="DC32" s="107">
        <f t="shared" si="38"/>
        <v>0</v>
      </c>
      <c r="DD32" s="107">
        <f t="shared" si="39"/>
        <v>0</v>
      </c>
      <c r="DE32" s="107">
        <f t="shared" si="40"/>
        <v>0</v>
      </c>
      <c r="DF32" s="107">
        <f t="shared" si="41"/>
        <v>0</v>
      </c>
      <c r="DG32" s="107">
        <f t="shared" si="42"/>
        <v>0</v>
      </c>
      <c r="DH32" s="107">
        <f t="shared" si="43"/>
        <v>0</v>
      </c>
      <c r="DI32" s="107">
        <f t="shared" si="44"/>
        <v>0</v>
      </c>
      <c r="DJ32" s="107">
        <f t="shared" si="45"/>
        <v>0</v>
      </c>
      <c r="DK32" s="107">
        <f t="shared" si="46"/>
        <v>0</v>
      </c>
      <c r="DL32" s="107">
        <f t="shared" si="47"/>
        <v>0</v>
      </c>
      <c r="DM32" s="107">
        <f t="shared" si="48"/>
        <v>0</v>
      </c>
      <c r="DN32" s="107">
        <f t="shared" si="49"/>
        <v>0</v>
      </c>
      <c r="DO32" s="107">
        <f t="shared" si="50"/>
        <v>0</v>
      </c>
      <c r="DP32" s="107">
        <f t="shared" si="51"/>
        <v>0</v>
      </c>
      <c r="DQ32" s="107">
        <f t="shared" si="52"/>
        <v>0</v>
      </c>
      <c r="DR32" s="107">
        <f t="shared" si="53"/>
        <v>0</v>
      </c>
      <c r="DS32" s="107">
        <f t="shared" si="54"/>
        <v>0</v>
      </c>
      <c r="DT32" s="107">
        <f t="shared" si="55"/>
        <v>0</v>
      </c>
      <c r="DV32" s="107">
        <f t="shared" si="56"/>
        <v>0</v>
      </c>
      <c r="DW32" s="107">
        <f t="shared" si="57"/>
        <v>0</v>
      </c>
      <c r="DX32" s="107">
        <f t="shared" si="58"/>
        <v>0</v>
      </c>
      <c r="DY32" s="107">
        <f t="shared" si="59"/>
        <v>0</v>
      </c>
      <c r="DZ32" s="107">
        <f t="shared" si="60"/>
        <v>0</v>
      </c>
      <c r="EA32" s="107">
        <f t="shared" si="61"/>
        <v>0</v>
      </c>
      <c r="EB32" s="107">
        <f t="shared" si="62"/>
        <v>0</v>
      </c>
      <c r="EC32" s="107">
        <f t="shared" si="63"/>
        <v>0</v>
      </c>
      <c r="ED32" s="107">
        <f t="shared" si="64"/>
        <v>0</v>
      </c>
      <c r="EE32" s="107">
        <f t="shared" si="65"/>
        <v>0</v>
      </c>
      <c r="EG32" s="195">
        <f t="shared" si="66"/>
        <v>0</v>
      </c>
      <c r="EH32" s="195">
        <f t="shared" si="67"/>
        <v>0</v>
      </c>
      <c r="EI32" s="195">
        <f t="shared" si="68"/>
        <v>0</v>
      </c>
      <c r="EJ32" s="195">
        <f t="shared" si="69"/>
        <v>0</v>
      </c>
      <c r="EK32" s="195">
        <f t="shared" si="70"/>
        <v>0</v>
      </c>
      <c r="EL32" s="195">
        <f t="shared" si="71"/>
        <v>0</v>
      </c>
      <c r="EM32" s="195">
        <f t="shared" si="72"/>
        <v>0</v>
      </c>
      <c r="EN32" s="195">
        <f t="shared" si="73"/>
        <v>0</v>
      </c>
      <c r="EO32" s="195">
        <f t="shared" si="74"/>
        <v>0</v>
      </c>
      <c r="EP32" s="195">
        <f t="shared" si="75"/>
        <v>0</v>
      </c>
    </row>
    <row r="33" spans="2:146" x14ac:dyDescent="0.2">
      <c r="B33" s="126">
        <f t="shared" si="12"/>
        <v>1</v>
      </c>
      <c r="C33" s="126" t="str">
        <f t="shared" ca="1" si="13"/>
        <v/>
      </c>
      <c r="D33" s="126" t="str">
        <f t="shared" ca="1" si="14"/>
        <v/>
      </c>
      <c r="E33" s="126" t="str">
        <f t="shared" ca="1" si="15"/>
        <v/>
      </c>
      <c r="F33" s="127" t="str">
        <f ca="1">OFFSET(prihlasky!$H$1,$CJ33,0)</f>
        <v/>
      </c>
      <c r="G33" s="127" t="str">
        <f ca="1">IF(OFFSET(prihlasky!$B$1,$CJ33,0)="","",(OFFSET(prihlasky!$B$1,$CJ33,0)))</f>
        <v/>
      </c>
      <c r="H33" s="127">
        <f ca="1">OFFSET(prihlasky!$I$1,$CJ33,0)</f>
        <v>0</v>
      </c>
      <c r="I33" s="127">
        <f ca="1">OFFSET(prihlasky!$A$1,$CJ33,0)</f>
        <v>0</v>
      </c>
      <c r="J33" s="126">
        <f t="shared" si="16"/>
        <v>0</v>
      </c>
      <c r="K33" s="159">
        <f t="shared" si="17"/>
        <v>0</v>
      </c>
      <c r="L33" s="131">
        <f t="shared" ca="1" si="18"/>
        <v>0</v>
      </c>
      <c r="M33" s="127" t="str">
        <f ca="1">IF(OR(CH33=0,ISERROR(MATCH(I33,KKoef!E:E,0))),"",MATCH(I33,KKoef!E:E,0)-1)</f>
        <v/>
      </c>
      <c r="N33" s="127" t="str">
        <f ca="1">IF(M33="","",OFFSET(KKoef!$B$1,M33,0))</f>
        <v/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250"/>
      <c r="AA33" s="119">
        <f t="shared" ca="1" si="80"/>
        <v>0</v>
      </c>
      <c r="AB33" s="252">
        <f t="shared" si="76"/>
        <v>0</v>
      </c>
      <c r="AC33" s="119">
        <f t="shared" si="77"/>
        <v>0</v>
      </c>
      <c r="AD33" s="252">
        <f t="shared" si="78"/>
        <v>0</v>
      </c>
      <c r="AE33" s="170">
        <f t="shared" ca="1" si="81"/>
        <v>0</v>
      </c>
      <c r="AF33" s="22"/>
      <c r="AG33" s="224"/>
      <c r="AH33" s="194"/>
      <c r="AI33" s="194"/>
      <c r="AJ33" s="194"/>
      <c r="AK33" s="225"/>
      <c r="AL33" s="224"/>
      <c r="AM33" s="194"/>
      <c r="AN33" s="194"/>
      <c r="AO33" s="194"/>
      <c r="AP33" s="225"/>
      <c r="AQ33" s="224"/>
      <c r="AR33" s="194"/>
      <c r="AS33" s="194"/>
      <c r="AT33" s="194"/>
      <c r="AU33" s="225"/>
      <c r="AV33" s="224"/>
      <c r="AW33" s="194"/>
      <c r="AX33" s="194"/>
      <c r="AY33" s="194"/>
      <c r="AZ33" s="225"/>
      <c r="BA33" s="224"/>
      <c r="BB33" s="194"/>
      <c r="BC33" s="194"/>
      <c r="BD33" s="194"/>
      <c r="BE33" s="225"/>
      <c r="BF33" s="224"/>
      <c r="BG33" s="194"/>
      <c r="BH33" s="194"/>
      <c r="BI33" s="194"/>
      <c r="BJ33" s="225"/>
      <c r="BK33" s="212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215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69">
        <f t="shared" si="21"/>
        <v>0</v>
      </c>
      <c r="CH33" s="26">
        <f t="shared" si="82"/>
        <v>0</v>
      </c>
      <c r="CJ33" s="39">
        <v>25</v>
      </c>
      <c r="CK33" s="16">
        <f t="shared" si="23"/>
        <v>0</v>
      </c>
      <c r="CL33" s="51">
        <f t="shared" ca="1" si="79"/>
        <v>0</v>
      </c>
      <c r="CM33" s="51">
        <f t="shared" ca="1" si="79"/>
        <v>0</v>
      </c>
      <c r="CN33" s="51">
        <f t="shared" ca="1" si="79"/>
        <v>0</v>
      </c>
      <c r="CO33" s="51">
        <f t="shared" ca="1" si="25"/>
        <v>0</v>
      </c>
      <c r="CQ33" s="107">
        <f t="shared" si="26"/>
        <v>0</v>
      </c>
      <c r="CR33" s="107">
        <f t="shared" si="27"/>
        <v>0</v>
      </c>
      <c r="CS33" s="107">
        <f t="shared" si="28"/>
        <v>0</v>
      </c>
      <c r="CT33" s="107">
        <f t="shared" si="29"/>
        <v>0</v>
      </c>
      <c r="CU33" s="107">
        <f t="shared" si="30"/>
        <v>0</v>
      </c>
      <c r="CV33" s="107">
        <f t="shared" si="31"/>
        <v>0</v>
      </c>
      <c r="CW33" s="107">
        <f t="shared" si="32"/>
        <v>0</v>
      </c>
      <c r="CX33" s="107">
        <f t="shared" si="33"/>
        <v>0</v>
      </c>
      <c r="CY33" s="107">
        <f t="shared" si="34"/>
        <v>0</v>
      </c>
      <c r="CZ33" s="107">
        <f t="shared" si="35"/>
        <v>0</v>
      </c>
      <c r="DA33" s="107">
        <f t="shared" si="36"/>
        <v>0</v>
      </c>
      <c r="DB33" s="107">
        <f t="shared" si="37"/>
        <v>0</v>
      </c>
      <c r="DC33" s="107">
        <f t="shared" si="38"/>
        <v>0</v>
      </c>
      <c r="DD33" s="107">
        <f t="shared" si="39"/>
        <v>0</v>
      </c>
      <c r="DE33" s="107">
        <f t="shared" si="40"/>
        <v>0</v>
      </c>
      <c r="DF33" s="107">
        <f t="shared" si="41"/>
        <v>0</v>
      </c>
      <c r="DG33" s="107">
        <f t="shared" si="42"/>
        <v>0</v>
      </c>
      <c r="DH33" s="107">
        <f t="shared" si="43"/>
        <v>0</v>
      </c>
      <c r="DI33" s="107">
        <f t="shared" si="44"/>
        <v>0</v>
      </c>
      <c r="DJ33" s="107">
        <f t="shared" si="45"/>
        <v>0</v>
      </c>
      <c r="DK33" s="107">
        <f t="shared" si="46"/>
        <v>0</v>
      </c>
      <c r="DL33" s="107">
        <f t="shared" si="47"/>
        <v>0</v>
      </c>
      <c r="DM33" s="107">
        <f t="shared" si="48"/>
        <v>0</v>
      </c>
      <c r="DN33" s="107">
        <f t="shared" si="49"/>
        <v>0</v>
      </c>
      <c r="DO33" s="107">
        <f t="shared" si="50"/>
        <v>0</v>
      </c>
      <c r="DP33" s="107">
        <f t="shared" si="51"/>
        <v>0</v>
      </c>
      <c r="DQ33" s="107">
        <f t="shared" si="52"/>
        <v>0</v>
      </c>
      <c r="DR33" s="107">
        <f t="shared" si="53"/>
        <v>0</v>
      </c>
      <c r="DS33" s="107">
        <f t="shared" si="54"/>
        <v>0</v>
      </c>
      <c r="DT33" s="107">
        <f t="shared" si="55"/>
        <v>0</v>
      </c>
      <c r="DV33" s="107">
        <f t="shared" si="56"/>
        <v>0</v>
      </c>
      <c r="DW33" s="107">
        <f t="shared" si="57"/>
        <v>0</v>
      </c>
      <c r="DX33" s="107">
        <f t="shared" si="58"/>
        <v>0</v>
      </c>
      <c r="DY33" s="107">
        <f t="shared" si="59"/>
        <v>0</v>
      </c>
      <c r="DZ33" s="107">
        <f t="shared" si="60"/>
        <v>0</v>
      </c>
      <c r="EA33" s="107">
        <f t="shared" si="61"/>
        <v>0</v>
      </c>
      <c r="EB33" s="107">
        <f t="shared" si="62"/>
        <v>0</v>
      </c>
      <c r="EC33" s="107">
        <f t="shared" si="63"/>
        <v>0</v>
      </c>
      <c r="ED33" s="107">
        <f t="shared" si="64"/>
        <v>0</v>
      </c>
      <c r="EE33" s="107">
        <f t="shared" si="65"/>
        <v>0</v>
      </c>
      <c r="EG33" s="195">
        <f t="shared" si="66"/>
        <v>0</v>
      </c>
      <c r="EH33" s="195">
        <f t="shared" si="67"/>
        <v>0</v>
      </c>
      <c r="EI33" s="195">
        <f t="shared" si="68"/>
        <v>0</v>
      </c>
      <c r="EJ33" s="195">
        <f t="shared" si="69"/>
        <v>0</v>
      </c>
      <c r="EK33" s="195">
        <f t="shared" si="70"/>
        <v>0</v>
      </c>
      <c r="EL33" s="195">
        <f t="shared" si="71"/>
        <v>0</v>
      </c>
      <c r="EM33" s="195">
        <f t="shared" si="72"/>
        <v>0</v>
      </c>
      <c r="EN33" s="195">
        <f t="shared" si="73"/>
        <v>0</v>
      </c>
      <c r="EO33" s="195">
        <f t="shared" si="74"/>
        <v>0</v>
      </c>
      <c r="EP33" s="195">
        <f t="shared" si="75"/>
        <v>0</v>
      </c>
    </row>
    <row r="34" spans="2:146" x14ac:dyDescent="0.2">
      <c r="B34" s="126">
        <f t="shared" si="12"/>
        <v>1</v>
      </c>
      <c r="C34" s="126" t="str">
        <f t="shared" ca="1" si="13"/>
        <v/>
      </c>
      <c r="D34" s="126" t="str">
        <f t="shared" ca="1" si="14"/>
        <v/>
      </c>
      <c r="E34" s="126" t="str">
        <f t="shared" ca="1" si="15"/>
        <v/>
      </c>
      <c r="F34" s="127" t="str">
        <f ca="1">OFFSET(prihlasky!$H$1,$CJ34,0)</f>
        <v/>
      </c>
      <c r="G34" s="127" t="str">
        <f ca="1">IF(OFFSET(prihlasky!$B$1,$CJ34,0)="","",(OFFSET(prihlasky!$B$1,$CJ34,0)))</f>
        <v/>
      </c>
      <c r="H34" s="127">
        <f ca="1">OFFSET(prihlasky!$I$1,$CJ34,0)</f>
        <v>0</v>
      </c>
      <c r="I34" s="127">
        <f ca="1">OFFSET(prihlasky!$A$1,$CJ34,0)</f>
        <v>0</v>
      </c>
      <c r="J34" s="126">
        <f t="shared" si="16"/>
        <v>0</v>
      </c>
      <c r="K34" s="159">
        <f t="shared" si="17"/>
        <v>0</v>
      </c>
      <c r="L34" s="131">
        <f t="shared" ca="1" si="18"/>
        <v>0</v>
      </c>
      <c r="M34" s="127" t="str">
        <f ca="1">IF(OR(CH34=0,ISERROR(MATCH(I34,KKoef!E:E,0))),"",MATCH(I34,KKoef!E:E,0)-1)</f>
        <v/>
      </c>
      <c r="N34" s="127" t="str">
        <f ca="1">IF(M34="","",OFFSET(KKoef!$B$1,M34,0))</f>
        <v/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250"/>
      <c r="AA34" s="119">
        <f t="shared" ca="1" si="80"/>
        <v>0</v>
      </c>
      <c r="AB34" s="252">
        <f t="shared" si="76"/>
        <v>0</v>
      </c>
      <c r="AC34" s="119">
        <f t="shared" si="77"/>
        <v>0</v>
      </c>
      <c r="AD34" s="252">
        <f t="shared" si="78"/>
        <v>0</v>
      </c>
      <c r="AE34" s="170">
        <f t="shared" ca="1" si="81"/>
        <v>0</v>
      </c>
      <c r="AF34" s="22"/>
      <c r="AG34" s="224"/>
      <c r="AH34" s="194"/>
      <c r="AI34" s="194"/>
      <c r="AJ34" s="194"/>
      <c r="AK34" s="225"/>
      <c r="AL34" s="224"/>
      <c r="AM34" s="194"/>
      <c r="AN34" s="194"/>
      <c r="AO34" s="194"/>
      <c r="AP34" s="225"/>
      <c r="AQ34" s="224"/>
      <c r="AR34" s="194"/>
      <c r="AS34" s="194"/>
      <c r="AT34" s="194"/>
      <c r="AU34" s="225"/>
      <c r="AV34" s="224"/>
      <c r="AW34" s="194"/>
      <c r="AX34" s="194"/>
      <c r="AY34" s="194"/>
      <c r="AZ34" s="225"/>
      <c r="BA34" s="224"/>
      <c r="BB34" s="194"/>
      <c r="BC34" s="194"/>
      <c r="BD34" s="194"/>
      <c r="BE34" s="225"/>
      <c r="BF34" s="224"/>
      <c r="BG34" s="194"/>
      <c r="BH34" s="194"/>
      <c r="BI34" s="194"/>
      <c r="BJ34" s="225"/>
      <c r="BK34" s="212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215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69">
        <f t="shared" si="21"/>
        <v>0</v>
      </c>
      <c r="CH34" s="26">
        <f t="shared" si="82"/>
        <v>0</v>
      </c>
      <c r="CJ34" s="39">
        <v>26</v>
      </c>
      <c r="CK34" s="16">
        <f t="shared" si="23"/>
        <v>0</v>
      </c>
      <c r="CL34" s="51">
        <f t="shared" ca="1" si="79"/>
        <v>0</v>
      </c>
      <c r="CM34" s="51">
        <f t="shared" ca="1" si="79"/>
        <v>0</v>
      </c>
      <c r="CN34" s="51">
        <f t="shared" ca="1" si="79"/>
        <v>0</v>
      </c>
      <c r="CO34" s="51">
        <f t="shared" ca="1" si="25"/>
        <v>0</v>
      </c>
      <c r="CQ34" s="107">
        <f t="shared" si="26"/>
        <v>0</v>
      </c>
      <c r="CR34" s="107">
        <f t="shared" si="27"/>
        <v>0</v>
      </c>
      <c r="CS34" s="107">
        <f t="shared" si="28"/>
        <v>0</v>
      </c>
      <c r="CT34" s="107">
        <f t="shared" si="29"/>
        <v>0</v>
      </c>
      <c r="CU34" s="107">
        <f t="shared" si="30"/>
        <v>0</v>
      </c>
      <c r="CV34" s="107">
        <f t="shared" si="31"/>
        <v>0</v>
      </c>
      <c r="CW34" s="107">
        <f t="shared" si="32"/>
        <v>0</v>
      </c>
      <c r="CX34" s="107">
        <f t="shared" si="33"/>
        <v>0</v>
      </c>
      <c r="CY34" s="107">
        <f t="shared" si="34"/>
        <v>0</v>
      </c>
      <c r="CZ34" s="107">
        <f t="shared" si="35"/>
        <v>0</v>
      </c>
      <c r="DA34" s="107">
        <f t="shared" si="36"/>
        <v>0</v>
      </c>
      <c r="DB34" s="107">
        <f t="shared" si="37"/>
        <v>0</v>
      </c>
      <c r="DC34" s="107">
        <f t="shared" si="38"/>
        <v>0</v>
      </c>
      <c r="DD34" s="107">
        <f t="shared" si="39"/>
        <v>0</v>
      </c>
      <c r="DE34" s="107">
        <f t="shared" si="40"/>
        <v>0</v>
      </c>
      <c r="DF34" s="107">
        <f t="shared" si="41"/>
        <v>0</v>
      </c>
      <c r="DG34" s="107">
        <f t="shared" si="42"/>
        <v>0</v>
      </c>
      <c r="DH34" s="107">
        <f t="shared" si="43"/>
        <v>0</v>
      </c>
      <c r="DI34" s="107">
        <f t="shared" si="44"/>
        <v>0</v>
      </c>
      <c r="DJ34" s="107">
        <f t="shared" si="45"/>
        <v>0</v>
      </c>
      <c r="DK34" s="107">
        <f t="shared" si="46"/>
        <v>0</v>
      </c>
      <c r="DL34" s="107">
        <f t="shared" si="47"/>
        <v>0</v>
      </c>
      <c r="DM34" s="107">
        <f t="shared" si="48"/>
        <v>0</v>
      </c>
      <c r="DN34" s="107">
        <f t="shared" si="49"/>
        <v>0</v>
      </c>
      <c r="DO34" s="107">
        <f t="shared" si="50"/>
        <v>0</v>
      </c>
      <c r="DP34" s="107">
        <f t="shared" si="51"/>
        <v>0</v>
      </c>
      <c r="DQ34" s="107">
        <f t="shared" si="52"/>
        <v>0</v>
      </c>
      <c r="DR34" s="107">
        <f t="shared" si="53"/>
        <v>0</v>
      </c>
      <c r="DS34" s="107">
        <f t="shared" si="54"/>
        <v>0</v>
      </c>
      <c r="DT34" s="107">
        <f t="shared" si="55"/>
        <v>0</v>
      </c>
      <c r="DV34" s="107">
        <f t="shared" si="56"/>
        <v>0</v>
      </c>
      <c r="DW34" s="107">
        <f t="shared" si="57"/>
        <v>0</v>
      </c>
      <c r="DX34" s="107">
        <f t="shared" si="58"/>
        <v>0</v>
      </c>
      <c r="DY34" s="107">
        <f t="shared" si="59"/>
        <v>0</v>
      </c>
      <c r="DZ34" s="107">
        <f t="shared" si="60"/>
        <v>0</v>
      </c>
      <c r="EA34" s="107">
        <f t="shared" si="61"/>
        <v>0</v>
      </c>
      <c r="EB34" s="107">
        <f t="shared" si="62"/>
        <v>0</v>
      </c>
      <c r="EC34" s="107">
        <f t="shared" si="63"/>
        <v>0</v>
      </c>
      <c r="ED34" s="107">
        <f t="shared" si="64"/>
        <v>0</v>
      </c>
      <c r="EE34" s="107">
        <f t="shared" si="65"/>
        <v>0</v>
      </c>
      <c r="EG34" s="195">
        <f t="shared" si="66"/>
        <v>0</v>
      </c>
      <c r="EH34" s="195">
        <f t="shared" si="67"/>
        <v>0</v>
      </c>
      <c r="EI34" s="195">
        <f t="shared" si="68"/>
        <v>0</v>
      </c>
      <c r="EJ34" s="195">
        <f t="shared" si="69"/>
        <v>0</v>
      </c>
      <c r="EK34" s="195">
        <f t="shared" si="70"/>
        <v>0</v>
      </c>
      <c r="EL34" s="195">
        <f t="shared" si="71"/>
        <v>0</v>
      </c>
      <c r="EM34" s="195">
        <f t="shared" si="72"/>
        <v>0</v>
      </c>
      <c r="EN34" s="195">
        <f t="shared" si="73"/>
        <v>0</v>
      </c>
      <c r="EO34" s="195">
        <f t="shared" si="74"/>
        <v>0</v>
      </c>
      <c r="EP34" s="195">
        <f t="shared" si="75"/>
        <v>0</v>
      </c>
    </row>
    <row r="35" spans="2:146" x14ac:dyDescent="0.2">
      <c r="B35" s="126">
        <f t="shared" si="12"/>
        <v>1</v>
      </c>
      <c r="C35" s="126" t="str">
        <f t="shared" ca="1" si="13"/>
        <v/>
      </c>
      <c r="D35" s="126" t="str">
        <f t="shared" ca="1" si="14"/>
        <v/>
      </c>
      <c r="E35" s="126" t="str">
        <f t="shared" ca="1" si="15"/>
        <v/>
      </c>
      <c r="F35" s="127" t="str">
        <f ca="1">OFFSET(prihlasky!$H$1,$CJ35,0)</f>
        <v/>
      </c>
      <c r="G35" s="127" t="str">
        <f ca="1">IF(OFFSET(prihlasky!$B$1,$CJ35,0)="","",(OFFSET(prihlasky!$B$1,$CJ35,0)))</f>
        <v/>
      </c>
      <c r="H35" s="127">
        <f ca="1">OFFSET(prihlasky!$I$1,$CJ35,0)</f>
        <v>0</v>
      </c>
      <c r="I35" s="127">
        <f ca="1">OFFSET(prihlasky!$A$1,$CJ35,0)</f>
        <v>0</v>
      </c>
      <c r="J35" s="126">
        <f t="shared" si="16"/>
        <v>0</v>
      </c>
      <c r="K35" s="159">
        <f t="shared" si="17"/>
        <v>0</v>
      </c>
      <c r="L35" s="131">
        <f t="shared" ca="1" si="18"/>
        <v>0</v>
      </c>
      <c r="M35" s="127" t="str">
        <f ca="1">IF(OR(CH35=0,ISERROR(MATCH(I35,KKoef!E:E,0))),"",MATCH(I35,KKoef!E:E,0)-1)</f>
        <v/>
      </c>
      <c r="N35" s="127" t="str">
        <f ca="1">IF(M35="","",OFFSET(KKoef!$B$1,M35,0))</f>
        <v/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250"/>
      <c r="AA35" s="119">
        <f t="shared" ca="1" si="80"/>
        <v>0</v>
      </c>
      <c r="AB35" s="252">
        <f t="shared" si="76"/>
        <v>0</v>
      </c>
      <c r="AC35" s="119">
        <f t="shared" si="77"/>
        <v>0</v>
      </c>
      <c r="AD35" s="252">
        <f t="shared" si="78"/>
        <v>0</v>
      </c>
      <c r="AE35" s="170">
        <f t="shared" ca="1" si="81"/>
        <v>0</v>
      </c>
      <c r="AF35" s="22"/>
      <c r="AG35" s="224"/>
      <c r="AH35" s="194"/>
      <c r="AI35" s="194"/>
      <c r="AJ35" s="194"/>
      <c r="AK35" s="225"/>
      <c r="AL35" s="224"/>
      <c r="AM35" s="194"/>
      <c r="AN35" s="194"/>
      <c r="AO35" s="194"/>
      <c r="AP35" s="225"/>
      <c r="AQ35" s="224"/>
      <c r="AR35" s="194"/>
      <c r="AS35" s="194"/>
      <c r="AT35" s="194"/>
      <c r="AU35" s="225"/>
      <c r="AV35" s="224"/>
      <c r="AW35" s="194"/>
      <c r="AX35" s="194"/>
      <c r="AY35" s="194"/>
      <c r="AZ35" s="225"/>
      <c r="BA35" s="224"/>
      <c r="BB35" s="194"/>
      <c r="BC35" s="194"/>
      <c r="BD35" s="194"/>
      <c r="BE35" s="225"/>
      <c r="BF35" s="224"/>
      <c r="BG35" s="194"/>
      <c r="BH35" s="194"/>
      <c r="BI35" s="194"/>
      <c r="BJ35" s="225"/>
      <c r="BK35" s="212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215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69">
        <f t="shared" si="21"/>
        <v>0</v>
      </c>
      <c r="CH35" s="26">
        <f t="shared" si="82"/>
        <v>0</v>
      </c>
      <c r="CJ35" s="39">
        <v>27</v>
      </c>
      <c r="CK35" s="16">
        <f t="shared" si="23"/>
        <v>0</v>
      </c>
      <c r="CL35" s="51">
        <f t="shared" ca="1" si="79"/>
        <v>0</v>
      </c>
      <c r="CM35" s="51">
        <f t="shared" ca="1" si="79"/>
        <v>0</v>
      </c>
      <c r="CN35" s="51">
        <f t="shared" ca="1" si="79"/>
        <v>0</v>
      </c>
      <c r="CO35" s="51">
        <f t="shared" ca="1" si="25"/>
        <v>0</v>
      </c>
      <c r="CQ35" s="107">
        <f t="shared" si="26"/>
        <v>0</v>
      </c>
      <c r="CR35" s="107">
        <f t="shared" si="27"/>
        <v>0</v>
      </c>
      <c r="CS35" s="107">
        <f t="shared" si="28"/>
        <v>0</v>
      </c>
      <c r="CT35" s="107">
        <f t="shared" si="29"/>
        <v>0</v>
      </c>
      <c r="CU35" s="107">
        <f t="shared" si="30"/>
        <v>0</v>
      </c>
      <c r="CV35" s="107">
        <f t="shared" si="31"/>
        <v>0</v>
      </c>
      <c r="CW35" s="107">
        <f t="shared" si="32"/>
        <v>0</v>
      </c>
      <c r="CX35" s="107">
        <f t="shared" si="33"/>
        <v>0</v>
      </c>
      <c r="CY35" s="107">
        <f t="shared" si="34"/>
        <v>0</v>
      </c>
      <c r="CZ35" s="107">
        <f t="shared" si="35"/>
        <v>0</v>
      </c>
      <c r="DA35" s="107">
        <f t="shared" si="36"/>
        <v>0</v>
      </c>
      <c r="DB35" s="107">
        <f t="shared" si="37"/>
        <v>0</v>
      </c>
      <c r="DC35" s="107">
        <f t="shared" si="38"/>
        <v>0</v>
      </c>
      <c r="DD35" s="107">
        <f t="shared" si="39"/>
        <v>0</v>
      </c>
      <c r="DE35" s="107">
        <f t="shared" si="40"/>
        <v>0</v>
      </c>
      <c r="DF35" s="107">
        <f t="shared" si="41"/>
        <v>0</v>
      </c>
      <c r="DG35" s="107">
        <f t="shared" si="42"/>
        <v>0</v>
      </c>
      <c r="DH35" s="107">
        <f t="shared" si="43"/>
        <v>0</v>
      </c>
      <c r="DI35" s="107">
        <f t="shared" si="44"/>
        <v>0</v>
      </c>
      <c r="DJ35" s="107">
        <f t="shared" si="45"/>
        <v>0</v>
      </c>
      <c r="DK35" s="107">
        <f t="shared" si="46"/>
        <v>0</v>
      </c>
      <c r="DL35" s="107">
        <f t="shared" si="47"/>
        <v>0</v>
      </c>
      <c r="DM35" s="107">
        <f t="shared" si="48"/>
        <v>0</v>
      </c>
      <c r="DN35" s="107">
        <f t="shared" si="49"/>
        <v>0</v>
      </c>
      <c r="DO35" s="107">
        <f t="shared" si="50"/>
        <v>0</v>
      </c>
      <c r="DP35" s="107">
        <f t="shared" si="51"/>
        <v>0</v>
      </c>
      <c r="DQ35" s="107">
        <f t="shared" si="52"/>
        <v>0</v>
      </c>
      <c r="DR35" s="107">
        <f t="shared" si="53"/>
        <v>0</v>
      </c>
      <c r="DS35" s="107">
        <f t="shared" si="54"/>
        <v>0</v>
      </c>
      <c r="DT35" s="107">
        <f t="shared" si="55"/>
        <v>0</v>
      </c>
      <c r="DV35" s="107">
        <f t="shared" si="56"/>
        <v>0</v>
      </c>
      <c r="DW35" s="107">
        <f t="shared" si="57"/>
        <v>0</v>
      </c>
      <c r="DX35" s="107">
        <f t="shared" si="58"/>
        <v>0</v>
      </c>
      <c r="DY35" s="107">
        <f t="shared" si="59"/>
        <v>0</v>
      </c>
      <c r="DZ35" s="107">
        <f t="shared" si="60"/>
        <v>0</v>
      </c>
      <c r="EA35" s="107">
        <f t="shared" si="61"/>
        <v>0</v>
      </c>
      <c r="EB35" s="107">
        <f t="shared" si="62"/>
        <v>0</v>
      </c>
      <c r="EC35" s="107">
        <f t="shared" si="63"/>
        <v>0</v>
      </c>
      <c r="ED35" s="107">
        <f t="shared" si="64"/>
        <v>0</v>
      </c>
      <c r="EE35" s="107">
        <f t="shared" si="65"/>
        <v>0</v>
      </c>
      <c r="EG35" s="195">
        <f t="shared" si="66"/>
        <v>0</v>
      </c>
      <c r="EH35" s="195">
        <f t="shared" si="67"/>
        <v>0</v>
      </c>
      <c r="EI35" s="195">
        <f t="shared" si="68"/>
        <v>0</v>
      </c>
      <c r="EJ35" s="195">
        <f t="shared" si="69"/>
        <v>0</v>
      </c>
      <c r="EK35" s="195">
        <f t="shared" si="70"/>
        <v>0</v>
      </c>
      <c r="EL35" s="195">
        <f t="shared" si="71"/>
        <v>0</v>
      </c>
      <c r="EM35" s="195">
        <f t="shared" si="72"/>
        <v>0</v>
      </c>
      <c r="EN35" s="195">
        <f t="shared" si="73"/>
        <v>0</v>
      </c>
      <c r="EO35" s="195">
        <f t="shared" si="74"/>
        <v>0</v>
      </c>
      <c r="EP35" s="195">
        <f t="shared" si="75"/>
        <v>0</v>
      </c>
    </row>
    <row r="36" spans="2:146" x14ac:dyDescent="0.2">
      <c r="B36" s="126">
        <f t="shared" si="12"/>
        <v>1</v>
      </c>
      <c r="C36" s="126" t="str">
        <f t="shared" ca="1" si="13"/>
        <v/>
      </c>
      <c r="D36" s="126" t="str">
        <f t="shared" ca="1" si="14"/>
        <v/>
      </c>
      <c r="E36" s="126" t="str">
        <f t="shared" ca="1" si="15"/>
        <v/>
      </c>
      <c r="F36" s="127" t="str">
        <f ca="1">OFFSET(prihlasky!$H$1,$CJ36,0)</f>
        <v/>
      </c>
      <c r="G36" s="127" t="str">
        <f ca="1">IF(OFFSET(prihlasky!$B$1,$CJ36,0)="","",(OFFSET(prihlasky!$B$1,$CJ36,0)))</f>
        <v/>
      </c>
      <c r="H36" s="127">
        <f ca="1">OFFSET(prihlasky!$I$1,$CJ36,0)</f>
        <v>0</v>
      </c>
      <c r="I36" s="127">
        <f ca="1">OFFSET(prihlasky!$A$1,$CJ36,0)</f>
        <v>0</v>
      </c>
      <c r="J36" s="126">
        <f t="shared" si="16"/>
        <v>0</v>
      </c>
      <c r="K36" s="159">
        <f t="shared" si="17"/>
        <v>0</v>
      </c>
      <c r="L36" s="131">
        <f t="shared" ca="1" si="18"/>
        <v>0</v>
      </c>
      <c r="M36" s="127" t="str">
        <f ca="1">IF(OR(CH36=0,ISERROR(MATCH(I36,KKoef!E:E,0))),"",MATCH(I36,KKoef!E:E,0)-1)</f>
        <v/>
      </c>
      <c r="N36" s="127" t="str">
        <f ca="1">IF(M36="","",OFFSET(KKoef!$B$1,M36,0))</f>
        <v/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250"/>
      <c r="AA36" s="119">
        <f t="shared" ca="1" si="80"/>
        <v>0</v>
      </c>
      <c r="AB36" s="252">
        <f t="shared" si="76"/>
        <v>0</v>
      </c>
      <c r="AC36" s="119">
        <f t="shared" si="77"/>
        <v>0</v>
      </c>
      <c r="AD36" s="252">
        <f t="shared" si="78"/>
        <v>0</v>
      </c>
      <c r="AE36" s="170">
        <f t="shared" ca="1" si="81"/>
        <v>0</v>
      </c>
      <c r="AF36" s="22"/>
      <c r="AG36" s="224"/>
      <c r="AH36" s="194"/>
      <c r="AI36" s="194"/>
      <c r="AJ36" s="194"/>
      <c r="AK36" s="225"/>
      <c r="AL36" s="224"/>
      <c r="AM36" s="194"/>
      <c r="AN36" s="194"/>
      <c r="AO36" s="194"/>
      <c r="AP36" s="225"/>
      <c r="AQ36" s="224"/>
      <c r="AR36" s="194"/>
      <c r="AS36" s="194"/>
      <c r="AT36" s="194"/>
      <c r="AU36" s="225"/>
      <c r="AV36" s="224"/>
      <c r="AW36" s="194"/>
      <c r="AX36" s="194"/>
      <c r="AY36" s="194"/>
      <c r="AZ36" s="225"/>
      <c r="BA36" s="224"/>
      <c r="BB36" s="194"/>
      <c r="BC36" s="194"/>
      <c r="BD36" s="194"/>
      <c r="BE36" s="225"/>
      <c r="BF36" s="224"/>
      <c r="BG36" s="194"/>
      <c r="BH36" s="194"/>
      <c r="BI36" s="194"/>
      <c r="BJ36" s="225"/>
      <c r="BK36" s="212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215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69">
        <f t="shared" si="21"/>
        <v>0</v>
      </c>
      <c r="CH36" s="26">
        <f t="shared" si="82"/>
        <v>0</v>
      </c>
      <c r="CJ36" s="39">
        <v>28</v>
      </c>
      <c r="CK36" s="16">
        <f t="shared" si="23"/>
        <v>0</v>
      </c>
      <c r="CL36" s="51">
        <f t="shared" ca="1" si="79"/>
        <v>0</v>
      </c>
      <c r="CM36" s="51">
        <f t="shared" ca="1" si="79"/>
        <v>0</v>
      </c>
      <c r="CN36" s="51">
        <f t="shared" ca="1" si="79"/>
        <v>0</v>
      </c>
      <c r="CO36" s="51">
        <f t="shared" ca="1" si="25"/>
        <v>0</v>
      </c>
      <c r="CQ36" s="107">
        <f t="shared" si="26"/>
        <v>0</v>
      </c>
      <c r="CR36" s="107">
        <f t="shared" si="27"/>
        <v>0</v>
      </c>
      <c r="CS36" s="107">
        <f t="shared" si="28"/>
        <v>0</v>
      </c>
      <c r="CT36" s="107">
        <f t="shared" si="29"/>
        <v>0</v>
      </c>
      <c r="CU36" s="107">
        <f t="shared" si="30"/>
        <v>0</v>
      </c>
      <c r="CV36" s="107">
        <f t="shared" si="31"/>
        <v>0</v>
      </c>
      <c r="CW36" s="107">
        <f t="shared" si="32"/>
        <v>0</v>
      </c>
      <c r="CX36" s="107">
        <f t="shared" si="33"/>
        <v>0</v>
      </c>
      <c r="CY36" s="107">
        <f t="shared" si="34"/>
        <v>0</v>
      </c>
      <c r="CZ36" s="107">
        <f t="shared" si="35"/>
        <v>0</v>
      </c>
      <c r="DA36" s="107">
        <f t="shared" si="36"/>
        <v>0</v>
      </c>
      <c r="DB36" s="107">
        <f t="shared" si="37"/>
        <v>0</v>
      </c>
      <c r="DC36" s="107">
        <f t="shared" si="38"/>
        <v>0</v>
      </c>
      <c r="DD36" s="107">
        <f t="shared" si="39"/>
        <v>0</v>
      </c>
      <c r="DE36" s="107">
        <f t="shared" si="40"/>
        <v>0</v>
      </c>
      <c r="DF36" s="107">
        <f t="shared" si="41"/>
        <v>0</v>
      </c>
      <c r="DG36" s="107">
        <f t="shared" si="42"/>
        <v>0</v>
      </c>
      <c r="DH36" s="107">
        <f t="shared" si="43"/>
        <v>0</v>
      </c>
      <c r="DI36" s="107">
        <f t="shared" si="44"/>
        <v>0</v>
      </c>
      <c r="DJ36" s="107">
        <f t="shared" si="45"/>
        <v>0</v>
      </c>
      <c r="DK36" s="107">
        <f t="shared" si="46"/>
        <v>0</v>
      </c>
      <c r="DL36" s="107">
        <f t="shared" si="47"/>
        <v>0</v>
      </c>
      <c r="DM36" s="107">
        <f t="shared" si="48"/>
        <v>0</v>
      </c>
      <c r="DN36" s="107">
        <f t="shared" si="49"/>
        <v>0</v>
      </c>
      <c r="DO36" s="107">
        <f t="shared" si="50"/>
        <v>0</v>
      </c>
      <c r="DP36" s="107">
        <f t="shared" si="51"/>
        <v>0</v>
      </c>
      <c r="DQ36" s="107">
        <f t="shared" si="52"/>
        <v>0</v>
      </c>
      <c r="DR36" s="107">
        <f t="shared" si="53"/>
        <v>0</v>
      </c>
      <c r="DS36" s="107">
        <f t="shared" si="54"/>
        <v>0</v>
      </c>
      <c r="DT36" s="107">
        <f t="shared" si="55"/>
        <v>0</v>
      </c>
      <c r="DV36" s="107">
        <f t="shared" si="56"/>
        <v>0</v>
      </c>
      <c r="DW36" s="107">
        <f t="shared" si="57"/>
        <v>0</v>
      </c>
      <c r="DX36" s="107">
        <f t="shared" si="58"/>
        <v>0</v>
      </c>
      <c r="DY36" s="107">
        <f t="shared" si="59"/>
        <v>0</v>
      </c>
      <c r="DZ36" s="107">
        <f t="shared" si="60"/>
        <v>0</v>
      </c>
      <c r="EA36" s="107">
        <f t="shared" si="61"/>
        <v>0</v>
      </c>
      <c r="EB36" s="107">
        <f t="shared" si="62"/>
        <v>0</v>
      </c>
      <c r="EC36" s="107">
        <f t="shared" si="63"/>
        <v>0</v>
      </c>
      <c r="ED36" s="107">
        <f t="shared" si="64"/>
        <v>0</v>
      </c>
      <c r="EE36" s="107">
        <f t="shared" si="65"/>
        <v>0</v>
      </c>
      <c r="EG36" s="195">
        <f t="shared" si="66"/>
        <v>0</v>
      </c>
      <c r="EH36" s="195">
        <f t="shared" si="67"/>
        <v>0</v>
      </c>
      <c r="EI36" s="195">
        <f t="shared" si="68"/>
        <v>0</v>
      </c>
      <c r="EJ36" s="195">
        <f t="shared" si="69"/>
        <v>0</v>
      </c>
      <c r="EK36" s="195">
        <f t="shared" si="70"/>
        <v>0</v>
      </c>
      <c r="EL36" s="195">
        <f t="shared" si="71"/>
        <v>0</v>
      </c>
      <c r="EM36" s="195">
        <f t="shared" si="72"/>
        <v>0</v>
      </c>
      <c r="EN36" s="195">
        <f t="shared" si="73"/>
        <v>0</v>
      </c>
      <c r="EO36" s="195">
        <f t="shared" si="74"/>
        <v>0</v>
      </c>
      <c r="EP36" s="195">
        <f t="shared" si="75"/>
        <v>0</v>
      </c>
    </row>
    <row r="37" spans="2:146" x14ac:dyDescent="0.2">
      <c r="B37" s="126">
        <f t="shared" si="12"/>
        <v>1</v>
      </c>
      <c r="C37" s="126" t="str">
        <f t="shared" ca="1" si="13"/>
        <v/>
      </c>
      <c r="D37" s="126" t="str">
        <f t="shared" ca="1" si="14"/>
        <v/>
      </c>
      <c r="E37" s="126" t="str">
        <f t="shared" ca="1" si="15"/>
        <v/>
      </c>
      <c r="F37" s="127" t="str">
        <f ca="1">OFFSET(prihlasky!$H$1,$CJ37,0)</f>
        <v/>
      </c>
      <c r="G37" s="127" t="str">
        <f ca="1">IF(OFFSET(prihlasky!$B$1,$CJ37,0)="","",(OFFSET(prihlasky!$B$1,$CJ37,0)))</f>
        <v/>
      </c>
      <c r="H37" s="127">
        <f ca="1">OFFSET(prihlasky!$I$1,$CJ37,0)</f>
        <v>0</v>
      </c>
      <c r="I37" s="127">
        <f ca="1">OFFSET(prihlasky!$A$1,$CJ37,0)</f>
        <v>0</v>
      </c>
      <c r="J37" s="126">
        <f t="shared" si="16"/>
        <v>0</v>
      </c>
      <c r="K37" s="159">
        <f t="shared" si="17"/>
        <v>0</v>
      </c>
      <c r="L37" s="131">
        <f t="shared" ca="1" si="18"/>
        <v>0</v>
      </c>
      <c r="M37" s="127" t="str">
        <f ca="1">IF(OR(CH37=0,ISERROR(MATCH(I37,KKoef!E:E,0))),"",MATCH(I37,KKoef!E:E,0)-1)</f>
        <v/>
      </c>
      <c r="N37" s="127" t="str">
        <f ca="1">IF(M37="","",OFFSET(KKoef!$B$1,M37,0))</f>
        <v/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250"/>
      <c r="AA37" s="119">
        <f t="shared" ca="1" si="80"/>
        <v>0</v>
      </c>
      <c r="AB37" s="252">
        <f t="shared" si="76"/>
        <v>0</v>
      </c>
      <c r="AC37" s="119">
        <f t="shared" si="77"/>
        <v>0</v>
      </c>
      <c r="AD37" s="252">
        <f t="shared" si="78"/>
        <v>0</v>
      </c>
      <c r="AE37" s="170">
        <f t="shared" ca="1" si="81"/>
        <v>0</v>
      </c>
      <c r="AF37" s="22"/>
      <c r="AG37" s="224"/>
      <c r="AH37" s="194"/>
      <c r="AI37" s="194"/>
      <c r="AJ37" s="194"/>
      <c r="AK37" s="225"/>
      <c r="AL37" s="224"/>
      <c r="AM37" s="194"/>
      <c r="AN37" s="194"/>
      <c r="AO37" s="194"/>
      <c r="AP37" s="225"/>
      <c r="AQ37" s="224"/>
      <c r="AR37" s="194"/>
      <c r="AS37" s="194"/>
      <c r="AT37" s="194"/>
      <c r="AU37" s="225"/>
      <c r="AV37" s="224"/>
      <c r="AW37" s="194"/>
      <c r="AX37" s="194"/>
      <c r="AY37" s="194"/>
      <c r="AZ37" s="225"/>
      <c r="BA37" s="224"/>
      <c r="BB37" s="194"/>
      <c r="BC37" s="194"/>
      <c r="BD37" s="194"/>
      <c r="BE37" s="225"/>
      <c r="BF37" s="224"/>
      <c r="BG37" s="194"/>
      <c r="BH37" s="194"/>
      <c r="BI37" s="194"/>
      <c r="BJ37" s="225"/>
      <c r="BK37" s="212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215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69">
        <f t="shared" si="21"/>
        <v>0</v>
      </c>
      <c r="CH37" s="26">
        <f t="shared" si="82"/>
        <v>0</v>
      </c>
      <c r="CJ37" s="39">
        <v>29</v>
      </c>
      <c r="CK37" s="16">
        <f t="shared" si="23"/>
        <v>0</v>
      </c>
      <c r="CL37" s="51">
        <f t="shared" ca="1" si="79"/>
        <v>0</v>
      </c>
      <c r="CM37" s="51">
        <f t="shared" ca="1" si="79"/>
        <v>0</v>
      </c>
      <c r="CN37" s="51">
        <f t="shared" ca="1" si="79"/>
        <v>0</v>
      </c>
      <c r="CO37" s="51">
        <f t="shared" ca="1" si="25"/>
        <v>0</v>
      </c>
      <c r="CQ37" s="107">
        <f t="shared" si="26"/>
        <v>0</v>
      </c>
      <c r="CR37" s="107">
        <f t="shared" si="27"/>
        <v>0</v>
      </c>
      <c r="CS37" s="107">
        <f t="shared" si="28"/>
        <v>0</v>
      </c>
      <c r="CT37" s="107">
        <f t="shared" si="29"/>
        <v>0</v>
      </c>
      <c r="CU37" s="107">
        <f t="shared" si="30"/>
        <v>0</v>
      </c>
      <c r="CV37" s="107">
        <f t="shared" si="31"/>
        <v>0</v>
      </c>
      <c r="CW37" s="107">
        <f t="shared" si="32"/>
        <v>0</v>
      </c>
      <c r="CX37" s="107">
        <f t="shared" si="33"/>
        <v>0</v>
      </c>
      <c r="CY37" s="107">
        <f t="shared" si="34"/>
        <v>0</v>
      </c>
      <c r="CZ37" s="107">
        <f t="shared" si="35"/>
        <v>0</v>
      </c>
      <c r="DA37" s="107">
        <f t="shared" si="36"/>
        <v>0</v>
      </c>
      <c r="DB37" s="107">
        <f t="shared" si="37"/>
        <v>0</v>
      </c>
      <c r="DC37" s="107">
        <f t="shared" si="38"/>
        <v>0</v>
      </c>
      <c r="DD37" s="107">
        <f t="shared" si="39"/>
        <v>0</v>
      </c>
      <c r="DE37" s="107">
        <f t="shared" si="40"/>
        <v>0</v>
      </c>
      <c r="DF37" s="107">
        <f t="shared" si="41"/>
        <v>0</v>
      </c>
      <c r="DG37" s="107">
        <f t="shared" si="42"/>
        <v>0</v>
      </c>
      <c r="DH37" s="107">
        <f t="shared" si="43"/>
        <v>0</v>
      </c>
      <c r="DI37" s="107">
        <f t="shared" si="44"/>
        <v>0</v>
      </c>
      <c r="DJ37" s="107">
        <f t="shared" si="45"/>
        <v>0</v>
      </c>
      <c r="DK37" s="107">
        <f t="shared" si="46"/>
        <v>0</v>
      </c>
      <c r="DL37" s="107">
        <f t="shared" si="47"/>
        <v>0</v>
      </c>
      <c r="DM37" s="107">
        <f t="shared" si="48"/>
        <v>0</v>
      </c>
      <c r="DN37" s="107">
        <f t="shared" si="49"/>
        <v>0</v>
      </c>
      <c r="DO37" s="107">
        <f t="shared" si="50"/>
        <v>0</v>
      </c>
      <c r="DP37" s="107">
        <f t="shared" si="51"/>
        <v>0</v>
      </c>
      <c r="DQ37" s="107">
        <f t="shared" si="52"/>
        <v>0</v>
      </c>
      <c r="DR37" s="107">
        <f t="shared" si="53"/>
        <v>0</v>
      </c>
      <c r="DS37" s="107">
        <f t="shared" si="54"/>
        <v>0</v>
      </c>
      <c r="DT37" s="107">
        <f t="shared" si="55"/>
        <v>0</v>
      </c>
      <c r="DV37" s="107">
        <f t="shared" si="56"/>
        <v>0</v>
      </c>
      <c r="DW37" s="107">
        <f t="shared" si="57"/>
        <v>0</v>
      </c>
      <c r="DX37" s="107">
        <f t="shared" si="58"/>
        <v>0</v>
      </c>
      <c r="DY37" s="107">
        <f t="shared" si="59"/>
        <v>0</v>
      </c>
      <c r="DZ37" s="107">
        <f t="shared" si="60"/>
        <v>0</v>
      </c>
      <c r="EA37" s="107">
        <f t="shared" si="61"/>
        <v>0</v>
      </c>
      <c r="EB37" s="107">
        <f t="shared" si="62"/>
        <v>0</v>
      </c>
      <c r="EC37" s="107">
        <f t="shared" si="63"/>
        <v>0</v>
      </c>
      <c r="ED37" s="107">
        <f t="shared" si="64"/>
        <v>0</v>
      </c>
      <c r="EE37" s="107">
        <f t="shared" si="65"/>
        <v>0</v>
      </c>
      <c r="EG37" s="195">
        <f t="shared" si="66"/>
        <v>0</v>
      </c>
      <c r="EH37" s="195">
        <f t="shared" si="67"/>
        <v>0</v>
      </c>
      <c r="EI37" s="195">
        <f t="shared" si="68"/>
        <v>0</v>
      </c>
      <c r="EJ37" s="195">
        <f t="shared" si="69"/>
        <v>0</v>
      </c>
      <c r="EK37" s="195">
        <f t="shared" si="70"/>
        <v>0</v>
      </c>
      <c r="EL37" s="195">
        <f t="shared" si="71"/>
        <v>0</v>
      </c>
      <c r="EM37" s="195">
        <f t="shared" si="72"/>
        <v>0</v>
      </c>
      <c r="EN37" s="195">
        <f t="shared" si="73"/>
        <v>0</v>
      </c>
      <c r="EO37" s="195">
        <f t="shared" si="74"/>
        <v>0</v>
      </c>
      <c r="EP37" s="195">
        <f t="shared" si="75"/>
        <v>0</v>
      </c>
    </row>
    <row r="38" spans="2:146" x14ac:dyDescent="0.2">
      <c r="B38" s="126">
        <f t="shared" si="12"/>
        <v>1</v>
      </c>
      <c r="C38" s="126" t="str">
        <f t="shared" ca="1" si="13"/>
        <v/>
      </c>
      <c r="D38" s="126" t="str">
        <f t="shared" ca="1" si="14"/>
        <v/>
      </c>
      <c r="E38" s="126" t="str">
        <f t="shared" ca="1" si="15"/>
        <v/>
      </c>
      <c r="F38" s="127" t="str">
        <f ca="1">OFFSET(prihlasky!$H$1,$CJ38,0)</f>
        <v/>
      </c>
      <c r="G38" s="127" t="str">
        <f ca="1">IF(OFFSET(prihlasky!$B$1,$CJ38,0)="","",(OFFSET(prihlasky!$B$1,$CJ38,0)))</f>
        <v/>
      </c>
      <c r="H38" s="127">
        <f ca="1">OFFSET(prihlasky!$I$1,$CJ38,0)</f>
        <v>0</v>
      </c>
      <c r="I38" s="127">
        <f ca="1">OFFSET(prihlasky!$A$1,$CJ38,0)</f>
        <v>0</v>
      </c>
      <c r="J38" s="126">
        <f t="shared" si="16"/>
        <v>0</v>
      </c>
      <c r="K38" s="159">
        <f t="shared" si="17"/>
        <v>0</v>
      </c>
      <c r="L38" s="131">
        <f t="shared" ca="1" si="18"/>
        <v>0</v>
      </c>
      <c r="M38" s="127" t="str">
        <f ca="1">IF(OR(CH38=0,ISERROR(MATCH(I38,KKoef!E:E,0))),"",MATCH(I38,KKoef!E:E,0)-1)</f>
        <v/>
      </c>
      <c r="N38" s="127" t="str">
        <f ca="1">IF(M38="","",OFFSET(KKoef!$B$1,M38,0))</f>
        <v/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250"/>
      <c r="AA38" s="119">
        <f t="shared" ca="1" si="80"/>
        <v>0</v>
      </c>
      <c r="AB38" s="252">
        <f t="shared" si="76"/>
        <v>0</v>
      </c>
      <c r="AC38" s="119">
        <f t="shared" si="77"/>
        <v>0</v>
      </c>
      <c r="AD38" s="252">
        <f t="shared" si="78"/>
        <v>0</v>
      </c>
      <c r="AE38" s="170">
        <f t="shared" ca="1" si="81"/>
        <v>0</v>
      </c>
      <c r="AF38" s="22"/>
      <c r="AG38" s="224"/>
      <c r="AH38" s="194"/>
      <c r="AI38" s="194"/>
      <c r="AJ38" s="194"/>
      <c r="AK38" s="225"/>
      <c r="AL38" s="224"/>
      <c r="AM38" s="194"/>
      <c r="AN38" s="194"/>
      <c r="AO38" s="194"/>
      <c r="AP38" s="225"/>
      <c r="AQ38" s="224"/>
      <c r="AR38" s="194"/>
      <c r="AS38" s="194"/>
      <c r="AT38" s="194"/>
      <c r="AU38" s="225"/>
      <c r="AV38" s="224"/>
      <c r="AW38" s="194"/>
      <c r="AX38" s="194"/>
      <c r="AY38" s="194"/>
      <c r="AZ38" s="225"/>
      <c r="BA38" s="224"/>
      <c r="BB38" s="194"/>
      <c r="BC38" s="194"/>
      <c r="BD38" s="194"/>
      <c r="BE38" s="225"/>
      <c r="BF38" s="224"/>
      <c r="BG38" s="194"/>
      <c r="BH38" s="194"/>
      <c r="BI38" s="194"/>
      <c r="BJ38" s="225"/>
      <c r="BK38" s="212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215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69">
        <f t="shared" si="21"/>
        <v>0</v>
      </c>
      <c r="CH38" s="26">
        <f t="shared" si="82"/>
        <v>0</v>
      </c>
      <c r="CJ38" s="39">
        <v>30</v>
      </c>
      <c r="CK38" s="16">
        <f t="shared" si="23"/>
        <v>0</v>
      </c>
      <c r="CL38" s="51">
        <f t="shared" ca="1" si="79"/>
        <v>0</v>
      </c>
      <c r="CM38" s="51">
        <f t="shared" ca="1" si="79"/>
        <v>0</v>
      </c>
      <c r="CN38" s="51">
        <f t="shared" ca="1" si="79"/>
        <v>0</v>
      </c>
      <c r="CO38" s="51">
        <f t="shared" ca="1" si="25"/>
        <v>0</v>
      </c>
      <c r="CQ38" s="107">
        <f t="shared" si="26"/>
        <v>0</v>
      </c>
      <c r="CR38" s="107">
        <f t="shared" si="27"/>
        <v>0</v>
      </c>
      <c r="CS38" s="107">
        <f t="shared" si="28"/>
        <v>0</v>
      </c>
      <c r="CT38" s="107">
        <f t="shared" si="29"/>
        <v>0</v>
      </c>
      <c r="CU38" s="107">
        <f t="shared" si="30"/>
        <v>0</v>
      </c>
      <c r="CV38" s="107">
        <f t="shared" si="31"/>
        <v>0</v>
      </c>
      <c r="CW38" s="107">
        <f t="shared" si="32"/>
        <v>0</v>
      </c>
      <c r="CX38" s="107">
        <f t="shared" si="33"/>
        <v>0</v>
      </c>
      <c r="CY38" s="107">
        <f t="shared" si="34"/>
        <v>0</v>
      </c>
      <c r="CZ38" s="107">
        <f t="shared" si="35"/>
        <v>0</v>
      </c>
      <c r="DA38" s="107">
        <f t="shared" si="36"/>
        <v>0</v>
      </c>
      <c r="DB38" s="107">
        <f t="shared" si="37"/>
        <v>0</v>
      </c>
      <c r="DC38" s="107">
        <f t="shared" si="38"/>
        <v>0</v>
      </c>
      <c r="DD38" s="107">
        <f t="shared" si="39"/>
        <v>0</v>
      </c>
      <c r="DE38" s="107">
        <f t="shared" si="40"/>
        <v>0</v>
      </c>
      <c r="DF38" s="107">
        <f t="shared" si="41"/>
        <v>0</v>
      </c>
      <c r="DG38" s="107">
        <f t="shared" si="42"/>
        <v>0</v>
      </c>
      <c r="DH38" s="107">
        <f t="shared" si="43"/>
        <v>0</v>
      </c>
      <c r="DI38" s="107">
        <f t="shared" si="44"/>
        <v>0</v>
      </c>
      <c r="DJ38" s="107">
        <f t="shared" si="45"/>
        <v>0</v>
      </c>
      <c r="DK38" s="107">
        <f t="shared" si="46"/>
        <v>0</v>
      </c>
      <c r="DL38" s="107">
        <f t="shared" si="47"/>
        <v>0</v>
      </c>
      <c r="DM38" s="107">
        <f t="shared" si="48"/>
        <v>0</v>
      </c>
      <c r="DN38" s="107">
        <f t="shared" si="49"/>
        <v>0</v>
      </c>
      <c r="DO38" s="107">
        <f t="shared" si="50"/>
        <v>0</v>
      </c>
      <c r="DP38" s="107">
        <f t="shared" si="51"/>
        <v>0</v>
      </c>
      <c r="DQ38" s="107">
        <f t="shared" si="52"/>
        <v>0</v>
      </c>
      <c r="DR38" s="107">
        <f t="shared" si="53"/>
        <v>0</v>
      </c>
      <c r="DS38" s="107">
        <f t="shared" si="54"/>
        <v>0</v>
      </c>
      <c r="DT38" s="107">
        <f t="shared" si="55"/>
        <v>0</v>
      </c>
      <c r="DV38" s="107">
        <f t="shared" si="56"/>
        <v>0</v>
      </c>
      <c r="DW38" s="107">
        <f t="shared" si="57"/>
        <v>0</v>
      </c>
      <c r="DX38" s="107">
        <f t="shared" si="58"/>
        <v>0</v>
      </c>
      <c r="DY38" s="107">
        <f t="shared" si="59"/>
        <v>0</v>
      </c>
      <c r="DZ38" s="107">
        <f t="shared" si="60"/>
        <v>0</v>
      </c>
      <c r="EA38" s="107">
        <f t="shared" si="61"/>
        <v>0</v>
      </c>
      <c r="EB38" s="107">
        <f t="shared" si="62"/>
        <v>0</v>
      </c>
      <c r="EC38" s="107">
        <f t="shared" si="63"/>
        <v>0</v>
      </c>
      <c r="ED38" s="107">
        <f t="shared" si="64"/>
        <v>0</v>
      </c>
      <c r="EE38" s="107">
        <f t="shared" si="65"/>
        <v>0</v>
      </c>
      <c r="EG38" s="195">
        <f t="shared" si="66"/>
        <v>0</v>
      </c>
      <c r="EH38" s="195">
        <f t="shared" si="67"/>
        <v>0</v>
      </c>
      <c r="EI38" s="195">
        <f t="shared" si="68"/>
        <v>0</v>
      </c>
      <c r="EJ38" s="195">
        <f t="shared" si="69"/>
        <v>0</v>
      </c>
      <c r="EK38" s="195">
        <f t="shared" si="70"/>
        <v>0</v>
      </c>
      <c r="EL38" s="195">
        <f t="shared" si="71"/>
        <v>0</v>
      </c>
      <c r="EM38" s="195">
        <f t="shared" si="72"/>
        <v>0</v>
      </c>
      <c r="EN38" s="195">
        <f t="shared" si="73"/>
        <v>0</v>
      </c>
      <c r="EO38" s="195">
        <f t="shared" si="74"/>
        <v>0</v>
      </c>
      <c r="EP38" s="195">
        <f t="shared" si="75"/>
        <v>0</v>
      </c>
    </row>
    <row r="39" spans="2:146" x14ac:dyDescent="0.2">
      <c r="B39" s="126">
        <f t="shared" si="12"/>
        <v>1</v>
      </c>
      <c r="C39" s="126" t="str">
        <f t="shared" ca="1" si="13"/>
        <v/>
      </c>
      <c r="D39" s="126" t="str">
        <f t="shared" ca="1" si="14"/>
        <v/>
      </c>
      <c r="E39" s="126" t="str">
        <f t="shared" ca="1" si="15"/>
        <v/>
      </c>
      <c r="F39" s="127" t="str">
        <f ca="1">OFFSET(prihlasky!$H$1,$CJ39,0)</f>
        <v/>
      </c>
      <c r="G39" s="127" t="str">
        <f ca="1">IF(OFFSET(prihlasky!$B$1,$CJ39,0)="","",(OFFSET(prihlasky!$B$1,$CJ39,0)))</f>
        <v/>
      </c>
      <c r="H39" s="127">
        <f ca="1">OFFSET(prihlasky!$I$1,$CJ39,0)</f>
        <v>0</v>
      </c>
      <c r="I39" s="127">
        <f ca="1">OFFSET(prihlasky!$A$1,$CJ39,0)</f>
        <v>0</v>
      </c>
      <c r="J39" s="126">
        <f t="shared" si="16"/>
        <v>0</v>
      </c>
      <c r="K39" s="159">
        <f t="shared" si="17"/>
        <v>0</v>
      </c>
      <c r="L39" s="131">
        <f t="shared" ca="1" si="18"/>
        <v>0</v>
      </c>
      <c r="M39" s="127" t="str">
        <f ca="1">IF(OR(CH39=0,ISERROR(MATCH(I39,KKoef!E:E,0))),"",MATCH(I39,KKoef!E:E,0)-1)</f>
        <v/>
      </c>
      <c r="N39" s="127" t="str">
        <f ca="1">IF(M39="","",OFFSET(KKoef!$B$1,M39,0))</f>
        <v/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250"/>
      <c r="AA39" s="119">
        <f t="shared" ca="1" si="80"/>
        <v>0</v>
      </c>
      <c r="AB39" s="252">
        <f t="shared" si="76"/>
        <v>0</v>
      </c>
      <c r="AC39" s="119">
        <f t="shared" si="77"/>
        <v>0</v>
      </c>
      <c r="AD39" s="252">
        <f t="shared" si="78"/>
        <v>0</v>
      </c>
      <c r="AE39" s="170">
        <f t="shared" ca="1" si="81"/>
        <v>0</v>
      </c>
      <c r="AF39" s="22"/>
      <c r="AG39" s="224"/>
      <c r="AH39" s="194"/>
      <c r="AI39" s="194"/>
      <c r="AJ39" s="194"/>
      <c r="AK39" s="225"/>
      <c r="AL39" s="224"/>
      <c r="AM39" s="194"/>
      <c r="AN39" s="194"/>
      <c r="AO39" s="194"/>
      <c r="AP39" s="225"/>
      <c r="AQ39" s="224"/>
      <c r="AR39" s="194"/>
      <c r="AS39" s="194"/>
      <c r="AT39" s="194"/>
      <c r="AU39" s="225"/>
      <c r="AV39" s="224"/>
      <c r="AW39" s="194"/>
      <c r="AX39" s="194"/>
      <c r="AY39" s="194"/>
      <c r="AZ39" s="225"/>
      <c r="BA39" s="224"/>
      <c r="BB39" s="194"/>
      <c r="BC39" s="194"/>
      <c r="BD39" s="194"/>
      <c r="BE39" s="225"/>
      <c r="BF39" s="224"/>
      <c r="BG39" s="194"/>
      <c r="BH39" s="194"/>
      <c r="BI39" s="194"/>
      <c r="BJ39" s="225"/>
      <c r="BK39" s="212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215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69">
        <f t="shared" si="21"/>
        <v>0</v>
      </c>
      <c r="CH39" s="26">
        <f t="shared" si="82"/>
        <v>0</v>
      </c>
      <c r="CJ39" s="39">
        <v>31</v>
      </c>
      <c r="CK39" s="16">
        <f t="shared" si="23"/>
        <v>0</v>
      </c>
      <c r="CL39" s="51">
        <f t="shared" ca="1" si="79"/>
        <v>0</v>
      </c>
      <c r="CM39" s="51">
        <f t="shared" ca="1" si="79"/>
        <v>0</v>
      </c>
      <c r="CN39" s="51">
        <f t="shared" ca="1" si="79"/>
        <v>0</v>
      </c>
      <c r="CO39" s="51">
        <f t="shared" ca="1" si="25"/>
        <v>0</v>
      </c>
      <c r="CQ39" s="107">
        <f t="shared" si="26"/>
        <v>0</v>
      </c>
      <c r="CR39" s="107">
        <f t="shared" si="27"/>
        <v>0</v>
      </c>
      <c r="CS39" s="107">
        <f t="shared" si="28"/>
        <v>0</v>
      </c>
      <c r="CT39" s="107">
        <f t="shared" si="29"/>
        <v>0</v>
      </c>
      <c r="CU39" s="107">
        <f t="shared" si="30"/>
        <v>0</v>
      </c>
      <c r="CV39" s="107">
        <f t="shared" si="31"/>
        <v>0</v>
      </c>
      <c r="CW39" s="107">
        <f t="shared" si="32"/>
        <v>0</v>
      </c>
      <c r="CX39" s="107">
        <f t="shared" si="33"/>
        <v>0</v>
      </c>
      <c r="CY39" s="107">
        <f t="shared" si="34"/>
        <v>0</v>
      </c>
      <c r="CZ39" s="107">
        <f t="shared" si="35"/>
        <v>0</v>
      </c>
      <c r="DA39" s="107">
        <f t="shared" si="36"/>
        <v>0</v>
      </c>
      <c r="DB39" s="107">
        <f t="shared" si="37"/>
        <v>0</v>
      </c>
      <c r="DC39" s="107">
        <f t="shared" si="38"/>
        <v>0</v>
      </c>
      <c r="DD39" s="107">
        <f t="shared" si="39"/>
        <v>0</v>
      </c>
      <c r="DE39" s="107">
        <f t="shared" si="40"/>
        <v>0</v>
      </c>
      <c r="DF39" s="107">
        <f t="shared" si="41"/>
        <v>0</v>
      </c>
      <c r="DG39" s="107">
        <f t="shared" si="42"/>
        <v>0</v>
      </c>
      <c r="DH39" s="107">
        <f t="shared" si="43"/>
        <v>0</v>
      </c>
      <c r="DI39" s="107">
        <f t="shared" si="44"/>
        <v>0</v>
      </c>
      <c r="DJ39" s="107">
        <f t="shared" si="45"/>
        <v>0</v>
      </c>
      <c r="DK39" s="107">
        <f t="shared" si="46"/>
        <v>0</v>
      </c>
      <c r="DL39" s="107">
        <f t="shared" si="47"/>
        <v>0</v>
      </c>
      <c r="DM39" s="107">
        <f t="shared" si="48"/>
        <v>0</v>
      </c>
      <c r="DN39" s="107">
        <f t="shared" si="49"/>
        <v>0</v>
      </c>
      <c r="DO39" s="107">
        <f t="shared" si="50"/>
        <v>0</v>
      </c>
      <c r="DP39" s="107">
        <f t="shared" si="51"/>
        <v>0</v>
      </c>
      <c r="DQ39" s="107">
        <f t="shared" si="52"/>
        <v>0</v>
      </c>
      <c r="DR39" s="107">
        <f t="shared" si="53"/>
        <v>0</v>
      </c>
      <c r="DS39" s="107">
        <f t="shared" si="54"/>
        <v>0</v>
      </c>
      <c r="DT39" s="107">
        <f t="shared" si="55"/>
        <v>0</v>
      </c>
      <c r="DV39" s="107">
        <f t="shared" si="56"/>
        <v>0</v>
      </c>
      <c r="DW39" s="107">
        <f t="shared" si="57"/>
        <v>0</v>
      </c>
      <c r="DX39" s="107">
        <f t="shared" si="58"/>
        <v>0</v>
      </c>
      <c r="DY39" s="107">
        <f t="shared" si="59"/>
        <v>0</v>
      </c>
      <c r="DZ39" s="107">
        <f t="shared" si="60"/>
        <v>0</v>
      </c>
      <c r="EA39" s="107">
        <f t="shared" si="61"/>
        <v>0</v>
      </c>
      <c r="EB39" s="107">
        <f t="shared" si="62"/>
        <v>0</v>
      </c>
      <c r="EC39" s="107">
        <f t="shared" si="63"/>
        <v>0</v>
      </c>
      <c r="ED39" s="107">
        <f t="shared" si="64"/>
        <v>0</v>
      </c>
      <c r="EE39" s="107">
        <f t="shared" si="65"/>
        <v>0</v>
      </c>
      <c r="EG39" s="195">
        <f t="shared" si="66"/>
        <v>0</v>
      </c>
      <c r="EH39" s="195">
        <f t="shared" si="67"/>
        <v>0</v>
      </c>
      <c r="EI39" s="195">
        <f t="shared" si="68"/>
        <v>0</v>
      </c>
      <c r="EJ39" s="195">
        <f t="shared" si="69"/>
        <v>0</v>
      </c>
      <c r="EK39" s="195">
        <f t="shared" si="70"/>
        <v>0</v>
      </c>
      <c r="EL39" s="195">
        <f t="shared" si="71"/>
        <v>0</v>
      </c>
      <c r="EM39" s="195">
        <f t="shared" si="72"/>
        <v>0</v>
      </c>
      <c r="EN39" s="195">
        <f t="shared" si="73"/>
        <v>0</v>
      </c>
      <c r="EO39" s="195">
        <f t="shared" si="74"/>
        <v>0</v>
      </c>
      <c r="EP39" s="195">
        <f t="shared" si="75"/>
        <v>0</v>
      </c>
    </row>
    <row r="40" spans="2:146" x14ac:dyDescent="0.2">
      <c r="B40" s="126">
        <f t="shared" si="12"/>
        <v>1</v>
      </c>
      <c r="C40" s="126" t="str">
        <f t="shared" ca="1" si="13"/>
        <v/>
      </c>
      <c r="D40" s="126" t="str">
        <f t="shared" ca="1" si="14"/>
        <v/>
      </c>
      <c r="E40" s="126" t="str">
        <f t="shared" ca="1" si="15"/>
        <v/>
      </c>
      <c r="F40" s="127" t="str">
        <f ca="1">OFFSET(prihlasky!$H$1,$CJ40,0)</f>
        <v/>
      </c>
      <c r="G40" s="127" t="str">
        <f ca="1">IF(OFFSET(prihlasky!$B$1,$CJ40,0)="","",(OFFSET(prihlasky!$B$1,$CJ40,0)))</f>
        <v/>
      </c>
      <c r="H40" s="127">
        <f ca="1">OFFSET(prihlasky!$I$1,$CJ40,0)</f>
        <v>0</v>
      </c>
      <c r="I40" s="127">
        <f ca="1">OFFSET(prihlasky!$A$1,$CJ40,0)</f>
        <v>0</v>
      </c>
      <c r="J40" s="126">
        <f t="shared" si="16"/>
        <v>0</v>
      </c>
      <c r="K40" s="159">
        <f t="shared" si="17"/>
        <v>0</v>
      </c>
      <c r="L40" s="131">
        <f t="shared" ca="1" si="18"/>
        <v>0</v>
      </c>
      <c r="M40" s="127" t="str">
        <f ca="1">IF(OR(CH40=0,ISERROR(MATCH(I40,KKoef!E:E,0))),"",MATCH(I40,KKoef!E:E,0)-1)</f>
        <v/>
      </c>
      <c r="N40" s="127" t="str">
        <f ca="1">IF(M40="","",OFFSET(KKoef!$B$1,M40,0))</f>
        <v/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250"/>
      <c r="AA40" s="119">
        <f t="shared" ca="1" si="80"/>
        <v>0</v>
      </c>
      <c r="AB40" s="252">
        <f t="shared" si="76"/>
        <v>0</v>
      </c>
      <c r="AC40" s="119">
        <f t="shared" si="77"/>
        <v>0</v>
      </c>
      <c r="AD40" s="252">
        <f t="shared" si="78"/>
        <v>0</v>
      </c>
      <c r="AE40" s="170">
        <f t="shared" ca="1" si="81"/>
        <v>0</v>
      </c>
      <c r="AF40" s="22"/>
      <c r="AG40" s="224"/>
      <c r="AH40" s="194"/>
      <c r="AI40" s="194"/>
      <c r="AJ40" s="194"/>
      <c r="AK40" s="225"/>
      <c r="AL40" s="224"/>
      <c r="AM40" s="194"/>
      <c r="AN40" s="194"/>
      <c r="AO40" s="194"/>
      <c r="AP40" s="225"/>
      <c r="AQ40" s="224"/>
      <c r="AR40" s="194"/>
      <c r="AS40" s="194"/>
      <c r="AT40" s="194"/>
      <c r="AU40" s="225"/>
      <c r="AV40" s="224"/>
      <c r="AW40" s="194"/>
      <c r="AX40" s="194"/>
      <c r="AY40" s="194"/>
      <c r="AZ40" s="225"/>
      <c r="BA40" s="224"/>
      <c r="BB40" s="194"/>
      <c r="BC40" s="194"/>
      <c r="BD40" s="194"/>
      <c r="BE40" s="225"/>
      <c r="BF40" s="224"/>
      <c r="BG40" s="194"/>
      <c r="BH40" s="194"/>
      <c r="BI40" s="194"/>
      <c r="BJ40" s="225"/>
      <c r="BK40" s="212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215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69">
        <f t="shared" si="21"/>
        <v>0</v>
      </c>
      <c r="CH40" s="26">
        <f t="shared" si="82"/>
        <v>0</v>
      </c>
      <c r="CJ40" s="39">
        <v>32</v>
      </c>
      <c r="CK40" s="16">
        <f t="shared" si="23"/>
        <v>0</v>
      </c>
      <c r="CL40" s="51">
        <f t="shared" ca="1" si="79"/>
        <v>0</v>
      </c>
      <c r="CM40" s="51">
        <f t="shared" ca="1" si="79"/>
        <v>0</v>
      </c>
      <c r="CN40" s="51">
        <f t="shared" ca="1" si="79"/>
        <v>0</v>
      </c>
      <c r="CO40" s="51">
        <f t="shared" ca="1" si="25"/>
        <v>0</v>
      </c>
      <c r="CQ40" s="107">
        <f t="shared" si="26"/>
        <v>0</v>
      </c>
      <c r="CR40" s="107">
        <f t="shared" si="27"/>
        <v>0</v>
      </c>
      <c r="CS40" s="107">
        <f t="shared" si="28"/>
        <v>0</v>
      </c>
      <c r="CT40" s="107">
        <f t="shared" si="29"/>
        <v>0</v>
      </c>
      <c r="CU40" s="107">
        <f t="shared" si="30"/>
        <v>0</v>
      </c>
      <c r="CV40" s="107">
        <f t="shared" si="31"/>
        <v>0</v>
      </c>
      <c r="CW40" s="107">
        <f t="shared" si="32"/>
        <v>0</v>
      </c>
      <c r="CX40" s="107">
        <f t="shared" si="33"/>
        <v>0</v>
      </c>
      <c r="CY40" s="107">
        <f t="shared" si="34"/>
        <v>0</v>
      </c>
      <c r="CZ40" s="107">
        <f t="shared" si="35"/>
        <v>0</v>
      </c>
      <c r="DA40" s="107">
        <f t="shared" si="36"/>
        <v>0</v>
      </c>
      <c r="DB40" s="107">
        <f t="shared" si="37"/>
        <v>0</v>
      </c>
      <c r="DC40" s="107">
        <f t="shared" si="38"/>
        <v>0</v>
      </c>
      <c r="DD40" s="107">
        <f t="shared" si="39"/>
        <v>0</v>
      </c>
      <c r="DE40" s="107">
        <f t="shared" si="40"/>
        <v>0</v>
      </c>
      <c r="DF40" s="107">
        <f t="shared" si="41"/>
        <v>0</v>
      </c>
      <c r="DG40" s="107">
        <f t="shared" si="42"/>
        <v>0</v>
      </c>
      <c r="DH40" s="107">
        <f t="shared" si="43"/>
        <v>0</v>
      </c>
      <c r="DI40" s="107">
        <f t="shared" si="44"/>
        <v>0</v>
      </c>
      <c r="DJ40" s="107">
        <f t="shared" si="45"/>
        <v>0</v>
      </c>
      <c r="DK40" s="107">
        <f t="shared" si="46"/>
        <v>0</v>
      </c>
      <c r="DL40" s="107">
        <f t="shared" si="47"/>
        <v>0</v>
      </c>
      <c r="DM40" s="107">
        <f t="shared" si="48"/>
        <v>0</v>
      </c>
      <c r="DN40" s="107">
        <f t="shared" si="49"/>
        <v>0</v>
      </c>
      <c r="DO40" s="107">
        <f t="shared" si="50"/>
        <v>0</v>
      </c>
      <c r="DP40" s="107">
        <f t="shared" si="51"/>
        <v>0</v>
      </c>
      <c r="DQ40" s="107">
        <f t="shared" si="52"/>
        <v>0</v>
      </c>
      <c r="DR40" s="107">
        <f t="shared" si="53"/>
        <v>0</v>
      </c>
      <c r="DS40" s="107">
        <f t="shared" si="54"/>
        <v>0</v>
      </c>
      <c r="DT40" s="107">
        <f t="shared" si="55"/>
        <v>0</v>
      </c>
      <c r="DV40" s="107">
        <f t="shared" si="56"/>
        <v>0</v>
      </c>
      <c r="DW40" s="107">
        <f t="shared" si="57"/>
        <v>0</v>
      </c>
      <c r="DX40" s="107">
        <f t="shared" si="58"/>
        <v>0</v>
      </c>
      <c r="DY40" s="107">
        <f t="shared" si="59"/>
        <v>0</v>
      </c>
      <c r="DZ40" s="107">
        <f t="shared" si="60"/>
        <v>0</v>
      </c>
      <c r="EA40" s="107">
        <f t="shared" si="61"/>
        <v>0</v>
      </c>
      <c r="EB40" s="107">
        <f t="shared" si="62"/>
        <v>0</v>
      </c>
      <c r="EC40" s="107">
        <f t="shared" si="63"/>
        <v>0</v>
      </c>
      <c r="ED40" s="107">
        <f t="shared" si="64"/>
        <v>0</v>
      </c>
      <c r="EE40" s="107">
        <f t="shared" si="65"/>
        <v>0</v>
      </c>
      <c r="EG40" s="195">
        <f t="shared" si="66"/>
        <v>0</v>
      </c>
      <c r="EH40" s="195">
        <f t="shared" si="67"/>
        <v>0</v>
      </c>
      <c r="EI40" s="195">
        <f t="shared" si="68"/>
        <v>0</v>
      </c>
      <c r="EJ40" s="195">
        <f t="shared" si="69"/>
        <v>0</v>
      </c>
      <c r="EK40" s="195">
        <f t="shared" si="70"/>
        <v>0</v>
      </c>
      <c r="EL40" s="195">
        <f t="shared" si="71"/>
        <v>0</v>
      </c>
      <c r="EM40" s="195">
        <f t="shared" si="72"/>
        <v>0</v>
      </c>
      <c r="EN40" s="195">
        <f t="shared" si="73"/>
        <v>0</v>
      </c>
      <c r="EO40" s="195">
        <f t="shared" si="74"/>
        <v>0</v>
      </c>
      <c r="EP40" s="195">
        <f t="shared" si="75"/>
        <v>0</v>
      </c>
    </row>
    <row r="41" spans="2:146" x14ac:dyDescent="0.2">
      <c r="B41" s="126">
        <f t="shared" si="12"/>
        <v>1</v>
      </c>
      <c r="C41" s="126" t="str">
        <f t="shared" ref="C41:C72" ca="1" si="83">IF($H41="O",RANK($CK41,$CL$9:$CL$133),"")</f>
        <v/>
      </c>
      <c r="D41" s="126" t="str">
        <f t="shared" ref="D41:D72" ca="1" si="84">IF($H41="P",RANK($CK41,$CM$9:$CM$133),"")</f>
        <v/>
      </c>
      <c r="E41" s="126" t="str">
        <f t="shared" ref="E41:E72" ca="1" si="85">IF($H41="J",RANK($CK41,$CN$9:$CN$133),"")</f>
        <v/>
      </c>
      <c r="F41" s="127" t="str">
        <f ca="1">OFFSET(prihlasky!$H$1,$CJ41,0)</f>
        <v/>
      </c>
      <c r="G41" s="127" t="str">
        <f ca="1">IF(OFFSET(prihlasky!$B$1,$CJ41,0)="","",(OFFSET(prihlasky!$B$1,$CJ41,0)))</f>
        <v/>
      </c>
      <c r="H41" s="127">
        <f ca="1">OFFSET(prihlasky!$I$1,$CJ41,0)</f>
        <v>0</v>
      </c>
      <c r="I41" s="127">
        <f ca="1">OFFSET(prihlasky!$A$1,$CJ41,0)</f>
        <v>0</v>
      </c>
      <c r="J41" s="126">
        <f t="shared" ref="J41:J72" si="86">IF(COUNTIF(AG41:BJ41,"&gt; ''"),CH41-AE41,0)</f>
        <v>0</v>
      </c>
      <c r="K41" s="159">
        <f t="shared" ref="K41:K72" si="87">CG41+($CK$4-SUM(DV41:EE41))*60</f>
        <v>0</v>
      </c>
      <c r="L41" s="131">
        <f t="shared" ref="L41:L72" ca="1" si="88">IF(ISERROR($N$6),0,CO41*$N$6/$CO$4)</f>
        <v>0</v>
      </c>
      <c r="M41" s="127" t="str">
        <f ca="1">IF(OR(CH41=0,ISERROR(MATCH(I41,KKoef!E:E,0))),"",MATCH(I41,KKoef!E:E,0)-1)</f>
        <v/>
      </c>
      <c r="N41" s="127" t="str">
        <f ca="1">IF(M41="","",OFFSET(KKoef!$B$1,M41,0))</f>
        <v/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250"/>
      <c r="AA41" s="119">
        <f t="shared" ca="1" si="80"/>
        <v>0</v>
      </c>
      <c r="AB41" s="252">
        <f t="shared" si="76"/>
        <v>0</v>
      </c>
      <c r="AC41" s="119">
        <f t="shared" si="77"/>
        <v>0</v>
      </c>
      <c r="AD41" s="252">
        <f t="shared" si="78"/>
        <v>0</v>
      </c>
      <c r="AE41" s="170">
        <f t="shared" ca="1" si="81"/>
        <v>0</v>
      </c>
      <c r="AF41" s="22"/>
      <c r="AG41" s="224"/>
      <c r="AH41" s="194"/>
      <c r="AI41" s="194"/>
      <c r="AJ41" s="194"/>
      <c r="AK41" s="225"/>
      <c r="AL41" s="224"/>
      <c r="AM41" s="194"/>
      <c r="AN41" s="194"/>
      <c r="AO41" s="194"/>
      <c r="AP41" s="225"/>
      <c r="AQ41" s="224"/>
      <c r="AR41" s="194"/>
      <c r="AS41" s="194"/>
      <c r="AT41" s="194"/>
      <c r="AU41" s="225"/>
      <c r="AV41" s="224"/>
      <c r="AW41" s="194"/>
      <c r="AX41" s="194"/>
      <c r="AY41" s="194"/>
      <c r="AZ41" s="225"/>
      <c r="BA41" s="224"/>
      <c r="BB41" s="194"/>
      <c r="BC41" s="194"/>
      <c r="BD41" s="194"/>
      <c r="BE41" s="225"/>
      <c r="BF41" s="224"/>
      <c r="BG41" s="194"/>
      <c r="BH41" s="194"/>
      <c r="BI41" s="194"/>
      <c r="BJ41" s="225"/>
      <c r="BK41" s="212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215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69">
        <f t="shared" si="21"/>
        <v>0</v>
      </c>
      <c r="CH41" s="26">
        <f t="shared" si="82"/>
        <v>0</v>
      </c>
      <c r="CJ41" s="39">
        <v>33</v>
      </c>
      <c r="CK41" s="16">
        <f t="shared" ref="CK41:CK72" si="89">IF(CG41=0,0,J41+($CK$4*$CL$4-K41)/($CK$4*$CL$4))</f>
        <v>0</v>
      </c>
      <c r="CL41" s="51">
        <f t="shared" ca="1" si="79"/>
        <v>0</v>
      </c>
      <c r="CM41" s="51">
        <f t="shared" ca="1" si="79"/>
        <v>0</v>
      </c>
      <c r="CN41" s="51">
        <f t="shared" ca="1" si="79"/>
        <v>0</v>
      </c>
      <c r="CO41" s="51">
        <f t="shared" ref="CO41:CO72" ca="1" si="90">IF(I41&lt;"A",0,CK41)</f>
        <v>0</v>
      </c>
      <c r="CQ41" s="107">
        <f t="shared" ref="CQ41:CQ72" si="91">IF(AND(AG$7&lt;&gt;"",AG$7=AG41),1,0)</f>
        <v>0</v>
      </c>
      <c r="CR41" s="107">
        <f t="shared" ref="CR41:CR72" si="92">IF(AND(AH$7&lt;&gt;"",AH$7=AH41),1,0)</f>
        <v>0</v>
      </c>
      <c r="CS41" s="107">
        <f t="shared" ref="CS41:CS72" si="93">IF(AND(AI$7&lt;&gt;"",AI$7=AI41),1,0)</f>
        <v>0</v>
      </c>
      <c r="CT41" s="107">
        <f t="shared" ref="CT41:CT72" si="94">IF(AND(AJ$7&lt;&gt;"",AJ$7=AJ41),1,0)</f>
        <v>0</v>
      </c>
      <c r="CU41" s="107">
        <f t="shared" ref="CU41:CU72" si="95">IF(AND(AK$7&lt;&gt;"",AK$7=AK41),1,0)</f>
        <v>0</v>
      </c>
      <c r="CV41" s="107">
        <f t="shared" ref="CV41:CV72" si="96">IF(AND(AL$7&lt;&gt;"",AL$7=AL41),1,0)</f>
        <v>0</v>
      </c>
      <c r="CW41" s="107">
        <f t="shared" ref="CW41:CW72" si="97">IF(AND(AM$7&lt;&gt;"",AM$7=AM41),1,0)</f>
        <v>0</v>
      </c>
      <c r="CX41" s="107">
        <f t="shared" ref="CX41:CX72" si="98">IF(AND(AN$7&lt;&gt;"",AN$7=AN41),1,0)</f>
        <v>0</v>
      </c>
      <c r="CY41" s="107">
        <f t="shared" ref="CY41:CY72" si="99">IF(AND(AO$7&lt;&gt;"",AO$7=AO41),1,0)</f>
        <v>0</v>
      </c>
      <c r="CZ41" s="107">
        <f t="shared" ref="CZ41:CZ72" si="100">IF(AND(AP$7&lt;&gt;"",AP$7=AP41),1,0)</f>
        <v>0</v>
      </c>
      <c r="DA41" s="107">
        <f t="shared" ref="DA41:DA72" si="101">IF(AND(AQ$7&lt;&gt;"",AQ$7=AQ41),1,0)</f>
        <v>0</v>
      </c>
      <c r="DB41" s="107">
        <f t="shared" ref="DB41:DB72" si="102">IF(AND(AR$7&lt;&gt;"",AR$7=AR41),1,0)</f>
        <v>0</v>
      </c>
      <c r="DC41" s="107">
        <f t="shared" ref="DC41:DC72" si="103">IF(AND(AS$7&lt;&gt;"",AS$7=AS41),1,0)</f>
        <v>0</v>
      </c>
      <c r="DD41" s="107">
        <f t="shared" ref="DD41:DD72" si="104">IF(AND(AT$7&lt;&gt;"",AT$7=AT41),1,0)</f>
        <v>0</v>
      </c>
      <c r="DE41" s="107">
        <f t="shared" ref="DE41:DE72" si="105">IF(AND(AU$7&lt;&gt;"",AU$7=AU41),1,0)</f>
        <v>0</v>
      </c>
      <c r="DF41" s="107">
        <f t="shared" ref="DF41:DF72" si="106">IF(AND(AV$7&lt;&gt;"",AV$7=AV41),1,0)</f>
        <v>0</v>
      </c>
      <c r="DG41" s="107">
        <f t="shared" ref="DG41:DG72" si="107">IF(AND(AW$7&lt;&gt;"",AW$7=AW41),1,0)</f>
        <v>0</v>
      </c>
      <c r="DH41" s="107">
        <f t="shared" ref="DH41:DH72" si="108">IF(AND(AX$7&lt;&gt;"",AX$7=AX41),1,0)</f>
        <v>0</v>
      </c>
      <c r="DI41" s="107">
        <f t="shared" ref="DI41:DI72" si="109">IF(AND(AY$7&lt;&gt;"",AY$7=AY41),1,0)</f>
        <v>0</v>
      </c>
      <c r="DJ41" s="107">
        <f t="shared" ref="DJ41:DJ72" si="110">IF(AND(AZ$7&lt;&gt;"",AZ$7=AZ41),1,0)</f>
        <v>0</v>
      </c>
      <c r="DK41" s="107">
        <f t="shared" ref="DK41:DK72" si="111">IF(AND(BA$7&lt;&gt;"",BA$7=BA41),1,0)</f>
        <v>0</v>
      </c>
      <c r="DL41" s="107">
        <f t="shared" ref="DL41:DL72" si="112">IF(AND(BB$7&lt;&gt;"",BB$7=BB41),1,0)</f>
        <v>0</v>
      </c>
      <c r="DM41" s="107">
        <f t="shared" ref="DM41:DM72" si="113">IF(AND(BC$7&lt;&gt;"",BC$7=BC41),1,0)</f>
        <v>0</v>
      </c>
      <c r="DN41" s="107">
        <f t="shared" ref="DN41:DN72" si="114">IF(AND(BD$7&lt;&gt;"",BD$7=BD41),1,0)</f>
        <v>0</v>
      </c>
      <c r="DO41" s="107">
        <f t="shared" ref="DO41:DO72" si="115">IF(AND(BE$7&lt;&gt;"",BE$7=BE41),1,0)</f>
        <v>0</v>
      </c>
      <c r="DP41" s="107">
        <f t="shared" ref="DP41:DP72" si="116">IF(AND(BF$7&lt;&gt;"",BF$7=BF41),1,0)</f>
        <v>0</v>
      </c>
      <c r="DQ41" s="107">
        <f t="shared" ref="DQ41:DQ72" si="117">IF(AND(BG$7&lt;&gt;"",BG$7=BG41),1,0)</f>
        <v>0</v>
      </c>
      <c r="DR41" s="107">
        <f t="shared" ref="DR41:DR72" si="118">IF(AND(BH$7&lt;&gt;"",BH$7=BH41),1,0)</f>
        <v>0</v>
      </c>
      <c r="DS41" s="107">
        <f t="shared" ref="DS41:DS72" si="119">IF(AND(BI$7&lt;&gt;"",BI$7=BI41),1,0)</f>
        <v>0</v>
      </c>
      <c r="DT41" s="107">
        <f t="shared" ref="DT41:DT72" si="120">IF(AND(BJ$7&lt;&gt;"",BJ$7=BJ41),1,0)</f>
        <v>0</v>
      </c>
      <c r="DV41" s="107">
        <f t="shared" ref="DV41:DV72" si="121">IF(AND(BL$7&lt;&gt;"",BL$7=BL41),1,0)</f>
        <v>0</v>
      </c>
      <c r="DW41" s="107">
        <f t="shared" ref="DW41:DW72" si="122">IF(AND(BM$7&lt;&gt;"",BM$7=BM41),1,0)</f>
        <v>0</v>
      </c>
      <c r="DX41" s="107">
        <f t="shared" ref="DX41:DX72" si="123">IF(AND(BN$7&lt;&gt;"",BN$7=BN41),1,0)</f>
        <v>0</v>
      </c>
      <c r="DY41" s="107">
        <f t="shared" ref="DY41:DY72" si="124">IF(AND(BO$7&lt;&gt;"",BO$7=BO41),1,0)</f>
        <v>0</v>
      </c>
      <c r="DZ41" s="107">
        <f t="shared" ref="DZ41:DZ72" si="125">IF(AND(BP$7&lt;&gt;"",BP$7=BP41),1,0)</f>
        <v>0</v>
      </c>
      <c r="EA41" s="107">
        <f t="shared" ref="EA41:EA72" si="126">IF(AND(BQ$7&lt;&gt;"",BQ$7=BQ41),1,0)</f>
        <v>0</v>
      </c>
      <c r="EB41" s="107">
        <f t="shared" ref="EB41:EB72" si="127">IF(AND(BR$7&lt;&gt;"",BR$7=BR41),1,0)</f>
        <v>0</v>
      </c>
      <c r="EC41" s="107">
        <f t="shared" ref="EC41:EC72" si="128">IF(AND(BS$7&lt;&gt;"",BS$7=BS41),1,0)</f>
        <v>0</v>
      </c>
      <c r="ED41" s="107">
        <f t="shared" ref="ED41:ED72" si="129">IF(AND(BT$7&lt;&gt;"",BT$7=BT41),1,0)</f>
        <v>0</v>
      </c>
      <c r="EE41" s="107">
        <f t="shared" ref="EE41:EE72" si="130">IF(AND(BU$7&lt;&gt;"",BU$7=BU41),1,0)</f>
        <v>0</v>
      </c>
      <c r="EG41" s="195">
        <f t="shared" ref="EG41:EG72" si="131">IF(BW$7="",0,BW41)</f>
        <v>0</v>
      </c>
      <c r="EH41" s="195">
        <f t="shared" ref="EH41:EH72" si="132">IF(BX$7="",0,BX41)</f>
        <v>0</v>
      </c>
      <c r="EI41" s="195">
        <f t="shared" ref="EI41:EI72" si="133">IF(BY$7="",0,BY41)</f>
        <v>0</v>
      </c>
      <c r="EJ41" s="195">
        <f t="shared" ref="EJ41:EJ72" si="134">IF(BZ$7="",0,BZ41)</f>
        <v>0</v>
      </c>
      <c r="EK41" s="195">
        <f t="shared" si="70"/>
        <v>0</v>
      </c>
      <c r="EL41" s="195">
        <f t="shared" si="71"/>
        <v>0</v>
      </c>
      <c r="EM41" s="195">
        <f t="shared" si="72"/>
        <v>0</v>
      </c>
      <c r="EN41" s="195">
        <f t="shared" si="73"/>
        <v>0</v>
      </c>
      <c r="EO41" s="195">
        <f t="shared" si="74"/>
        <v>0</v>
      </c>
      <c r="EP41" s="195">
        <f t="shared" si="75"/>
        <v>0</v>
      </c>
    </row>
    <row r="42" spans="2:146" x14ac:dyDescent="0.2">
      <c r="B42" s="126">
        <f t="shared" si="12"/>
        <v>1</v>
      </c>
      <c r="C42" s="126" t="str">
        <f t="shared" ca="1" si="83"/>
        <v/>
      </c>
      <c r="D42" s="126" t="str">
        <f t="shared" ca="1" si="84"/>
        <v/>
      </c>
      <c r="E42" s="126" t="str">
        <f t="shared" ca="1" si="85"/>
        <v/>
      </c>
      <c r="F42" s="127" t="str">
        <f ca="1">OFFSET(prihlasky!$H$1,$CJ42,0)</f>
        <v/>
      </c>
      <c r="G42" s="127" t="str">
        <f ca="1">IF(OFFSET(prihlasky!$B$1,$CJ42,0)="","",(OFFSET(prihlasky!$B$1,$CJ42,0)))</f>
        <v/>
      </c>
      <c r="H42" s="127">
        <f ca="1">OFFSET(prihlasky!$I$1,$CJ42,0)</f>
        <v>0</v>
      </c>
      <c r="I42" s="127">
        <f ca="1">OFFSET(prihlasky!$A$1,$CJ42,0)</f>
        <v>0</v>
      </c>
      <c r="J42" s="126">
        <f t="shared" si="86"/>
        <v>0</v>
      </c>
      <c r="K42" s="159">
        <f t="shared" si="87"/>
        <v>0</v>
      </c>
      <c r="L42" s="131">
        <f t="shared" ca="1" si="88"/>
        <v>0</v>
      </c>
      <c r="M42" s="127" t="str">
        <f ca="1">IF(OR(CH42=0,ISERROR(MATCH(I42,KKoef!E:E,0))),"",MATCH(I42,KKoef!E:E,0)-1)</f>
        <v/>
      </c>
      <c r="N42" s="127" t="str">
        <f ca="1">IF(M42="","",OFFSET(KKoef!$B$1,M42,0))</f>
        <v/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250"/>
      <c r="AA42" s="119">
        <f t="shared" ca="1" si="80"/>
        <v>0</v>
      </c>
      <c r="AB42" s="252">
        <f t="shared" si="76"/>
        <v>0</v>
      </c>
      <c r="AC42" s="119">
        <f t="shared" si="77"/>
        <v>0</v>
      </c>
      <c r="AD42" s="252">
        <f t="shared" si="78"/>
        <v>0</v>
      </c>
      <c r="AE42" s="170">
        <f t="shared" ca="1" si="81"/>
        <v>0</v>
      </c>
      <c r="AF42" s="22"/>
      <c r="AG42" s="224"/>
      <c r="AH42" s="194"/>
      <c r="AI42" s="194"/>
      <c r="AJ42" s="194"/>
      <c r="AK42" s="225"/>
      <c r="AL42" s="224"/>
      <c r="AM42" s="194"/>
      <c r="AN42" s="194"/>
      <c r="AO42" s="194"/>
      <c r="AP42" s="225"/>
      <c r="AQ42" s="224"/>
      <c r="AR42" s="194"/>
      <c r="AS42" s="194"/>
      <c r="AT42" s="194"/>
      <c r="AU42" s="225"/>
      <c r="AV42" s="224"/>
      <c r="AW42" s="194"/>
      <c r="AX42" s="194"/>
      <c r="AY42" s="194"/>
      <c r="AZ42" s="225"/>
      <c r="BA42" s="224"/>
      <c r="BB42" s="194"/>
      <c r="BC42" s="194"/>
      <c r="BD42" s="194"/>
      <c r="BE42" s="225"/>
      <c r="BF42" s="224"/>
      <c r="BG42" s="194"/>
      <c r="BH42" s="194"/>
      <c r="BI42" s="194"/>
      <c r="BJ42" s="225"/>
      <c r="BK42" s="212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215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69">
        <f t="shared" si="21"/>
        <v>0</v>
      </c>
      <c r="CH42" s="26">
        <f t="shared" si="82"/>
        <v>0</v>
      </c>
      <c r="CJ42" s="39">
        <v>34</v>
      </c>
      <c r="CK42" s="16">
        <f t="shared" si="89"/>
        <v>0</v>
      </c>
      <c r="CL42" s="51">
        <f t="shared" ca="1" si="79"/>
        <v>0</v>
      </c>
      <c r="CM42" s="51">
        <f t="shared" ca="1" si="79"/>
        <v>0</v>
      </c>
      <c r="CN42" s="51">
        <f t="shared" ca="1" si="79"/>
        <v>0</v>
      </c>
      <c r="CO42" s="51">
        <f t="shared" ca="1" si="90"/>
        <v>0</v>
      </c>
      <c r="CQ42" s="107">
        <f t="shared" si="91"/>
        <v>0</v>
      </c>
      <c r="CR42" s="107">
        <f t="shared" si="92"/>
        <v>0</v>
      </c>
      <c r="CS42" s="107">
        <f t="shared" si="93"/>
        <v>0</v>
      </c>
      <c r="CT42" s="107">
        <f t="shared" si="94"/>
        <v>0</v>
      </c>
      <c r="CU42" s="107">
        <f t="shared" si="95"/>
        <v>0</v>
      </c>
      <c r="CV42" s="107">
        <f t="shared" si="96"/>
        <v>0</v>
      </c>
      <c r="CW42" s="107">
        <f t="shared" si="97"/>
        <v>0</v>
      </c>
      <c r="CX42" s="107">
        <f t="shared" si="98"/>
        <v>0</v>
      </c>
      <c r="CY42" s="107">
        <f t="shared" si="99"/>
        <v>0</v>
      </c>
      <c r="CZ42" s="107">
        <f t="shared" si="100"/>
        <v>0</v>
      </c>
      <c r="DA42" s="107">
        <f t="shared" si="101"/>
        <v>0</v>
      </c>
      <c r="DB42" s="107">
        <f t="shared" si="102"/>
        <v>0</v>
      </c>
      <c r="DC42" s="107">
        <f t="shared" si="103"/>
        <v>0</v>
      </c>
      <c r="DD42" s="107">
        <f t="shared" si="104"/>
        <v>0</v>
      </c>
      <c r="DE42" s="107">
        <f t="shared" si="105"/>
        <v>0</v>
      </c>
      <c r="DF42" s="107">
        <f t="shared" si="106"/>
        <v>0</v>
      </c>
      <c r="DG42" s="107">
        <f t="shared" si="107"/>
        <v>0</v>
      </c>
      <c r="DH42" s="107">
        <f t="shared" si="108"/>
        <v>0</v>
      </c>
      <c r="DI42" s="107">
        <f t="shared" si="109"/>
        <v>0</v>
      </c>
      <c r="DJ42" s="107">
        <f t="shared" si="110"/>
        <v>0</v>
      </c>
      <c r="DK42" s="107">
        <f t="shared" si="111"/>
        <v>0</v>
      </c>
      <c r="DL42" s="107">
        <f t="shared" si="112"/>
        <v>0</v>
      </c>
      <c r="DM42" s="107">
        <f t="shared" si="113"/>
        <v>0</v>
      </c>
      <c r="DN42" s="107">
        <f t="shared" si="114"/>
        <v>0</v>
      </c>
      <c r="DO42" s="107">
        <f t="shared" si="115"/>
        <v>0</v>
      </c>
      <c r="DP42" s="107">
        <f t="shared" si="116"/>
        <v>0</v>
      </c>
      <c r="DQ42" s="107">
        <f t="shared" si="117"/>
        <v>0</v>
      </c>
      <c r="DR42" s="107">
        <f t="shared" si="118"/>
        <v>0</v>
      </c>
      <c r="DS42" s="107">
        <f t="shared" si="119"/>
        <v>0</v>
      </c>
      <c r="DT42" s="107">
        <f t="shared" si="120"/>
        <v>0</v>
      </c>
      <c r="DV42" s="107">
        <f t="shared" si="121"/>
        <v>0</v>
      </c>
      <c r="DW42" s="107">
        <f t="shared" si="122"/>
        <v>0</v>
      </c>
      <c r="DX42" s="107">
        <f t="shared" si="123"/>
        <v>0</v>
      </c>
      <c r="DY42" s="107">
        <f t="shared" si="124"/>
        <v>0</v>
      </c>
      <c r="DZ42" s="107">
        <f t="shared" si="125"/>
        <v>0</v>
      </c>
      <c r="EA42" s="107">
        <f t="shared" si="126"/>
        <v>0</v>
      </c>
      <c r="EB42" s="107">
        <f t="shared" si="127"/>
        <v>0</v>
      </c>
      <c r="EC42" s="107">
        <f t="shared" si="128"/>
        <v>0</v>
      </c>
      <c r="ED42" s="107">
        <f t="shared" si="129"/>
        <v>0</v>
      </c>
      <c r="EE42" s="107">
        <f t="shared" si="130"/>
        <v>0</v>
      </c>
      <c r="EG42" s="195">
        <f t="shared" si="131"/>
        <v>0</v>
      </c>
      <c r="EH42" s="195">
        <f t="shared" si="132"/>
        <v>0</v>
      </c>
      <c r="EI42" s="195">
        <f t="shared" si="133"/>
        <v>0</v>
      </c>
      <c r="EJ42" s="195">
        <f t="shared" si="134"/>
        <v>0</v>
      </c>
      <c r="EK42" s="195">
        <f t="shared" si="70"/>
        <v>0</v>
      </c>
      <c r="EL42" s="195">
        <f t="shared" si="71"/>
        <v>0</v>
      </c>
      <c r="EM42" s="195">
        <f t="shared" si="72"/>
        <v>0</v>
      </c>
      <c r="EN42" s="195">
        <f t="shared" si="73"/>
        <v>0</v>
      </c>
      <c r="EO42" s="195">
        <f t="shared" si="74"/>
        <v>0</v>
      </c>
      <c r="EP42" s="195">
        <f t="shared" si="75"/>
        <v>0</v>
      </c>
    </row>
    <row r="43" spans="2:146" x14ac:dyDescent="0.2">
      <c r="B43" s="126">
        <f t="shared" si="12"/>
        <v>1</v>
      </c>
      <c r="C43" s="126" t="str">
        <f t="shared" ca="1" si="83"/>
        <v/>
      </c>
      <c r="D43" s="126" t="str">
        <f t="shared" ca="1" si="84"/>
        <v/>
      </c>
      <c r="E43" s="126" t="str">
        <f t="shared" ca="1" si="85"/>
        <v/>
      </c>
      <c r="F43" s="127" t="str">
        <f ca="1">OFFSET(prihlasky!$H$1,$CJ43,0)</f>
        <v/>
      </c>
      <c r="G43" s="127" t="str">
        <f ca="1">IF(OFFSET(prihlasky!$B$1,$CJ43,0)="","",(OFFSET(prihlasky!$B$1,$CJ43,0)))</f>
        <v/>
      </c>
      <c r="H43" s="127">
        <f ca="1">OFFSET(prihlasky!$I$1,$CJ43,0)</f>
        <v>0</v>
      </c>
      <c r="I43" s="127">
        <f ca="1">OFFSET(prihlasky!$A$1,$CJ43,0)</f>
        <v>0</v>
      </c>
      <c r="J43" s="126">
        <f t="shared" si="86"/>
        <v>0</v>
      </c>
      <c r="K43" s="159">
        <f t="shared" si="87"/>
        <v>0</v>
      </c>
      <c r="L43" s="131">
        <f t="shared" ca="1" si="88"/>
        <v>0</v>
      </c>
      <c r="M43" s="127" t="str">
        <f ca="1">IF(OR(CH43=0,ISERROR(MATCH(I43,KKoef!E:E,0))),"",MATCH(I43,KKoef!E:E,0)-1)</f>
        <v/>
      </c>
      <c r="N43" s="127" t="str">
        <f ca="1">IF(M43="","",OFFSET(KKoef!$B$1,M43,0))</f>
        <v/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250"/>
      <c r="AA43" s="119">
        <f t="shared" ca="1" si="80"/>
        <v>0</v>
      </c>
      <c r="AB43" s="252">
        <f t="shared" si="76"/>
        <v>0</v>
      </c>
      <c r="AC43" s="119">
        <f t="shared" si="77"/>
        <v>0</v>
      </c>
      <c r="AD43" s="252">
        <f t="shared" si="78"/>
        <v>0</v>
      </c>
      <c r="AE43" s="170">
        <f t="shared" ca="1" si="81"/>
        <v>0</v>
      </c>
      <c r="AF43" s="22"/>
      <c r="AG43" s="224"/>
      <c r="AH43" s="194"/>
      <c r="AI43" s="194"/>
      <c r="AJ43" s="194"/>
      <c r="AK43" s="225"/>
      <c r="AL43" s="224"/>
      <c r="AM43" s="194"/>
      <c r="AN43" s="194"/>
      <c r="AO43" s="194"/>
      <c r="AP43" s="225"/>
      <c r="AQ43" s="224"/>
      <c r="AR43" s="194"/>
      <c r="AS43" s="194"/>
      <c r="AT43" s="194"/>
      <c r="AU43" s="225"/>
      <c r="AV43" s="224"/>
      <c r="AW43" s="194"/>
      <c r="AX43" s="194"/>
      <c r="AY43" s="194"/>
      <c r="AZ43" s="225"/>
      <c r="BA43" s="224"/>
      <c r="BB43" s="194"/>
      <c r="BC43" s="194"/>
      <c r="BD43" s="194"/>
      <c r="BE43" s="225"/>
      <c r="BF43" s="224"/>
      <c r="BG43" s="194"/>
      <c r="BH43" s="194"/>
      <c r="BI43" s="194"/>
      <c r="BJ43" s="225"/>
      <c r="BK43" s="212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215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69">
        <f t="shared" si="21"/>
        <v>0</v>
      </c>
      <c r="CH43" s="26">
        <f t="shared" si="82"/>
        <v>0</v>
      </c>
      <c r="CJ43" s="39">
        <v>35</v>
      </c>
      <c r="CK43" s="16">
        <f t="shared" si="89"/>
        <v>0</v>
      </c>
      <c r="CL43" s="51">
        <f t="shared" ca="1" si="79"/>
        <v>0</v>
      </c>
      <c r="CM43" s="51">
        <f t="shared" ca="1" si="79"/>
        <v>0</v>
      </c>
      <c r="CN43" s="51">
        <f t="shared" ca="1" si="79"/>
        <v>0</v>
      </c>
      <c r="CO43" s="51">
        <f t="shared" ca="1" si="90"/>
        <v>0</v>
      </c>
      <c r="CQ43" s="107">
        <f t="shared" si="91"/>
        <v>0</v>
      </c>
      <c r="CR43" s="107">
        <f t="shared" si="92"/>
        <v>0</v>
      </c>
      <c r="CS43" s="107">
        <f t="shared" si="93"/>
        <v>0</v>
      </c>
      <c r="CT43" s="107">
        <f t="shared" si="94"/>
        <v>0</v>
      </c>
      <c r="CU43" s="107">
        <f t="shared" si="95"/>
        <v>0</v>
      </c>
      <c r="CV43" s="107">
        <f t="shared" si="96"/>
        <v>0</v>
      </c>
      <c r="CW43" s="107">
        <f t="shared" si="97"/>
        <v>0</v>
      </c>
      <c r="CX43" s="107">
        <f t="shared" si="98"/>
        <v>0</v>
      </c>
      <c r="CY43" s="107">
        <f t="shared" si="99"/>
        <v>0</v>
      </c>
      <c r="CZ43" s="107">
        <f t="shared" si="100"/>
        <v>0</v>
      </c>
      <c r="DA43" s="107">
        <f t="shared" si="101"/>
        <v>0</v>
      </c>
      <c r="DB43" s="107">
        <f t="shared" si="102"/>
        <v>0</v>
      </c>
      <c r="DC43" s="107">
        <f t="shared" si="103"/>
        <v>0</v>
      </c>
      <c r="DD43" s="107">
        <f t="shared" si="104"/>
        <v>0</v>
      </c>
      <c r="DE43" s="107">
        <f t="shared" si="105"/>
        <v>0</v>
      </c>
      <c r="DF43" s="107">
        <f t="shared" si="106"/>
        <v>0</v>
      </c>
      <c r="DG43" s="107">
        <f t="shared" si="107"/>
        <v>0</v>
      </c>
      <c r="DH43" s="107">
        <f t="shared" si="108"/>
        <v>0</v>
      </c>
      <c r="DI43" s="107">
        <f t="shared" si="109"/>
        <v>0</v>
      </c>
      <c r="DJ43" s="107">
        <f t="shared" si="110"/>
        <v>0</v>
      </c>
      <c r="DK43" s="107">
        <f t="shared" si="111"/>
        <v>0</v>
      </c>
      <c r="DL43" s="107">
        <f t="shared" si="112"/>
        <v>0</v>
      </c>
      <c r="DM43" s="107">
        <f t="shared" si="113"/>
        <v>0</v>
      </c>
      <c r="DN43" s="107">
        <f t="shared" si="114"/>
        <v>0</v>
      </c>
      <c r="DO43" s="107">
        <f t="shared" si="115"/>
        <v>0</v>
      </c>
      <c r="DP43" s="107">
        <f t="shared" si="116"/>
        <v>0</v>
      </c>
      <c r="DQ43" s="107">
        <f t="shared" si="117"/>
        <v>0</v>
      </c>
      <c r="DR43" s="107">
        <f t="shared" si="118"/>
        <v>0</v>
      </c>
      <c r="DS43" s="107">
        <f t="shared" si="119"/>
        <v>0</v>
      </c>
      <c r="DT43" s="107">
        <f t="shared" si="120"/>
        <v>0</v>
      </c>
      <c r="DV43" s="107">
        <f t="shared" si="121"/>
        <v>0</v>
      </c>
      <c r="DW43" s="107">
        <f t="shared" si="122"/>
        <v>0</v>
      </c>
      <c r="DX43" s="107">
        <f t="shared" si="123"/>
        <v>0</v>
      </c>
      <c r="DY43" s="107">
        <f t="shared" si="124"/>
        <v>0</v>
      </c>
      <c r="DZ43" s="107">
        <f t="shared" si="125"/>
        <v>0</v>
      </c>
      <c r="EA43" s="107">
        <f t="shared" si="126"/>
        <v>0</v>
      </c>
      <c r="EB43" s="107">
        <f t="shared" si="127"/>
        <v>0</v>
      </c>
      <c r="EC43" s="107">
        <f t="shared" si="128"/>
        <v>0</v>
      </c>
      <c r="ED43" s="107">
        <f t="shared" si="129"/>
        <v>0</v>
      </c>
      <c r="EE43" s="107">
        <f t="shared" si="130"/>
        <v>0</v>
      </c>
      <c r="EG43" s="195">
        <f t="shared" si="131"/>
        <v>0</v>
      </c>
      <c r="EH43" s="195">
        <f t="shared" si="132"/>
        <v>0</v>
      </c>
      <c r="EI43" s="195">
        <f t="shared" si="133"/>
        <v>0</v>
      </c>
      <c r="EJ43" s="195">
        <f t="shared" si="134"/>
        <v>0</v>
      </c>
      <c r="EK43" s="195">
        <f t="shared" si="70"/>
        <v>0</v>
      </c>
      <c r="EL43" s="195">
        <f t="shared" si="71"/>
        <v>0</v>
      </c>
      <c r="EM43" s="195">
        <f t="shared" si="72"/>
        <v>0</v>
      </c>
      <c r="EN43" s="195">
        <f t="shared" si="73"/>
        <v>0</v>
      </c>
      <c r="EO43" s="195">
        <f t="shared" si="74"/>
        <v>0</v>
      </c>
      <c r="EP43" s="195">
        <f t="shared" si="75"/>
        <v>0</v>
      </c>
    </row>
    <row r="44" spans="2:146" x14ac:dyDescent="0.2">
      <c r="B44" s="126">
        <f t="shared" si="12"/>
        <v>1</v>
      </c>
      <c r="C44" s="126" t="str">
        <f t="shared" ca="1" si="83"/>
        <v/>
      </c>
      <c r="D44" s="126" t="str">
        <f t="shared" ca="1" si="84"/>
        <v/>
      </c>
      <c r="E44" s="126" t="str">
        <f t="shared" ca="1" si="85"/>
        <v/>
      </c>
      <c r="F44" s="127" t="str">
        <f ca="1">OFFSET(prihlasky!$H$1,$CJ44,0)</f>
        <v/>
      </c>
      <c r="G44" s="127" t="str">
        <f ca="1">IF(OFFSET(prihlasky!$B$1,$CJ44,0)="","",(OFFSET(prihlasky!$B$1,$CJ44,0)))</f>
        <v/>
      </c>
      <c r="H44" s="127">
        <f ca="1">OFFSET(prihlasky!$I$1,$CJ44,0)</f>
        <v>0</v>
      </c>
      <c r="I44" s="127">
        <f ca="1">OFFSET(prihlasky!$A$1,$CJ44,0)</f>
        <v>0</v>
      </c>
      <c r="J44" s="126">
        <f t="shared" si="86"/>
        <v>0</v>
      </c>
      <c r="K44" s="159">
        <f t="shared" si="87"/>
        <v>0</v>
      </c>
      <c r="L44" s="131">
        <f t="shared" ca="1" si="88"/>
        <v>0</v>
      </c>
      <c r="M44" s="127" t="str">
        <f ca="1">IF(OR(CH44=0,ISERROR(MATCH(I44,KKoef!E:E,0))),"",MATCH(I44,KKoef!E:E,0)-1)</f>
        <v/>
      </c>
      <c r="N44" s="127" t="str">
        <f ca="1">IF(M44="","",OFFSET(KKoef!$B$1,M44,0))</f>
        <v/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250"/>
      <c r="AA44" s="119">
        <f t="shared" ca="1" si="80"/>
        <v>0</v>
      </c>
      <c r="AB44" s="252">
        <f t="shared" si="76"/>
        <v>0</v>
      </c>
      <c r="AC44" s="119">
        <f t="shared" si="77"/>
        <v>0</v>
      </c>
      <c r="AD44" s="252">
        <f t="shared" si="78"/>
        <v>0</v>
      </c>
      <c r="AE44" s="170">
        <f t="shared" ca="1" si="81"/>
        <v>0</v>
      </c>
      <c r="AF44" s="22"/>
      <c r="AG44" s="224"/>
      <c r="AH44" s="194"/>
      <c r="AI44" s="194"/>
      <c r="AJ44" s="194"/>
      <c r="AK44" s="225"/>
      <c r="AL44" s="224"/>
      <c r="AM44" s="194"/>
      <c r="AN44" s="194"/>
      <c r="AO44" s="194"/>
      <c r="AP44" s="225"/>
      <c r="AQ44" s="224"/>
      <c r="AR44" s="194"/>
      <c r="AS44" s="194"/>
      <c r="AT44" s="194"/>
      <c r="AU44" s="225"/>
      <c r="AV44" s="224"/>
      <c r="AW44" s="194"/>
      <c r="AX44" s="194"/>
      <c r="AY44" s="194"/>
      <c r="AZ44" s="225"/>
      <c r="BA44" s="224"/>
      <c r="BB44" s="194"/>
      <c r="BC44" s="194"/>
      <c r="BD44" s="194"/>
      <c r="BE44" s="225"/>
      <c r="BF44" s="224"/>
      <c r="BG44" s="194"/>
      <c r="BH44" s="194"/>
      <c r="BI44" s="194"/>
      <c r="BJ44" s="225"/>
      <c r="BK44" s="212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215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69">
        <f t="shared" si="21"/>
        <v>0</v>
      </c>
      <c r="CH44" s="26">
        <f t="shared" si="82"/>
        <v>0</v>
      </c>
      <c r="CJ44" s="39">
        <v>36</v>
      </c>
      <c r="CK44" s="16">
        <f t="shared" si="89"/>
        <v>0</v>
      </c>
      <c r="CL44" s="51">
        <f t="shared" ca="1" si="79"/>
        <v>0</v>
      </c>
      <c r="CM44" s="51">
        <f t="shared" ca="1" si="79"/>
        <v>0</v>
      </c>
      <c r="CN44" s="51">
        <f t="shared" ca="1" si="79"/>
        <v>0</v>
      </c>
      <c r="CO44" s="51">
        <f t="shared" ca="1" si="90"/>
        <v>0</v>
      </c>
      <c r="CQ44" s="107">
        <f t="shared" si="91"/>
        <v>0</v>
      </c>
      <c r="CR44" s="107">
        <f t="shared" si="92"/>
        <v>0</v>
      </c>
      <c r="CS44" s="107">
        <f t="shared" si="93"/>
        <v>0</v>
      </c>
      <c r="CT44" s="107">
        <f t="shared" si="94"/>
        <v>0</v>
      </c>
      <c r="CU44" s="107">
        <f t="shared" si="95"/>
        <v>0</v>
      </c>
      <c r="CV44" s="107">
        <f t="shared" si="96"/>
        <v>0</v>
      </c>
      <c r="CW44" s="107">
        <f t="shared" si="97"/>
        <v>0</v>
      </c>
      <c r="CX44" s="107">
        <f t="shared" si="98"/>
        <v>0</v>
      </c>
      <c r="CY44" s="107">
        <f t="shared" si="99"/>
        <v>0</v>
      </c>
      <c r="CZ44" s="107">
        <f t="shared" si="100"/>
        <v>0</v>
      </c>
      <c r="DA44" s="107">
        <f t="shared" si="101"/>
        <v>0</v>
      </c>
      <c r="DB44" s="107">
        <f t="shared" si="102"/>
        <v>0</v>
      </c>
      <c r="DC44" s="107">
        <f t="shared" si="103"/>
        <v>0</v>
      </c>
      <c r="DD44" s="107">
        <f t="shared" si="104"/>
        <v>0</v>
      </c>
      <c r="DE44" s="107">
        <f t="shared" si="105"/>
        <v>0</v>
      </c>
      <c r="DF44" s="107">
        <f t="shared" si="106"/>
        <v>0</v>
      </c>
      <c r="DG44" s="107">
        <f t="shared" si="107"/>
        <v>0</v>
      </c>
      <c r="DH44" s="107">
        <f t="shared" si="108"/>
        <v>0</v>
      </c>
      <c r="DI44" s="107">
        <f t="shared" si="109"/>
        <v>0</v>
      </c>
      <c r="DJ44" s="107">
        <f t="shared" si="110"/>
        <v>0</v>
      </c>
      <c r="DK44" s="107">
        <f t="shared" si="111"/>
        <v>0</v>
      </c>
      <c r="DL44" s="107">
        <f t="shared" si="112"/>
        <v>0</v>
      </c>
      <c r="DM44" s="107">
        <f t="shared" si="113"/>
        <v>0</v>
      </c>
      <c r="DN44" s="107">
        <f t="shared" si="114"/>
        <v>0</v>
      </c>
      <c r="DO44" s="107">
        <f t="shared" si="115"/>
        <v>0</v>
      </c>
      <c r="DP44" s="107">
        <f t="shared" si="116"/>
        <v>0</v>
      </c>
      <c r="DQ44" s="107">
        <f t="shared" si="117"/>
        <v>0</v>
      </c>
      <c r="DR44" s="107">
        <f t="shared" si="118"/>
        <v>0</v>
      </c>
      <c r="DS44" s="107">
        <f t="shared" si="119"/>
        <v>0</v>
      </c>
      <c r="DT44" s="107">
        <f t="shared" si="120"/>
        <v>0</v>
      </c>
      <c r="DV44" s="107">
        <f t="shared" si="121"/>
        <v>0</v>
      </c>
      <c r="DW44" s="107">
        <f t="shared" si="122"/>
        <v>0</v>
      </c>
      <c r="DX44" s="107">
        <f t="shared" si="123"/>
        <v>0</v>
      </c>
      <c r="DY44" s="107">
        <f t="shared" si="124"/>
        <v>0</v>
      </c>
      <c r="DZ44" s="107">
        <f t="shared" si="125"/>
        <v>0</v>
      </c>
      <c r="EA44" s="107">
        <f t="shared" si="126"/>
        <v>0</v>
      </c>
      <c r="EB44" s="107">
        <f t="shared" si="127"/>
        <v>0</v>
      </c>
      <c r="EC44" s="107">
        <f t="shared" si="128"/>
        <v>0</v>
      </c>
      <c r="ED44" s="107">
        <f t="shared" si="129"/>
        <v>0</v>
      </c>
      <c r="EE44" s="107">
        <f t="shared" si="130"/>
        <v>0</v>
      </c>
      <c r="EG44" s="195">
        <f t="shared" si="131"/>
        <v>0</v>
      </c>
      <c r="EH44" s="195">
        <f t="shared" si="132"/>
        <v>0</v>
      </c>
      <c r="EI44" s="195">
        <f t="shared" si="133"/>
        <v>0</v>
      </c>
      <c r="EJ44" s="195">
        <f t="shared" si="134"/>
        <v>0</v>
      </c>
      <c r="EK44" s="195">
        <f t="shared" si="70"/>
        <v>0</v>
      </c>
      <c r="EL44" s="195">
        <f t="shared" si="71"/>
        <v>0</v>
      </c>
      <c r="EM44" s="195">
        <f t="shared" si="72"/>
        <v>0</v>
      </c>
      <c r="EN44" s="195">
        <f t="shared" si="73"/>
        <v>0</v>
      </c>
      <c r="EO44" s="195">
        <f t="shared" si="74"/>
        <v>0</v>
      </c>
      <c r="EP44" s="195">
        <f t="shared" si="75"/>
        <v>0</v>
      </c>
    </row>
    <row r="45" spans="2:146" x14ac:dyDescent="0.2">
      <c r="B45" s="126">
        <f t="shared" si="12"/>
        <v>1</v>
      </c>
      <c r="C45" s="126" t="str">
        <f t="shared" ca="1" si="83"/>
        <v/>
      </c>
      <c r="D45" s="126" t="str">
        <f t="shared" ca="1" si="84"/>
        <v/>
      </c>
      <c r="E45" s="126" t="str">
        <f t="shared" ca="1" si="85"/>
        <v/>
      </c>
      <c r="F45" s="127" t="str">
        <f ca="1">OFFSET(prihlasky!$H$1,$CJ45,0)</f>
        <v/>
      </c>
      <c r="G45" s="127" t="str">
        <f ca="1">IF(OFFSET(prihlasky!$B$1,$CJ45,0)="","",(OFFSET(prihlasky!$B$1,$CJ45,0)))</f>
        <v/>
      </c>
      <c r="H45" s="127">
        <f ca="1">OFFSET(prihlasky!$I$1,$CJ45,0)</f>
        <v>0</v>
      </c>
      <c r="I45" s="127">
        <f ca="1">OFFSET(prihlasky!$A$1,$CJ45,0)</f>
        <v>0</v>
      </c>
      <c r="J45" s="126">
        <f t="shared" si="86"/>
        <v>0</v>
      </c>
      <c r="K45" s="159">
        <f t="shared" si="87"/>
        <v>0</v>
      </c>
      <c r="L45" s="131">
        <f t="shared" ca="1" si="88"/>
        <v>0</v>
      </c>
      <c r="M45" s="127" t="str">
        <f ca="1">IF(OR(CH45=0,ISERROR(MATCH(I45,KKoef!E:E,0))),"",MATCH(I45,KKoef!E:E,0)-1)</f>
        <v/>
      </c>
      <c r="N45" s="127" t="str">
        <f ca="1">IF(M45="","",OFFSET(KKoef!$B$1,M45,0))</f>
        <v/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250"/>
      <c r="AA45" s="119">
        <f t="shared" ca="1" si="80"/>
        <v>0</v>
      </c>
      <c r="AB45" s="252">
        <f t="shared" si="76"/>
        <v>0</v>
      </c>
      <c r="AC45" s="119">
        <f t="shared" si="77"/>
        <v>0</v>
      </c>
      <c r="AD45" s="252">
        <f t="shared" si="78"/>
        <v>0</v>
      </c>
      <c r="AE45" s="170">
        <f t="shared" ca="1" si="81"/>
        <v>0</v>
      </c>
      <c r="AF45" s="22"/>
      <c r="AG45" s="224"/>
      <c r="AH45" s="194"/>
      <c r="AI45" s="194"/>
      <c r="AJ45" s="194"/>
      <c r="AK45" s="225"/>
      <c r="AL45" s="224"/>
      <c r="AM45" s="194"/>
      <c r="AN45" s="194"/>
      <c r="AO45" s="194"/>
      <c r="AP45" s="225"/>
      <c r="AQ45" s="224"/>
      <c r="AR45" s="194"/>
      <c r="AS45" s="194"/>
      <c r="AT45" s="194"/>
      <c r="AU45" s="225"/>
      <c r="AV45" s="224"/>
      <c r="AW45" s="194"/>
      <c r="AX45" s="194"/>
      <c r="AY45" s="194"/>
      <c r="AZ45" s="225"/>
      <c r="BA45" s="224"/>
      <c r="BB45" s="194"/>
      <c r="BC45" s="194"/>
      <c r="BD45" s="194"/>
      <c r="BE45" s="225"/>
      <c r="BF45" s="224"/>
      <c r="BG45" s="194"/>
      <c r="BH45" s="194"/>
      <c r="BI45" s="194"/>
      <c r="BJ45" s="225"/>
      <c r="BK45" s="212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215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69">
        <f t="shared" si="21"/>
        <v>0</v>
      </c>
      <c r="CH45" s="26">
        <f t="shared" si="82"/>
        <v>0</v>
      </c>
      <c r="CJ45" s="39">
        <v>37</v>
      </c>
      <c r="CK45" s="16">
        <f t="shared" si="89"/>
        <v>0</v>
      </c>
      <c r="CL45" s="51">
        <f t="shared" ca="1" si="79"/>
        <v>0</v>
      </c>
      <c r="CM45" s="51">
        <f t="shared" ca="1" si="79"/>
        <v>0</v>
      </c>
      <c r="CN45" s="51">
        <f t="shared" ca="1" si="79"/>
        <v>0</v>
      </c>
      <c r="CO45" s="51">
        <f t="shared" ca="1" si="90"/>
        <v>0</v>
      </c>
      <c r="CQ45" s="107">
        <f t="shared" si="91"/>
        <v>0</v>
      </c>
      <c r="CR45" s="107">
        <f t="shared" si="92"/>
        <v>0</v>
      </c>
      <c r="CS45" s="107">
        <f t="shared" si="93"/>
        <v>0</v>
      </c>
      <c r="CT45" s="107">
        <f t="shared" si="94"/>
        <v>0</v>
      </c>
      <c r="CU45" s="107">
        <f t="shared" si="95"/>
        <v>0</v>
      </c>
      <c r="CV45" s="107">
        <f t="shared" si="96"/>
        <v>0</v>
      </c>
      <c r="CW45" s="107">
        <f t="shared" si="97"/>
        <v>0</v>
      </c>
      <c r="CX45" s="107">
        <f t="shared" si="98"/>
        <v>0</v>
      </c>
      <c r="CY45" s="107">
        <f t="shared" si="99"/>
        <v>0</v>
      </c>
      <c r="CZ45" s="107">
        <f t="shared" si="100"/>
        <v>0</v>
      </c>
      <c r="DA45" s="107">
        <f t="shared" si="101"/>
        <v>0</v>
      </c>
      <c r="DB45" s="107">
        <f t="shared" si="102"/>
        <v>0</v>
      </c>
      <c r="DC45" s="107">
        <f t="shared" si="103"/>
        <v>0</v>
      </c>
      <c r="DD45" s="107">
        <f t="shared" si="104"/>
        <v>0</v>
      </c>
      <c r="DE45" s="107">
        <f t="shared" si="105"/>
        <v>0</v>
      </c>
      <c r="DF45" s="107">
        <f t="shared" si="106"/>
        <v>0</v>
      </c>
      <c r="DG45" s="107">
        <f t="shared" si="107"/>
        <v>0</v>
      </c>
      <c r="DH45" s="107">
        <f t="shared" si="108"/>
        <v>0</v>
      </c>
      <c r="DI45" s="107">
        <f t="shared" si="109"/>
        <v>0</v>
      </c>
      <c r="DJ45" s="107">
        <f t="shared" si="110"/>
        <v>0</v>
      </c>
      <c r="DK45" s="107">
        <f t="shared" si="111"/>
        <v>0</v>
      </c>
      <c r="DL45" s="107">
        <f t="shared" si="112"/>
        <v>0</v>
      </c>
      <c r="DM45" s="107">
        <f t="shared" si="113"/>
        <v>0</v>
      </c>
      <c r="DN45" s="107">
        <f t="shared" si="114"/>
        <v>0</v>
      </c>
      <c r="DO45" s="107">
        <f t="shared" si="115"/>
        <v>0</v>
      </c>
      <c r="DP45" s="107">
        <f t="shared" si="116"/>
        <v>0</v>
      </c>
      <c r="DQ45" s="107">
        <f t="shared" si="117"/>
        <v>0</v>
      </c>
      <c r="DR45" s="107">
        <f t="shared" si="118"/>
        <v>0</v>
      </c>
      <c r="DS45" s="107">
        <f t="shared" si="119"/>
        <v>0</v>
      </c>
      <c r="DT45" s="107">
        <f t="shared" si="120"/>
        <v>0</v>
      </c>
      <c r="DV45" s="107">
        <f t="shared" si="121"/>
        <v>0</v>
      </c>
      <c r="DW45" s="107">
        <f t="shared" si="122"/>
        <v>0</v>
      </c>
      <c r="DX45" s="107">
        <f t="shared" si="123"/>
        <v>0</v>
      </c>
      <c r="DY45" s="107">
        <f t="shared" si="124"/>
        <v>0</v>
      </c>
      <c r="DZ45" s="107">
        <f t="shared" si="125"/>
        <v>0</v>
      </c>
      <c r="EA45" s="107">
        <f t="shared" si="126"/>
        <v>0</v>
      </c>
      <c r="EB45" s="107">
        <f t="shared" si="127"/>
        <v>0</v>
      </c>
      <c r="EC45" s="107">
        <f t="shared" si="128"/>
        <v>0</v>
      </c>
      <c r="ED45" s="107">
        <f t="shared" si="129"/>
        <v>0</v>
      </c>
      <c r="EE45" s="107">
        <f t="shared" si="130"/>
        <v>0</v>
      </c>
      <c r="EG45" s="195">
        <f t="shared" si="131"/>
        <v>0</v>
      </c>
      <c r="EH45" s="195">
        <f t="shared" si="132"/>
        <v>0</v>
      </c>
      <c r="EI45" s="195">
        <f t="shared" si="133"/>
        <v>0</v>
      </c>
      <c r="EJ45" s="195">
        <f t="shared" si="134"/>
        <v>0</v>
      </c>
      <c r="EK45" s="195">
        <f t="shared" si="70"/>
        <v>0</v>
      </c>
      <c r="EL45" s="195">
        <f t="shared" si="71"/>
        <v>0</v>
      </c>
      <c r="EM45" s="195">
        <f t="shared" si="72"/>
        <v>0</v>
      </c>
      <c r="EN45" s="195">
        <f t="shared" si="73"/>
        <v>0</v>
      </c>
      <c r="EO45" s="195">
        <f t="shared" si="74"/>
        <v>0</v>
      </c>
      <c r="EP45" s="195">
        <f t="shared" si="75"/>
        <v>0</v>
      </c>
    </row>
    <row r="46" spans="2:146" x14ac:dyDescent="0.2">
      <c r="B46" s="126">
        <f t="shared" si="12"/>
        <v>1</v>
      </c>
      <c r="C46" s="126" t="str">
        <f t="shared" ca="1" si="83"/>
        <v/>
      </c>
      <c r="D46" s="126" t="str">
        <f t="shared" ca="1" si="84"/>
        <v/>
      </c>
      <c r="E46" s="126" t="str">
        <f t="shared" ca="1" si="85"/>
        <v/>
      </c>
      <c r="F46" s="127" t="str">
        <f ca="1">OFFSET(prihlasky!$H$1,$CJ46,0)</f>
        <v/>
      </c>
      <c r="G46" s="127" t="str">
        <f ca="1">IF(OFFSET(prihlasky!$B$1,$CJ46,0)="","",(OFFSET(prihlasky!$B$1,$CJ46,0)))</f>
        <v/>
      </c>
      <c r="H46" s="127">
        <f ca="1">OFFSET(prihlasky!$I$1,$CJ46,0)</f>
        <v>0</v>
      </c>
      <c r="I46" s="127">
        <f ca="1">OFFSET(prihlasky!$A$1,$CJ46,0)</f>
        <v>0</v>
      </c>
      <c r="J46" s="126">
        <f t="shared" si="86"/>
        <v>0</v>
      </c>
      <c r="K46" s="159">
        <f t="shared" si="87"/>
        <v>0</v>
      </c>
      <c r="L46" s="131">
        <f t="shared" ca="1" si="88"/>
        <v>0</v>
      </c>
      <c r="M46" s="127" t="str">
        <f ca="1">IF(OR(CH46=0,ISERROR(MATCH(I46,KKoef!E:E,0))),"",MATCH(I46,KKoef!E:E,0)-1)</f>
        <v/>
      </c>
      <c r="N46" s="127" t="str">
        <f ca="1">IF(M46="","",OFFSET(KKoef!$B$1,M46,0))</f>
        <v/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250"/>
      <c r="AA46" s="119">
        <f t="shared" ca="1" si="80"/>
        <v>0</v>
      </c>
      <c r="AB46" s="252">
        <f t="shared" si="76"/>
        <v>0</v>
      </c>
      <c r="AC46" s="119">
        <f t="shared" si="77"/>
        <v>0</v>
      </c>
      <c r="AD46" s="252">
        <f t="shared" si="78"/>
        <v>0</v>
      </c>
      <c r="AE46" s="170">
        <f t="shared" ca="1" si="81"/>
        <v>0</v>
      </c>
      <c r="AF46" s="22"/>
      <c r="AG46" s="224"/>
      <c r="AH46" s="194"/>
      <c r="AI46" s="194"/>
      <c r="AJ46" s="194"/>
      <c r="AK46" s="225"/>
      <c r="AL46" s="224"/>
      <c r="AM46" s="194"/>
      <c r="AN46" s="194"/>
      <c r="AO46" s="194"/>
      <c r="AP46" s="225"/>
      <c r="AQ46" s="224"/>
      <c r="AR46" s="194"/>
      <c r="AS46" s="194"/>
      <c r="AT46" s="194"/>
      <c r="AU46" s="225"/>
      <c r="AV46" s="224"/>
      <c r="AW46" s="194"/>
      <c r="AX46" s="194"/>
      <c r="AY46" s="194"/>
      <c r="AZ46" s="225"/>
      <c r="BA46" s="224"/>
      <c r="BB46" s="194"/>
      <c r="BC46" s="194"/>
      <c r="BD46" s="194"/>
      <c r="BE46" s="225"/>
      <c r="BF46" s="224"/>
      <c r="BG46" s="194"/>
      <c r="BH46" s="194"/>
      <c r="BI46" s="194"/>
      <c r="BJ46" s="225"/>
      <c r="BK46" s="212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215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69">
        <f t="shared" si="21"/>
        <v>0</v>
      </c>
      <c r="CH46" s="26">
        <f t="shared" si="82"/>
        <v>0</v>
      </c>
      <c r="CJ46" s="39">
        <v>38</v>
      </c>
      <c r="CK46" s="16">
        <f t="shared" si="89"/>
        <v>0</v>
      </c>
      <c r="CL46" s="51">
        <f t="shared" ca="1" si="79"/>
        <v>0</v>
      </c>
      <c r="CM46" s="51">
        <f t="shared" ca="1" si="79"/>
        <v>0</v>
      </c>
      <c r="CN46" s="51">
        <f t="shared" ca="1" si="79"/>
        <v>0</v>
      </c>
      <c r="CO46" s="51">
        <f t="shared" ca="1" si="90"/>
        <v>0</v>
      </c>
      <c r="CQ46" s="107">
        <f t="shared" si="91"/>
        <v>0</v>
      </c>
      <c r="CR46" s="107">
        <f t="shared" si="92"/>
        <v>0</v>
      </c>
      <c r="CS46" s="107">
        <f t="shared" si="93"/>
        <v>0</v>
      </c>
      <c r="CT46" s="107">
        <f t="shared" si="94"/>
        <v>0</v>
      </c>
      <c r="CU46" s="107">
        <f t="shared" si="95"/>
        <v>0</v>
      </c>
      <c r="CV46" s="107">
        <f t="shared" si="96"/>
        <v>0</v>
      </c>
      <c r="CW46" s="107">
        <f t="shared" si="97"/>
        <v>0</v>
      </c>
      <c r="CX46" s="107">
        <f t="shared" si="98"/>
        <v>0</v>
      </c>
      <c r="CY46" s="107">
        <f t="shared" si="99"/>
        <v>0</v>
      </c>
      <c r="CZ46" s="107">
        <f t="shared" si="100"/>
        <v>0</v>
      </c>
      <c r="DA46" s="107">
        <f t="shared" si="101"/>
        <v>0</v>
      </c>
      <c r="DB46" s="107">
        <f t="shared" si="102"/>
        <v>0</v>
      </c>
      <c r="DC46" s="107">
        <f t="shared" si="103"/>
        <v>0</v>
      </c>
      <c r="DD46" s="107">
        <f t="shared" si="104"/>
        <v>0</v>
      </c>
      <c r="DE46" s="107">
        <f t="shared" si="105"/>
        <v>0</v>
      </c>
      <c r="DF46" s="107">
        <f t="shared" si="106"/>
        <v>0</v>
      </c>
      <c r="DG46" s="107">
        <f t="shared" si="107"/>
        <v>0</v>
      </c>
      <c r="DH46" s="107">
        <f t="shared" si="108"/>
        <v>0</v>
      </c>
      <c r="DI46" s="107">
        <f t="shared" si="109"/>
        <v>0</v>
      </c>
      <c r="DJ46" s="107">
        <f t="shared" si="110"/>
        <v>0</v>
      </c>
      <c r="DK46" s="107">
        <f t="shared" si="111"/>
        <v>0</v>
      </c>
      <c r="DL46" s="107">
        <f t="shared" si="112"/>
        <v>0</v>
      </c>
      <c r="DM46" s="107">
        <f t="shared" si="113"/>
        <v>0</v>
      </c>
      <c r="DN46" s="107">
        <f t="shared" si="114"/>
        <v>0</v>
      </c>
      <c r="DO46" s="107">
        <f t="shared" si="115"/>
        <v>0</v>
      </c>
      <c r="DP46" s="107">
        <f t="shared" si="116"/>
        <v>0</v>
      </c>
      <c r="DQ46" s="107">
        <f t="shared" si="117"/>
        <v>0</v>
      </c>
      <c r="DR46" s="107">
        <f t="shared" si="118"/>
        <v>0</v>
      </c>
      <c r="DS46" s="107">
        <f t="shared" si="119"/>
        <v>0</v>
      </c>
      <c r="DT46" s="107">
        <f t="shared" si="120"/>
        <v>0</v>
      </c>
      <c r="DV46" s="107">
        <f t="shared" si="121"/>
        <v>0</v>
      </c>
      <c r="DW46" s="107">
        <f t="shared" si="122"/>
        <v>0</v>
      </c>
      <c r="DX46" s="107">
        <f t="shared" si="123"/>
        <v>0</v>
      </c>
      <c r="DY46" s="107">
        <f t="shared" si="124"/>
        <v>0</v>
      </c>
      <c r="DZ46" s="107">
        <f t="shared" si="125"/>
        <v>0</v>
      </c>
      <c r="EA46" s="107">
        <f t="shared" si="126"/>
        <v>0</v>
      </c>
      <c r="EB46" s="107">
        <f t="shared" si="127"/>
        <v>0</v>
      </c>
      <c r="EC46" s="107">
        <f t="shared" si="128"/>
        <v>0</v>
      </c>
      <c r="ED46" s="107">
        <f t="shared" si="129"/>
        <v>0</v>
      </c>
      <c r="EE46" s="107">
        <f t="shared" si="130"/>
        <v>0</v>
      </c>
      <c r="EG46" s="195">
        <f t="shared" si="131"/>
        <v>0</v>
      </c>
      <c r="EH46" s="195">
        <f t="shared" si="132"/>
        <v>0</v>
      </c>
      <c r="EI46" s="195">
        <f t="shared" si="133"/>
        <v>0</v>
      </c>
      <c r="EJ46" s="195">
        <f t="shared" si="134"/>
        <v>0</v>
      </c>
      <c r="EK46" s="195">
        <f t="shared" si="70"/>
        <v>0</v>
      </c>
      <c r="EL46" s="195">
        <f t="shared" si="71"/>
        <v>0</v>
      </c>
      <c r="EM46" s="195">
        <f t="shared" si="72"/>
        <v>0</v>
      </c>
      <c r="EN46" s="195">
        <f t="shared" si="73"/>
        <v>0</v>
      </c>
      <c r="EO46" s="195">
        <f t="shared" si="74"/>
        <v>0</v>
      </c>
      <c r="EP46" s="195">
        <f t="shared" si="75"/>
        <v>0</v>
      </c>
    </row>
    <row r="47" spans="2:146" x14ac:dyDescent="0.2">
      <c r="B47" s="126">
        <f t="shared" si="12"/>
        <v>1</v>
      </c>
      <c r="C47" s="126" t="str">
        <f t="shared" ca="1" si="83"/>
        <v/>
      </c>
      <c r="D47" s="126" t="str">
        <f t="shared" ca="1" si="84"/>
        <v/>
      </c>
      <c r="E47" s="126" t="str">
        <f t="shared" ca="1" si="85"/>
        <v/>
      </c>
      <c r="F47" s="127" t="str">
        <f ca="1">OFFSET(prihlasky!$H$1,$CJ47,0)</f>
        <v/>
      </c>
      <c r="G47" s="127" t="str">
        <f ca="1">IF(OFFSET(prihlasky!$B$1,$CJ47,0)="","",(OFFSET(prihlasky!$B$1,$CJ47,0)))</f>
        <v/>
      </c>
      <c r="H47" s="127">
        <f ca="1">OFFSET(prihlasky!$I$1,$CJ47,0)</f>
        <v>0</v>
      </c>
      <c r="I47" s="127">
        <f ca="1">OFFSET(prihlasky!$A$1,$CJ47,0)</f>
        <v>0</v>
      </c>
      <c r="J47" s="126">
        <f t="shared" si="86"/>
        <v>0</v>
      </c>
      <c r="K47" s="159">
        <f t="shared" si="87"/>
        <v>0</v>
      </c>
      <c r="L47" s="131">
        <f t="shared" ca="1" si="88"/>
        <v>0</v>
      </c>
      <c r="M47" s="127" t="str">
        <f ca="1">IF(OR(CH47=0,ISERROR(MATCH(I47,KKoef!E:E,0))),"",MATCH(I47,KKoef!E:E,0)-1)</f>
        <v/>
      </c>
      <c r="N47" s="127" t="str">
        <f ca="1">IF(M47="","",OFFSET(KKoef!$B$1,M47,0))</f>
        <v/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250"/>
      <c r="AA47" s="119">
        <f t="shared" ca="1" si="80"/>
        <v>0</v>
      </c>
      <c r="AB47" s="252">
        <f t="shared" si="76"/>
        <v>0</v>
      </c>
      <c r="AC47" s="119">
        <f t="shared" si="77"/>
        <v>0</v>
      </c>
      <c r="AD47" s="252">
        <f t="shared" si="78"/>
        <v>0</v>
      </c>
      <c r="AE47" s="170">
        <f t="shared" ca="1" si="81"/>
        <v>0</v>
      </c>
      <c r="AF47" s="22"/>
      <c r="AG47" s="224"/>
      <c r="AH47" s="194"/>
      <c r="AI47" s="194"/>
      <c r="AJ47" s="194"/>
      <c r="AK47" s="225"/>
      <c r="AL47" s="224"/>
      <c r="AM47" s="194"/>
      <c r="AN47" s="194"/>
      <c r="AO47" s="194"/>
      <c r="AP47" s="225"/>
      <c r="AQ47" s="224"/>
      <c r="AR47" s="194"/>
      <c r="AS47" s="194"/>
      <c r="AT47" s="194"/>
      <c r="AU47" s="225"/>
      <c r="AV47" s="224"/>
      <c r="AW47" s="194"/>
      <c r="AX47" s="194"/>
      <c r="AY47" s="194"/>
      <c r="AZ47" s="225"/>
      <c r="BA47" s="224"/>
      <c r="BB47" s="194"/>
      <c r="BC47" s="194"/>
      <c r="BD47" s="194"/>
      <c r="BE47" s="225"/>
      <c r="BF47" s="224"/>
      <c r="BG47" s="194"/>
      <c r="BH47" s="194"/>
      <c r="BI47" s="194"/>
      <c r="BJ47" s="225"/>
      <c r="BK47" s="212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215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69">
        <f t="shared" si="21"/>
        <v>0</v>
      </c>
      <c r="CH47" s="26">
        <f t="shared" si="82"/>
        <v>0</v>
      </c>
      <c r="CJ47" s="39">
        <v>39</v>
      </c>
      <c r="CK47" s="16">
        <f t="shared" si="89"/>
        <v>0</v>
      </c>
      <c r="CL47" s="51">
        <f t="shared" ca="1" si="79"/>
        <v>0</v>
      </c>
      <c r="CM47" s="51">
        <f t="shared" ca="1" si="79"/>
        <v>0</v>
      </c>
      <c r="CN47" s="51">
        <f t="shared" ca="1" si="79"/>
        <v>0</v>
      </c>
      <c r="CO47" s="51">
        <f t="shared" ca="1" si="90"/>
        <v>0</v>
      </c>
      <c r="CQ47" s="107">
        <f t="shared" si="91"/>
        <v>0</v>
      </c>
      <c r="CR47" s="107">
        <f t="shared" si="92"/>
        <v>0</v>
      </c>
      <c r="CS47" s="107">
        <f t="shared" si="93"/>
        <v>0</v>
      </c>
      <c r="CT47" s="107">
        <f t="shared" si="94"/>
        <v>0</v>
      </c>
      <c r="CU47" s="107">
        <f t="shared" si="95"/>
        <v>0</v>
      </c>
      <c r="CV47" s="107">
        <f t="shared" si="96"/>
        <v>0</v>
      </c>
      <c r="CW47" s="107">
        <f t="shared" si="97"/>
        <v>0</v>
      </c>
      <c r="CX47" s="107">
        <f t="shared" si="98"/>
        <v>0</v>
      </c>
      <c r="CY47" s="107">
        <f t="shared" si="99"/>
        <v>0</v>
      </c>
      <c r="CZ47" s="107">
        <f t="shared" si="100"/>
        <v>0</v>
      </c>
      <c r="DA47" s="107">
        <f t="shared" si="101"/>
        <v>0</v>
      </c>
      <c r="DB47" s="107">
        <f t="shared" si="102"/>
        <v>0</v>
      </c>
      <c r="DC47" s="107">
        <f t="shared" si="103"/>
        <v>0</v>
      </c>
      <c r="DD47" s="107">
        <f t="shared" si="104"/>
        <v>0</v>
      </c>
      <c r="DE47" s="107">
        <f t="shared" si="105"/>
        <v>0</v>
      </c>
      <c r="DF47" s="107">
        <f t="shared" si="106"/>
        <v>0</v>
      </c>
      <c r="DG47" s="107">
        <f t="shared" si="107"/>
        <v>0</v>
      </c>
      <c r="DH47" s="107">
        <f t="shared" si="108"/>
        <v>0</v>
      </c>
      <c r="DI47" s="107">
        <f t="shared" si="109"/>
        <v>0</v>
      </c>
      <c r="DJ47" s="107">
        <f t="shared" si="110"/>
        <v>0</v>
      </c>
      <c r="DK47" s="107">
        <f t="shared" si="111"/>
        <v>0</v>
      </c>
      <c r="DL47" s="107">
        <f t="shared" si="112"/>
        <v>0</v>
      </c>
      <c r="DM47" s="107">
        <f t="shared" si="113"/>
        <v>0</v>
      </c>
      <c r="DN47" s="107">
        <f t="shared" si="114"/>
        <v>0</v>
      </c>
      <c r="DO47" s="107">
        <f t="shared" si="115"/>
        <v>0</v>
      </c>
      <c r="DP47" s="107">
        <f t="shared" si="116"/>
        <v>0</v>
      </c>
      <c r="DQ47" s="107">
        <f t="shared" si="117"/>
        <v>0</v>
      </c>
      <c r="DR47" s="107">
        <f t="shared" si="118"/>
        <v>0</v>
      </c>
      <c r="DS47" s="107">
        <f t="shared" si="119"/>
        <v>0</v>
      </c>
      <c r="DT47" s="107">
        <f t="shared" si="120"/>
        <v>0</v>
      </c>
      <c r="DV47" s="107">
        <f t="shared" si="121"/>
        <v>0</v>
      </c>
      <c r="DW47" s="107">
        <f t="shared" si="122"/>
        <v>0</v>
      </c>
      <c r="DX47" s="107">
        <f t="shared" si="123"/>
        <v>0</v>
      </c>
      <c r="DY47" s="107">
        <f t="shared" si="124"/>
        <v>0</v>
      </c>
      <c r="DZ47" s="107">
        <f t="shared" si="125"/>
        <v>0</v>
      </c>
      <c r="EA47" s="107">
        <f t="shared" si="126"/>
        <v>0</v>
      </c>
      <c r="EB47" s="107">
        <f t="shared" si="127"/>
        <v>0</v>
      </c>
      <c r="EC47" s="107">
        <f t="shared" si="128"/>
        <v>0</v>
      </c>
      <c r="ED47" s="107">
        <f t="shared" si="129"/>
        <v>0</v>
      </c>
      <c r="EE47" s="107">
        <f t="shared" si="130"/>
        <v>0</v>
      </c>
      <c r="EG47" s="195">
        <f t="shared" si="131"/>
        <v>0</v>
      </c>
      <c r="EH47" s="195">
        <f t="shared" si="132"/>
        <v>0</v>
      </c>
      <c r="EI47" s="195">
        <f t="shared" si="133"/>
        <v>0</v>
      </c>
      <c r="EJ47" s="195">
        <f t="shared" si="134"/>
        <v>0</v>
      </c>
      <c r="EK47" s="195">
        <f t="shared" si="70"/>
        <v>0</v>
      </c>
      <c r="EL47" s="195">
        <f t="shared" si="71"/>
        <v>0</v>
      </c>
      <c r="EM47" s="195">
        <f t="shared" si="72"/>
        <v>0</v>
      </c>
      <c r="EN47" s="195">
        <f t="shared" si="73"/>
        <v>0</v>
      </c>
      <c r="EO47" s="195">
        <f t="shared" si="74"/>
        <v>0</v>
      </c>
      <c r="EP47" s="195">
        <f t="shared" si="75"/>
        <v>0</v>
      </c>
    </row>
    <row r="48" spans="2:146" x14ac:dyDescent="0.2">
      <c r="B48" s="126">
        <f t="shared" si="12"/>
        <v>1</v>
      </c>
      <c r="C48" s="126" t="str">
        <f t="shared" ca="1" si="83"/>
        <v/>
      </c>
      <c r="D48" s="126" t="str">
        <f t="shared" ca="1" si="84"/>
        <v/>
      </c>
      <c r="E48" s="126" t="str">
        <f t="shared" ca="1" si="85"/>
        <v/>
      </c>
      <c r="F48" s="127" t="str">
        <f ca="1">OFFSET(prihlasky!$H$1,$CJ48,0)</f>
        <v/>
      </c>
      <c r="G48" s="127" t="str">
        <f ca="1">IF(OFFSET(prihlasky!$B$1,$CJ48,0)="","",(OFFSET(prihlasky!$B$1,$CJ48,0)))</f>
        <v/>
      </c>
      <c r="H48" s="127">
        <f ca="1">OFFSET(prihlasky!$I$1,$CJ48,0)</f>
        <v>0</v>
      </c>
      <c r="I48" s="127">
        <f ca="1">OFFSET(prihlasky!$A$1,$CJ48,0)</f>
        <v>0</v>
      </c>
      <c r="J48" s="126">
        <f t="shared" si="86"/>
        <v>0</v>
      </c>
      <c r="K48" s="159">
        <f t="shared" si="87"/>
        <v>0</v>
      </c>
      <c r="L48" s="131">
        <f t="shared" ca="1" si="88"/>
        <v>0</v>
      </c>
      <c r="M48" s="127" t="str">
        <f ca="1">IF(OR(CH48=0,ISERROR(MATCH(I48,KKoef!E:E,0))),"",MATCH(I48,KKoef!E:E,0)-1)</f>
        <v/>
      </c>
      <c r="N48" s="127" t="str">
        <f ca="1">IF(M48="","",OFFSET(KKoef!$B$1,M48,0))</f>
        <v/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250"/>
      <c r="AA48" s="119">
        <f t="shared" ca="1" si="80"/>
        <v>0</v>
      </c>
      <c r="AB48" s="252">
        <f t="shared" si="76"/>
        <v>0</v>
      </c>
      <c r="AC48" s="119">
        <f t="shared" si="77"/>
        <v>0</v>
      </c>
      <c r="AD48" s="252">
        <f t="shared" si="78"/>
        <v>0</v>
      </c>
      <c r="AE48" s="170">
        <f t="shared" ca="1" si="81"/>
        <v>0</v>
      </c>
      <c r="AF48" s="22"/>
      <c r="AG48" s="224"/>
      <c r="AH48" s="194"/>
      <c r="AI48" s="194"/>
      <c r="AJ48" s="194"/>
      <c r="AK48" s="225"/>
      <c r="AL48" s="224"/>
      <c r="AM48" s="194"/>
      <c r="AN48" s="194"/>
      <c r="AO48" s="194"/>
      <c r="AP48" s="225"/>
      <c r="AQ48" s="224"/>
      <c r="AR48" s="194"/>
      <c r="AS48" s="194"/>
      <c r="AT48" s="194"/>
      <c r="AU48" s="225"/>
      <c r="AV48" s="224"/>
      <c r="AW48" s="194"/>
      <c r="AX48" s="194"/>
      <c r="AY48" s="194"/>
      <c r="AZ48" s="225"/>
      <c r="BA48" s="224"/>
      <c r="BB48" s="194"/>
      <c r="BC48" s="194"/>
      <c r="BD48" s="194"/>
      <c r="BE48" s="225"/>
      <c r="BF48" s="224"/>
      <c r="BG48" s="194"/>
      <c r="BH48" s="194"/>
      <c r="BI48" s="194"/>
      <c r="BJ48" s="225"/>
      <c r="BK48" s="212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215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69">
        <f t="shared" si="21"/>
        <v>0</v>
      </c>
      <c r="CH48" s="26">
        <f t="shared" si="82"/>
        <v>0</v>
      </c>
      <c r="CJ48" s="39">
        <v>40</v>
      </c>
      <c r="CK48" s="16">
        <f t="shared" si="89"/>
        <v>0</v>
      </c>
      <c r="CL48" s="51">
        <f t="shared" ca="1" si="79"/>
        <v>0</v>
      </c>
      <c r="CM48" s="51">
        <f t="shared" ca="1" si="79"/>
        <v>0</v>
      </c>
      <c r="CN48" s="51">
        <f t="shared" ca="1" si="79"/>
        <v>0</v>
      </c>
      <c r="CO48" s="51">
        <f t="shared" ca="1" si="90"/>
        <v>0</v>
      </c>
      <c r="CQ48" s="107">
        <f t="shared" si="91"/>
        <v>0</v>
      </c>
      <c r="CR48" s="107">
        <f t="shared" si="92"/>
        <v>0</v>
      </c>
      <c r="CS48" s="107">
        <f t="shared" si="93"/>
        <v>0</v>
      </c>
      <c r="CT48" s="107">
        <f t="shared" si="94"/>
        <v>0</v>
      </c>
      <c r="CU48" s="107">
        <f t="shared" si="95"/>
        <v>0</v>
      </c>
      <c r="CV48" s="107">
        <f t="shared" si="96"/>
        <v>0</v>
      </c>
      <c r="CW48" s="107">
        <f t="shared" si="97"/>
        <v>0</v>
      </c>
      <c r="CX48" s="107">
        <f t="shared" si="98"/>
        <v>0</v>
      </c>
      <c r="CY48" s="107">
        <f t="shared" si="99"/>
        <v>0</v>
      </c>
      <c r="CZ48" s="107">
        <f t="shared" si="100"/>
        <v>0</v>
      </c>
      <c r="DA48" s="107">
        <f t="shared" si="101"/>
        <v>0</v>
      </c>
      <c r="DB48" s="107">
        <f t="shared" si="102"/>
        <v>0</v>
      </c>
      <c r="DC48" s="107">
        <f t="shared" si="103"/>
        <v>0</v>
      </c>
      <c r="DD48" s="107">
        <f t="shared" si="104"/>
        <v>0</v>
      </c>
      <c r="DE48" s="107">
        <f t="shared" si="105"/>
        <v>0</v>
      </c>
      <c r="DF48" s="107">
        <f t="shared" si="106"/>
        <v>0</v>
      </c>
      <c r="DG48" s="107">
        <f t="shared" si="107"/>
        <v>0</v>
      </c>
      <c r="DH48" s="107">
        <f t="shared" si="108"/>
        <v>0</v>
      </c>
      <c r="DI48" s="107">
        <f t="shared" si="109"/>
        <v>0</v>
      </c>
      <c r="DJ48" s="107">
        <f t="shared" si="110"/>
        <v>0</v>
      </c>
      <c r="DK48" s="107">
        <f t="shared" si="111"/>
        <v>0</v>
      </c>
      <c r="DL48" s="107">
        <f t="shared" si="112"/>
        <v>0</v>
      </c>
      <c r="DM48" s="107">
        <f t="shared" si="113"/>
        <v>0</v>
      </c>
      <c r="DN48" s="107">
        <f t="shared" si="114"/>
        <v>0</v>
      </c>
      <c r="DO48" s="107">
        <f t="shared" si="115"/>
        <v>0</v>
      </c>
      <c r="DP48" s="107">
        <f t="shared" si="116"/>
        <v>0</v>
      </c>
      <c r="DQ48" s="107">
        <f t="shared" si="117"/>
        <v>0</v>
      </c>
      <c r="DR48" s="107">
        <f t="shared" si="118"/>
        <v>0</v>
      </c>
      <c r="DS48" s="107">
        <f t="shared" si="119"/>
        <v>0</v>
      </c>
      <c r="DT48" s="107">
        <f t="shared" si="120"/>
        <v>0</v>
      </c>
      <c r="DV48" s="107">
        <f t="shared" si="121"/>
        <v>0</v>
      </c>
      <c r="DW48" s="107">
        <f t="shared" si="122"/>
        <v>0</v>
      </c>
      <c r="DX48" s="107">
        <f t="shared" si="123"/>
        <v>0</v>
      </c>
      <c r="DY48" s="107">
        <f t="shared" si="124"/>
        <v>0</v>
      </c>
      <c r="DZ48" s="107">
        <f t="shared" si="125"/>
        <v>0</v>
      </c>
      <c r="EA48" s="107">
        <f t="shared" si="126"/>
        <v>0</v>
      </c>
      <c r="EB48" s="107">
        <f t="shared" si="127"/>
        <v>0</v>
      </c>
      <c r="EC48" s="107">
        <f t="shared" si="128"/>
        <v>0</v>
      </c>
      <c r="ED48" s="107">
        <f t="shared" si="129"/>
        <v>0</v>
      </c>
      <c r="EE48" s="107">
        <f t="shared" si="130"/>
        <v>0</v>
      </c>
      <c r="EG48" s="195">
        <f t="shared" si="131"/>
        <v>0</v>
      </c>
      <c r="EH48" s="195">
        <f t="shared" si="132"/>
        <v>0</v>
      </c>
      <c r="EI48" s="195">
        <f t="shared" si="133"/>
        <v>0</v>
      </c>
      <c r="EJ48" s="195">
        <f t="shared" si="134"/>
        <v>0</v>
      </c>
      <c r="EK48" s="195">
        <f t="shared" si="70"/>
        <v>0</v>
      </c>
      <c r="EL48" s="195">
        <f t="shared" si="71"/>
        <v>0</v>
      </c>
      <c r="EM48" s="195">
        <f t="shared" si="72"/>
        <v>0</v>
      </c>
      <c r="EN48" s="195">
        <f t="shared" si="73"/>
        <v>0</v>
      </c>
      <c r="EO48" s="195">
        <f t="shared" si="74"/>
        <v>0</v>
      </c>
      <c r="EP48" s="195">
        <f t="shared" si="75"/>
        <v>0</v>
      </c>
    </row>
    <row r="49" spans="2:146" x14ac:dyDescent="0.2">
      <c r="B49" s="126">
        <f t="shared" si="12"/>
        <v>1</v>
      </c>
      <c r="C49" s="126" t="str">
        <f t="shared" ca="1" si="83"/>
        <v/>
      </c>
      <c r="D49" s="126" t="str">
        <f t="shared" ca="1" si="84"/>
        <v/>
      </c>
      <c r="E49" s="126" t="str">
        <f t="shared" ca="1" si="85"/>
        <v/>
      </c>
      <c r="F49" s="127" t="str">
        <f ca="1">OFFSET(prihlasky!$H$1,$CJ49,0)</f>
        <v/>
      </c>
      <c r="G49" s="127" t="str">
        <f ca="1">IF(OFFSET(prihlasky!$B$1,$CJ49,0)="","",(OFFSET(prihlasky!$B$1,$CJ49,0)))</f>
        <v/>
      </c>
      <c r="H49" s="127">
        <f ca="1">OFFSET(prihlasky!$I$1,$CJ49,0)</f>
        <v>0</v>
      </c>
      <c r="I49" s="127">
        <f ca="1">OFFSET(prihlasky!$A$1,$CJ49,0)</f>
        <v>0</v>
      </c>
      <c r="J49" s="126">
        <f t="shared" si="86"/>
        <v>0</v>
      </c>
      <c r="K49" s="159">
        <f t="shared" si="87"/>
        <v>0</v>
      </c>
      <c r="L49" s="131">
        <f t="shared" ca="1" si="88"/>
        <v>0</v>
      </c>
      <c r="M49" s="127" t="str">
        <f ca="1">IF(OR(CH49=0,ISERROR(MATCH(I49,KKoef!E:E,0))),"",MATCH(I49,KKoef!E:E,0)-1)</f>
        <v/>
      </c>
      <c r="N49" s="127" t="str">
        <f ca="1">IF(M49="","",OFFSET(KKoef!$B$1,M49,0))</f>
        <v/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250"/>
      <c r="AA49" s="119">
        <f t="shared" ca="1" si="80"/>
        <v>0</v>
      </c>
      <c r="AB49" s="252">
        <f t="shared" si="76"/>
        <v>0</v>
      </c>
      <c r="AC49" s="119">
        <f t="shared" si="77"/>
        <v>0</v>
      </c>
      <c r="AD49" s="252">
        <f t="shared" si="78"/>
        <v>0</v>
      </c>
      <c r="AE49" s="170">
        <f t="shared" ca="1" si="81"/>
        <v>0</v>
      </c>
      <c r="AF49" s="22"/>
      <c r="AG49" s="224"/>
      <c r="AH49" s="194"/>
      <c r="AI49" s="194"/>
      <c r="AJ49" s="194"/>
      <c r="AK49" s="225"/>
      <c r="AL49" s="224"/>
      <c r="AM49" s="194"/>
      <c r="AN49" s="194"/>
      <c r="AO49" s="194"/>
      <c r="AP49" s="225"/>
      <c r="AQ49" s="224"/>
      <c r="AR49" s="194"/>
      <c r="AS49" s="194"/>
      <c r="AT49" s="194"/>
      <c r="AU49" s="225"/>
      <c r="AV49" s="224"/>
      <c r="AW49" s="194"/>
      <c r="AX49" s="194"/>
      <c r="AY49" s="194"/>
      <c r="AZ49" s="225"/>
      <c r="BA49" s="224"/>
      <c r="BB49" s="194"/>
      <c r="BC49" s="194"/>
      <c r="BD49" s="194"/>
      <c r="BE49" s="225"/>
      <c r="BF49" s="224"/>
      <c r="BG49" s="194"/>
      <c r="BH49" s="194"/>
      <c r="BI49" s="194"/>
      <c r="BJ49" s="225"/>
      <c r="BK49" s="212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215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69">
        <f t="shared" si="21"/>
        <v>0</v>
      </c>
      <c r="CH49" s="26">
        <f t="shared" si="82"/>
        <v>0</v>
      </c>
      <c r="CJ49" s="39">
        <v>41</v>
      </c>
      <c r="CK49" s="16">
        <f t="shared" si="89"/>
        <v>0</v>
      </c>
      <c r="CL49" s="51">
        <f t="shared" ref="CL49:CN68" ca="1" si="135">IF($H49=CL$8,$CK49,0)</f>
        <v>0</v>
      </c>
      <c r="CM49" s="51">
        <f t="shared" ca="1" si="135"/>
        <v>0</v>
      </c>
      <c r="CN49" s="51">
        <f t="shared" ca="1" si="135"/>
        <v>0</v>
      </c>
      <c r="CO49" s="51">
        <f t="shared" ca="1" si="90"/>
        <v>0</v>
      </c>
      <c r="CQ49" s="107">
        <f t="shared" si="91"/>
        <v>0</v>
      </c>
      <c r="CR49" s="107">
        <f t="shared" si="92"/>
        <v>0</v>
      </c>
      <c r="CS49" s="107">
        <f t="shared" si="93"/>
        <v>0</v>
      </c>
      <c r="CT49" s="107">
        <f t="shared" si="94"/>
        <v>0</v>
      </c>
      <c r="CU49" s="107">
        <f t="shared" si="95"/>
        <v>0</v>
      </c>
      <c r="CV49" s="107">
        <f t="shared" si="96"/>
        <v>0</v>
      </c>
      <c r="CW49" s="107">
        <f t="shared" si="97"/>
        <v>0</v>
      </c>
      <c r="CX49" s="107">
        <f t="shared" si="98"/>
        <v>0</v>
      </c>
      <c r="CY49" s="107">
        <f t="shared" si="99"/>
        <v>0</v>
      </c>
      <c r="CZ49" s="107">
        <f t="shared" si="100"/>
        <v>0</v>
      </c>
      <c r="DA49" s="107">
        <f t="shared" si="101"/>
        <v>0</v>
      </c>
      <c r="DB49" s="107">
        <f t="shared" si="102"/>
        <v>0</v>
      </c>
      <c r="DC49" s="107">
        <f t="shared" si="103"/>
        <v>0</v>
      </c>
      <c r="DD49" s="107">
        <f t="shared" si="104"/>
        <v>0</v>
      </c>
      <c r="DE49" s="107">
        <f t="shared" si="105"/>
        <v>0</v>
      </c>
      <c r="DF49" s="107">
        <f t="shared" si="106"/>
        <v>0</v>
      </c>
      <c r="DG49" s="107">
        <f t="shared" si="107"/>
        <v>0</v>
      </c>
      <c r="DH49" s="107">
        <f t="shared" si="108"/>
        <v>0</v>
      </c>
      <c r="DI49" s="107">
        <f t="shared" si="109"/>
        <v>0</v>
      </c>
      <c r="DJ49" s="107">
        <f t="shared" si="110"/>
        <v>0</v>
      </c>
      <c r="DK49" s="107">
        <f t="shared" si="111"/>
        <v>0</v>
      </c>
      <c r="DL49" s="107">
        <f t="shared" si="112"/>
        <v>0</v>
      </c>
      <c r="DM49" s="107">
        <f t="shared" si="113"/>
        <v>0</v>
      </c>
      <c r="DN49" s="107">
        <f t="shared" si="114"/>
        <v>0</v>
      </c>
      <c r="DO49" s="107">
        <f t="shared" si="115"/>
        <v>0</v>
      </c>
      <c r="DP49" s="107">
        <f t="shared" si="116"/>
        <v>0</v>
      </c>
      <c r="DQ49" s="107">
        <f t="shared" si="117"/>
        <v>0</v>
      </c>
      <c r="DR49" s="107">
        <f t="shared" si="118"/>
        <v>0</v>
      </c>
      <c r="DS49" s="107">
        <f t="shared" si="119"/>
        <v>0</v>
      </c>
      <c r="DT49" s="107">
        <f t="shared" si="120"/>
        <v>0</v>
      </c>
      <c r="DV49" s="107">
        <f t="shared" si="121"/>
        <v>0</v>
      </c>
      <c r="DW49" s="107">
        <f t="shared" si="122"/>
        <v>0</v>
      </c>
      <c r="DX49" s="107">
        <f t="shared" si="123"/>
        <v>0</v>
      </c>
      <c r="DY49" s="107">
        <f t="shared" si="124"/>
        <v>0</v>
      </c>
      <c r="DZ49" s="107">
        <f t="shared" si="125"/>
        <v>0</v>
      </c>
      <c r="EA49" s="107">
        <f t="shared" si="126"/>
        <v>0</v>
      </c>
      <c r="EB49" s="107">
        <f t="shared" si="127"/>
        <v>0</v>
      </c>
      <c r="EC49" s="107">
        <f t="shared" si="128"/>
        <v>0</v>
      </c>
      <c r="ED49" s="107">
        <f t="shared" si="129"/>
        <v>0</v>
      </c>
      <c r="EE49" s="107">
        <f t="shared" si="130"/>
        <v>0</v>
      </c>
      <c r="EG49" s="195">
        <f t="shared" si="131"/>
        <v>0</v>
      </c>
      <c r="EH49" s="195">
        <f t="shared" si="132"/>
        <v>0</v>
      </c>
      <c r="EI49" s="195">
        <f t="shared" si="133"/>
        <v>0</v>
      </c>
      <c r="EJ49" s="195">
        <f t="shared" si="134"/>
        <v>0</v>
      </c>
      <c r="EK49" s="195">
        <f t="shared" si="70"/>
        <v>0</v>
      </c>
      <c r="EL49" s="195">
        <f t="shared" si="71"/>
        <v>0</v>
      </c>
      <c r="EM49" s="195">
        <f t="shared" si="72"/>
        <v>0</v>
      </c>
      <c r="EN49" s="195">
        <f t="shared" si="73"/>
        <v>0</v>
      </c>
      <c r="EO49" s="195">
        <f t="shared" si="74"/>
        <v>0</v>
      </c>
      <c r="EP49" s="195">
        <f t="shared" si="75"/>
        <v>0</v>
      </c>
    </row>
    <row r="50" spans="2:146" x14ac:dyDescent="0.2">
      <c r="B50" s="126">
        <f t="shared" si="12"/>
        <v>1</v>
      </c>
      <c r="C50" s="126" t="str">
        <f t="shared" ca="1" si="83"/>
        <v/>
      </c>
      <c r="D50" s="126" t="str">
        <f t="shared" ca="1" si="84"/>
        <v/>
      </c>
      <c r="E50" s="126" t="str">
        <f t="shared" ca="1" si="85"/>
        <v/>
      </c>
      <c r="F50" s="127" t="str">
        <f ca="1">OFFSET(prihlasky!$H$1,$CJ50,0)</f>
        <v/>
      </c>
      <c r="G50" s="127" t="str">
        <f ca="1">IF(OFFSET(prihlasky!$B$1,$CJ50,0)="","",(OFFSET(prihlasky!$B$1,$CJ50,0)))</f>
        <v/>
      </c>
      <c r="H50" s="127">
        <f ca="1">OFFSET(prihlasky!$I$1,$CJ50,0)</f>
        <v>0</v>
      </c>
      <c r="I50" s="127">
        <f ca="1">OFFSET(prihlasky!$A$1,$CJ50,0)</f>
        <v>0</v>
      </c>
      <c r="J50" s="126">
        <f t="shared" si="86"/>
        <v>0</v>
      </c>
      <c r="K50" s="159">
        <f t="shared" si="87"/>
        <v>0</v>
      </c>
      <c r="L50" s="131">
        <f t="shared" ca="1" si="88"/>
        <v>0</v>
      </c>
      <c r="M50" s="127" t="str">
        <f ca="1">IF(OR(CH50=0,ISERROR(MATCH(I50,KKoef!E:E,0))),"",MATCH(I50,KKoef!E:E,0)-1)</f>
        <v/>
      </c>
      <c r="N50" s="127" t="str">
        <f ca="1">IF(M50="","",OFFSET(KKoef!$B$1,M50,0))</f>
        <v/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250"/>
      <c r="AA50" s="119">
        <f t="shared" ca="1" si="80"/>
        <v>0</v>
      </c>
      <c r="AB50" s="252">
        <f t="shared" si="76"/>
        <v>0</v>
      </c>
      <c r="AC50" s="119">
        <f t="shared" si="77"/>
        <v>0</v>
      </c>
      <c r="AD50" s="252">
        <f t="shared" si="78"/>
        <v>0</v>
      </c>
      <c r="AE50" s="170">
        <f t="shared" ca="1" si="81"/>
        <v>0</v>
      </c>
      <c r="AF50" s="22"/>
      <c r="AG50" s="224"/>
      <c r="AH50" s="194"/>
      <c r="AI50" s="194"/>
      <c r="AJ50" s="194"/>
      <c r="AK50" s="225"/>
      <c r="AL50" s="224"/>
      <c r="AM50" s="194"/>
      <c r="AN50" s="194"/>
      <c r="AO50" s="194"/>
      <c r="AP50" s="225"/>
      <c r="AQ50" s="224"/>
      <c r="AR50" s="194"/>
      <c r="AS50" s="194"/>
      <c r="AT50" s="194"/>
      <c r="AU50" s="225"/>
      <c r="AV50" s="224"/>
      <c r="AW50" s="194"/>
      <c r="AX50" s="194"/>
      <c r="AY50" s="194"/>
      <c r="AZ50" s="225"/>
      <c r="BA50" s="224"/>
      <c r="BB50" s="194"/>
      <c r="BC50" s="194"/>
      <c r="BD50" s="194"/>
      <c r="BE50" s="225"/>
      <c r="BF50" s="224"/>
      <c r="BG50" s="194"/>
      <c r="BH50" s="194"/>
      <c r="BI50" s="194"/>
      <c r="BJ50" s="225"/>
      <c r="BK50" s="212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215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69">
        <f t="shared" si="21"/>
        <v>0</v>
      </c>
      <c r="CH50" s="26">
        <f t="shared" si="82"/>
        <v>0</v>
      </c>
      <c r="CJ50" s="39">
        <v>42</v>
      </c>
      <c r="CK50" s="16">
        <f t="shared" si="89"/>
        <v>0</v>
      </c>
      <c r="CL50" s="51">
        <f t="shared" ca="1" si="135"/>
        <v>0</v>
      </c>
      <c r="CM50" s="51">
        <f t="shared" ca="1" si="135"/>
        <v>0</v>
      </c>
      <c r="CN50" s="51">
        <f t="shared" ca="1" si="135"/>
        <v>0</v>
      </c>
      <c r="CO50" s="51">
        <f t="shared" ca="1" si="90"/>
        <v>0</v>
      </c>
      <c r="CQ50" s="107">
        <f t="shared" si="91"/>
        <v>0</v>
      </c>
      <c r="CR50" s="107">
        <f t="shared" si="92"/>
        <v>0</v>
      </c>
      <c r="CS50" s="107">
        <f t="shared" si="93"/>
        <v>0</v>
      </c>
      <c r="CT50" s="107">
        <f t="shared" si="94"/>
        <v>0</v>
      </c>
      <c r="CU50" s="107">
        <f t="shared" si="95"/>
        <v>0</v>
      </c>
      <c r="CV50" s="107">
        <f t="shared" si="96"/>
        <v>0</v>
      </c>
      <c r="CW50" s="107">
        <f t="shared" si="97"/>
        <v>0</v>
      </c>
      <c r="CX50" s="107">
        <f t="shared" si="98"/>
        <v>0</v>
      </c>
      <c r="CY50" s="107">
        <f t="shared" si="99"/>
        <v>0</v>
      </c>
      <c r="CZ50" s="107">
        <f t="shared" si="100"/>
        <v>0</v>
      </c>
      <c r="DA50" s="107">
        <f t="shared" si="101"/>
        <v>0</v>
      </c>
      <c r="DB50" s="107">
        <f t="shared" si="102"/>
        <v>0</v>
      </c>
      <c r="DC50" s="107">
        <f t="shared" si="103"/>
        <v>0</v>
      </c>
      <c r="DD50" s="107">
        <f t="shared" si="104"/>
        <v>0</v>
      </c>
      <c r="DE50" s="107">
        <f t="shared" si="105"/>
        <v>0</v>
      </c>
      <c r="DF50" s="107">
        <f t="shared" si="106"/>
        <v>0</v>
      </c>
      <c r="DG50" s="107">
        <f t="shared" si="107"/>
        <v>0</v>
      </c>
      <c r="DH50" s="107">
        <f t="shared" si="108"/>
        <v>0</v>
      </c>
      <c r="DI50" s="107">
        <f t="shared" si="109"/>
        <v>0</v>
      </c>
      <c r="DJ50" s="107">
        <f t="shared" si="110"/>
        <v>0</v>
      </c>
      <c r="DK50" s="107">
        <f t="shared" si="111"/>
        <v>0</v>
      </c>
      <c r="DL50" s="107">
        <f t="shared" si="112"/>
        <v>0</v>
      </c>
      <c r="DM50" s="107">
        <f t="shared" si="113"/>
        <v>0</v>
      </c>
      <c r="DN50" s="107">
        <f t="shared" si="114"/>
        <v>0</v>
      </c>
      <c r="DO50" s="107">
        <f t="shared" si="115"/>
        <v>0</v>
      </c>
      <c r="DP50" s="107">
        <f t="shared" si="116"/>
        <v>0</v>
      </c>
      <c r="DQ50" s="107">
        <f t="shared" si="117"/>
        <v>0</v>
      </c>
      <c r="DR50" s="107">
        <f t="shared" si="118"/>
        <v>0</v>
      </c>
      <c r="DS50" s="107">
        <f t="shared" si="119"/>
        <v>0</v>
      </c>
      <c r="DT50" s="107">
        <f t="shared" si="120"/>
        <v>0</v>
      </c>
      <c r="DV50" s="107">
        <f t="shared" si="121"/>
        <v>0</v>
      </c>
      <c r="DW50" s="107">
        <f t="shared" si="122"/>
        <v>0</v>
      </c>
      <c r="DX50" s="107">
        <f t="shared" si="123"/>
        <v>0</v>
      </c>
      <c r="DY50" s="107">
        <f t="shared" si="124"/>
        <v>0</v>
      </c>
      <c r="DZ50" s="107">
        <f t="shared" si="125"/>
        <v>0</v>
      </c>
      <c r="EA50" s="107">
        <f t="shared" si="126"/>
        <v>0</v>
      </c>
      <c r="EB50" s="107">
        <f t="shared" si="127"/>
        <v>0</v>
      </c>
      <c r="EC50" s="107">
        <f t="shared" si="128"/>
        <v>0</v>
      </c>
      <c r="ED50" s="107">
        <f t="shared" si="129"/>
        <v>0</v>
      </c>
      <c r="EE50" s="107">
        <f t="shared" si="130"/>
        <v>0</v>
      </c>
      <c r="EG50" s="195">
        <f t="shared" si="131"/>
        <v>0</v>
      </c>
      <c r="EH50" s="195">
        <f t="shared" si="132"/>
        <v>0</v>
      </c>
      <c r="EI50" s="195">
        <f t="shared" si="133"/>
        <v>0</v>
      </c>
      <c r="EJ50" s="195">
        <f t="shared" si="134"/>
        <v>0</v>
      </c>
      <c r="EK50" s="195">
        <f t="shared" si="70"/>
        <v>0</v>
      </c>
      <c r="EL50" s="195">
        <f t="shared" si="71"/>
        <v>0</v>
      </c>
      <c r="EM50" s="195">
        <f t="shared" si="72"/>
        <v>0</v>
      </c>
      <c r="EN50" s="195">
        <f t="shared" si="73"/>
        <v>0</v>
      </c>
      <c r="EO50" s="195">
        <f t="shared" si="74"/>
        <v>0</v>
      </c>
      <c r="EP50" s="195">
        <f t="shared" si="75"/>
        <v>0</v>
      </c>
    </row>
    <row r="51" spans="2:146" x14ac:dyDescent="0.2">
      <c r="B51" s="126">
        <f t="shared" si="12"/>
        <v>1</v>
      </c>
      <c r="C51" s="126" t="str">
        <f t="shared" ca="1" si="83"/>
        <v/>
      </c>
      <c r="D51" s="126" t="str">
        <f t="shared" ca="1" si="84"/>
        <v/>
      </c>
      <c r="E51" s="126" t="str">
        <f t="shared" ca="1" si="85"/>
        <v/>
      </c>
      <c r="F51" s="127" t="str">
        <f ca="1">OFFSET(prihlasky!$H$1,$CJ51,0)</f>
        <v/>
      </c>
      <c r="G51" s="127" t="str">
        <f ca="1">IF(OFFSET(prihlasky!$B$1,$CJ51,0)="","",(OFFSET(prihlasky!$B$1,$CJ51,0)))</f>
        <v/>
      </c>
      <c r="H51" s="127">
        <f ca="1">OFFSET(prihlasky!$I$1,$CJ51,0)</f>
        <v>0</v>
      </c>
      <c r="I51" s="127">
        <f ca="1">OFFSET(prihlasky!$A$1,$CJ51,0)</f>
        <v>0</v>
      </c>
      <c r="J51" s="126">
        <f t="shared" si="86"/>
        <v>0</v>
      </c>
      <c r="K51" s="159">
        <f t="shared" si="87"/>
        <v>0</v>
      </c>
      <c r="L51" s="131">
        <f t="shared" ca="1" si="88"/>
        <v>0</v>
      </c>
      <c r="M51" s="127" t="str">
        <f ca="1">IF(OR(CH51=0,ISERROR(MATCH(I51,KKoef!E:E,0))),"",MATCH(I51,KKoef!E:E,0)-1)</f>
        <v/>
      </c>
      <c r="N51" s="127" t="str">
        <f ca="1">IF(M51="","",OFFSET(KKoef!$B$1,M51,0))</f>
        <v/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250"/>
      <c r="AA51" s="119">
        <f t="shared" ca="1" si="80"/>
        <v>0</v>
      </c>
      <c r="AB51" s="252">
        <f t="shared" si="76"/>
        <v>0</v>
      </c>
      <c r="AC51" s="119">
        <f t="shared" si="77"/>
        <v>0</v>
      </c>
      <c r="AD51" s="252">
        <f t="shared" si="78"/>
        <v>0</v>
      </c>
      <c r="AE51" s="170">
        <f t="shared" ca="1" si="81"/>
        <v>0</v>
      </c>
      <c r="AF51" s="22"/>
      <c r="AG51" s="224"/>
      <c r="AH51" s="194"/>
      <c r="AI51" s="194"/>
      <c r="AJ51" s="194"/>
      <c r="AK51" s="225"/>
      <c r="AL51" s="224"/>
      <c r="AM51" s="194"/>
      <c r="AN51" s="194"/>
      <c r="AO51" s="194"/>
      <c r="AP51" s="225"/>
      <c r="AQ51" s="224"/>
      <c r="AR51" s="194"/>
      <c r="AS51" s="194"/>
      <c r="AT51" s="194"/>
      <c r="AU51" s="225"/>
      <c r="AV51" s="224"/>
      <c r="AW51" s="194"/>
      <c r="AX51" s="194"/>
      <c r="AY51" s="194"/>
      <c r="AZ51" s="225"/>
      <c r="BA51" s="224"/>
      <c r="BB51" s="194"/>
      <c r="BC51" s="194"/>
      <c r="BD51" s="194"/>
      <c r="BE51" s="225"/>
      <c r="BF51" s="224"/>
      <c r="BG51" s="194"/>
      <c r="BH51" s="194"/>
      <c r="BI51" s="194"/>
      <c r="BJ51" s="225"/>
      <c r="BK51" s="212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215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69">
        <f t="shared" si="21"/>
        <v>0</v>
      </c>
      <c r="CH51" s="26">
        <f t="shared" si="82"/>
        <v>0</v>
      </c>
      <c r="CJ51" s="39">
        <v>43</v>
      </c>
      <c r="CK51" s="16">
        <f t="shared" si="89"/>
        <v>0</v>
      </c>
      <c r="CL51" s="51">
        <f t="shared" ca="1" si="135"/>
        <v>0</v>
      </c>
      <c r="CM51" s="51">
        <f t="shared" ca="1" si="135"/>
        <v>0</v>
      </c>
      <c r="CN51" s="51">
        <f t="shared" ca="1" si="135"/>
        <v>0</v>
      </c>
      <c r="CO51" s="51">
        <f t="shared" ca="1" si="90"/>
        <v>0</v>
      </c>
      <c r="CQ51" s="107">
        <f t="shared" si="91"/>
        <v>0</v>
      </c>
      <c r="CR51" s="107">
        <f t="shared" si="92"/>
        <v>0</v>
      </c>
      <c r="CS51" s="107">
        <f t="shared" si="93"/>
        <v>0</v>
      </c>
      <c r="CT51" s="107">
        <f t="shared" si="94"/>
        <v>0</v>
      </c>
      <c r="CU51" s="107">
        <f t="shared" si="95"/>
        <v>0</v>
      </c>
      <c r="CV51" s="107">
        <f t="shared" si="96"/>
        <v>0</v>
      </c>
      <c r="CW51" s="107">
        <f t="shared" si="97"/>
        <v>0</v>
      </c>
      <c r="CX51" s="107">
        <f t="shared" si="98"/>
        <v>0</v>
      </c>
      <c r="CY51" s="107">
        <f t="shared" si="99"/>
        <v>0</v>
      </c>
      <c r="CZ51" s="107">
        <f t="shared" si="100"/>
        <v>0</v>
      </c>
      <c r="DA51" s="107">
        <f t="shared" si="101"/>
        <v>0</v>
      </c>
      <c r="DB51" s="107">
        <f t="shared" si="102"/>
        <v>0</v>
      </c>
      <c r="DC51" s="107">
        <f t="shared" si="103"/>
        <v>0</v>
      </c>
      <c r="DD51" s="107">
        <f t="shared" si="104"/>
        <v>0</v>
      </c>
      <c r="DE51" s="107">
        <f t="shared" si="105"/>
        <v>0</v>
      </c>
      <c r="DF51" s="107">
        <f t="shared" si="106"/>
        <v>0</v>
      </c>
      <c r="DG51" s="107">
        <f t="shared" si="107"/>
        <v>0</v>
      </c>
      <c r="DH51" s="107">
        <f t="shared" si="108"/>
        <v>0</v>
      </c>
      <c r="DI51" s="107">
        <f t="shared" si="109"/>
        <v>0</v>
      </c>
      <c r="DJ51" s="107">
        <f t="shared" si="110"/>
        <v>0</v>
      </c>
      <c r="DK51" s="107">
        <f t="shared" si="111"/>
        <v>0</v>
      </c>
      <c r="DL51" s="107">
        <f t="shared" si="112"/>
        <v>0</v>
      </c>
      <c r="DM51" s="107">
        <f t="shared" si="113"/>
        <v>0</v>
      </c>
      <c r="DN51" s="107">
        <f t="shared" si="114"/>
        <v>0</v>
      </c>
      <c r="DO51" s="107">
        <f t="shared" si="115"/>
        <v>0</v>
      </c>
      <c r="DP51" s="107">
        <f t="shared" si="116"/>
        <v>0</v>
      </c>
      <c r="DQ51" s="107">
        <f t="shared" si="117"/>
        <v>0</v>
      </c>
      <c r="DR51" s="107">
        <f t="shared" si="118"/>
        <v>0</v>
      </c>
      <c r="DS51" s="107">
        <f t="shared" si="119"/>
        <v>0</v>
      </c>
      <c r="DT51" s="107">
        <f t="shared" si="120"/>
        <v>0</v>
      </c>
      <c r="DV51" s="107">
        <f t="shared" si="121"/>
        <v>0</v>
      </c>
      <c r="DW51" s="107">
        <f t="shared" si="122"/>
        <v>0</v>
      </c>
      <c r="DX51" s="107">
        <f t="shared" si="123"/>
        <v>0</v>
      </c>
      <c r="DY51" s="107">
        <f t="shared" si="124"/>
        <v>0</v>
      </c>
      <c r="DZ51" s="107">
        <f t="shared" si="125"/>
        <v>0</v>
      </c>
      <c r="EA51" s="107">
        <f t="shared" si="126"/>
        <v>0</v>
      </c>
      <c r="EB51" s="107">
        <f t="shared" si="127"/>
        <v>0</v>
      </c>
      <c r="EC51" s="107">
        <f t="shared" si="128"/>
        <v>0</v>
      </c>
      <c r="ED51" s="107">
        <f t="shared" si="129"/>
        <v>0</v>
      </c>
      <c r="EE51" s="107">
        <f t="shared" si="130"/>
        <v>0</v>
      </c>
      <c r="EG51" s="195">
        <f t="shared" si="131"/>
        <v>0</v>
      </c>
      <c r="EH51" s="195">
        <f t="shared" si="132"/>
        <v>0</v>
      </c>
      <c r="EI51" s="195">
        <f t="shared" si="133"/>
        <v>0</v>
      </c>
      <c r="EJ51" s="195">
        <f t="shared" si="134"/>
        <v>0</v>
      </c>
      <c r="EK51" s="195">
        <f t="shared" si="70"/>
        <v>0</v>
      </c>
      <c r="EL51" s="195">
        <f t="shared" si="71"/>
        <v>0</v>
      </c>
      <c r="EM51" s="195">
        <f t="shared" si="72"/>
        <v>0</v>
      </c>
      <c r="EN51" s="195">
        <f t="shared" si="73"/>
        <v>0</v>
      </c>
      <c r="EO51" s="195">
        <f t="shared" si="74"/>
        <v>0</v>
      </c>
      <c r="EP51" s="195">
        <f t="shared" si="75"/>
        <v>0</v>
      </c>
    </row>
    <row r="52" spans="2:146" x14ac:dyDescent="0.2">
      <c r="B52" s="126">
        <f t="shared" si="12"/>
        <v>1</v>
      </c>
      <c r="C52" s="126" t="str">
        <f t="shared" ca="1" si="83"/>
        <v/>
      </c>
      <c r="D52" s="126" t="str">
        <f t="shared" ca="1" si="84"/>
        <v/>
      </c>
      <c r="E52" s="126" t="str">
        <f t="shared" ca="1" si="85"/>
        <v/>
      </c>
      <c r="F52" s="127" t="str">
        <f ca="1">OFFSET(prihlasky!$H$1,$CJ52,0)</f>
        <v/>
      </c>
      <c r="G52" s="127" t="str">
        <f ca="1">IF(OFFSET(prihlasky!$B$1,$CJ52,0)="","",(OFFSET(prihlasky!$B$1,$CJ52,0)))</f>
        <v/>
      </c>
      <c r="H52" s="127">
        <f ca="1">OFFSET(prihlasky!$I$1,$CJ52,0)</f>
        <v>0</v>
      </c>
      <c r="I52" s="127">
        <f ca="1">OFFSET(prihlasky!$A$1,$CJ52,0)</f>
        <v>0</v>
      </c>
      <c r="J52" s="126">
        <f t="shared" si="86"/>
        <v>0</v>
      </c>
      <c r="K52" s="159">
        <f t="shared" si="87"/>
        <v>0</v>
      </c>
      <c r="L52" s="131">
        <f t="shared" ca="1" si="88"/>
        <v>0</v>
      </c>
      <c r="M52" s="127" t="str">
        <f ca="1">IF(OR(CH52=0,ISERROR(MATCH(I52,KKoef!E:E,0))),"",MATCH(I52,KKoef!E:E,0)-1)</f>
        <v/>
      </c>
      <c r="N52" s="127" t="str">
        <f ca="1">IF(M52="","",OFFSET(KKoef!$B$1,M52,0))</f>
        <v/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250"/>
      <c r="AA52" s="119">
        <f t="shared" ca="1" si="80"/>
        <v>0</v>
      </c>
      <c r="AB52" s="252">
        <f t="shared" si="76"/>
        <v>0</v>
      </c>
      <c r="AC52" s="119">
        <f t="shared" si="77"/>
        <v>0</v>
      </c>
      <c r="AD52" s="252">
        <f t="shared" si="78"/>
        <v>0</v>
      </c>
      <c r="AE52" s="170">
        <f t="shared" ca="1" si="81"/>
        <v>0</v>
      </c>
      <c r="AF52" s="22"/>
      <c r="AG52" s="224"/>
      <c r="AH52" s="194"/>
      <c r="AI52" s="194"/>
      <c r="AJ52" s="194"/>
      <c r="AK52" s="225"/>
      <c r="AL52" s="224"/>
      <c r="AM52" s="194"/>
      <c r="AN52" s="194"/>
      <c r="AO52" s="194"/>
      <c r="AP52" s="225"/>
      <c r="AQ52" s="224"/>
      <c r="AR52" s="194"/>
      <c r="AS52" s="194"/>
      <c r="AT52" s="194"/>
      <c r="AU52" s="225"/>
      <c r="AV52" s="224"/>
      <c r="AW52" s="194"/>
      <c r="AX52" s="194"/>
      <c r="AY52" s="194"/>
      <c r="AZ52" s="225"/>
      <c r="BA52" s="224"/>
      <c r="BB52" s="194"/>
      <c r="BC52" s="194"/>
      <c r="BD52" s="194"/>
      <c r="BE52" s="225"/>
      <c r="BF52" s="224"/>
      <c r="BG52" s="194"/>
      <c r="BH52" s="194"/>
      <c r="BI52" s="194"/>
      <c r="BJ52" s="225"/>
      <c r="BK52" s="212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215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69">
        <f t="shared" si="21"/>
        <v>0</v>
      </c>
      <c r="CH52" s="26">
        <f t="shared" si="82"/>
        <v>0</v>
      </c>
      <c r="CJ52" s="39">
        <v>44</v>
      </c>
      <c r="CK52" s="16">
        <f t="shared" si="89"/>
        <v>0</v>
      </c>
      <c r="CL52" s="51">
        <f t="shared" ca="1" si="135"/>
        <v>0</v>
      </c>
      <c r="CM52" s="51">
        <f t="shared" ca="1" si="135"/>
        <v>0</v>
      </c>
      <c r="CN52" s="51">
        <f t="shared" ca="1" si="135"/>
        <v>0</v>
      </c>
      <c r="CO52" s="51">
        <f t="shared" ca="1" si="90"/>
        <v>0</v>
      </c>
      <c r="CQ52" s="107">
        <f t="shared" si="91"/>
        <v>0</v>
      </c>
      <c r="CR52" s="107">
        <f t="shared" si="92"/>
        <v>0</v>
      </c>
      <c r="CS52" s="107">
        <f t="shared" si="93"/>
        <v>0</v>
      </c>
      <c r="CT52" s="107">
        <f t="shared" si="94"/>
        <v>0</v>
      </c>
      <c r="CU52" s="107">
        <f t="shared" si="95"/>
        <v>0</v>
      </c>
      <c r="CV52" s="107">
        <f t="shared" si="96"/>
        <v>0</v>
      </c>
      <c r="CW52" s="107">
        <f t="shared" si="97"/>
        <v>0</v>
      </c>
      <c r="CX52" s="107">
        <f t="shared" si="98"/>
        <v>0</v>
      </c>
      <c r="CY52" s="107">
        <f t="shared" si="99"/>
        <v>0</v>
      </c>
      <c r="CZ52" s="107">
        <f t="shared" si="100"/>
        <v>0</v>
      </c>
      <c r="DA52" s="107">
        <f t="shared" si="101"/>
        <v>0</v>
      </c>
      <c r="DB52" s="107">
        <f t="shared" si="102"/>
        <v>0</v>
      </c>
      <c r="DC52" s="107">
        <f t="shared" si="103"/>
        <v>0</v>
      </c>
      <c r="DD52" s="107">
        <f t="shared" si="104"/>
        <v>0</v>
      </c>
      <c r="DE52" s="107">
        <f t="shared" si="105"/>
        <v>0</v>
      </c>
      <c r="DF52" s="107">
        <f t="shared" si="106"/>
        <v>0</v>
      </c>
      <c r="DG52" s="107">
        <f t="shared" si="107"/>
        <v>0</v>
      </c>
      <c r="DH52" s="107">
        <f t="shared" si="108"/>
        <v>0</v>
      </c>
      <c r="DI52" s="107">
        <f t="shared" si="109"/>
        <v>0</v>
      </c>
      <c r="DJ52" s="107">
        <f t="shared" si="110"/>
        <v>0</v>
      </c>
      <c r="DK52" s="107">
        <f t="shared" si="111"/>
        <v>0</v>
      </c>
      <c r="DL52" s="107">
        <f t="shared" si="112"/>
        <v>0</v>
      </c>
      <c r="DM52" s="107">
        <f t="shared" si="113"/>
        <v>0</v>
      </c>
      <c r="DN52" s="107">
        <f t="shared" si="114"/>
        <v>0</v>
      </c>
      <c r="DO52" s="107">
        <f t="shared" si="115"/>
        <v>0</v>
      </c>
      <c r="DP52" s="107">
        <f t="shared" si="116"/>
        <v>0</v>
      </c>
      <c r="DQ52" s="107">
        <f t="shared" si="117"/>
        <v>0</v>
      </c>
      <c r="DR52" s="107">
        <f t="shared" si="118"/>
        <v>0</v>
      </c>
      <c r="DS52" s="107">
        <f t="shared" si="119"/>
        <v>0</v>
      </c>
      <c r="DT52" s="107">
        <f t="shared" si="120"/>
        <v>0</v>
      </c>
      <c r="DV52" s="107">
        <f t="shared" si="121"/>
        <v>0</v>
      </c>
      <c r="DW52" s="107">
        <f t="shared" si="122"/>
        <v>0</v>
      </c>
      <c r="DX52" s="107">
        <f t="shared" si="123"/>
        <v>0</v>
      </c>
      <c r="DY52" s="107">
        <f t="shared" si="124"/>
        <v>0</v>
      </c>
      <c r="DZ52" s="107">
        <f t="shared" si="125"/>
        <v>0</v>
      </c>
      <c r="EA52" s="107">
        <f t="shared" si="126"/>
        <v>0</v>
      </c>
      <c r="EB52" s="107">
        <f t="shared" si="127"/>
        <v>0</v>
      </c>
      <c r="EC52" s="107">
        <f t="shared" si="128"/>
        <v>0</v>
      </c>
      <c r="ED52" s="107">
        <f t="shared" si="129"/>
        <v>0</v>
      </c>
      <c r="EE52" s="107">
        <f t="shared" si="130"/>
        <v>0</v>
      </c>
      <c r="EG52" s="195">
        <f t="shared" si="131"/>
        <v>0</v>
      </c>
      <c r="EH52" s="195">
        <f t="shared" si="132"/>
        <v>0</v>
      </c>
      <c r="EI52" s="195">
        <f t="shared" si="133"/>
        <v>0</v>
      </c>
      <c r="EJ52" s="195">
        <f t="shared" si="134"/>
        <v>0</v>
      </c>
      <c r="EK52" s="195">
        <f t="shared" si="70"/>
        <v>0</v>
      </c>
      <c r="EL52" s="195">
        <f t="shared" si="71"/>
        <v>0</v>
      </c>
      <c r="EM52" s="195">
        <f t="shared" si="72"/>
        <v>0</v>
      </c>
      <c r="EN52" s="195">
        <f t="shared" si="73"/>
        <v>0</v>
      </c>
      <c r="EO52" s="195">
        <f t="shared" si="74"/>
        <v>0</v>
      </c>
      <c r="EP52" s="195">
        <f t="shared" si="75"/>
        <v>0</v>
      </c>
    </row>
    <row r="53" spans="2:146" x14ac:dyDescent="0.2">
      <c r="B53" s="126">
        <f t="shared" si="12"/>
        <v>1</v>
      </c>
      <c r="C53" s="126" t="str">
        <f t="shared" ca="1" si="83"/>
        <v/>
      </c>
      <c r="D53" s="126" t="str">
        <f t="shared" ca="1" si="84"/>
        <v/>
      </c>
      <c r="E53" s="126" t="str">
        <f t="shared" ca="1" si="85"/>
        <v/>
      </c>
      <c r="F53" s="127" t="str">
        <f ca="1">OFFSET(prihlasky!$H$1,$CJ53,0)</f>
        <v/>
      </c>
      <c r="G53" s="127" t="str">
        <f ca="1">IF(OFFSET(prihlasky!$B$1,$CJ53,0)="","",(OFFSET(prihlasky!$B$1,$CJ53,0)))</f>
        <v/>
      </c>
      <c r="H53" s="127">
        <f ca="1">OFFSET(prihlasky!$I$1,$CJ53,0)</f>
        <v>0</v>
      </c>
      <c r="I53" s="127">
        <f ca="1">OFFSET(prihlasky!$A$1,$CJ53,0)</f>
        <v>0</v>
      </c>
      <c r="J53" s="126">
        <f t="shared" si="86"/>
        <v>0</v>
      </c>
      <c r="K53" s="159">
        <f t="shared" si="87"/>
        <v>0</v>
      </c>
      <c r="L53" s="131">
        <f t="shared" ca="1" si="88"/>
        <v>0</v>
      </c>
      <c r="M53" s="127" t="str">
        <f ca="1">IF(OR(CH53=0,ISERROR(MATCH(I53,KKoef!E:E,0))),"",MATCH(I53,KKoef!E:E,0)-1)</f>
        <v/>
      </c>
      <c r="N53" s="127" t="str">
        <f ca="1">IF(M53="","",OFFSET(KKoef!$B$1,M53,0))</f>
        <v/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250"/>
      <c r="AA53" s="119">
        <f t="shared" ca="1" si="80"/>
        <v>0</v>
      </c>
      <c r="AB53" s="252">
        <f t="shared" si="76"/>
        <v>0</v>
      </c>
      <c r="AC53" s="119">
        <f t="shared" si="77"/>
        <v>0</v>
      </c>
      <c r="AD53" s="252">
        <f t="shared" si="78"/>
        <v>0</v>
      </c>
      <c r="AE53" s="170">
        <f t="shared" ca="1" si="81"/>
        <v>0</v>
      </c>
      <c r="AF53" s="22"/>
      <c r="AG53" s="224"/>
      <c r="AH53" s="194"/>
      <c r="AI53" s="194"/>
      <c r="AJ53" s="194"/>
      <c r="AK53" s="225"/>
      <c r="AL53" s="224"/>
      <c r="AM53" s="194"/>
      <c r="AN53" s="194"/>
      <c r="AO53" s="194"/>
      <c r="AP53" s="225"/>
      <c r="AQ53" s="224"/>
      <c r="AR53" s="194"/>
      <c r="AS53" s="194"/>
      <c r="AT53" s="194"/>
      <c r="AU53" s="225"/>
      <c r="AV53" s="224"/>
      <c r="AW53" s="194"/>
      <c r="AX53" s="194"/>
      <c r="AY53" s="194"/>
      <c r="AZ53" s="225"/>
      <c r="BA53" s="224"/>
      <c r="BB53" s="194"/>
      <c r="BC53" s="194"/>
      <c r="BD53" s="194"/>
      <c r="BE53" s="225"/>
      <c r="BF53" s="224"/>
      <c r="BG53" s="194"/>
      <c r="BH53" s="194"/>
      <c r="BI53" s="194"/>
      <c r="BJ53" s="225"/>
      <c r="BK53" s="212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215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69">
        <f t="shared" si="21"/>
        <v>0</v>
      </c>
      <c r="CH53" s="26">
        <f t="shared" si="82"/>
        <v>0</v>
      </c>
      <c r="CJ53" s="39">
        <v>45</v>
      </c>
      <c r="CK53" s="16">
        <f t="shared" si="89"/>
        <v>0</v>
      </c>
      <c r="CL53" s="51">
        <f t="shared" ca="1" si="135"/>
        <v>0</v>
      </c>
      <c r="CM53" s="51">
        <f t="shared" ca="1" si="135"/>
        <v>0</v>
      </c>
      <c r="CN53" s="51">
        <f t="shared" ca="1" si="135"/>
        <v>0</v>
      </c>
      <c r="CO53" s="51">
        <f t="shared" ca="1" si="90"/>
        <v>0</v>
      </c>
      <c r="CQ53" s="107">
        <f t="shared" si="91"/>
        <v>0</v>
      </c>
      <c r="CR53" s="107">
        <f t="shared" si="92"/>
        <v>0</v>
      </c>
      <c r="CS53" s="107">
        <f t="shared" si="93"/>
        <v>0</v>
      </c>
      <c r="CT53" s="107">
        <f t="shared" si="94"/>
        <v>0</v>
      </c>
      <c r="CU53" s="107">
        <f t="shared" si="95"/>
        <v>0</v>
      </c>
      <c r="CV53" s="107">
        <f t="shared" si="96"/>
        <v>0</v>
      </c>
      <c r="CW53" s="107">
        <f t="shared" si="97"/>
        <v>0</v>
      </c>
      <c r="CX53" s="107">
        <f t="shared" si="98"/>
        <v>0</v>
      </c>
      <c r="CY53" s="107">
        <f t="shared" si="99"/>
        <v>0</v>
      </c>
      <c r="CZ53" s="107">
        <f t="shared" si="100"/>
        <v>0</v>
      </c>
      <c r="DA53" s="107">
        <f t="shared" si="101"/>
        <v>0</v>
      </c>
      <c r="DB53" s="107">
        <f t="shared" si="102"/>
        <v>0</v>
      </c>
      <c r="DC53" s="107">
        <f t="shared" si="103"/>
        <v>0</v>
      </c>
      <c r="DD53" s="107">
        <f t="shared" si="104"/>
        <v>0</v>
      </c>
      <c r="DE53" s="107">
        <f t="shared" si="105"/>
        <v>0</v>
      </c>
      <c r="DF53" s="107">
        <f t="shared" si="106"/>
        <v>0</v>
      </c>
      <c r="DG53" s="107">
        <f t="shared" si="107"/>
        <v>0</v>
      </c>
      <c r="DH53" s="107">
        <f t="shared" si="108"/>
        <v>0</v>
      </c>
      <c r="DI53" s="107">
        <f t="shared" si="109"/>
        <v>0</v>
      </c>
      <c r="DJ53" s="107">
        <f t="shared" si="110"/>
        <v>0</v>
      </c>
      <c r="DK53" s="107">
        <f t="shared" si="111"/>
        <v>0</v>
      </c>
      <c r="DL53" s="107">
        <f t="shared" si="112"/>
        <v>0</v>
      </c>
      <c r="DM53" s="107">
        <f t="shared" si="113"/>
        <v>0</v>
      </c>
      <c r="DN53" s="107">
        <f t="shared" si="114"/>
        <v>0</v>
      </c>
      <c r="DO53" s="107">
        <f t="shared" si="115"/>
        <v>0</v>
      </c>
      <c r="DP53" s="107">
        <f t="shared" si="116"/>
        <v>0</v>
      </c>
      <c r="DQ53" s="107">
        <f t="shared" si="117"/>
        <v>0</v>
      </c>
      <c r="DR53" s="107">
        <f t="shared" si="118"/>
        <v>0</v>
      </c>
      <c r="DS53" s="107">
        <f t="shared" si="119"/>
        <v>0</v>
      </c>
      <c r="DT53" s="107">
        <f t="shared" si="120"/>
        <v>0</v>
      </c>
      <c r="DV53" s="107">
        <f t="shared" si="121"/>
        <v>0</v>
      </c>
      <c r="DW53" s="107">
        <f t="shared" si="122"/>
        <v>0</v>
      </c>
      <c r="DX53" s="107">
        <f t="shared" si="123"/>
        <v>0</v>
      </c>
      <c r="DY53" s="107">
        <f t="shared" si="124"/>
        <v>0</v>
      </c>
      <c r="DZ53" s="107">
        <f t="shared" si="125"/>
        <v>0</v>
      </c>
      <c r="EA53" s="107">
        <f t="shared" si="126"/>
        <v>0</v>
      </c>
      <c r="EB53" s="107">
        <f t="shared" si="127"/>
        <v>0</v>
      </c>
      <c r="EC53" s="107">
        <f t="shared" si="128"/>
        <v>0</v>
      </c>
      <c r="ED53" s="107">
        <f t="shared" si="129"/>
        <v>0</v>
      </c>
      <c r="EE53" s="107">
        <f t="shared" si="130"/>
        <v>0</v>
      </c>
      <c r="EG53" s="195">
        <f t="shared" si="131"/>
        <v>0</v>
      </c>
      <c r="EH53" s="195">
        <f t="shared" si="132"/>
        <v>0</v>
      </c>
      <c r="EI53" s="195">
        <f t="shared" si="133"/>
        <v>0</v>
      </c>
      <c r="EJ53" s="195">
        <f t="shared" si="134"/>
        <v>0</v>
      </c>
      <c r="EK53" s="195">
        <f t="shared" si="70"/>
        <v>0</v>
      </c>
      <c r="EL53" s="195">
        <f t="shared" si="71"/>
        <v>0</v>
      </c>
      <c r="EM53" s="195">
        <f t="shared" si="72"/>
        <v>0</v>
      </c>
      <c r="EN53" s="195">
        <f t="shared" si="73"/>
        <v>0</v>
      </c>
      <c r="EO53" s="195">
        <f t="shared" si="74"/>
        <v>0</v>
      </c>
      <c r="EP53" s="195">
        <f t="shared" si="75"/>
        <v>0</v>
      </c>
    </row>
    <row r="54" spans="2:146" x14ac:dyDescent="0.2">
      <c r="B54" s="126">
        <f t="shared" si="12"/>
        <v>1</v>
      </c>
      <c r="C54" s="126" t="str">
        <f t="shared" ca="1" si="83"/>
        <v/>
      </c>
      <c r="D54" s="126" t="str">
        <f t="shared" ca="1" si="84"/>
        <v/>
      </c>
      <c r="E54" s="126" t="str">
        <f t="shared" ca="1" si="85"/>
        <v/>
      </c>
      <c r="F54" s="127" t="str">
        <f ca="1">OFFSET(prihlasky!$H$1,$CJ54,0)</f>
        <v/>
      </c>
      <c r="G54" s="127" t="str">
        <f ca="1">IF(OFFSET(prihlasky!$B$1,$CJ54,0)="","",(OFFSET(prihlasky!$B$1,$CJ54,0)))</f>
        <v/>
      </c>
      <c r="H54" s="127">
        <f ca="1">OFFSET(prihlasky!$I$1,$CJ54,0)</f>
        <v>0</v>
      </c>
      <c r="I54" s="127">
        <f ca="1">OFFSET(prihlasky!$A$1,$CJ54,0)</f>
        <v>0</v>
      </c>
      <c r="J54" s="126">
        <f t="shared" si="86"/>
        <v>0</v>
      </c>
      <c r="K54" s="159">
        <f t="shared" si="87"/>
        <v>0</v>
      </c>
      <c r="L54" s="131">
        <f t="shared" ca="1" si="88"/>
        <v>0</v>
      </c>
      <c r="M54" s="127" t="str">
        <f ca="1">IF(OR(CH54=0,ISERROR(MATCH(I54,KKoef!E:E,0))),"",MATCH(I54,KKoef!E:E,0)-1)</f>
        <v/>
      </c>
      <c r="N54" s="127" t="str">
        <f ca="1">IF(M54="","",OFFSET(KKoef!$B$1,M54,0))</f>
        <v/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250"/>
      <c r="AA54" s="119">
        <f t="shared" ca="1" si="80"/>
        <v>0</v>
      </c>
      <c r="AB54" s="252">
        <f t="shared" si="76"/>
        <v>0</v>
      </c>
      <c r="AC54" s="119">
        <f t="shared" si="77"/>
        <v>0</v>
      </c>
      <c r="AD54" s="252">
        <f t="shared" si="78"/>
        <v>0</v>
      </c>
      <c r="AE54" s="170">
        <f t="shared" ca="1" si="81"/>
        <v>0</v>
      </c>
      <c r="AF54" s="22"/>
      <c r="AG54" s="224"/>
      <c r="AH54" s="194"/>
      <c r="AI54" s="194"/>
      <c r="AJ54" s="194"/>
      <c r="AK54" s="225"/>
      <c r="AL54" s="224"/>
      <c r="AM54" s="194"/>
      <c r="AN54" s="194"/>
      <c r="AO54" s="194"/>
      <c r="AP54" s="225"/>
      <c r="AQ54" s="224"/>
      <c r="AR54" s="194"/>
      <c r="AS54" s="194"/>
      <c r="AT54" s="194"/>
      <c r="AU54" s="225"/>
      <c r="AV54" s="224"/>
      <c r="AW54" s="194"/>
      <c r="AX54" s="194"/>
      <c r="AY54" s="194"/>
      <c r="AZ54" s="225"/>
      <c r="BA54" s="224"/>
      <c r="BB54" s="194"/>
      <c r="BC54" s="194"/>
      <c r="BD54" s="194"/>
      <c r="BE54" s="225"/>
      <c r="BF54" s="224"/>
      <c r="BG54" s="194"/>
      <c r="BH54" s="194"/>
      <c r="BI54" s="194"/>
      <c r="BJ54" s="225"/>
      <c r="BK54" s="212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215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69">
        <f t="shared" si="21"/>
        <v>0</v>
      </c>
      <c r="CH54" s="26">
        <f t="shared" si="82"/>
        <v>0</v>
      </c>
      <c r="CJ54" s="39">
        <v>46</v>
      </c>
      <c r="CK54" s="16">
        <f t="shared" si="89"/>
        <v>0</v>
      </c>
      <c r="CL54" s="51">
        <f t="shared" ca="1" si="135"/>
        <v>0</v>
      </c>
      <c r="CM54" s="51">
        <f t="shared" ca="1" si="135"/>
        <v>0</v>
      </c>
      <c r="CN54" s="51">
        <f t="shared" ca="1" si="135"/>
        <v>0</v>
      </c>
      <c r="CO54" s="51">
        <f t="shared" ca="1" si="90"/>
        <v>0</v>
      </c>
      <c r="CQ54" s="107">
        <f t="shared" si="91"/>
        <v>0</v>
      </c>
      <c r="CR54" s="107">
        <f t="shared" si="92"/>
        <v>0</v>
      </c>
      <c r="CS54" s="107">
        <f t="shared" si="93"/>
        <v>0</v>
      </c>
      <c r="CT54" s="107">
        <f t="shared" si="94"/>
        <v>0</v>
      </c>
      <c r="CU54" s="107">
        <f t="shared" si="95"/>
        <v>0</v>
      </c>
      <c r="CV54" s="107">
        <f t="shared" si="96"/>
        <v>0</v>
      </c>
      <c r="CW54" s="107">
        <f t="shared" si="97"/>
        <v>0</v>
      </c>
      <c r="CX54" s="107">
        <f t="shared" si="98"/>
        <v>0</v>
      </c>
      <c r="CY54" s="107">
        <f t="shared" si="99"/>
        <v>0</v>
      </c>
      <c r="CZ54" s="107">
        <f t="shared" si="100"/>
        <v>0</v>
      </c>
      <c r="DA54" s="107">
        <f t="shared" si="101"/>
        <v>0</v>
      </c>
      <c r="DB54" s="107">
        <f t="shared" si="102"/>
        <v>0</v>
      </c>
      <c r="DC54" s="107">
        <f t="shared" si="103"/>
        <v>0</v>
      </c>
      <c r="DD54" s="107">
        <f t="shared" si="104"/>
        <v>0</v>
      </c>
      <c r="DE54" s="107">
        <f t="shared" si="105"/>
        <v>0</v>
      </c>
      <c r="DF54" s="107">
        <f t="shared" si="106"/>
        <v>0</v>
      </c>
      <c r="DG54" s="107">
        <f t="shared" si="107"/>
        <v>0</v>
      </c>
      <c r="DH54" s="107">
        <f t="shared" si="108"/>
        <v>0</v>
      </c>
      <c r="DI54" s="107">
        <f t="shared" si="109"/>
        <v>0</v>
      </c>
      <c r="DJ54" s="107">
        <f t="shared" si="110"/>
        <v>0</v>
      </c>
      <c r="DK54" s="107">
        <f t="shared" si="111"/>
        <v>0</v>
      </c>
      <c r="DL54" s="107">
        <f t="shared" si="112"/>
        <v>0</v>
      </c>
      <c r="DM54" s="107">
        <f t="shared" si="113"/>
        <v>0</v>
      </c>
      <c r="DN54" s="107">
        <f t="shared" si="114"/>
        <v>0</v>
      </c>
      <c r="DO54" s="107">
        <f t="shared" si="115"/>
        <v>0</v>
      </c>
      <c r="DP54" s="107">
        <f t="shared" si="116"/>
        <v>0</v>
      </c>
      <c r="DQ54" s="107">
        <f t="shared" si="117"/>
        <v>0</v>
      </c>
      <c r="DR54" s="107">
        <f t="shared" si="118"/>
        <v>0</v>
      </c>
      <c r="DS54" s="107">
        <f t="shared" si="119"/>
        <v>0</v>
      </c>
      <c r="DT54" s="107">
        <f t="shared" si="120"/>
        <v>0</v>
      </c>
      <c r="DV54" s="107">
        <f t="shared" si="121"/>
        <v>0</v>
      </c>
      <c r="DW54" s="107">
        <f t="shared" si="122"/>
        <v>0</v>
      </c>
      <c r="DX54" s="107">
        <f t="shared" si="123"/>
        <v>0</v>
      </c>
      <c r="DY54" s="107">
        <f t="shared" si="124"/>
        <v>0</v>
      </c>
      <c r="DZ54" s="107">
        <f t="shared" si="125"/>
        <v>0</v>
      </c>
      <c r="EA54" s="107">
        <f t="shared" si="126"/>
        <v>0</v>
      </c>
      <c r="EB54" s="107">
        <f t="shared" si="127"/>
        <v>0</v>
      </c>
      <c r="EC54" s="107">
        <f t="shared" si="128"/>
        <v>0</v>
      </c>
      <c r="ED54" s="107">
        <f t="shared" si="129"/>
        <v>0</v>
      </c>
      <c r="EE54" s="107">
        <f t="shared" si="130"/>
        <v>0</v>
      </c>
      <c r="EG54" s="195">
        <f t="shared" si="131"/>
        <v>0</v>
      </c>
      <c r="EH54" s="195">
        <f t="shared" si="132"/>
        <v>0</v>
      </c>
      <c r="EI54" s="195">
        <f t="shared" si="133"/>
        <v>0</v>
      </c>
      <c r="EJ54" s="195">
        <f t="shared" si="134"/>
        <v>0</v>
      </c>
      <c r="EK54" s="195">
        <f t="shared" si="70"/>
        <v>0</v>
      </c>
      <c r="EL54" s="195">
        <f t="shared" si="71"/>
        <v>0</v>
      </c>
      <c r="EM54" s="195">
        <f t="shared" si="72"/>
        <v>0</v>
      </c>
      <c r="EN54" s="195">
        <f t="shared" si="73"/>
        <v>0</v>
      </c>
      <c r="EO54" s="195">
        <f t="shared" si="74"/>
        <v>0</v>
      </c>
      <c r="EP54" s="195">
        <f t="shared" si="75"/>
        <v>0</v>
      </c>
    </row>
    <row r="55" spans="2:146" x14ac:dyDescent="0.2">
      <c r="B55" s="126">
        <f t="shared" si="12"/>
        <v>1</v>
      </c>
      <c r="C55" s="126" t="str">
        <f t="shared" ca="1" si="83"/>
        <v/>
      </c>
      <c r="D55" s="126" t="str">
        <f t="shared" ca="1" si="84"/>
        <v/>
      </c>
      <c r="E55" s="126" t="str">
        <f t="shared" ca="1" si="85"/>
        <v/>
      </c>
      <c r="F55" s="127" t="str">
        <f ca="1">OFFSET(prihlasky!$H$1,$CJ55,0)</f>
        <v/>
      </c>
      <c r="G55" s="127" t="str">
        <f ca="1">IF(OFFSET(prihlasky!$B$1,$CJ55,0)="","",(OFFSET(prihlasky!$B$1,$CJ55,0)))</f>
        <v/>
      </c>
      <c r="H55" s="127">
        <f ca="1">OFFSET(prihlasky!$I$1,$CJ55,0)</f>
        <v>0</v>
      </c>
      <c r="I55" s="127">
        <f ca="1">OFFSET(prihlasky!$A$1,$CJ55,0)</f>
        <v>0</v>
      </c>
      <c r="J55" s="126">
        <f t="shared" si="86"/>
        <v>0</v>
      </c>
      <c r="K55" s="159">
        <f t="shared" si="87"/>
        <v>0</v>
      </c>
      <c r="L55" s="131">
        <f t="shared" ca="1" si="88"/>
        <v>0</v>
      </c>
      <c r="M55" s="127" t="str">
        <f ca="1">IF(OR(CH55=0,ISERROR(MATCH(I55,KKoef!E:E,0))),"",MATCH(I55,KKoef!E:E,0)-1)</f>
        <v/>
      </c>
      <c r="N55" s="127" t="str">
        <f ca="1">IF(M55="","",OFFSET(KKoef!$B$1,M55,0))</f>
        <v/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250"/>
      <c r="AA55" s="119">
        <f t="shared" ca="1" si="80"/>
        <v>0</v>
      </c>
      <c r="AB55" s="252">
        <f t="shared" si="76"/>
        <v>0</v>
      </c>
      <c r="AC55" s="119">
        <f t="shared" si="77"/>
        <v>0</v>
      </c>
      <c r="AD55" s="252">
        <f t="shared" si="78"/>
        <v>0</v>
      </c>
      <c r="AE55" s="170">
        <f t="shared" ca="1" si="81"/>
        <v>0</v>
      </c>
      <c r="AF55" s="22"/>
      <c r="AG55" s="224"/>
      <c r="AH55" s="194"/>
      <c r="AI55" s="194"/>
      <c r="AJ55" s="194"/>
      <c r="AK55" s="225"/>
      <c r="AL55" s="224"/>
      <c r="AM55" s="194"/>
      <c r="AN55" s="194"/>
      <c r="AO55" s="194"/>
      <c r="AP55" s="225"/>
      <c r="AQ55" s="224"/>
      <c r="AR55" s="194"/>
      <c r="AS55" s="194"/>
      <c r="AT55" s="194"/>
      <c r="AU55" s="225"/>
      <c r="AV55" s="224"/>
      <c r="AW55" s="194"/>
      <c r="AX55" s="194"/>
      <c r="AY55" s="194"/>
      <c r="AZ55" s="225"/>
      <c r="BA55" s="224"/>
      <c r="BB55" s="194"/>
      <c r="BC55" s="194"/>
      <c r="BD55" s="194"/>
      <c r="BE55" s="225"/>
      <c r="BF55" s="224"/>
      <c r="BG55" s="194"/>
      <c r="BH55" s="194"/>
      <c r="BI55" s="194"/>
      <c r="BJ55" s="225"/>
      <c r="BK55" s="212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215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69">
        <f t="shared" si="21"/>
        <v>0</v>
      </c>
      <c r="CH55" s="26">
        <f t="shared" si="82"/>
        <v>0</v>
      </c>
      <c r="CJ55" s="39">
        <v>47</v>
      </c>
      <c r="CK55" s="16">
        <f t="shared" si="89"/>
        <v>0</v>
      </c>
      <c r="CL55" s="51">
        <f t="shared" ca="1" si="135"/>
        <v>0</v>
      </c>
      <c r="CM55" s="51">
        <f t="shared" ca="1" si="135"/>
        <v>0</v>
      </c>
      <c r="CN55" s="51">
        <f t="shared" ca="1" si="135"/>
        <v>0</v>
      </c>
      <c r="CO55" s="51">
        <f t="shared" ca="1" si="90"/>
        <v>0</v>
      </c>
      <c r="CQ55" s="107">
        <f t="shared" si="91"/>
        <v>0</v>
      </c>
      <c r="CR55" s="107">
        <f t="shared" si="92"/>
        <v>0</v>
      </c>
      <c r="CS55" s="107">
        <f t="shared" si="93"/>
        <v>0</v>
      </c>
      <c r="CT55" s="107">
        <f t="shared" si="94"/>
        <v>0</v>
      </c>
      <c r="CU55" s="107">
        <f t="shared" si="95"/>
        <v>0</v>
      </c>
      <c r="CV55" s="107">
        <f t="shared" si="96"/>
        <v>0</v>
      </c>
      <c r="CW55" s="107">
        <f t="shared" si="97"/>
        <v>0</v>
      </c>
      <c r="CX55" s="107">
        <f t="shared" si="98"/>
        <v>0</v>
      </c>
      <c r="CY55" s="107">
        <f t="shared" si="99"/>
        <v>0</v>
      </c>
      <c r="CZ55" s="107">
        <f t="shared" si="100"/>
        <v>0</v>
      </c>
      <c r="DA55" s="107">
        <f t="shared" si="101"/>
        <v>0</v>
      </c>
      <c r="DB55" s="107">
        <f t="shared" si="102"/>
        <v>0</v>
      </c>
      <c r="DC55" s="107">
        <f t="shared" si="103"/>
        <v>0</v>
      </c>
      <c r="DD55" s="107">
        <f t="shared" si="104"/>
        <v>0</v>
      </c>
      <c r="DE55" s="107">
        <f t="shared" si="105"/>
        <v>0</v>
      </c>
      <c r="DF55" s="107">
        <f t="shared" si="106"/>
        <v>0</v>
      </c>
      <c r="DG55" s="107">
        <f t="shared" si="107"/>
        <v>0</v>
      </c>
      <c r="DH55" s="107">
        <f t="shared" si="108"/>
        <v>0</v>
      </c>
      <c r="DI55" s="107">
        <f t="shared" si="109"/>
        <v>0</v>
      </c>
      <c r="DJ55" s="107">
        <f t="shared" si="110"/>
        <v>0</v>
      </c>
      <c r="DK55" s="107">
        <f t="shared" si="111"/>
        <v>0</v>
      </c>
      <c r="DL55" s="107">
        <f t="shared" si="112"/>
        <v>0</v>
      </c>
      <c r="DM55" s="107">
        <f t="shared" si="113"/>
        <v>0</v>
      </c>
      <c r="DN55" s="107">
        <f t="shared" si="114"/>
        <v>0</v>
      </c>
      <c r="DO55" s="107">
        <f t="shared" si="115"/>
        <v>0</v>
      </c>
      <c r="DP55" s="107">
        <f t="shared" si="116"/>
        <v>0</v>
      </c>
      <c r="DQ55" s="107">
        <f t="shared" si="117"/>
        <v>0</v>
      </c>
      <c r="DR55" s="107">
        <f t="shared" si="118"/>
        <v>0</v>
      </c>
      <c r="DS55" s="107">
        <f t="shared" si="119"/>
        <v>0</v>
      </c>
      <c r="DT55" s="107">
        <f t="shared" si="120"/>
        <v>0</v>
      </c>
      <c r="DV55" s="107">
        <f t="shared" si="121"/>
        <v>0</v>
      </c>
      <c r="DW55" s="107">
        <f t="shared" si="122"/>
        <v>0</v>
      </c>
      <c r="DX55" s="107">
        <f t="shared" si="123"/>
        <v>0</v>
      </c>
      <c r="DY55" s="107">
        <f t="shared" si="124"/>
        <v>0</v>
      </c>
      <c r="DZ55" s="107">
        <f t="shared" si="125"/>
        <v>0</v>
      </c>
      <c r="EA55" s="107">
        <f t="shared" si="126"/>
        <v>0</v>
      </c>
      <c r="EB55" s="107">
        <f t="shared" si="127"/>
        <v>0</v>
      </c>
      <c r="EC55" s="107">
        <f t="shared" si="128"/>
        <v>0</v>
      </c>
      <c r="ED55" s="107">
        <f t="shared" si="129"/>
        <v>0</v>
      </c>
      <c r="EE55" s="107">
        <f t="shared" si="130"/>
        <v>0</v>
      </c>
      <c r="EG55" s="195">
        <f t="shared" si="131"/>
        <v>0</v>
      </c>
      <c r="EH55" s="195">
        <f t="shared" si="132"/>
        <v>0</v>
      </c>
      <c r="EI55" s="195">
        <f t="shared" si="133"/>
        <v>0</v>
      </c>
      <c r="EJ55" s="195">
        <f t="shared" si="134"/>
        <v>0</v>
      </c>
      <c r="EK55" s="195">
        <f t="shared" si="70"/>
        <v>0</v>
      </c>
      <c r="EL55" s="195">
        <f t="shared" si="71"/>
        <v>0</v>
      </c>
      <c r="EM55" s="195">
        <f t="shared" si="72"/>
        <v>0</v>
      </c>
      <c r="EN55" s="195">
        <f t="shared" si="73"/>
        <v>0</v>
      </c>
      <c r="EO55" s="195">
        <f t="shared" si="74"/>
        <v>0</v>
      </c>
      <c r="EP55" s="195">
        <f t="shared" si="75"/>
        <v>0</v>
      </c>
    </row>
    <row r="56" spans="2:146" x14ac:dyDescent="0.2">
      <c r="B56" s="126">
        <f t="shared" si="12"/>
        <v>1</v>
      </c>
      <c r="C56" s="126" t="str">
        <f t="shared" ca="1" si="83"/>
        <v/>
      </c>
      <c r="D56" s="126" t="str">
        <f t="shared" ca="1" si="84"/>
        <v/>
      </c>
      <c r="E56" s="126" t="str">
        <f t="shared" ca="1" si="85"/>
        <v/>
      </c>
      <c r="F56" s="127" t="str">
        <f ca="1">OFFSET(prihlasky!$H$1,$CJ56,0)</f>
        <v/>
      </c>
      <c r="G56" s="127" t="str">
        <f ca="1">IF(OFFSET(prihlasky!$B$1,$CJ56,0)="","",(OFFSET(prihlasky!$B$1,$CJ56,0)))</f>
        <v/>
      </c>
      <c r="H56" s="127">
        <f ca="1">OFFSET(prihlasky!$I$1,$CJ56,0)</f>
        <v>0</v>
      </c>
      <c r="I56" s="127">
        <f ca="1">OFFSET(prihlasky!$A$1,$CJ56,0)</f>
        <v>0</v>
      </c>
      <c r="J56" s="126">
        <f t="shared" si="86"/>
        <v>0</v>
      </c>
      <c r="K56" s="159">
        <f t="shared" si="87"/>
        <v>0</v>
      </c>
      <c r="L56" s="131">
        <f t="shared" ca="1" si="88"/>
        <v>0</v>
      </c>
      <c r="M56" s="127" t="str">
        <f ca="1">IF(OR(CH56=0,ISERROR(MATCH(I56,KKoef!E:E,0))),"",MATCH(I56,KKoef!E:E,0)-1)</f>
        <v/>
      </c>
      <c r="N56" s="127" t="str">
        <f ca="1">IF(M56="","",OFFSET(KKoef!$B$1,M56,0))</f>
        <v/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250"/>
      <c r="AA56" s="119">
        <f t="shared" ca="1" si="80"/>
        <v>0</v>
      </c>
      <c r="AB56" s="252">
        <f t="shared" si="76"/>
        <v>0</v>
      </c>
      <c r="AC56" s="119">
        <f t="shared" si="77"/>
        <v>0</v>
      </c>
      <c r="AD56" s="252">
        <f t="shared" si="78"/>
        <v>0</v>
      </c>
      <c r="AE56" s="170">
        <f t="shared" ca="1" si="81"/>
        <v>0</v>
      </c>
      <c r="AF56" s="22"/>
      <c r="AG56" s="224"/>
      <c r="AH56" s="194"/>
      <c r="AI56" s="194"/>
      <c r="AJ56" s="194"/>
      <c r="AK56" s="225"/>
      <c r="AL56" s="224"/>
      <c r="AM56" s="194"/>
      <c r="AN56" s="194"/>
      <c r="AO56" s="194"/>
      <c r="AP56" s="225"/>
      <c r="AQ56" s="224"/>
      <c r="AR56" s="194"/>
      <c r="AS56" s="194"/>
      <c r="AT56" s="194"/>
      <c r="AU56" s="225"/>
      <c r="AV56" s="224"/>
      <c r="AW56" s="194"/>
      <c r="AX56" s="194"/>
      <c r="AY56" s="194"/>
      <c r="AZ56" s="225"/>
      <c r="BA56" s="224"/>
      <c r="BB56" s="194"/>
      <c r="BC56" s="194"/>
      <c r="BD56" s="194"/>
      <c r="BE56" s="225"/>
      <c r="BF56" s="224"/>
      <c r="BG56" s="194"/>
      <c r="BH56" s="194"/>
      <c r="BI56" s="194"/>
      <c r="BJ56" s="225"/>
      <c r="BK56" s="212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215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69">
        <f t="shared" si="21"/>
        <v>0</v>
      </c>
      <c r="CH56" s="26">
        <f t="shared" si="82"/>
        <v>0</v>
      </c>
      <c r="CJ56" s="39">
        <v>48</v>
      </c>
      <c r="CK56" s="16">
        <f t="shared" si="89"/>
        <v>0</v>
      </c>
      <c r="CL56" s="51">
        <f t="shared" ca="1" si="135"/>
        <v>0</v>
      </c>
      <c r="CM56" s="51">
        <f t="shared" ca="1" si="135"/>
        <v>0</v>
      </c>
      <c r="CN56" s="51">
        <f t="shared" ca="1" si="135"/>
        <v>0</v>
      </c>
      <c r="CO56" s="51">
        <f t="shared" ca="1" si="90"/>
        <v>0</v>
      </c>
      <c r="CQ56" s="107">
        <f t="shared" si="91"/>
        <v>0</v>
      </c>
      <c r="CR56" s="107">
        <f t="shared" si="92"/>
        <v>0</v>
      </c>
      <c r="CS56" s="107">
        <f t="shared" si="93"/>
        <v>0</v>
      </c>
      <c r="CT56" s="107">
        <f t="shared" si="94"/>
        <v>0</v>
      </c>
      <c r="CU56" s="107">
        <f t="shared" si="95"/>
        <v>0</v>
      </c>
      <c r="CV56" s="107">
        <f t="shared" si="96"/>
        <v>0</v>
      </c>
      <c r="CW56" s="107">
        <f t="shared" si="97"/>
        <v>0</v>
      </c>
      <c r="CX56" s="107">
        <f t="shared" si="98"/>
        <v>0</v>
      </c>
      <c r="CY56" s="107">
        <f t="shared" si="99"/>
        <v>0</v>
      </c>
      <c r="CZ56" s="107">
        <f t="shared" si="100"/>
        <v>0</v>
      </c>
      <c r="DA56" s="107">
        <f t="shared" si="101"/>
        <v>0</v>
      </c>
      <c r="DB56" s="107">
        <f t="shared" si="102"/>
        <v>0</v>
      </c>
      <c r="DC56" s="107">
        <f t="shared" si="103"/>
        <v>0</v>
      </c>
      <c r="DD56" s="107">
        <f t="shared" si="104"/>
        <v>0</v>
      </c>
      <c r="DE56" s="107">
        <f t="shared" si="105"/>
        <v>0</v>
      </c>
      <c r="DF56" s="107">
        <f t="shared" si="106"/>
        <v>0</v>
      </c>
      <c r="DG56" s="107">
        <f t="shared" si="107"/>
        <v>0</v>
      </c>
      <c r="DH56" s="107">
        <f t="shared" si="108"/>
        <v>0</v>
      </c>
      <c r="DI56" s="107">
        <f t="shared" si="109"/>
        <v>0</v>
      </c>
      <c r="DJ56" s="107">
        <f t="shared" si="110"/>
        <v>0</v>
      </c>
      <c r="DK56" s="107">
        <f t="shared" si="111"/>
        <v>0</v>
      </c>
      <c r="DL56" s="107">
        <f t="shared" si="112"/>
        <v>0</v>
      </c>
      <c r="DM56" s="107">
        <f t="shared" si="113"/>
        <v>0</v>
      </c>
      <c r="DN56" s="107">
        <f t="shared" si="114"/>
        <v>0</v>
      </c>
      <c r="DO56" s="107">
        <f t="shared" si="115"/>
        <v>0</v>
      </c>
      <c r="DP56" s="107">
        <f t="shared" si="116"/>
        <v>0</v>
      </c>
      <c r="DQ56" s="107">
        <f t="shared" si="117"/>
        <v>0</v>
      </c>
      <c r="DR56" s="107">
        <f t="shared" si="118"/>
        <v>0</v>
      </c>
      <c r="DS56" s="107">
        <f t="shared" si="119"/>
        <v>0</v>
      </c>
      <c r="DT56" s="107">
        <f t="shared" si="120"/>
        <v>0</v>
      </c>
      <c r="DV56" s="107">
        <f t="shared" si="121"/>
        <v>0</v>
      </c>
      <c r="DW56" s="107">
        <f t="shared" si="122"/>
        <v>0</v>
      </c>
      <c r="DX56" s="107">
        <f t="shared" si="123"/>
        <v>0</v>
      </c>
      <c r="DY56" s="107">
        <f t="shared" si="124"/>
        <v>0</v>
      </c>
      <c r="DZ56" s="107">
        <f t="shared" si="125"/>
        <v>0</v>
      </c>
      <c r="EA56" s="107">
        <f t="shared" si="126"/>
        <v>0</v>
      </c>
      <c r="EB56" s="107">
        <f t="shared" si="127"/>
        <v>0</v>
      </c>
      <c r="EC56" s="107">
        <f t="shared" si="128"/>
        <v>0</v>
      </c>
      <c r="ED56" s="107">
        <f t="shared" si="129"/>
        <v>0</v>
      </c>
      <c r="EE56" s="107">
        <f t="shared" si="130"/>
        <v>0</v>
      </c>
      <c r="EG56" s="195">
        <f t="shared" si="131"/>
        <v>0</v>
      </c>
      <c r="EH56" s="195">
        <f t="shared" si="132"/>
        <v>0</v>
      </c>
      <c r="EI56" s="195">
        <f t="shared" si="133"/>
        <v>0</v>
      </c>
      <c r="EJ56" s="195">
        <f t="shared" si="134"/>
        <v>0</v>
      </c>
      <c r="EK56" s="195">
        <f t="shared" si="70"/>
        <v>0</v>
      </c>
      <c r="EL56" s="195">
        <f t="shared" si="71"/>
        <v>0</v>
      </c>
      <c r="EM56" s="195">
        <f t="shared" si="72"/>
        <v>0</v>
      </c>
      <c r="EN56" s="195">
        <f t="shared" si="73"/>
        <v>0</v>
      </c>
      <c r="EO56" s="195">
        <f t="shared" si="74"/>
        <v>0</v>
      </c>
      <c r="EP56" s="195">
        <f t="shared" si="75"/>
        <v>0</v>
      </c>
    </row>
    <row r="57" spans="2:146" x14ac:dyDescent="0.2">
      <c r="B57" s="126">
        <f t="shared" si="12"/>
        <v>1</v>
      </c>
      <c r="C57" s="126" t="str">
        <f t="shared" ca="1" si="83"/>
        <v/>
      </c>
      <c r="D57" s="126" t="str">
        <f t="shared" ca="1" si="84"/>
        <v/>
      </c>
      <c r="E57" s="126" t="str">
        <f t="shared" ca="1" si="85"/>
        <v/>
      </c>
      <c r="F57" s="127" t="str">
        <f ca="1">OFFSET(prihlasky!$H$1,$CJ57,0)</f>
        <v/>
      </c>
      <c r="G57" s="127" t="str">
        <f ca="1">IF(OFFSET(prihlasky!$B$1,$CJ57,0)="","",(OFFSET(prihlasky!$B$1,$CJ57,0)))</f>
        <v/>
      </c>
      <c r="H57" s="127">
        <f ca="1">OFFSET(prihlasky!$I$1,$CJ57,0)</f>
        <v>0</v>
      </c>
      <c r="I57" s="127">
        <f ca="1">OFFSET(prihlasky!$A$1,$CJ57,0)</f>
        <v>0</v>
      </c>
      <c r="J57" s="126">
        <f t="shared" si="86"/>
        <v>0</v>
      </c>
      <c r="K57" s="159">
        <f t="shared" si="87"/>
        <v>0</v>
      </c>
      <c r="L57" s="131">
        <f t="shared" ca="1" si="88"/>
        <v>0</v>
      </c>
      <c r="M57" s="127" t="str">
        <f ca="1">IF(OR(CH57=0,ISERROR(MATCH(I57,KKoef!E:E,0))),"",MATCH(I57,KKoef!E:E,0)-1)</f>
        <v/>
      </c>
      <c r="N57" s="127" t="str">
        <f ca="1">IF(M57="","",OFFSET(KKoef!$B$1,M57,0))</f>
        <v/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250"/>
      <c r="AA57" s="119">
        <f t="shared" ca="1" si="80"/>
        <v>0</v>
      </c>
      <c r="AB57" s="252">
        <f t="shared" si="76"/>
        <v>0</v>
      </c>
      <c r="AC57" s="119">
        <f t="shared" si="77"/>
        <v>0</v>
      </c>
      <c r="AD57" s="252">
        <f t="shared" si="78"/>
        <v>0</v>
      </c>
      <c r="AE57" s="170">
        <f t="shared" ca="1" si="81"/>
        <v>0</v>
      </c>
      <c r="AF57" s="22"/>
      <c r="AG57" s="224"/>
      <c r="AH57" s="194"/>
      <c r="AI57" s="194"/>
      <c r="AJ57" s="194"/>
      <c r="AK57" s="225"/>
      <c r="AL57" s="224"/>
      <c r="AM57" s="194"/>
      <c r="AN57" s="194"/>
      <c r="AO57" s="194"/>
      <c r="AP57" s="225"/>
      <c r="AQ57" s="224"/>
      <c r="AR57" s="194"/>
      <c r="AS57" s="194"/>
      <c r="AT57" s="194"/>
      <c r="AU57" s="225"/>
      <c r="AV57" s="224"/>
      <c r="AW57" s="194"/>
      <c r="AX57" s="194"/>
      <c r="AY57" s="194"/>
      <c r="AZ57" s="225"/>
      <c r="BA57" s="224"/>
      <c r="BB57" s="194"/>
      <c r="BC57" s="194"/>
      <c r="BD57" s="194"/>
      <c r="BE57" s="225"/>
      <c r="BF57" s="224"/>
      <c r="BG57" s="194"/>
      <c r="BH57" s="194"/>
      <c r="BI57" s="194"/>
      <c r="BJ57" s="225"/>
      <c r="BK57" s="212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215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69">
        <f t="shared" si="21"/>
        <v>0</v>
      </c>
      <c r="CH57" s="26">
        <f t="shared" si="82"/>
        <v>0</v>
      </c>
      <c r="CJ57" s="39">
        <v>49</v>
      </c>
      <c r="CK57" s="16">
        <f t="shared" si="89"/>
        <v>0</v>
      </c>
      <c r="CL57" s="51">
        <f t="shared" ca="1" si="135"/>
        <v>0</v>
      </c>
      <c r="CM57" s="51">
        <f t="shared" ca="1" si="135"/>
        <v>0</v>
      </c>
      <c r="CN57" s="51">
        <f t="shared" ca="1" si="135"/>
        <v>0</v>
      </c>
      <c r="CO57" s="51">
        <f t="shared" ca="1" si="90"/>
        <v>0</v>
      </c>
      <c r="CQ57" s="107">
        <f t="shared" si="91"/>
        <v>0</v>
      </c>
      <c r="CR57" s="107">
        <f t="shared" si="92"/>
        <v>0</v>
      </c>
      <c r="CS57" s="107">
        <f t="shared" si="93"/>
        <v>0</v>
      </c>
      <c r="CT57" s="107">
        <f t="shared" si="94"/>
        <v>0</v>
      </c>
      <c r="CU57" s="107">
        <f t="shared" si="95"/>
        <v>0</v>
      </c>
      <c r="CV57" s="107">
        <f t="shared" si="96"/>
        <v>0</v>
      </c>
      <c r="CW57" s="107">
        <f t="shared" si="97"/>
        <v>0</v>
      </c>
      <c r="CX57" s="107">
        <f t="shared" si="98"/>
        <v>0</v>
      </c>
      <c r="CY57" s="107">
        <f t="shared" si="99"/>
        <v>0</v>
      </c>
      <c r="CZ57" s="107">
        <f t="shared" si="100"/>
        <v>0</v>
      </c>
      <c r="DA57" s="107">
        <f t="shared" si="101"/>
        <v>0</v>
      </c>
      <c r="DB57" s="107">
        <f t="shared" si="102"/>
        <v>0</v>
      </c>
      <c r="DC57" s="107">
        <f t="shared" si="103"/>
        <v>0</v>
      </c>
      <c r="DD57" s="107">
        <f t="shared" si="104"/>
        <v>0</v>
      </c>
      <c r="DE57" s="107">
        <f t="shared" si="105"/>
        <v>0</v>
      </c>
      <c r="DF57" s="107">
        <f t="shared" si="106"/>
        <v>0</v>
      </c>
      <c r="DG57" s="107">
        <f t="shared" si="107"/>
        <v>0</v>
      </c>
      <c r="DH57" s="107">
        <f t="shared" si="108"/>
        <v>0</v>
      </c>
      <c r="DI57" s="107">
        <f t="shared" si="109"/>
        <v>0</v>
      </c>
      <c r="DJ57" s="107">
        <f t="shared" si="110"/>
        <v>0</v>
      </c>
      <c r="DK57" s="107">
        <f t="shared" si="111"/>
        <v>0</v>
      </c>
      <c r="DL57" s="107">
        <f t="shared" si="112"/>
        <v>0</v>
      </c>
      <c r="DM57" s="107">
        <f t="shared" si="113"/>
        <v>0</v>
      </c>
      <c r="DN57" s="107">
        <f t="shared" si="114"/>
        <v>0</v>
      </c>
      <c r="DO57" s="107">
        <f t="shared" si="115"/>
        <v>0</v>
      </c>
      <c r="DP57" s="107">
        <f t="shared" si="116"/>
        <v>0</v>
      </c>
      <c r="DQ57" s="107">
        <f t="shared" si="117"/>
        <v>0</v>
      </c>
      <c r="DR57" s="107">
        <f t="shared" si="118"/>
        <v>0</v>
      </c>
      <c r="DS57" s="107">
        <f t="shared" si="119"/>
        <v>0</v>
      </c>
      <c r="DT57" s="107">
        <f t="shared" si="120"/>
        <v>0</v>
      </c>
      <c r="DV57" s="107">
        <f t="shared" si="121"/>
        <v>0</v>
      </c>
      <c r="DW57" s="107">
        <f t="shared" si="122"/>
        <v>0</v>
      </c>
      <c r="DX57" s="107">
        <f t="shared" si="123"/>
        <v>0</v>
      </c>
      <c r="DY57" s="107">
        <f t="shared" si="124"/>
        <v>0</v>
      </c>
      <c r="DZ57" s="107">
        <f t="shared" si="125"/>
        <v>0</v>
      </c>
      <c r="EA57" s="107">
        <f t="shared" si="126"/>
        <v>0</v>
      </c>
      <c r="EB57" s="107">
        <f t="shared" si="127"/>
        <v>0</v>
      </c>
      <c r="EC57" s="107">
        <f t="shared" si="128"/>
        <v>0</v>
      </c>
      <c r="ED57" s="107">
        <f t="shared" si="129"/>
        <v>0</v>
      </c>
      <c r="EE57" s="107">
        <f t="shared" si="130"/>
        <v>0</v>
      </c>
      <c r="EG57" s="195">
        <f t="shared" si="131"/>
        <v>0</v>
      </c>
      <c r="EH57" s="195">
        <f t="shared" si="132"/>
        <v>0</v>
      </c>
      <c r="EI57" s="195">
        <f t="shared" si="133"/>
        <v>0</v>
      </c>
      <c r="EJ57" s="195">
        <f t="shared" si="134"/>
        <v>0</v>
      </c>
      <c r="EK57" s="195">
        <f t="shared" si="70"/>
        <v>0</v>
      </c>
      <c r="EL57" s="195">
        <f t="shared" si="71"/>
        <v>0</v>
      </c>
      <c r="EM57" s="195">
        <f t="shared" si="72"/>
        <v>0</v>
      </c>
      <c r="EN57" s="195">
        <f t="shared" si="73"/>
        <v>0</v>
      </c>
      <c r="EO57" s="195">
        <f t="shared" si="74"/>
        <v>0</v>
      </c>
      <c r="EP57" s="195">
        <f t="shared" si="75"/>
        <v>0</v>
      </c>
    </row>
    <row r="58" spans="2:146" x14ac:dyDescent="0.2">
      <c r="B58" s="126">
        <f t="shared" si="12"/>
        <v>1</v>
      </c>
      <c r="C58" s="126" t="str">
        <f t="shared" ca="1" si="83"/>
        <v/>
      </c>
      <c r="D58" s="126" t="str">
        <f t="shared" ca="1" si="84"/>
        <v/>
      </c>
      <c r="E58" s="126" t="str">
        <f t="shared" ca="1" si="85"/>
        <v/>
      </c>
      <c r="F58" s="127" t="str">
        <f ca="1">OFFSET(prihlasky!$H$1,$CJ58,0)</f>
        <v/>
      </c>
      <c r="G58" s="127" t="str">
        <f ca="1">IF(OFFSET(prihlasky!$B$1,$CJ58,0)="","",(OFFSET(prihlasky!$B$1,$CJ58,0)))</f>
        <v/>
      </c>
      <c r="H58" s="127">
        <f ca="1">OFFSET(prihlasky!$I$1,$CJ58,0)</f>
        <v>0</v>
      </c>
      <c r="I58" s="127">
        <f ca="1">OFFSET(prihlasky!$A$1,$CJ58,0)</f>
        <v>0</v>
      </c>
      <c r="J58" s="126">
        <f t="shared" si="86"/>
        <v>0</v>
      </c>
      <c r="K58" s="159">
        <f t="shared" si="87"/>
        <v>0</v>
      </c>
      <c r="L58" s="131">
        <f t="shared" ca="1" si="88"/>
        <v>0</v>
      </c>
      <c r="M58" s="127" t="str">
        <f ca="1">IF(OR(CH58=0,ISERROR(MATCH(I58,KKoef!E:E,0))),"",MATCH(I58,KKoef!E:E,0)-1)</f>
        <v/>
      </c>
      <c r="N58" s="127" t="str">
        <f ca="1">IF(M58="","",OFFSET(KKoef!$B$1,M58,0))</f>
        <v/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250"/>
      <c r="AA58" s="119">
        <f t="shared" ca="1" si="80"/>
        <v>0</v>
      </c>
      <c r="AB58" s="252">
        <f t="shared" si="76"/>
        <v>0</v>
      </c>
      <c r="AC58" s="119">
        <f t="shared" si="77"/>
        <v>0</v>
      </c>
      <c r="AD58" s="252">
        <f t="shared" si="78"/>
        <v>0</v>
      </c>
      <c r="AE58" s="170">
        <f t="shared" ca="1" si="81"/>
        <v>0</v>
      </c>
      <c r="AF58" s="22"/>
      <c r="AG58" s="224"/>
      <c r="AH58" s="194"/>
      <c r="AI58" s="194"/>
      <c r="AJ58" s="194"/>
      <c r="AK58" s="225"/>
      <c r="AL58" s="224"/>
      <c r="AM58" s="194"/>
      <c r="AN58" s="194"/>
      <c r="AO58" s="194"/>
      <c r="AP58" s="225"/>
      <c r="AQ58" s="224"/>
      <c r="AR58" s="194"/>
      <c r="AS58" s="194"/>
      <c r="AT58" s="194"/>
      <c r="AU58" s="225"/>
      <c r="AV58" s="224"/>
      <c r="AW58" s="194"/>
      <c r="AX58" s="194"/>
      <c r="AY58" s="194"/>
      <c r="AZ58" s="225"/>
      <c r="BA58" s="224"/>
      <c r="BB58" s="194"/>
      <c r="BC58" s="194"/>
      <c r="BD58" s="194"/>
      <c r="BE58" s="225"/>
      <c r="BF58" s="224"/>
      <c r="BG58" s="194"/>
      <c r="BH58" s="194"/>
      <c r="BI58" s="194"/>
      <c r="BJ58" s="225"/>
      <c r="BK58" s="212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215"/>
      <c r="BW58" s="160"/>
      <c r="BX58" s="160"/>
      <c r="BY58" s="160"/>
      <c r="BZ58" s="160"/>
      <c r="CA58" s="160"/>
      <c r="CB58" s="160"/>
      <c r="CC58" s="160"/>
      <c r="CD58" s="160"/>
      <c r="CE58" s="160"/>
      <c r="CF58" s="160"/>
      <c r="CG58" s="69">
        <f t="shared" si="21"/>
        <v>0</v>
      </c>
      <c r="CH58" s="26">
        <f t="shared" si="82"/>
        <v>0</v>
      </c>
      <c r="CJ58" s="39">
        <v>50</v>
      </c>
      <c r="CK58" s="16">
        <f t="shared" si="89"/>
        <v>0</v>
      </c>
      <c r="CL58" s="51">
        <f t="shared" ca="1" si="135"/>
        <v>0</v>
      </c>
      <c r="CM58" s="51">
        <f t="shared" ca="1" si="135"/>
        <v>0</v>
      </c>
      <c r="CN58" s="51">
        <f t="shared" ca="1" si="135"/>
        <v>0</v>
      </c>
      <c r="CO58" s="51">
        <f t="shared" ca="1" si="90"/>
        <v>0</v>
      </c>
      <c r="CQ58" s="107">
        <f t="shared" si="91"/>
        <v>0</v>
      </c>
      <c r="CR58" s="107">
        <f t="shared" si="92"/>
        <v>0</v>
      </c>
      <c r="CS58" s="107">
        <f t="shared" si="93"/>
        <v>0</v>
      </c>
      <c r="CT58" s="107">
        <f t="shared" si="94"/>
        <v>0</v>
      </c>
      <c r="CU58" s="107">
        <f t="shared" si="95"/>
        <v>0</v>
      </c>
      <c r="CV58" s="107">
        <f t="shared" si="96"/>
        <v>0</v>
      </c>
      <c r="CW58" s="107">
        <f t="shared" si="97"/>
        <v>0</v>
      </c>
      <c r="CX58" s="107">
        <f t="shared" si="98"/>
        <v>0</v>
      </c>
      <c r="CY58" s="107">
        <f t="shared" si="99"/>
        <v>0</v>
      </c>
      <c r="CZ58" s="107">
        <f t="shared" si="100"/>
        <v>0</v>
      </c>
      <c r="DA58" s="107">
        <f t="shared" si="101"/>
        <v>0</v>
      </c>
      <c r="DB58" s="107">
        <f t="shared" si="102"/>
        <v>0</v>
      </c>
      <c r="DC58" s="107">
        <f t="shared" si="103"/>
        <v>0</v>
      </c>
      <c r="DD58" s="107">
        <f t="shared" si="104"/>
        <v>0</v>
      </c>
      <c r="DE58" s="107">
        <f t="shared" si="105"/>
        <v>0</v>
      </c>
      <c r="DF58" s="107">
        <f t="shared" si="106"/>
        <v>0</v>
      </c>
      <c r="DG58" s="107">
        <f t="shared" si="107"/>
        <v>0</v>
      </c>
      <c r="DH58" s="107">
        <f t="shared" si="108"/>
        <v>0</v>
      </c>
      <c r="DI58" s="107">
        <f t="shared" si="109"/>
        <v>0</v>
      </c>
      <c r="DJ58" s="107">
        <f t="shared" si="110"/>
        <v>0</v>
      </c>
      <c r="DK58" s="107">
        <f t="shared" si="111"/>
        <v>0</v>
      </c>
      <c r="DL58" s="107">
        <f t="shared" si="112"/>
        <v>0</v>
      </c>
      <c r="DM58" s="107">
        <f t="shared" si="113"/>
        <v>0</v>
      </c>
      <c r="DN58" s="107">
        <f t="shared" si="114"/>
        <v>0</v>
      </c>
      <c r="DO58" s="107">
        <f t="shared" si="115"/>
        <v>0</v>
      </c>
      <c r="DP58" s="107">
        <f t="shared" si="116"/>
        <v>0</v>
      </c>
      <c r="DQ58" s="107">
        <f t="shared" si="117"/>
        <v>0</v>
      </c>
      <c r="DR58" s="107">
        <f t="shared" si="118"/>
        <v>0</v>
      </c>
      <c r="DS58" s="107">
        <f t="shared" si="119"/>
        <v>0</v>
      </c>
      <c r="DT58" s="107">
        <f t="shared" si="120"/>
        <v>0</v>
      </c>
      <c r="DV58" s="107">
        <f t="shared" si="121"/>
        <v>0</v>
      </c>
      <c r="DW58" s="107">
        <f t="shared" si="122"/>
        <v>0</v>
      </c>
      <c r="DX58" s="107">
        <f t="shared" si="123"/>
        <v>0</v>
      </c>
      <c r="DY58" s="107">
        <f t="shared" si="124"/>
        <v>0</v>
      </c>
      <c r="DZ58" s="107">
        <f t="shared" si="125"/>
        <v>0</v>
      </c>
      <c r="EA58" s="107">
        <f t="shared" si="126"/>
        <v>0</v>
      </c>
      <c r="EB58" s="107">
        <f t="shared" si="127"/>
        <v>0</v>
      </c>
      <c r="EC58" s="107">
        <f t="shared" si="128"/>
        <v>0</v>
      </c>
      <c r="ED58" s="107">
        <f t="shared" si="129"/>
        <v>0</v>
      </c>
      <c r="EE58" s="107">
        <f t="shared" si="130"/>
        <v>0</v>
      </c>
      <c r="EG58" s="195">
        <f t="shared" si="131"/>
        <v>0</v>
      </c>
      <c r="EH58" s="195">
        <f t="shared" si="132"/>
        <v>0</v>
      </c>
      <c r="EI58" s="195">
        <f t="shared" si="133"/>
        <v>0</v>
      </c>
      <c r="EJ58" s="195">
        <f t="shared" si="134"/>
        <v>0</v>
      </c>
      <c r="EK58" s="195">
        <f t="shared" si="70"/>
        <v>0</v>
      </c>
      <c r="EL58" s="195">
        <f t="shared" si="71"/>
        <v>0</v>
      </c>
      <c r="EM58" s="195">
        <f t="shared" si="72"/>
        <v>0</v>
      </c>
      <c r="EN58" s="195">
        <f t="shared" si="73"/>
        <v>0</v>
      </c>
      <c r="EO58" s="195">
        <f t="shared" si="74"/>
        <v>0</v>
      </c>
      <c r="EP58" s="195">
        <f t="shared" si="75"/>
        <v>0</v>
      </c>
    </row>
    <row r="59" spans="2:146" x14ac:dyDescent="0.2">
      <c r="B59" s="126">
        <f t="shared" si="12"/>
        <v>1</v>
      </c>
      <c r="C59" s="126" t="str">
        <f t="shared" ca="1" si="83"/>
        <v/>
      </c>
      <c r="D59" s="126" t="str">
        <f t="shared" ca="1" si="84"/>
        <v/>
      </c>
      <c r="E59" s="126" t="str">
        <f t="shared" ca="1" si="85"/>
        <v/>
      </c>
      <c r="F59" s="127" t="str">
        <f ca="1">OFFSET(prihlasky!$H$1,$CJ59,0)</f>
        <v/>
      </c>
      <c r="G59" s="127" t="str">
        <f ca="1">IF(OFFSET(prihlasky!$B$1,$CJ59,0)="","",(OFFSET(prihlasky!$B$1,$CJ59,0)))</f>
        <v/>
      </c>
      <c r="H59" s="127">
        <f ca="1">OFFSET(prihlasky!$I$1,$CJ59,0)</f>
        <v>0</v>
      </c>
      <c r="I59" s="127">
        <f ca="1">OFFSET(prihlasky!$A$1,$CJ59,0)</f>
        <v>0</v>
      </c>
      <c r="J59" s="126">
        <f t="shared" si="86"/>
        <v>0</v>
      </c>
      <c r="K59" s="159">
        <f t="shared" si="87"/>
        <v>0</v>
      </c>
      <c r="L59" s="131">
        <f t="shared" ca="1" si="88"/>
        <v>0</v>
      </c>
      <c r="M59" s="127" t="str">
        <f ca="1">IF(OR(CH59=0,ISERROR(MATCH(I59,KKoef!E:E,0))),"",MATCH(I59,KKoef!E:E,0)-1)</f>
        <v/>
      </c>
      <c r="N59" s="127" t="str">
        <f ca="1">IF(M59="","",OFFSET(KKoef!$B$1,M59,0))</f>
        <v/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250"/>
      <c r="AA59" s="119">
        <f t="shared" ca="1" si="80"/>
        <v>0</v>
      </c>
      <c r="AB59" s="252">
        <f t="shared" si="76"/>
        <v>0</v>
      </c>
      <c r="AC59" s="119">
        <f t="shared" si="77"/>
        <v>0</v>
      </c>
      <c r="AD59" s="252">
        <f t="shared" si="78"/>
        <v>0</v>
      </c>
      <c r="AE59" s="170">
        <f t="shared" ca="1" si="81"/>
        <v>0</v>
      </c>
      <c r="AF59" s="22"/>
      <c r="AG59" s="224"/>
      <c r="AH59" s="194"/>
      <c r="AI59" s="194"/>
      <c r="AJ59" s="194"/>
      <c r="AK59" s="225"/>
      <c r="AL59" s="224"/>
      <c r="AM59" s="194"/>
      <c r="AN59" s="194"/>
      <c r="AO59" s="194"/>
      <c r="AP59" s="225"/>
      <c r="AQ59" s="224"/>
      <c r="AR59" s="194"/>
      <c r="AS59" s="194"/>
      <c r="AT59" s="194"/>
      <c r="AU59" s="225"/>
      <c r="AV59" s="224"/>
      <c r="AW59" s="194"/>
      <c r="AX59" s="194"/>
      <c r="AY59" s="194"/>
      <c r="AZ59" s="225"/>
      <c r="BA59" s="224"/>
      <c r="BB59" s="194"/>
      <c r="BC59" s="194"/>
      <c r="BD59" s="194"/>
      <c r="BE59" s="225"/>
      <c r="BF59" s="224"/>
      <c r="BG59" s="194"/>
      <c r="BH59" s="194"/>
      <c r="BI59" s="194"/>
      <c r="BJ59" s="225"/>
      <c r="BK59" s="212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215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69">
        <f t="shared" si="21"/>
        <v>0</v>
      </c>
      <c r="CH59" s="26">
        <f t="shared" si="82"/>
        <v>0</v>
      </c>
      <c r="CJ59" s="39">
        <v>51</v>
      </c>
      <c r="CK59" s="16">
        <f t="shared" si="89"/>
        <v>0</v>
      </c>
      <c r="CL59" s="51">
        <f t="shared" ca="1" si="135"/>
        <v>0</v>
      </c>
      <c r="CM59" s="51">
        <f t="shared" ca="1" si="135"/>
        <v>0</v>
      </c>
      <c r="CN59" s="51">
        <f t="shared" ca="1" si="135"/>
        <v>0</v>
      </c>
      <c r="CO59" s="51">
        <f t="shared" ca="1" si="90"/>
        <v>0</v>
      </c>
      <c r="CQ59" s="107">
        <f t="shared" si="91"/>
        <v>0</v>
      </c>
      <c r="CR59" s="107">
        <f t="shared" si="92"/>
        <v>0</v>
      </c>
      <c r="CS59" s="107">
        <f t="shared" si="93"/>
        <v>0</v>
      </c>
      <c r="CT59" s="107">
        <f t="shared" si="94"/>
        <v>0</v>
      </c>
      <c r="CU59" s="107">
        <f t="shared" si="95"/>
        <v>0</v>
      </c>
      <c r="CV59" s="107">
        <f t="shared" si="96"/>
        <v>0</v>
      </c>
      <c r="CW59" s="107">
        <f t="shared" si="97"/>
        <v>0</v>
      </c>
      <c r="CX59" s="107">
        <f t="shared" si="98"/>
        <v>0</v>
      </c>
      <c r="CY59" s="107">
        <f t="shared" si="99"/>
        <v>0</v>
      </c>
      <c r="CZ59" s="107">
        <f t="shared" si="100"/>
        <v>0</v>
      </c>
      <c r="DA59" s="107">
        <f t="shared" si="101"/>
        <v>0</v>
      </c>
      <c r="DB59" s="107">
        <f t="shared" si="102"/>
        <v>0</v>
      </c>
      <c r="DC59" s="107">
        <f t="shared" si="103"/>
        <v>0</v>
      </c>
      <c r="DD59" s="107">
        <f t="shared" si="104"/>
        <v>0</v>
      </c>
      <c r="DE59" s="107">
        <f t="shared" si="105"/>
        <v>0</v>
      </c>
      <c r="DF59" s="107">
        <f t="shared" si="106"/>
        <v>0</v>
      </c>
      <c r="DG59" s="107">
        <f t="shared" si="107"/>
        <v>0</v>
      </c>
      <c r="DH59" s="107">
        <f t="shared" si="108"/>
        <v>0</v>
      </c>
      <c r="DI59" s="107">
        <f t="shared" si="109"/>
        <v>0</v>
      </c>
      <c r="DJ59" s="107">
        <f t="shared" si="110"/>
        <v>0</v>
      </c>
      <c r="DK59" s="107">
        <f t="shared" si="111"/>
        <v>0</v>
      </c>
      <c r="DL59" s="107">
        <f t="shared" si="112"/>
        <v>0</v>
      </c>
      <c r="DM59" s="107">
        <f t="shared" si="113"/>
        <v>0</v>
      </c>
      <c r="DN59" s="107">
        <f t="shared" si="114"/>
        <v>0</v>
      </c>
      <c r="DO59" s="107">
        <f t="shared" si="115"/>
        <v>0</v>
      </c>
      <c r="DP59" s="107">
        <f t="shared" si="116"/>
        <v>0</v>
      </c>
      <c r="DQ59" s="107">
        <f t="shared" si="117"/>
        <v>0</v>
      </c>
      <c r="DR59" s="107">
        <f t="shared" si="118"/>
        <v>0</v>
      </c>
      <c r="DS59" s="107">
        <f t="shared" si="119"/>
        <v>0</v>
      </c>
      <c r="DT59" s="107">
        <f t="shared" si="120"/>
        <v>0</v>
      </c>
      <c r="DV59" s="107">
        <f t="shared" si="121"/>
        <v>0</v>
      </c>
      <c r="DW59" s="107">
        <f t="shared" si="122"/>
        <v>0</v>
      </c>
      <c r="DX59" s="107">
        <f t="shared" si="123"/>
        <v>0</v>
      </c>
      <c r="DY59" s="107">
        <f t="shared" si="124"/>
        <v>0</v>
      </c>
      <c r="DZ59" s="107">
        <f t="shared" si="125"/>
        <v>0</v>
      </c>
      <c r="EA59" s="107">
        <f t="shared" si="126"/>
        <v>0</v>
      </c>
      <c r="EB59" s="107">
        <f t="shared" si="127"/>
        <v>0</v>
      </c>
      <c r="EC59" s="107">
        <f t="shared" si="128"/>
        <v>0</v>
      </c>
      <c r="ED59" s="107">
        <f t="shared" si="129"/>
        <v>0</v>
      </c>
      <c r="EE59" s="107">
        <f t="shared" si="130"/>
        <v>0</v>
      </c>
      <c r="EG59" s="195">
        <f t="shared" si="131"/>
        <v>0</v>
      </c>
      <c r="EH59" s="195">
        <f t="shared" si="132"/>
        <v>0</v>
      </c>
      <c r="EI59" s="195">
        <f t="shared" si="133"/>
        <v>0</v>
      </c>
      <c r="EJ59" s="195">
        <f t="shared" si="134"/>
        <v>0</v>
      </c>
      <c r="EK59" s="195">
        <f t="shared" si="70"/>
        <v>0</v>
      </c>
      <c r="EL59" s="195">
        <f t="shared" si="71"/>
        <v>0</v>
      </c>
      <c r="EM59" s="195">
        <f t="shared" si="72"/>
        <v>0</v>
      </c>
      <c r="EN59" s="195">
        <f t="shared" si="73"/>
        <v>0</v>
      </c>
      <c r="EO59" s="195">
        <f t="shared" si="74"/>
        <v>0</v>
      </c>
      <c r="EP59" s="195">
        <f t="shared" si="75"/>
        <v>0</v>
      </c>
    </row>
    <row r="60" spans="2:146" x14ac:dyDescent="0.2">
      <c r="B60" s="126">
        <f t="shared" si="12"/>
        <v>1</v>
      </c>
      <c r="C60" s="126" t="str">
        <f t="shared" ca="1" si="83"/>
        <v/>
      </c>
      <c r="D60" s="126" t="str">
        <f t="shared" ca="1" si="84"/>
        <v/>
      </c>
      <c r="E60" s="126" t="str">
        <f t="shared" ca="1" si="85"/>
        <v/>
      </c>
      <c r="F60" s="127" t="str">
        <f ca="1">OFFSET(prihlasky!$H$1,$CJ60,0)</f>
        <v/>
      </c>
      <c r="G60" s="127" t="str">
        <f ca="1">IF(OFFSET(prihlasky!$B$1,$CJ60,0)="","",(OFFSET(prihlasky!$B$1,$CJ60,0)))</f>
        <v/>
      </c>
      <c r="H60" s="127">
        <f ca="1">OFFSET(prihlasky!$I$1,$CJ60,0)</f>
        <v>0</v>
      </c>
      <c r="I60" s="127">
        <f ca="1">OFFSET(prihlasky!$A$1,$CJ60,0)</f>
        <v>0</v>
      </c>
      <c r="J60" s="126">
        <f t="shared" si="86"/>
        <v>0</v>
      </c>
      <c r="K60" s="159">
        <f t="shared" si="87"/>
        <v>0</v>
      </c>
      <c r="L60" s="131">
        <f t="shared" ca="1" si="88"/>
        <v>0</v>
      </c>
      <c r="M60" s="127" t="str">
        <f ca="1">IF(OR(CH60=0,ISERROR(MATCH(I60,KKoef!E:E,0))),"",MATCH(I60,KKoef!E:E,0)-1)</f>
        <v/>
      </c>
      <c r="N60" s="127" t="str">
        <f ca="1">IF(M60="","",OFFSET(KKoef!$B$1,M60,0))</f>
        <v/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250"/>
      <c r="AA60" s="119">
        <f t="shared" ca="1" si="80"/>
        <v>0</v>
      </c>
      <c r="AB60" s="252">
        <f t="shared" si="76"/>
        <v>0</v>
      </c>
      <c r="AC60" s="119">
        <f t="shared" si="77"/>
        <v>0</v>
      </c>
      <c r="AD60" s="252">
        <f t="shared" si="78"/>
        <v>0</v>
      </c>
      <c r="AE60" s="170">
        <f t="shared" ca="1" si="81"/>
        <v>0</v>
      </c>
      <c r="AF60" s="22"/>
      <c r="AG60" s="224"/>
      <c r="AH60" s="194"/>
      <c r="AI60" s="194"/>
      <c r="AJ60" s="194"/>
      <c r="AK60" s="225"/>
      <c r="AL60" s="224"/>
      <c r="AM60" s="194"/>
      <c r="AN60" s="194"/>
      <c r="AO60" s="194"/>
      <c r="AP60" s="225"/>
      <c r="AQ60" s="224"/>
      <c r="AR60" s="194"/>
      <c r="AS60" s="194"/>
      <c r="AT60" s="194"/>
      <c r="AU60" s="225"/>
      <c r="AV60" s="224"/>
      <c r="AW60" s="194"/>
      <c r="AX60" s="194"/>
      <c r="AY60" s="194"/>
      <c r="AZ60" s="225"/>
      <c r="BA60" s="224"/>
      <c r="BB60" s="194"/>
      <c r="BC60" s="194"/>
      <c r="BD60" s="194"/>
      <c r="BE60" s="225"/>
      <c r="BF60" s="224"/>
      <c r="BG60" s="194"/>
      <c r="BH60" s="194"/>
      <c r="BI60" s="194"/>
      <c r="BJ60" s="225"/>
      <c r="BK60" s="212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215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69">
        <f t="shared" si="21"/>
        <v>0</v>
      </c>
      <c r="CH60" s="26">
        <f t="shared" si="82"/>
        <v>0</v>
      </c>
      <c r="CJ60" s="39">
        <v>52</v>
      </c>
      <c r="CK60" s="16">
        <f t="shared" si="89"/>
        <v>0</v>
      </c>
      <c r="CL60" s="51">
        <f t="shared" ca="1" si="135"/>
        <v>0</v>
      </c>
      <c r="CM60" s="51">
        <f t="shared" ca="1" si="135"/>
        <v>0</v>
      </c>
      <c r="CN60" s="51">
        <f t="shared" ca="1" si="135"/>
        <v>0</v>
      </c>
      <c r="CO60" s="51">
        <f t="shared" ca="1" si="90"/>
        <v>0</v>
      </c>
      <c r="CQ60" s="107">
        <f t="shared" si="91"/>
        <v>0</v>
      </c>
      <c r="CR60" s="107">
        <f t="shared" si="92"/>
        <v>0</v>
      </c>
      <c r="CS60" s="107">
        <f t="shared" si="93"/>
        <v>0</v>
      </c>
      <c r="CT60" s="107">
        <f t="shared" si="94"/>
        <v>0</v>
      </c>
      <c r="CU60" s="107">
        <f t="shared" si="95"/>
        <v>0</v>
      </c>
      <c r="CV60" s="107">
        <f t="shared" si="96"/>
        <v>0</v>
      </c>
      <c r="CW60" s="107">
        <f t="shared" si="97"/>
        <v>0</v>
      </c>
      <c r="CX60" s="107">
        <f t="shared" si="98"/>
        <v>0</v>
      </c>
      <c r="CY60" s="107">
        <f t="shared" si="99"/>
        <v>0</v>
      </c>
      <c r="CZ60" s="107">
        <f t="shared" si="100"/>
        <v>0</v>
      </c>
      <c r="DA60" s="107">
        <f t="shared" si="101"/>
        <v>0</v>
      </c>
      <c r="DB60" s="107">
        <f t="shared" si="102"/>
        <v>0</v>
      </c>
      <c r="DC60" s="107">
        <f t="shared" si="103"/>
        <v>0</v>
      </c>
      <c r="DD60" s="107">
        <f t="shared" si="104"/>
        <v>0</v>
      </c>
      <c r="DE60" s="107">
        <f t="shared" si="105"/>
        <v>0</v>
      </c>
      <c r="DF60" s="107">
        <f t="shared" si="106"/>
        <v>0</v>
      </c>
      <c r="DG60" s="107">
        <f t="shared" si="107"/>
        <v>0</v>
      </c>
      <c r="DH60" s="107">
        <f t="shared" si="108"/>
        <v>0</v>
      </c>
      <c r="DI60" s="107">
        <f t="shared" si="109"/>
        <v>0</v>
      </c>
      <c r="DJ60" s="107">
        <f t="shared" si="110"/>
        <v>0</v>
      </c>
      <c r="DK60" s="107">
        <f t="shared" si="111"/>
        <v>0</v>
      </c>
      <c r="DL60" s="107">
        <f t="shared" si="112"/>
        <v>0</v>
      </c>
      <c r="DM60" s="107">
        <f t="shared" si="113"/>
        <v>0</v>
      </c>
      <c r="DN60" s="107">
        <f t="shared" si="114"/>
        <v>0</v>
      </c>
      <c r="DO60" s="107">
        <f t="shared" si="115"/>
        <v>0</v>
      </c>
      <c r="DP60" s="107">
        <f t="shared" si="116"/>
        <v>0</v>
      </c>
      <c r="DQ60" s="107">
        <f t="shared" si="117"/>
        <v>0</v>
      </c>
      <c r="DR60" s="107">
        <f t="shared" si="118"/>
        <v>0</v>
      </c>
      <c r="DS60" s="107">
        <f t="shared" si="119"/>
        <v>0</v>
      </c>
      <c r="DT60" s="107">
        <f t="shared" si="120"/>
        <v>0</v>
      </c>
      <c r="DV60" s="107">
        <f t="shared" si="121"/>
        <v>0</v>
      </c>
      <c r="DW60" s="107">
        <f t="shared" si="122"/>
        <v>0</v>
      </c>
      <c r="DX60" s="107">
        <f t="shared" si="123"/>
        <v>0</v>
      </c>
      <c r="DY60" s="107">
        <f t="shared" si="124"/>
        <v>0</v>
      </c>
      <c r="DZ60" s="107">
        <f t="shared" si="125"/>
        <v>0</v>
      </c>
      <c r="EA60" s="107">
        <f t="shared" si="126"/>
        <v>0</v>
      </c>
      <c r="EB60" s="107">
        <f t="shared" si="127"/>
        <v>0</v>
      </c>
      <c r="EC60" s="107">
        <f t="shared" si="128"/>
        <v>0</v>
      </c>
      <c r="ED60" s="107">
        <f t="shared" si="129"/>
        <v>0</v>
      </c>
      <c r="EE60" s="107">
        <f t="shared" si="130"/>
        <v>0</v>
      </c>
      <c r="EG60" s="195">
        <f t="shared" si="131"/>
        <v>0</v>
      </c>
      <c r="EH60" s="195">
        <f t="shared" si="132"/>
        <v>0</v>
      </c>
      <c r="EI60" s="195">
        <f t="shared" si="133"/>
        <v>0</v>
      </c>
      <c r="EJ60" s="195">
        <f t="shared" si="134"/>
        <v>0</v>
      </c>
      <c r="EK60" s="195">
        <f t="shared" si="70"/>
        <v>0</v>
      </c>
      <c r="EL60" s="195">
        <f t="shared" si="71"/>
        <v>0</v>
      </c>
      <c r="EM60" s="195">
        <f t="shared" si="72"/>
        <v>0</v>
      </c>
      <c r="EN60" s="195">
        <f t="shared" si="73"/>
        <v>0</v>
      </c>
      <c r="EO60" s="195">
        <f t="shared" si="74"/>
        <v>0</v>
      </c>
      <c r="EP60" s="195">
        <f t="shared" si="75"/>
        <v>0</v>
      </c>
    </row>
    <row r="61" spans="2:146" x14ac:dyDescent="0.2">
      <c r="B61" s="126">
        <f t="shared" si="12"/>
        <v>1</v>
      </c>
      <c r="C61" s="126" t="str">
        <f t="shared" ca="1" si="83"/>
        <v/>
      </c>
      <c r="D61" s="126" t="str">
        <f t="shared" ca="1" si="84"/>
        <v/>
      </c>
      <c r="E61" s="126" t="str">
        <f t="shared" ca="1" si="85"/>
        <v/>
      </c>
      <c r="F61" s="127" t="str">
        <f ca="1">OFFSET(prihlasky!$H$1,$CJ61,0)</f>
        <v/>
      </c>
      <c r="G61" s="127" t="str">
        <f ca="1">IF(OFFSET(prihlasky!$B$1,$CJ61,0)="","",(OFFSET(prihlasky!$B$1,$CJ61,0)))</f>
        <v/>
      </c>
      <c r="H61" s="127">
        <f ca="1">OFFSET(prihlasky!$I$1,$CJ61,0)</f>
        <v>0</v>
      </c>
      <c r="I61" s="127">
        <f ca="1">OFFSET(prihlasky!$A$1,$CJ61,0)</f>
        <v>0</v>
      </c>
      <c r="J61" s="126">
        <f t="shared" si="86"/>
        <v>0</v>
      </c>
      <c r="K61" s="159">
        <f t="shared" si="87"/>
        <v>0</v>
      </c>
      <c r="L61" s="131">
        <f t="shared" ca="1" si="88"/>
        <v>0</v>
      </c>
      <c r="M61" s="127" t="str">
        <f ca="1">IF(OR(CH61=0,ISERROR(MATCH(I61,KKoef!E:E,0))),"",MATCH(I61,KKoef!E:E,0)-1)</f>
        <v/>
      </c>
      <c r="N61" s="127" t="str">
        <f ca="1">IF(M61="","",OFFSET(KKoef!$B$1,M61,0))</f>
        <v/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250"/>
      <c r="AA61" s="119">
        <f t="shared" ca="1" si="80"/>
        <v>0</v>
      </c>
      <c r="AB61" s="252">
        <f t="shared" si="76"/>
        <v>0</v>
      </c>
      <c r="AC61" s="119">
        <f t="shared" si="77"/>
        <v>0</v>
      </c>
      <c r="AD61" s="252">
        <f t="shared" si="78"/>
        <v>0</v>
      </c>
      <c r="AE61" s="170">
        <f t="shared" ca="1" si="81"/>
        <v>0</v>
      </c>
      <c r="AF61" s="22"/>
      <c r="AG61" s="224"/>
      <c r="AH61" s="194"/>
      <c r="AI61" s="194"/>
      <c r="AJ61" s="194"/>
      <c r="AK61" s="225"/>
      <c r="AL61" s="224"/>
      <c r="AM61" s="194"/>
      <c r="AN61" s="194"/>
      <c r="AO61" s="194"/>
      <c r="AP61" s="225"/>
      <c r="AQ61" s="224"/>
      <c r="AR61" s="194"/>
      <c r="AS61" s="194"/>
      <c r="AT61" s="194"/>
      <c r="AU61" s="225"/>
      <c r="AV61" s="224"/>
      <c r="AW61" s="194"/>
      <c r="AX61" s="194"/>
      <c r="AY61" s="194"/>
      <c r="AZ61" s="225"/>
      <c r="BA61" s="224"/>
      <c r="BB61" s="194"/>
      <c r="BC61" s="194"/>
      <c r="BD61" s="194"/>
      <c r="BE61" s="225"/>
      <c r="BF61" s="224"/>
      <c r="BG61" s="194"/>
      <c r="BH61" s="194"/>
      <c r="BI61" s="194"/>
      <c r="BJ61" s="225"/>
      <c r="BK61" s="212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215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69">
        <f t="shared" si="21"/>
        <v>0</v>
      </c>
      <c r="CH61" s="26">
        <f t="shared" si="82"/>
        <v>0</v>
      </c>
      <c r="CJ61" s="39">
        <v>53</v>
      </c>
      <c r="CK61" s="16">
        <f t="shared" si="89"/>
        <v>0</v>
      </c>
      <c r="CL61" s="51">
        <f t="shared" ca="1" si="135"/>
        <v>0</v>
      </c>
      <c r="CM61" s="51">
        <f t="shared" ca="1" si="135"/>
        <v>0</v>
      </c>
      <c r="CN61" s="51">
        <f t="shared" ca="1" si="135"/>
        <v>0</v>
      </c>
      <c r="CO61" s="51">
        <f t="shared" ca="1" si="90"/>
        <v>0</v>
      </c>
      <c r="CQ61" s="107">
        <f t="shared" si="91"/>
        <v>0</v>
      </c>
      <c r="CR61" s="107">
        <f t="shared" si="92"/>
        <v>0</v>
      </c>
      <c r="CS61" s="107">
        <f t="shared" si="93"/>
        <v>0</v>
      </c>
      <c r="CT61" s="107">
        <f t="shared" si="94"/>
        <v>0</v>
      </c>
      <c r="CU61" s="107">
        <f t="shared" si="95"/>
        <v>0</v>
      </c>
      <c r="CV61" s="107">
        <f t="shared" si="96"/>
        <v>0</v>
      </c>
      <c r="CW61" s="107">
        <f t="shared" si="97"/>
        <v>0</v>
      </c>
      <c r="CX61" s="107">
        <f t="shared" si="98"/>
        <v>0</v>
      </c>
      <c r="CY61" s="107">
        <f t="shared" si="99"/>
        <v>0</v>
      </c>
      <c r="CZ61" s="107">
        <f t="shared" si="100"/>
        <v>0</v>
      </c>
      <c r="DA61" s="107">
        <f t="shared" si="101"/>
        <v>0</v>
      </c>
      <c r="DB61" s="107">
        <f t="shared" si="102"/>
        <v>0</v>
      </c>
      <c r="DC61" s="107">
        <f t="shared" si="103"/>
        <v>0</v>
      </c>
      <c r="DD61" s="107">
        <f t="shared" si="104"/>
        <v>0</v>
      </c>
      <c r="DE61" s="107">
        <f t="shared" si="105"/>
        <v>0</v>
      </c>
      <c r="DF61" s="107">
        <f t="shared" si="106"/>
        <v>0</v>
      </c>
      <c r="DG61" s="107">
        <f t="shared" si="107"/>
        <v>0</v>
      </c>
      <c r="DH61" s="107">
        <f t="shared" si="108"/>
        <v>0</v>
      </c>
      <c r="DI61" s="107">
        <f t="shared" si="109"/>
        <v>0</v>
      </c>
      <c r="DJ61" s="107">
        <f t="shared" si="110"/>
        <v>0</v>
      </c>
      <c r="DK61" s="107">
        <f t="shared" si="111"/>
        <v>0</v>
      </c>
      <c r="DL61" s="107">
        <f t="shared" si="112"/>
        <v>0</v>
      </c>
      <c r="DM61" s="107">
        <f t="shared" si="113"/>
        <v>0</v>
      </c>
      <c r="DN61" s="107">
        <f t="shared" si="114"/>
        <v>0</v>
      </c>
      <c r="DO61" s="107">
        <f t="shared" si="115"/>
        <v>0</v>
      </c>
      <c r="DP61" s="107">
        <f t="shared" si="116"/>
        <v>0</v>
      </c>
      <c r="DQ61" s="107">
        <f t="shared" si="117"/>
        <v>0</v>
      </c>
      <c r="DR61" s="107">
        <f t="shared" si="118"/>
        <v>0</v>
      </c>
      <c r="DS61" s="107">
        <f t="shared" si="119"/>
        <v>0</v>
      </c>
      <c r="DT61" s="107">
        <f t="shared" si="120"/>
        <v>0</v>
      </c>
      <c r="DV61" s="107">
        <f t="shared" si="121"/>
        <v>0</v>
      </c>
      <c r="DW61" s="107">
        <f t="shared" si="122"/>
        <v>0</v>
      </c>
      <c r="DX61" s="107">
        <f t="shared" si="123"/>
        <v>0</v>
      </c>
      <c r="DY61" s="107">
        <f t="shared" si="124"/>
        <v>0</v>
      </c>
      <c r="DZ61" s="107">
        <f t="shared" si="125"/>
        <v>0</v>
      </c>
      <c r="EA61" s="107">
        <f t="shared" si="126"/>
        <v>0</v>
      </c>
      <c r="EB61" s="107">
        <f t="shared" si="127"/>
        <v>0</v>
      </c>
      <c r="EC61" s="107">
        <f t="shared" si="128"/>
        <v>0</v>
      </c>
      <c r="ED61" s="107">
        <f t="shared" si="129"/>
        <v>0</v>
      </c>
      <c r="EE61" s="107">
        <f t="shared" si="130"/>
        <v>0</v>
      </c>
      <c r="EG61" s="195">
        <f t="shared" si="131"/>
        <v>0</v>
      </c>
      <c r="EH61" s="195">
        <f t="shared" si="132"/>
        <v>0</v>
      </c>
      <c r="EI61" s="195">
        <f t="shared" si="133"/>
        <v>0</v>
      </c>
      <c r="EJ61" s="195">
        <f t="shared" si="134"/>
        <v>0</v>
      </c>
      <c r="EK61" s="195">
        <f t="shared" si="70"/>
        <v>0</v>
      </c>
      <c r="EL61" s="195">
        <f t="shared" si="71"/>
        <v>0</v>
      </c>
      <c r="EM61" s="195">
        <f t="shared" si="72"/>
        <v>0</v>
      </c>
      <c r="EN61" s="195">
        <f t="shared" si="73"/>
        <v>0</v>
      </c>
      <c r="EO61" s="195">
        <f t="shared" si="74"/>
        <v>0</v>
      </c>
      <c r="EP61" s="195">
        <f t="shared" si="75"/>
        <v>0</v>
      </c>
    </row>
    <row r="62" spans="2:146" x14ac:dyDescent="0.2">
      <c r="B62" s="126">
        <f t="shared" si="12"/>
        <v>1</v>
      </c>
      <c r="C62" s="126" t="str">
        <f t="shared" ca="1" si="83"/>
        <v/>
      </c>
      <c r="D62" s="126" t="str">
        <f t="shared" ca="1" si="84"/>
        <v/>
      </c>
      <c r="E62" s="126" t="str">
        <f t="shared" ca="1" si="85"/>
        <v/>
      </c>
      <c r="F62" s="127" t="str">
        <f ca="1">OFFSET(prihlasky!$H$1,$CJ62,0)</f>
        <v/>
      </c>
      <c r="G62" s="127" t="str">
        <f ca="1">IF(OFFSET(prihlasky!$B$1,$CJ62,0)="","",(OFFSET(prihlasky!$B$1,$CJ62,0)))</f>
        <v/>
      </c>
      <c r="H62" s="127">
        <f ca="1">OFFSET(prihlasky!$I$1,$CJ62,0)</f>
        <v>0</v>
      </c>
      <c r="I62" s="127">
        <f ca="1">OFFSET(prihlasky!$A$1,$CJ62,0)</f>
        <v>0</v>
      </c>
      <c r="J62" s="126">
        <f t="shared" si="86"/>
        <v>0</v>
      </c>
      <c r="K62" s="159">
        <f t="shared" si="87"/>
        <v>0</v>
      </c>
      <c r="L62" s="131">
        <f t="shared" ca="1" si="88"/>
        <v>0</v>
      </c>
      <c r="M62" s="127" t="str">
        <f ca="1">IF(OR(CH62=0,ISERROR(MATCH(I62,KKoef!E:E,0))),"",MATCH(I62,KKoef!E:E,0)-1)</f>
        <v/>
      </c>
      <c r="N62" s="127" t="str">
        <f ca="1">IF(M62="","",OFFSET(KKoef!$B$1,M62,0))</f>
        <v/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250"/>
      <c r="AA62" s="119">
        <f t="shared" ca="1" si="80"/>
        <v>0</v>
      </c>
      <c r="AB62" s="252">
        <f t="shared" si="76"/>
        <v>0</v>
      </c>
      <c r="AC62" s="119">
        <f t="shared" si="77"/>
        <v>0</v>
      </c>
      <c r="AD62" s="252">
        <f t="shared" si="78"/>
        <v>0</v>
      </c>
      <c r="AE62" s="170">
        <f t="shared" ca="1" si="81"/>
        <v>0</v>
      </c>
      <c r="AF62" s="22"/>
      <c r="AG62" s="224"/>
      <c r="AH62" s="194"/>
      <c r="AI62" s="194"/>
      <c r="AJ62" s="194"/>
      <c r="AK62" s="225"/>
      <c r="AL62" s="224"/>
      <c r="AM62" s="194"/>
      <c r="AN62" s="194"/>
      <c r="AO62" s="194"/>
      <c r="AP62" s="225"/>
      <c r="AQ62" s="224"/>
      <c r="AR62" s="194"/>
      <c r="AS62" s="194"/>
      <c r="AT62" s="194"/>
      <c r="AU62" s="225"/>
      <c r="AV62" s="224"/>
      <c r="AW62" s="194"/>
      <c r="AX62" s="194"/>
      <c r="AY62" s="194"/>
      <c r="AZ62" s="225"/>
      <c r="BA62" s="224"/>
      <c r="BB62" s="194"/>
      <c r="BC62" s="194"/>
      <c r="BD62" s="194"/>
      <c r="BE62" s="225"/>
      <c r="BF62" s="224"/>
      <c r="BG62" s="194"/>
      <c r="BH62" s="194"/>
      <c r="BI62" s="194"/>
      <c r="BJ62" s="225"/>
      <c r="BK62" s="212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215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69">
        <f t="shared" si="21"/>
        <v>0</v>
      </c>
      <c r="CH62" s="26">
        <f t="shared" si="82"/>
        <v>0</v>
      </c>
      <c r="CJ62" s="39">
        <v>54</v>
      </c>
      <c r="CK62" s="16">
        <f t="shared" si="89"/>
        <v>0</v>
      </c>
      <c r="CL62" s="51">
        <f t="shared" ca="1" si="135"/>
        <v>0</v>
      </c>
      <c r="CM62" s="51">
        <f t="shared" ca="1" si="135"/>
        <v>0</v>
      </c>
      <c r="CN62" s="51">
        <f t="shared" ca="1" si="135"/>
        <v>0</v>
      </c>
      <c r="CO62" s="51">
        <f t="shared" ca="1" si="90"/>
        <v>0</v>
      </c>
      <c r="CQ62" s="107">
        <f t="shared" si="91"/>
        <v>0</v>
      </c>
      <c r="CR62" s="107">
        <f t="shared" si="92"/>
        <v>0</v>
      </c>
      <c r="CS62" s="107">
        <f t="shared" si="93"/>
        <v>0</v>
      </c>
      <c r="CT62" s="107">
        <f t="shared" si="94"/>
        <v>0</v>
      </c>
      <c r="CU62" s="107">
        <f t="shared" si="95"/>
        <v>0</v>
      </c>
      <c r="CV62" s="107">
        <f t="shared" si="96"/>
        <v>0</v>
      </c>
      <c r="CW62" s="107">
        <f t="shared" si="97"/>
        <v>0</v>
      </c>
      <c r="CX62" s="107">
        <f t="shared" si="98"/>
        <v>0</v>
      </c>
      <c r="CY62" s="107">
        <f t="shared" si="99"/>
        <v>0</v>
      </c>
      <c r="CZ62" s="107">
        <f t="shared" si="100"/>
        <v>0</v>
      </c>
      <c r="DA62" s="107">
        <f t="shared" si="101"/>
        <v>0</v>
      </c>
      <c r="DB62" s="107">
        <f t="shared" si="102"/>
        <v>0</v>
      </c>
      <c r="DC62" s="107">
        <f t="shared" si="103"/>
        <v>0</v>
      </c>
      <c r="DD62" s="107">
        <f t="shared" si="104"/>
        <v>0</v>
      </c>
      <c r="DE62" s="107">
        <f t="shared" si="105"/>
        <v>0</v>
      </c>
      <c r="DF62" s="107">
        <f t="shared" si="106"/>
        <v>0</v>
      </c>
      <c r="DG62" s="107">
        <f t="shared" si="107"/>
        <v>0</v>
      </c>
      <c r="DH62" s="107">
        <f t="shared" si="108"/>
        <v>0</v>
      </c>
      <c r="DI62" s="107">
        <f t="shared" si="109"/>
        <v>0</v>
      </c>
      <c r="DJ62" s="107">
        <f t="shared" si="110"/>
        <v>0</v>
      </c>
      <c r="DK62" s="107">
        <f t="shared" si="111"/>
        <v>0</v>
      </c>
      <c r="DL62" s="107">
        <f t="shared" si="112"/>
        <v>0</v>
      </c>
      <c r="DM62" s="107">
        <f t="shared" si="113"/>
        <v>0</v>
      </c>
      <c r="DN62" s="107">
        <f t="shared" si="114"/>
        <v>0</v>
      </c>
      <c r="DO62" s="107">
        <f t="shared" si="115"/>
        <v>0</v>
      </c>
      <c r="DP62" s="107">
        <f t="shared" si="116"/>
        <v>0</v>
      </c>
      <c r="DQ62" s="107">
        <f t="shared" si="117"/>
        <v>0</v>
      </c>
      <c r="DR62" s="107">
        <f t="shared" si="118"/>
        <v>0</v>
      </c>
      <c r="DS62" s="107">
        <f t="shared" si="119"/>
        <v>0</v>
      </c>
      <c r="DT62" s="107">
        <f t="shared" si="120"/>
        <v>0</v>
      </c>
      <c r="DV62" s="107">
        <f t="shared" si="121"/>
        <v>0</v>
      </c>
      <c r="DW62" s="107">
        <f t="shared" si="122"/>
        <v>0</v>
      </c>
      <c r="DX62" s="107">
        <f t="shared" si="123"/>
        <v>0</v>
      </c>
      <c r="DY62" s="107">
        <f t="shared" si="124"/>
        <v>0</v>
      </c>
      <c r="DZ62" s="107">
        <f t="shared" si="125"/>
        <v>0</v>
      </c>
      <c r="EA62" s="107">
        <f t="shared" si="126"/>
        <v>0</v>
      </c>
      <c r="EB62" s="107">
        <f t="shared" si="127"/>
        <v>0</v>
      </c>
      <c r="EC62" s="107">
        <f t="shared" si="128"/>
        <v>0</v>
      </c>
      <c r="ED62" s="107">
        <f t="shared" si="129"/>
        <v>0</v>
      </c>
      <c r="EE62" s="107">
        <f t="shared" si="130"/>
        <v>0</v>
      </c>
      <c r="EG62" s="195">
        <f t="shared" si="131"/>
        <v>0</v>
      </c>
      <c r="EH62" s="195">
        <f t="shared" si="132"/>
        <v>0</v>
      </c>
      <c r="EI62" s="195">
        <f t="shared" si="133"/>
        <v>0</v>
      </c>
      <c r="EJ62" s="195">
        <f t="shared" si="134"/>
        <v>0</v>
      </c>
      <c r="EK62" s="195">
        <f t="shared" si="70"/>
        <v>0</v>
      </c>
      <c r="EL62" s="195">
        <f t="shared" si="71"/>
        <v>0</v>
      </c>
      <c r="EM62" s="195">
        <f t="shared" si="72"/>
        <v>0</v>
      </c>
      <c r="EN62" s="195">
        <f t="shared" si="73"/>
        <v>0</v>
      </c>
      <c r="EO62" s="195">
        <f t="shared" si="74"/>
        <v>0</v>
      </c>
      <c r="EP62" s="195">
        <f t="shared" si="75"/>
        <v>0</v>
      </c>
    </row>
    <row r="63" spans="2:146" x14ac:dyDescent="0.2">
      <c r="B63" s="126">
        <f t="shared" si="12"/>
        <v>1</v>
      </c>
      <c r="C63" s="126" t="str">
        <f t="shared" ca="1" si="83"/>
        <v/>
      </c>
      <c r="D63" s="126" t="str">
        <f t="shared" ca="1" si="84"/>
        <v/>
      </c>
      <c r="E63" s="126" t="str">
        <f t="shared" ca="1" si="85"/>
        <v/>
      </c>
      <c r="F63" s="127" t="str">
        <f ca="1">OFFSET(prihlasky!$H$1,$CJ63,0)</f>
        <v/>
      </c>
      <c r="G63" s="127" t="str">
        <f ca="1">IF(OFFSET(prihlasky!$B$1,$CJ63,0)="","",(OFFSET(prihlasky!$B$1,$CJ63,0)))</f>
        <v/>
      </c>
      <c r="H63" s="127">
        <f ca="1">OFFSET(prihlasky!$I$1,$CJ63,0)</f>
        <v>0</v>
      </c>
      <c r="I63" s="127">
        <f ca="1">OFFSET(prihlasky!$A$1,$CJ63,0)</f>
        <v>0</v>
      </c>
      <c r="J63" s="126">
        <f t="shared" si="86"/>
        <v>0</v>
      </c>
      <c r="K63" s="159">
        <f t="shared" si="87"/>
        <v>0</v>
      </c>
      <c r="L63" s="131">
        <f t="shared" ca="1" si="88"/>
        <v>0</v>
      </c>
      <c r="M63" s="127" t="str">
        <f ca="1">IF(OR(CH63=0,ISERROR(MATCH(I63,KKoef!E:E,0))),"",MATCH(I63,KKoef!E:E,0)-1)</f>
        <v/>
      </c>
      <c r="N63" s="127" t="str">
        <f ca="1">IF(M63="","",OFFSET(KKoef!$B$1,M63,0))</f>
        <v/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250"/>
      <c r="AA63" s="119">
        <f t="shared" ca="1" si="80"/>
        <v>0</v>
      </c>
      <c r="AB63" s="252">
        <f t="shared" si="76"/>
        <v>0</v>
      </c>
      <c r="AC63" s="119">
        <f t="shared" si="77"/>
        <v>0</v>
      </c>
      <c r="AD63" s="252">
        <f t="shared" si="78"/>
        <v>0</v>
      </c>
      <c r="AE63" s="170">
        <f t="shared" ca="1" si="81"/>
        <v>0</v>
      </c>
      <c r="AF63" s="22"/>
      <c r="AG63" s="224"/>
      <c r="AH63" s="194"/>
      <c r="AI63" s="194"/>
      <c r="AJ63" s="194"/>
      <c r="AK63" s="225"/>
      <c r="AL63" s="224"/>
      <c r="AM63" s="194"/>
      <c r="AN63" s="194"/>
      <c r="AO63" s="194"/>
      <c r="AP63" s="225"/>
      <c r="AQ63" s="224"/>
      <c r="AR63" s="194"/>
      <c r="AS63" s="194"/>
      <c r="AT63" s="194"/>
      <c r="AU63" s="225"/>
      <c r="AV63" s="224"/>
      <c r="AW63" s="194"/>
      <c r="AX63" s="194"/>
      <c r="AY63" s="194"/>
      <c r="AZ63" s="225"/>
      <c r="BA63" s="224"/>
      <c r="BB63" s="194"/>
      <c r="BC63" s="194"/>
      <c r="BD63" s="194"/>
      <c r="BE63" s="225"/>
      <c r="BF63" s="224"/>
      <c r="BG63" s="194"/>
      <c r="BH63" s="194"/>
      <c r="BI63" s="194"/>
      <c r="BJ63" s="225"/>
      <c r="BK63" s="212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215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69">
        <f t="shared" si="21"/>
        <v>0</v>
      </c>
      <c r="CH63" s="26">
        <f t="shared" si="82"/>
        <v>0</v>
      </c>
      <c r="CJ63" s="39">
        <v>55</v>
      </c>
      <c r="CK63" s="16">
        <f t="shared" si="89"/>
        <v>0</v>
      </c>
      <c r="CL63" s="51">
        <f t="shared" ca="1" si="135"/>
        <v>0</v>
      </c>
      <c r="CM63" s="51">
        <f t="shared" ca="1" si="135"/>
        <v>0</v>
      </c>
      <c r="CN63" s="51">
        <f t="shared" ca="1" si="135"/>
        <v>0</v>
      </c>
      <c r="CO63" s="51">
        <f t="shared" ca="1" si="90"/>
        <v>0</v>
      </c>
      <c r="CQ63" s="107">
        <f t="shared" si="91"/>
        <v>0</v>
      </c>
      <c r="CR63" s="107">
        <f t="shared" si="92"/>
        <v>0</v>
      </c>
      <c r="CS63" s="107">
        <f t="shared" si="93"/>
        <v>0</v>
      </c>
      <c r="CT63" s="107">
        <f t="shared" si="94"/>
        <v>0</v>
      </c>
      <c r="CU63" s="107">
        <f t="shared" si="95"/>
        <v>0</v>
      </c>
      <c r="CV63" s="107">
        <f t="shared" si="96"/>
        <v>0</v>
      </c>
      <c r="CW63" s="107">
        <f t="shared" si="97"/>
        <v>0</v>
      </c>
      <c r="CX63" s="107">
        <f t="shared" si="98"/>
        <v>0</v>
      </c>
      <c r="CY63" s="107">
        <f t="shared" si="99"/>
        <v>0</v>
      </c>
      <c r="CZ63" s="107">
        <f t="shared" si="100"/>
        <v>0</v>
      </c>
      <c r="DA63" s="107">
        <f t="shared" si="101"/>
        <v>0</v>
      </c>
      <c r="DB63" s="107">
        <f t="shared" si="102"/>
        <v>0</v>
      </c>
      <c r="DC63" s="107">
        <f t="shared" si="103"/>
        <v>0</v>
      </c>
      <c r="DD63" s="107">
        <f t="shared" si="104"/>
        <v>0</v>
      </c>
      <c r="DE63" s="107">
        <f t="shared" si="105"/>
        <v>0</v>
      </c>
      <c r="DF63" s="107">
        <f t="shared" si="106"/>
        <v>0</v>
      </c>
      <c r="DG63" s="107">
        <f t="shared" si="107"/>
        <v>0</v>
      </c>
      <c r="DH63" s="107">
        <f t="shared" si="108"/>
        <v>0</v>
      </c>
      <c r="DI63" s="107">
        <f t="shared" si="109"/>
        <v>0</v>
      </c>
      <c r="DJ63" s="107">
        <f t="shared" si="110"/>
        <v>0</v>
      </c>
      <c r="DK63" s="107">
        <f t="shared" si="111"/>
        <v>0</v>
      </c>
      <c r="DL63" s="107">
        <f t="shared" si="112"/>
        <v>0</v>
      </c>
      <c r="DM63" s="107">
        <f t="shared" si="113"/>
        <v>0</v>
      </c>
      <c r="DN63" s="107">
        <f t="shared" si="114"/>
        <v>0</v>
      </c>
      <c r="DO63" s="107">
        <f t="shared" si="115"/>
        <v>0</v>
      </c>
      <c r="DP63" s="107">
        <f t="shared" si="116"/>
        <v>0</v>
      </c>
      <c r="DQ63" s="107">
        <f t="shared" si="117"/>
        <v>0</v>
      </c>
      <c r="DR63" s="107">
        <f t="shared" si="118"/>
        <v>0</v>
      </c>
      <c r="DS63" s="107">
        <f t="shared" si="119"/>
        <v>0</v>
      </c>
      <c r="DT63" s="107">
        <f t="shared" si="120"/>
        <v>0</v>
      </c>
      <c r="DV63" s="107">
        <f t="shared" si="121"/>
        <v>0</v>
      </c>
      <c r="DW63" s="107">
        <f t="shared" si="122"/>
        <v>0</v>
      </c>
      <c r="DX63" s="107">
        <f t="shared" si="123"/>
        <v>0</v>
      </c>
      <c r="DY63" s="107">
        <f t="shared" si="124"/>
        <v>0</v>
      </c>
      <c r="DZ63" s="107">
        <f t="shared" si="125"/>
        <v>0</v>
      </c>
      <c r="EA63" s="107">
        <f t="shared" si="126"/>
        <v>0</v>
      </c>
      <c r="EB63" s="107">
        <f t="shared" si="127"/>
        <v>0</v>
      </c>
      <c r="EC63" s="107">
        <f t="shared" si="128"/>
        <v>0</v>
      </c>
      <c r="ED63" s="107">
        <f t="shared" si="129"/>
        <v>0</v>
      </c>
      <c r="EE63" s="107">
        <f t="shared" si="130"/>
        <v>0</v>
      </c>
      <c r="EG63" s="195">
        <f t="shared" si="131"/>
        <v>0</v>
      </c>
      <c r="EH63" s="195">
        <f t="shared" si="132"/>
        <v>0</v>
      </c>
      <c r="EI63" s="195">
        <f t="shared" si="133"/>
        <v>0</v>
      </c>
      <c r="EJ63" s="195">
        <f t="shared" si="134"/>
        <v>0</v>
      </c>
      <c r="EK63" s="195">
        <f t="shared" si="70"/>
        <v>0</v>
      </c>
      <c r="EL63" s="195">
        <f t="shared" si="71"/>
        <v>0</v>
      </c>
      <c r="EM63" s="195">
        <f t="shared" si="72"/>
        <v>0</v>
      </c>
      <c r="EN63" s="195">
        <f t="shared" si="73"/>
        <v>0</v>
      </c>
      <c r="EO63" s="195">
        <f t="shared" si="74"/>
        <v>0</v>
      </c>
      <c r="EP63" s="195">
        <f t="shared" si="75"/>
        <v>0</v>
      </c>
    </row>
    <row r="64" spans="2:146" x14ac:dyDescent="0.2">
      <c r="B64" s="126">
        <f t="shared" si="12"/>
        <v>1</v>
      </c>
      <c r="C64" s="126" t="str">
        <f t="shared" ca="1" si="83"/>
        <v/>
      </c>
      <c r="D64" s="126" t="str">
        <f t="shared" ca="1" si="84"/>
        <v/>
      </c>
      <c r="E64" s="126" t="str">
        <f t="shared" ca="1" si="85"/>
        <v/>
      </c>
      <c r="F64" s="127" t="str">
        <f ca="1">OFFSET(prihlasky!$H$1,$CJ64,0)</f>
        <v/>
      </c>
      <c r="G64" s="127" t="str">
        <f ca="1">IF(OFFSET(prihlasky!$B$1,$CJ64,0)="","",(OFFSET(prihlasky!$B$1,$CJ64,0)))</f>
        <v/>
      </c>
      <c r="H64" s="127">
        <f ca="1">OFFSET(prihlasky!$I$1,$CJ64,0)</f>
        <v>0</v>
      </c>
      <c r="I64" s="127">
        <f ca="1">OFFSET(prihlasky!$A$1,$CJ64,0)</f>
        <v>0</v>
      </c>
      <c r="J64" s="126">
        <f t="shared" si="86"/>
        <v>0</v>
      </c>
      <c r="K64" s="159">
        <f t="shared" si="87"/>
        <v>0</v>
      </c>
      <c r="L64" s="131">
        <f t="shared" ca="1" si="88"/>
        <v>0</v>
      </c>
      <c r="M64" s="127" t="str">
        <f ca="1">IF(OR(CH64=0,ISERROR(MATCH(I64,KKoef!E:E,0))),"",MATCH(I64,KKoef!E:E,0)-1)</f>
        <v/>
      </c>
      <c r="N64" s="127" t="str">
        <f ca="1">IF(M64="","",OFFSET(KKoef!$B$1,M64,0))</f>
        <v/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250"/>
      <c r="AA64" s="119">
        <f t="shared" ca="1" si="80"/>
        <v>0</v>
      </c>
      <c r="AB64" s="252">
        <f t="shared" si="76"/>
        <v>0</v>
      </c>
      <c r="AC64" s="119">
        <f t="shared" si="77"/>
        <v>0</v>
      </c>
      <c r="AD64" s="252">
        <f t="shared" si="78"/>
        <v>0</v>
      </c>
      <c r="AE64" s="170">
        <f t="shared" ca="1" si="81"/>
        <v>0</v>
      </c>
      <c r="AF64" s="22"/>
      <c r="AG64" s="224"/>
      <c r="AH64" s="194"/>
      <c r="AI64" s="194"/>
      <c r="AJ64" s="194"/>
      <c r="AK64" s="225"/>
      <c r="AL64" s="224"/>
      <c r="AM64" s="194"/>
      <c r="AN64" s="194"/>
      <c r="AO64" s="194"/>
      <c r="AP64" s="225"/>
      <c r="AQ64" s="224"/>
      <c r="AR64" s="194"/>
      <c r="AS64" s="194"/>
      <c r="AT64" s="194"/>
      <c r="AU64" s="225"/>
      <c r="AV64" s="224"/>
      <c r="AW64" s="194"/>
      <c r="AX64" s="194"/>
      <c r="AY64" s="194"/>
      <c r="AZ64" s="225"/>
      <c r="BA64" s="224"/>
      <c r="BB64" s="194"/>
      <c r="BC64" s="194"/>
      <c r="BD64" s="194"/>
      <c r="BE64" s="225"/>
      <c r="BF64" s="224"/>
      <c r="BG64" s="194"/>
      <c r="BH64" s="194"/>
      <c r="BI64" s="194"/>
      <c r="BJ64" s="225"/>
      <c r="BK64" s="212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215"/>
      <c r="BW64" s="160"/>
      <c r="BX64" s="160"/>
      <c r="BY64" s="160"/>
      <c r="BZ64" s="160"/>
      <c r="CA64" s="160"/>
      <c r="CB64" s="160"/>
      <c r="CC64" s="160"/>
      <c r="CD64" s="160"/>
      <c r="CE64" s="160"/>
      <c r="CF64" s="160"/>
      <c r="CG64" s="69">
        <f t="shared" si="21"/>
        <v>0</v>
      </c>
      <c r="CH64" s="26">
        <f t="shared" si="82"/>
        <v>0</v>
      </c>
      <c r="CJ64" s="39">
        <v>56</v>
      </c>
      <c r="CK64" s="16">
        <f t="shared" si="89"/>
        <v>0</v>
      </c>
      <c r="CL64" s="51">
        <f t="shared" ca="1" si="135"/>
        <v>0</v>
      </c>
      <c r="CM64" s="51">
        <f t="shared" ca="1" si="135"/>
        <v>0</v>
      </c>
      <c r="CN64" s="51">
        <f t="shared" ca="1" si="135"/>
        <v>0</v>
      </c>
      <c r="CO64" s="51">
        <f t="shared" ca="1" si="90"/>
        <v>0</v>
      </c>
      <c r="CQ64" s="107">
        <f t="shared" si="91"/>
        <v>0</v>
      </c>
      <c r="CR64" s="107">
        <f t="shared" si="92"/>
        <v>0</v>
      </c>
      <c r="CS64" s="107">
        <f t="shared" si="93"/>
        <v>0</v>
      </c>
      <c r="CT64" s="107">
        <f t="shared" si="94"/>
        <v>0</v>
      </c>
      <c r="CU64" s="107">
        <f t="shared" si="95"/>
        <v>0</v>
      </c>
      <c r="CV64" s="107">
        <f t="shared" si="96"/>
        <v>0</v>
      </c>
      <c r="CW64" s="107">
        <f t="shared" si="97"/>
        <v>0</v>
      </c>
      <c r="CX64" s="107">
        <f t="shared" si="98"/>
        <v>0</v>
      </c>
      <c r="CY64" s="107">
        <f t="shared" si="99"/>
        <v>0</v>
      </c>
      <c r="CZ64" s="107">
        <f t="shared" si="100"/>
        <v>0</v>
      </c>
      <c r="DA64" s="107">
        <f t="shared" si="101"/>
        <v>0</v>
      </c>
      <c r="DB64" s="107">
        <f t="shared" si="102"/>
        <v>0</v>
      </c>
      <c r="DC64" s="107">
        <f t="shared" si="103"/>
        <v>0</v>
      </c>
      <c r="DD64" s="107">
        <f t="shared" si="104"/>
        <v>0</v>
      </c>
      <c r="DE64" s="107">
        <f t="shared" si="105"/>
        <v>0</v>
      </c>
      <c r="DF64" s="107">
        <f t="shared" si="106"/>
        <v>0</v>
      </c>
      <c r="DG64" s="107">
        <f t="shared" si="107"/>
        <v>0</v>
      </c>
      <c r="DH64" s="107">
        <f t="shared" si="108"/>
        <v>0</v>
      </c>
      <c r="DI64" s="107">
        <f t="shared" si="109"/>
        <v>0</v>
      </c>
      <c r="DJ64" s="107">
        <f t="shared" si="110"/>
        <v>0</v>
      </c>
      <c r="DK64" s="107">
        <f t="shared" si="111"/>
        <v>0</v>
      </c>
      <c r="DL64" s="107">
        <f t="shared" si="112"/>
        <v>0</v>
      </c>
      <c r="DM64" s="107">
        <f t="shared" si="113"/>
        <v>0</v>
      </c>
      <c r="DN64" s="107">
        <f t="shared" si="114"/>
        <v>0</v>
      </c>
      <c r="DO64" s="107">
        <f t="shared" si="115"/>
        <v>0</v>
      </c>
      <c r="DP64" s="107">
        <f t="shared" si="116"/>
        <v>0</v>
      </c>
      <c r="DQ64" s="107">
        <f t="shared" si="117"/>
        <v>0</v>
      </c>
      <c r="DR64" s="107">
        <f t="shared" si="118"/>
        <v>0</v>
      </c>
      <c r="DS64" s="107">
        <f t="shared" si="119"/>
        <v>0</v>
      </c>
      <c r="DT64" s="107">
        <f t="shared" si="120"/>
        <v>0</v>
      </c>
      <c r="DV64" s="107">
        <f t="shared" si="121"/>
        <v>0</v>
      </c>
      <c r="DW64" s="107">
        <f t="shared" si="122"/>
        <v>0</v>
      </c>
      <c r="DX64" s="107">
        <f t="shared" si="123"/>
        <v>0</v>
      </c>
      <c r="DY64" s="107">
        <f t="shared" si="124"/>
        <v>0</v>
      </c>
      <c r="DZ64" s="107">
        <f t="shared" si="125"/>
        <v>0</v>
      </c>
      <c r="EA64" s="107">
        <f t="shared" si="126"/>
        <v>0</v>
      </c>
      <c r="EB64" s="107">
        <f t="shared" si="127"/>
        <v>0</v>
      </c>
      <c r="EC64" s="107">
        <f t="shared" si="128"/>
        <v>0</v>
      </c>
      <c r="ED64" s="107">
        <f t="shared" si="129"/>
        <v>0</v>
      </c>
      <c r="EE64" s="107">
        <f t="shared" si="130"/>
        <v>0</v>
      </c>
      <c r="EG64" s="195">
        <f t="shared" si="131"/>
        <v>0</v>
      </c>
      <c r="EH64" s="195">
        <f t="shared" si="132"/>
        <v>0</v>
      </c>
      <c r="EI64" s="195">
        <f t="shared" si="133"/>
        <v>0</v>
      </c>
      <c r="EJ64" s="195">
        <f t="shared" si="134"/>
        <v>0</v>
      </c>
      <c r="EK64" s="195">
        <f t="shared" si="70"/>
        <v>0</v>
      </c>
      <c r="EL64" s="195">
        <f t="shared" si="71"/>
        <v>0</v>
      </c>
      <c r="EM64" s="195">
        <f t="shared" si="72"/>
        <v>0</v>
      </c>
      <c r="EN64" s="195">
        <f t="shared" si="73"/>
        <v>0</v>
      </c>
      <c r="EO64" s="195">
        <f t="shared" si="74"/>
        <v>0</v>
      </c>
      <c r="EP64" s="195">
        <f t="shared" si="75"/>
        <v>0</v>
      </c>
    </row>
    <row r="65" spans="2:146" x14ac:dyDescent="0.2">
      <c r="B65" s="126">
        <f t="shared" si="12"/>
        <v>1</v>
      </c>
      <c r="C65" s="126" t="str">
        <f t="shared" ca="1" si="83"/>
        <v/>
      </c>
      <c r="D65" s="126" t="str">
        <f t="shared" ca="1" si="84"/>
        <v/>
      </c>
      <c r="E65" s="126" t="str">
        <f t="shared" ca="1" si="85"/>
        <v/>
      </c>
      <c r="F65" s="127" t="str">
        <f ca="1">OFFSET(prihlasky!$H$1,$CJ65,0)</f>
        <v/>
      </c>
      <c r="G65" s="127" t="str">
        <f ca="1">IF(OFFSET(prihlasky!$B$1,$CJ65,0)="","",(OFFSET(prihlasky!$B$1,$CJ65,0)))</f>
        <v/>
      </c>
      <c r="H65" s="127">
        <f ca="1">OFFSET(prihlasky!$I$1,$CJ65,0)</f>
        <v>0</v>
      </c>
      <c r="I65" s="127">
        <f ca="1">OFFSET(prihlasky!$A$1,$CJ65,0)</f>
        <v>0</v>
      </c>
      <c r="J65" s="126">
        <f t="shared" si="86"/>
        <v>0</v>
      </c>
      <c r="K65" s="159">
        <f t="shared" si="87"/>
        <v>0</v>
      </c>
      <c r="L65" s="131">
        <f t="shared" ca="1" si="88"/>
        <v>0</v>
      </c>
      <c r="M65" s="127" t="str">
        <f ca="1">IF(OR(CH65=0,ISERROR(MATCH(I65,KKoef!E:E,0))),"",MATCH(I65,KKoef!E:E,0)-1)</f>
        <v/>
      </c>
      <c r="N65" s="127" t="str">
        <f ca="1">IF(M65="","",OFFSET(KKoef!$B$1,M65,0))</f>
        <v/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250"/>
      <c r="AA65" s="119">
        <f t="shared" ca="1" si="80"/>
        <v>0</v>
      </c>
      <c r="AB65" s="252">
        <f t="shared" si="76"/>
        <v>0</v>
      </c>
      <c r="AC65" s="119">
        <f t="shared" si="77"/>
        <v>0</v>
      </c>
      <c r="AD65" s="252">
        <f t="shared" si="78"/>
        <v>0</v>
      </c>
      <c r="AE65" s="170">
        <f t="shared" ca="1" si="81"/>
        <v>0</v>
      </c>
      <c r="AF65" s="22"/>
      <c r="AG65" s="224"/>
      <c r="AH65" s="194"/>
      <c r="AI65" s="194"/>
      <c r="AJ65" s="194"/>
      <c r="AK65" s="225"/>
      <c r="AL65" s="224"/>
      <c r="AM65" s="194"/>
      <c r="AN65" s="194"/>
      <c r="AO65" s="194"/>
      <c r="AP65" s="225"/>
      <c r="AQ65" s="224"/>
      <c r="AR65" s="194"/>
      <c r="AS65" s="194"/>
      <c r="AT65" s="194"/>
      <c r="AU65" s="225"/>
      <c r="AV65" s="224"/>
      <c r="AW65" s="194"/>
      <c r="AX65" s="194"/>
      <c r="AY65" s="194"/>
      <c r="AZ65" s="225"/>
      <c r="BA65" s="224"/>
      <c r="BB65" s="194"/>
      <c r="BC65" s="194"/>
      <c r="BD65" s="194"/>
      <c r="BE65" s="225"/>
      <c r="BF65" s="224"/>
      <c r="BG65" s="194"/>
      <c r="BH65" s="194"/>
      <c r="BI65" s="194"/>
      <c r="BJ65" s="225"/>
      <c r="BK65" s="212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215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69">
        <f t="shared" si="21"/>
        <v>0</v>
      </c>
      <c r="CH65" s="26">
        <f t="shared" si="82"/>
        <v>0</v>
      </c>
      <c r="CJ65" s="39">
        <v>57</v>
      </c>
      <c r="CK65" s="16">
        <f t="shared" si="89"/>
        <v>0</v>
      </c>
      <c r="CL65" s="51">
        <f t="shared" ca="1" si="135"/>
        <v>0</v>
      </c>
      <c r="CM65" s="51">
        <f t="shared" ca="1" si="135"/>
        <v>0</v>
      </c>
      <c r="CN65" s="51">
        <f t="shared" ca="1" si="135"/>
        <v>0</v>
      </c>
      <c r="CO65" s="51">
        <f t="shared" ca="1" si="90"/>
        <v>0</v>
      </c>
      <c r="CQ65" s="107">
        <f t="shared" si="91"/>
        <v>0</v>
      </c>
      <c r="CR65" s="107">
        <f t="shared" si="92"/>
        <v>0</v>
      </c>
      <c r="CS65" s="107">
        <f t="shared" si="93"/>
        <v>0</v>
      </c>
      <c r="CT65" s="107">
        <f t="shared" si="94"/>
        <v>0</v>
      </c>
      <c r="CU65" s="107">
        <f t="shared" si="95"/>
        <v>0</v>
      </c>
      <c r="CV65" s="107">
        <f t="shared" si="96"/>
        <v>0</v>
      </c>
      <c r="CW65" s="107">
        <f t="shared" si="97"/>
        <v>0</v>
      </c>
      <c r="CX65" s="107">
        <f t="shared" si="98"/>
        <v>0</v>
      </c>
      <c r="CY65" s="107">
        <f t="shared" si="99"/>
        <v>0</v>
      </c>
      <c r="CZ65" s="107">
        <f t="shared" si="100"/>
        <v>0</v>
      </c>
      <c r="DA65" s="107">
        <f t="shared" si="101"/>
        <v>0</v>
      </c>
      <c r="DB65" s="107">
        <f t="shared" si="102"/>
        <v>0</v>
      </c>
      <c r="DC65" s="107">
        <f t="shared" si="103"/>
        <v>0</v>
      </c>
      <c r="DD65" s="107">
        <f t="shared" si="104"/>
        <v>0</v>
      </c>
      <c r="DE65" s="107">
        <f t="shared" si="105"/>
        <v>0</v>
      </c>
      <c r="DF65" s="107">
        <f t="shared" si="106"/>
        <v>0</v>
      </c>
      <c r="DG65" s="107">
        <f t="shared" si="107"/>
        <v>0</v>
      </c>
      <c r="DH65" s="107">
        <f t="shared" si="108"/>
        <v>0</v>
      </c>
      <c r="DI65" s="107">
        <f t="shared" si="109"/>
        <v>0</v>
      </c>
      <c r="DJ65" s="107">
        <f t="shared" si="110"/>
        <v>0</v>
      </c>
      <c r="DK65" s="107">
        <f t="shared" si="111"/>
        <v>0</v>
      </c>
      <c r="DL65" s="107">
        <f t="shared" si="112"/>
        <v>0</v>
      </c>
      <c r="DM65" s="107">
        <f t="shared" si="113"/>
        <v>0</v>
      </c>
      <c r="DN65" s="107">
        <f t="shared" si="114"/>
        <v>0</v>
      </c>
      <c r="DO65" s="107">
        <f t="shared" si="115"/>
        <v>0</v>
      </c>
      <c r="DP65" s="107">
        <f t="shared" si="116"/>
        <v>0</v>
      </c>
      <c r="DQ65" s="107">
        <f t="shared" si="117"/>
        <v>0</v>
      </c>
      <c r="DR65" s="107">
        <f t="shared" si="118"/>
        <v>0</v>
      </c>
      <c r="DS65" s="107">
        <f t="shared" si="119"/>
        <v>0</v>
      </c>
      <c r="DT65" s="107">
        <f t="shared" si="120"/>
        <v>0</v>
      </c>
      <c r="DV65" s="107">
        <f t="shared" si="121"/>
        <v>0</v>
      </c>
      <c r="DW65" s="107">
        <f t="shared" si="122"/>
        <v>0</v>
      </c>
      <c r="DX65" s="107">
        <f t="shared" si="123"/>
        <v>0</v>
      </c>
      <c r="DY65" s="107">
        <f t="shared" si="124"/>
        <v>0</v>
      </c>
      <c r="DZ65" s="107">
        <f t="shared" si="125"/>
        <v>0</v>
      </c>
      <c r="EA65" s="107">
        <f t="shared" si="126"/>
        <v>0</v>
      </c>
      <c r="EB65" s="107">
        <f t="shared" si="127"/>
        <v>0</v>
      </c>
      <c r="EC65" s="107">
        <f t="shared" si="128"/>
        <v>0</v>
      </c>
      <c r="ED65" s="107">
        <f t="shared" si="129"/>
        <v>0</v>
      </c>
      <c r="EE65" s="107">
        <f t="shared" si="130"/>
        <v>0</v>
      </c>
      <c r="EG65" s="195">
        <f t="shared" si="131"/>
        <v>0</v>
      </c>
      <c r="EH65" s="195">
        <f t="shared" si="132"/>
        <v>0</v>
      </c>
      <c r="EI65" s="195">
        <f t="shared" si="133"/>
        <v>0</v>
      </c>
      <c r="EJ65" s="195">
        <f t="shared" si="134"/>
        <v>0</v>
      </c>
      <c r="EK65" s="195">
        <f t="shared" si="70"/>
        <v>0</v>
      </c>
      <c r="EL65" s="195">
        <f t="shared" si="71"/>
        <v>0</v>
      </c>
      <c r="EM65" s="195">
        <f t="shared" si="72"/>
        <v>0</v>
      </c>
      <c r="EN65" s="195">
        <f t="shared" si="73"/>
        <v>0</v>
      </c>
      <c r="EO65" s="195">
        <f t="shared" si="74"/>
        <v>0</v>
      </c>
      <c r="EP65" s="195">
        <f t="shared" si="75"/>
        <v>0</v>
      </c>
    </row>
    <row r="66" spans="2:146" x14ac:dyDescent="0.2">
      <c r="B66" s="126">
        <f t="shared" si="12"/>
        <v>1</v>
      </c>
      <c r="C66" s="126" t="str">
        <f t="shared" ca="1" si="83"/>
        <v/>
      </c>
      <c r="D66" s="126" t="str">
        <f t="shared" ca="1" si="84"/>
        <v/>
      </c>
      <c r="E66" s="126" t="str">
        <f t="shared" ca="1" si="85"/>
        <v/>
      </c>
      <c r="F66" s="127" t="str">
        <f ca="1">OFFSET(prihlasky!$H$1,$CJ66,0)</f>
        <v/>
      </c>
      <c r="G66" s="127" t="str">
        <f ca="1">IF(OFFSET(prihlasky!$B$1,$CJ66,0)="","",(OFFSET(prihlasky!$B$1,$CJ66,0)))</f>
        <v/>
      </c>
      <c r="H66" s="127">
        <f ca="1">OFFSET(prihlasky!$I$1,$CJ66,0)</f>
        <v>0</v>
      </c>
      <c r="I66" s="127">
        <f ca="1">OFFSET(prihlasky!$A$1,$CJ66,0)</f>
        <v>0</v>
      </c>
      <c r="J66" s="126">
        <f t="shared" si="86"/>
        <v>0</v>
      </c>
      <c r="K66" s="159">
        <f t="shared" si="87"/>
        <v>0</v>
      </c>
      <c r="L66" s="131">
        <f t="shared" ca="1" si="88"/>
        <v>0</v>
      </c>
      <c r="M66" s="127" t="str">
        <f ca="1">IF(OR(CH66=0,ISERROR(MATCH(I66,KKoef!E:E,0))),"",MATCH(I66,KKoef!E:E,0)-1)</f>
        <v/>
      </c>
      <c r="N66" s="127" t="str">
        <f ca="1">IF(M66="","",OFFSET(KKoef!$B$1,M66,0))</f>
        <v/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250"/>
      <c r="AA66" s="119">
        <f t="shared" ca="1" si="80"/>
        <v>0</v>
      </c>
      <c r="AB66" s="252">
        <f t="shared" si="76"/>
        <v>0</v>
      </c>
      <c r="AC66" s="119">
        <f t="shared" si="77"/>
        <v>0</v>
      </c>
      <c r="AD66" s="252">
        <f t="shared" si="78"/>
        <v>0</v>
      </c>
      <c r="AE66" s="170">
        <f t="shared" ca="1" si="81"/>
        <v>0</v>
      </c>
      <c r="AF66" s="22"/>
      <c r="AG66" s="224"/>
      <c r="AH66" s="194"/>
      <c r="AI66" s="194"/>
      <c r="AJ66" s="194"/>
      <c r="AK66" s="225"/>
      <c r="AL66" s="224"/>
      <c r="AM66" s="194"/>
      <c r="AN66" s="194"/>
      <c r="AO66" s="194"/>
      <c r="AP66" s="225"/>
      <c r="AQ66" s="224"/>
      <c r="AR66" s="194"/>
      <c r="AS66" s="194"/>
      <c r="AT66" s="194"/>
      <c r="AU66" s="225"/>
      <c r="AV66" s="224"/>
      <c r="AW66" s="194"/>
      <c r="AX66" s="194"/>
      <c r="AY66" s="194"/>
      <c r="AZ66" s="225"/>
      <c r="BA66" s="224"/>
      <c r="BB66" s="194"/>
      <c r="BC66" s="194"/>
      <c r="BD66" s="194"/>
      <c r="BE66" s="225"/>
      <c r="BF66" s="224"/>
      <c r="BG66" s="194"/>
      <c r="BH66" s="194"/>
      <c r="BI66" s="194"/>
      <c r="BJ66" s="225"/>
      <c r="BK66" s="212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215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69">
        <f t="shared" si="21"/>
        <v>0</v>
      </c>
      <c r="CH66" s="26">
        <f t="shared" si="82"/>
        <v>0</v>
      </c>
      <c r="CJ66" s="39">
        <v>58</v>
      </c>
      <c r="CK66" s="16">
        <f t="shared" si="89"/>
        <v>0</v>
      </c>
      <c r="CL66" s="51">
        <f t="shared" ca="1" si="135"/>
        <v>0</v>
      </c>
      <c r="CM66" s="51">
        <f t="shared" ca="1" si="135"/>
        <v>0</v>
      </c>
      <c r="CN66" s="51">
        <f t="shared" ca="1" si="135"/>
        <v>0</v>
      </c>
      <c r="CO66" s="51">
        <f t="shared" ca="1" si="90"/>
        <v>0</v>
      </c>
      <c r="CQ66" s="107">
        <f t="shared" si="91"/>
        <v>0</v>
      </c>
      <c r="CR66" s="107">
        <f t="shared" si="92"/>
        <v>0</v>
      </c>
      <c r="CS66" s="107">
        <f t="shared" si="93"/>
        <v>0</v>
      </c>
      <c r="CT66" s="107">
        <f t="shared" si="94"/>
        <v>0</v>
      </c>
      <c r="CU66" s="107">
        <f t="shared" si="95"/>
        <v>0</v>
      </c>
      <c r="CV66" s="107">
        <f t="shared" si="96"/>
        <v>0</v>
      </c>
      <c r="CW66" s="107">
        <f t="shared" si="97"/>
        <v>0</v>
      </c>
      <c r="CX66" s="107">
        <f t="shared" si="98"/>
        <v>0</v>
      </c>
      <c r="CY66" s="107">
        <f t="shared" si="99"/>
        <v>0</v>
      </c>
      <c r="CZ66" s="107">
        <f t="shared" si="100"/>
        <v>0</v>
      </c>
      <c r="DA66" s="107">
        <f t="shared" si="101"/>
        <v>0</v>
      </c>
      <c r="DB66" s="107">
        <f t="shared" si="102"/>
        <v>0</v>
      </c>
      <c r="DC66" s="107">
        <f t="shared" si="103"/>
        <v>0</v>
      </c>
      <c r="DD66" s="107">
        <f t="shared" si="104"/>
        <v>0</v>
      </c>
      <c r="DE66" s="107">
        <f t="shared" si="105"/>
        <v>0</v>
      </c>
      <c r="DF66" s="107">
        <f t="shared" si="106"/>
        <v>0</v>
      </c>
      <c r="DG66" s="107">
        <f t="shared" si="107"/>
        <v>0</v>
      </c>
      <c r="DH66" s="107">
        <f t="shared" si="108"/>
        <v>0</v>
      </c>
      <c r="DI66" s="107">
        <f t="shared" si="109"/>
        <v>0</v>
      </c>
      <c r="DJ66" s="107">
        <f t="shared" si="110"/>
        <v>0</v>
      </c>
      <c r="DK66" s="107">
        <f t="shared" si="111"/>
        <v>0</v>
      </c>
      <c r="DL66" s="107">
        <f t="shared" si="112"/>
        <v>0</v>
      </c>
      <c r="DM66" s="107">
        <f t="shared" si="113"/>
        <v>0</v>
      </c>
      <c r="DN66" s="107">
        <f t="shared" si="114"/>
        <v>0</v>
      </c>
      <c r="DO66" s="107">
        <f t="shared" si="115"/>
        <v>0</v>
      </c>
      <c r="DP66" s="107">
        <f t="shared" si="116"/>
        <v>0</v>
      </c>
      <c r="DQ66" s="107">
        <f t="shared" si="117"/>
        <v>0</v>
      </c>
      <c r="DR66" s="107">
        <f t="shared" si="118"/>
        <v>0</v>
      </c>
      <c r="DS66" s="107">
        <f t="shared" si="119"/>
        <v>0</v>
      </c>
      <c r="DT66" s="107">
        <f t="shared" si="120"/>
        <v>0</v>
      </c>
      <c r="DV66" s="107">
        <f t="shared" si="121"/>
        <v>0</v>
      </c>
      <c r="DW66" s="107">
        <f t="shared" si="122"/>
        <v>0</v>
      </c>
      <c r="DX66" s="107">
        <f t="shared" si="123"/>
        <v>0</v>
      </c>
      <c r="DY66" s="107">
        <f t="shared" si="124"/>
        <v>0</v>
      </c>
      <c r="DZ66" s="107">
        <f t="shared" si="125"/>
        <v>0</v>
      </c>
      <c r="EA66" s="107">
        <f t="shared" si="126"/>
        <v>0</v>
      </c>
      <c r="EB66" s="107">
        <f t="shared" si="127"/>
        <v>0</v>
      </c>
      <c r="EC66" s="107">
        <f t="shared" si="128"/>
        <v>0</v>
      </c>
      <c r="ED66" s="107">
        <f t="shared" si="129"/>
        <v>0</v>
      </c>
      <c r="EE66" s="107">
        <f t="shared" si="130"/>
        <v>0</v>
      </c>
      <c r="EG66" s="195">
        <f t="shared" si="131"/>
        <v>0</v>
      </c>
      <c r="EH66" s="195">
        <f t="shared" si="132"/>
        <v>0</v>
      </c>
      <c r="EI66" s="195">
        <f t="shared" si="133"/>
        <v>0</v>
      </c>
      <c r="EJ66" s="195">
        <f t="shared" si="134"/>
        <v>0</v>
      </c>
      <c r="EK66" s="195">
        <f t="shared" si="70"/>
        <v>0</v>
      </c>
      <c r="EL66" s="195">
        <f t="shared" si="71"/>
        <v>0</v>
      </c>
      <c r="EM66" s="195">
        <f t="shared" si="72"/>
        <v>0</v>
      </c>
      <c r="EN66" s="195">
        <f t="shared" si="73"/>
        <v>0</v>
      </c>
      <c r="EO66" s="195">
        <f t="shared" si="74"/>
        <v>0</v>
      </c>
      <c r="EP66" s="195">
        <f t="shared" si="75"/>
        <v>0</v>
      </c>
    </row>
    <row r="67" spans="2:146" x14ac:dyDescent="0.2">
      <c r="B67" s="126">
        <f t="shared" si="12"/>
        <v>1</v>
      </c>
      <c r="C67" s="126" t="str">
        <f t="shared" ca="1" si="83"/>
        <v/>
      </c>
      <c r="D67" s="126" t="str">
        <f t="shared" ca="1" si="84"/>
        <v/>
      </c>
      <c r="E67" s="126" t="str">
        <f t="shared" ca="1" si="85"/>
        <v/>
      </c>
      <c r="F67" s="127" t="str">
        <f ca="1">OFFSET(prihlasky!$H$1,$CJ67,0)</f>
        <v/>
      </c>
      <c r="G67" s="127" t="str">
        <f ca="1">IF(OFFSET(prihlasky!$B$1,$CJ67,0)="","",(OFFSET(prihlasky!$B$1,$CJ67,0)))</f>
        <v/>
      </c>
      <c r="H67" s="127">
        <f ca="1">OFFSET(prihlasky!$I$1,$CJ67,0)</f>
        <v>0</v>
      </c>
      <c r="I67" s="127">
        <f ca="1">OFFSET(prihlasky!$A$1,$CJ67,0)</f>
        <v>0</v>
      </c>
      <c r="J67" s="126">
        <f t="shared" si="86"/>
        <v>0</v>
      </c>
      <c r="K67" s="159">
        <f t="shared" si="87"/>
        <v>0</v>
      </c>
      <c r="L67" s="131">
        <f t="shared" ca="1" si="88"/>
        <v>0</v>
      </c>
      <c r="M67" s="127" t="str">
        <f ca="1">IF(OR(CH67=0,ISERROR(MATCH(I67,KKoef!E:E,0))),"",MATCH(I67,KKoef!E:E,0)-1)</f>
        <v/>
      </c>
      <c r="N67" s="127" t="str">
        <f ca="1">IF(M67="","",OFFSET(KKoef!$B$1,M67,0))</f>
        <v/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250"/>
      <c r="AA67" s="119">
        <f t="shared" ca="1" si="80"/>
        <v>0</v>
      </c>
      <c r="AB67" s="252">
        <f t="shared" si="76"/>
        <v>0</v>
      </c>
      <c r="AC67" s="119">
        <f t="shared" si="77"/>
        <v>0</v>
      </c>
      <c r="AD67" s="252">
        <f t="shared" si="78"/>
        <v>0</v>
      </c>
      <c r="AE67" s="170">
        <f t="shared" ca="1" si="81"/>
        <v>0</v>
      </c>
      <c r="AF67" s="22"/>
      <c r="AG67" s="224"/>
      <c r="AH67" s="194"/>
      <c r="AI67" s="194"/>
      <c r="AJ67" s="194"/>
      <c r="AK67" s="225"/>
      <c r="AL67" s="224"/>
      <c r="AM67" s="194"/>
      <c r="AN67" s="194"/>
      <c r="AO67" s="194"/>
      <c r="AP67" s="225"/>
      <c r="AQ67" s="224"/>
      <c r="AR67" s="194"/>
      <c r="AS67" s="194"/>
      <c r="AT67" s="194"/>
      <c r="AU67" s="225"/>
      <c r="AV67" s="224"/>
      <c r="AW67" s="194"/>
      <c r="AX67" s="194"/>
      <c r="AY67" s="194"/>
      <c r="AZ67" s="225"/>
      <c r="BA67" s="224"/>
      <c r="BB67" s="194"/>
      <c r="BC67" s="194"/>
      <c r="BD67" s="194"/>
      <c r="BE67" s="225"/>
      <c r="BF67" s="224"/>
      <c r="BG67" s="194"/>
      <c r="BH67" s="194"/>
      <c r="BI67" s="194"/>
      <c r="BJ67" s="225"/>
      <c r="BK67" s="212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215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69">
        <f t="shared" si="21"/>
        <v>0</v>
      </c>
      <c r="CH67" s="26">
        <f t="shared" si="82"/>
        <v>0</v>
      </c>
      <c r="CJ67" s="39">
        <v>59</v>
      </c>
      <c r="CK67" s="16">
        <f t="shared" si="89"/>
        <v>0</v>
      </c>
      <c r="CL67" s="51">
        <f t="shared" ca="1" si="135"/>
        <v>0</v>
      </c>
      <c r="CM67" s="51">
        <f t="shared" ca="1" si="135"/>
        <v>0</v>
      </c>
      <c r="CN67" s="51">
        <f t="shared" ca="1" si="135"/>
        <v>0</v>
      </c>
      <c r="CO67" s="51">
        <f t="shared" ca="1" si="90"/>
        <v>0</v>
      </c>
      <c r="CQ67" s="107">
        <f t="shared" si="91"/>
        <v>0</v>
      </c>
      <c r="CR67" s="107">
        <f t="shared" si="92"/>
        <v>0</v>
      </c>
      <c r="CS67" s="107">
        <f t="shared" si="93"/>
        <v>0</v>
      </c>
      <c r="CT67" s="107">
        <f t="shared" si="94"/>
        <v>0</v>
      </c>
      <c r="CU67" s="107">
        <f t="shared" si="95"/>
        <v>0</v>
      </c>
      <c r="CV67" s="107">
        <f t="shared" si="96"/>
        <v>0</v>
      </c>
      <c r="CW67" s="107">
        <f t="shared" si="97"/>
        <v>0</v>
      </c>
      <c r="CX67" s="107">
        <f t="shared" si="98"/>
        <v>0</v>
      </c>
      <c r="CY67" s="107">
        <f t="shared" si="99"/>
        <v>0</v>
      </c>
      <c r="CZ67" s="107">
        <f t="shared" si="100"/>
        <v>0</v>
      </c>
      <c r="DA67" s="107">
        <f t="shared" si="101"/>
        <v>0</v>
      </c>
      <c r="DB67" s="107">
        <f t="shared" si="102"/>
        <v>0</v>
      </c>
      <c r="DC67" s="107">
        <f t="shared" si="103"/>
        <v>0</v>
      </c>
      <c r="DD67" s="107">
        <f t="shared" si="104"/>
        <v>0</v>
      </c>
      <c r="DE67" s="107">
        <f t="shared" si="105"/>
        <v>0</v>
      </c>
      <c r="DF67" s="107">
        <f t="shared" si="106"/>
        <v>0</v>
      </c>
      <c r="DG67" s="107">
        <f t="shared" si="107"/>
        <v>0</v>
      </c>
      <c r="DH67" s="107">
        <f t="shared" si="108"/>
        <v>0</v>
      </c>
      <c r="DI67" s="107">
        <f t="shared" si="109"/>
        <v>0</v>
      </c>
      <c r="DJ67" s="107">
        <f t="shared" si="110"/>
        <v>0</v>
      </c>
      <c r="DK67" s="107">
        <f t="shared" si="111"/>
        <v>0</v>
      </c>
      <c r="DL67" s="107">
        <f t="shared" si="112"/>
        <v>0</v>
      </c>
      <c r="DM67" s="107">
        <f t="shared" si="113"/>
        <v>0</v>
      </c>
      <c r="DN67" s="107">
        <f t="shared" si="114"/>
        <v>0</v>
      </c>
      <c r="DO67" s="107">
        <f t="shared" si="115"/>
        <v>0</v>
      </c>
      <c r="DP67" s="107">
        <f t="shared" si="116"/>
        <v>0</v>
      </c>
      <c r="DQ67" s="107">
        <f t="shared" si="117"/>
        <v>0</v>
      </c>
      <c r="DR67" s="107">
        <f t="shared" si="118"/>
        <v>0</v>
      </c>
      <c r="DS67" s="107">
        <f t="shared" si="119"/>
        <v>0</v>
      </c>
      <c r="DT67" s="107">
        <f t="shared" si="120"/>
        <v>0</v>
      </c>
      <c r="DV67" s="107">
        <f t="shared" si="121"/>
        <v>0</v>
      </c>
      <c r="DW67" s="107">
        <f t="shared" si="122"/>
        <v>0</v>
      </c>
      <c r="DX67" s="107">
        <f t="shared" si="123"/>
        <v>0</v>
      </c>
      <c r="DY67" s="107">
        <f t="shared" si="124"/>
        <v>0</v>
      </c>
      <c r="DZ67" s="107">
        <f t="shared" si="125"/>
        <v>0</v>
      </c>
      <c r="EA67" s="107">
        <f t="shared" si="126"/>
        <v>0</v>
      </c>
      <c r="EB67" s="107">
        <f t="shared" si="127"/>
        <v>0</v>
      </c>
      <c r="EC67" s="107">
        <f t="shared" si="128"/>
        <v>0</v>
      </c>
      <c r="ED67" s="107">
        <f t="shared" si="129"/>
        <v>0</v>
      </c>
      <c r="EE67" s="107">
        <f t="shared" si="130"/>
        <v>0</v>
      </c>
      <c r="EG67" s="195">
        <f t="shared" si="131"/>
        <v>0</v>
      </c>
      <c r="EH67" s="195">
        <f t="shared" si="132"/>
        <v>0</v>
      </c>
      <c r="EI67" s="195">
        <f t="shared" si="133"/>
        <v>0</v>
      </c>
      <c r="EJ67" s="195">
        <f t="shared" si="134"/>
        <v>0</v>
      </c>
      <c r="EK67" s="195">
        <f t="shared" si="70"/>
        <v>0</v>
      </c>
      <c r="EL67" s="195">
        <f t="shared" si="71"/>
        <v>0</v>
      </c>
      <c r="EM67" s="195">
        <f t="shared" si="72"/>
        <v>0</v>
      </c>
      <c r="EN67" s="195">
        <f t="shared" si="73"/>
        <v>0</v>
      </c>
      <c r="EO67" s="195">
        <f t="shared" si="74"/>
        <v>0</v>
      </c>
      <c r="EP67" s="195">
        <f t="shared" si="75"/>
        <v>0</v>
      </c>
    </row>
    <row r="68" spans="2:146" x14ac:dyDescent="0.2">
      <c r="B68" s="126">
        <f t="shared" si="12"/>
        <v>1</v>
      </c>
      <c r="C68" s="126" t="str">
        <f t="shared" ca="1" si="83"/>
        <v/>
      </c>
      <c r="D68" s="126" t="str">
        <f t="shared" ca="1" si="84"/>
        <v/>
      </c>
      <c r="E68" s="126" t="str">
        <f t="shared" ca="1" si="85"/>
        <v/>
      </c>
      <c r="F68" s="127" t="str">
        <f ca="1">OFFSET(prihlasky!$H$1,$CJ68,0)</f>
        <v/>
      </c>
      <c r="G68" s="127" t="str">
        <f ca="1">IF(OFFSET(prihlasky!$B$1,$CJ68,0)="","",(OFFSET(prihlasky!$B$1,$CJ68,0)))</f>
        <v/>
      </c>
      <c r="H68" s="127">
        <f ca="1">OFFSET(prihlasky!$I$1,$CJ68,0)</f>
        <v>0</v>
      </c>
      <c r="I68" s="127">
        <f ca="1">OFFSET(prihlasky!$A$1,$CJ68,0)</f>
        <v>0</v>
      </c>
      <c r="J68" s="126">
        <f t="shared" si="86"/>
        <v>0</v>
      </c>
      <c r="K68" s="159">
        <f t="shared" si="87"/>
        <v>0</v>
      </c>
      <c r="L68" s="131">
        <f t="shared" ca="1" si="88"/>
        <v>0</v>
      </c>
      <c r="M68" s="127" t="str">
        <f ca="1">IF(OR(CH68=0,ISERROR(MATCH(I68,KKoef!E:E,0))),"",MATCH(I68,KKoef!E:E,0)-1)</f>
        <v/>
      </c>
      <c r="N68" s="127" t="str">
        <f ca="1">IF(M68="","",OFFSET(KKoef!$B$1,M68,0))</f>
        <v/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250"/>
      <c r="AA68" s="119">
        <f t="shared" ca="1" si="80"/>
        <v>0</v>
      </c>
      <c r="AB68" s="252">
        <f t="shared" si="76"/>
        <v>0</v>
      </c>
      <c r="AC68" s="119">
        <f t="shared" si="77"/>
        <v>0</v>
      </c>
      <c r="AD68" s="252">
        <f t="shared" si="78"/>
        <v>0</v>
      </c>
      <c r="AE68" s="170">
        <f t="shared" ca="1" si="81"/>
        <v>0</v>
      </c>
      <c r="AF68" s="22"/>
      <c r="AG68" s="224"/>
      <c r="AH68" s="194"/>
      <c r="AI68" s="194"/>
      <c r="AJ68" s="194"/>
      <c r="AK68" s="225"/>
      <c r="AL68" s="224"/>
      <c r="AM68" s="194"/>
      <c r="AN68" s="194"/>
      <c r="AO68" s="194"/>
      <c r="AP68" s="225"/>
      <c r="AQ68" s="224"/>
      <c r="AR68" s="194"/>
      <c r="AS68" s="194"/>
      <c r="AT68" s="194"/>
      <c r="AU68" s="225"/>
      <c r="AV68" s="224"/>
      <c r="AW68" s="194"/>
      <c r="AX68" s="194"/>
      <c r="AY68" s="194"/>
      <c r="AZ68" s="225"/>
      <c r="BA68" s="224"/>
      <c r="BB68" s="194"/>
      <c r="BC68" s="194"/>
      <c r="BD68" s="194"/>
      <c r="BE68" s="225"/>
      <c r="BF68" s="224"/>
      <c r="BG68" s="194"/>
      <c r="BH68" s="194"/>
      <c r="BI68" s="194"/>
      <c r="BJ68" s="225"/>
      <c r="BK68" s="212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215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69">
        <f t="shared" si="21"/>
        <v>0</v>
      </c>
      <c r="CH68" s="26">
        <f t="shared" si="82"/>
        <v>0</v>
      </c>
      <c r="CJ68" s="39">
        <v>60</v>
      </c>
      <c r="CK68" s="16">
        <f t="shared" si="89"/>
        <v>0</v>
      </c>
      <c r="CL68" s="51">
        <f t="shared" ca="1" si="135"/>
        <v>0</v>
      </c>
      <c r="CM68" s="51">
        <f t="shared" ca="1" si="135"/>
        <v>0</v>
      </c>
      <c r="CN68" s="51">
        <f t="shared" ca="1" si="135"/>
        <v>0</v>
      </c>
      <c r="CO68" s="51">
        <f t="shared" ca="1" si="90"/>
        <v>0</v>
      </c>
      <c r="CQ68" s="107">
        <f t="shared" si="91"/>
        <v>0</v>
      </c>
      <c r="CR68" s="107">
        <f t="shared" si="92"/>
        <v>0</v>
      </c>
      <c r="CS68" s="107">
        <f t="shared" si="93"/>
        <v>0</v>
      </c>
      <c r="CT68" s="107">
        <f t="shared" si="94"/>
        <v>0</v>
      </c>
      <c r="CU68" s="107">
        <f t="shared" si="95"/>
        <v>0</v>
      </c>
      <c r="CV68" s="107">
        <f t="shared" si="96"/>
        <v>0</v>
      </c>
      <c r="CW68" s="107">
        <f t="shared" si="97"/>
        <v>0</v>
      </c>
      <c r="CX68" s="107">
        <f t="shared" si="98"/>
        <v>0</v>
      </c>
      <c r="CY68" s="107">
        <f t="shared" si="99"/>
        <v>0</v>
      </c>
      <c r="CZ68" s="107">
        <f t="shared" si="100"/>
        <v>0</v>
      </c>
      <c r="DA68" s="107">
        <f t="shared" si="101"/>
        <v>0</v>
      </c>
      <c r="DB68" s="107">
        <f t="shared" si="102"/>
        <v>0</v>
      </c>
      <c r="DC68" s="107">
        <f t="shared" si="103"/>
        <v>0</v>
      </c>
      <c r="DD68" s="107">
        <f t="shared" si="104"/>
        <v>0</v>
      </c>
      <c r="DE68" s="107">
        <f t="shared" si="105"/>
        <v>0</v>
      </c>
      <c r="DF68" s="107">
        <f t="shared" si="106"/>
        <v>0</v>
      </c>
      <c r="DG68" s="107">
        <f t="shared" si="107"/>
        <v>0</v>
      </c>
      <c r="DH68" s="107">
        <f t="shared" si="108"/>
        <v>0</v>
      </c>
      <c r="DI68" s="107">
        <f t="shared" si="109"/>
        <v>0</v>
      </c>
      <c r="DJ68" s="107">
        <f t="shared" si="110"/>
        <v>0</v>
      </c>
      <c r="DK68" s="107">
        <f t="shared" si="111"/>
        <v>0</v>
      </c>
      <c r="DL68" s="107">
        <f t="shared" si="112"/>
        <v>0</v>
      </c>
      <c r="DM68" s="107">
        <f t="shared" si="113"/>
        <v>0</v>
      </c>
      <c r="DN68" s="107">
        <f t="shared" si="114"/>
        <v>0</v>
      </c>
      <c r="DO68" s="107">
        <f t="shared" si="115"/>
        <v>0</v>
      </c>
      <c r="DP68" s="107">
        <f t="shared" si="116"/>
        <v>0</v>
      </c>
      <c r="DQ68" s="107">
        <f t="shared" si="117"/>
        <v>0</v>
      </c>
      <c r="DR68" s="107">
        <f t="shared" si="118"/>
        <v>0</v>
      </c>
      <c r="DS68" s="107">
        <f t="shared" si="119"/>
        <v>0</v>
      </c>
      <c r="DT68" s="107">
        <f t="shared" si="120"/>
        <v>0</v>
      </c>
      <c r="DV68" s="107">
        <f t="shared" si="121"/>
        <v>0</v>
      </c>
      <c r="DW68" s="107">
        <f t="shared" si="122"/>
        <v>0</v>
      </c>
      <c r="DX68" s="107">
        <f t="shared" si="123"/>
        <v>0</v>
      </c>
      <c r="DY68" s="107">
        <f t="shared" si="124"/>
        <v>0</v>
      </c>
      <c r="DZ68" s="107">
        <f t="shared" si="125"/>
        <v>0</v>
      </c>
      <c r="EA68" s="107">
        <f t="shared" si="126"/>
        <v>0</v>
      </c>
      <c r="EB68" s="107">
        <f t="shared" si="127"/>
        <v>0</v>
      </c>
      <c r="EC68" s="107">
        <f t="shared" si="128"/>
        <v>0</v>
      </c>
      <c r="ED68" s="107">
        <f t="shared" si="129"/>
        <v>0</v>
      </c>
      <c r="EE68" s="107">
        <f t="shared" si="130"/>
        <v>0</v>
      </c>
      <c r="EG68" s="195">
        <f t="shared" si="131"/>
        <v>0</v>
      </c>
      <c r="EH68" s="195">
        <f t="shared" si="132"/>
        <v>0</v>
      </c>
      <c r="EI68" s="195">
        <f t="shared" si="133"/>
        <v>0</v>
      </c>
      <c r="EJ68" s="195">
        <f t="shared" si="134"/>
        <v>0</v>
      </c>
      <c r="EK68" s="195">
        <f t="shared" si="70"/>
        <v>0</v>
      </c>
      <c r="EL68" s="195">
        <f t="shared" si="71"/>
        <v>0</v>
      </c>
      <c r="EM68" s="195">
        <f t="shared" si="72"/>
        <v>0</v>
      </c>
      <c r="EN68" s="195">
        <f t="shared" si="73"/>
        <v>0</v>
      </c>
      <c r="EO68" s="195">
        <f t="shared" si="74"/>
        <v>0</v>
      </c>
      <c r="EP68" s="195">
        <f t="shared" si="75"/>
        <v>0</v>
      </c>
    </row>
    <row r="69" spans="2:146" x14ac:dyDescent="0.2">
      <c r="B69" s="126">
        <f t="shared" si="12"/>
        <v>1</v>
      </c>
      <c r="C69" s="126" t="str">
        <f t="shared" ca="1" si="83"/>
        <v/>
      </c>
      <c r="D69" s="126" t="str">
        <f t="shared" ca="1" si="84"/>
        <v/>
      </c>
      <c r="E69" s="126" t="str">
        <f t="shared" ca="1" si="85"/>
        <v/>
      </c>
      <c r="F69" s="127" t="str">
        <f ca="1">OFFSET(prihlasky!$H$1,$CJ69,0)</f>
        <v/>
      </c>
      <c r="G69" s="127" t="str">
        <f ca="1">IF(OFFSET(prihlasky!$B$1,$CJ69,0)="","",(OFFSET(prihlasky!$B$1,$CJ69,0)))</f>
        <v/>
      </c>
      <c r="H69" s="127">
        <f ca="1">OFFSET(prihlasky!$I$1,$CJ69,0)</f>
        <v>0</v>
      </c>
      <c r="I69" s="127">
        <f ca="1">OFFSET(prihlasky!$A$1,$CJ69,0)</f>
        <v>0</v>
      </c>
      <c r="J69" s="126">
        <f t="shared" si="86"/>
        <v>0</v>
      </c>
      <c r="K69" s="159">
        <f t="shared" si="87"/>
        <v>0</v>
      </c>
      <c r="L69" s="131">
        <f t="shared" ca="1" si="88"/>
        <v>0</v>
      </c>
      <c r="M69" s="127" t="str">
        <f ca="1">IF(OR(CH69=0,ISERROR(MATCH(I69,KKoef!E:E,0))),"",MATCH(I69,KKoef!E:E,0)-1)</f>
        <v/>
      </c>
      <c r="N69" s="127" t="str">
        <f ca="1">IF(M69="","",OFFSET(KKoef!$B$1,M69,0))</f>
        <v/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250"/>
      <c r="AA69" s="119">
        <f t="shared" ca="1" si="80"/>
        <v>0</v>
      </c>
      <c r="AB69" s="252">
        <f t="shared" si="76"/>
        <v>0</v>
      </c>
      <c r="AC69" s="119">
        <f t="shared" si="77"/>
        <v>0</v>
      </c>
      <c r="AD69" s="252">
        <f t="shared" si="78"/>
        <v>0</v>
      </c>
      <c r="AE69" s="170">
        <f t="shared" ca="1" si="81"/>
        <v>0</v>
      </c>
      <c r="AF69" s="22"/>
      <c r="AG69" s="224"/>
      <c r="AH69" s="194"/>
      <c r="AI69" s="194"/>
      <c r="AJ69" s="194"/>
      <c r="AK69" s="225"/>
      <c r="AL69" s="224"/>
      <c r="AM69" s="194"/>
      <c r="AN69" s="194"/>
      <c r="AO69" s="194"/>
      <c r="AP69" s="225"/>
      <c r="AQ69" s="224"/>
      <c r="AR69" s="194"/>
      <c r="AS69" s="194"/>
      <c r="AT69" s="194"/>
      <c r="AU69" s="225"/>
      <c r="AV69" s="224"/>
      <c r="AW69" s="194"/>
      <c r="AX69" s="194"/>
      <c r="AY69" s="194"/>
      <c r="AZ69" s="225"/>
      <c r="BA69" s="224"/>
      <c r="BB69" s="194"/>
      <c r="BC69" s="194"/>
      <c r="BD69" s="194"/>
      <c r="BE69" s="225"/>
      <c r="BF69" s="224"/>
      <c r="BG69" s="194"/>
      <c r="BH69" s="194"/>
      <c r="BI69" s="194"/>
      <c r="BJ69" s="225"/>
      <c r="BK69" s="212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215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69">
        <f t="shared" si="21"/>
        <v>0</v>
      </c>
      <c r="CH69" s="26">
        <f t="shared" si="82"/>
        <v>0</v>
      </c>
      <c r="CJ69" s="39">
        <v>61</v>
      </c>
      <c r="CK69" s="16">
        <f t="shared" si="89"/>
        <v>0</v>
      </c>
      <c r="CL69" s="51">
        <f t="shared" ref="CL69:CN88" ca="1" si="136">IF($H69=CL$8,$CK69,0)</f>
        <v>0</v>
      </c>
      <c r="CM69" s="51">
        <f t="shared" ca="1" si="136"/>
        <v>0</v>
      </c>
      <c r="CN69" s="51">
        <f t="shared" ca="1" si="136"/>
        <v>0</v>
      </c>
      <c r="CO69" s="51">
        <f t="shared" ca="1" si="90"/>
        <v>0</v>
      </c>
      <c r="CQ69" s="107">
        <f t="shared" si="91"/>
        <v>0</v>
      </c>
      <c r="CR69" s="107">
        <f t="shared" si="92"/>
        <v>0</v>
      </c>
      <c r="CS69" s="107">
        <f t="shared" si="93"/>
        <v>0</v>
      </c>
      <c r="CT69" s="107">
        <f t="shared" si="94"/>
        <v>0</v>
      </c>
      <c r="CU69" s="107">
        <f t="shared" si="95"/>
        <v>0</v>
      </c>
      <c r="CV69" s="107">
        <f t="shared" si="96"/>
        <v>0</v>
      </c>
      <c r="CW69" s="107">
        <f t="shared" si="97"/>
        <v>0</v>
      </c>
      <c r="CX69" s="107">
        <f t="shared" si="98"/>
        <v>0</v>
      </c>
      <c r="CY69" s="107">
        <f t="shared" si="99"/>
        <v>0</v>
      </c>
      <c r="CZ69" s="107">
        <f t="shared" si="100"/>
        <v>0</v>
      </c>
      <c r="DA69" s="107">
        <f t="shared" si="101"/>
        <v>0</v>
      </c>
      <c r="DB69" s="107">
        <f t="shared" si="102"/>
        <v>0</v>
      </c>
      <c r="DC69" s="107">
        <f t="shared" si="103"/>
        <v>0</v>
      </c>
      <c r="DD69" s="107">
        <f t="shared" si="104"/>
        <v>0</v>
      </c>
      <c r="DE69" s="107">
        <f t="shared" si="105"/>
        <v>0</v>
      </c>
      <c r="DF69" s="107">
        <f t="shared" si="106"/>
        <v>0</v>
      </c>
      <c r="DG69" s="107">
        <f t="shared" si="107"/>
        <v>0</v>
      </c>
      <c r="DH69" s="107">
        <f t="shared" si="108"/>
        <v>0</v>
      </c>
      <c r="DI69" s="107">
        <f t="shared" si="109"/>
        <v>0</v>
      </c>
      <c r="DJ69" s="107">
        <f t="shared" si="110"/>
        <v>0</v>
      </c>
      <c r="DK69" s="107">
        <f t="shared" si="111"/>
        <v>0</v>
      </c>
      <c r="DL69" s="107">
        <f t="shared" si="112"/>
        <v>0</v>
      </c>
      <c r="DM69" s="107">
        <f t="shared" si="113"/>
        <v>0</v>
      </c>
      <c r="DN69" s="107">
        <f t="shared" si="114"/>
        <v>0</v>
      </c>
      <c r="DO69" s="107">
        <f t="shared" si="115"/>
        <v>0</v>
      </c>
      <c r="DP69" s="107">
        <f t="shared" si="116"/>
        <v>0</v>
      </c>
      <c r="DQ69" s="107">
        <f t="shared" si="117"/>
        <v>0</v>
      </c>
      <c r="DR69" s="107">
        <f t="shared" si="118"/>
        <v>0</v>
      </c>
      <c r="DS69" s="107">
        <f t="shared" si="119"/>
        <v>0</v>
      </c>
      <c r="DT69" s="107">
        <f t="shared" si="120"/>
        <v>0</v>
      </c>
      <c r="DV69" s="107">
        <f t="shared" si="121"/>
        <v>0</v>
      </c>
      <c r="DW69" s="107">
        <f t="shared" si="122"/>
        <v>0</v>
      </c>
      <c r="DX69" s="107">
        <f t="shared" si="123"/>
        <v>0</v>
      </c>
      <c r="DY69" s="107">
        <f t="shared" si="124"/>
        <v>0</v>
      </c>
      <c r="DZ69" s="107">
        <f t="shared" si="125"/>
        <v>0</v>
      </c>
      <c r="EA69" s="107">
        <f t="shared" si="126"/>
        <v>0</v>
      </c>
      <c r="EB69" s="107">
        <f t="shared" si="127"/>
        <v>0</v>
      </c>
      <c r="EC69" s="107">
        <f t="shared" si="128"/>
        <v>0</v>
      </c>
      <c r="ED69" s="107">
        <f t="shared" si="129"/>
        <v>0</v>
      </c>
      <c r="EE69" s="107">
        <f t="shared" si="130"/>
        <v>0</v>
      </c>
      <c r="EG69" s="195">
        <f t="shared" si="131"/>
        <v>0</v>
      </c>
      <c r="EH69" s="195">
        <f t="shared" si="132"/>
        <v>0</v>
      </c>
      <c r="EI69" s="195">
        <f t="shared" si="133"/>
        <v>0</v>
      </c>
      <c r="EJ69" s="195">
        <f t="shared" si="134"/>
        <v>0</v>
      </c>
      <c r="EK69" s="195">
        <f t="shared" si="70"/>
        <v>0</v>
      </c>
      <c r="EL69" s="195">
        <f t="shared" si="71"/>
        <v>0</v>
      </c>
      <c r="EM69" s="195">
        <f t="shared" si="72"/>
        <v>0</v>
      </c>
      <c r="EN69" s="195">
        <f t="shared" si="73"/>
        <v>0</v>
      </c>
      <c r="EO69" s="195">
        <f t="shared" si="74"/>
        <v>0</v>
      </c>
      <c r="EP69" s="195">
        <f t="shared" si="75"/>
        <v>0</v>
      </c>
    </row>
    <row r="70" spans="2:146" x14ac:dyDescent="0.2">
      <c r="B70" s="126">
        <f t="shared" si="12"/>
        <v>1</v>
      </c>
      <c r="C70" s="126" t="str">
        <f t="shared" ca="1" si="83"/>
        <v/>
      </c>
      <c r="D70" s="126" t="str">
        <f t="shared" ca="1" si="84"/>
        <v/>
      </c>
      <c r="E70" s="126" t="str">
        <f t="shared" ca="1" si="85"/>
        <v/>
      </c>
      <c r="F70" s="127" t="str">
        <f ca="1">OFFSET(prihlasky!$H$1,$CJ70,0)</f>
        <v/>
      </c>
      <c r="G70" s="127" t="str">
        <f ca="1">IF(OFFSET(prihlasky!$B$1,$CJ70,0)="","",(OFFSET(prihlasky!$B$1,$CJ70,0)))</f>
        <v/>
      </c>
      <c r="H70" s="127">
        <f ca="1">OFFSET(prihlasky!$I$1,$CJ70,0)</f>
        <v>0</v>
      </c>
      <c r="I70" s="127">
        <f ca="1">OFFSET(prihlasky!$A$1,$CJ70,0)</f>
        <v>0</v>
      </c>
      <c r="J70" s="126">
        <f t="shared" si="86"/>
        <v>0</v>
      </c>
      <c r="K70" s="159">
        <f t="shared" si="87"/>
        <v>0</v>
      </c>
      <c r="L70" s="131">
        <f t="shared" ca="1" si="88"/>
        <v>0</v>
      </c>
      <c r="M70" s="127" t="str">
        <f ca="1">IF(OR(CH70=0,ISERROR(MATCH(I70,KKoef!E:E,0))),"",MATCH(I70,KKoef!E:E,0)-1)</f>
        <v/>
      </c>
      <c r="N70" s="127" t="str">
        <f ca="1">IF(M70="","",OFFSET(KKoef!$B$1,M70,0))</f>
        <v/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250"/>
      <c r="AA70" s="119">
        <f t="shared" ca="1" si="80"/>
        <v>0</v>
      </c>
      <c r="AB70" s="252">
        <f t="shared" si="76"/>
        <v>0</v>
      </c>
      <c r="AC70" s="119">
        <f t="shared" si="77"/>
        <v>0</v>
      </c>
      <c r="AD70" s="252">
        <f t="shared" si="78"/>
        <v>0</v>
      </c>
      <c r="AE70" s="170">
        <f t="shared" ca="1" si="81"/>
        <v>0</v>
      </c>
      <c r="AF70" s="22"/>
      <c r="AG70" s="224"/>
      <c r="AH70" s="194"/>
      <c r="AI70" s="194"/>
      <c r="AJ70" s="194"/>
      <c r="AK70" s="225"/>
      <c r="AL70" s="224"/>
      <c r="AM70" s="194"/>
      <c r="AN70" s="194"/>
      <c r="AO70" s="194"/>
      <c r="AP70" s="225"/>
      <c r="AQ70" s="224"/>
      <c r="AR70" s="194"/>
      <c r="AS70" s="194"/>
      <c r="AT70" s="194"/>
      <c r="AU70" s="225"/>
      <c r="AV70" s="224"/>
      <c r="AW70" s="194"/>
      <c r="AX70" s="194"/>
      <c r="AY70" s="194"/>
      <c r="AZ70" s="225"/>
      <c r="BA70" s="224"/>
      <c r="BB70" s="194"/>
      <c r="BC70" s="194"/>
      <c r="BD70" s="194"/>
      <c r="BE70" s="225"/>
      <c r="BF70" s="224"/>
      <c r="BG70" s="194"/>
      <c r="BH70" s="194"/>
      <c r="BI70" s="194"/>
      <c r="BJ70" s="225"/>
      <c r="BK70" s="212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215"/>
      <c r="BW70" s="160"/>
      <c r="BX70" s="160"/>
      <c r="BY70" s="160"/>
      <c r="BZ70" s="160"/>
      <c r="CA70" s="160"/>
      <c r="CB70" s="160"/>
      <c r="CC70" s="160"/>
      <c r="CD70" s="160"/>
      <c r="CE70" s="160"/>
      <c r="CF70" s="160"/>
      <c r="CG70" s="69">
        <f t="shared" si="21"/>
        <v>0</v>
      </c>
      <c r="CH70" s="26">
        <f t="shared" si="82"/>
        <v>0</v>
      </c>
      <c r="CJ70" s="39">
        <v>62</v>
      </c>
      <c r="CK70" s="16">
        <f t="shared" si="89"/>
        <v>0</v>
      </c>
      <c r="CL70" s="51">
        <f t="shared" ca="1" si="136"/>
        <v>0</v>
      </c>
      <c r="CM70" s="51">
        <f t="shared" ca="1" si="136"/>
        <v>0</v>
      </c>
      <c r="CN70" s="51">
        <f t="shared" ca="1" si="136"/>
        <v>0</v>
      </c>
      <c r="CO70" s="51">
        <f t="shared" ca="1" si="90"/>
        <v>0</v>
      </c>
      <c r="CQ70" s="107">
        <f t="shared" si="91"/>
        <v>0</v>
      </c>
      <c r="CR70" s="107">
        <f t="shared" si="92"/>
        <v>0</v>
      </c>
      <c r="CS70" s="107">
        <f t="shared" si="93"/>
        <v>0</v>
      </c>
      <c r="CT70" s="107">
        <f t="shared" si="94"/>
        <v>0</v>
      </c>
      <c r="CU70" s="107">
        <f t="shared" si="95"/>
        <v>0</v>
      </c>
      <c r="CV70" s="107">
        <f t="shared" si="96"/>
        <v>0</v>
      </c>
      <c r="CW70" s="107">
        <f t="shared" si="97"/>
        <v>0</v>
      </c>
      <c r="CX70" s="107">
        <f t="shared" si="98"/>
        <v>0</v>
      </c>
      <c r="CY70" s="107">
        <f t="shared" si="99"/>
        <v>0</v>
      </c>
      <c r="CZ70" s="107">
        <f t="shared" si="100"/>
        <v>0</v>
      </c>
      <c r="DA70" s="107">
        <f t="shared" si="101"/>
        <v>0</v>
      </c>
      <c r="DB70" s="107">
        <f t="shared" si="102"/>
        <v>0</v>
      </c>
      <c r="DC70" s="107">
        <f t="shared" si="103"/>
        <v>0</v>
      </c>
      <c r="DD70" s="107">
        <f t="shared" si="104"/>
        <v>0</v>
      </c>
      <c r="DE70" s="107">
        <f t="shared" si="105"/>
        <v>0</v>
      </c>
      <c r="DF70" s="107">
        <f t="shared" si="106"/>
        <v>0</v>
      </c>
      <c r="DG70" s="107">
        <f t="shared" si="107"/>
        <v>0</v>
      </c>
      <c r="DH70" s="107">
        <f t="shared" si="108"/>
        <v>0</v>
      </c>
      <c r="DI70" s="107">
        <f t="shared" si="109"/>
        <v>0</v>
      </c>
      <c r="DJ70" s="107">
        <f t="shared" si="110"/>
        <v>0</v>
      </c>
      <c r="DK70" s="107">
        <f t="shared" si="111"/>
        <v>0</v>
      </c>
      <c r="DL70" s="107">
        <f t="shared" si="112"/>
        <v>0</v>
      </c>
      <c r="DM70" s="107">
        <f t="shared" si="113"/>
        <v>0</v>
      </c>
      <c r="DN70" s="107">
        <f t="shared" si="114"/>
        <v>0</v>
      </c>
      <c r="DO70" s="107">
        <f t="shared" si="115"/>
        <v>0</v>
      </c>
      <c r="DP70" s="107">
        <f t="shared" si="116"/>
        <v>0</v>
      </c>
      <c r="DQ70" s="107">
        <f t="shared" si="117"/>
        <v>0</v>
      </c>
      <c r="DR70" s="107">
        <f t="shared" si="118"/>
        <v>0</v>
      </c>
      <c r="DS70" s="107">
        <f t="shared" si="119"/>
        <v>0</v>
      </c>
      <c r="DT70" s="107">
        <f t="shared" si="120"/>
        <v>0</v>
      </c>
      <c r="DV70" s="107">
        <f t="shared" si="121"/>
        <v>0</v>
      </c>
      <c r="DW70" s="107">
        <f t="shared" si="122"/>
        <v>0</v>
      </c>
      <c r="DX70" s="107">
        <f t="shared" si="123"/>
        <v>0</v>
      </c>
      <c r="DY70" s="107">
        <f t="shared" si="124"/>
        <v>0</v>
      </c>
      <c r="DZ70" s="107">
        <f t="shared" si="125"/>
        <v>0</v>
      </c>
      <c r="EA70" s="107">
        <f t="shared" si="126"/>
        <v>0</v>
      </c>
      <c r="EB70" s="107">
        <f t="shared" si="127"/>
        <v>0</v>
      </c>
      <c r="EC70" s="107">
        <f t="shared" si="128"/>
        <v>0</v>
      </c>
      <c r="ED70" s="107">
        <f t="shared" si="129"/>
        <v>0</v>
      </c>
      <c r="EE70" s="107">
        <f t="shared" si="130"/>
        <v>0</v>
      </c>
      <c r="EG70" s="195">
        <f t="shared" si="131"/>
        <v>0</v>
      </c>
      <c r="EH70" s="195">
        <f t="shared" si="132"/>
        <v>0</v>
      </c>
      <c r="EI70" s="195">
        <f t="shared" si="133"/>
        <v>0</v>
      </c>
      <c r="EJ70" s="195">
        <f t="shared" si="134"/>
        <v>0</v>
      </c>
      <c r="EK70" s="195">
        <f t="shared" si="70"/>
        <v>0</v>
      </c>
      <c r="EL70" s="195">
        <f t="shared" si="71"/>
        <v>0</v>
      </c>
      <c r="EM70" s="195">
        <f t="shared" si="72"/>
        <v>0</v>
      </c>
      <c r="EN70" s="195">
        <f t="shared" si="73"/>
        <v>0</v>
      </c>
      <c r="EO70" s="195">
        <f t="shared" si="74"/>
        <v>0</v>
      </c>
      <c r="EP70" s="195">
        <f t="shared" si="75"/>
        <v>0</v>
      </c>
    </row>
    <row r="71" spans="2:146" x14ac:dyDescent="0.2">
      <c r="B71" s="126">
        <f t="shared" si="12"/>
        <v>1</v>
      </c>
      <c r="C71" s="126" t="str">
        <f t="shared" ca="1" si="83"/>
        <v/>
      </c>
      <c r="D71" s="126" t="str">
        <f t="shared" ca="1" si="84"/>
        <v/>
      </c>
      <c r="E71" s="126" t="str">
        <f t="shared" ca="1" si="85"/>
        <v/>
      </c>
      <c r="F71" s="127" t="str">
        <f ca="1">OFFSET(prihlasky!$H$1,$CJ71,0)</f>
        <v/>
      </c>
      <c r="G71" s="127" t="str">
        <f ca="1">IF(OFFSET(prihlasky!$B$1,$CJ71,0)="","",(OFFSET(prihlasky!$B$1,$CJ71,0)))</f>
        <v/>
      </c>
      <c r="H71" s="127">
        <f ca="1">OFFSET(prihlasky!$I$1,$CJ71,0)</f>
        <v>0</v>
      </c>
      <c r="I71" s="127">
        <f ca="1">OFFSET(prihlasky!$A$1,$CJ71,0)</f>
        <v>0</v>
      </c>
      <c r="J71" s="126">
        <f t="shared" si="86"/>
        <v>0</v>
      </c>
      <c r="K71" s="159">
        <f t="shared" si="87"/>
        <v>0</v>
      </c>
      <c r="L71" s="131">
        <f t="shared" ca="1" si="88"/>
        <v>0</v>
      </c>
      <c r="M71" s="127" t="str">
        <f ca="1">IF(OR(CH71=0,ISERROR(MATCH(I71,KKoef!E:E,0))),"",MATCH(I71,KKoef!E:E,0)-1)</f>
        <v/>
      </c>
      <c r="N71" s="127" t="str">
        <f ca="1">IF(M71="","",OFFSET(KKoef!$B$1,M71,0))</f>
        <v/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250"/>
      <c r="AA71" s="119">
        <f t="shared" ca="1" si="80"/>
        <v>0</v>
      </c>
      <c r="AB71" s="252">
        <f t="shared" si="76"/>
        <v>0</v>
      </c>
      <c r="AC71" s="119">
        <f t="shared" si="77"/>
        <v>0</v>
      </c>
      <c r="AD71" s="252">
        <f t="shared" si="78"/>
        <v>0</v>
      </c>
      <c r="AE71" s="170">
        <f t="shared" ca="1" si="81"/>
        <v>0</v>
      </c>
      <c r="AF71" s="22"/>
      <c r="AG71" s="224"/>
      <c r="AH71" s="194"/>
      <c r="AI71" s="194"/>
      <c r="AJ71" s="194"/>
      <c r="AK71" s="225"/>
      <c r="AL71" s="224"/>
      <c r="AM71" s="194"/>
      <c r="AN71" s="194"/>
      <c r="AO71" s="194"/>
      <c r="AP71" s="225"/>
      <c r="AQ71" s="224"/>
      <c r="AR71" s="194"/>
      <c r="AS71" s="194"/>
      <c r="AT71" s="194"/>
      <c r="AU71" s="225"/>
      <c r="AV71" s="224"/>
      <c r="AW71" s="194"/>
      <c r="AX71" s="194"/>
      <c r="AY71" s="194"/>
      <c r="AZ71" s="225"/>
      <c r="BA71" s="224"/>
      <c r="BB71" s="194"/>
      <c r="BC71" s="194"/>
      <c r="BD71" s="194"/>
      <c r="BE71" s="225"/>
      <c r="BF71" s="224"/>
      <c r="BG71" s="194"/>
      <c r="BH71" s="194"/>
      <c r="BI71" s="194"/>
      <c r="BJ71" s="225"/>
      <c r="BK71" s="212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215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69">
        <f t="shared" si="21"/>
        <v>0</v>
      </c>
      <c r="CH71" s="26">
        <f t="shared" si="82"/>
        <v>0</v>
      </c>
      <c r="CJ71" s="39">
        <v>63</v>
      </c>
      <c r="CK71" s="16">
        <f t="shared" si="89"/>
        <v>0</v>
      </c>
      <c r="CL71" s="51">
        <f t="shared" ca="1" si="136"/>
        <v>0</v>
      </c>
      <c r="CM71" s="51">
        <f t="shared" ca="1" si="136"/>
        <v>0</v>
      </c>
      <c r="CN71" s="51">
        <f t="shared" ca="1" si="136"/>
        <v>0</v>
      </c>
      <c r="CO71" s="51">
        <f t="shared" ca="1" si="90"/>
        <v>0</v>
      </c>
      <c r="CQ71" s="107">
        <f t="shared" si="91"/>
        <v>0</v>
      </c>
      <c r="CR71" s="107">
        <f t="shared" si="92"/>
        <v>0</v>
      </c>
      <c r="CS71" s="107">
        <f t="shared" si="93"/>
        <v>0</v>
      </c>
      <c r="CT71" s="107">
        <f t="shared" si="94"/>
        <v>0</v>
      </c>
      <c r="CU71" s="107">
        <f t="shared" si="95"/>
        <v>0</v>
      </c>
      <c r="CV71" s="107">
        <f t="shared" si="96"/>
        <v>0</v>
      </c>
      <c r="CW71" s="107">
        <f t="shared" si="97"/>
        <v>0</v>
      </c>
      <c r="CX71" s="107">
        <f t="shared" si="98"/>
        <v>0</v>
      </c>
      <c r="CY71" s="107">
        <f t="shared" si="99"/>
        <v>0</v>
      </c>
      <c r="CZ71" s="107">
        <f t="shared" si="100"/>
        <v>0</v>
      </c>
      <c r="DA71" s="107">
        <f t="shared" si="101"/>
        <v>0</v>
      </c>
      <c r="DB71" s="107">
        <f t="shared" si="102"/>
        <v>0</v>
      </c>
      <c r="DC71" s="107">
        <f t="shared" si="103"/>
        <v>0</v>
      </c>
      <c r="DD71" s="107">
        <f t="shared" si="104"/>
        <v>0</v>
      </c>
      <c r="DE71" s="107">
        <f t="shared" si="105"/>
        <v>0</v>
      </c>
      <c r="DF71" s="107">
        <f t="shared" si="106"/>
        <v>0</v>
      </c>
      <c r="DG71" s="107">
        <f t="shared" si="107"/>
        <v>0</v>
      </c>
      <c r="DH71" s="107">
        <f t="shared" si="108"/>
        <v>0</v>
      </c>
      <c r="DI71" s="107">
        <f t="shared" si="109"/>
        <v>0</v>
      </c>
      <c r="DJ71" s="107">
        <f t="shared" si="110"/>
        <v>0</v>
      </c>
      <c r="DK71" s="107">
        <f t="shared" si="111"/>
        <v>0</v>
      </c>
      <c r="DL71" s="107">
        <f t="shared" si="112"/>
        <v>0</v>
      </c>
      <c r="DM71" s="107">
        <f t="shared" si="113"/>
        <v>0</v>
      </c>
      <c r="DN71" s="107">
        <f t="shared" si="114"/>
        <v>0</v>
      </c>
      <c r="DO71" s="107">
        <f t="shared" si="115"/>
        <v>0</v>
      </c>
      <c r="DP71" s="107">
        <f t="shared" si="116"/>
        <v>0</v>
      </c>
      <c r="DQ71" s="107">
        <f t="shared" si="117"/>
        <v>0</v>
      </c>
      <c r="DR71" s="107">
        <f t="shared" si="118"/>
        <v>0</v>
      </c>
      <c r="DS71" s="107">
        <f t="shared" si="119"/>
        <v>0</v>
      </c>
      <c r="DT71" s="107">
        <f t="shared" si="120"/>
        <v>0</v>
      </c>
      <c r="DV71" s="107">
        <f t="shared" si="121"/>
        <v>0</v>
      </c>
      <c r="DW71" s="107">
        <f t="shared" si="122"/>
        <v>0</v>
      </c>
      <c r="DX71" s="107">
        <f t="shared" si="123"/>
        <v>0</v>
      </c>
      <c r="DY71" s="107">
        <f t="shared" si="124"/>
        <v>0</v>
      </c>
      <c r="DZ71" s="107">
        <f t="shared" si="125"/>
        <v>0</v>
      </c>
      <c r="EA71" s="107">
        <f t="shared" si="126"/>
        <v>0</v>
      </c>
      <c r="EB71" s="107">
        <f t="shared" si="127"/>
        <v>0</v>
      </c>
      <c r="EC71" s="107">
        <f t="shared" si="128"/>
        <v>0</v>
      </c>
      <c r="ED71" s="107">
        <f t="shared" si="129"/>
        <v>0</v>
      </c>
      <c r="EE71" s="107">
        <f t="shared" si="130"/>
        <v>0</v>
      </c>
      <c r="EG71" s="195">
        <f t="shared" si="131"/>
        <v>0</v>
      </c>
      <c r="EH71" s="195">
        <f t="shared" si="132"/>
        <v>0</v>
      </c>
      <c r="EI71" s="195">
        <f t="shared" si="133"/>
        <v>0</v>
      </c>
      <c r="EJ71" s="195">
        <f t="shared" si="134"/>
        <v>0</v>
      </c>
      <c r="EK71" s="195">
        <f t="shared" si="70"/>
        <v>0</v>
      </c>
      <c r="EL71" s="195">
        <f t="shared" si="71"/>
        <v>0</v>
      </c>
      <c r="EM71" s="195">
        <f t="shared" si="72"/>
        <v>0</v>
      </c>
      <c r="EN71" s="195">
        <f t="shared" si="73"/>
        <v>0</v>
      </c>
      <c r="EO71" s="195">
        <f t="shared" si="74"/>
        <v>0</v>
      </c>
      <c r="EP71" s="195">
        <f t="shared" si="75"/>
        <v>0</v>
      </c>
    </row>
    <row r="72" spans="2:146" x14ac:dyDescent="0.2">
      <c r="B72" s="126">
        <f t="shared" si="12"/>
        <v>1</v>
      </c>
      <c r="C72" s="126" t="str">
        <f t="shared" ca="1" si="83"/>
        <v/>
      </c>
      <c r="D72" s="126" t="str">
        <f t="shared" ca="1" si="84"/>
        <v/>
      </c>
      <c r="E72" s="126" t="str">
        <f t="shared" ca="1" si="85"/>
        <v/>
      </c>
      <c r="F72" s="127" t="str">
        <f ca="1">OFFSET(prihlasky!$H$1,$CJ72,0)</f>
        <v/>
      </c>
      <c r="G72" s="127" t="str">
        <f ca="1">IF(OFFSET(prihlasky!$B$1,$CJ72,0)="","",(OFFSET(prihlasky!$B$1,$CJ72,0)))</f>
        <v/>
      </c>
      <c r="H72" s="127">
        <f ca="1">OFFSET(prihlasky!$I$1,$CJ72,0)</f>
        <v>0</v>
      </c>
      <c r="I72" s="127">
        <f ca="1">OFFSET(prihlasky!$A$1,$CJ72,0)</f>
        <v>0</v>
      </c>
      <c r="J72" s="126">
        <f t="shared" si="86"/>
        <v>0</v>
      </c>
      <c r="K72" s="159">
        <f t="shared" si="87"/>
        <v>0</v>
      </c>
      <c r="L72" s="131">
        <f t="shared" ca="1" si="88"/>
        <v>0</v>
      </c>
      <c r="M72" s="127" t="str">
        <f ca="1">IF(OR(CH72=0,ISERROR(MATCH(I72,KKoef!E:E,0))),"",MATCH(I72,KKoef!E:E,0)-1)</f>
        <v/>
      </c>
      <c r="N72" s="127" t="str">
        <f ca="1">IF(M72="","",OFFSET(KKoef!$B$1,M72,0))</f>
        <v/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250"/>
      <c r="AA72" s="119">
        <f t="shared" ca="1" si="80"/>
        <v>0</v>
      </c>
      <c r="AB72" s="252">
        <f t="shared" si="76"/>
        <v>0</v>
      </c>
      <c r="AC72" s="119">
        <f t="shared" si="77"/>
        <v>0</v>
      </c>
      <c r="AD72" s="252">
        <f t="shared" si="78"/>
        <v>0</v>
      </c>
      <c r="AE72" s="170">
        <f t="shared" ca="1" si="81"/>
        <v>0</v>
      </c>
      <c r="AF72" s="22"/>
      <c r="AG72" s="224"/>
      <c r="AH72" s="194"/>
      <c r="AI72" s="194"/>
      <c r="AJ72" s="194"/>
      <c r="AK72" s="225"/>
      <c r="AL72" s="224"/>
      <c r="AM72" s="194"/>
      <c r="AN72" s="194"/>
      <c r="AO72" s="194"/>
      <c r="AP72" s="225"/>
      <c r="AQ72" s="224"/>
      <c r="AR72" s="194"/>
      <c r="AS72" s="194"/>
      <c r="AT72" s="194"/>
      <c r="AU72" s="225"/>
      <c r="AV72" s="224"/>
      <c r="AW72" s="194"/>
      <c r="AX72" s="194"/>
      <c r="AY72" s="194"/>
      <c r="AZ72" s="225"/>
      <c r="BA72" s="224"/>
      <c r="BB72" s="194"/>
      <c r="BC72" s="194"/>
      <c r="BD72" s="194"/>
      <c r="BE72" s="225"/>
      <c r="BF72" s="224"/>
      <c r="BG72" s="194"/>
      <c r="BH72" s="194"/>
      <c r="BI72" s="194"/>
      <c r="BJ72" s="225"/>
      <c r="BK72" s="212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215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69">
        <f t="shared" si="21"/>
        <v>0</v>
      </c>
      <c r="CH72" s="26">
        <f t="shared" si="82"/>
        <v>0</v>
      </c>
      <c r="CJ72" s="39">
        <v>64</v>
      </c>
      <c r="CK72" s="16">
        <f t="shared" si="89"/>
        <v>0</v>
      </c>
      <c r="CL72" s="51">
        <f t="shared" ca="1" si="136"/>
        <v>0</v>
      </c>
      <c r="CM72" s="51">
        <f t="shared" ca="1" si="136"/>
        <v>0</v>
      </c>
      <c r="CN72" s="51">
        <f t="shared" ca="1" si="136"/>
        <v>0</v>
      </c>
      <c r="CO72" s="51">
        <f t="shared" ca="1" si="90"/>
        <v>0</v>
      </c>
      <c r="CQ72" s="107">
        <f t="shared" si="91"/>
        <v>0</v>
      </c>
      <c r="CR72" s="107">
        <f t="shared" si="92"/>
        <v>0</v>
      </c>
      <c r="CS72" s="107">
        <f t="shared" si="93"/>
        <v>0</v>
      </c>
      <c r="CT72" s="107">
        <f t="shared" si="94"/>
        <v>0</v>
      </c>
      <c r="CU72" s="107">
        <f t="shared" si="95"/>
        <v>0</v>
      </c>
      <c r="CV72" s="107">
        <f t="shared" si="96"/>
        <v>0</v>
      </c>
      <c r="CW72" s="107">
        <f t="shared" si="97"/>
        <v>0</v>
      </c>
      <c r="CX72" s="107">
        <f t="shared" si="98"/>
        <v>0</v>
      </c>
      <c r="CY72" s="107">
        <f t="shared" si="99"/>
        <v>0</v>
      </c>
      <c r="CZ72" s="107">
        <f t="shared" si="100"/>
        <v>0</v>
      </c>
      <c r="DA72" s="107">
        <f t="shared" si="101"/>
        <v>0</v>
      </c>
      <c r="DB72" s="107">
        <f t="shared" si="102"/>
        <v>0</v>
      </c>
      <c r="DC72" s="107">
        <f t="shared" si="103"/>
        <v>0</v>
      </c>
      <c r="DD72" s="107">
        <f t="shared" si="104"/>
        <v>0</v>
      </c>
      <c r="DE72" s="107">
        <f t="shared" si="105"/>
        <v>0</v>
      </c>
      <c r="DF72" s="107">
        <f t="shared" si="106"/>
        <v>0</v>
      </c>
      <c r="DG72" s="107">
        <f t="shared" si="107"/>
        <v>0</v>
      </c>
      <c r="DH72" s="107">
        <f t="shared" si="108"/>
        <v>0</v>
      </c>
      <c r="DI72" s="107">
        <f t="shared" si="109"/>
        <v>0</v>
      </c>
      <c r="DJ72" s="107">
        <f t="shared" si="110"/>
        <v>0</v>
      </c>
      <c r="DK72" s="107">
        <f t="shared" si="111"/>
        <v>0</v>
      </c>
      <c r="DL72" s="107">
        <f t="shared" si="112"/>
        <v>0</v>
      </c>
      <c r="DM72" s="107">
        <f t="shared" si="113"/>
        <v>0</v>
      </c>
      <c r="DN72" s="107">
        <f t="shared" si="114"/>
        <v>0</v>
      </c>
      <c r="DO72" s="107">
        <f t="shared" si="115"/>
        <v>0</v>
      </c>
      <c r="DP72" s="107">
        <f t="shared" si="116"/>
        <v>0</v>
      </c>
      <c r="DQ72" s="107">
        <f t="shared" si="117"/>
        <v>0</v>
      </c>
      <c r="DR72" s="107">
        <f t="shared" si="118"/>
        <v>0</v>
      </c>
      <c r="DS72" s="107">
        <f t="shared" si="119"/>
        <v>0</v>
      </c>
      <c r="DT72" s="107">
        <f t="shared" si="120"/>
        <v>0</v>
      </c>
      <c r="DV72" s="107">
        <f t="shared" si="121"/>
        <v>0</v>
      </c>
      <c r="DW72" s="107">
        <f t="shared" si="122"/>
        <v>0</v>
      </c>
      <c r="DX72" s="107">
        <f t="shared" si="123"/>
        <v>0</v>
      </c>
      <c r="DY72" s="107">
        <f t="shared" si="124"/>
        <v>0</v>
      </c>
      <c r="DZ72" s="107">
        <f t="shared" si="125"/>
        <v>0</v>
      </c>
      <c r="EA72" s="107">
        <f t="shared" si="126"/>
        <v>0</v>
      </c>
      <c r="EB72" s="107">
        <f t="shared" si="127"/>
        <v>0</v>
      </c>
      <c r="EC72" s="107">
        <f t="shared" si="128"/>
        <v>0</v>
      </c>
      <c r="ED72" s="107">
        <f t="shared" si="129"/>
        <v>0</v>
      </c>
      <c r="EE72" s="107">
        <f t="shared" si="130"/>
        <v>0</v>
      </c>
      <c r="EG72" s="195">
        <f t="shared" si="131"/>
        <v>0</v>
      </c>
      <c r="EH72" s="195">
        <f t="shared" si="132"/>
        <v>0</v>
      </c>
      <c r="EI72" s="195">
        <f t="shared" si="133"/>
        <v>0</v>
      </c>
      <c r="EJ72" s="195">
        <f t="shared" si="134"/>
        <v>0</v>
      </c>
      <c r="EK72" s="195">
        <f t="shared" si="70"/>
        <v>0</v>
      </c>
      <c r="EL72" s="195">
        <f t="shared" si="71"/>
        <v>0</v>
      </c>
      <c r="EM72" s="195">
        <f t="shared" si="72"/>
        <v>0</v>
      </c>
      <c r="EN72" s="195">
        <f t="shared" si="73"/>
        <v>0</v>
      </c>
      <c r="EO72" s="195">
        <f t="shared" si="74"/>
        <v>0</v>
      </c>
      <c r="EP72" s="195">
        <f t="shared" si="75"/>
        <v>0</v>
      </c>
    </row>
    <row r="73" spans="2:146" x14ac:dyDescent="0.2">
      <c r="B73" s="126">
        <f t="shared" ref="B73:B128" si="137">RANK(CK73,$CK$9:$CK$133)</f>
        <v>1</v>
      </c>
      <c r="C73" s="126" t="str">
        <f t="shared" ref="C73:C104" ca="1" si="138">IF($H73="O",RANK($CK73,$CL$9:$CL$133),"")</f>
        <v/>
      </c>
      <c r="D73" s="126" t="str">
        <f t="shared" ref="D73:D104" ca="1" si="139">IF($H73="P",RANK($CK73,$CM$9:$CM$133),"")</f>
        <v/>
      </c>
      <c r="E73" s="126" t="str">
        <f t="shared" ref="E73:E104" ca="1" si="140">IF($H73="J",RANK($CK73,$CN$9:$CN$133),"")</f>
        <v/>
      </c>
      <c r="F73" s="127" t="str">
        <f ca="1">OFFSET(prihlasky!$H$1,$CJ73,0)</f>
        <v/>
      </c>
      <c r="G73" s="127" t="str">
        <f ca="1">IF(OFFSET(prihlasky!$B$1,$CJ73,0)="","",(OFFSET(prihlasky!$B$1,$CJ73,0)))</f>
        <v/>
      </c>
      <c r="H73" s="127">
        <f ca="1">OFFSET(prihlasky!$I$1,$CJ73,0)</f>
        <v>0</v>
      </c>
      <c r="I73" s="127">
        <f ca="1">OFFSET(prihlasky!$A$1,$CJ73,0)</f>
        <v>0</v>
      </c>
      <c r="J73" s="126">
        <f t="shared" ref="J73:J104" si="141">IF(COUNTIF(AG73:BJ73,"&gt; ''"),CH73-AE73,0)</f>
        <v>0</v>
      </c>
      <c r="K73" s="159">
        <f t="shared" ref="K73:K104" si="142">CG73+($CK$4-SUM(DV73:EE73))*60</f>
        <v>0</v>
      </c>
      <c r="L73" s="131">
        <f t="shared" ref="L73:L104" ca="1" si="143">IF(ISERROR($N$6),0,CO73*$N$6/$CO$4)</f>
        <v>0</v>
      </c>
      <c r="M73" s="127" t="str">
        <f ca="1">IF(OR(CH73=0,ISERROR(MATCH(I73,KKoef!E:E,0))),"",MATCH(I73,KKoef!E:E,0)-1)</f>
        <v/>
      </c>
      <c r="N73" s="127" t="str">
        <f ca="1">IF(M73="","",OFFSET(KKoef!$B$1,M73,0))</f>
        <v/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250"/>
      <c r="AA73" s="119">
        <f t="shared" ca="1" si="80"/>
        <v>0</v>
      </c>
      <c r="AB73" s="252">
        <f t="shared" si="76"/>
        <v>0</v>
      </c>
      <c r="AC73" s="119">
        <f t="shared" si="77"/>
        <v>0</v>
      </c>
      <c r="AD73" s="252">
        <f t="shared" si="78"/>
        <v>0</v>
      </c>
      <c r="AE73" s="170">
        <f t="shared" ca="1" si="81"/>
        <v>0</v>
      </c>
      <c r="AF73" s="22"/>
      <c r="AG73" s="224"/>
      <c r="AH73" s="194"/>
      <c r="AI73" s="194"/>
      <c r="AJ73" s="194"/>
      <c r="AK73" s="225"/>
      <c r="AL73" s="224"/>
      <c r="AM73" s="194"/>
      <c r="AN73" s="194"/>
      <c r="AO73" s="194"/>
      <c r="AP73" s="225"/>
      <c r="AQ73" s="224"/>
      <c r="AR73" s="194"/>
      <c r="AS73" s="194"/>
      <c r="AT73" s="194"/>
      <c r="AU73" s="225"/>
      <c r="AV73" s="224"/>
      <c r="AW73" s="194"/>
      <c r="AX73" s="194"/>
      <c r="AY73" s="194"/>
      <c r="AZ73" s="225"/>
      <c r="BA73" s="224"/>
      <c r="BB73" s="194"/>
      <c r="BC73" s="194"/>
      <c r="BD73" s="194"/>
      <c r="BE73" s="225"/>
      <c r="BF73" s="224"/>
      <c r="BG73" s="194"/>
      <c r="BH73" s="194"/>
      <c r="BI73" s="194"/>
      <c r="BJ73" s="225"/>
      <c r="BK73" s="212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215"/>
      <c r="BW73" s="160"/>
      <c r="BX73" s="160"/>
      <c r="BY73" s="160"/>
      <c r="BZ73" s="160"/>
      <c r="CA73" s="160"/>
      <c r="CB73" s="160"/>
      <c r="CC73" s="160"/>
      <c r="CD73" s="160"/>
      <c r="CE73" s="160"/>
      <c r="CF73" s="160"/>
      <c r="CG73" s="69">
        <f t="shared" ref="CG73:CG97" si="144">SUM(EG73:EP73)</f>
        <v>0</v>
      </c>
      <c r="CH73" s="26">
        <f t="shared" si="82"/>
        <v>0</v>
      </c>
      <c r="CJ73" s="39">
        <v>65</v>
      </c>
      <c r="CK73" s="16">
        <f t="shared" ref="CK73:CK104" si="145">IF(CG73=0,0,J73+($CK$4*$CL$4-K73)/($CK$4*$CL$4))</f>
        <v>0</v>
      </c>
      <c r="CL73" s="51">
        <f t="shared" ca="1" si="136"/>
        <v>0</v>
      </c>
      <c r="CM73" s="51">
        <f t="shared" ca="1" si="136"/>
        <v>0</v>
      </c>
      <c r="CN73" s="51">
        <f t="shared" ca="1" si="136"/>
        <v>0</v>
      </c>
      <c r="CO73" s="51">
        <f t="shared" ref="CO73:CO104" ca="1" si="146">IF(I73&lt;"A",0,CK73)</f>
        <v>0</v>
      </c>
      <c r="CQ73" s="107">
        <f t="shared" ref="CQ73:CQ104" si="147">IF(AND(AG$7&lt;&gt;"",AG$7=AG73),1,0)</f>
        <v>0</v>
      </c>
      <c r="CR73" s="107">
        <f t="shared" ref="CR73:CR104" si="148">IF(AND(AH$7&lt;&gt;"",AH$7=AH73),1,0)</f>
        <v>0</v>
      </c>
      <c r="CS73" s="107">
        <f t="shared" ref="CS73:CS104" si="149">IF(AND(AI$7&lt;&gt;"",AI$7=AI73),1,0)</f>
        <v>0</v>
      </c>
      <c r="CT73" s="107">
        <f t="shared" ref="CT73:CT104" si="150">IF(AND(AJ$7&lt;&gt;"",AJ$7=AJ73),1,0)</f>
        <v>0</v>
      </c>
      <c r="CU73" s="107">
        <f t="shared" ref="CU73:CU104" si="151">IF(AND(AK$7&lt;&gt;"",AK$7=AK73),1,0)</f>
        <v>0</v>
      </c>
      <c r="CV73" s="107">
        <f t="shared" ref="CV73:CV104" si="152">IF(AND(AL$7&lt;&gt;"",AL$7=AL73),1,0)</f>
        <v>0</v>
      </c>
      <c r="CW73" s="107">
        <f t="shared" ref="CW73:CW104" si="153">IF(AND(AM$7&lt;&gt;"",AM$7=AM73),1,0)</f>
        <v>0</v>
      </c>
      <c r="CX73" s="107">
        <f t="shared" ref="CX73:CX104" si="154">IF(AND(AN$7&lt;&gt;"",AN$7=AN73),1,0)</f>
        <v>0</v>
      </c>
      <c r="CY73" s="107">
        <f t="shared" ref="CY73:CY104" si="155">IF(AND(AO$7&lt;&gt;"",AO$7=AO73),1,0)</f>
        <v>0</v>
      </c>
      <c r="CZ73" s="107">
        <f t="shared" ref="CZ73:CZ104" si="156">IF(AND(AP$7&lt;&gt;"",AP$7=AP73),1,0)</f>
        <v>0</v>
      </c>
      <c r="DA73" s="107">
        <f t="shared" ref="DA73:DA104" si="157">IF(AND(AQ$7&lt;&gt;"",AQ$7=AQ73),1,0)</f>
        <v>0</v>
      </c>
      <c r="DB73" s="107">
        <f t="shared" ref="DB73:DB104" si="158">IF(AND(AR$7&lt;&gt;"",AR$7=AR73),1,0)</f>
        <v>0</v>
      </c>
      <c r="DC73" s="107">
        <f t="shared" ref="DC73:DC104" si="159">IF(AND(AS$7&lt;&gt;"",AS$7=AS73),1,0)</f>
        <v>0</v>
      </c>
      <c r="DD73" s="107">
        <f t="shared" ref="DD73:DD104" si="160">IF(AND(AT$7&lt;&gt;"",AT$7=AT73),1,0)</f>
        <v>0</v>
      </c>
      <c r="DE73" s="107">
        <f t="shared" ref="DE73:DE104" si="161">IF(AND(AU$7&lt;&gt;"",AU$7=AU73),1,0)</f>
        <v>0</v>
      </c>
      <c r="DF73" s="107">
        <f t="shared" ref="DF73:DF104" si="162">IF(AND(AV$7&lt;&gt;"",AV$7=AV73),1,0)</f>
        <v>0</v>
      </c>
      <c r="DG73" s="107">
        <f t="shared" ref="DG73:DG104" si="163">IF(AND(AW$7&lt;&gt;"",AW$7=AW73),1,0)</f>
        <v>0</v>
      </c>
      <c r="DH73" s="107">
        <f t="shared" ref="DH73:DH104" si="164">IF(AND(AX$7&lt;&gt;"",AX$7=AX73),1,0)</f>
        <v>0</v>
      </c>
      <c r="DI73" s="107">
        <f t="shared" ref="DI73:DI104" si="165">IF(AND(AY$7&lt;&gt;"",AY$7=AY73),1,0)</f>
        <v>0</v>
      </c>
      <c r="DJ73" s="107">
        <f t="shared" ref="DJ73:DJ104" si="166">IF(AND(AZ$7&lt;&gt;"",AZ$7=AZ73),1,0)</f>
        <v>0</v>
      </c>
      <c r="DK73" s="107">
        <f t="shared" ref="DK73:DK104" si="167">IF(AND(BA$7&lt;&gt;"",BA$7=BA73),1,0)</f>
        <v>0</v>
      </c>
      <c r="DL73" s="107">
        <f t="shared" ref="DL73:DL104" si="168">IF(AND(BB$7&lt;&gt;"",BB$7=BB73),1,0)</f>
        <v>0</v>
      </c>
      <c r="DM73" s="107">
        <f t="shared" ref="DM73:DM104" si="169">IF(AND(BC$7&lt;&gt;"",BC$7=BC73),1,0)</f>
        <v>0</v>
      </c>
      <c r="DN73" s="107">
        <f t="shared" ref="DN73:DN104" si="170">IF(AND(BD$7&lt;&gt;"",BD$7=BD73),1,0)</f>
        <v>0</v>
      </c>
      <c r="DO73" s="107">
        <f t="shared" ref="DO73:DO104" si="171">IF(AND(BE$7&lt;&gt;"",BE$7=BE73),1,0)</f>
        <v>0</v>
      </c>
      <c r="DP73" s="107">
        <f t="shared" ref="DP73:DP104" si="172">IF(AND(BF$7&lt;&gt;"",BF$7=BF73),1,0)</f>
        <v>0</v>
      </c>
      <c r="DQ73" s="107">
        <f t="shared" ref="DQ73:DQ104" si="173">IF(AND(BG$7&lt;&gt;"",BG$7=BG73),1,0)</f>
        <v>0</v>
      </c>
      <c r="DR73" s="107">
        <f t="shared" ref="DR73:DR104" si="174">IF(AND(BH$7&lt;&gt;"",BH$7=BH73),1,0)</f>
        <v>0</v>
      </c>
      <c r="DS73" s="107">
        <f t="shared" ref="DS73:DS104" si="175">IF(AND(BI$7&lt;&gt;"",BI$7=BI73),1,0)</f>
        <v>0</v>
      </c>
      <c r="DT73" s="107">
        <f t="shared" ref="DT73:DT104" si="176">IF(AND(BJ$7&lt;&gt;"",BJ$7=BJ73),1,0)</f>
        <v>0</v>
      </c>
      <c r="DV73" s="107">
        <f t="shared" ref="DV73:DV104" si="177">IF(AND(BL$7&lt;&gt;"",BL$7=BL73),1,0)</f>
        <v>0</v>
      </c>
      <c r="DW73" s="107">
        <f t="shared" ref="DW73:DW104" si="178">IF(AND(BM$7&lt;&gt;"",BM$7=BM73),1,0)</f>
        <v>0</v>
      </c>
      <c r="DX73" s="107">
        <f t="shared" ref="DX73:DX104" si="179">IF(AND(BN$7&lt;&gt;"",BN$7=BN73),1,0)</f>
        <v>0</v>
      </c>
      <c r="DY73" s="107">
        <f t="shared" ref="DY73:DY104" si="180">IF(AND(BO$7&lt;&gt;"",BO$7=BO73),1,0)</f>
        <v>0</v>
      </c>
      <c r="DZ73" s="107">
        <f t="shared" ref="DZ73:DZ104" si="181">IF(AND(BP$7&lt;&gt;"",BP$7=BP73),1,0)</f>
        <v>0</v>
      </c>
      <c r="EA73" s="107">
        <f t="shared" ref="EA73:EA104" si="182">IF(AND(BQ$7&lt;&gt;"",BQ$7=BQ73),1,0)</f>
        <v>0</v>
      </c>
      <c r="EB73" s="107">
        <f t="shared" ref="EB73:EB104" si="183">IF(AND(BR$7&lt;&gt;"",BR$7=BR73),1,0)</f>
        <v>0</v>
      </c>
      <c r="EC73" s="107">
        <f t="shared" ref="EC73:EC104" si="184">IF(AND(BS$7&lt;&gt;"",BS$7=BS73),1,0)</f>
        <v>0</v>
      </c>
      <c r="ED73" s="107">
        <f t="shared" ref="ED73:ED104" si="185">IF(AND(BT$7&lt;&gt;"",BT$7=BT73),1,0)</f>
        <v>0</v>
      </c>
      <c r="EE73" s="107">
        <f t="shared" ref="EE73:EE104" si="186">IF(AND(BU$7&lt;&gt;"",BU$7=BU73),1,0)</f>
        <v>0</v>
      </c>
      <c r="EG73" s="195">
        <f t="shared" ref="EG73:EG104" si="187">IF(BW$7="",0,BW73)</f>
        <v>0</v>
      </c>
      <c r="EH73" s="195">
        <f t="shared" ref="EH73:EH104" si="188">IF(BX$7="",0,BX73)</f>
        <v>0</v>
      </c>
      <c r="EI73" s="195">
        <f t="shared" ref="EI73:EI104" si="189">IF(BY$7="",0,BY73)</f>
        <v>0</v>
      </c>
      <c r="EJ73" s="195">
        <f t="shared" ref="EJ73:EJ104" si="190">IF(BZ$7="",0,BZ73)</f>
        <v>0</v>
      </c>
      <c r="EK73" s="195">
        <f t="shared" ref="EK73:EK128" si="191">IF(CA$7="",0,CA73)</f>
        <v>0</v>
      </c>
      <c r="EL73" s="195">
        <f t="shared" ref="EL73:EL128" si="192">IF(CB$7="",0,CB73)</f>
        <v>0</v>
      </c>
      <c r="EM73" s="195">
        <f t="shared" ref="EM73:EM128" si="193">IF(CC$7="",0,CC73)</f>
        <v>0</v>
      </c>
      <c r="EN73" s="195">
        <f t="shared" ref="EN73:EN128" si="194">IF(CD$7="",0,CD73)</f>
        <v>0</v>
      </c>
      <c r="EO73" s="195">
        <f t="shared" ref="EO73:EO128" si="195">IF(CE$7="",0,CE73)</f>
        <v>0</v>
      </c>
      <c r="EP73" s="195">
        <f t="shared" ref="EP73:EP128" si="196">IF(CF$7="",0,CF73)</f>
        <v>0</v>
      </c>
    </row>
    <row r="74" spans="2:146" x14ac:dyDescent="0.2">
      <c r="B74" s="126">
        <f t="shared" si="137"/>
        <v>1</v>
      </c>
      <c r="C74" s="126" t="str">
        <f t="shared" ca="1" si="138"/>
        <v/>
      </c>
      <c r="D74" s="126" t="str">
        <f t="shared" ca="1" si="139"/>
        <v/>
      </c>
      <c r="E74" s="126" t="str">
        <f t="shared" ca="1" si="140"/>
        <v/>
      </c>
      <c r="F74" s="127" t="str">
        <f ca="1">OFFSET(prihlasky!$H$1,$CJ74,0)</f>
        <v/>
      </c>
      <c r="G74" s="127" t="str">
        <f ca="1">IF(OFFSET(prihlasky!$B$1,$CJ74,0)="","",(OFFSET(prihlasky!$B$1,$CJ74,0)))</f>
        <v/>
      </c>
      <c r="H74" s="127">
        <f ca="1">OFFSET(prihlasky!$I$1,$CJ74,0)</f>
        <v>0</v>
      </c>
      <c r="I74" s="127">
        <f ca="1">OFFSET(prihlasky!$A$1,$CJ74,0)</f>
        <v>0</v>
      </c>
      <c r="J74" s="126">
        <f t="shared" si="141"/>
        <v>0</v>
      </c>
      <c r="K74" s="159">
        <f t="shared" si="142"/>
        <v>0</v>
      </c>
      <c r="L74" s="131">
        <f t="shared" ca="1" si="143"/>
        <v>0</v>
      </c>
      <c r="M74" s="127" t="str">
        <f ca="1">IF(OR(CH74=0,ISERROR(MATCH(I74,KKoef!E:E,0))),"",MATCH(I74,KKoef!E:E,0)-1)</f>
        <v/>
      </c>
      <c r="N74" s="127" t="str">
        <f ca="1">IF(M74="","",OFFSET(KKoef!$B$1,M74,0))</f>
        <v/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250"/>
      <c r="AA74" s="119">
        <f t="shared" ca="1" si="80"/>
        <v>0</v>
      </c>
      <c r="AB74" s="252">
        <f t="shared" ref="AB74:AB128" si="197">(R74-$R$6-O74+$O$6+X74-$X$6-U74+$U$6)*3600+(S74-$S$6-P74+$P$6+Y74-$Y$6-V74+$V$6)*60+(T74-Q74+Z74-W74)</f>
        <v>0</v>
      </c>
      <c r="AC74" s="119">
        <f t="shared" ref="AC74:AC128" si="198">(R74-$R$6-O74+$O$6+X74-$X$6-U74+$U$6)*60+S74-$S$6-P74+$P$6+Y74-$Y$6-V74+$V$6+FLOOR((T74+Z74)/60,1)</f>
        <v>0</v>
      </c>
      <c r="AD74" s="252">
        <f t="shared" ref="AD74:AD128" si="199">MOD(T74+Z74,60)</f>
        <v>0</v>
      </c>
      <c r="AE74" s="170">
        <f t="shared" ca="1" si="81"/>
        <v>0</v>
      </c>
      <c r="AF74" s="22"/>
      <c r="AG74" s="224"/>
      <c r="AH74" s="194"/>
      <c r="AI74" s="194"/>
      <c r="AJ74" s="194"/>
      <c r="AK74" s="225"/>
      <c r="AL74" s="224"/>
      <c r="AM74" s="194"/>
      <c r="AN74" s="194"/>
      <c r="AO74" s="194"/>
      <c r="AP74" s="225"/>
      <c r="AQ74" s="224"/>
      <c r="AR74" s="194"/>
      <c r="AS74" s="194"/>
      <c r="AT74" s="194"/>
      <c r="AU74" s="225"/>
      <c r="AV74" s="224"/>
      <c r="AW74" s="194"/>
      <c r="AX74" s="194"/>
      <c r="AY74" s="194"/>
      <c r="AZ74" s="225"/>
      <c r="BA74" s="224"/>
      <c r="BB74" s="194"/>
      <c r="BC74" s="194"/>
      <c r="BD74" s="194"/>
      <c r="BE74" s="225"/>
      <c r="BF74" s="224"/>
      <c r="BG74" s="194"/>
      <c r="BH74" s="194"/>
      <c r="BI74" s="194"/>
      <c r="BJ74" s="225"/>
      <c r="BK74" s="212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215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69">
        <f t="shared" si="144"/>
        <v>0</v>
      </c>
      <c r="CH74" s="26">
        <f t="shared" si="82"/>
        <v>0</v>
      </c>
      <c r="CJ74" s="39">
        <v>66</v>
      </c>
      <c r="CK74" s="16">
        <f t="shared" si="145"/>
        <v>0</v>
      </c>
      <c r="CL74" s="51">
        <f t="shared" ca="1" si="136"/>
        <v>0</v>
      </c>
      <c r="CM74" s="51">
        <f t="shared" ca="1" si="136"/>
        <v>0</v>
      </c>
      <c r="CN74" s="51">
        <f t="shared" ca="1" si="136"/>
        <v>0</v>
      </c>
      <c r="CO74" s="51">
        <f t="shared" ca="1" si="146"/>
        <v>0</v>
      </c>
      <c r="CQ74" s="107">
        <f t="shared" si="147"/>
        <v>0</v>
      </c>
      <c r="CR74" s="107">
        <f t="shared" si="148"/>
        <v>0</v>
      </c>
      <c r="CS74" s="107">
        <f t="shared" si="149"/>
        <v>0</v>
      </c>
      <c r="CT74" s="107">
        <f t="shared" si="150"/>
        <v>0</v>
      </c>
      <c r="CU74" s="107">
        <f t="shared" si="151"/>
        <v>0</v>
      </c>
      <c r="CV74" s="107">
        <f t="shared" si="152"/>
        <v>0</v>
      </c>
      <c r="CW74" s="107">
        <f t="shared" si="153"/>
        <v>0</v>
      </c>
      <c r="CX74" s="107">
        <f t="shared" si="154"/>
        <v>0</v>
      </c>
      <c r="CY74" s="107">
        <f t="shared" si="155"/>
        <v>0</v>
      </c>
      <c r="CZ74" s="107">
        <f t="shared" si="156"/>
        <v>0</v>
      </c>
      <c r="DA74" s="107">
        <f t="shared" si="157"/>
        <v>0</v>
      </c>
      <c r="DB74" s="107">
        <f t="shared" si="158"/>
        <v>0</v>
      </c>
      <c r="DC74" s="107">
        <f t="shared" si="159"/>
        <v>0</v>
      </c>
      <c r="DD74" s="107">
        <f t="shared" si="160"/>
        <v>0</v>
      </c>
      <c r="DE74" s="107">
        <f t="shared" si="161"/>
        <v>0</v>
      </c>
      <c r="DF74" s="107">
        <f t="shared" si="162"/>
        <v>0</v>
      </c>
      <c r="DG74" s="107">
        <f t="shared" si="163"/>
        <v>0</v>
      </c>
      <c r="DH74" s="107">
        <f t="shared" si="164"/>
        <v>0</v>
      </c>
      <c r="DI74" s="107">
        <f t="shared" si="165"/>
        <v>0</v>
      </c>
      <c r="DJ74" s="107">
        <f t="shared" si="166"/>
        <v>0</v>
      </c>
      <c r="DK74" s="107">
        <f t="shared" si="167"/>
        <v>0</v>
      </c>
      <c r="DL74" s="107">
        <f t="shared" si="168"/>
        <v>0</v>
      </c>
      <c r="DM74" s="107">
        <f t="shared" si="169"/>
        <v>0</v>
      </c>
      <c r="DN74" s="107">
        <f t="shared" si="170"/>
        <v>0</v>
      </c>
      <c r="DO74" s="107">
        <f t="shared" si="171"/>
        <v>0</v>
      </c>
      <c r="DP74" s="107">
        <f t="shared" si="172"/>
        <v>0</v>
      </c>
      <c r="DQ74" s="107">
        <f t="shared" si="173"/>
        <v>0</v>
      </c>
      <c r="DR74" s="107">
        <f t="shared" si="174"/>
        <v>0</v>
      </c>
      <c r="DS74" s="107">
        <f t="shared" si="175"/>
        <v>0</v>
      </c>
      <c r="DT74" s="107">
        <f t="shared" si="176"/>
        <v>0</v>
      </c>
      <c r="DV74" s="107">
        <f t="shared" si="177"/>
        <v>0</v>
      </c>
      <c r="DW74" s="107">
        <f t="shared" si="178"/>
        <v>0</v>
      </c>
      <c r="DX74" s="107">
        <f t="shared" si="179"/>
        <v>0</v>
      </c>
      <c r="DY74" s="107">
        <f t="shared" si="180"/>
        <v>0</v>
      </c>
      <c r="DZ74" s="107">
        <f t="shared" si="181"/>
        <v>0</v>
      </c>
      <c r="EA74" s="107">
        <f t="shared" si="182"/>
        <v>0</v>
      </c>
      <c r="EB74" s="107">
        <f t="shared" si="183"/>
        <v>0</v>
      </c>
      <c r="EC74" s="107">
        <f t="shared" si="184"/>
        <v>0</v>
      </c>
      <c r="ED74" s="107">
        <f t="shared" si="185"/>
        <v>0</v>
      </c>
      <c r="EE74" s="107">
        <f t="shared" si="186"/>
        <v>0</v>
      </c>
      <c r="EG74" s="195">
        <f t="shared" si="187"/>
        <v>0</v>
      </c>
      <c r="EH74" s="195">
        <f t="shared" si="188"/>
        <v>0</v>
      </c>
      <c r="EI74" s="195">
        <f t="shared" si="189"/>
        <v>0</v>
      </c>
      <c r="EJ74" s="195">
        <f t="shared" si="190"/>
        <v>0</v>
      </c>
      <c r="EK74" s="195">
        <f t="shared" si="191"/>
        <v>0</v>
      </c>
      <c r="EL74" s="195">
        <f t="shared" si="192"/>
        <v>0</v>
      </c>
      <c r="EM74" s="195">
        <f t="shared" si="193"/>
        <v>0</v>
      </c>
      <c r="EN74" s="195">
        <f t="shared" si="194"/>
        <v>0</v>
      </c>
      <c r="EO74" s="195">
        <f t="shared" si="195"/>
        <v>0</v>
      </c>
      <c r="EP74" s="195">
        <f t="shared" si="196"/>
        <v>0</v>
      </c>
    </row>
    <row r="75" spans="2:146" x14ac:dyDescent="0.2">
      <c r="B75" s="126">
        <f t="shared" si="137"/>
        <v>1</v>
      </c>
      <c r="C75" s="126" t="str">
        <f t="shared" ca="1" si="138"/>
        <v/>
      </c>
      <c r="D75" s="126" t="str">
        <f t="shared" ca="1" si="139"/>
        <v/>
      </c>
      <c r="E75" s="126" t="str">
        <f t="shared" ca="1" si="140"/>
        <v/>
      </c>
      <c r="F75" s="127" t="str">
        <f ca="1">OFFSET(prihlasky!$H$1,$CJ75,0)</f>
        <v/>
      </c>
      <c r="G75" s="127" t="str">
        <f ca="1">IF(OFFSET(prihlasky!$B$1,$CJ75,0)="","",(OFFSET(prihlasky!$B$1,$CJ75,0)))</f>
        <v/>
      </c>
      <c r="H75" s="127">
        <f ca="1">OFFSET(prihlasky!$I$1,$CJ75,0)</f>
        <v>0</v>
      </c>
      <c r="I75" s="127">
        <f ca="1">OFFSET(prihlasky!$A$1,$CJ75,0)</f>
        <v>0</v>
      </c>
      <c r="J75" s="126">
        <f t="shared" si="141"/>
        <v>0</v>
      </c>
      <c r="K75" s="159">
        <f t="shared" si="142"/>
        <v>0</v>
      </c>
      <c r="L75" s="131">
        <f t="shared" ca="1" si="143"/>
        <v>0</v>
      </c>
      <c r="M75" s="127" t="str">
        <f ca="1">IF(OR(CH75=0,ISERROR(MATCH(I75,KKoef!E:E,0))),"",MATCH(I75,KKoef!E:E,0)-1)</f>
        <v/>
      </c>
      <c r="N75" s="127" t="str">
        <f ca="1">IF(M75="","",OFFSET(KKoef!$B$1,M75,0))</f>
        <v/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250"/>
      <c r="AA75" s="119">
        <f t="shared" ca="1" si="80"/>
        <v>0</v>
      </c>
      <c r="AB75" s="252">
        <f t="shared" si="197"/>
        <v>0</v>
      </c>
      <c r="AC75" s="119">
        <f t="shared" si="198"/>
        <v>0</v>
      </c>
      <c r="AD75" s="252">
        <f t="shared" si="199"/>
        <v>0</v>
      </c>
      <c r="AE75" s="170">
        <f t="shared" ca="1" si="81"/>
        <v>0</v>
      </c>
      <c r="AF75" s="22"/>
      <c r="AG75" s="224"/>
      <c r="AH75" s="194"/>
      <c r="AI75" s="194"/>
      <c r="AJ75" s="194"/>
      <c r="AK75" s="225"/>
      <c r="AL75" s="224"/>
      <c r="AM75" s="194"/>
      <c r="AN75" s="194"/>
      <c r="AO75" s="194"/>
      <c r="AP75" s="225"/>
      <c r="AQ75" s="224"/>
      <c r="AR75" s="194"/>
      <c r="AS75" s="194"/>
      <c r="AT75" s="194"/>
      <c r="AU75" s="225"/>
      <c r="AV75" s="224"/>
      <c r="AW75" s="194"/>
      <c r="AX75" s="194"/>
      <c r="AY75" s="194"/>
      <c r="AZ75" s="225"/>
      <c r="BA75" s="224"/>
      <c r="BB75" s="194"/>
      <c r="BC75" s="194"/>
      <c r="BD75" s="194"/>
      <c r="BE75" s="225"/>
      <c r="BF75" s="224"/>
      <c r="BG75" s="194"/>
      <c r="BH75" s="194"/>
      <c r="BI75" s="194"/>
      <c r="BJ75" s="225"/>
      <c r="BK75" s="212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215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69">
        <f t="shared" si="144"/>
        <v>0</v>
      </c>
      <c r="CH75" s="26">
        <f t="shared" si="82"/>
        <v>0</v>
      </c>
      <c r="CJ75" s="39">
        <v>67</v>
      </c>
      <c r="CK75" s="16">
        <f t="shared" si="145"/>
        <v>0</v>
      </c>
      <c r="CL75" s="51">
        <f t="shared" ca="1" si="136"/>
        <v>0</v>
      </c>
      <c r="CM75" s="51">
        <f t="shared" ca="1" si="136"/>
        <v>0</v>
      </c>
      <c r="CN75" s="51">
        <f t="shared" ca="1" si="136"/>
        <v>0</v>
      </c>
      <c r="CO75" s="51">
        <f t="shared" ca="1" si="146"/>
        <v>0</v>
      </c>
      <c r="CQ75" s="107">
        <f t="shared" si="147"/>
        <v>0</v>
      </c>
      <c r="CR75" s="107">
        <f t="shared" si="148"/>
        <v>0</v>
      </c>
      <c r="CS75" s="107">
        <f t="shared" si="149"/>
        <v>0</v>
      </c>
      <c r="CT75" s="107">
        <f t="shared" si="150"/>
        <v>0</v>
      </c>
      <c r="CU75" s="107">
        <f t="shared" si="151"/>
        <v>0</v>
      </c>
      <c r="CV75" s="107">
        <f t="shared" si="152"/>
        <v>0</v>
      </c>
      <c r="CW75" s="107">
        <f t="shared" si="153"/>
        <v>0</v>
      </c>
      <c r="CX75" s="107">
        <f t="shared" si="154"/>
        <v>0</v>
      </c>
      <c r="CY75" s="107">
        <f t="shared" si="155"/>
        <v>0</v>
      </c>
      <c r="CZ75" s="107">
        <f t="shared" si="156"/>
        <v>0</v>
      </c>
      <c r="DA75" s="107">
        <f t="shared" si="157"/>
        <v>0</v>
      </c>
      <c r="DB75" s="107">
        <f t="shared" si="158"/>
        <v>0</v>
      </c>
      <c r="DC75" s="107">
        <f t="shared" si="159"/>
        <v>0</v>
      </c>
      <c r="DD75" s="107">
        <f t="shared" si="160"/>
        <v>0</v>
      </c>
      <c r="DE75" s="107">
        <f t="shared" si="161"/>
        <v>0</v>
      </c>
      <c r="DF75" s="107">
        <f t="shared" si="162"/>
        <v>0</v>
      </c>
      <c r="DG75" s="107">
        <f t="shared" si="163"/>
        <v>0</v>
      </c>
      <c r="DH75" s="107">
        <f t="shared" si="164"/>
        <v>0</v>
      </c>
      <c r="DI75" s="107">
        <f t="shared" si="165"/>
        <v>0</v>
      </c>
      <c r="DJ75" s="107">
        <f t="shared" si="166"/>
        <v>0</v>
      </c>
      <c r="DK75" s="107">
        <f t="shared" si="167"/>
        <v>0</v>
      </c>
      <c r="DL75" s="107">
        <f t="shared" si="168"/>
        <v>0</v>
      </c>
      <c r="DM75" s="107">
        <f t="shared" si="169"/>
        <v>0</v>
      </c>
      <c r="DN75" s="107">
        <f t="shared" si="170"/>
        <v>0</v>
      </c>
      <c r="DO75" s="107">
        <f t="shared" si="171"/>
        <v>0</v>
      </c>
      <c r="DP75" s="107">
        <f t="shared" si="172"/>
        <v>0</v>
      </c>
      <c r="DQ75" s="107">
        <f t="shared" si="173"/>
        <v>0</v>
      </c>
      <c r="DR75" s="107">
        <f t="shared" si="174"/>
        <v>0</v>
      </c>
      <c r="DS75" s="107">
        <f t="shared" si="175"/>
        <v>0</v>
      </c>
      <c r="DT75" s="107">
        <f t="shared" si="176"/>
        <v>0</v>
      </c>
      <c r="DV75" s="107">
        <f t="shared" si="177"/>
        <v>0</v>
      </c>
      <c r="DW75" s="107">
        <f t="shared" si="178"/>
        <v>0</v>
      </c>
      <c r="DX75" s="107">
        <f t="shared" si="179"/>
        <v>0</v>
      </c>
      <c r="DY75" s="107">
        <f t="shared" si="180"/>
        <v>0</v>
      </c>
      <c r="DZ75" s="107">
        <f t="shared" si="181"/>
        <v>0</v>
      </c>
      <c r="EA75" s="107">
        <f t="shared" si="182"/>
        <v>0</v>
      </c>
      <c r="EB75" s="107">
        <f t="shared" si="183"/>
        <v>0</v>
      </c>
      <c r="EC75" s="107">
        <f t="shared" si="184"/>
        <v>0</v>
      </c>
      <c r="ED75" s="107">
        <f t="shared" si="185"/>
        <v>0</v>
      </c>
      <c r="EE75" s="107">
        <f t="shared" si="186"/>
        <v>0</v>
      </c>
      <c r="EG75" s="195">
        <f t="shared" si="187"/>
        <v>0</v>
      </c>
      <c r="EH75" s="195">
        <f t="shared" si="188"/>
        <v>0</v>
      </c>
      <c r="EI75" s="195">
        <f t="shared" si="189"/>
        <v>0</v>
      </c>
      <c r="EJ75" s="195">
        <f t="shared" si="190"/>
        <v>0</v>
      </c>
      <c r="EK75" s="195">
        <f t="shared" si="191"/>
        <v>0</v>
      </c>
      <c r="EL75" s="195">
        <f t="shared" si="192"/>
        <v>0</v>
      </c>
      <c r="EM75" s="195">
        <f t="shared" si="193"/>
        <v>0</v>
      </c>
      <c r="EN75" s="195">
        <f t="shared" si="194"/>
        <v>0</v>
      </c>
      <c r="EO75" s="195">
        <f t="shared" si="195"/>
        <v>0</v>
      </c>
      <c r="EP75" s="195">
        <f t="shared" si="196"/>
        <v>0</v>
      </c>
    </row>
    <row r="76" spans="2:146" x14ac:dyDescent="0.2">
      <c r="B76" s="126">
        <f t="shared" si="137"/>
        <v>1</v>
      </c>
      <c r="C76" s="126" t="str">
        <f t="shared" ca="1" si="138"/>
        <v/>
      </c>
      <c r="D76" s="126" t="str">
        <f t="shared" ca="1" si="139"/>
        <v/>
      </c>
      <c r="E76" s="126" t="str">
        <f t="shared" ca="1" si="140"/>
        <v/>
      </c>
      <c r="F76" s="127" t="str">
        <f ca="1">OFFSET(prihlasky!$H$1,$CJ76,0)</f>
        <v/>
      </c>
      <c r="G76" s="127" t="str">
        <f ca="1">IF(OFFSET(prihlasky!$B$1,$CJ76,0)="","",(OFFSET(prihlasky!$B$1,$CJ76,0)))</f>
        <v/>
      </c>
      <c r="H76" s="127">
        <f ca="1">OFFSET(prihlasky!$I$1,$CJ76,0)</f>
        <v>0</v>
      </c>
      <c r="I76" s="127">
        <f ca="1">OFFSET(prihlasky!$A$1,$CJ76,0)</f>
        <v>0</v>
      </c>
      <c r="J76" s="126">
        <f t="shared" si="141"/>
        <v>0</v>
      </c>
      <c r="K76" s="159">
        <f t="shared" si="142"/>
        <v>0</v>
      </c>
      <c r="L76" s="131">
        <f t="shared" ca="1" si="143"/>
        <v>0</v>
      </c>
      <c r="M76" s="127" t="str">
        <f ca="1">IF(OR(CH76=0,ISERROR(MATCH(I76,KKoef!E:E,0))),"",MATCH(I76,KKoef!E:E,0)-1)</f>
        <v/>
      </c>
      <c r="N76" s="127" t="str">
        <f ca="1">IF(M76="","",OFFSET(KKoef!$B$1,M76,0))</f>
        <v/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250"/>
      <c r="AA76" s="119">
        <f t="shared" ca="1" si="80"/>
        <v>0</v>
      </c>
      <c r="AB76" s="252">
        <f t="shared" si="197"/>
        <v>0</v>
      </c>
      <c r="AC76" s="119">
        <f t="shared" si="198"/>
        <v>0</v>
      </c>
      <c r="AD76" s="252">
        <f t="shared" si="199"/>
        <v>0</v>
      </c>
      <c r="AE76" s="170">
        <f t="shared" ca="1" si="81"/>
        <v>0</v>
      </c>
      <c r="AF76" s="22"/>
      <c r="AG76" s="224"/>
      <c r="AH76" s="194"/>
      <c r="AI76" s="194"/>
      <c r="AJ76" s="194"/>
      <c r="AK76" s="225"/>
      <c r="AL76" s="224"/>
      <c r="AM76" s="194"/>
      <c r="AN76" s="194"/>
      <c r="AO76" s="194"/>
      <c r="AP76" s="225"/>
      <c r="AQ76" s="224"/>
      <c r="AR76" s="194"/>
      <c r="AS76" s="194"/>
      <c r="AT76" s="194"/>
      <c r="AU76" s="225"/>
      <c r="AV76" s="224"/>
      <c r="AW76" s="194"/>
      <c r="AX76" s="194"/>
      <c r="AY76" s="194"/>
      <c r="AZ76" s="225"/>
      <c r="BA76" s="224"/>
      <c r="BB76" s="194"/>
      <c r="BC76" s="194"/>
      <c r="BD76" s="194"/>
      <c r="BE76" s="225"/>
      <c r="BF76" s="224"/>
      <c r="BG76" s="194"/>
      <c r="BH76" s="194"/>
      <c r="BI76" s="194"/>
      <c r="BJ76" s="225"/>
      <c r="BK76" s="212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215"/>
      <c r="BW76" s="160"/>
      <c r="BX76" s="160"/>
      <c r="BY76" s="160"/>
      <c r="BZ76" s="160"/>
      <c r="CA76" s="160"/>
      <c r="CB76" s="160"/>
      <c r="CC76" s="160"/>
      <c r="CD76" s="160"/>
      <c r="CE76" s="160"/>
      <c r="CF76" s="160"/>
      <c r="CG76" s="69">
        <f t="shared" si="144"/>
        <v>0</v>
      </c>
      <c r="CH76" s="26">
        <f t="shared" si="82"/>
        <v>0</v>
      </c>
      <c r="CJ76" s="39">
        <v>68</v>
      </c>
      <c r="CK76" s="16">
        <f t="shared" si="145"/>
        <v>0</v>
      </c>
      <c r="CL76" s="51">
        <f t="shared" ca="1" si="136"/>
        <v>0</v>
      </c>
      <c r="CM76" s="51">
        <f t="shared" ca="1" si="136"/>
        <v>0</v>
      </c>
      <c r="CN76" s="51">
        <f t="shared" ca="1" si="136"/>
        <v>0</v>
      </c>
      <c r="CO76" s="51">
        <f t="shared" ca="1" si="146"/>
        <v>0</v>
      </c>
      <c r="CQ76" s="107">
        <f t="shared" si="147"/>
        <v>0</v>
      </c>
      <c r="CR76" s="107">
        <f t="shared" si="148"/>
        <v>0</v>
      </c>
      <c r="CS76" s="107">
        <f t="shared" si="149"/>
        <v>0</v>
      </c>
      <c r="CT76" s="107">
        <f t="shared" si="150"/>
        <v>0</v>
      </c>
      <c r="CU76" s="107">
        <f t="shared" si="151"/>
        <v>0</v>
      </c>
      <c r="CV76" s="107">
        <f t="shared" si="152"/>
        <v>0</v>
      </c>
      <c r="CW76" s="107">
        <f t="shared" si="153"/>
        <v>0</v>
      </c>
      <c r="CX76" s="107">
        <f t="shared" si="154"/>
        <v>0</v>
      </c>
      <c r="CY76" s="107">
        <f t="shared" si="155"/>
        <v>0</v>
      </c>
      <c r="CZ76" s="107">
        <f t="shared" si="156"/>
        <v>0</v>
      </c>
      <c r="DA76" s="107">
        <f t="shared" si="157"/>
        <v>0</v>
      </c>
      <c r="DB76" s="107">
        <f t="shared" si="158"/>
        <v>0</v>
      </c>
      <c r="DC76" s="107">
        <f t="shared" si="159"/>
        <v>0</v>
      </c>
      <c r="DD76" s="107">
        <f t="shared" si="160"/>
        <v>0</v>
      </c>
      <c r="DE76" s="107">
        <f t="shared" si="161"/>
        <v>0</v>
      </c>
      <c r="DF76" s="107">
        <f t="shared" si="162"/>
        <v>0</v>
      </c>
      <c r="DG76" s="107">
        <f t="shared" si="163"/>
        <v>0</v>
      </c>
      <c r="DH76" s="107">
        <f t="shared" si="164"/>
        <v>0</v>
      </c>
      <c r="DI76" s="107">
        <f t="shared" si="165"/>
        <v>0</v>
      </c>
      <c r="DJ76" s="107">
        <f t="shared" si="166"/>
        <v>0</v>
      </c>
      <c r="DK76" s="107">
        <f t="shared" si="167"/>
        <v>0</v>
      </c>
      <c r="DL76" s="107">
        <f t="shared" si="168"/>
        <v>0</v>
      </c>
      <c r="DM76" s="107">
        <f t="shared" si="169"/>
        <v>0</v>
      </c>
      <c r="DN76" s="107">
        <f t="shared" si="170"/>
        <v>0</v>
      </c>
      <c r="DO76" s="107">
        <f t="shared" si="171"/>
        <v>0</v>
      </c>
      <c r="DP76" s="107">
        <f t="shared" si="172"/>
        <v>0</v>
      </c>
      <c r="DQ76" s="107">
        <f t="shared" si="173"/>
        <v>0</v>
      </c>
      <c r="DR76" s="107">
        <f t="shared" si="174"/>
        <v>0</v>
      </c>
      <c r="DS76" s="107">
        <f t="shared" si="175"/>
        <v>0</v>
      </c>
      <c r="DT76" s="107">
        <f t="shared" si="176"/>
        <v>0</v>
      </c>
      <c r="DV76" s="107">
        <f t="shared" si="177"/>
        <v>0</v>
      </c>
      <c r="DW76" s="107">
        <f t="shared" si="178"/>
        <v>0</v>
      </c>
      <c r="DX76" s="107">
        <f t="shared" si="179"/>
        <v>0</v>
      </c>
      <c r="DY76" s="107">
        <f t="shared" si="180"/>
        <v>0</v>
      </c>
      <c r="DZ76" s="107">
        <f t="shared" si="181"/>
        <v>0</v>
      </c>
      <c r="EA76" s="107">
        <f t="shared" si="182"/>
        <v>0</v>
      </c>
      <c r="EB76" s="107">
        <f t="shared" si="183"/>
        <v>0</v>
      </c>
      <c r="EC76" s="107">
        <f t="shared" si="184"/>
        <v>0</v>
      </c>
      <c r="ED76" s="107">
        <f t="shared" si="185"/>
        <v>0</v>
      </c>
      <c r="EE76" s="107">
        <f t="shared" si="186"/>
        <v>0</v>
      </c>
      <c r="EG76" s="195">
        <f t="shared" si="187"/>
        <v>0</v>
      </c>
      <c r="EH76" s="195">
        <f t="shared" si="188"/>
        <v>0</v>
      </c>
      <c r="EI76" s="195">
        <f t="shared" si="189"/>
        <v>0</v>
      </c>
      <c r="EJ76" s="195">
        <f t="shared" si="190"/>
        <v>0</v>
      </c>
      <c r="EK76" s="195">
        <f t="shared" si="191"/>
        <v>0</v>
      </c>
      <c r="EL76" s="195">
        <f t="shared" si="192"/>
        <v>0</v>
      </c>
      <c r="EM76" s="195">
        <f t="shared" si="193"/>
        <v>0</v>
      </c>
      <c r="EN76" s="195">
        <f t="shared" si="194"/>
        <v>0</v>
      </c>
      <c r="EO76" s="195">
        <f t="shared" si="195"/>
        <v>0</v>
      </c>
      <c r="EP76" s="195">
        <f t="shared" si="196"/>
        <v>0</v>
      </c>
    </row>
    <row r="77" spans="2:146" x14ac:dyDescent="0.2">
      <c r="B77" s="126">
        <f t="shared" si="137"/>
        <v>1</v>
      </c>
      <c r="C77" s="126" t="str">
        <f t="shared" ca="1" si="138"/>
        <v/>
      </c>
      <c r="D77" s="126" t="str">
        <f t="shared" ca="1" si="139"/>
        <v/>
      </c>
      <c r="E77" s="126" t="str">
        <f t="shared" ca="1" si="140"/>
        <v/>
      </c>
      <c r="F77" s="127" t="str">
        <f ca="1">OFFSET(prihlasky!$H$1,$CJ77,0)</f>
        <v/>
      </c>
      <c r="G77" s="127" t="str">
        <f ca="1">IF(OFFSET(prihlasky!$B$1,$CJ77,0)="","",(OFFSET(prihlasky!$B$1,$CJ77,0)))</f>
        <v/>
      </c>
      <c r="H77" s="127">
        <f ca="1">OFFSET(prihlasky!$I$1,$CJ77,0)</f>
        <v>0</v>
      </c>
      <c r="I77" s="127">
        <f ca="1">OFFSET(prihlasky!$A$1,$CJ77,0)</f>
        <v>0</v>
      </c>
      <c r="J77" s="126">
        <f t="shared" si="141"/>
        <v>0</v>
      </c>
      <c r="K77" s="159">
        <f t="shared" si="142"/>
        <v>0</v>
      </c>
      <c r="L77" s="131">
        <f t="shared" ca="1" si="143"/>
        <v>0</v>
      </c>
      <c r="M77" s="127" t="str">
        <f ca="1">IF(OR(CH77=0,ISERROR(MATCH(I77,KKoef!E:E,0))),"",MATCH(I77,KKoef!E:E,0)-1)</f>
        <v/>
      </c>
      <c r="N77" s="127" t="str">
        <f ca="1">IF(M77="","",OFFSET(KKoef!$B$1,M77,0))</f>
        <v/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250"/>
      <c r="AA77" s="119">
        <f t="shared" ca="1" si="80"/>
        <v>0</v>
      </c>
      <c r="AB77" s="252">
        <f t="shared" si="197"/>
        <v>0</v>
      </c>
      <c r="AC77" s="119">
        <f t="shared" si="198"/>
        <v>0</v>
      </c>
      <c r="AD77" s="252">
        <f t="shared" si="199"/>
        <v>0</v>
      </c>
      <c r="AE77" s="170">
        <f t="shared" ca="1" si="81"/>
        <v>0</v>
      </c>
      <c r="AF77" s="22"/>
      <c r="AG77" s="224"/>
      <c r="AH77" s="194"/>
      <c r="AI77" s="194"/>
      <c r="AJ77" s="194"/>
      <c r="AK77" s="225"/>
      <c r="AL77" s="224"/>
      <c r="AM77" s="194"/>
      <c r="AN77" s="194"/>
      <c r="AO77" s="194"/>
      <c r="AP77" s="225"/>
      <c r="AQ77" s="224"/>
      <c r="AR77" s="194"/>
      <c r="AS77" s="194"/>
      <c r="AT77" s="194"/>
      <c r="AU77" s="225"/>
      <c r="AV77" s="224"/>
      <c r="AW77" s="194"/>
      <c r="AX77" s="194"/>
      <c r="AY77" s="194"/>
      <c r="AZ77" s="225"/>
      <c r="BA77" s="224"/>
      <c r="BB77" s="194"/>
      <c r="BC77" s="194"/>
      <c r="BD77" s="194"/>
      <c r="BE77" s="225"/>
      <c r="BF77" s="224"/>
      <c r="BG77" s="194"/>
      <c r="BH77" s="194"/>
      <c r="BI77" s="194"/>
      <c r="BJ77" s="225"/>
      <c r="BK77" s="212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215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69">
        <f t="shared" si="144"/>
        <v>0</v>
      </c>
      <c r="CH77" s="26">
        <f t="shared" si="82"/>
        <v>0</v>
      </c>
      <c r="CJ77" s="39">
        <v>69</v>
      </c>
      <c r="CK77" s="16">
        <f t="shared" si="145"/>
        <v>0</v>
      </c>
      <c r="CL77" s="51">
        <f t="shared" ca="1" si="136"/>
        <v>0</v>
      </c>
      <c r="CM77" s="51">
        <f t="shared" ca="1" si="136"/>
        <v>0</v>
      </c>
      <c r="CN77" s="51">
        <f t="shared" ca="1" si="136"/>
        <v>0</v>
      </c>
      <c r="CO77" s="51">
        <f t="shared" ca="1" si="146"/>
        <v>0</v>
      </c>
      <c r="CQ77" s="107">
        <f t="shared" si="147"/>
        <v>0</v>
      </c>
      <c r="CR77" s="107">
        <f t="shared" si="148"/>
        <v>0</v>
      </c>
      <c r="CS77" s="107">
        <f t="shared" si="149"/>
        <v>0</v>
      </c>
      <c r="CT77" s="107">
        <f t="shared" si="150"/>
        <v>0</v>
      </c>
      <c r="CU77" s="107">
        <f t="shared" si="151"/>
        <v>0</v>
      </c>
      <c r="CV77" s="107">
        <f t="shared" si="152"/>
        <v>0</v>
      </c>
      <c r="CW77" s="107">
        <f t="shared" si="153"/>
        <v>0</v>
      </c>
      <c r="CX77" s="107">
        <f t="shared" si="154"/>
        <v>0</v>
      </c>
      <c r="CY77" s="107">
        <f t="shared" si="155"/>
        <v>0</v>
      </c>
      <c r="CZ77" s="107">
        <f t="shared" si="156"/>
        <v>0</v>
      </c>
      <c r="DA77" s="107">
        <f t="shared" si="157"/>
        <v>0</v>
      </c>
      <c r="DB77" s="107">
        <f t="shared" si="158"/>
        <v>0</v>
      </c>
      <c r="DC77" s="107">
        <f t="shared" si="159"/>
        <v>0</v>
      </c>
      <c r="DD77" s="107">
        <f t="shared" si="160"/>
        <v>0</v>
      </c>
      <c r="DE77" s="107">
        <f t="shared" si="161"/>
        <v>0</v>
      </c>
      <c r="DF77" s="107">
        <f t="shared" si="162"/>
        <v>0</v>
      </c>
      <c r="DG77" s="107">
        <f t="shared" si="163"/>
        <v>0</v>
      </c>
      <c r="DH77" s="107">
        <f t="shared" si="164"/>
        <v>0</v>
      </c>
      <c r="DI77" s="107">
        <f t="shared" si="165"/>
        <v>0</v>
      </c>
      <c r="DJ77" s="107">
        <f t="shared" si="166"/>
        <v>0</v>
      </c>
      <c r="DK77" s="107">
        <f t="shared" si="167"/>
        <v>0</v>
      </c>
      <c r="DL77" s="107">
        <f t="shared" si="168"/>
        <v>0</v>
      </c>
      <c r="DM77" s="107">
        <f t="shared" si="169"/>
        <v>0</v>
      </c>
      <c r="DN77" s="107">
        <f t="shared" si="170"/>
        <v>0</v>
      </c>
      <c r="DO77" s="107">
        <f t="shared" si="171"/>
        <v>0</v>
      </c>
      <c r="DP77" s="107">
        <f t="shared" si="172"/>
        <v>0</v>
      </c>
      <c r="DQ77" s="107">
        <f t="shared" si="173"/>
        <v>0</v>
      </c>
      <c r="DR77" s="107">
        <f t="shared" si="174"/>
        <v>0</v>
      </c>
      <c r="DS77" s="107">
        <f t="shared" si="175"/>
        <v>0</v>
      </c>
      <c r="DT77" s="107">
        <f t="shared" si="176"/>
        <v>0</v>
      </c>
      <c r="DV77" s="107">
        <f t="shared" si="177"/>
        <v>0</v>
      </c>
      <c r="DW77" s="107">
        <f t="shared" si="178"/>
        <v>0</v>
      </c>
      <c r="DX77" s="107">
        <f t="shared" si="179"/>
        <v>0</v>
      </c>
      <c r="DY77" s="107">
        <f t="shared" si="180"/>
        <v>0</v>
      </c>
      <c r="DZ77" s="107">
        <f t="shared" si="181"/>
        <v>0</v>
      </c>
      <c r="EA77" s="107">
        <f t="shared" si="182"/>
        <v>0</v>
      </c>
      <c r="EB77" s="107">
        <f t="shared" si="183"/>
        <v>0</v>
      </c>
      <c r="EC77" s="107">
        <f t="shared" si="184"/>
        <v>0</v>
      </c>
      <c r="ED77" s="107">
        <f t="shared" si="185"/>
        <v>0</v>
      </c>
      <c r="EE77" s="107">
        <f t="shared" si="186"/>
        <v>0</v>
      </c>
      <c r="EG77" s="195">
        <f t="shared" si="187"/>
        <v>0</v>
      </c>
      <c r="EH77" s="195">
        <f t="shared" si="188"/>
        <v>0</v>
      </c>
      <c r="EI77" s="195">
        <f t="shared" si="189"/>
        <v>0</v>
      </c>
      <c r="EJ77" s="195">
        <f t="shared" si="190"/>
        <v>0</v>
      </c>
      <c r="EK77" s="195">
        <f t="shared" si="191"/>
        <v>0</v>
      </c>
      <c r="EL77" s="195">
        <f t="shared" si="192"/>
        <v>0</v>
      </c>
      <c r="EM77" s="195">
        <f t="shared" si="193"/>
        <v>0</v>
      </c>
      <c r="EN77" s="195">
        <f t="shared" si="194"/>
        <v>0</v>
      </c>
      <c r="EO77" s="195">
        <f t="shared" si="195"/>
        <v>0</v>
      </c>
      <c r="EP77" s="195">
        <f t="shared" si="196"/>
        <v>0</v>
      </c>
    </row>
    <row r="78" spans="2:146" x14ac:dyDescent="0.2">
      <c r="B78" s="126">
        <f t="shared" si="137"/>
        <v>1</v>
      </c>
      <c r="C78" s="126" t="str">
        <f t="shared" ca="1" si="138"/>
        <v/>
      </c>
      <c r="D78" s="126" t="str">
        <f t="shared" ca="1" si="139"/>
        <v/>
      </c>
      <c r="E78" s="126" t="str">
        <f t="shared" ca="1" si="140"/>
        <v/>
      </c>
      <c r="F78" s="127" t="str">
        <f ca="1">OFFSET(prihlasky!$H$1,$CJ78,0)</f>
        <v/>
      </c>
      <c r="G78" s="127" t="str">
        <f ca="1">IF(OFFSET(prihlasky!$B$1,$CJ78,0)="","",(OFFSET(prihlasky!$B$1,$CJ78,0)))</f>
        <v/>
      </c>
      <c r="H78" s="127">
        <f ca="1">OFFSET(prihlasky!$I$1,$CJ78,0)</f>
        <v>0</v>
      </c>
      <c r="I78" s="127">
        <f ca="1">OFFSET(prihlasky!$A$1,$CJ78,0)</f>
        <v>0</v>
      </c>
      <c r="J78" s="126">
        <f t="shared" si="141"/>
        <v>0</v>
      </c>
      <c r="K78" s="159">
        <f t="shared" si="142"/>
        <v>0</v>
      </c>
      <c r="L78" s="131">
        <f t="shared" ca="1" si="143"/>
        <v>0</v>
      </c>
      <c r="M78" s="127" t="str">
        <f ca="1">IF(OR(CH78=0,ISERROR(MATCH(I78,KKoef!E:E,0))),"",MATCH(I78,KKoef!E:E,0)-1)</f>
        <v/>
      </c>
      <c r="N78" s="127" t="str">
        <f ca="1">IF(M78="","",OFFSET(KKoef!$B$1,M78,0))</f>
        <v/>
      </c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250"/>
      <c r="AA78" s="119">
        <f t="shared" ca="1" si="80"/>
        <v>0</v>
      </c>
      <c r="AB78" s="252">
        <f t="shared" si="197"/>
        <v>0</v>
      </c>
      <c r="AC78" s="119">
        <f t="shared" si="198"/>
        <v>0</v>
      </c>
      <c r="AD78" s="252">
        <f t="shared" si="199"/>
        <v>0</v>
      </c>
      <c r="AE78" s="170">
        <f t="shared" ca="1" si="81"/>
        <v>0</v>
      </c>
      <c r="AF78" s="22"/>
      <c r="AG78" s="224"/>
      <c r="AH78" s="194"/>
      <c r="AI78" s="194"/>
      <c r="AJ78" s="194"/>
      <c r="AK78" s="225"/>
      <c r="AL78" s="224"/>
      <c r="AM78" s="194"/>
      <c r="AN78" s="194"/>
      <c r="AO78" s="194"/>
      <c r="AP78" s="225"/>
      <c r="AQ78" s="224"/>
      <c r="AR78" s="194"/>
      <c r="AS78" s="194"/>
      <c r="AT78" s="194"/>
      <c r="AU78" s="225"/>
      <c r="AV78" s="224"/>
      <c r="AW78" s="194"/>
      <c r="AX78" s="194"/>
      <c r="AY78" s="194"/>
      <c r="AZ78" s="225"/>
      <c r="BA78" s="224"/>
      <c r="BB78" s="194"/>
      <c r="BC78" s="194"/>
      <c r="BD78" s="194"/>
      <c r="BE78" s="225"/>
      <c r="BF78" s="224"/>
      <c r="BG78" s="194"/>
      <c r="BH78" s="194"/>
      <c r="BI78" s="194"/>
      <c r="BJ78" s="225"/>
      <c r="BK78" s="212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215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69">
        <f t="shared" si="144"/>
        <v>0</v>
      </c>
      <c r="CH78" s="26">
        <f t="shared" si="82"/>
        <v>0</v>
      </c>
      <c r="CJ78" s="39">
        <v>70</v>
      </c>
      <c r="CK78" s="16">
        <f t="shared" si="145"/>
        <v>0</v>
      </c>
      <c r="CL78" s="51">
        <f t="shared" ca="1" si="136"/>
        <v>0</v>
      </c>
      <c r="CM78" s="51">
        <f t="shared" ca="1" si="136"/>
        <v>0</v>
      </c>
      <c r="CN78" s="51">
        <f t="shared" ca="1" si="136"/>
        <v>0</v>
      </c>
      <c r="CO78" s="51">
        <f t="shared" ca="1" si="146"/>
        <v>0</v>
      </c>
      <c r="CQ78" s="107">
        <f t="shared" si="147"/>
        <v>0</v>
      </c>
      <c r="CR78" s="107">
        <f t="shared" si="148"/>
        <v>0</v>
      </c>
      <c r="CS78" s="107">
        <f t="shared" si="149"/>
        <v>0</v>
      </c>
      <c r="CT78" s="107">
        <f t="shared" si="150"/>
        <v>0</v>
      </c>
      <c r="CU78" s="107">
        <f t="shared" si="151"/>
        <v>0</v>
      </c>
      <c r="CV78" s="107">
        <f t="shared" si="152"/>
        <v>0</v>
      </c>
      <c r="CW78" s="107">
        <f t="shared" si="153"/>
        <v>0</v>
      </c>
      <c r="CX78" s="107">
        <f t="shared" si="154"/>
        <v>0</v>
      </c>
      <c r="CY78" s="107">
        <f t="shared" si="155"/>
        <v>0</v>
      </c>
      <c r="CZ78" s="107">
        <f t="shared" si="156"/>
        <v>0</v>
      </c>
      <c r="DA78" s="107">
        <f t="shared" si="157"/>
        <v>0</v>
      </c>
      <c r="DB78" s="107">
        <f t="shared" si="158"/>
        <v>0</v>
      </c>
      <c r="DC78" s="107">
        <f t="shared" si="159"/>
        <v>0</v>
      </c>
      <c r="DD78" s="107">
        <f t="shared" si="160"/>
        <v>0</v>
      </c>
      <c r="DE78" s="107">
        <f t="shared" si="161"/>
        <v>0</v>
      </c>
      <c r="DF78" s="107">
        <f t="shared" si="162"/>
        <v>0</v>
      </c>
      <c r="DG78" s="107">
        <f t="shared" si="163"/>
        <v>0</v>
      </c>
      <c r="DH78" s="107">
        <f t="shared" si="164"/>
        <v>0</v>
      </c>
      <c r="DI78" s="107">
        <f t="shared" si="165"/>
        <v>0</v>
      </c>
      <c r="DJ78" s="107">
        <f t="shared" si="166"/>
        <v>0</v>
      </c>
      <c r="DK78" s="107">
        <f t="shared" si="167"/>
        <v>0</v>
      </c>
      <c r="DL78" s="107">
        <f t="shared" si="168"/>
        <v>0</v>
      </c>
      <c r="DM78" s="107">
        <f t="shared" si="169"/>
        <v>0</v>
      </c>
      <c r="DN78" s="107">
        <f t="shared" si="170"/>
        <v>0</v>
      </c>
      <c r="DO78" s="107">
        <f t="shared" si="171"/>
        <v>0</v>
      </c>
      <c r="DP78" s="107">
        <f t="shared" si="172"/>
        <v>0</v>
      </c>
      <c r="DQ78" s="107">
        <f t="shared" si="173"/>
        <v>0</v>
      </c>
      <c r="DR78" s="107">
        <f t="shared" si="174"/>
        <v>0</v>
      </c>
      <c r="DS78" s="107">
        <f t="shared" si="175"/>
        <v>0</v>
      </c>
      <c r="DT78" s="107">
        <f t="shared" si="176"/>
        <v>0</v>
      </c>
      <c r="DV78" s="107">
        <f t="shared" si="177"/>
        <v>0</v>
      </c>
      <c r="DW78" s="107">
        <f t="shared" si="178"/>
        <v>0</v>
      </c>
      <c r="DX78" s="107">
        <f t="shared" si="179"/>
        <v>0</v>
      </c>
      <c r="DY78" s="107">
        <f t="shared" si="180"/>
        <v>0</v>
      </c>
      <c r="DZ78" s="107">
        <f t="shared" si="181"/>
        <v>0</v>
      </c>
      <c r="EA78" s="107">
        <f t="shared" si="182"/>
        <v>0</v>
      </c>
      <c r="EB78" s="107">
        <f t="shared" si="183"/>
        <v>0</v>
      </c>
      <c r="EC78" s="107">
        <f t="shared" si="184"/>
        <v>0</v>
      </c>
      <c r="ED78" s="107">
        <f t="shared" si="185"/>
        <v>0</v>
      </c>
      <c r="EE78" s="107">
        <f t="shared" si="186"/>
        <v>0</v>
      </c>
      <c r="EG78" s="195">
        <f t="shared" si="187"/>
        <v>0</v>
      </c>
      <c r="EH78" s="195">
        <f t="shared" si="188"/>
        <v>0</v>
      </c>
      <c r="EI78" s="195">
        <f t="shared" si="189"/>
        <v>0</v>
      </c>
      <c r="EJ78" s="195">
        <f t="shared" si="190"/>
        <v>0</v>
      </c>
      <c r="EK78" s="195">
        <f t="shared" si="191"/>
        <v>0</v>
      </c>
      <c r="EL78" s="195">
        <f t="shared" si="192"/>
        <v>0</v>
      </c>
      <c r="EM78" s="195">
        <f t="shared" si="193"/>
        <v>0</v>
      </c>
      <c r="EN78" s="195">
        <f t="shared" si="194"/>
        <v>0</v>
      </c>
      <c r="EO78" s="195">
        <f t="shared" si="195"/>
        <v>0</v>
      </c>
      <c r="EP78" s="195">
        <f t="shared" si="196"/>
        <v>0</v>
      </c>
    </row>
    <row r="79" spans="2:146" x14ac:dyDescent="0.2">
      <c r="B79" s="126">
        <f t="shared" si="137"/>
        <v>1</v>
      </c>
      <c r="C79" s="126" t="str">
        <f t="shared" ca="1" si="138"/>
        <v/>
      </c>
      <c r="D79" s="126" t="str">
        <f t="shared" ca="1" si="139"/>
        <v/>
      </c>
      <c r="E79" s="126" t="str">
        <f t="shared" ca="1" si="140"/>
        <v/>
      </c>
      <c r="F79" s="127" t="str">
        <f ca="1">OFFSET(prihlasky!$H$1,$CJ79,0)</f>
        <v/>
      </c>
      <c r="G79" s="127" t="str">
        <f ca="1">IF(OFFSET(prihlasky!$B$1,$CJ79,0)="","",(OFFSET(prihlasky!$B$1,$CJ79,0)))</f>
        <v/>
      </c>
      <c r="H79" s="127">
        <f ca="1">OFFSET(prihlasky!$I$1,$CJ79,0)</f>
        <v>0</v>
      </c>
      <c r="I79" s="127">
        <f ca="1">OFFSET(prihlasky!$A$1,$CJ79,0)</f>
        <v>0</v>
      </c>
      <c r="J79" s="126">
        <f t="shared" si="141"/>
        <v>0</v>
      </c>
      <c r="K79" s="159">
        <f t="shared" si="142"/>
        <v>0</v>
      </c>
      <c r="L79" s="131">
        <f t="shared" ca="1" si="143"/>
        <v>0</v>
      </c>
      <c r="M79" s="127" t="str">
        <f ca="1">IF(OR(CH79=0,ISERROR(MATCH(I79,KKoef!E:E,0))),"",MATCH(I79,KKoef!E:E,0)-1)</f>
        <v/>
      </c>
      <c r="N79" s="127" t="str">
        <f ca="1">IF(M79="","",OFFSET(KKoef!$B$1,M79,0))</f>
        <v/>
      </c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250"/>
      <c r="AA79" s="119">
        <f t="shared" ca="1" si="80"/>
        <v>0</v>
      </c>
      <c r="AB79" s="252">
        <f t="shared" si="197"/>
        <v>0</v>
      </c>
      <c r="AC79" s="119">
        <f t="shared" si="198"/>
        <v>0</v>
      </c>
      <c r="AD79" s="252">
        <f t="shared" si="199"/>
        <v>0</v>
      </c>
      <c r="AE79" s="170">
        <f t="shared" ca="1" si="81"/>
        <v>0</v>
      </c>
      <c r="AF79" s="22"/>
      <c r="AG79" s="224"/>
      <c r="AH79" s="194"/>
      <c r="AI79" s="194"/>
      <c r="AJ79" s="194"/>
      <c r="AK79" s="225"/>
      <c r="AL79" s="224"/>
      <c r="AM79" s="194"/>
      <c r="AN79" s="194"/>
      <c r="AO79" s="194"/>
      <c r="AP79" s="225"/>
      <c r="AQ79" s="224"/>
      <c r="AR79" s="194"/>
      <c r="AS79" s="194"/>
      <c r="AT79" s="194"/>
      <c r="AU79" s="225"/>
      <c r="AV79" s="224"/>
      <c r="AW79" s="194"/>
      <c r="AX79" s="194"/>
      <c r="AY79" s="194"/>
      <c r="AZ79" s="225"/>
      <c r="BA79" s="224"/>
      <c r="BB79" s="194"/>
      <c r="BC79" s="194"/>
      <c r="BD79" s="194"/>
      <c r="BE79" s="225"/>
      <c r="BF79" s="224"/>
      <c r="BG79" s="194"/>
      <c r="BH79" s="194"/>
      <c r="BI79" s="194"/>
      <c r="BJ79" s="225"/>
      <c r="BK79" s="212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215"/>
      <c r="BW79" s="160"/>
      <c r="BX79" s="160"/>
      <c r="BY79" s="160"/>
      <c r="BZ79" s="160"/>
      <c r="CA79" s="160"/>
      <c r="CB79" s="160"/>
      <c r="CC79" s="160"/>
      <c r="CD79" s="160"/>
      <c r="CE79" s="160"/>
      <c r="CF79" s="160"/>
      <c r="CG79" s="69">
        <f t="shared" si="144"/>
        <v>0</v>
      </c>
      <c r="CH79" s="26">
        <f t="shared" si="82"/>
        <v>0</v>
      </c>
      <c r="CJ79" s="39">
        <v>71</v>
      </c>
      <c r="CK79" s="16">
        <f t="shared" si="145"/>
        <v>0</v>
      </c>
      <c r="CL79" s="51">
        <f t="shared" ca="1" si="136"/>
        <v>0</v>
      </c>
      <c r="CM79" s="51">
        <f t="shared" ca="1" si="136"/>
        <v>0</v>
      </c>
      <c r="CN79" s="51">
        <f t="shared" ca="1" si="136"/>
        <v>0</v>
      </c>
      <c r="CO79" s="51">
        <f t="shared" ca="1" si="146"/>
        <v>0</v>
      </c>
      <c r="CQ79" s="107">
        <f t="shared" si="147"/>
        <v>0</v>
      </c>
      <c r="CR79" s="107">
        <f t="shared" si="148"/>
        <v>0</v>
      </c>
      <c r="CS79" s="107">
        <f t="shared" si="149"/>
        <v>0</v>
      </c>
      <c r="CT79" s="107">
        <f t="shared" si="150"/>
        <v>0</v>
      </c>
      <c r="CU79" s="107">
        <f t="shared" si="151"/>
        <v>0</v>
      </c>
      <c r="CV79" s="107">
        <f t="shared" si="152"/>
        <v>0</v>
      </c>
      <c r="CW79" s="107">
        <f t="shared" si="153"/>
        <v>0</v>
      </c>
      <c r="CX79" s="107">
        <f t="shared" si="154"/>
        <v>0</v>
      </c>
      <c r="CY79" s="107">
        <f t="shared" si="155"/>
        <v>0</v>
      </c>
      <c r="CZ79" s="107">
        <f t="shared" si="156"/>
        <v>0</v>
      </c>
      <c r="DA79" s="107">
        <f t="shared" si="157"/>
        <v>0</v>
      </c>
      <c r="DB79" s="107">
        <f t="shared" si="158"/>
        <v>0</v>
      </c>
      <c r="DC79" s="107">
        <f t="shared" si="159"/>
        <v>0</v>
      </c>
      <c r="DD79" s="107">
        <f t="shared" si="160"/>
        <v>0</v>
      </c>
      <c r="DE79" s="107">
        <f t="shared" si="161"/>
        <v>0</v>
      </c>
      <c r="DF79" s="107">
        <f t="shared" si="162"/>
        <v>0</v>
      </c>
      <c r="DG79" s="107">
        <f t="shared" si="163"/>
        <v>0</v>
      </c>
      <c r="DH79" s="107">
        <f t="shared" si="164"/>
        <v>0</v>
      </c>
      <c r="DI79" s="107">
        <f t="shared" si="165"/>
        <v>0</v>
      </c>
      <c r="DJ79" s="107">
        <f t="shared" si="166"/>
        <v>0</v>
      </c>
      <c r="DK79" s="107">
        <f t="shared" si="167"/>
        <v>0</v>
      </c>
      <c r="DL79" s="107">
        <f t="shared" si="168"/>
        <v>0</v>
      </c>
      <c r="DM79" s="107">
        <f t="shared" si="169"/>
        <v>0</v>
      </c>
      <c r="DN79" s="107">
        <f t="shared" si="170"/>
        <v>0</v>
      </c>
      <c r="DO79" s="107">
        <f t="shared" si="171"/>
        <v>0</v>
      </c>
      <c r="DP79" s="107">
        <f t="shared" si="172"/>
        <v>0</v>
      </c>
      <c r="DQ79" s="107">
        <f t="shared" si="173"/>
        <v>0</v>
      </c>
      <c r="DR79" s="107">
        <f t="shared" si="174"/>
        <v>0</v>
      </c>
      <c r="DS79" s="107">
        <f t="shared" si="175"/>
        <v>0</v>
      </c>
      <c r="DT79" s="107">
        <f t="shared" si="176"/>
        <v>0</v>
      </c>
      <c r="DV79" s="107">
        <f t="shared" si="177"/>
        <v>0</v>
      </c>
      <c r="DW79" s="107">
        <f t="shared" si="178"/>
        <v>0</v>
      </c>
      <c r="DX79" s="107">
        <f t="shared" si="179"/>
        <v>0</v>
      </c>
      <c r="DY79" s="107">
        <f t="shared" si="180"/>
        <v>0</v>
      </c>
      <c r="DZ79" s="107">
        <f t="shared" si="181"/>
        <v>0</v>
      </c>
      <c r="EA79" s="107">
        <f t="shared" si="182"/>
        <v>0</v>
      </c>
      <c r="EB79" s="107">
        <f t="shared" si="183"/>
        <v>0</v>
      </c>
      <c r="EC79" s="107">
        <f t="shared" si="184"/>
        <v>0</v>
      </c>
      <c r="ED79" s="107">
        <f t="shared" si="185"/>
        <v>0</v>
      </c>
      <c r="EE79" s="107">
        <f t="shared" si="186"/>
        <v>0</v>
      </c>
      <c r="EG79" s="195">
        <f t="shared" si="187"/>
        <v>0</v>
      </c>
      <c r="EH79" s="195">
        <f t="shared" si="188"/>
        <v>0</v>
      </c>
      <c r="EI79" s="195">
        <f t="shared" si="189"/>
        <v>0</v>
      </c>
      <c r="EJ79" s="195">
        <f t="shared" si="190"/>
        <v>0</v>
      </c>
      <c r="EK79" s="195">
        <f t="shared" si="191"/>
        <v>0</v>
      </c>
      <c r="EL79" s="195">
        <f t="shared" si="192"/>
        <v>0</v>
      </c>
      <c r="EM79" s="195">
        <f t="shared" si="193"/>
        <v>0</v>
      </c>
      <c r="EN79" s="195">
        <f t="shared" si="194"/>
        <v>0</v>
      </c>
      <c r="EO79" s="195">
        <f t="shared" si="195"/>
        <v>0</v>
      </c>
      <c r="EP79" s="195">
        <f t="shared" si="196"/>
        <v>0</v>
      </c>
    </row>
    <row r="80" spans="2:146" x14ac:dyDescent="0.2">
      <c r="B80" s="126">
        <f t="shared" si="137"/>
        <v>1</v>
      </c>
      <c r="C80" s="126" t="str">
        <f t="shared" ca="1" si="138"/>
        <v/>
      </c>
      <c r="D80" s="126" t="str">
        <f t="shared" ca="1" si="139"/>
        <v/>
      </c>
      <c r="E80" s="126" t="str">
        <f t="shared" ca="1" si="140"/>
        <v/>
      </c>
      <c r="F80" s="127" t="str">
        <f ca="1">OFFSET(prihlasky!$H$1,$CJ80,0)</f>
        <v/>
      </c>
      <c r="G80" s="127" t="str">
        <f ca="1">IF(OFFSET(prihlasky!$B$1,$CJ80,0)="","",(OFFSET(prihlasky!$B$1,$CJ80,0)))</f>
        <v/>
      </c>
      <c r="H80" s="127">
        <f ca="1">OFFSET(prihlasky!$I$1,$CJ80,0)</f>
        <v>0</v>
      </c>
      <c r="I80" s="127">
        <f ca="1">OFFSET(prihlasky!$A$1,$CJ80,0)</f>
        <v>0</v>
      </c>
      <c r="J80" s="126">
        <f t="shared" si="141"/>
        <v>0</v>
      </c>
      <c r="K80" s="159">
        <f t="shared" si="142"/>
        <v>0</v>
      </c>
      <c r="L80" s="131">
        <f t="shared" ca="1" si="143"/>
        <v>0</v>
      </c>
      <c r="M80" s="127" t="str">
        <f ca="1">IF(OR(CH80=0,ISERROR(MATCH(I80,KKoef!E:E,0))),"",MATCH(I80,KKoef!E:E,0)-1)</f>
        <v/>
      </c>
      <c r="N80" s="127" t="str">
        <f ca="1">IF(M80="","",OFFSET(KKoef!$B$1,M80,0))</f>
        <v/>
      </c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250"/>
      <c r="AA80" s="119">
        <f t="shared" ca="1" si="80"/>
        <v>0</v>
      </c>
      <c r="AB80" s="252">
        <f t="shared" si="197"/>
        <v>0</v>
      </c>
      <c r="AC80" s="119">
        <f t="shared" si="198"/>
        <v>0</v>
      </c>
      <c r="AD80" s="252">
        <f t="shared" si="199"/>
        <v>0</v>
      </c>
      <c r="AE80" s="170">
        <f t="shared" ca="1" si="81"/>
        <v>0</v>
      </c>
      <c r="AF80" s="22"/>
      <c r="AG80" s="224"/>
      <c r="AH80" s="194"/>
      <c r="AI80" s="194"/>
      <c r="AJ80" s="194"/>
      <c r="AK80" s="225"/>
      <c r="AL80" s="224"/>
      <c r="AM80" s="194"/>
      <c r="AN80" s="194"/>
      <c r="AO80" s="194"/>
      <c r="AP80" s="225"/>
      <c r="AQ80" s="224"/>
      <c r="AR80" s="194"/>
      <c r="AS80" s="194"/>
      <c r="AT80" s="194"/>
      <c r="AU80" s="225"/>
      <c r="AV80" s="224"/>
      <c r="AW80" s="194"/>
      <c r="AX80" s="194"/>
      <c r="AY80" s="194"/>
      <c r="AZ80" s="225"/>
      <c r="BA80" s="224"/>
      <c r="BB80" s="194"/>
      <c r="BC80" s="194"/>
      <c r="BD80" s="194"/>
      <c r="BE80" s="225"/>
      <c r="BF80" s="224"/>
      <c r="BG80" s="194"/>
      <c r="BH80" s="194"/>
      <c r="BI80" s="194"/>
      <c r="BJ80" s="225"/>
      <c r="BK80" s="212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215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69">
        <f t="shared" si="144"/>
        <v>0</v>
      </c>
      <c r="CH80" s="26">
        <f t="shared" si="82"/>
        <v>0</v>
      </c>
      <c r="CJ80" s="39">
        <v>72</v>
      </c>
      <c r="CK80" s="16">
        <f t="shared" si="145"/>
        <v>0</v>
      </c>
      <c r="CL80" s="51">
        <f t="shared" ca="1" si="136"/>
        <v>0</v>
      </c>
      <c r="CM80" s="51">
        <f t="shared" ca="1" si="136"/>
        <v>0</v>
      </c>
      <c r="CN80" s="51">
        <f t="shared" ca="1" si="136"/>
        <v>0</v>
      </c>
      <c r="CO80" s="51">
        <f t="shared" ca="1" si="146"/>
        <v>0</v>
      </c>
      <c r="CQ80" s="107">
        <f t="shared" si="147"/>
        <v>0</v>
      </c>
      <c r="CR80" s="107">
        <f t="shared" si="148"/>
        <v>0</v>
      </c>
      <c r="CS80" s="107">
        <f t="shared" si="149"/>
        <v>0</v>
      </c>
      <c r="CT80" s="107">
        <f t="shared" si="150"/>
        <v>0</v>
      </c>
      <c r="CU80" s="107">
        <f t="shared" si="151"/>
        <v>0</v>
      </c>
      <c r="CV80" s="107">
        <f t="shared" si="152"/>
        <v>0</v>
      </c>
      <c r="CW80" s="107">
        <f t="shared" si="153"/>
        <v>0</v>
      </c>
      <c r="CX80" s="107">
        <f t="shared" si="154"/>
        <v>0</v>
      </c>
      <c r="CY80" s="107">
        <f t="shared" si="155"/>
        <v>0</v>
      </c>
      <c r="CZ80" s="107">
        <f t="shared" si="156"/>
        <v>0</v>
      </c>
      <c r="DA80" s="107">
        <f t="shared" si="157"/>
        <v>0</v>
      </c>
      <c r="DB80" s="107">
        <f t="shared" si="158"/>
        <v>0</v>
      </c>
      <c r="DC80" s="107">
        <f t="shared" si="159"/>
        <v>0</v>
      </c>
      <c r="DD80" s="107">
        <f t="shared" si="160"/>
        <v>0</v>
      </c>
      <c r="DE80" s="107">
        <f t="shared" si="161"/>
        <v>0</v>
      </c>
      <c r="DF80" s="107">
        <f t="shared" si="162"/>
        <v>0</v>
      </c>
      <c r="DG80" s="107">
        <f t="shared" si="163"/>
        <v>0</v>
      </c>
      <c r="DH80" s="107">
        <f t="shared" si="164"/>
        <v>0</v>
      </c>
      <c r="DI80" s="107">
        <f t="shared" si="165"/>
        <v>0</v>
      </c>
      <c r="DJ80" s="107">
        <f t="shared" si="166"/>
        <v>0</v>
      </c>
      <c r="DK80" s="107">
        <f t="shared" si="167"/>
        <v>0</v>
      </c>
      <c r="DL80" s="107">
        <f t="shared" si="168"/>
        <v>0</v>
      </c>
      <c r="DM80" s="107">
        <f t="shared" si="169"/>
        <v>0</v>
      </c>
      <c r="DN80" s="107">
        <f t="shared" si="170"/>
        <v>0</v>
      </c>
      <c r="DO80" s="107">
        <f t="shared" si="171"/>
        <v>0</v>
      </c>
      <c r="DP80" s="107">
        <f t="shared" si="172"/>
        <v>0</v>
      </c>
      <c r="DQ80" s="107">
        <f t="shared" si="173"/>
        <v>0</v>
      </c>
      <c r="DR80" s="107">
        <f t="shared" si="174"/>
        <v>0</v>
      </c>
      <c r="DS80" s="107">
        <f t="shared" si="175"/>
        <v>0</v>
      </c>
      <c r="DT80" s="107">
        <f t="shared" si="176"/>
        <v>0</v>
      </c>
      <c r="DV80" s="107">
        <f t="shared" si="177"/>
        <v>0</v>
      </c>
      <c r="DW80" s="107">
        <f t="shared" si="178"/>
        <v>0</v>
      </c>
      <c r="DX80" s="107">
        <f t="shared" si="179"/>
        <v>0</v>
      </c>
      <c r="DY80" s="107">
        <f t="shared" si="180"/>
        <v>0</v>
      </c>
      <c r="DZ80" s="107">
        <f t="shared" si="181"/>
        <v>0</v>
      </c>
      <c r="EA80" s="107">
        <f t="shared" si="182"/>
        <v>0</v>
      </c>
      <c r="EB80" s="107">
        <f t="shared" si="183"/>
        <v>0</v>
      </c>
      <c r="EC80" s="107">
        <f t="shared" si="184"/>
        <v>0</v>
      </c>
      <c r="ED80" s="107">
        <f t="shared" si="185"/>
        <v>0</v>
      </c>
      <c r="EE80" s="107">
        <f t="shared" si="186"/>
        <v>0</v>
      </c>
      <c r="EG80" s="195">
        <f t="shared" si="187"/>
        <v>0</v>
      </c>
      <c r="EH80" s="195">
        <f t="shared" si="188"/>
        <v>0</v>
      </c>
      <c r="EI80" s="195">
        <f t="shared" si="189"/>
        <v>0</v>
      </c>
      <c r="EJ80" s="195">
        <f t="shared" si="190"/>
        <v>0</v>
      </c>
      <c r="EK80" s="195">
        <f t="shared" si="191"/>
        <v>0</v>
      </c>
      <c r="EL80" s="195">
        <f t="shared" si="192"/>
        <v>0</v>
      </c>
      <c r="EM80" s="195">
        <f t="shared" si="193"/>
        <v>0</v>
      </c>
      <c r="EN80" s="195">
        <f t="shared" si="194"/>
        <v>0</v>
      </c>
      <c r="EO80" s="195">
        <f t="shared" si="195"/>
        <v>0</v>
      </c>
      <c r="EP80" s="195">
        <f t="shared" si="196"/>
        <v>0</v>
      </c>
    </row>
    <row r="81" spans="2:146" x14ac:dyDescent="0.2">
      <c r="B81" s="126">
        <f t="shared" si="137"/>
        <v>1</v>
      </c>
      <c r="C81" s="126" t="str">
        <f t="shared" ca="1" si="138"/>
        <v/>
      </c>
      <c r="D81" s="126" t="str">
        <f t="shared" ca="1" si="139"/>
        <v/>
      </c>
      <c r="E81" s="126" t="str">
        <f t="shared" ca="1" si="140"/>
        <v/>
      </c>
      <c r="F81" s="127" t="str">
        <f ca="1">OFFSET(prihlasky!$H$1,$CJ81,0)</f>
        <v/>
      </c>
      <c r="G81" s="127" t="str">
        <f ca="1">IF(OFFSET(prihlasky!$B$1,$CJ81,0)="","",(OFFSET(prihlasky!$B$1,$CJ81,0)))</f>
        <v/>
      </c>
      <c r="H81" s="127">
        <f ca="1">OFFSET(prihlasky!$I$1,$CJ81,0)</f>
        <v>0</v>
      </c>
      <c r="I81" s="127">
        <f ca="1">OFFSET(prihlasky!$A$1,$CJ81,0)</f>
        <v>0</v>
      </c>
      <c r="J81" s="126">
        <f t="shared" si="141"/>
        <v>0</v>
      </c>
      <c r="K81" s="159">
        <f t="shared" si="142"/>
        <v>0</v>
      </c>
      <c r="L81" s="131">
        <f t="shared" ca="1" si="143"/>
        <v>0</v>
      </c>
      <c r="M81" s="127" t="str">
        <f ca="1">IF(OR(CH81=0,ISERROR(MATCH(I81,KKoef!E:E,0))),"",MATCH(I81,KKoef!E:E,0)-1)</f>
        <v/>
      </c>
      <c r="N81" s="127" t="str">
        <f ca="1">IF(M81="","",OFFSET(KKoef!$B$1,M81,0))</f>
        <v/>
      </c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250"/>
      <c r="AA81" s="119">
        <f t="shared" ca="1" si="80"/>
        <v>0</v>
      </c>
      <c r="AB81" s="252">
        <f t="shared" si="197"/>
        <v>0</v>
      </c>
      <c r="AC81" s="119">
        <f t="shared" si="198"/>
        <v>0</v>
      </c>
      <c r="AD81" s="252">
        <f t="shared" si="199"/>
        <v>0</v>
      </c>
      <c r="AE81" s="170">
        <f t="shared" ca="1" si="81"/>
        <v>0</v>
      </c>
      <c r="AF81" s="22"/>
      <c r="AG81" s="224"/>
      <c r="AH81" s="194"/>
      <c r="AI81" s="194"/>
      <c r="AJ81" s="194"/>
      <c r="AK81" s="225"/>
      <c r="AL81" s="224"/>
      <c r="AM81" s="194"/>
      <c r="AN81" s="194"/>
      <c r="AO81" s="194"/>
      <c r="AP81" s="225"/>
      <c r="AQ81" s="224"/>
      <c r="AR81" s="194"/>
      <c r="AS81" s="194"/>
      <c r="AT81" s="194"/>
      <c r="AU81" s="225"/>
      <c r="AV81" s="224"/>
      <c r="AW81" s="194"/>
      <c r="AX81" s="194"/>
      <c r="AY81" s="194"/>
      <c r="AZ81" s="225"/>
      <c r="BA81" s="224"/>
      <c r="BB81" s="194"/>
      <c r="BC81" s="194"/>
      <c r="BD81" s="194"/>
      <c r="BE81" s="225"/>
      <c r="BF81" s="224"/>
      <c r="BG81" s="194"/>
      <c r="BH81" s="194"/>
      <c r="BI81" s="194"/>
      <c r="BJ81" s="225"/>
      <c r="BK81" s="212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215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69">
        <f t="shared" si="144"/>
        <v>0</v>
      </c>
      <c r="CH81" s="26">
        <f t="shared" si="82"/>
        <v>0</v>
      </c>
      <c r="CJ81" s="39">
        <v>73</v>
      </c>
      <c r="CK81" s="16">
        <f t="shared" si="145"/>
        <v>0</v>
      </c>
      <c r="CL81" s="51">
        <f t="shared" ca="1" si="136"/>
        <v>0</v>
      </c>
      <c r="CM81" s="51">
        <f t="shared" ca="1" si="136"/>
        <v>0</v>
      </c>
      <c r="CN81" s="51">
        <f t="shared" ca="1" si="136"/>
        <v>0</v>
      </c>
      <c r="CO81" s="51">
        <f t="shared" ca="1" si="146"/>
        <v>0</v>
      </c>
      <c r="CQ81" s="107">
        <f t="shared" si="147"/>
        <v>0</v>
      </c>
      <c r="CR81" s="107">
        <f t="shared" si="148"/>
        <v>0</v>
      </c>
      <c r="CS81" s="107">
        <f t="shared" si="149"/>
        <v>0</v>
      </c>
      <c r="CT81" s="107">
        <f t="shared" si="150"/>
        <v>0</v>
      </c>
      <c r="CU81" s="107">
        <f t="shared" si="151"/>
        <v>0</v>
      </c>
      <c r="CV81" s="107">
        <f t="shared" si="152"/>
        <v>0</v>
      </c>
      <c r="CW81" s="107">
        <f t="shared" si="153"/>
        <v>0</v>
      </c>
      <c r="CX81" s="107">
        <f t="shared" si="154"/>
        <v>0</v>
      </c>
      <c r="CY81" s="107">
        <f t="shared" si="155"/>
        <v>0</v>
      </c>
      <c r="CZ81" s="107">
        <f t="shared" si="156"/>
        <v>0</v>
      </c>
      <c r="DA81" s="107">
        <f t="shared" si="157"/>
        <v>0</v>
      </c>
      <c r="DB81" s="107">
        <f t="shared" si="158"/>
        <v>0</v>
      </c>
      <c r="DC81" s="107">
        <f t="shared" si="159"/>
        <v>0</v>
      </c>
      <c r="DD81" s="107">
        <f t="shared" si="160"/>
        <v>0</v>
      </c>
      <c r="DE81" s="107">
        <f t="shared" si="161"/>
        <v>0</v>
      </c>
      <c r="DF81" s="107">
        <f t="shared" si="162"/>
        <v>0</v>
      </c>
      <c r="DG81" s="107">
        <f t="shared" si="163"/>
        <v>0</v>
      </c>
      <c r="DH81" s="107">
        <f t="shared" si="164"/>
        <v>0</v>
      </c>
      <c r="DI81" s="107">
        <f t="shared" si="165"/>
        <v>0</v>
      </c>
      <c r="DJ81" s="107">
        <f t="shared" si="166"/>
        <v>0</v>
      </c>
      <c r="DK81" s="107">
        <f t="shared" si="167"/>
        <v>0</v>
      </c>
      <c r="DL81" s="107">
        <f t="shared" si="168"/>
        <v>0</v>
      </c>
      <c r="DM81" s="107">
        <f t="shared" si="169"/>
        <v>0</v>
      </c>
      <c r="DN81" s="107">
        <f t="shared" si="170"/>
        <v>0</v>
      </c>
      <c r="DO81" s="107">
        <f t="shared" si="171"/>
        <v>0</v>
      </c>
      <c r="DP81" s="107">
        <f t="shared" si="172"/>
        <v>0</v>
      </c>
      <c r="DQ81" s="107">
        <f t="shared" si="173"/>
        <v>0</v>
      </c>
      <c r="DR81" s="107">
        <f t="shared" si="174"/>
        <v>0</v>
      </c>
      <c r="DS81" s="107">
        <f t="shared" si="175"/>
        <v>0</v>
      </c>
      <c r="DT81" s="107">
        <f t="shared" si="176"/>
        <v>0</v>
      </c>
      <c r="DV81" s="107">
        <f t="shared" si="177"/>
        <v>0</v>
      </c>
      <c r="DW81" s="107">
        <f t="shared" si="178"/>
        <v>0</v>
      </c>
      <c r="DX81" s="107">
        <f t="shared" si="179"/>
        <v>0</v>
      </c>
      <c r="DY81" s="107">
        <f t="shared" si="180"/>
        <v>0</v>
      </c>
      <c r="DZ81" s="107">
        <f t="shared" si="181"/>
        <v>0</v>
      </c>
      <c r="EA81" s="107">
        <f t="shared" si="182"/>
        <v>0</v>
      </c>
      <c r="EB81" s="107">
        <f t="shared" si="183"/>
        <v>0</v>
      </c>
      <c r="EC81" s="107">
        <f t="shared" si="184"/>
        <v>0</v>
      </c>
      <c r="ED81" s="107">
        <f t="shared" si="185"/>
        <v>0</v>
      </c>
      <c r="EE81" s="107">
        <f t="shared" si="186"/>
        <v>0</v>
      </c>
      <c r="EG81" s="195">
        <f t="shared" si="187"/>
        <v>0</v>
      </c>
      <c r="EH81" s="195">
        <f t="shared" si="188"/>
        <v>0</v>
      </c>
      <c r="EI81" s="195">
        <f t="shared" si="189"/>
        <v>0</v>
      </c>
      <c r="EJ81" s="195">
        <f t="shared" si="190"/>
        <v>0</v>
      </c>
      <c r="EK81" s="195">
        <f t="shared" si="191"/>
        <v>0</v>
      </c>
      <c r="EL81" s="195">
        <f t="shared" si="192"/>
        <v>0</v>
      </c>
      <c r="EM81" s="195">
        <f t="shared" si="193"/>
        <v>0</v>
      </c>
      <c r="EN81" s="195">
        <f t="shared" si="194"/>
        <v>0</v>
      </c>
      <c r="EO81" s="195">
        <f t="shared" si="195"/>
        <v>0</v>
      </c>
      <c r="EP81" s="195">
        <f t="shared" si="196"/>
        <v>0</v>
      </c>
    </row>
    <row r="82" spans="2:146" x14ac:dyDescent="0.2">
      <c r="B82" s="126">
        <f t="shared" si="137"/>
        <v>1</v>
      </c>
      <c r="C82" s="126" t="str">
        <f t="shared" ca="1" si="138"/>
        <v/>
      </c>
      <c r="D82" s="126" t="str">
        <f t="shared" ca="1" si="139"/>
        <v/>
      </c>
      <c r="E82" s="126" t="str">
        <f t="shared" ca="1" si="140"/>
        <v/>
      </c>
      <c r="F82" s="127" t="str">
        <f ca="1">OFFSET(prihlasky!$H$1,$CJ82,0)</f>
        <v/>
      </c>
      <c r="G82" s="127" t="str">
        <f ca="1">IF(OFFSET(prihlasky!$B$1,$CJ82,0)="","",(OFFSET(prihlasky!$B$1,$CJ82,0)))</f>
        <v/>
      </c>
      <c r="H82" s="127">
        <f ca="1">OFFSET(prihlasky!$I$1,$CJ82,0)</f>
        <v>0</v>
      </c>
      <c r="I82" s="127">
        <f ca="1">OFFSET(prihlasky!$A$1,$CJ82,0)</f>
        <v>0</v>
      </c>
      <c r="J82" s="126">
        <f t="shared" si="141"/>
        <v>0</v>
      </c>
      <c r="K82" s="159">
        <f t="shared" si="142"/>
        <v>0</v>
      </c>
      <c r="L82" s="131">
        <f t="shared" ca="1" si="143"/>
        <v>0</v>
      </c>
      <c r="M82" s="127" t="str">
        <f ca="1">IF(OR(CH82=0,ISERROR(MATCH(I82,KKoef!E:E,0))),"",MATCH(I82,KKoef!E:E,0)-1)</f>
        <v/>
      </c>
      <c r="N82" s="127" t="str">
        <f ca="1">IF(M82="","",OFFSET(KKoef!$B$1,M82,0))</f>
        <v/>
      </c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250"/>
      <c r="AA82" s="119">
        <f t="shared" ca="1" si="80"/>
        <v>0</v>
      </c>
      <c r="AB82" s="252">
        <f t="shared" si="197"/>
        <v>0</v>
      </c>
      <c r="AC82" s="119">
        <f t="shared" si="198"/>
        <v>0</v>
      </c>
      <c r="AD82" s="252">
        <f t="shared" si="199"/>
        <v>0</v>
      </c>
      <c r="AE82" s="170">
        <f t="shared" ca="1" si="81"/>
        <v>0</v>
      </c>
      <c r="AF82" s="22"/>
      <c r="AG82" s="224"/>
      <c r="AH82" s="194"/>
      <c r="AI82" s="194"/>
      <c r="AJ82" s="194"/>
      <c r="AK82" s="225"/>
      <c r="AL82" s="224"/>
      <c r="AM82" s="194"/>
      <c r="AN82" s="194"/>
      <c r="AO82" s="194"/>
      <c r="AP82" s="225"/>
      <c r="AQ82" s="224"/>
      <c r="AR82" s="194"/>
      <c r="AS82" s="194"/>
      <c r="AT82" s="194"/>
      <c r="AU82" s="225"/>
      <c r="AV82" s="224"/>
      <c r="AW82" s="194"/>
      <c r="AX82" s="194"/>
      <c r="AY82" s="194"/>
      <c r="AZ82" s="225"/>
      <c r="BA82" s="224"/>
      <c r="BB82" s="194"/>
      <c r="BC82" s="194"/>
      <c r="BD82" s="194"/>
      <c r="BE82" s="225"/>
      <c r="BF82" s="224"/>
      <c r="BG82" s="194"/>
      <c r="BH82" s="194"/>
      <c r="BI82" s="194"/>
      <c r="BJ82" s="225"/>
      <c r="BK82" s="212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215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69">
        <f t="shared" si="144"/>
        <v>0</v>
      </c>
      <c r="CH82" s="26">
        <f t="shared" si="82"/>
        <v>0</v>
      </c>
      <c r="CJ82" s="39">
        <v>74</v>
      </c>
      <c r="CK82" s="16">
        <f t="shared" si="145"/>
        <v>0</v>
      </c>
      <c r="CL82" s="51">
        <f t="shared" ca="1" si="136"/>
        <v>0</v>
      </c>
      <c r="CM82" s="51">
        <f t="shared" ca="1" si="136"/>
        <v>0</v>
      </c>
      <c r="CN82" s="51">
        <f t="shared" ca="1" si="136"/>
        <v>0</v>
      </c>
      <c r="CO82" s="51">
        <f t="shared" ca="1" si="146"/>
        <v>0</v>
      </c>
      <c r="CQ82" s="107">
        <f t="shared" si="147"/>
        <v>0</v>
      </c>
      <c r="CR82" s="107">
        <f t="shared" si="148"/>
        <v>0</v>
      </c>
      <c r="CS82" s="107">
        <f t="shared" si="149"/>
        <v>0</v>
      </c>
      <c r="CT82" s="107">
        <f t="shared" si="150"/>
        <v>0</v>
      </c>
      <c r="CU82" s="107">
        <f t="shared" si="151"/>
        <v>0</v>
      </c>
      <c r="CV82" s="107">
        <f t="shared" si="152"/>
        <v>0</v>
      </c>
      <c r="CW82" s="107">
        <f t="shared" si="153"/>
        <v>0</v>
      </c>
      <c r="CX82" s="107">
        <f t="shared" si="154"/>
        <v>0</v>
      </c>
      <c r="CY82" s="107">
        <f t="shared" si="155"/>
        <v>0</v>
      </c>
      <c r="CZ82" s="107">
        <f t="shared" si="156"/>
        <v>0</v>
      </c>
      <c r="DA82" s="107">
        <f t="shared" si="157"/>
        <v>0</v>
      </c>
      <c r="DB82" s="107">
        <f t="shared" si="158"/>
        <v>0</v>
      </c>
      <c r="DC82" s="107">
        <f t="shared" si="159"/>
        <v>0</v>
      </c>
      <c r="DD82" s="107">
        <f t="shared" si="160"/>
        <v>0</v>
      </c>
      <c r="DE82" s="107">
        <f t="shared" si="161"/>
        <v>0</v>
      </c>
      <c r="DF82" s="107">
        <f t="shared" si="162"/>
        <v>0</v>
      </c>
      <c r="DG82" s="107">
        <f t="shared" si="163"/>
        <v>0</v>
      </c>
      <c r="DH82" s="107">
        <f t="shared" si="164"/>
        <v>0</v>
      </c>
      <c r="DI82" s="107">
        <f t="shared" si="165"/>
        <v>0</v>
      </c>
      <c r="DJ82" s="107">
        <f t="shared" si="166"/>
        <v>0</v>
      </c>
      <c r="DK82" s="107">
        <f t="shared" si="167"/>
        <v>0</v>
      </c>
      <c r="DL82" s="107">
        <f t="shared" si="168"/>
        <v>0</v>
      </c>
      <c r="DM82" s="107">
        <f t="shared" si="169"/>
        <v>0</v>
      </c>
      <c r="DN82" s="107">
        <f t="shared" si="170"/>
        <v>0</v>
      </c>
      <c r="DO82" s="107">
        <f t="shared" si="171"/>
        <v>0</v>
      </c>
      <c r="DP82" s="107">
        <f t="shared" si="172"/>
        <v>0</v>
      </c>
      <c r="DQ82" s="107">
        <f t="shared" si="173"/>
        <v>0</v>
      </c>
      <c r="DR82" s="107">
        <f t="shared" si="174"/>
        <v>0</v>
      </c>
      <c r="DS82" s="107">
        <f t="shared" si="175"/>
        <v>0</v>
      </c>
      <c r="DT82" s="107">
        <f t="shared" si="176"/>
        <v>0</v>
      </c>
      <c r="DV82" s="107">
        <f t="shared" si="177"/>
        <v>0</v>
      </c>
      <c r="DW82" s="107">
        <f t="shared" si="178"/>
        <v>0</v>
      </c>
      <c r="DX82" s="107">
        <f t="shared" si="179"/>
        <v>0</v>
      </c>
      <c r="DY82" s="107">
        <f t="shared" si="180"/>
        <v>0</v>
      </c>
      <c r="DZ82" s="107">
        <f t="shared" si="181"/>
        <v>0</v>
      </c>
      <c r="EA82" s="107">
        <f t="shared" si="182"/>
        <v>0</v>
      </c>
      <c r="EB82" s="107">
        <f t="shared" si="183"/>
        <v>0</v>
      </c>
      <c r="EC82" s="107">
        <f t="shared" si="184"/>
        <v>0</v>
      </c>
      <c r="ED82" s="107">
        <f t="shared" si="185"/>
        <v>0</v>
      </c>
      <c r="EE82" s="107">
        <f t="shared" si="186"/>
        <v>0</v>
      </c>
      <c r="EG82" s="195">
        <f t="shared" si="187"/>
        <v>0</v>
      </c>
      <c r="EH82" s="195">
        <f t="shared" si="188"/>
        <v>0</v>
      </c>
      <c r="EI82" s="195">
        <f t="shared" si="189"/>
        <v>0</v>
      </c>
      <c r="EJ82" s="195">
        <f t="shared" si="190"/>
        <v>0</v>
      </c>
      <c r="EK82" s="195">
        <f t="shared" si="191"/>
        <v>0</v>
      </c>
      <c r="EL82" s="195">
        <f t="shared" si="192"/>
        <v>0</v>
      </c>
      <c r="EM82" s="195">
        <f t="shared" si="193"/>
        <v>0</v>
      </c>
      <c r="EN82" s="195">
        <f t="shared" si="194"/>
        <v>0</v>
      </c>
      <c r="EO82" s="195">
        <f t="shared" si="195"/>
        <v>0</v>
      </c>
      <c r="EP82" s="195">
        <f t="shared" si="196"/>
        <v>0</v>
      </c>
    </row>
    <row r="83" spans="2:146" x14ac:dyDescent="0.2">
      <c r="B83" s="126">
        <f t="shared" si="137"/>
        <v>1</v>
      </c>
      <c r="C83" s="126" t="str">
        <f t="shared" ca="1" si="138"/>
        <v/>
      </c>
      <c r="D83" s="126" t="str">
        <f t="shared" ca="1" si="139"/>
        <v/>
      </c>
      <c r="E83" s="126" t="str">
        <f t="shared" ca="1" si="140"/>
        <v/>
      </c>
      <c r="F83" s="127" t="str">
        <f ca="1">OFFSET(prihlasky!$H$1,$CJ83,0)</f>
        <v/>
      </c>
      <c r="G83" s="127" t="str">
        <f ca="1">IF(OFFSET(prihlasky!$B$1,$CJ83,0)="","",(OFFSET(prihlasky!$B$1,$CJ83,0)))</f>
        <v/>
      </c>
      <c r="H83" s="127">
        <f ca="1">OFFSET(prihlasky!$I$1,$CJ83,0)</f>
        <v>0</v>
      </c>
      <c r="I83" s="127">
        <f ca="1">OFFSET(prihlasky!$A$1,$CJ83,0)</f>
        <v>0</v>
      </c>
      <c r="J83" s="126">
        <f t="shared" si="141"/>
        <v>0</v>
      </c>
      <c r="K83" s="159">
        <f t="shared" si="142"/>
        <v>0</v>
      </c>
      <c r="L83" s="131">
        <f t="shared" ca="1" si="143"/>
        <v>0</v>
      </c>
      <c r="M83" s="127" t="str">
        <f ca="1">IF(OR(CH83=0,ISERROR(MATCH(I83,KKoef!E:E,0))),"",MATCH(I83,KKoef!E:E,0)-1)</f>
        <v/>
      </c>
      <c r="N83" s="127" t="str">
        <f ca="1">IF(M83="","",OFFSET(KKoef!$B$1,M83,0))</f>
        <v/>
      </c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250"/>
      <c r="AA83" s="119">
        <f t="shared" ca="1" si="80"/>
        <v>0</v>
      </c>
      <c r="AB83" s="252">
        <f t="shared" si="197"/>
        <v>0</v>
      </c>
      <c r="AC83" s="119">
        <f t="shared" si="198"/>
        <v>0</v>
      </c>
      <c r="AD83" s="252">
        <f t="shared" si="199"/>
        <v>0</v>
      </c>
      <c r="AE83" s="170">
        <f t="shared" ca="1" si="81"/>
        <v>0</v>
      </c>
      <c r="AF83" s="22"/>
      <c r="AG83" s="224"/>
      <c r="AH83" s="194"/>
      <c r="AI83" s="194"/>
      <c r="AJ83" s="194"/>
      <c r="AK83" s="225"/>
      <c r="AL83" s="224"/>
      <c r="AM83" s="194"/>
      <c r="AN83" s="194"/>
      <c r="AO83" s="194"/>
      <c r="AP83" s="225"/>
      <c r="AQ83" s="224"/>
      <c r="AR83" s="194"/>
      <c r="AS83" s="194"/>
      <c r="AT83" s="194"/>
      <c r="AU83" s="225"/>
      <c r="AV83" s="224"/>
      <c r="AW83" s="194"/>
      <c r="AX83" s="194"/>
      <c r="AY83" s="194"/>
      <c r="AZ83" s="225"/>
      <c r="BA83" s="224"/>
      <c r="BB83" s="194"/>
      <c r="BC83" s="194"/>
      <c r="BD83" s="194"/>
      <c r="BE83" s="225"/>
      <c r="BF83" s="224"/>
      <c r="BG83" s="194"/>
      <c r="BH83" s="194"/>
      <c r="BI83" s="194"/>
      <c r="BJ83" s="225"/>
      <c r="BK83" s="212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215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69">
        <f t="shared" si="144"/>
        <v>0</v>
      </c>
      <c r="CH83" s="26">
        <f t="shared" si="82"/>
        <v>0</v>
      </c>
      <c r="CJ83" s="39">
        <v>75</v>
      </c>
      <c r="CK83" s="16">
        <f t="shared" si="145"/>
        <v>0</v>
      </c>
      <c r="CL83" s="51">
        <f t="shared" ca="1" si="136"/>
        <v>0</v>
      </c>
      <c r="CM83" s="51">
        <f t="shared" ca="1" si="136"/>
        <v>0</v>
      </c>
      <c r="CN83" s="51">
        <f t="shared" ca="1" si="136"/>
        <v>0</v>
      </c>
      <c r="CO83" s="51">
        <f t="shared" ca="1" si="146"/>
        <v>0</v>
      </c>
      <c r="CQ83" s="107">
        <f t="shared" si="147"/>
        <v>0</v>
      </c>
      <c r="CR83" s="107">
        <f t="shared" si="148"/>
        <v>0</v>
      </c>
      <c r="CS83" s="107">
        <f t="shared" si="149"/>
        <v>0</v>
      </c>
      <c r="CT83" s="107">
        <f t="shared" si="150"/>
        <v>0</v>
      </c>
      <c r="CU83" s="107">
        <f t="shared" si="151"/>
        <v>0</v>
      </c>
      <c r="CV83" s="107">
        <f t="shared" si="152"/>
        <v>0</v>
      </c>
      <c r="CW83" s="107">
        <f t="shared" si="153"/>
        <v>0</v>
      </c>
      <c r="CX83" s="107">
        <f t="shared" si="154"/>
        <v>0</v>
      </c>
      <c r="CY83" s="107">
        <f t="shared" si="155"/>
        <v>0</v>
      </c>
      <c r="CZ83" s="107">
        <f t="shared" si="156"/>
        <v>0</v>
      </c>
      <c r="DA83" s="107">
        <f t="shared" si="157"/>
        <v>0</v>
      </c>
      <c r="DB83" s="107">
        <f t="shared" si="158"/>
        <v>0</v>
      </c>
      <c r="DC83" s="107">
        <f t="shared" si="159"/>
        <v>0</v>
      </c>
      <c r="DD83" s="107">
        <f t="shared" si="160"/>
        <v>0</v>
      </c>
      <c r="DE83" s="107">
        <f t="shared" si="161"/>
        <v>0</v>
      </c>
      <c r="DF83" s="107">
        <f t="shared" si="162"/>
        <v>0</v>
      </c>
      <c r="DG83" s="107">
        <f t="shared" si="163"/>
        <v>0</v>
      </c>
      <c r="DH83" s="107">
        <f t="shared" si="164"/>
        <v>0</v>
      </c>
      <c r="DI83" s="107">
        <f t="shared" si="165"/>
        <v>0</v>
      </c>
      <c r="DJ83" s="107">
        <f t="shared" si="166"/>
        <v>0</v>
      </c>
      <c r="DK83" s="107">
        <f t="shared" si="167"/>
        <v>0</v>
      </c>
      <c r="DL83" s="107">
        <f t="shared" si="168"/>
        <v>0</v>
      </c>
      <c r="DM83" s="107">
        <f t="shared" si="169"/>
        <v>0</v>
      </c>
      <c r="DN83" s="107">
        <f t="shared" si="170"/>
        <v>0</v>
      </c>
      <c r="DO83" s="107">
        <f t="shared" si="171"/>
        <v>0</v>
      </c>
      <c r="DP83" s="107">
        <f t="shared" si="172"/>
        <v>0</v>
      </c>
      <c r="DQ83" s="107">
        <f t="shared" si="173"/>
        <v>0</v>
      </c>
      <c r="DR83" s="107">
        <f t="shared" si="174"/>
        <v>0</v>
      </c>
      <c r="DS83" s="107">
        <f t="shared" si="175"/>
        <v>0</v>
      </c>
      <c r="DT83" s="107">
        <f t="shared" si="176"/>
        <v>0</v>
      </c>
      <c r="DV83" s="107">
        <f t="shared" si="177"/>
        <v>0</v>
      </c>
      <c r="DW83" s="107">
        <f t="shared" si="178"/>
        <v>0</v>
      </c>
      <c r="DX83" s="107">
        <f t="shared" si="179"/>
        <v>0</v>
      </c>
      <c r="DY83" s="107">
        <f t="shared" si="180"/>
        <v>0</v>
      </c>
      <c r="DZ83" s="107">
        <f t="shared" si="181"/>
        <v>0</v>
      </c>
      <c r="EA83" s="107">
        <f t="shared" si="182"/>
        <v>0</v>
      </c>
      <c r="EB83" s="107">
        <f t="shared" si="183"/>
        <v>0</v>
      </c>
      <c r="EC83" s="107">
        <f t="shared" si="184"/>
        <v>0</v>
      </c>
      <c r="ED83" s="107">
        <f t="shared" si="185"/>
        <v>0</v>
      </c>
      <c r="EE83" s="107">
        <f t="shared" si="186"/>
        <v>0</v>
      </c>
      <c r="EG83" s="195">
        <f t="shared" si="187"/>
        <v>0</v>
      </c>
      <c r="EH83" s="195">
        <f t="shared" si="188"/>
        <v>0</v>
      </c>
      <c r="EI83" s="195">
        <f t="shared" si="189"/>
        <v>0</v>
      </c>
      <c r="EJ83" s="195">
        <f t="shared" si="190"/>
        <v>0</v>
      </c>
      <c r="EK83" s="195">
        <f t="shared" si="191"/>
        <v>0</v>
      </c>
      <c r="EL83" s="195">
        <f t="shared" si="192"/>
        <v>0</v>
      </c>
      <c r="EM83" s="195">
        <f t="shared" si="193"/>
        <v>0</v>
      </c>
      <c r="EN83" s="195">
        <f t="shared" si="194"/>
        <v>0</v>
      </c>
      <c r="EO83" s="195">
        <f t="shared" si="195"/>
        <v>0</v>
      </c>
      <c r="EP83" s="195">
        <f t="shared" si="196"/>
        <v>0</v>
      </c>
    </row>
    <row r="84" spans="2:146" x14ac:dyDescent="0.2">
      <c r="B84" s="126">
        <f t="shared" si="137"/>
        <v>1</v>
      </c>
      <c r="C84" s="126" t="str">
        <f t="shared" ca="1" si="138"/>
        <v/>
      </c>
      <c r="D84" s="126" t="str">
        <f t="shared" ca="1" si="139"/>
        <v/>
      </c>
      <c r="E84" s="126" t="str">
        <f t="shared" ca="1" si="140"/>
        <v/>
      </c>
      <c r="F84" s="127" t="str">
        <f ca="1">OFFSET(prihlasky!$H$1,$CJ84,0)</f>
        <v/>
      </c>
      <c r="G84" s="127" t="str">
        <f ca="1">IF(OFFSET(prihlasky!$B$1,$CJ84,0)="","",(OFFSET(prihlasky!$B$1,$CJ84,0)))</f>
        <v/>
      </c>
      <c r="H84" s="127">
        <f ca="1">OFFSET(prihlasky!$I$1,$CJ84,0)</f>
        <v>0</v>
      </c>
      <c r="I84" s="127">
        <f ca="1">OFFSET(prihlasky!$A$1,$CJ84,0)</f>
        <v>0</v>
      </c>
      <c r="J84" s="126">
        <f t="shared" si="141"/>
        <v>0</v>
      </c>
      <c r="K84" s="159">
        <f t="shared" si="142"/>
        <v>0</v>
      </c>
      <c r="L84" s="131">
        <f t="shared" ca="1" si="143"/>
        <v>0</v>
      </c>
      <c r="M84" s="127" t="str">
        <f ca="1">IF(OR(CH84=0,ISERROR(MATCH(I84,KKoef!E:E,0))),"",MATCH(I84,KKoef!E:E,0)-1)</f>
        <v/>
      </c>
      <c r="N84" s="127" t="str">
        <f ca="1">IF(M84="","",OFFSET(KKoef!$B$1,M84,0))</f>
        <v/>
      </c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250"/>
      <c r="AA84" s="119">
        <f t="shared" ca="1" si="80"/>
        <v>0</v>
      </c>
      <c r="AB84" s="252">
        <f t="shared" si="197"/>
        <v>0</v>
      </c>
      <c r="AC84" s="119">
        <f t="shared" si="198"/>
        <v>0</v>
      </c>
      <c r="AD84" s="252">
        <f t="shared" si="199"/>
        <v>0</v>
      </c>
      <c r="AE84" s="170">
        <f t="shared" ca="1" si="81"/>
        <v>0</v>
      </c>
      <c r="AF84" s="22"/>
      <c r="AG84" s="224"/>
      <c r="AH84" s="194"/>
      <c r="AI84" s="194"/>
      <c r="AJ84" s="194"/>
      <c r="AK84" s="225"/>
      <c r="AL84" s="224"/>
      <c r="AM84" s="194"/>
      <c r="AN84" s="194"/>
      <c r="AO84" s="194"/>
      <c r="AP84" s="225"/>
      <c r="AQ84" s="224"/>
      <c r="AR84" s="194"/>
      <c r="AS84" s="194"/>
      <c r="AT84" s="194"/>
      <c r="AU84" s="225"/>
      <c r="AV84" s="224"/>
      <c r="AW84" s="194"/>
      <c r="AX84" s="194"/>
      <c r="AY84" s="194"/>
      <c r="AZ84" s="225"/>
      <c r="BA84" s="224"/>
      <c r="BB84" s="194"/>
      <c r="BC84" s="194"/>
      <c r="BD84" s="194"/>
      <c r="BE84" s="225"/>
      <c r="BF84" s="224"/>
      <c r="BG84" s="194"/>
      <c r="BH84" s="194"/>
      <c r="BI84" s="194"/>
      <c r="BJ84" s="225"/>
      <c r="BK84" s="212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215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69">
        <f t="shared" si="144"/>
        <v>0</v>
      </c>
      <c r="CH84" s="26">
        <f t="shared" si="82"/>
        <v>0</v>
      </c>
      <c r="CJ84" s="39">
        <v>76</v>
      </c>
      <c r="CK84" s="16">
        <f t="shared" si="145"/>
        <v>0</v>
      </c>
      <c r="CL84" s="51">
        <f t="shared" ca="1" si="136"/>
        <v>0</v>
      </c>
      <c r="CM84" s="51">
        <f t="shared" ca="1" si="136"/>
        <v>0</v>
      </c>
      <c r="CN84" s="51">
        <f t="shared" ca="1" si="136"/>
        <v>0</v>
      </c>
      <c r="CO84" s="51">
        <f t="shared" ca="1" si="146"/>
        <v>0</v>
      </c>
      <c r="CQ84" s="107">
        <f t="shared" si="147"/>
        <v>0</v>
      </c>
      <c r="CR84" s="107">
        <f t="shared" si="148"/>
        <v>0</v>
      </c>
      <c r="CS84" s="107">
        <f t="shared" si="149"/>
        <v>0</v>
      </c>
      <c r="CT84" s="107">
        <f t="shared" si="150"/>
        <v>0</v>
      </c>
      <c r="CU84" s="107">
        <f t="shared" si="151"/>
        <v>0</v>
      </c>
      <c r="CV84" s="107">
        <f t="shared" si="152"/>
        <v>0</v>
      </c>
      <c r="CW84" s="107">
        <f t="shared" si="153"/>
        <v>0</v>
      </c>
      <c r="CX84" s="107">
        <f t="shared" si="154"/>
        <v>0</v>
      </c>
      <c r="CY84" s="107">
        <f t="shared" si="155"/>
        <v>0</v>
      </c>
      <c r="CZ84" s="107">
        <f t="shared" si="156"/>
        <v>0</v>
      </c>
      <c r="DA84" s="107">
        <f t="shared" si="157"/>
        <v>0</v>
      </c>
      <c r="DB84" s="107">
        <f t="shared" si="158"/>
        <v>0</v>
      </c>
      <c r="DC84" s="107">
        <f t="shared" si="159"/>
        <v>0</v>
      </c>
      <c r="DD84" s="107">
        <f t="shared" si="160"/>
        <v>0</v>
      </c>
      <c r="DE84" s="107">
        <f t="shared" si="161"/>
        <v>0</v>
      </c>
      <c r="DF84" s="107">
        <f t="shared" si="162"/>
        <v>0</v>
      </c>
      <c r="DG84" s="107">
        <f t="shared" si="163"/>
        <v>0</v>
      </c>
      <c r="DH84" s="107">
        <f t="shared" si="164"/>
        <v>0</v>
      </c>
      <c r="DI84" s="107">
        <f t="shared" si="165"/>
        <v>0</v>
      </c>
      <c r="DJ84" s="107">
        <f t="shared" si="166"/>
        <v>0</v>
      </c>
      <c r="DK84" s="107">
        <f t="shared" si="167"/>
        <v>0</v>
      </c>
      <c r="DL84" s="107">
        <f t="shared" si="168"/>
        <v>0</v>
      </c>
      <c r="DM84" s="107">
        <f t="shared" si="169"/>
        <v>0</v>
      </c>
      <c r="DN84" s="107">
        <f t="shared" si="170"/>
        <v>0</v>
      </c>
      <c r="DO84" s="107">
        <f t="shared" si="171"/>
        <v>0</v>
      </c>
      <c r="DP84" s="107">
        <f t="shared" si="172"/>
        <v>0</v>
      </c>
      <c r="DQ84" s="107">
        <f t="shared" si="173"/>
        <v>0</v>
      </c>
      <c r="DR84" s="107">
        <f t="shared" si="174"/>
        <v>0</v>
      </c>
      <c r="DS84" s="107">
        <f t="shared" si="175"/>
        <v>0</v>
      </c>
      <c r="DT84" s="107">
        <f t="shared" si="176"/>
        <v>0</v>
      </c>
      <c r="DV84" s="107">
        <f t="shared" si="177"/>
        <v>0</v>
      </c>
      <c r="DW84" s="107">
        <f t="shared" si="178"/>
        <v>0</v>
      </c>
      <c r="DX84" s="107">
        <f t="shared" si="179"/>
        <v>0</v>
      </c>
      <c r="DY84" s="107">
        <f t="shared" si="180"/>
        <v>0</v>
      </c>
      <c r="DZ84" s="107">
        <f t="shared" si="181"/>
        <v>0</v>
      </c>
      <c r="EA84" s="107">
        <f t="shared" si="182"/>
        <v>0</v>
      </c>
      <c r="EB84" s="107">
        <f t="shared" si="183"/>
        <v>0</v>
      </c>
      <c r="EC84" s="107">
        <f t="shared" si="184"/>
        <v>0</v>
      </c>
      <c r="ED84" s="107">
        <f t="shared" si="185"/>
        <v>0</v>
      </c>
      <c r="EE84" s="107">
        <f t="shared" si="186"/>
        <v>0</v>
      </c>
      <c r="EG84" s="195">
        <f t="shared" si="187"/>
        <v>0</v>
      </c>
      <c r="EH84" s="195">
        <f t="shared" si="188"/>
        <v>0</v>
      </c>
      <c r="EI84" s="195">
        <f t="shared" si="189"/>
        <v>0</v>
      </c>
      <c r="EJ84" s="195">
        <f t="shared" si="190"/>
        <v>0</v>
      </c>
      <c r="EK84" s="195">
        <f t="shared" si="191"/>
        <v>0</v>
      </c>
      <c r="EL84" s="195">
        <f t="shared" si="192"/>
        <v>0</v>
      </c>
      <c r="EM84" s="195">
        <f t="shared" si="193"/>
        <v>0</v>
      </c>
      <c r="EN84" s="195">
        <f t="shared" si="194"/>
        <v>0</v>
      </c>
      <c r="EO84" s="195">
        <f t="shared" si="195"/>
        <v>0</v>
      </c>
      <c r="EP84" s="195">
        <f t="shared" si="196"/>
        <v>0</v>
      </c>
    </row>
    <row r="85" spans="2:146" x14ac:dyDescent="0.2">
      <c r="B85" s="126">
        <f t="shared" si="137"/>
        <v>1</v>
      </c>
      <c r="C85" s="126" t="str">
        <f t="shared" ca="1" si="138"/>
        <v/>
      </c>
      <c r="D85" s="126" t="str">
        <f t="shared" ca="1" si="139"/>
        <v/>
      </c>
      <c r="E85" s="126" t="str">
        <f t="shared" ca="1" si="140"/>
        <v/>
      </c>
      <c r="F85" s="127" t="str">
        <f ca="1">OFFSET(prihlasky!$H$1,$CJ85,0)</f>
        <v/>
      </c>
      <c r="G85" s="127" t="str">
        <f ca="1">IF(OFFSET(prihlasky!$B$1,$CJ85,0)="","",(OFFSET(prihlasky!$B$1,$CJ85,0)))</f>
        <v/>
      </c>
      <c r="H85" s="127">
        <f ca="1">OFFSET(prihlasky!$I$1,$CJ85,0)</f>
        <v>0</v>
      </c>
      <c r="I85" s="127">
        <f ca="1">OFFSET(prihlasky!$A$1,$CJ85,0)</f>
        <v>0</v>
      </c>
      <c r="J85" s="126">
        <f t="shared" si="141"/>
        <v>0</v>
      </c>
      <c r="K85" s="159">
        <f t="shared" si="142"/>
        <v>0</v>
      </c>
      <c r="L85" s="131">
        <f t="shared" ca="1" si="143"/>
        <v>0</v>
      </c>
      <c r="M85" s="127" t="str">
        <f ca="1">IF(OR(CH85=0,ISERROR(MATCH(I85,KKoef!E:E,0))),"",MATCH(I85,KKoef!E:E,0)-1)</f>
        <v/>
      </c>
      <c r="N85" s="127" t="str">
        <f ca="1">IF(M85="","",OFFSET(KKoef!$B$1,M85,0))</f>
        <v/>
      </c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250"/>
      <c r="AA85" s="119">
        <f t="shared" ca="1" si="80"/>
        <v>0</v>
      </c>
      <c r="AB85" s="252">
        <f t="shared" si="197"/>
        <v>0</v>
      </c>
      <c r="AC85" s="119">
        <f t="shared" si="198"/>
        <v>0</v>
      </c>
      <c r="AD85" s="252">
        <f t="shared" si="199"/>
        <v>0</v>
      </c>
      <c r="AE85" s="170">
        <f t="shared" ca="1" si="81"/>
        <v>0</v>
      </c>
      <c r="AF85" s="22"/>
      <c r="AG85" s="224"/>
      <c r="AH85" s="194"/>
      <c r="AI85" s="194"/>
      <c r="AJ85" s="194"/>
      <c r="AK85" s="225"/>
      <c r="AL85" s="224"/>
      <c r="AM85" s="194"/>
      <c r="AN85" s="194"/>
      <c r="AO85" s="194"/>
      <c r="AP85" s="225"/>
      <c r="AQ85" s="224"/>
      <c r="AR85" s="194"/>
      <c r="AS85" s="194"/>
      <c r="AT85" s="194"/>
      <c r="AU85" s="225"/>
      <c r="AV85" s="224"/>
      <c r="AW85" s="194"/>
      <c r="AX85" s="194"/>
      <c r="AY85" s="194"/>
      <c r="AZ85" s="225"/>
      <c r="BA85" s="224"/>
      <c r="BB85" s="194"/>
      <c r="BC85" s="194"/>
      <c r="BD85" s="194"/>
      <c r="BE85" s="225"/>
      <c r="BF85" s="224"/>
      <c r="BG85" s="194"/>
      <c r="BH85" s="194"/>
      <c r="BI85" s="194"/>
      <c r="BJ85" s="225"/>
      <c r="BK85" s="212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215"/>
      <c r="BW85" s="160"/>
      <c r="BX85" s="160"/>
      <c r="BY85" s="160"/>
      <c r="BZ85" s="160"/>
      <c r="CA85" s="160"/>
      <c r="CB85" s="160"/>
      <c r="CC85" s="160"/>
      <c r="CD85" s="160"/>
      <c r="CE85" s="160"/>
      <c r="CF85" s="160"/>
      <c r="CG85" s="69">
        <f t="shared" si="144"/>
        <v>0</v>
      </c>
      <c r="CH85" s="26">
        <f t="shared" si="82"/>
        <v>0</v>
      </c>
      <c r="CJ85" s="39">
        <v>77</v>
      </c>
      <c r="CK85" s="16">
        <f t="shared" si="145"/>
        <v>0</v>
      </c>
      <c r="CL85" s="51">
        <f t="shared" ca="1" si="136"/>
        <v>0</v>
      </c>
      <c r="CM85" s="51">
        <f t="shared" ca="1" si="136"/>
        <v>0</v>
      </c>
      <c r="CN85" s="51">
        <f t="shared" ca="1" si="136"/>
        <v>0</v>
      </c>
      <c r="CO85" s="51">
        <f t="shared" ca="1" si="146"/>
        <v>0</v>
      </c>
      <c r="CQ85" s="107">
        <f t="shared" si="147"/>
        <v>0</v>
      </c>
      <c r="CR85" s="107">
        <f t="shared" si="148"/>
        <v>0</v>
      </c>
      <c r="CS85" s="107">
        <f t="shared" si="149"/>
        <v>0</v>
      </c>
      <c r="CT85" s="107">
        <f t="shared" si="150"/>
        <v>0</v>
      </c>
      <c r="CU85" s="107">
        <f t="shared" si="151"/>
        <v>0</v>
      </c>
      <c r="CV85" s="107">
        <f t="shared" si="152"/>
        <v>0</v>
      </c>
      <c r="CW85" s="107">
        <f t="shared" si="153"/>
        <v>0</v>
      </c>
      <c r="CX85" s="107">
        <f t="shared" si="154"/>
        <v>0</v>
      </c>
      <c r="CY85" s="107">
        <f t="shared" si="155"/>
        <v>0</v>
      </c>
      <c r="CZ85" s="107">
        <f t="shared" si="156"/>
        <v>0</v>
      </c>
      <c r="DA85" s="107">
        <f t="shared" si="157"/>
        <v>0</v>
      </c>
      <c r="DB85" s="107">
        <f t="shared" si="158"/>
        <v>0</v>
      </c>
      <c r="DC85" s="107">
        <f t="shared" si="159"/>
        <v>0</v>
      </c>
      <c r="DD85" s="107">
        <f t="shared" si="160"/>
        <v>0</v>
      </c>
      <c r="DE85" s="107">
        <f t="shared" si="161"/>
        <v>0</v>
      </c>
      <c r="DF85" s="107">
        <f t="shared" si="162"/>
        <v>0</v>
      </c>
      <c r="DG85" s="107">
        <f t="shared" si="163"/>
        <v>0</v>
      </c>
      <c r="DH85" s="107">
        <f t="shared" si="164"/>
        <v>0</v>
      </c>
      <c r="DI85" s="107">
        <f t="shared" si="165"/>
        <v>0</v>
      </c>
      <c r="DJ85" s="107">
        <f t="shared" si="166"/>
        <v>0</v>
      </c>
      <c r="DK85" s="107">
        <f t="shared" si="167"/>
        <v>0</v>
      </c>
      <c r="DL85" s="107">
        <f t="shared" si="168"/>
        <v>0</v>
      </c>
      <c r="DM85" s="107">
        <f t="shared" si="169"/>
        <v>0</v>
      </c>
      <c r="DN85" s="107">
        <f t="shared" si="170"/>
        <v>0</v>
      </c>
      <c r="DO85" s="107">
        <f t="shared" si="171"/>
        <v>0</v>
      </c>
      <c r="DP85" s="107">
        <f t="shared" si="172"/>
        <v>0</v>
      </c>
      <c r="DQ85" s="107">
        <f t="shared" si="173"/>
        <v>0</v>
      </c>
      <c r="DR85" s="107">
        <f t="shared" si="174"/>
        <v>0</v>
      </c>
      <c r="DS85" s="107">
        <f t="shared" si="175"/>
        <v>0</v>
      </c>
      <c r="DT85" s="107">
        <f t="shared" si="176"/>
        <v>0</v>
      </c>
      <c r="DV85" s="107">
        <f t="shared" si="177"/>
        <v>0</v>
      </c>
      <c r="DW85" s="107">
        <f t="shared" si="178"/>
        <v>0</v>
      </c>
      <c r="DX85" s="107">
        <f t="shared" si="179"/>
        <v>0</v>
      </c>
      <c r="DY85" s="107">
        <f t="shared" si="180"/>
        <v>0</v>
      </c>
      <c r="DZ85" s="107">
        <f t="shared" si="181"/>
        <v>0</v>
      </c>
      <c r="EA85" s="107">
        <f t="shared" si="182"/>
        <v>0</v>
      </c>
      <c r="EB85" s="107">
        <f t="shared" si="183"/>
        <v>0</v>
      </c>
      <c r="EC85" s="107">
        <f t="shared" si="184"/>
        <v>0</v>
      </c>
      <c r="ED85" s="107">
        <f t="shared" si="185"/>
        <v>0</v>
      </c>
      <c r="EE85" s="107">
        <f t="shared" si="186"/>
        <v>0</v>
      </c>
      <c r="EG85" s="195">
        <f t="shared" si="187"/>
        <v>0</v>
      </c>
      <c r="EH85" s="195">
        <f t="shared" si="188"/>
        <v>0</v>
      </c>
      <c r="EI85" s="195">
        <f t="shared" si="189"/>
        <v>0</v>
      </c>
      <c r="EJ85" s="195">
        <f t="shared" si="190"/>
        <v>0</v>
      </c>
      <c r="EK85" s="195">
        <f t="shared" si="191"/>
        <v>0</v>
      </c>
      <c r="EL85" s="195">
        <f t="shared" si="192"/>
        <v>0</v>
      </c>
      <c r="EM85" s="195">
        <f t="shared" si="193"/>
        <v>0</v>
      </c>
      <c r="EN85" s="195">
        <f t="shared" si="194"/>
        <v>0</v>
      </c>
      <c r="EO85" s="195">
        <f t="shared" si="195"/>
        <v>0</v>
      </c>
      <c r="EP85" s="195">
        <f t="shared" si="196"/>
        <v>0</v>
      </c>
    </row>
    <row r="86" spans="2:146" x14ac:dyDescent="0.2">
      <c r="B86" s="126">
        <f t="shared" si="137"/>
        <v>1</v>
      </c>
      <c r="C86" s="126" t="str">
        <f t="shared" ca="1" si="138"/>
        <v/>
      </c>
      <c r="D86" s="126" t="str">
        <f t="shared" ca="1" si="139"/>
        <v/>
      </c>
      <c r="E86" s="126" t="str">
        <f t="shared" ca="1" si="140"/>
        <v/>
      </c>
      <c r="F86" s="127" t="str">
        <f ca="1">OFFSET(prihlasky!$H$1,$CJ86,0)</f>
        <v/>
      </c>
      <c r="G86" s="127" t="str">
        <f ca="1">IF(OFFSET(prihlasky!$B$1,$CJ86,0)="","",(OFFSET(prihlasky!$B$1,$CJ86,0)))</f>
        <v/>
      </c>
      <c r="H86" s="127">
        <f ca="1">OFFSET(prihlasky!$I$1,$CJ86,0)</f>
        <v>0</v>
      </c>
      <c r="I86" s="127">
        <f ca="1">OFFSET(prihlasky!$A$1,$CJ86,0)</f>
        <v>0</v>
      </c>
      <c r="J86" s="126">
        <f t="shared" si="141"/>
        <v>0</v>
      </c>
      <c r="K86" s="159">
        <f t="shared" si="142"/>
        <v>0</v>
      </c>
      <c r="L86" s="131">
        <f t="shared" ca="1" si="143"/>
        <v>0</v>
      </c>
      <c r="M86" s="127" t="str">
        <f ca="1">IF(OR(CH86=0,ISERROR(MATCH(I86,KKoef!E:E,0))),"",MATCH(I86,KKoef!E:E,0)-1)</f>
        <v/>
      </c>
      <c r="N86" s="127" t="str">
        <f ca="1">IF(M86="","",OFFSET(KKoef!$B$1,M86,0))</f>
        <v/>
      </c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250"/>
      <c r="AA86" s="119">
        <f t="shared" ca="1" si="80"/>
        <v>0</v>
      </c>
      <c r="AB86" s="252">
        <f t="shared" si="197"/>
        <v>0</v>
      </c>
      <c r="AC86" s="119">
        <f t="shared" si="198"/>
        <v>0</v>
      </c>
      <c r="AD86" s="252">
        <f t="shared" si="199"/>
        <v>0</v>
      </c>
      <c r="AE86" s="170">
        <f t="shared" ca="1" si="81"/>
        <v>0</v>
      </c>
      <c r="AF86" s="22"/>
      <c r="AG86" s="224"/>
      <c r="AH86" s="194"/>
      <c r="AI86" s="194"/>
      <c r="AJ86" s="194"/>
      <c r="AK86" s="225"/>
      <c r="AL86" s="224"/>
      <c r="AM86" s="194"/>
      <c r="AN86" s="194"/>
      <c r="AO86" s="194"/>
      <c r="AP86" s="225"/>
      <c r="AQ86" s="224"/>
      <c r="AR86" s="194"/>
      <c r="AS86" s="194"/>
      <c r="AT86" s="194"/>
      <c r="AU86" s="225"/>
      <c r="AV86" s="224"/>
      <c r="AW86" s="194"/>
      <c r="AX86" s="194"/>
      <c r="AY86" s="194"/>
      <c r="AZ86" s="225"/>
      <c r="BA86" s="224"/>
      <c r="BB86" s="194"/>
      <c r="BC86" s="194"/>
      <c r="BD86" s="194"/>
      <c r="BE86" s="225"/>
      <c r="BF86" s="224"/>
      <c r="BG86" s="194"/>
      <c r="BH86" s="194"/>
      <c r="BI86" s="194"/>
      <c r="BJ86" s="225"/>
      <c r="BK86" s="212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215"/>
      <c r="BW86" s="160"/>
      <c r="BX86" s="160"/>
      <c r="BY86" s="160"/>
      <c r="BZ86" s="160"/>
      <c r="CA86" s="160"/>
      <c r="CB86" s="160"/>
      <c r="CC86" s="160"/>
      <c r="CD86" s="160"/>
      <c r="CE86" s="160"/>
      <c r="CF86" s="160"/>
      <c r="CG86" s="69">
        <f t="shared" si="144"/>
        <v>0</v>
      </c>
      <c r="CH86" s="26">
        <f t="shared" si="82"/>
        <v>0</v>
      </c>
      <c r="CJ86" s="39">
        <v>78</v>
      </c>
      <c r="CK86" s="16">
        <f t="shared" si="145"/>
        <v>0</v>
      </c>
      <c r="CL86" s="51">
        <f t="shared" ca="1" si="136"/>
        <v>0</v>
      </c>
      <c r="CM86" s="51">
        <f t="shared" ca="1" si="136"/>
        <v>0</v>
      </c>
      <c r="CN86" s="51">
        <f t="shared" ca="1" si="136"/>
        <v>0</v>
      </c>
      <c r="CO86" s="51">
        <f t="shared" ca="1" si="146"/>
        <v>0</v>
      </c>
      <c r="CQ86" s="107">
        <f t="shared" si="147"/>
        <v>0</v>
      </c>
      <c r="CR86" s="107">
        <f t="shared" si="148"/>
        <v>0</v>
      </c>
      <c r="CS86" s="107">
        <f t="shared" si="149"/>
        <v>0</v>
      </c>
      <c r="CT86" s="107">
        <f t="shared" si="150"/>
        <v>0</v>
      </c>
      <c r="CU86" s="107">
        <f t="shared" si="151"/>
        <v>0</v>
      </c>
      <c r="CV86" s="107">
        <f t="shared" si="152"/>
        <v>0</v>
      </c>
      <c r="CW86" s="107">
        <f t="shared" si="153"/>
        <v>0</v>
      </c>
      <c r="CX86" s="107">
        <f t="shared" si="154"/>
        <v>0</v>
      </c>
      <c r="CY86" s="107">
        <f t="shared" si="155"/>
        <v>0</v>
      </c>
      <c r="CZ86" s="107">
        <f t="shared" si="156"/>
        <v>0</v>
      </c>
      <c r="DA86" s="107">
        <f t="shared" si="157"/>
        <v>0</v>
      </c>
      <c r="DB86" s="107">
        <f t="shared" si="158"/>
        <v>0</v>
      </c>
      <c r="DC86" s="107">
        <f t="shared" si="159"/>
        <v>0</v>
      </c>
      <c r="DD86" s="107">
        <f t="shared" si="160"/>
        <v>0</v>
      </c>
      <c r="DE86" s="107">
        <f t="shared" si="161"/>
        <v>0</v>
      </c>
      <c r="DF86" s="107">
        <f t="shared" si="162"/>
        <v>0</v>
      </c>
      <c r="DG86" s="107">
        <f t="shared" si="163"/>
        <v>0</v>
      </c>
      <c r="DH86" s="107">
        <f t="shared" si="164"/>
        <v>0</v>
      </c>
      <c r="DI86" s="107">
        <f t="shared" si="165"/>
        <v>0</v>
      </c>
      <c r="DJ86" s="107">
        <f t="shared" si="166"/>
        <v>0</v>
      </c>
      <c r="DK86" s="107">
        <f t="shared" si="167"/>
        <v>0</v>
      </c>
      <c r="DL86" s="107">
        <f t="shared" si="168"/>
        <v>0</v>
      </c>
      <c r="DM86" s="107">
        <f t="shared" si="169"/>
        <v>0</v>
      </c>
      <c r="DN86" s="107">
        <f t="shared" si="170"/>
        <v>0</v>
      </c>
      <c r="DO86" s="107">
        <f t="shared" si="171"/>
        <v>0</v>
      </c>
      <c r="DP86" s="107">
        <f t="shared" si="172"/>
        <v>0</v>
      </c>
      <c r="DQ86" s="107">
        <f t="shared" si="173"/>
        <v>0</v>
      </c>
      <c r="DR86" s="107">
        <f t="shared" si="174"/>
        <v>0</v>
      </c>
      <c r="DS86" s="107">
        <f t="shared" si="175"/>
        <v>0</v>
      </c>
      <c r="DT86" s="107">
        <f t="shared" si="176"/>
        <v>0</v>
      </c>
      <c r="DV86" s="107">
        <f t="shared" si="177"/>
        <v>0</v>
      </c>
      <c r="DW86" s="107">
        <f t="shared" si="178"/>
        <v>0</v>
      </c>
      <c r="DX86" s="107">
        <f t="shared" si="179"/>
        <v>0</v>
      </c>
      <c r="DY86" s="107">
        <f t="shared" si="180"/>
        <v>0</v>
      </c>
      <c r="DZ86" s="107">
        <f t="shared" si="181"/>
        <v>0</v>
      </c>
      <c r="EA86" s="107">
        <f t="shared" si="182"/>
        <v>0</v>
      </c>
      <c r="EB86" s="107">
        <f t="shared" si="183"/>
        <v>0</v>
      </c>
      <c r="EC86" s="107">
        <f t="shared" si="184"/>
        <v>0</v>
      </c>
      <c r="ED86" s="107">
        <f t="shared" si="185"/>
        <v>0</v>
      </c>
      <c r="EE86" s="107">
        <f t="shared" si="186"/>
        <v>0</v>
      </c>
      <c r="EG86" s="195">
        <f t="shared" si="187"/>
        <v>0</v>
      </c>
      <c r="EH86" s="195">
        <f t="shared" si="188"/>
        <v>0</v>
      </c>
      <c r="EI86" s="195">
        <f t="shared" si="189"/>
        <v>0</v>
      </c>
      <c r="EJ86" s="195">
        <f t="shared" si="190"/>
        <v>0</v>
      </c>
      <c r="EK86" s="195">
        <f t="shared" si="191"/>
        <v>0</v>
      </c>
      <c r="EL86" s="195">
        <f t="shared" si="192"/>
        <v>0</v>
      </c>
      <c r="EM86" s="195">
        <f t="shared" si="193"/>
        <v>0</v>
      </c>
      <c r="EN86" s="195">
        <f t="shared" si="194"/>
        <v>0</v>
      </c>
      <c r="EO86" s="195">
        <f t="shared" si="195"/>
        <v>0</v>
      </c>
      <c r="EP86" s="195">
        <f t="shared" si="196"/>
        <v>0</v>
      </c>
    </row>
    <row r="87" spans="2:146" x14ac:dyDescent="0.2">
      <c r="B87" s="126">
        <f t="shared" si="137"/>
        <v>1</v>
      </c>
      <c r="C87" s="126" t="str">
        <f t="shared" ca="1" si="138"/>
        <v/>
      </c>
      <c r="D87" s="126" t="str">
        <f t="shared" ca="1" si="139"/>
        <v/>
      </c>
      <c r="E87" s="126" t="str">
        <f t="shared" ca="1" si="140"/>
        <v/>
      </c>
      <c r="F87" s="127" t="str">
        <f ca="1">OFFSET(prihlasky!$H$1,$CJ87,0)</f>
        <v/>
      </c>
      <c r="G87" s="127" t="str">
        <f ca="1">IF(OFFSET(prihlasky!$B$1,$CJ87,0)="","",(OFFSET(prihlasky!$B$1,$CJ87,0)))</f>
        <v/>
      </c>
      <c r="H87" s="127">
        <f ca="1">OFFSET(prihlasky!$I$1,$CJ87,0)</f>
        <v>0</v>
      </c>
      <c r="I87" s="127">
        <f ca="1">OFFSET(prihlasky!$A$1,$CJ87,0)</f>
        <v>0</v>
      </c>
      <c r="J87" s="126">
        <f t="shared" si="141"/>
        <v>0</v>
      </c>
      <c r="K87" s="159">
        <f t="shared" si="142"/>
        <v>0</v>
      </c>
      <c r="L87" s="131">
        <f t="shared" ca="1" si="143"/>
        <v>0</v>
      </c>
      <c r="M87" s="127" t="str">
        <f ca="1">IF(OR(CH87=0,ISERROR(MATCH(I87,KKoef!E:E,0))),"",MATCH(I87,KKoef!E:E,0)-1)</f>
        <v/>
      </c>
      <c r="N87" s="127" t="str">
        <f ca="1">IF(M87="","",OFFSET(KKoef!$B$1,M87,0))</f>
        <v/>
      </c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250"/>
      <c r="AA87" s="119">
        <f t="shared" ca="1" si="80"/>
        <v>0</v>
      </c>
      <c r="AB87" s="252">
        <f t="shared" si="197"/>
        <v>0</v>
      </c>
      <c r="AC87" s="119">
        <f t="shared" si="198"/>
        <v>0</v>
      </c>
      <c r="AD87" s="252">
        <f t="shared" si="199"/>
        <v>0</v>
      </c>
      <c r="AE87" s="170">
        <f t="shared" ca="1" si="81"/>
        <v>0</v>
      </c>
      <c r="AF87" s="22"/>
      <c r="AG87" s="224"/>
      <c r="AH87" s="194"/>
      <c r="AI87" s="194"/>
      <c r="AJ87" s="194"/>
      <c r="AK87" s="225"/>
      <c r="AL87" s="224"/>
      <c r="AM87" s="194"/>
      <c r="AN87" s="194"/>
      <c r="AO87" s="194"/>
      <c r="AP87" s="225"/>
      <c r="AQ87" s="224"/>
      <c r="AR87" s="194"/>
      <c r="AS87" s="194"/>
      <c r="AT87" s="194"/>
      <c r="AU87" s="225"/>
      <c r="AV87" s="224"/>
      <c r="AW87" s="194"/>
      <c r="AX87" s="194"/>
      <c r="AY87" s="194"/>
      <c r="AZ87" s="225"/>
      <c r="BA87" s="224"/>
      <c r="BB87" s="194"/>
      <c r="BC87" s="194"/>
      <c r="BD87" s="194"/>
      <c r="BE87" s="225"/>
      <c r="BF87" s="224"/>
      <c r="BG87" s="194"/>
      <c r="BH87" s="194"/>
      <c r="BI87" s="194"/>
      <c r="BJ87" s="225"/>
      <c r="BK87" s="212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215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69">
        <f t="shared" si="144"/>
        <v>0</v>
      </c>
      <c r="CH87" s="26">
        <f t="shared" si="82"/>
        <v>0</v>
      </c>
      <c r="CJ87" s="39">
        <v>79</v>
      </c>
      <c r="CK87" s="16">
        <f t="shared" si="145"/>
        <v>0</v>
      </c>
      <c r="CL87" s="51">
        <f t="shared" ca="1" si="136"/>
        <v>0</v>
      </c>
      <c r="CM87" s="51">
        <f t="shared" ca="1" si="136"/>
        <v>0</v>
      </c>
      <c r="CN87" s="51">
        <f t="shared" ca="1" si="136"/>
        <v>0</v>
      </c>
      <c r="CO87" s="51">
        <f t="shared" ca="1" si="146"/>
        <v>0</v>
      </c>
      <c r="CQ87" s="107">
        <f t="shared" si="147"/>
        <v>0</v>
      </c>
      <c r="CR87" s="107">
        <f t="shared" si="148"/>
        <v>0</v>
      </c>
      <c r="CS87" s="107">
        <f t="shared" si="149"/>
        <v>0</v>
      </c>
      <c r="CT87" s="107">
        <f t="shared" si="150"/>
        <v>0</v>
      </c>
      <c r="CU87" s="107">
        <f t="shared" si="151"/>
        <v>0</v>
      </c>
      <c r="CV87" s="107">
        <f t="shared" si="152"/>
        <v>0</v>
      </c>
      <c r="CW87" s="107">
        <f t="shared" si="153"/>
        <v>0</v>
      </c>
      <c r="CX87" s="107">
        <f t="shared" si="154"/>
        <v>0</v>
      </c>
      <c r="CY87" s="107">
        <f t="shared" si="155"/>
        <v>0</v>
      </c>
      <c r="CZ87" s="107">
        <f t="shared" si="156"/>
        <v>0</v>
      </c>
      <c r="DA87" s="107">
        <f t="shared" si="157"/>
        <v>0</v>
      </c>
      <c r="DB87" s="107">
        <f t="shared" si="158"/>
        <v>0</v>
      </c>
      <c r="DC87" s="107">
        <f t="shared" si="159"/>
        <v>0</v>
      </c>
      <c r="DD87" s="107">
        <f t="shared" si="160"/>
        <v>0</v>
      </c>
      <c r="DE87" s="107">
        <f t="shared" si="161"/>
        <v>0</v>
      </c>
      <c r="DF87" s="107">
        <f t="shared" si="162"/>
        <v>0</v>
      </c>
      <c r="DG87" s="107">
        <f t="shared" si="163"/>
        <v>0</v>
      </c>
      <c r="DH87" s="107">
        <f t="shared" si="164"/>
        <v>0</v>
      </c>
      <c r="DI87" s="107">
        <f t="shared" si="165"/>
        <v>0</v>
      </c>
      <c r="DJ87" s="107">
        <f t="shared" si="166"/>
        <v>0</v>
      </c>
      <c r="DK87" s="107">
        <f t="shared" si="167"/>
        <v>0</v>
      </c>
      <c r="DL87" s="107">
        <f t="shared" si="168"/>
        <v>0</v>
      </c>
      <c r="DM87" s="107">
        <f t="shared" si="169"/>
        <v>0</v>
      </c>
      <c r="DN87" s="107">
        <f t="shared" si="170"/>
        <v>0</v>
      </c>
      <c r="DO87" s="107">
        <f t="shared" si="171"/>
        <v>0</v>
      </c>
      <c r="DP87" s="107">
        <f t="shared" si="172"/>
        <v>0</v>
      </c>
      <c r="DQ87" s="107">
        <f t="shared" si="173"/>
        <v>0</v>
      </c>
      <c r="DR87" s="107">
        <f t="shared" si="174"/>
        <v>0</v>
      </c>
      <c r="DS87" s="107">
        <f t="shared" si="175"/>
        <v>0</v>
      </c>
      <c r="DT87" s="107">
        <f t="shared" si="176"/>
        <v>0</v>
      </c>
      <c r="DV87" s="107">
        <f t="shared" si="177"/>
        <v>0</v>
      </c>
      <c r="DW87" s="107">
        <f t="shared" si="178"/>
        <v>0</v>
      </c>
      <c r="DX87" s="107">
        <f t="shared" si="179"/>
        <v>0</v>
      </c>
      <c r="DY87" s="107">
        <f t="shared" si="180"/>
        <v>0</v>
      </c>
      <c r="DZ87" s="107">
        <f t="shared" si="181"/>
        <v>0</v>
      </c>
      <c r="EA87" s="107">
        <f t="shared" si="182"/>
        <v>0</v>
      </c>
      <c r="EB87" s="107">
        <f t="shared" si="183"/>
        <v>0</v>
      </c>
      <c r="EC87" s="107">
        <f t="shared" si="184"/>
        <v>0</v>
      </c>
      <c r="ED87" s="107">
        <f t="shared" si="185"/>
        <v>0</v>
      </c>
      <c r="EE87" s="107">
        <f t="shared" si="186"/>
        <v>0</v>
      </c>
      <c r="EG87" s="195">
        <f t="shared" si="187"/>
        <v>0</v>
      </c>
      <c r="EH87" s="195">
        <f t="shared" si="188"/>
        <v>0</v>
      </c>
      <c r="EI87" s="195">
        <f t="shared" si="189"/>
        <v>0</v>
      </c>
      <c r="EJ87" s="195">
        <f t="shared" si="190"/>
        <v>0</v>
      </c>
      <c r="EK87" s="195">
        <f t="shared" si="191"/>
        <v>0</v>
      </c>
      <c r="EL87" s="195">
        <f t="shared" si="192"/>
        <v>0</v>
      </c>
      <c r="EM87" s="195">
        <f t="shared" si="193"/>
        <v>0</v>
      </c>
      <c r="EN87" s="195">
        <f t="shared" si="194"/>
        <v>0</v>
      </c>
      <c r="EO87" s="195">
        <f t="shared" si="195"/>
        <v>0</v>
      </c>
      <c r="EP87" s="195">
        <f t="shared" si="196"/>
        <v>0</v>
      </c>
    </row>
    <row r="88" spans="2:146" x14ac:dyDescent="0.2">
      <c r="B88" s="126">
        <f t="shared" si="137"/>
        <v>1</v>
      </c>
      <c r="C88" s="126" t="str">
        <f t="shared" ca="1" si="138"/>
        <v/>
      </c>
      <c r="D88" s="126" t="str">
        <f t="shared" ca="1" si="139"/>
        <v/>
      </c>
      <c r="E88" s="126" t="str">
        <f t="shared" ca="1" si="140"/>
        <v/>
      </c>
      <c r="F88" s="127" t="str">
        <f ca="1">OFFSET(prihlasky!$H$1,$CJ88,0)</f>
        <v/>
      </c>
      <c r="G88" s="127" t="str">
        <f ca="1">IF(OFFSET(prihlasky!$B$1,$CJ88,0)="","",(OFFSET(prihlasky!$B$1,$CJ88,0)))</f>
        <v/>
      </c>
      <c r="H88" s="127">
        <f ca="1">OFFSET(prihlasky!$I$1,$CJ88,0)</f>
        <v>0</v>
      </c>
      <c r="I88" s="127">
        <f ca="1">OFFSET(prihlasky!$A$1,$CJ88,0)</f>
        <v>0</v>
      </c>
      <c r="J88" s="126">
        <f t="shared" si="141"/>
        <v>0</v>
      </c>
      <c r="K88" s="159">
        <f t="shared" si="142"/>
        <v>0</v>
      </c>
      <c r="L88" s="131">
        <f t="shared" ca="1" si="143"/>
        <v>0</v>
      </c>
      <c r="M88" s="127" t="str">
        <f ca="1">IF(OR(CH88=0,ISERROR(MATCH(I88,KKoef!E:E,0))),"",MATCH(I88,KKoef!E:E,0)-1)</f>
        <v/>
      </c>
      <c r="N88" s="127" t="str">
        <f ca="1">IF(M88="","",OFFSET(KKoef!$B$1,M88,0))</f>
        <v/>
      </c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250"/>
      <c r="AA88" s="119">
        <f t="shared" ca="1" si="80"/>
        <v>0</v>
      </c>
      <c r="AB88" s="252">
        <f t="shared" si="197"/>
        <v>0</v>
      </c>
      <c r="AC88" s="119">
        <f t="shared" si="198"/>
        <v>0</v>
      </c>
      <c r="AD88" s="252">
        <f t="shared" si="199"/>
        <v>0</v>
      </c>
      <c r="AE88" s="170">
        <f t="shared" ca="1" si="81"/>
        <v>0</v>
      </c>
      <c r="AF88" s="22"/>
      <c r="AG88" s="224"/>
      <c r="AH88" s="194"/>
      <c r="AI88" s="194"/>
      <c r="AJ88" s="194"/>
      <c r="AK88" s="225"/>
      <c r="AL88" s="224"/>
      <c r="AM88" s="194"/>
      <c r="AN88" s="194"/>
      <c r="AO88" s="194"/>
      <c r="AP88" s="225"/>
      <c r="AQ88" s="224"/>
      <c r="AR88" s="194"/>
      <c r="AS88" s="194"/>
      <c r="AT88" s="194"/>
      <c r="AU88" s="225"/>
      <c r="AV88" s="224"/>
      <c r="AW88" s="194"/>
      <c r="AX88" s="194"/>
      <c r="AY88" s="194"/>
      <c r="AZ88" s="225"/>
      <c r="BA88" s="224"/>
      <c r="BB88" s="194"/>
      <c r="BC88" s="194"/>
      <c r="BD88" s="194"/>
      <c r="BE88" s="225"/>
      <c r="BF88" s="224"/>
      <c r="BG88" s="194"/>
      <c r="BH88" s="194"/>
      <c r="BI88" s="194"/>
      <c r="BJ88" s="225"/>
      <c r="BK88" s="212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215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69">
        <f t="shared" si="144"/>
        <v>0</v>
      </c>
      <c r="CH88" s="26">
        <f t="shared" si="82"/>
        <v>0</v>
      </c>
      <c r="CJ88" s="39">
        <v>80</v>
      </c>
      <c r="CK88" s="16">
        <f t="shared" si="145"/>
        <v>0</v>
      </c>
      <c r="CL88" s="51">
        <f t="shared" ca="1" si="136"/>
        <v>0</v>
      </c>
      <c r="CM88" s="51">
        <f t="shared" ca="1" si="136"/>
        <v>0</v>
      </c>
      <c r="CN88" s="51">
        <f t="shared" ca="1" si="136"/>
        <v>0</v>
      </c>
      <c r="CO88" s="51">
        <f t="shared" ca="1" si="146"/>
        <v>0</v>
      </c>
      <c r="CQ88" s="107">
        <f t="shared" si="147"/>
        <v>0</v>
      </c>
      <c r="CR88" s="107">
        <f t="shared" si="148"/>
        <v>0</v>
      </c>
      <c r="CS88" s="107">
        <f t="shared" si="149"/>
        <v>0</v>
      </c>
      <c r="CT88" s="107">
        <f t="shared" si="150"/>
        <v>0</v>
      </c>
      <c r="CU88" s="107">
        <f t="shared" si="151"/>
        <v>0</v>
      </c>
      <c r="CV88" s="107">
        <f t="shared" si="152"/>
        <v>0</v>
      </c>
      <c r="CW88" s="107">
        <f t="shared" si="153"/>
        <v>0</v>
      </c>
      <c r="CX88" s="107">
        <f t="shared" si="154"/>
        <v>0</v>
      </c>
      <c r="CY88" s="107">
        <f t="shared" si="155"/>
        <v>0</v>
      </c>
      <c r="CZ88" s="107">
        <f t="shared" si="156"/>
        <v>0</v>
      </c>
      <c r="DA88" s="107">
        <f t="shared" si="157"/>
        <v>0</v>
      </c>
      <c r="DB88" s="107">
        <f t="shared" si="158"/>
        <v>0</v>
      </c>
      <c r="DC88" s="107">
        <f t="shared" si="159"/>
        <v>0</v>
      </c>
      <c r="DD88" s="107">
        <f t="shared" si="160"/>
        <v>0</v>
      </c>
      <c r="DE88" s="107">
        <f t="shared" si="161"/>
        <v>0</v>
      </c>
      <c r="DF88" s="107">
        <f t="shared" si="162"/>
        <v>0</v>
      </c>
      <c r="DG88" s="107">
        <f t="shared" si="163"/>
        <v>0</v>
      </c>
      <c r="DH88" s="107">
        <f t="shared" si="164"/>
        <v>0</v>
      </c>
      <c r="DI88" s="107">
        <f t="shared" si="165"/>
        <v>0</v>
      </c>
      <c r="DJ88" s="107">
        <f t="shared" si="166"/>
        <v>0</v>
      </c>
      <c r="DK88" s="107">
        <f t="shared" si="167"/>
        <v>0</v>
      </c>
      <c r="DL88" s="107">
        <f t="shared" si="168"/>
        <v>0</v>
      </c>
      <c r="DM88" s="107">
        <f t="shared" si="169"/>
        <v>0</v>
      </c>
      <c r="DN88" s="107">
        <f t="shared" si="170"/>
        <v>0</v>
      </c>
      <c r="DO88" s="107">
        <f t="shared" si="171"/>
        <v>0</v>
      </c>
      <c r="DP88" s="107">
        <f t="shared" si="172"/>
        <v>0</v>
      </c>
      <c r="DQ88" s="107">
        <f t="shared" si="173"/>
        <v>0</v>
      </c>
      <c r="DR88" s="107">
        <f t="shared" si="174"/>
        <v>0</v>
      </c>
      <c r="DS88" s="107">
        <f t="shared" si="175"/>
        <v>0</v>
      </c>
      <c r="DT88" s="107">
        <f t="shared" si="176"/>
        <v>0</v>
      </c>
      <c r="DV88" s="107">
        <f t="shared" si="177"/>
        <v>0</v>
      </c>
      <c r="DW88" s="107">
        <f t="shared" si="178"/>
        <v>0</v>
      </c>
      <c r="DX88" s="107">
        <f t="shared" si="179"/>
        <v>0</v>
      </c>
      <c r="DY88" s="107">
        <f t="shared" si="180"/>
        <v>0</v>
      </c>
      <c r="DZ88" s="107">
        <f t="shared" si="181"/>
        <v>0</v>
      </c>
      <c r="EA88" s="107">
        <f t="shared" si="182"/>
        <v>0</v>
      </c>
      <c r="EB88" s="107">
        <f t="shared" si="183"/>
        <v>0</v>
      </c>
      <c r="EC88" s="107">
        <f t="shared" si="184"/>
        <v>0</v>
      </c>
      <c r="ED88" s="107">
        <f t="shared" si="185"/>
        <v>0</v>
      </c>
      <c r="EE88" s="107">
        <f t="shared" si="186"/>
        <v>0</v>
      </c>
      <c r="EG88" s="195">
        <f t="shared" si="187"/>
        <v>0</v>
      </c>
      <c r="EH88" s="195">
        <f t="shared" si="188"/>
        <v>0</v>
      </c>
      <c r="EI88" s="195">
        <f t="shared" si="189"/>
        <v>0</v>
      </c>
      <c r="EJ88" s="195">
        <f t="shared" si="190"/>
        <v>0</v>
      </c>
      <c r="EK88" s="195">
        <f t="shared" si="191"/>
        <v>0</v>
      </c>
      <c r="EL88" s="195">
        <f t="shared" si="192"/>
        <v>0</v>
      </c>
      <c r="EM88" s="195">
        <f t="shared" si="193"/>
        <v>0</v>
      </c>
      <c r="EN88" s="195">
        <f t="shared" si="194"/>
        <v>0</v>
      </c>
      <c r="EO88" s="195">
        <f t="shared" si="195"/>
        <v>0</v>
      </c>
      <c r="EP88" s="195">
        <f t="shared" si="196"/>
        <v>0</v>
      </c>
    </row>
    <row r="89" spans="2:146" x14ac:dyDescent="0.2">
      <c r="B89" s="126">
        <f t="shared" si="137"/>
        <v>1</v>
      </c>
      <c r="C89" s="126" t="str">
        <f t="shared" ca="1" si="138"/>
        <v/>
      </c>
      <c r="D89" s="126" t="str">
        <f t="shared" ca="1" si="139"/>
        <v/>
      </c>
      <c r="E89" s="126" t="str">
        <f t="shared" ca="1" si="140"/>
        <v/>
      </c>
      <c r="F89" s="127" t="str">
        <f ca="1">OFFSET(prihlasky!$H$1,$CJ89,0)</f>
        <v/>
      </c>
      <c r="G89" s="127" t="str">
        <f ca="1">IF(OFFSET(prihlasky!$B$1,$CJ89,0)="","",(OFFSET(prihlasky!$B$1,$CJ89,0)))</f>
        <v/>
      </c>
      <c r="H89" s="127">
        <f ca="1">OFFSET(prihlasky!$I$1,$CJ89,0)</f>
        <v>0</v>
      </c>
      <c r="I89" s="127">
        <f ca="1">OFFSET(prihlasky!$A$1,$CJ89,0)</f>
        <v>0</v>
      </c>
      <c r="J89" s="126">
        <f t="shared" si="141"/>
        <v>0</v>
      </c>
      <c r="K89" s="159">
        <f t="shared" si="142"/>
        <v>0</v>
      </c>
      <c r="L89" s="131">
        <f t="shared" ca="1" si="143"/>
        <v>0</v>
      </c>
      <c r="M89" s="127" t="str">
        <f ca="1">IF(OR(CH89=0,ISERROR(MATCH(I89,KKoef!E:E,0))),"",MATCH(I89,KKoef!E:E,0)-1)</f>
        <v/>
      </c>
      <c r="N89" s="127" t="str">
        <f ca="1">IF(M89="","",OFFSET(KKoef!$B$1,M89,0))</f>
        <v/>
      </c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250"/>
      <c r="AA89" s="119">
        <f t="shared" ca="1" si="80"/>
        <v>0</v>
      </c>
      <c r="AB89" s="252">
        <f t="shared" si="197"/>
        <v>0</v>
      </c>
      <c r="AC89" s="119">
        <f t="shared" si="198"/>
        <v>0</v>
      </c>
      <c r="AD89" s="252">
        <f t="shared" si="199"/>
        <v>0</v>
      </c>
      <c r="AE89" s="170">
        <f t="shared" ca="1" si="81"/>
        <v>0</v>
      </c>
      <c r="AF89" s="22"/>
      <c r="AG89" s="224"/>
      <c r="AH89" s="194"/>
      <c r="AI89" s="194"/>
      <c r="AJ89" s="194"/>
      <c r="AK89" s="225"/>
      <c r="AL89" s="224"/>
      <c r="AM89" s="194"/>
      <c r="AN89" s="194"/>
      <c r="AO89" s="194"/>
      <c r="AP89" s="225"/>
      <c r="AQ89" s="224"/>
      <c r="AR89" s="194"/>
      <c r="AS89" s="194"/>
      <c r="AT89" s="194"/>
      <c r="AU89" s="225"/>
      <c r="AV89" s="224"/>
      <c r="AW89" s="194"/>
      <c r="AX89" s="194"/>
      <c r="AY89" s="194"/>
      <c r="AZ89" s="225"/>
      <c r="BA89" s="224"/>
      <c r="BB89" s="194"/>
      <c r="BC89" s="194"/>
      <c r="BD89" s="194"/>
      <c r="BE89" s="225"/>
      <c r="BF89" s="224"/>
      <c r="BG89" s="194"/>
      <c r="BH89" s="194"/>
      <c r="BI89" s="194"/>
      <c r="BJ89" s="225"/>
      <c r="BK89" s="212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215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69">
        <f t="shared" si="144"/>
        <v>0</v>
      </c>
      <c r="CH89" s="26">
        <f t="shared" si="82"/>
        <v>0</v>
      </c>
      <c r="CJ89" s="39">
        <v>81</v>
      </c>
      <c r="CK89" s="16">
        <f t="shared" si="145"/>
        <v>0</v>
      </c>
      <c r="CL89" s="51">
        <f t="shared" ref="CL89:CN108" ca="1" si="200">IF($H89=CL$8,$CK89,0)</f>
        <v>0</v>
      </c>
      <c r="CM89" s="51">
        <f t="shared" ca="1" si="200"/>
        <v>0</v>
      </c>
      <c r="CN89" s="51">
        <f t="shared" ca="1" si="200"/>
        <v>0</v>
      </c>
      <c r="CO89" s="51">
        <f t="shared" ca="1" si="146"/>
        <v>0</v>
      </c>
      <c r="CQ89" s="107">
        <f t="shared" si="147"/>
        <v>0</v>
      </c>
      <c r="CR89" s="107">
        <f t="shared" si="148"/>
        <v>0</v>
      </c>
      <c r="CS89" s="107">
        <f t="shared" si="149"/>
        <v>0</v>
      </c>
      <c r="CT89" s="107">
        <f t="shared" si="150"/>
        <v>0</v>
      </c>
      <c r="CU89" s="107">
        <f t="shared" si="151"/>
        <v>0</v>
      </c>
      <c r="CV89" s="107">
        <f t="shared" si="152"/>
        <v>0</v>
      </c>
      <c r="CW89" s="107">
        <f t="shared" si="153"/>
        <v>0</v>
      </c>
      <c r="CX89" s="107">
        <f t="shared" si="154"/>
        <v>0</v>
      </c>
      <c r="CY89" s="107">
        <f t="shared" si="155"/>
        <v>0</v>
      </c>
      <c r="CZ89" s="107">
        <f t="shared" si="156"/>
        <v>0</v>
      </c>
      <c r="DA89" s="107">
        <f t="shared" si="157"/>
        <v>0</v>
      </c>
      <c r="DB89" s="107">
        <f t="shared" si="158"/>
        <v>0</v>
      </c>
      <c r="DC89" s="107">
        <f t="shared" si="159"/>
        <v>0</v>
      </c>
      <c r="DD89" s="107">
        <f t="shared" si="160"/>
        <v>0</v>
      </c>
      <c r="DE89" s="107">
        <f t="shared" si="161"/>
        <v>0</v>
      </c>
      <c r="DF89" s="107">
        <f t="shared" si="162"/>
        <v>0</v>
      </c>
      <c r="DG89" s="107">
        <f t="shared" si="163"/>
        <v>0</v>
      </c>
      <c r="DH89" s="107">
        <f t="shared" si="164"/>
        <v>0</v>
      </c>
      <c r="DI89" s="107">
        <f t="shared" si="165"/>
        <v>0</v>
      </c>
      <c r="DJ89" s="107">
        <f t="shared" si="166"/>
        <v>0</v>
      </c>
      <c r="DK89" s="107">
        <f t="shared" si="167"/>
        <v>0</v>
      </c>
      <c r="DL89" s="107">
        <f t="shared" si="168"/>
        <v>0</v>
      </c>
      <c r="DM89" s="107">
        <f t="shared" si="169"/>
        <v>0</v>
      </c>
      <c r="DN89" s="107">
        <f t="shared" si="170"/>
        <v>0</v>
      </c>
      <c r="DO89" s="107">
        <f t="shared" si="171"/>
        <v>0</v>
      </c>
      <c r="DP89" s="107">
        <f t="shared" si="172"/>
        <v>0</v>
      </c>
      <c r="DQ89" s="107">
        <f t="shared" si="173"/>
        <v>0</v>
      </c>
      <c r="DR89" s="107">
        <f t="shared" si="174"/>
        <v>0</v>
      </c>
      <c r="DS89" s="107">
        <f t="shared" si="175"/>
        <v>0</v>
      </c>
      <c r="DT89" s="107">
        <f t="shared" si="176"/>
        <v>0</v>
      </c>
      <c r="DV89" s="107">
        <f t="shared" si="177"/>
        <v>0</v>
      </c>
      <c r="DW89" s="107">
        <f t="shared" si="178"/>
        <v>0</v>
      </c>
      <c r="DX89" s="107">
        <f t="shared" si="179"/>
        <v>0</v>
      </c>
      <c r="DY89" s="107">
        <f t="shared" si="180"/>
        <v>0</v>
      </c>
      <c r="DZ89" s="107">
        <f t="shared" si="181"/>
        <v>0</v>
      </c>
      <c r="EA89" s="107">
        <f t="shared" si="182"/>
        <v>0</v>
      </c>
      <c r="EB89" s="107">
        <f t="shared" si="183"/>
        <v>0</v>
      </c>
      <c r="EC89" s="107">
        <f t="shared" si="184"/>
        <v>0</v>
      </c>
      <c r="ED89" s="107">
        <f t="shared" si="185"/>
        <v>0</v>
      </c>
      <c r="EE89" s="107">
        <f t="shared" si="186"/>
        <v>0</v>
      </c>
      <c r="EG89" s="195">
        <f t="shared" si="187"/>
        <v>0</v>
      </c>
      <c r="EH89" s="195">
        <f t="shared" si="188"/>
        <v>0</v>
      </c>
      <c r="EI89" s="195">
        <f t="shared" si="189"/>
        <v>0</v>
      </c>
      <c r="EJ89" s="195">
        <f t="shared" si="190"/>
        <v>0</v>
      </c>
      <c r="EK89" s="195">
        <f t="shared" si="191"/>
        <v>0</v>
      </c>
      <c r="EL89" s="195">
        <f t="shared" si="192"/>
        <v>0</v>
      </c>
      <c r="EM89" s="195">
        <f t="shared" si="193"/>
        <v>0</v>
      </c>
      <c r="EN89" s="195">
        <f t="shared" si="194"/>
        <v>0</v>
      </c>
      <c r="EO89" s="195">
        <f t="shared" si="195"/>
        <v>0</v>
      </c>
      <c r="EP89" s="195">
        <f t="shared" si="196"/>
        <v>0</v>
      </c>
    </row>
    <row r="90" spans="2:146" x14ac:dyDescent="0.2">
      <c r="B90" s="126">
        <f t="shared" si="137"/>
        <v>1</v>
      </c>
      <c r="C90" s="126" t="str">
        <f t="shared" ca="1" si="138"/>
        <v/>
      </c>
      <c r="D90" s="126" t="str">
        <f t="shared" ca="1" si="139"/>
        <v/>
      </c>
      <c r="E90" s="126" t="str">
        <f t="shared" ca="1" si="140"/>
        <v/>
      </c>
      <c r="F90" s="127" t="str">
        <f ca="1">OFFSET(prihlasky!$H$1,$CJ90,0)</f>
        <v/>
      </c>
      <c r="G90" s="127" t="str">
        <f ca="1">IF(OFFSET(prihlasky!$B$1,$CJ90,0)="","",(OFFSET(prihlasky!$B$1,$CJ90,0)))</f>
        <v/>
      </c>
      <c r="H90" s="127">
        <f ca="1">OFFSET(prihlasky!$I$1,$CJ90,0)</f>
        <v>0</v>
      </c>
      <c r="I90" s="127">
        <f ca="1">OFFSET(prihlasky!$A$1,$CJ90,0)</f>
        <v>0</v>
      </c>
      <c r="J90" s="126">
        <f t="shared" si="141"/>
        <v>0</v>
      </c>
      <c r="K90" s="159">
        <f t="shared" si="142"/>
        <v>0</v>
      </c>
      <c r="L90" s="131">
        <f t="shared" ca="1" si="143"/>
        <v>0</v>
      </c>
      <c r="M90" s="127" t="str">
        <f ca="1">IF(OR(CH90=0,ISERROR(MATCH(I90,KKoef!E:E,0))),"",MATCH(I90,KKoef!E:E,0)-1)</f>
        <v/>
      </c>
      <c r="N90" s="127" t="str">
        <f ca="1">IF(M90="","",OFFSET(KKoef!$B$1,M90,0))</f>
        <v/>
      </c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250"/>
      <c r="AA90" s="119">
        <f t="shared" ca="1" si="80"/>
        <v>0</v>
      </c>
      <c r="AB90" s="252">
        <f t="shared" si="197"/>
        <v>0</v>
      </c>
      <c r="AC90" s="119">
        <f t="shared" si="198"/>
        <v>0</v>
      </c>
      <c r="AD90" s="252">
        <f t="shared" si="199"/>
        <v>0</v>
      </c>
      <c r="AE90" s="170">
        <f t="shared" ca="1" si="81"/>
        <v>0</v>
      </c>
      <c r="AF90" s="22"/>
      <c r="AG90" s="224"/>
      <c r="AH90" s="194"/>
      <c r="AI90" s="194"/>
      <c r="AJ90" s="194"/>
      <c r="AK90" s="225"/>
      <c r="AL90" s="224"/>
      <c r="AM90" s="194"/>
      <c r="AN90" s="194"/>
      <c r="AO90" s="194"/>
      <c r="AP90" s="225"/>
      <c r="AQ90" s="224"/>
      <c r="AR90" s="194"/>
      <c r="AS90" s="194"/>
      <c r="AT90" s="194"/>
      <c r="AU90" s="225"/>
      <c r="AV90" s="224"/>
      <c r="AW90" s="194"/>
      <c r="AX90" s="194"/>
      <c r="AY90" s="194"/>
      <c r="AZ90" s="225"/>
      <c r="BA90" s="224"/>
      <c r="BB90" s="194"/>
      <c r="BC90" s="194"/>
      <c r="BD90" s="194"/>
      <c r="BE90" s="225"/>
      <c r="BF90" s="224"/>
      <c r="BG90" s="194"/>
      <c r="BH90" s="194"/>
      <c r="BI90" s="194"/>
      <c r="BJ90" s="225"/>
      <c r="BK90" s="212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215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69">
        <f t="shared" si="144"/>
        <v>0</v>
      </c>
      <c r="CH90" s="26">
        <f t="shared" si="82"/>
        <v>0</v>
      </c>
      <c r="CJ90" s="39">
        <v>82</v>
      </c>
      <c r="CK90" s="16">
        <f t="shared" si="145"/>
        <v>0</v>
      </c>
      <c r="CL90" s="51">
        <f t="shared" ca="1" si="200"/>
        <v>0</v>
      </c>
      <c r="CM90" s="51">
        <f t="shared" ca="1" si="200"/>
        <v>0</v>
      </c>
      <c r="CN90" s="51">
        <f t="shared" ca="1" si="200"/>
        <v>0</v>
      </c>
      <c r="CO90" s="51">
        <f t="shared" ca="1" si="146"/>
        <v>0</v>
      </c>
      <c r="CQ90" s="107">
        <f t="shared" si="147"/>
        <v>0</v>
      </c>
      <c r="CR90" s="107">
        <f t="shared" si="148"/>
        <v>0</v>
      </c>
      <c r="CS90" s="107">
        <f t="shared" si="149"/>
        <v>0</v>
      </c>
      <c r="CT90" s="107">
        <f t="shared" si="150"/>
        <v>0</v>
      </c>
      <c r="CU90" s="107">
        <f t="shared" si="151"/>
        <v>0</v>
      </c>
      <c r="CV90" s="107">
        <f t="shared" si="152"/>
        <v>0</v>
      </c>
      <c r="CW90" s="107">
        <f t="shared" si="153"/>
        <v>0</v>
      </c>
      <c r="CX90" s="107">
        <f t="shared" si="154"/>
        <v>0</v>
      </c>
      <c r="CY90" s="107">
        <f t="shared" si="155"/>
        <v>0</v>
      </c>
      <c r="CZ90" s="107">
        <f t="shared" si="156"/>
        <v>0</v>
      </c>
      <c r="DA90" s="107">
        <f t="shared" si="157"/>
        <v>0</v>
      </c>
      <c r="DB90" s="107">
        <f t="shared" si="158"/>
        <v>0</v>
      </c>
      <c r="DC90" s="107">
        <f t="shared" si="159"/>
        <v>0</v>
      </c>
      <c r="DD90" s="107">
        <f t="shared" si="160"/>
        <v>0</v>
      </c>
      <c r="DE90" s="107">
        <f t="shared" si="161"/>
        <v>0</v>
      </c>
      <c r="DF90" s="107">
        <f t="shared" si="162"/>
        <v>0</v>
      </c>
      <c r="DG90" s="107">
        <f t="shared" si="163"/>
        <v>0</v>
      </c>
      <c r="DH90" s="107">
        <f t="shared" si="164"/>
        <v>0</v>
      </c>
      <c r="DI90" s="107">
        <f t="shared" si="165"/>
        <v>0</v>
      </c>
      <c r="DJ90" s="107">
        <f t="shared" si="166"/>
        <v>0</v>
      </c>
      <c r="DK90" s="107">
        <f t="shared" si="167"/>
        <v>0</v>
      </c>
      <c r="DL90" s="107">
        <f t="shared" si="168"/>
        <v>0</v>
      </c>
      <c r="DM90" s="107">
        <f t="shared" si="169"/>
        <v>0</v>
      </c>
      <c r="DN90" s="107">
        <f t="shared" si="170"/>
        <v>0</v>
      </c>
      <c r="DO90" s="107">
        <f t="shared" si="171"/>
        <v>0</v>
      </c>
      <c r="DP90" s="107">
        <f t="shared" si="172"/>
        <v>0</v>
      </c>
      <c r="DQ90" s="107">
        <f t="shared" si="173"/>
        <v>0</v>
      </c>
      <c r="DR90" s="107">
        <f t="shared" si="174"/>
        <v>0</v>
      </c>
      <c r="DS90" s="107">
        <f t="shared" si="175"/>
        <v>0</v>
      </c>
      <c r="DT90" s="107">
        <f t="shared" si="176"/>
        <v>0</v>
      </c>
      <c r="DV90" s="107">
        <f t="shared" si="177"/>
        <v>0</v>
      </c>
      <c r="DW90" s="107">
        <f t="shared" si="178"/>
        <v>0</v>
      </c>
      <c r="DX90" s="107">
        <f t="shared" si="179"/>
        <v>0</v>
      </c>
      <c r="DY90" s="107">
        <f t="shared" si="180"/>
        <v>0</v>
      </c>
      <c r="DZ90" s="107">
        <f t="shared" si="181"/>
        <v>0</v>
      </c>
      <c r="EA90" s="107">
        <f t="shared" si="182"/>
        <v>0</v>
      </c>
      <c r="EB90" s="107">
        <f t="shared" si="183"/>
        <v>0</v>
      </c>
      <c r="EC90" s="107">
        <f t="shared" si="184"/>
        <v>0</v>
      </c>
      <c r="ED90" s="107">
        <f t="shared" si="185"/>
        <v>0</v>
      </c>
      <c r="EE90" s="107">
        <f t="shared" si="186"/>
        <v>0</v>
      </c>
      <c r="EG90" s="195">
        <f t="shared" si="187"/>
        <v>0</v>
      </c>
      <c r="EH90" s="195">
        <f t="shared" si="188"/>
        <v>0</v>
      </c>
      <c r="EI90" s="195">
        <f t="shared" si="189"/>
        <v>0</v>
      </c>
      <c r="EJ90" s="195">
        <f t="shared" si="190"/>
        <v>0</v>
      </c>
      <c r="EK90" s="195">
        <f t="shared" si="191"/>
        <v>0</v>
      </c>
      <c r="EL90" s="195">
        <f t="shared" si="192"/>
        <v>0</v>
      </c>
      <c r="EM90" s="195">
        <f t="shared" si="193"/>
        <v>0</v>
      </c>
      <c r="EN90" s="195">
        <f t="shared" si="194"/>
        <v>0</v>
      </c>
      <c r="EO90" s="195">
        <f t="shared" si="195"/>
        <v>0</v>
      </c>
      <c r="EP90" s="195">
        <f t="shared" si="196"/>
        <v>0</v>
      </c>
    </row>
    <row r="91" spans="2:146" x14ac:dyDescent="0.2">
      <c r="B91" s="126">
        <f t="shared" si="137"/>
        <v>1</v>
      </c>
      <c r="C91" s="126" t="str">
        <f t="shared" ca="1" si="138"/>
        <v/>
      </c>
      <c r="D91" s="126" t="str">
        <f t="shared" ca="1" si="139"/>
        <v/>
      </c>
      <c r="E91" s="126" t="str">
        <f t="shared" ca="1" si="140"/>
        <v/>
      </c>
      <c r="F91" s="127" t="str">
        <f ca="1">OFFSET(prihlasky!$H$1,$CJ91,0)</f>
        <v/>
      </c>
      <c r="G91" s="127" t="str">
        <f ca="1">IF(OFFSET(prihlasky!$B$1,$CJ91,0)="","",(OFFSET(prihlasky!$B$1,$CJ91,0)))</f>
        <v/>
      </c>
      <c r="H91" s="127">
        <f ca="1">OFFSET(prihlasky!$I$1,$CJ91,0)</f>
        <v>0</v>
      </c>
      <c r="I91" s="127">
        <f ca="1">OFFSET(prihlasky!$A$1,$CJ91,0)</f>
        <v>0</v>
      </c>
      <c r="J91" s="126">
        <f t="shared" si="141"/>
        <v>0</v>
      </c>
      <c r="K91" s="159">
        <f t="shared" si="142"/>
        <v>0</v>
      </c>
      <c r="L91" s="131">
        <f t="shared" ca="1" si="143"/>
        <v>0</v>
      </c>
      <c r="M91" s="127" t="str">
        <f ca="1">IF(OR(CH91=0,ISERROR(MATCH(I91,KKoef!E:E,0))),"",MATCH(I91,KKoef!E:E,0)-1)</f>
        <v/>
      </c>
      <c r="N91" s="127" t="str">
        <f ca="1">IF(M91="","",OFFSET(KKoef!$B$1,M91,0))</f>
        <v/>
      </c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250"/>
      <c r="AA91" s="119">
        <f t="shared" ca="1" si="80"/>
        <v>0</v>
      </c>
      <c r="AB91" s="252">
        <f t="shared" si="197"/>
        <v>0</v>
      </c>
      <c r="AC91" s="119">
        <f t="shared" si="198"/>
        <v>0</v>
      </c>
      <c r="AD91" s="252">
        <f t="shared" si="199"/>
        <v>0</v>
      </c>
      <c r="AE91" s="170">
        <f t="shared" ca="1" si="81"/>
        <v>0</v>
      </c>
      <c r="AF91" s="22"/>
      <c r="AG91" s="224"/>
      <c r="AH91" s="194"/>
      <c r="AI91" s="194"/>
      <c r="AJ91" s="194"/>
      <c r="AK91" s="225"/>
      <c r="AL91" s="224"/>
      <c r="AM91" s="194"/>
      <c r="AN91" s="194"/>
      <c r="AO91" s="194"/>
      <c r="AP91" s="225"/>
      <c r="AQ91" s="224"/>
      <c r="AR91" s="194"/>
      <c r="AS91" s="194"/>
      <c r="AT91" s="194"/>
      <c r="AU91" s="225"/>
      <c r="AV91" s="224"/>
      <c r="AW91" s="194"/>
      <c r="AX91" s="194"/>
      <c r="AY91" s="194"/>
      <c r="AZ91" s="225"/>
      <c r="BA91" s="224"/>
      <c r="BB91" s="194"/>
      <c r="BC91" s="194"/>
      <c r="BD91" s="194"/>
      <c r="BE91" s="225"/>
      <c r="BF91" s="224"/>
      <c r="BG91" s="194"/>
      <c r="BH91" s="194"/>
      <c r="BI91" s="194"/>
      <c r="BJ91" s="225"/>
      <c r="BK91" s="212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215"/>
      <c r="BW91" s="160"/>
      <c r="BX91" s="160"/>
      <c r="BY91" s="160"/>
      <c r="BZ91" s="160"/>
      <c r="CA91" s="160"/>
      <c r="CB91" s="160"/>
      <c r="CC91" s="160"/>
      <c r="CD91" s="160"/>
      <c r="CE91" s="160"/>
      <c r="CF91" s="160"/>
      <c r="CG91" s="69">
        <f t="shared" si="144"/>
        <v>0</v>
      </c>
      <c r="CH91" s="26">
        <f t="shared" si="82"/>
        <v>0</v>
      </c>
      <c r="CJ91" s="39">
        <v>83</v>
      </c>
      <c r="CK91" s="16">
        <f t="shared" si="145"/>
        <v>0</v>
      </c>
      <c r="CL91" s="51">
        <f t="shared" ca="1" si="200"/>
        <v>0</v>
      </c>
      <c r="CM91" s="51">
        <f t="shared" ca="1" si="200"/>
        <v>0</v>
      </c>
      <c r="CN91" s="51">
        <f t="shared" ca="1" si="200"/>
        <v>0</v>
      </c>
      <c r="CO91" s="51">
        <f t="shared" ca="1" si="146"/>
        <v>0</v>
      </c>
      <c r="CQ91" s="107">
        <f t="shared" si="147"/>
        <v>0</v>
      </c>
      <c r="CR91" s="107">
        <f t="shared" si="148"/>
        <v>0</v>
      </c>
      <c r="CS91" s="107">
        <f t="shared" si="149"/>
        <v>0</v>
      </c>
      <c r="CT91" s="107">
        <f t="shared" si="150"/>
        <v>0</v>
      </c>
      <c r="CU91" s="107">
        <f t="shared" si="151"/>
        <v>0</v>
      </c>
      <c r="CV91" s="107">
        <f t="shared" si="152"/>
        <v>0</v>
      </c>
      <c r="CW91" s="107">
        <f t="shared" si="153"/>
        <v>0</v>
      </c>
      <c r="CX91" s="107">
        <f t="shared" si="154"/>
        <v>0</v>
      </c>
      <c r="CY91" s="107">
        <f t="shared" si="155"/>
        <v>0</v>
      </c>
      <c r="CZ91" s="107">
        <f t="shared" si="156"/>
        <v>0</v>
      </c>
      <c r="DA91" s="107">
        <f t="shared" si="157"/>
        <v>0</v>
      </c>
      <c r="DB91" s="107">
        <f t="shared" si="158"/>
        <v>0</v>
      </c>
      <c r="DC91" s="107">
        <f t="shared" si="159"/>
        <v>0</v>
      </c>
      <c r="DD91" s="107">
        <f t="shared" si="160"/>
        <v>0</v>
      </c>
      <c r="DE91" s="107">
        <f t="shared" si="161"/>
        <v>0</v>
      </c>
      <c r="DF91" s="107">
        <f t="shared" si="162"/>
        <v>0</v>
      </c>
      <c r="DG91" s="107">
        <f t="shared" si="163"/>
        <v>0</v>
      </c>
      <c r="DH91" s="107">
        <f t="shared" si="164"/>
        <v>0</v>
      </c>
      <c r="DI91" s="107">
        <f t="shared" si="165"/>
        <v>0</v>
      </c>
      <c r="DJ91" s="107">
        <f t="shared" si="166"/>
        <v>0</v>
      </c>
      <c r="DK91" s="107">
        <f t="shared" si="167"/>
        <v>0</v>
      </c>
      <c r="DL91" s="107">
        <f t="shared" si="168"/>
        <v>0</v>
      </c>
      <c r="DM91" s="107">
        <f t="shared" si="169"/>
        <v>0</v>
      </c>
      <c r="DN91" s="107">
        <f t="shared" si="170"/>
        <v>0</v>
      </c>
      <c r="DO91" s="107">
        <f t="shared" si="171"/>
        <v>0</v>
      </c>
      <c r="DP91" s="107">
        <f t="shared" si="172"/>
        <v>0</v>
      </c>
      <c r="DQ91" s="107">
        <f t="shared" si="173"/>
        <v>0</v>
      </c>
      <c r="DR91" s="107">
        <f t="shared" si="174"/>
        <v>0</v>
      </c>
      <c r="DS91" s="107">
        <f t="shared" si="175"/>
        <v>0</v>
      </c>
      <c r="DT91" s="107">
        <f t="shared" si="176"/>
        <v>0</v>
      </c>
      <c r="DV91" s="107">
        <f t="shared" si="177"/>
        <v>0</v>
      </c>
      <c r="DW91" s="107">
        <f t="shared" si="178"/>
        <v>0</v>
      </c>
      <c r="DX91" s="107">
        <f t="shared" si="179"/>
        <v>0</v>
      </c>
      <c r="DY91" s="107">
        <f t="shared" si="180"/>
        <v>0</v>
      </c>
      <c r="DZ91" s="107">
        <f t="shared" si="181"/>
        <v>0</v>
      </c>
      <c r="EA91" s="107">
        <f t="shared" si="182"/>
        <v>0</v>
      </c>
      <c r="EB91" s="107">
        <f t="shared" si="183"/>
        <v>0</v>
      </c>
      <c r="EC91" s="107">
        <f t="shared" si="184"/>
        <v>0</v>
      </c>
      <c r="ED91" s="107">
        <f t="shared" si="185"/>
        <v>0</v>
      </c>
      <c r="EE91" s="107">
        <f t="shared" si="186"/>
        <v>0</v>
      </c>
      <c r="EG91" s="195">
        <f t="shared" si="187"/>
        <v>0</v>
      </c>
      <c r="EH91" s="195">
        <f t="shared" si="188"/>
        <v>0</v>
      </c>
      <c r="EI91" s="195">
        <f t="shared" si="189"/>
        <v>0</v>
      </c>
      <c r="EJ91" s="195">
        <f t="shared" si="190"/>
        <v>0</v>
      </c>
      <c r="EK91" s="195">
        <f t="shared" si="191"/>
        <v>0</v>
      </c>
      <c r="EL91" s="195">
        <f t="shared" si="192"/>
        <v>0</v>
      </c>
      <c r="EM91" s="195">
        <f t="shared" si="193"/>
        <v>0</v>
      </c>
      <c r="EN91" s="195">
        <f t="shared" si="194"/>
        <v>0</v>
      </c>
      <c r="EO91" s="195">
        <f t="shared" si="195"/>
        <v>0</v>
      </c>
      <c r="EP91" s="195">
        <f t="shared" si="196"/>
        <v>0</v>
      </c>
    </row>
    <row r="92" spans="2:146" x14ac:dyDescent="0.2">
      <c r="B92" s="126">
        <f t="shared" si="137"/>
        <v>1</v>
      </c>
      <c r="C92" s="126" t="str">
        <f t="shared" ca="1" si="138"/>
        <v/>
      </c>
      <c r="D92" s="126" t="str">
        <f t="shared" ca="1" si="139"/>
        <v/>
      </c>
      <c r="E92" s="126" t="str">
        <f t="shared" ca="1" si="140"/>
        <v/>
      </c>
      <c r="F92" s="127" t="str">
        <f ca="1">OFFSET(prihlasky!$H$1,$CJ92,0)</f>
        <v/>
      </c>
      <c r="G92" s="127" t="str">
        <f ca="1">IF(OFFSET(prihlasky!$B$1,$CJ92,0)="","",(OFFSET(prihlasky!$B$1,$CJ92,0)))</f>
        <v/>
      </c>
      <c r="H92" s="127">
        <f ca="1">OFFSET(prihlasky!$I$1,$CJ92,0)</f>
        <v>0</v>
      </c>
      <c r="I92" s="127">
        <f ca="1">OFFSET(prihlasky!$A$1,$CJ92,0)</f>
        <v>0</v>
      </c>
      <c r="J92" s="126">
        <f t="shared" si="141"/>
        <v>0</v>
      </c>
      <c r="K92" s="159">
        <f t="shared" si="142"/>
        <v>0</v>
      </c>
      <c r="L92" s="131">
        <f t="shared" ca="1" si="143"/>
        <v>0</v>
      </c>
      <c r="M92" s="127" t="str">
        <f ca="1">IF(OR(CH92=0,ISERROR(MATCH(I92,KKoef!E:E,0))),"",MATCH(I92,KKoef!E:E,0)-1)</f>
        <v/>
      </c>
      <c r="N92" s="127" t="str">
        <f ca="1">IF(M92="","",OFFSET(KKoef!$B$1,M92,0))</f>
        <v/>
      </c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250"/>
      <c r="AA92" s="119">
        <f t="shared" ca="1" si="80"/>
        <v>0</v>
      </c>
      <c r="AB92" s="252">
        <f t="shared" si="197"/>
        <v>0</v>
      </c>
      <c r="AC92" s="119">
        <f t="shared" si="198"/>
        <v>0</v>
      </c>
      <c r="AD92" s="252">
        <f t="shared" si="199"/>
        <v>0</v>
      </c>
      <c r="AE92" s="170">
        <f t="shared" ca="1" si="81"/>
        <v>0</v>
      </c>
      <c r="AF92" s="22"/>
      <c r="AG92" s="224"/>
      <c r="AH92" s="194"/>
      <c r="AI92" s="194"/>
      <c r="AJ92" s="194"/>
      <c r="AK92" s="225"/>
      <c r="AL92" s="224"/>
      <c r="AM92" s="194"/>
      <c r="AN92" s="194"/>
      <c r="AO92" s="194"/>
      <c r="AP92" s="225"/>
      <c r="AQ92" s="224"/>
      <c r="AR92" s="194"/>
      <c r="AS92" s="194"/>
      <c r="AT92" s="194"/>
      <c r="AU92" s="225"/>
      <c r="AV92" s="224"/>
      <c r="AW92" s="194"/>
      <c r="AX92" s="194"/>
      <c r="AY92" s="194"/>
      <c r="AZ92" s="225"/>
      <c r="BA92" s="224"/>
      <c r="BB92" s="194"/>
      <c r="BC92" s="194"/>
      <c r="BD92" s="194"/>
      <c r="BE92" s="225"/>
      <c r="BF92" s="224"/>
      <c r="BG92" s="194"/>
      <c r="BH92" s="194"/>
      <c r="BI92" s="194"/>
      <c r="BJ92" s="225"/>
      <c r="BK92" s="212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215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69">
        <f t="shared" si="144"/>
        <v>0</v>
      </c>
      <c r="CH92" s="26">
        <f t="shared" si="82"/>
        <v>0</v>
      </c>
      <c r="CJ92" s="39">
        <v>84</v>
      </c>
      <c r="CK92" s="16">
        <f t="shared" si="145"/>
        <v>0</v>
      </c>
      <c r="CL92" s="51">
        <f t="shared" ca="1" si="200"/>
        <v>0</v>
      </c>
      <c r="CM92" s="51">
        <f t="shared" ca="1" si="200"/>
        <v>0</v>
      </c>
      <c r="CN92" s="51">
        <f t="shared" ca="1" si="200"/>
        <v>0</v>
      </c>
      <c r="CO92" s="51">
        <f t="shared" ca="1" si="146"/>
        <v>0</v>
      </c>
      <c r="CQ92" s="107">
        <f t="shared" si="147"/>
        <v>0</v>
      </c>
      <c r="CR92" s="107">
        <f t="shared" si="148"/>
        <v>0</v>
      </c>
      <c r="CS92" s="107">
        <f t="shared" si="149"/>
        <v>0</v>
      </c>
      <c r="CT92" s="107">
        <f t="shared" si="150"/>
        <v>0</v>
      </c>
      <c r="CU92" s="107">
        <f t="shared" si="151"/>
        <v>0</v>
      </c>
      <c r="CV92" s="107">
        <f t="shared" si="152"/>
        <v>0</v>
      </c>
      <c r="CW92" s="107">
        <f t="shared" si="153"/>
        <v>0</v>
      </c>
      <c r="CX92" s="107">
        <f t="shared" si="154"/>
        <v>0</v>
      </c>
      <c r="CY92" s="107">
        <f t="shared" si="155"/>
        <v>0</v>
      </c>
      <c r="CZ92" s="107">
        <f t="shared" si="156"/>
        <v>0</v>
      </c>
      <c r="DA92" s="107">
        <f t="shared" si="157"/>
        <v>0</v>
      </c>
      <c r="DB92" s="107">
        <f t="shared" si="158"/>
        <v>0</v>
      </c>
      <c r="DC92" s="107">
        <f t="shared" si="159"/>
        <v>0</v>
      </c>
      <c r="DD92" s="107">
        <f t="shared" si="160"/>
        <v>0</v>
      </c>
      <c r="DE92" s="107">
        <f t="shared" si="161"/>
        <v>0</v>
      </c>
      <c r="DF92" s="107">
        <f t="shared" si="162"/>
        <v>0</v>
      </c>
      <c r="DG92" s="107">
        <f t="shared" si="163"/>
        <v>0</v>
      </c>
      <c r="DH92" s="107">
        <f t="shared" si="164"/>
        <v>0</v>
      </c>
      <c r="DI92" s="107">
        <f t="shared" si="165"/>
        <v>0</v>
      </c>
      <c r="DJ92" s="107">
        <f t="shared" si="166"/>
        <v>0</v>
      </c>
      <c r="DK92" s="107">
        <f t="shared" si="167"/>
        <v>0</v>
      </c>
      <c r="DL92" s="107">
        <f t="shared" si="168"/>
        <v>0</v>
      </c>
      <c r="DM92" s="107">
        <f t="shared" si="169"/>
        <v>0</v>
      </c>
      <c r="DN92" s="107">
        <f t="shared" si="170"/>
        <v>0</v>
      </c>
      <c r="DO92" s="107">
        <f t="shared" si="171"/>
        <v>0</v>
      </c>
      <c r="DP92" s="107">
        <f t="shared" si="172"/>
        <v>0</v>
      </c>
      <c r="DQ92" s="107">
        <f t="shared" si="173"/>
        <v>0</v>
      </c>
      <c r="DR92" s="107">
        <f t="shared" si="174"/>
        <v>0</v>
      </c>
      <c r="DS92" s="107">
        <f t="shared" si="175"/>
        <v>0</v>
      </c>
      <c r="DT92" s="107">
        <f t="shared" si="176"/>
        <v>0</v>
      </c>
      <c r="DV92" s="107">
        <f t="shared" si="177"/>
        <v>0</v>
      </c>
      <c r="DW92" s="107">
        <f t="shared" si="178"/>
        <v>0</v>
      </c>
      <c r="DX92" s="107">
        <f t="shared" si="179"/>
        <v>0</v>
      </c>
      <c r="DY92" s="107">
        <f t="shared" si="180"/>
        <v>0</v>
      </c>
      <c r="DZ92" s="107">
        <f t="shared" si="181"/>
        <v>0</v>
      </c>
      <c r="EA92" s="107">
        <f t="shared" si="182"/>
        <v>0</v>
      </c>
      <c r="EB92" s="107">
        <f t="shared" si="183"/>
        <v>0</v>
      </c>
      <c r="EC92" s="107">
        <f t="shared" si="184"/>
        <v>0</v>
      </c>
      <c r="ED92" s="107">
        <f t="shared" si="185"/>
        <v>0</v>
      </c>
      <c r="EE92" s="107">
        <f t="shared" si="186"/>
        <v>0</v>
      </c>
      <c r="EG92" s="195">
        <f t="shared" si="187"/>
        <v>0</v>
      </c>
      <c r="EH92" s="195">
        <f t="shared" si="188"/>
        <v>0</v>
      </c>
      <c r="EI92" s="195">
        <f t="shared" si="189"/>
        <v>0</v>
      </c>
      <c r="EJ92" s="195">
        <f t="shared" si="190"/>
        <v>0</v>
      </c>
      <c r="EK92" s="195">
        <f t="shared" si="191"/>
        <v>0</v>
      </c>
      <c r="EL92" s="195">
        <f t="shared" si="192"/>
        <v>0</v>
      </c>
      <c r="EM92" s="195">
        <f t="shared" si="193"/>
        <v>0</v>
      </c>
      <c r="EN92" s="195">
        <f t="shared" si="194"/>
        <v>0</v>
      </c>
      <c r="EO92" s="195">
        <f t="shared" si="195"/>
        <v>0</v>
      </c>
      <c r="EP92" s="195">
        <f t="shared" si="196"/>
        <v>0</v>
      </c>
    </row>
    <row r="93" spans="2:146" x14ac:dyDescent="0.2">
      <c r="B93" s="126">
        <f t="shared" si="137"/>
        <v>1</v>
      </c>
      <c r="C93" s="126" t="str">
        <f t="shared" ca="1" si="138"/>
        <v/>
      </c>
      <c r="D93" s="126" t="str">
        <f t="shared" ca="1" si="139"/>
        <v/>
      </c>
      <c r="E93" s="126" t="str">
        <f t="shared" ca="1" si="140"/>
        <v/>
      </c>
      <c r="F93" s="127" t="str">
        <f ca="1">OFFSET(prihlasky!$H$1,$CJ93,0)</f>
        <v/>
      </c>
      <c r="G93" s="127" t="str">
        <f ca="1">IF(OFFSET(prihlasky!$B$1,$CJ93,0)="","",(OFFSET(prihlasky!$B$1,$CJ93,0)))</f>
        <v/>
      </c>
      <c r="H93" s="127">
        <f ca="1">OFFSET(prihlasky!$I$1,$CJ93,0)</f>
        <v>0</v>
      </c>
      <c r="I93" s="127">
        <f ca="1">OFFSET(prihlasky!$A$1,$CJ93,0)</f>
        <v>0</v>
      </c>
      <c r="J93" s="126">
        <f t="shared" si="141"/>
        <v>0</v>
      </c>
      <c r="K93" s="159">
        <f t="shared" si="142"/>
        <v>0</v>
      </c>
      <c r="L93" s="131">
        <f t="shared" ca="1" si="143"/>
        <v>0</v>
      </c>
      <c r="M93" s="127" t="str">
        <f ca="1">IF(OR(CH93=0,ISERROR(MATCH(I93,KKoef!E:E,0))),"",MATCH(I93,KKoef!E:E,0)-1)</f>
        <v/>
      </c>
      <c r="N93" s="127" t="str">
        <f ca="1">IF(M93="","",OFFSET(KKoef!$B$1,M93,0))</f>
        <v/>
      </c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250"/>
      <c r="AA93" s="119">
        <f t="shared" ca="1" si="80"/>
        <v>0</v>
      </c>
      <c r="AB93" s="252">
        <f t="shared" si="197"/>
        <v>0</v>
      </c>
      <c r="AC93" s="119">
        <f t="shared" si="198"/>
        <v>0</v>
      </c>
      <c r="AD93" s="252">
        <f t="shared" si="199"/>
        <v>0</v>
      </c>
      <c r="AE93" s="170">
        <f t="shared" ca="1" si="81"/>
        <v>0</v>
      </c>
      <c r="AF93" s="22"/>
      <c r="AG93" s="224"/>
      <c r="AH93" s="194"/>
      <c r="AI93" s="194"/>
      <c r="AJ93" s="194"/>
      <c r="AK93" s="225"/>
      <c r="AL93" s="224"/>
      <c r="AM93" s="194"/>
      <c r="AN93" s="194"/>
      <c r="AO93" s="194"/>
      <c r="AP93" s="225"/>
      <c r="AQ93" s="224"/>
      <c r="AR93" s="194"/>
      <c r="AS93" s="194"/>
      <c r="AT93" s="194"/>
      <c r="AU93" s="225"/>
      <c r="AV93" s="224"/>
      <c r="AW93" s="194"/>
      <c r="AX93" s="194"/>
      <c r="AY93" s="194"/>
      <c r="AZ93" s="225"/>
      <c r="BA93" s="224"/>
      <c r="BB93" s="194"/>
      <c r="BC93" s="194"/>
      <c r="BD93" s="194"/>
      <c r="BE93" s="225"/>
      <c r="BF93" s="224"/>
      <c r="BG93" s="194"/>
      <c r="BH93" s="194"/>
      <c r="BI93" s="194"/>
      <c r="BJ93" s="225"/>
      <c r="BK93" s="212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215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69">
        <f t="shared" si="144"/>
        <v>0</v>
      </c>
      <c r="CH93" s="26">
        <f t="shared" si="82"/>
        <v>0</v>
      </c>
      <c r="CJ93" s="39">
        <v>85</v>
      </c>
      <c r="CK93" s="16">
        <f t="shared" si="145"/>
        <v>0</v>
      </c>
      <c r="CL93" s="51">
        <f t="shared" ca="1" si="200"/>
        <v>0</v>
      </c>
      <c r="CM93" s="51">
        <f t="shared" ca="1" si="200"/>
        <v>0</v>
      </c>
      <c r="CN93" s="51">
        <f t="shared" ca="1" si="200"/>
        <v>0</v>
      </c>
      <c r="CO93" s="51">
        <f t="shared" ca="1" si="146"/>
        <v>0</v>
      </c>
      <c r="CQ93" s="107">
        <f t="shared" si="147"/>
        <v>0</v>
      </c>
      <c r="CR93" s="107">
        <f t="shared" si="148"/>
        <v>0</v>
      </c>
      <c r="CS93" s="107">
        <f t="shared" si="149"/>
        <v>0</v>
      </c>
      <c r="CT93" s="107">
        <f t="shared" si="150"/>
        <v>0</v>
      </c>
      <c r="CU93" s="107">
        <f t="shared" si="151"/>
        <v>0</v>
      </c>
      <c r="CV93" s="107">
        <f t="shared" si="152"/>
        <v>0</v>
      </c>
      <c r="CW93" s="107">
        <f t="shared" si="153"/>
        <v>0</v>
      </c>
      <c r="CX93" s="107">
        <f t="shared" si="154"/>
        <v>0</v>
      </c>
      <c r="CY93" s="107">
        <f t="shared" si="155"/>
        <v>0</v>
      </c>
      <c r="CZ93" s="107">
        <f t="shared" si="156"/>
        <v>0</v>
      </c>
      <c r="DA93" s="107">
        <f t="shared" si="157"/>
        <v>0</v>
      </c>
      <c r="DB93" s="107">
        <f t="shared" si="158"/>
        <v>0</v>
      </c>
      <c r="DC93" s="107">
        <f t="shared" si="159"/>
        <v>0</v>
      </c>
      <c r="DD93" s="107">
        <f t="shared" si="160"/>
        <v>0</v>
      </c>
      <c r="DE93" s="107">
        <f t="shared" si="161"/>
        <v>0</v>
      </c>
      <c r="DF93" s="107">
        <f t="shared" si="162"/>
        <v>0</v>
      </c>
      <c r="DG93" s="107">
        <f t="shared" si="163"/>
        <v>0</v>
      </c>
      <c r="DH93" s="107">
        <f t="shared" si="164"/>
        <v>0</v>
      </c>
      <c r="DI93" s="107">
        <f t="shared" si="165"/>
        <v>0</v>
      </c>
      <c r="DJ93" s="107">
        <f t="shared" si="166"/>
        <v>0</v>
      </c>
      <c r="DK93" s="107">
        <f t="shared" si="167"/>
        <v>0</v>
      </c>
      <c r="DL93" s="107">
        <f t="shared" si="168"/>
        <v>0</v>
      </c>
      <c r="DM93" s="107">
        <f t="shared" si="169"/>
        <v>0</v>
      </c>
      <c r="DN93" s="107">
        <f t="shared" si="170"/>
        <v>0</v>
      </c>
      <c r="DO93" s="107">
        <f t="shared" si="171"/>
        <v>0</v>
      </c>
      <c r="DP93" s="107">
        <f t="shared" si="172"/>
        <v>0</v>
      </c>
      <c r="DQ93" s="107">
        <f t="shared" si="173"/>
        <v>0</v>
      </c>
      <c r="DR93" s="107">
        <f t="shared" si="174"/>
        <v>0</v>
      </c>
      <c r="DS93" s="107">
        <f t="shared" si="175"/>
        <v>0</v>
      </c>
      <c r="DT93" s="107">
        <f t="shared" si="176"/>
        <v>0</v>
      </c>
      <c r="DV93" s="107">
        <f t="shared" si="177"/>
        <v>0</v>
      </c>
      <c r="DW93" s="107">
        <f t="shared" si="178"/>
        <v>0</v>
      </c>
      <c r="DX93" s="107">
        <f t="shared" si="179"/>
        <v>0</v>
      </c>
      <c r="DY93" s="107">
        <f t="shared" si="180"/>
        <v>0</v>
      </c>
      <c r="DZ93" s="107">
        <f t="shared" si="181"/>
        <v>0</v>
      </c>
      <c r="EA93" s="107">
        <f t="shared" si="182"/>
        <v>0</v>
      </c>
      <c r="EB93" s="107">
        <f t="shared" si="183"/>
        <v>0</v>
      </c>
      <c r="EC93" s="107">
        <f t="shared" si="184"/>
        <v>0</v>
      </c>
      <c r="ED93" s="107">
        <f t="shared" si="185"/>
        <v>0</v>
      </c>
      <c r="EE93" s="107">
        <f t="shared" si="186"/>
        <v>0</v>
      </c>
      <c r="EG93" s="195">
        <f t="shared" si="187"/>
        <v>0</v>
      </c>
      <c r="EH93" s="195">
        <f t="shared" si="188"/>
        <v>0</v>
      </c>
      <c r="EI93" s="195">
        <f t="shared" si="189"/>
        <v>0</v>
      </c>
      <c r="EJ93" s="195">
        <f t="shared" si="190"/>
        <v>0</v>
      </c>
      <c r="EK93" s="195">
        <f t="shared" si="191"/>
        <v>0</v>
      </c>
      <c r="EL93" s="195">
        <f t="shared" si="192"/>
        <v>0</v>
      </c>
      <c r="EM93" s="195">
        <f t="shared" si="193"/>
        <v>0</v>
      </c>
      <c r="EN93" s="195">
        <f t="shared" si="194"/>
        <v>0</v>
      </c>
      <c r="EO93" s="195">
        <f t="shared" si="195"/>
        <v>0</v>
      </c>
      <c r="EP93" s="195">
        <f t="shared" si="196"/>
        <v>0</v>
      </c>
    </row>
    <row r="94" spans="2:146" x14ac:dyDescent="0.2">
      <c r="B94" s="126">
        <f t="shared" si="137"/>
        <v>1</v>
      </c>
      <c r="C94" s="126" t="str">
        <f t="shared" ca="1" si="138"/>
        <v/>
      </c>
      <c r="D94" s="126" t="str">
        <f t="shared" ca="1" si="139"/>
        <v/>
      </c>
      <c r="E94" s="126" t="str">
        <f t="shared" ca="1" si="140"/>
        <v/>
      </c>
      <c r="F94" s="127" t="str">
        <f ca="1">OFFSET(prihlasky!$H$1,$CJ94,0)</f>
        <v/>
      </c>
      <c r="G94" s="127" t="str">
        <f ca="1">IF(OFFSET(prihlasky!$B$1,$CJ94,0)="","",(OFFSET(prihlasky!$B$1,$CJ94,0)))</f>
        <v/>
      </c>
      <c r="H94" s="127">
        <f ca="1">OFFSET(prihlasky!$I$1,$CJ94,0)</f>
        <v>0</v>
      </c>
      <c r="I94" s="127">
        <f ca="1">OFFSET(prihlasky!$A$1,$CJ94,0)</f>
        <v>0</v>
      </c>
      <c r="J94" s="126">
        <f t="shared" si="141"/>
        <v>0</v>
      </c>
      <c r="K94" s="159">
        <f t="shared" si="142"/>
        <v>0</v>
      </c>
      <c r="L94" s="131">
        <f t="shared" ca="1" si="143"/>
        <v>0</v>
      </c>
      <c r="M94" s="127" t="str">
        <f ca="1">IF(OR(CH94=0,ISERROR(MATCH(I94,KKoef!E:E,0))),"",MATCH(I94,KKoef!E:E,0)-1)</f>
        <v/>
      </c>
      <c r="N94" s="127" t="str">
        <f ca="1">IF(M94="","",OFFSET(KKoef!$B$1,M94,0))</f>
        <v/>
      </c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250"/>
      <c r="AA94" s="119">
        <f t="shared" ca="1" si="80"/>
        <v>0</v>
      </c>
      <c r="AB94" s="252">
        <f t="shared" si="197"/>
        <v>0</v>
      </c>
      <c r="AC94" s="119">
        <f t="shared" si="198"/>
        <v>0</v>
      </c>
      <c r="AD94" s="252">
        <f t="shared" si="199"/>
        <v>0</v>
      </c>
      <c r="AE94" s="170">
        <f t="shared" ca="1" si="81"/>
        <v>0</v>
      </c>
      <c r="AF94" s="22"/>
      <c r="AG94" s="224"/>
      <c r="AH94" s="194"/>
      <c r="AI94" s="194"/>
      <c r="AJ94" s="194"/>
      <c r="AK94" s="225"/>
      <c r="AL94" s="224"/>
      <c r="AM94" s="194"/>
      <c r="AN94" s="194"/>
      <c r="AO94" s="194"/>
      <c r="AP94" s="225"/>
      <c r="AQ94" s="224"/>
      <c r="AR94" s="194"/>
      <c r="AS94" s="194"/>
      <c r="AT94" s="194"/>
      <c r="AU94" s="225"/>
      <c r="AV94" s="224"/>
      <c r="AW94" s="194"/>
      <c r="AX94" s="194"/>
      <c r="AY94" s="194"/>
      <c r="AZ94" s="225"/>
      <c r="BA94" s="224"/>
      <c r="BB94" s="194"/>
      <c r="BC94" s="194"/>
      <c r="BD94" s="194"/>
      <c r="BE94" s="225"/>
      <c r="BF94" s="224"/>
      <c r="BG94" s="194"/>
      <c r="BH94" s="194"/>
      <c r="BI94" s="194"/>
      <c r="BJ94" s="225"/>
      <c r="BK94" s="212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215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69">
        <f t="shared" si="144"/>
        <v>0</v>
      </c>
      <c r="CH94" s="26">
        <f t="shared" si="82"/>
        <v>0</v>
      </c>
      <c r="CJ94" s="39">
        <v>86</v>
      </c>
      <c r="CK94" s="16">
        <f t="shared" si="145"/>
        <v>0</v>
      </c>
      <c r="CL94" s="51">
        <f t="shared" ca="1" si="200"/>
        <v>0</v>
      </c>
      <c r="CM94" s="51">
        <f t="shared" ca="1" si="200"/>
        <v>0</v>
      </c>
      <c r="CN94" s="51">
        <f t="shared" ca="1" si="200"/>
        <v>0</v>
      </c>
      <c r="CO94" s="51">
        <f t="shared" ca="1" si="146"/>
        <v>0</v>
      </c>
      <c r="CQ94" s="107">
        <f t="shared" si="147"/>
        <v>0</v>
      </c>
      <c r="CR94" s="107">
        <f t="shared" si="148"/>
        <v>0</v>
      </c>
      <c r="CS94" s="107">
        <f t="shared" si="149"/>
        <v>0</v>
      </c>
      <c r="CT94" s="107">
        <f t="shared" si="150"/>
        <v>0</v>
      </c>
      <c r="CU94" s="107">
        <f t="shared" si="151"/>
        <v>0</v>
      </c>
      <c r="CV94" s="107">
        <f t="shared" si="152"/>
        <v>0</v>
      </c>
      <c r="CW94" s="107">
        <f t="shared" si="153"/>
        <v>0</v>
      </c>
      <c r="CX94" s="107">
        <f t="shared" si="154"/>
        <v>0</v>
      </c>
      <c r="CY94" s="107">
        <f t="shared" si="155"/>
        <v>0</v>
      </c>
      <c r="CZ94" s="107">
        <f t="shared" si="156"/>
        <v>0</v>
      </c>
      <c r="DA94" s="107">
        <f t="shared" si="157"/>
        <v>0</v>
      </c>
      <c r="DB94" s="107">
        <f t="shared" si="158"/>
        <v>0</v>
      </c>
      <c r="DC94" s="107">
        <f t="shared" si="159"/>
        <v>0</v>
      </c>
      <c r="DD94" s="107">
        <f t="shared" si="160"/>
        <v>0</v>
      </c>
      <c r="DE94" s="107">
        <f t="shared" si="161"/>
        <v>0</v>
      </c>
      <c r="DF94" s="107">
        <f t="shared" si="162"/>
        <v>0</v>
      </c>
      <c r="DG94" s="107">
        <f t="shared" si="163"/>
        <v>0</v>
      </c>
      <c r="DH94" s="107">
        <f t="shared" si="164"/>
        <v>0</v>
      </c>
      <c r="DI94" s="107">
        <f t="shared" si="165"/>
        <v>0</v>
      </c>
      <c r="DJ94" s="107">
        <f t="shared" si="166"/>
        <v>0</v>
      </c>
      <c r="DK94" s="107">
        <f t="shared" si="167"/>
        <v>0</v>
      </c>
      <c r="DL94" s="107">
        <f t="shared" si="168"/>
        <v>0</v>
      </c>
      <c r="DM94" s="107">
        <f t="shared" si="169"/>
        <v>0</v>
      </c>
      <c r="DN94" s="107">
        <f t="shared" si="170"/>
        <v>0</v>
      </c>
      <c r="DO94" s="107">
        <f t="shared" si="171"/>
        <v>0</v>
      </c>
      <c r="DP94" s="107">
        <f t="shared" si="172"/>
        <v>0</v>
      </c>
      <c r="DQ94" s="107">
        <f t="shared" si="173"/>
        <v>0</v>
      </c>
      <c r="DR94" s="107">
        <f t="shared" si="174"/>
        <v>0</v>
      </c>
      <c r="DS94" s="107">
        <f t="shared" si="175"/>
        <v>0</v>
      </c>
      <c r="DT94" s="107">
        <f t="shared" si="176"/>
        <v>0</v>
      </c>
      <c r="DV94" s="107">
        <f t="shared" si="177"/>
        <v>0</v>
      </c>
      <c r="DW94" s="107">
        <f t="shared" si="178"/>
        <v>0</v>
      </c>
      <c r="DX94" s="107">
        <f t="shared" si="179"/>
        <v>0</v>
      </c>
      <c r="DY94" s="107">
        <f t="shared" si="180"/>
        <v>0</v>
      </c>
      <c r="DZ94" s="107">
        <f t="shared" si="181"/>
        <v>0</v>
      </c>
      <c r="EA94" s="107">
        <f t="shared" si="182"/>
        <v>0</v>
      </c>
      <c r="EB94" s="107">
        <f t="shared" si="183"/>
        <v>0</v>
      </c>
      <c r="EC94" s="107">
        <f t="shared" si="184"/>
        <v>0</v>
      </c>
      <c r="ED94" s="107">
        <f t="shared" si="185"/>
        <v>0</v>
      </c>
      <c r="EE94" s="107">
        <f t="shared" si="186"/>
        <v>0</v>
      </c>
      <c r="EG94" s="195">
        <f t="shared" si="187"/>
        <v>0</v>
      </c>
      <c r="EH94" s="195">
        <f t="shared" si="188"/>
        <v>0</v>
      </c>
      <c r="EI94" s="195">
        <f t="shared" si="189"/>
        <v>0</v>
      </c>
      <c r="EJ94" s="195">
        <f t="shared" si="190"/>
        <v>0</v>
      </c>
      <c r="EK94" s="195">
        <f t="shared" si="191"/>
        <v>0</v>
      </c>
      <c r="EL94" s="195">
        <f t="shared" si="192"/>
        <v>0</v>
      </c>
      <c r="EM94" s="195">
        <f t="shared" si="193"/>
        <v>0</v>
      </c>
      <c r="EN94" s="195">
        <f t="shared" si="194"/>
        <v>0</v>
      </c>
      <c r="EO94" s="195">
        <f t="shared" si="195"/>
        <v>0</v>
      </c>
      <c r="EP94" s="195">
        <f t="shared" si="196"/>
        <v>0</v>
      </c>
    </row>
    <row r="95" spans="2:146" x14ac:dyDescent="0.2">
      <c r="B95" s="126">
        <f t="shared" si="137"/>
        <v>1</v>
      </c>
      <c r="C95" s="126" t="str">
        <f t="shared" ca="1" si="138"/>
        <v/>
      </c>
      <c r="D95" s="126" t="str">
        <f t="shared" ca="1" si="139"/>
        <v/>
      </c>
      <c r="E95" s="126" t="str">
        <f t="shared" ca="1" si="140"/>
        <v/>
      </c>
      <c r="F95" s="127" t="str">
        <f ca="1">OFFSET(prihlasky!$H$1,$CJ95,0)</f>
        <v/>
      </c>
      <c r="G95" s="127" t="str">
        <f ca="1">IF(OFFSET(prihlasky!$B$1,$CJ95,0)="","",(OFFSET(prihlasky!$B$1,$CJ95,0)))</f>
        <v/>
      </c>
      <c r="H95" s="127">
        <f ca="1">OFFSET(prihlasky!$I$1,$CJ95,0)</f>
        <v>0</v>
      </c>
      <c r="I95" s="127">
        <f ca="1">OFFSET(prihlasky!$A$1,$CJ95,0)</f>
        <v>0</v>
      </c>
      <c r="J95" s="126">
        <f t="shared" si="141"/>
        <v>0</v>
      </c>
      <c r="K95" s="159">
        <f t="shared" si="142"/>
        <v>0</v>
      </c>
      <c r="L95" s="131">
        <f t="shared" ca="1" si="143"/>
        <v>0</v>
      </c>
      <c r="M95" s="127" t="str">
        <f ca="1">IF(OR(CH95=0,ISERROR(MATCH(I95,KKoef!E:E,0))),"",MATCH(I95,KKoef!E:E,0)-1)</f>
        <v/>
      </c>
      <c r="N95" s="127" t="str">
        <f ca="1">IF(M95="","",OFFSET(KKoef!$B$1,M95,0))</f>
        <v/>
      </c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250"/>
      <c r="AA95" s="119">
        <f t="shared" ca="1" si="80"/>
        <v>0</v>
      </c>
      <c r="AB95" s="252">
        <f t="shared" si="197"/>
        <v>0</v>
      </c>
      <c r="AC95" s="119">
        <f t="shared" si="198"/>
        <v>0</v>
      </c>
      <c r="AD95" s="252">
        <f t="shared" si="199"/>
        <v>0</v>
      </c>
      <c r="AE95" s="170">
        <f t="shared" ca="1" si="81"/>
        <v>0</v>
      </c>
      <c r="AF95" s="22"/>
      <c r="AG95" s="224"/>
      <c r="AH95" s="194"/>
      <c r="AI95" s="194"/>
      <c r="AJ95" s="194"/>
      <c r="AK95" s="225"/>
      <c r="AL95" s="224"/>
      <c r="AM95" s="194"/>
      <c r="AN95" s="194"/>
      <c r="AO95" s="194"/>
      <c r="AP95" s="225"/>
      <c r="AQ95" s="224"/>
      <c r="AR95" s="194"/>
      <c r="AS95" s="194"/>
      <c r="AT95" s="194"/>
      <c r="AU95" s="225"/>
      <c r="AV95" s="224"/>
      <c r="AW95" s="194"/>
      <c r="AX95" s="194"/>
      <c r="AY95" s="194"/>
      <c r="AZ95" s="225"/>
      <c r="BA95" s="224"/>
      <c r="BB95" s="194"/>
      <c r="BC95" s="194"/>
      <c r="BD95" s="194"/>
      <c r="BE95" s="225"/>
      <c r="BF95" s="224"/>
      <c r="BG95" s="194"/>
      <c r="BH95" s="194"/>
      <c r="BI95" s="194"/>
      <c r="BJ95" s="225"/>
      <c r="BK95" s="212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215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69">
        <f t="shared" si="144"/>
        <v>0</v>
      </c>
      <c r="CH95" s="26">
        <f t="shared" si="82"/>
        <v>0</v>
      </c>
      <c r="CJ95" s="39">
        <v>87</v>
      </c>
      <c r="CK95" s="16">
        <f t="shared" si="145"/>
        <v>0</v>
      </c>
      <c r="CL95" s="51">
        <f t="shared" ca="1" si="200"/>
        <v>0</v>
      </c>
      <c r="CM95" s="51">
        <f t="shared" ca="1" si="200"/>
        <v>0</v>
      </c>
      <c r="CN95" s="51">
        <f t="shared" ca="1" si="200"/>
        <v>0</v>
      </c>
      <c r="CO95" s="51">
        <f t="shared" ca="1" si="146"/>
        <v>0</v>
      </c>
      <c r="CQ95" s="107">
        <f t="shared" si="147"/>
        <v>0</v>
      </c>
      <c r="CR95" s="107">
        <f t="shared" si="148"/>
        <v>0</v>
      </c>
      <c r="CS95" s="107">
        <f t="shared" si="149"/>
        <v>0</v>
      </c>
      <c r="CT95" s="107">
        <f t="shared" si="150"/>
        <v>0</v>
      </c>
      <c r="CU95" s="107">
        <f t="shared" si="151"/>
        <v>0</v>
      </c>
      <c r="CV95" s="107">
        <f t="shared" si="152"/>
        <v>0</v>
      </c>
      <c r="CW95" s="107">
        <f t="shared" si="153"/>
        <v>0</v>
      </c>
      <c r="CX95" s="107">
        <f t="shared" si="154"/>
        <v>0</v>
      </c>
      <c r="CY95" s="107">
        <f t="shared" si="155"/>
        <v>0</v>
      </c>
      <c r="CZ95" s="107">
        <f t="shared" si="156"/>
        <v>0</v>
      </c>
      <c r="DA95" s="107">
        <f t="shared" si="157"/>
        <v>0</v>
      </c>
      <c r="DB95" s="107">
        <f t="shared" si="158"/>
        <v>0</v>
      </c>
      <c r="DC95" s="107">
        <f t="shared" si="159"/>
        <v>0</v>
      </c>
      <c r="DD95" s="107">
        <f t="shared" si="160"/>
        <v>0</v>
      </c>
      <c r="DE95" s="107">
        <f t="shared" si="161"/>
        <v>0</v>
      </c>
      <c r="DF95" s="107">
        <f t="shared" si="162"/>
        <v>0</v>
      </c>
      <c r="DG95" s="107">
        <f t="shared" si="163"/>
        <v>0</v>
      </c>
      <c r="DH95" s="107">
        <f t="shared" si="164"/>
        <v>0</v>
      </c>
      <c r="DI95" s="107">
        <f t="shared" si="165"/>
        <v>0</v>
      </c>
      <c r="DJ95" s="107">
        <f t="shared" si="166"/>
        <v>0</v>
      </c>
      <c r="DK95" s="107">
        <f t="shared" si="167"/>
        <v>0</v>
      </c>
      <c r="DL95" s="107">
        <f t="shared" si="168"/>
        <v>0</v>
      </c>
      <c r="DM95" s="107">
        <f t="shared" si="169"/>
        <v>0</v>
      </c>
      <c r="DN95" s="107">
        <f t="shared" si="170"/>
        <v>0</v>
      </c>
      <c r="DO95" s="107">
        <f t="shared" si="171"/>
        <v>0</v>
      </c>
      <c r="DP95" s="107">
        <f t="shared" si="172"/>
        <v>0</v>
      </c>
      <c r="DQ95" s="107">
        <f t="shared" si="173"/>
        <v>0</v>
      </c>
      <c r="DR95" s="107">
        <f t="shared" si="174"/>
        <v>0</v>
      </c>
      <c r="DS95" s="107">
        <f t="shared" si="175"/>
        <v>0</v>
      </c>
      <c r="DT95" s="107">
        <f t="shared" si="176"/>
        <v>0</v>
      </c>
      <c r="DV95" s="107">
        <f t="shared" si="177"/>
        <v>0</v>
      </c>
      <c r="DW95" s="107">
        <f t="shared" si="178"/>
        <v>0</v>
      </c>
      <c r="DX95" s="107">
        <f t="shared" si="179"/>
        <v>0</v>
      </c>
      <c r="DY95" s="107">
        <f t="shared" si="180"/>
        <v>0</v>
      </c>
      <c r="DZ95" s="107">
        <f t="shared" si="181"/>
        <v>0</v>
      </c>
      <c r="EA95" s="107">
        <f t="shared" si="182"/>
        <v>0</v>
      </c>
      <c r="EB95" s="107">
        <f t="shared" si="183"/>
        <v>0</v>
      </c>
      <c r="EC95" s="107">
        <f t="shared" si="184"/>
        <v>0</v>
      </c>
      <c r="ED95" s="107">
        <f t="shared" si="185"/>
        <v>0</v>
      </c>
      <c r="EE95" s="107">
        <f t="shared" si="186"/>
        <v>0</v>
      </c>
      <c r="EG95" s="195">
        <f t="shared" si="187"/>
        <v>0</v>
      </c>
      <c r="EH95" s="195">
        <f t="shared" si="188"/>
        <v>0</v>
      </c>
      <c r="EI95" s="195">
        <f t="shared" si="189"/>
        <v>0</v>
      </c>
      <c r="EJ95" s="195">
        <f t="shared" si="190"/>
        <v>0</v>
      </c>
      <c r="EK95" s="195">
        <f t="shared" si="191"/>
        <v>0</v>
      </c>
      <c r="EL95" s="195">
        <f t="shared" si="192"/>
        <v>0</v>
      </c>
      <c r="EM95" s="195">
        <f t="shared" si="193"/>
        <v>0</v>
      </c>
      <c r="EN95" s="195">
        <f t="shared" si="194"/>
        <v>0</v>
      </c>
      <c r="EO95" s="195">
        <f t="shared" si="195"/>
        <v>0</v>
      </c>
      <c r="EP95" s="195">
        <f t="shared" si="196"/>
        <v>0</v>
      </c>
    </row>
    <row r="96" spans="2:146" x14ac:dyDescent="0.2">
      <c r="B96" s="126">
        <f t="shared" si="137"/>
        <v>1</v>
      </c>
      <c r="C96" s="126" t="str">
        <f t="shared" ca="1" si="138"/>
        <v/>
      </c>
      <c r="D96" s="126" t="str">
        <f t="shared" ca="1" si="139"/>
        <v/>
      </c>
      <c r="E96" s="126" t="str">
        <f t="shared" ca="1" si="140"/>
        <v/>
      </c>
      <c r="F96" s="127" t="str">
        <f ca="1">OFFSET(prihlasky!$H$1,$CJ96,0)</f>
        <v/>
      </c>
      <c r="G96" s="127" t="str">
        <f ca="1">IF(OFFSET(prihlasky!$B$1,$CJ96,0)="","",(OFFSET(prihlasky!$B$1,$CJ96,0)))</f>
        <v/>
      </c>
      <c r="H96" s="127">
        <f ca="1">OFFSET(prihlasky!$I$1,$CJ96,0)</f>
        <v>0</v>
      </c>
      <c r="I96" s="127">
        <f ca="1">OFFSET(prihlasky!$A$1,$CJ96,0)</f>
        <v>0</v>
      </c>
      <c r="J96" s="126">
        <f t="shared" si="141"/>
        <v>0</v>
      </c>
      <c r="K96" s="159">
        <f t="shared" si="142"/>
        <v>0</v>
      </c>
      <c r="L96" s="131">
        <f t="shared" ca="1" si="143"/>
        <v>0</v>
      </c>
      <c r="M96" s="127" t="str">
        <f ca="1">IF(OR(CH96=0,ISERROR(MATCH(I96,KKoef!E:E,0))),"",MATCH(I96,KKoef!E:E,0)-1)</f>
        <v/>
      </c>
      <c r="N96" s="127" t="str">
        <f ca="1">IF(M96="","",OFFSET(KKoef!$B$1,M96,0))</f>
        <v/>
      </c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250"/>
      <c r="AA96" s="119">
        <f t="shared" ref="AA96:AA128" ca="1" si="201">IF(H96="P",Trail_5_P,Trail_5_O)</f>
        <v>0</v>
      </c>
      <c r="AB96" s="252">
        <f t="shared" si="197"/>
        <v>0</v>
      </c>
      <c r="AC96" s="119">
        <f t="shared" si="198"/>
        <v>0</v>
      </c>
      <c r="AD96" s="252">
        <f t="shared" si="199"/>
        <v>0</v>
      </c>
      <c r="AE96" s="170">
        <f t="shared" ref="AE96:AE128" ca="1" si="202">IF(AC96*60+AD96&gt;AA96*60,INT((AC96*60+AD96-AA96*60+299)/300),0)</f>
        <v>0</v>
      </c>
      <c r="AF96" s="22"/>
      <c r="AG96" s="224"/>
      <c r="AH96" s="194"/>
      <c r="AI96" s="194"/>
      <c r="AJ96" s="194"/>
      <c r="AK96" s="225"/>
      <c r="AL96" s="224"/>
      <c r="AM96" s="194"/>
      <c r="AN96" s="194"/>
      <c r="AO96" s="194"/>
      <c r="AP96" s="225"/>
      <c r="AQ96" s="224"/>
      <c r="AR96" s="194"/>
      <c r="AS96" s="194"/>
      <c r="AT96" s="194"/>
      <c r="AU96" s="225"/>
      <c r="AV96" s="224"/>
      <c r="AW96" s="194"/>
      <c r="AX96" s="194"/>
      <c r="AY96" s="194"/>
      <c r="AZ96" s="225"/>
      <c r="BA96" s="224"/>
      <c r="BB96" s="194"/>
      <c r="BC96" s="194"/>
      <c r="BD96" s="194"/>
      <c r="BE96" s="225"/>
      <c r="BF96" s="224"/>
      <c r="BG96" s="194"/>
      <c r="BH96" s="194"/>
      <c r="BI96" s="194"/>
      <c r="BJ96" s="225"/>
      <c r="BK96" s="212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215"/>
      <c r="BW96" s="160"/>
      <c r="BX96" s="160"/>
      <c r="BY96" s="160"/>
      <c r="BZ96" s="160"/>
      <c r="CA96" s="160"/>
      <c r="CB96" s="160"/>
      <c r="CC96" s="160"/>
      <c r="CD96" s="160"/>
      <c r="CE96" s="160"/>
      <c r="CF96" s="160"/>
      <c r="CG96" s="69">
        <f t="shared" si="144"/>
        <v>0</v>
      </c>
      <c r="CH96" s="26">
        <f t="shared" ref="CH96:CH128" si="203">SUM(CQ96:DU96)</f>
        <v>0</v>
      </c>
      <c r="CJ96" s="39">
        <v>88</v>
      </c>
      <c r="CK96" s="16">
        <f t="shared" si="145"/>
        <v>0</v>
      </c>
      <c r="CL96" s="51">
        <f t="shared" ca="1" si="200"/>
        <v>0</v>
      </c>
      <c r="CM96" s="51">
        <f t="shared" ca="1" si="200"/>
        <v>0</v>
      </c>
      <c r="CN96" s="51">
        <f t="shared" ca="1" si="200"/>
        <v>0</v>
      </c>
      <c r="CO96" s="51">
        <f t="shared" ca="1" si="146"/>
        <v>0</v>
      </c>
      <c r="CQ96" s="107">
        <f t="shared" si="147"/>
        <v>0</v>
      </c>
      <c r="CR96" s="107">
        <f t="shared" si="148"/>
        <v>0</v>
      </c>
      <c r="CS96" s="107">
        <f t="shared" si="149"/>
        <v>0</v>
      </c>
      <c r="CT96" s="107">
        <f t="shared" si="150"/>
        <v>0</v>
      </c>
      <c r="CU96" s="107">
        <f t="shared" si="151"/>
        <v>0</v>
      </c>
      <c r="CV96" s="107">
        <f t="shared" si="152"/>
        <v>0</v>
      </c>
      <c r="CW96" s="107">
        <f t="shared" si="153"/>
        <v>0</v>
      </c>
      <c r="CX96" s="107">
        <f t="shared" si="154"/>
        <v>0</v>
      </c>
      <c r="CY96" s="107">
        <f t="shared" si="155"/>
        <v>0</v>
      </c>
      <c r="CZ96" s="107">
        <f t="shared" si="156"/>
        <v>0</v>
      </c>
      <c r="DA96" s="107">
        <f t="shared" si="157"/>
        <v>0</v>
      </c>
      <c r="DB96" s="107">
        <f t="shared" si="158"/>
        <v>0</v>
      </c>
      <c r="DC96" s="107">
        <f t="shared" si="159"/>
        <v>0</v>
      </c>
      <c r="DD96" s="107">
        <f t="shared" si="160"/>
        <v>0</v>
      </c>
      <c r="DE96" s="107">
        <f t="shared" si="161"/>
        <v>0</v>
      </c>
      <c r="DF96" s="107">
        <f t="shared" si="162"/>
        <v>0</v>
      </c>
      <c r="DG96" s="107">
        <f t="shared" si="163"/>
        <v>0</v>
      </c>
      <c r="DH96" s="107">
        <f t="shared" si="164"/>
        <v>0</v>
      </c>
      <c r="DI96" s="107">
        <f t="shared" si="165"/>
        <v>0</v>
      </c>
      <c r="DJ96" s="107">
        <f t="shared" si="166"/>
        <v>0</v>
      </c>
      <c r="DK96" s="107">
        <f t="shared" si="167"/>
        <v>0</v>
      </c>
      <c r="DL96" s="107">
        <f t="shared" si="168"/>
        <v>0</v>
      </c>
      <c r="DM96" s="107">
        <f t="shared" si="169"/>
        <v>0</v>
      </c>
      <c r="DN96" s="107">
        <f t="shared" si="170"/>
        <v>0</v>
      </c>
      <c r="DO96" s="107">
        <f t="shared" si="171"/>
        <v>0</v>
      </c>
      <c r="DP96" s="107">
        <f t="shared" si="172"/>
        <v>0</v>
      </c>
      <c r="DQ96" s="107">
        <f t="shared" si="173"/>
        <v>0</v>
      </c>
      <c r="DR96" s="107">
        <f t="shared" si="174"/>
        <v>0</v>
      </c>
      <c r="DS96" s="107">
        <f t="shared" si="175"/>
        <v>0</v>
      </c>
      <c r="DT96" s="107">
        <f t="shared" si="176"/>
        <v>0</v>
      </c>
      <c r="DV96" s="107">
        <f t="shared" si="177"/>
        <v>0</v>
      </c>
      <c r="DW96" s="107">
        <f t="shared" si="178"/>
        <v>0</v>
      </c>
      <c r="DX96" s="107">
        <f t="shared" si="179"/>
        <v>0</v>
      </c>
      <c r="DY96" s="107">
        <f t="shared" si="180"/>
        <v>0</v>
      </c>
      <c r="DZ96" s="107">
        <f t="shared" si="181"/>
        <v>0</v>
      </c>
      <c r="EA96" s="107">
        <f t="shared" si="182"/>
        <v>0</v>
      </c>
      <c r="EB96" s="107">
        <f t="shared" si="183"/>
        <v>0</v>
      </c>
      <c r="EC96" s="107">
        <f t="shared" si="184"/>
        <v>0</v>
      </c>
      <c r="ED96" s="107">
        <f t="shared" si="185"/>
        <v>0</v>
      </c>
      <c r="EE96" s="107">
        <f t="shared" si="186"/>
        <v>0</v>
      </c>
      <c r="EG96" s="195">
        <f t="shared" si="187"/>
        <v>0</v>
      </c>
      <c r="EH96" s="195">
        <f t="shared" si="188"/>
        <v>0</v>
      </c>
      <c r="EI96" s="195">
        <f t="shared" si="189"/>
        <v>0</v>
      </c>
      <c r="EJ96" s="195">
        <f t="shared" si="190"/>
        <v>0</v>
      </c>
      <c r="EK96" s="195">
        <f t="shared" si="191"/>
        <v>0</v>
      </c>
      <c r="EL96" s="195">
        <f t="shared" si="192"/>
        <v>0</v>
      </c>
      <c r="EM96" s="195">
        <f t="shared" si="193"/>
        <v>0</v>
      </c>
      <c r="EN96" s="195">
        <f t="shared" si="194"/>
        <v>0</v>
      </c>
      <c r="EO96" s="195">
        <f t="shared" si="195"/>
        <v>0</v>
      </c>
      <c r="EP96" s="195">
        <f t="shared" si="196"/>
        <v>0</v>
      </c>
    </row>
    <row r="97" spans="2:146" x14ac:dyDescent="0.2">
      <c r="B97" s="126">
        <f t="shared" si="137"/>
        <v>1</v>
      </c>
      <c r="C97" s="126" t="str">
        <f t="shared" ca="1" si="138"/>
        <v/>
      </c>
      <c r="D97" s="126" t="str">
        <f t="shared" ca="1" si="139"/>
        <v/>
      </c>
      <c r="E97" s="126" t="str">
        <f t="shared" ca="1" si="140"/>
        <v/>
      </c>
      <c r="F97" s="127" t="str">
        <f ca="1">OFFSET(prihlasky!$H$1,$CJ97,0)</f>
        <v/>
      </c>
      <c r="G97" s="127" t="str">
        <f ca="1">IF(OFFSET(prihlasky!$B$1,$CJ97,0)="","",(OFFSET(prihlasky!$B$1,$CJ97,0)))</f>
        <v/>
      </c>
      <c r="H97" s="127">
        <f ca="1">OFFSET(prihlasky!$I$1,$CJ97,0)</f>
        <v>0</v>
      </c>
      <c r="I97" s="127">
        <f ca="1">OFFSET(prihlasky!$A$1,$CJ97,0)</f>
        <v>0</v>
      </c>
      <c r="J97" s="126">
        <f t="shared" si="141"/>
        <v>0</v>
      </c>
      <c r="K97" s="159">
        <f t="shared" si="142"/>
        <v>0</v>
      </c>
      <c r="L97" s="131">
        <f t="shared" ca="1" si="143"/>
        <v>0</v>
      </c>
      <c r="M97" s="127" t="str">
        <f ca="1">IF(OR(CH97=0,ISERROR(MATCH(I97,KKoef!E:E,0))),"",MATCH(I97,KKoef!E:E,0)-1)</f>
        <v/>
      </c>
      <c r="N97" s="127" t="str">
        <f ca="1">IF(M97="","",OFFSET(KKoef!$B$1,M97,0))</f>
        <v/>
      </c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250"/>
      <c r="AA97" s="119">
        <f t="shared" ca="1" si="201"/>
        <v>0</v>
      </c>
      <c r="AB97" s="252">
        <f t="shared" si="197"/>
        <v>0</v>
      </c>
      <c r="AC97" s="119">
        <f t="shared" si="198"/>
        <v>0</v>
      </c>
      <c r="AD97" s="252">
        <f t="shared" si="199"/>
        <v>0</v>
      </c>
      <c r="AE97" s="170">
        <f t="shared" ca="1" si="202"/>
        <v>0</v>
      </c>
      <c r="AF97" s="22"/>
      <c r="AG97" s="224"/>
      <c r="AH97" s="194"/>
      <c r="AI97" s="194"/>
      <c r="AJ97" s="194"/>
      <c r="AK97" s="225"/>
      <c r="AL97" s="224"/>
      <c r="AM97" s="194"/>
      <c r="AN97" s="194"/>
      <c r="AO97" s="194"/>
      <c r="AP97" s="225"/>
      <c r="AQ97" s="224"/>
      <c r="AR97" s="194"/>
      <c r="AS97" s="194"/>
      <c r="AT97" s="194"/>
      <c r="AU97" s="225"/>
      <c r="AV97" s="224"/>
      <c r="AW97" s="194"/>
      <c r="AX97" s="194"/>
      <c r="AY97" s="194"/>
      <c r="AZ97" s="225"/>
      <c r="BA97" s="224"/>
      <c r="BB97" s="194"/>
      <c r="BC97" s="194"/>
      <c r="BD97" s="194"/>
      <c r="BE97" s="225"/>
      <c r="BF97" s="224"/>
      <c r="BG97" s="194"/>
      <c r="BH97" s="194"/>
      <c r="BI97" s="194"/>
      <c r="BJ97" s="225"/>
      <c r="BK97" s="212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215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69">
        <f t="shared" si="144"/>
        <v>0</v>
      </c>
      <c r="CH97" s="26">
        <f t="shared" si="203"/>
        <v>0</v>
      </c>
      <c r="CJ97" s="39">
        <v>89</v>
      </c>
      <c r="CK97" s="16">
        <f t="shared" si="145"/>
        <v>0</v>
      </c>
      <c r="CL97" s="51">
        <f t="shared" ca="1" si="200"/>
        <v>0</v>
      </c>
      <c r="CM97" s="51">
        <f t="shared" ca="1" si="200"/>
        <v>0</v>
      </c>
      <c r="CN97" s="51">
        <f t="shared" ca="1" si="200"/>
        <v>0</v>
      </c>
      <c r="CO97" s="51">
        <f t="shared" ca="1" si="146"/>
        <v>0</v>
      </c>
      <c r="CQ97" s="107">
        <f t="shared" si="147"/>
        <v>0</v>
      </c>
      <c r="CR97" s="107">
        <f t="shared" si="148"/>
        <v>0</v>
      </c>
      <c r="CS97" s="107">
        <f t="shared" si="149"/>
        <v>0</v>
      </c>
      <c r="CT97" s="107">
        <f t="shared" si="150"/>
        <v>0</v>
      </c>
      <c r="CU97" s="107">
        <f t="shared" si="151"/>
        <v>0</v>
      </c>
      <c r="CV97" s="107">
        <f t="shared" si="152"/>
        <v>0</v>
      </c>
      <c r="CW97" s="107">
        <f t="shared" si="153"/>
        <v>0</v>
      </c>
      <c r="CX97" s="107">
        <f t="shared" si="154"/>
        <v>0</v>
      </c>
      <c r="CY97" s="107">
        <f t="shared" si="155"/>
        <v>0</v>
      </c>
      <c r="CZ97" s="107">
        <f t="shared" si="156"/>
        <v>0</v>
      </c>
      <c r="DA97" s="107">
        <f t="shared" si="157"/>
        <v>0</v>
      </c>
      <c r="DB97" s="107">
        <f t="shared" si="158"/>
        <v>0</v>
      </c>
      <c r="DC97" s="107">
        <f t="shared" si="159"/>
        <v>0</v>
      </c>
      <c r="DD97" s="107">
        <f t="shared" si="160"/>
        <v>0</v>
      </c>
      <c r="DE97" s="107">
        <f t="shared" si="161"/>
        <v>0</v>
      </c>
      <c r="DF97" s="107">
        <f t="shared" si="162"/>
        <v>0</v>
      </c>
      <c r="DG97" s="107">
        <f t="shared" si="163"/>
        <v>0</v>
      </c>
      <c r="DH97" s="107">
        <f t="shared" si="164"/>
        <v>0</v>
      </c>
      <c r="DI97" s="107">
        <f t="shared" si="165"/>
        <v>0</v>
      </c>
      <c r="DJ97" s="107">
        <f t="shared" si="166"/>
        <v>0</v>
      </c>
      <c r="DK97" s="107">
        <f t="shared" si="167"/>
        <v>0</v>
      </c>
      <c r="DL97" s="107">
        <f t="shared" si="168"/>
        <v>0</v>
      </c>
      <c r="DM97" s="107">
        <f t="shared" si="169"/>
        <v>0</v>
      </c>
      <c r="DN97" s="107">
        <f t="shared" si="170"/>
        <v>0</v>
      </c>
      <c r="DO97" s="107">
        <f t="shared" si="171"/>
        <v>0</v>
      </c>
      <c r="DP97" s="107">
        <f t="shared" si="172"/>
        <v>0</v>
      </c>
      <c r="DQ97" s="107">
        <f t="shared" si="173"/>
        <v>0</v>
      </c>
      <c r="DR97" s="107">
        <f t="shared" si="174"/>
        <v>0</v>
      </c>
      <c r="DS97" s="107">
        <f t="shared" si="175"/>
        <v>0</v>
      </c>
      <c r="DT97" s="107">
        <f t="shared" si="176"/>
        <v>0</v>
      </c>
      <c r="DV97" s="107">
        <f t="shared" si="177"/>
        <v>0</v>
      </c>
      <c r="DW97" s="107">
        <f t="shared" si="178"/>
        <v>0</v>
      </c>
      <c r="DX97" s="107">
        <f t="shared" si="179"/>
        <v>0</v>
      </c>
      <c r="DY97" s="107">
        <f t="shared" si="180"/>
        <v>0</v>
      </c>
      <c r="DZ97" s="107">
        <f t="shared" si="181"/>
        <v>0</v>
      </c>
      <c r="EA97" s="107">
        <f t="shared" si="182"/>
        <v>0</v>
      </c>
      <c r="EB97" s="107">
        <f t="shared" si="183"/>
        <v>0</v>
      </c>
      <c r="EC97" s="107">
        <f t="shared" si="184"/>
        <v>0</v>
      </c>
      <c r="ED97" s="107">
        <f t="shared" si="185"/>
        <v>0</v>
      </c>
      <c r="EE97" s="107">
        <f t="shared" si="186"/>
        <v>0</v>
      </c>
      <c r="EG97" s="195">
        <f t="shared" si="187"/>
        <v>0</v>
      </c>
      <c r="EH97" s="195">
        <f t="shared" si="188"/>
        <v>0</v>
      </c>
      <c r="EI97" s="195">
        <f t="shared" si="189"/>
        <v>0</v>
      </c>
      <c r="EJ97" s="195">
        <f t="shared" si="190"/>
        <v>0</v>
      </c>
      <c r="EK97" s="195">
        <f t="shared" si="191"/>
        <v>0</v>
      </c>
      <c r="EL97" s="195">
        <f t="shared" si="192"/>
        <v>0</v>
      </c>
      <c r="EM97" s="195">
        <f t="shared" si="193"/>
        <v>0</v>
      </c>
      <c r="EN97" s="195">
        <f t="shared" si="194"/>
        <v>0</v>
      </c>
      <c r="EO97" s="195">
        <f t="shared" si="195"/>
        <v>0</v>
      </c>
      <c r="EP97" s="195">
        <f t="shared" si="196"/>
        <v>0</v>
      </c>
    </row>
    <row r="98" spans="2:146" x14ac:dyDescent="0.2">
      <c r="B98" s="126">
        <f t="shared" si="137"/>
        <v>1</v>
      </c>
      <c r="C98" s="126" t="str">
        <f t="shared" ca="1" si="138"/>
        <v/>
      </c>
      <c r="D98" s="126" t="str">
        <f t="shared" ca="1" si="139"/>
        <v/>
      </c>
      <c r="E98" s="126" t="str">
        <f t="shared" ca="1" si="140"/>
        <v/>
      </c>
      <c r="F98" s="127" t="str">
        <f ca="1">OFFSET(prihlasky!$H$1,$CJ98,0)</f>
        <v/>
      </c>
      <c r="G98" s="127" t="str">
        <f ca="1">IF(OFFSET(prihlasky!$B$1,$CJ98,0)="","",(OFFSET(prihlasky!$B$1,$CJ98,0)))</f>
        <v/>
      </c>
      <c r="H98" s="127">
        <f ca="1">OFFSET(prihlasky!$I$1,$CJ98,0)</f>
        <v>0</v>
      </c>
      <c r="I98" s="127">
        <f ca="1">OFFSET(prihlasky!$A$1,$CJ98,0)</f>
        <v>0</v>
      </c>
      <c r="J98" s="126">
        <f t="shared" si="141"/>
        <v>0</v>
      </c>
      <c r="K98" s="159">
        <f t="shared" si="142"/>
        <v>0</v>
      </c>
      <c r="L98" s="131">
        <f t="shared" ca="1" si="143"/>
        <v>0</v>
      </c>
      <c r="M98" s="127" t="str">
        <f ca="1">IF(OR(CH98=0,ISERROR(MATCH(I98,KKoef!E:E,0))),"",MATCH(I98,KKoef!E:E,0)-1)</f>
        <v/>
      </c>
      <c r="N98" s="127" t="str">
        <f ca="1">IF(M98="","",OFFSET(KKoef!$B$1,M98,0))</f>
        <v/>
      </c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250"/>
      <c r="AA98" s="119">
        <f t="shared" ca="1" si="201"/>
        <v>0</v>
      </c>
      <c r="AB98" s="252">
        <f t="shared" si="197"/>
        <v>0</v>
      </c>
      <c r="AC98" s="119">
        <f t="shared" si="198"/>
        <v>0</v>
      </c>
      <c r="AD98" s="252">
        <f t="shared" si="199"/>
        <v>0</v>
      </c>
      <c r="AE98" s="170">
        <f t="shared" ca="1" si="202"/>
        <v>0</v>
      </c>
      <c r="AF98" s="22"/>
      <c r="AG98" s="224"/>
      <c r="AH98" s="194"/>
      <c r="AI98" s="194"/>
      <c r="AJ98" s="194"/>
      <c r="AK98" s="225"/>
      <c r="AL98" s="224"/>
      <c r="AM98" s="194"/>
      <c r="AN98" s="194"/>
      <c r="AO98" s="194"/>
      <c r="AP98" s="225"/>
      <c r="AQ98" s="224"/>
      <c r="AR98" s="194"/>
      <c r="AS98" s="194"/>
      <c r="AT98" s="194"/>
      <c r="AU98" s="225"/>
      <c r="AV98" s="224"/>
      <c r="AW98" s="194"/>
      <c r="AX98" s="194"/>
      <c r="AY98" s="194"/>
      <c r="AZ98" s="225"/>
      <c r="BA98" s="224"/>
      <c r="BB98" s="194"/>
      <c r="BC98" s="194"/>
      <c r="BD98" s="194"/>
      <c r="BE98" s="225"/>
      <c r="BF98" s="224"/>
      <c r="BG98" s="194"/>
      <c r="BH98" s="194"/>
      <c r="BI98" s="194"/>
      <c r="BJ98" s="225"/>
      <c r="BK98" s="212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215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69">
        <f>SUM(EG98:EP98)</f>
        <v>0</v>
      </c>
      <c r="CH98" s="26">
        <f t="shared" si="203"/>
        <v>0</v>
      </c>
      <c r="CJ98" s="39">
        <v>90</v>
      </c>
      <c r="CK98" s="16">
        <f t="shared" si="145"/>
        <v>0</v>
      </c>
      <c r="CL98" s="51">
        <f t="shared" ca="1" si="200"/>
        <v>0</v>
      </c>
      <c r="CM98" s="51">
        <f t="shared" ca="1" si="200"/>
        <v>0</v>
      </c>
      <c r="CN98" s="51">
        <f t="shared" ca="1" si="200"/>
        <v>0</v>
      </c>
      <c r="CO98" s="51">
        <f t="shared" ca="1" si="146"/>
        <v>0</v>
      </c>
      <c r="CQ98" s="107">
        <f t="shared" si="147"/>
        <v>0</v>
      </c>
      <c r="CR98" s="107">
        <f t="shared" si="148"/>
        <v>0</v>
      </c>
      <c r="CS98" s="107">
        <f t="shared" si="149"/>
        <v>0</v>
      </c>
      <c r="CT98" s="107">
        <f t="shared" si="150"/>
        <v>0</v>
      </c>
      <c r="CU98" s="107">
        <f t="shared" si="151"/>
        <v>0</v>
      </c>
      <c r="CV98" s="107">
        <f t="shared" si="152"/>
        <v>0</v>
      </c>
      <c r="CW98" s="107">
        <f t="shared" si="153"/>
        <v>0</v>
      </c>
      <c r="CX98" s="107">
        <f t="shared" si="154"/>
        <v>0</v>
      </c>
      <c r="CY98" s="107">
        <f t="shared" si="155"/>
        <v>0</v>
      </c>
      <c r="CZ98" s="107">
        <f t="shared" si="156"/>
        <v>0</v>
      </c>
      <c r="DA98" s="107">
        <f t="shared" si="157"/>
        <v>0</v>
      </c>
      <c r="DB98" s="107">
        <f t="shared" si="158"/>
        <v>0</v>
      </c>
      <c r="DC98" s="107">
        <f t="shared" si="159"/>
        <v>0</v>
      </c>
      <c r="DD98" s="107">
        <f t="shared" si="160"/>
        <v>0</v>
      </c>
      <c r="DE98" s="107">
        <f t="shared" si="161"/>
        <v>0</v>
      </c>
      <c r="DF98" s="107">
        <f t="shared" si="162"/>
        <v>0</v>
      </c>
      <c r="DG98" s="107">
        <f t="shared" si="163"/>
        <v>0</v>
      </c>
      <c r="DH98" s="107">
        <f t="shared" si="164"/>
        <v>0</v>
      </c>
      <c r="DI98" s="107">
        <f t="shared" si="165"/>
        <v>0</v>
      </c>
      <c r="DJ98" s="107">
        <f t="shared" si="166"/>
        <v>0</v>
      </c>
      <c r="DK98" s="107">
        <f t="shared" si="167"/>
        <v>0</v>
      </c>
      <c r="DL98" s="107">
        <f t="shared" si="168"/>
        <v>0</v>
      </c>
      <c r="DM98" s="107">
        <f t="shared" si="169"/>
        <v>0</v>
      </c>
      <c r="DN98" s="107">
        <f t="shared" si="170"/>
        <v>0</v>
      </c>
      <c r="DO98" s="107">
        <f t="shared" si="171"/>
        <v>0</v>
      </c>
      <c r="DP98" s="107">
        <f t="shared" si="172"/>
        <v>0</v>
      </c>
      <c r="DQ98" s="107">
        <f t="shared" si="173"/>
        <v>0</v>
      </c>
      <c r="DR98" s="107">
        <f t="shared" si="174"/>
        <v>0</v>
      </c>
      <c r="DS98" s="107">
        <f t="shared" si="175"/>
        <v>0</v>
      </c>
      <c r="DT98" s="107">
        <f t="shared" si="176"/>
        <v>0</v>
      </c>
      <c r="DV98" s="107">
        <f t="shared" si="177"/>
        <v>0</v>
      </c>
      <c r="DW98" s="107">
        <f t="shared" si="178"/>
        <v>0</v>
      </c>
      <c r="DX98" s="107">
        <f t="shared" si="179"/>
        <v>0</v>
      </c>
      <c r="DY98" s="107">
        <f t="shared" si="180"/>
        <v>0</v>
      </c>
      <c r="DZ98" s="107">
        <f t="shared" si="181"/>
        <v>0</v>
      </c>
      <c r="EA98" s="107">
        <f t="shared" si="182"/>
        <v>0</v>
      </c>
      <c r="EB98" s="107">
        <f t="shared" si="183"/>
        <v>0</v>
      </c>
      <c r="EC98" s="107">
        <f t="shared" si="184"/>
        <v>0</v>
      </c>
      <c r="ED98" s="107">
        <f t="shared" si="185"/>
        <v>0</v>
      </c>
      <c r="EE98" s="107">
        <f t="shared" si="186"/>
        <v>0</v>
      </c>
      <c r="EG98" s="195">
        <f t="shared" si="187"/>
        <v>0</v>
      </c>
      <c r="EH98" s="195">
        <f t="shared" si="188"/>
        <v>0</v>
      </c>
      <c r="EI98" s="195">
        <f t="shared" si="189"/>
        <v>0</v>
      </c>
      <c r="EJ98" s="195">
        <f t="shared" si="190"/>
        <v>0</v>
      </c>
      <c r="EK98" s="195">
        <f t="shared" si="191"/>
        <v>0</v>
      </c>
      <c r="EL98" s="195">
        <f t="shared" si="192"/>
        <v>0</v>
      </c>
      <c r="EM98" s="195">
        <f t="shared" si="193"/>
        <v>0</v>
      </c>
      <c r="EN98" s="195">
        <f t="shared" si="194"/>
        <v>0</v>
      </c>
      <c r="EO98" s="195">
        <f t="shared" si="195"/>
        <v>0</v>
      </c>
      <c r="EP98" s="195">
        <f t="shared" si="196"/>
        <v>0</v>
      </c>
    </row>
    <row r="99" spans="2:146" x14ac:dyDescent="0.2">
      <c r="B99" s="126">
        <f t="shared" si="137"/>
        <v>1</v>
      </c>
      <c r="C99" s="126" t="str">
        <f t="shared" ca="1" si="138"/>
        <v/>
      </c>
      <c r="D99" s="126" t="str">
        <f t="shared" ca="1" si="139"/>
        <v/>
      </c>
      <c r="E99" s="126" t="str">
        <f t="shared" ca="1" si="140"/>
        <v/>
      </c>
      <c r="F99" s="127" t="str">
        <f ca="1">OFFSET(prihlasky!$H$1,$CJ99,0)</f>
        <v/>
      </c>
      <c r="G99" s="127" t="str">
        <f ca="1">IF(OFFSET(prihlasky!$B$1,$CJ99,0)="","",(OFFSET(prihlasky!$B$1,$CJ99,0)))</f>
        <v/>
      </c>
      <c r="H99" s="127">
        <f ca="1">OFFSET(prihlasky!$I$1,$CJ99,0)</f>
        <v>0</v>
      </c>
      <c r="I99" s="127">
        <f ca="1">OFFSET(prihlasky!$A$1,$CJ99,0)</f>
        <v>0</v>
      </c>
      <c r="J99" s="126">
        <f t="shared" si="141"/>
        <v>0</v>
      </c>
      <c r="K99" s="159">
        <f t="shared" si="142"/>
        <v>0</v>
      </c>
      <c r="L99" s="131">
        <f t="shared" ca="1" si="143"/>
        <v>0</v>
      </c>
      <c r="M99" s="127" t="str">
        <f ca="1">IF(OR(CH99=0,ISERROR(MATCH(I99,KKoef!E:E,0))),"",MATCH(I99,KKoef!E:E,0)-1)</f>
        <v/>
      </c>
      <c r="N99" s="127" t="str">
        <f ca="1">IF(M99="","",OFFSET(KKoef!$B$1,M99,0))</f>
        <v/>
      </c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250"/>
      <c r="AA99" s="119">
        <f t="shared" ca="1" si="201"/>
        <v>0</v>
      </c>
      <c r="AB99" s="252">
        <f t="shared" si="197"/>
        <v>0</v>
      </c>
      <c r="AC99" s="119">
        <f t="shared" si="198"/>
        <v>0</v>
      </c>
      <c r="AD99" s="252">
        <f t="shared" si="199"/>
        <v>0</v>
      </c>
      <c r="AE99" s="170">
        <f t="shared" ca="1" si="202"/>
        <v>0</v>
      </c>
      <c r="AF99" s="22"/>
      <c r="AG99" s="224"/>
      <c r="AH99" s="194"/>
      <c r="AI99" s="194"/>
      <c r="AJ99" s="194"/>
      <c r="AK99" s="225"/>
      <c r="AL99" s="224"/>
      <c r="AM99" s="194"/>
      <c r="AN99" s="194"/>
      <c r="AO99" s="194"/>
      <c r="AP99" s="225"/>
      <c r="AQ99" s="224"/>
      <c r="AR99" s="194"/>
      <c r="AS99" s="194"/>
      <c r="AT99" s="194"/>
      <c r="AU99" s="225"/>
      <c r="AV99" s="224"/>
      <c r="AW99" s="194"/>
      <c r="AX99" s="194"/>
      <c r="AY99" s="194"/>
      <c r="AZ99" s="225"/>
      <c r="BA99" s="224"/>
      <c r="BB99" s="194"/>
      <c r="BC99" s="194"/>
      <c r="BD99" s="194"/>
      <c r="BE99" s="225"/>
      <c r="BF99" s="224"/>
      <c r="BG99" s="194"/>
      <c r="BH99" s="194"/>
      <c r="BI99" s="194"/>
      <c r="BJ99" s="225"/>
      <c r="BK99" s="212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215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69">
        <f t="shared" ref="CG99:CG128" si="204">SUM(EG99:EP99)</f>
        <v>0</v>
      </c>
      <c r="CH99" s="26">
        <f t="shared" si="203"/>
        <v>0</v>
      </c>
      <c r="CJ99" s="39">
        <v>91</v>
      </c>
      <c r="CK99" s="16">
        <f t="shared" si="145"/>
        <v>0</v>
      </c>
      <c r="CL99" s="51">
        <f t="shared" ca="1" si="200"/>
        <v>0</v>
      </c>
      <c r="CM99" s="51">
        <f t="shared" ca="1" si="200"/>
        <v>0</v>
      </c>
      <c r="CN99" s="51">
        <f t="shared" ca="1" si="200"/>
        <v>0</v>
      </c>
      <c r="CO99" s="51">
        <f t="shared" ca="1" si="146"/>
        <v>0</v>
      </c>
      <c r="CQ99" s="107">
        <f t="shared" si="147"/>
        <v>0</v>
      </c>
      <c r="CR99" s="107">
        <f t="shared" si="148"/>
        <v>0</v>
      </c>
      <c r="CS99" s="107">
        <f t="shared" si="149"/>
        <v>0</v>
      </c>
      <c r="CT99" s="107">
        <f t="shared" si="150"/>
        <v>0</v>
      </c>
      <c r="CU99" s="107">
        <f t="shared" si="151"/>
        <v>0</v>
      </c>
      <c r="CV99" s="107">
        <f t="shared" si="152"/>
        <v>0</v>
      </c>
      <c r="CW99" s="107">
        <f t="shared" si="153"/>
        <v>0</v>
      </c>
      <c r="CX99" s="107">
        <f t="shared" si="154"/>
        <v>0</v>
      </c>
      <c r="CY99" s="107">
        <f t="shared" si="155"/>
        <v>0</v>
      </c>
      <c r="CZ99" s="107">
        <f t="shared" si="156"/>
        <v>0</v>
      </c>
      <c r="DA99" s="107">
        <f t="shared" si="157"/>
        <v>0</v>
      </c>
      <c r="DB99" s="107">
        <f t="shared" si="158"/>
        <v>0</v>
      </c>
      <c r="DC99" s="107">
        <f t="shared" si="159"/>
        <v>0</v>
      </c>
      <c r="DD99" s="107">
        <f t="shared" si="160"/>
        <v>0</v>
      </c>
      <c r="DE99" s="107">
        <f t="shared" si="161"/>
        <v>0</v>
      </c>
      <c r="DF99" s="107">
        <f t="shared" si="162"/>
        <v>0</v>
      </c>
      <c r="DG99" s="107">
        <f t="shared" si="163"/>
        <v>0</v>
      </c>
      <c r="DH99" s="107">
        <f t="shared" si="164"/>
        <v>0</v>
      </c>
      <c r="DI99" s="107">
        <f t="shared" si="165"/>
        <v>0</v>
      </c>
      <c r="DJ99" s="107">
        <f t="shared" si="166"/>
        <v>0</v>
      </c>
      <c r="DK99" s="107">
        <f t="shared" si="167"/>
        <v>0</v>
      </c>
      <c r="DL99" s="107">
        <f t="shared" si="168"/>
        <v>0</v>
      </c>
      <c r="DM99" s="107">
        <f t="shared" si="169"/>
        <v>0</v>
      </c>
      <c r="DN99" s="107">
        <f t="shared" si="170"/>
        <v>0</v>
      </c>
      <c r="DO99" s="107">
        <f t="shared" si="171"/>
        <v>0</v>
      </c>
      <c r="DP99" s="107">
        <f t="shared" si="172"/>
        <v>0</v>
      </c>
      <c r="DQ99" s="107">
        <f t="shared" si="173"/>
        <v>0</v>
      </c>
      <c r="DR99" s="107">
        <f t="shared" si="174"/>
        <v>0</v>
      </c>
      <c r="DS99" s="107">
        <f t="shared" si="175"/>
        <v>0</v>
      </c>
      <c r="DT99" s="107">
        <f t="shared" si="176"/>
        <v>0</v>
      </c>
      <c r="DV99" s="107">
        <f t="shared" si="177"/>
        <v>0</v>
      </c>
      <c r="DW99" s="107">
        <f t="shared" si="178"/>
        <v>0</v>
      </c>
      <c r="DX99" s="107">
        <f t="shared" si="179"/>
        <v>0</v>
      </c>
      <c r="DY99" s="107">
        <f t="shared" si="180"/>
        <v>0</v>
      </c>
      <c r="DZ99" s="107">
        <f t="shared" si="181"/>
        <v>0</v>
      </c>
      <c r="EA99" s="107">
        <f t="shared" si="182"/>
        <v>0</v>
      </c>
      <c r="EB99" s="107">
        <f t="shared" si="183"/>
        <v>0</v>
      </c>
      <c r="EC99" s="107">
        <f t="shared" si="184"/>
        <v>0</v>
      </c>
      <c r="ED99" s="107">
        <f t="shared" si="185"/>
        <v>0</v>
      </c>
      <c r="EE99" s="107">
        <f t="shared" si="186"/>
        <v>0</v>
      </c>
      <c r="EG99" s="195">
        <f t="shared" si="187"/>
        <v>0</v>
      </c>
      <c r="EH99" s="195">
        <f t="shared" si="188"/>
        <v>0</v>
      </c>
      <c r="EI99" s="195">
        <f t="shared" si="189"/>
        <v>0</v>
      </c>
      <c r="EJ99" s="195">
        <f t="shared" si="190"/>
        <v>0</v>
      </c>
      <c r="EK99" s="195">
        <f t="shared" si="191"/>
        <v>0</v>
      </c>
      <c r="EL99" s="195">
        <f t="shared" si="192"/>
        <v>0</v>
      </c>
      <c r="EM99" s="195">
        <f t="shared" si="193"/>
        <v>0</v>
      </c>
      <c r="EN99" s="195">
        <f t="shared" si="194"/>
        <v>0</v>
      </c>
      <c r="EO99" s="195">
        <f t="shared" si="195"/>
        <v>0</v>
      </c>
      <c r="EP99" s="195">
        <f t="shared" si="196"/>
        <v>0</v>
      </c>
    </row>
    <row r="100" spans="2:146" x14ac:dyDescent="0.2">
      <c r="B100" s="126">
        <f t="shared" si="137"/>
        <v>1</v>
      </c>
      <c r="C100" s="126" t="str">
        <f t="shared" ca="1" si="138"/>
        <v/>
      </c>
      <c r="D100" s="126" t="str">
        <f t="shared" ca="1" si="139"/>
        <v/>
      </c>
      <c r="E100" s="126" t="str">
        <f t="shared" ca="1" si="140"/>
        <v/>
      </c>
      <c r="F100" s="127" t="str">
        <f ca="1">OFFSET(prihlasky!$H$1,$CJ100,0)</f>
        <v/>
      </c>
      <c r="G100" s="127" t="str">
        <f ca="1">IF(OFFSET(prihlasky!$B$1,$CJ100,0)="","",(OFFSET(prihlasky!$B$1,$CJ100,0)))</f>
        <v/>
      </c>
      <c r="H100" s="127">
        <f ca="1">OFFSET(prihlasky!$I$1,$CJ100,0)</f>
        <v>0</v>
      </c>
      <c r="I100" s="127">
        <f ca="1">OFFSET(prihlasky!$A$1,$CJ100,0)</f>
        <v>0</v>
      </c>
      <c r="J100" s="126">
        <f t="shared" si="141"/>
        <v>0</v>
      </c>
      <c r="K100" s="159">
        <f t="shared" si="142"/>
        <v>0</v>
      </c>
      <c r="L100" s="131">
        <f t="shared" ca="1" si="143"/>
        <v>0</v>
      </c>
      <c r="M100" s="127" t="str">
        <f ca="1">IF(OR(CH100=0,ISERROR(MATCH(I100,KKoef!E:E,0))),"",MATCH(I100,KKoef!E:E,0)-1)</f>
        <v/>
      </c>
      <c r="N100" s="127" t="str">
        <f ca="1">IF(M100="","",OFFSET(KKoef!$B$1,M100,0))</f>
        <v/>
      </c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250"/>
      <c r="AA100" s="119">
        <f t="shared" ca="1" si="201"/>
        <v>0</v>
      </c>
      <c r="AB100" s="252">
        <f t="shared" si="197"/>
        <v>0</v>
      </c>
      <c r="AC100" s="119">
        <f t="shared" si="198"/>
        <v>0</v>
      </c>
      <c r="AD100" s="252">
        <f t="shared" si="199"/>
        <v>0</v>
      </c>
      <c r="AE100" s="170">
        <f t="shared" ca="1" si="202"/>
        <v>0</v>
      </c>
      <c r="AF100" s="22"/>
      <c r="AG100" s="224"/>
      <c r="AH100" s="194"/>
      <c r="AI100" s="194"/>
      <c r="AJ100" s="194"/>
      <c r="AK100" s="225"/>
      <c r="AL100" s="224"/>
      <c r="AM100" s="194"/>
      <c r="AN100" s="194"/>
      <c r="AO100" s="194"/>
      <c r="AP100" s="225"/>
      <c r="AQ100" s="224"/>
      <c r="AR100" s="194"/>
      <c r="AS100" s="194"/>
      <c r="AT100" s="194"/>
      <c r="AU100" s="225"/>
      <c r="AV100" s="224"/>
      <c r="AW100" s="194"/>
      <c r="AX100" s="194"/>
      <c r="AY100" s="194"/>
      <c r="AZ100" s="225"/>
      <c r="BA100" s="224"/>
      <c r="BB100" s="194"/>
      <c r="BC100" s="194"/>
      <c r="BD100" s="194"/>
      <c r="BE100" s="225"/>
      <c r="BF100" s="224"/>
      <c r="BG100" s="194"/>
      <c r="BH100" s="194"/>
      <c r="BI100" s="194"/>
      <c r="BJ100" s="225"/>
      <c r="BK100" s="212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215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69">
        <f t="shared" si="204"/>
        <v>0</v>
      </c>
      <c r="CH100" s="26">
        <f t="shared" si="203"/>
        <v>0</v>
      </c>
      <c r="CJ100" s="39">
        <v>92</v>
      </c>
      <c r="CK100" s="16">
        <f t="shared" si="145"/>
        <v>0</v>
      </c>
      <c r="CL100" s="51">
        <f t="shared" ca="1" si="200"/>
        <v>0</v>
      </c>
      <c r="CM100" s="51">
        <f t="shared" ca="1" si="200"/>
        <v>0</v>
      </c>
      <c r="CN100" s="51">
        <f t="shared" ca="1" si="200"/>
        <v>0</v>
      </c>
      <c r="CO100" s="51">
        <f t="shared" ca="1" si="146"/>
        <v>0</v>
      </c>
      <c r="CQ100" s="107">
        <f t="shared" si="147"/>
        <v>0</v>
      </c>
      <c r="CR100" s="107">
        <f t="shared" si="148"/>
        <v>0</v>
      </c>
      <c r="CS100" s="107">
        <f t="shared" si="149"/>
        <v>0</v>
      </c>
      <c r="CT100" s="107">
        <f t="shared" si="150"/>
        <v>0</v>
      </c>
      <c r="CU100" s="107">
        <f t="shared" si="151"/>
        <v>0</v>
      </c>
      <c r="CV100" s="107">
        <f t="shared" si="152"/>
        <v>0</v>
      </c>
      <c r="CW100" s="107">
        <f t="shared" si="153"/>
        <v>0</v>
      </c>
      <c r="CX100" s="107">
        <f t="shared" si="154"/>
        <v>0</v>
      </c>
      <c r="CY100" s="107">
        <f t="shared" si="155"/>
        <v>0</v>
      </c>
      <c r="CZ100" s="107">
        <f t="shared" si="156"/>
        <v>0</v>
      </c>
      <c r="DA100" s="107">
        <f t="shared" si="157"/>
        <v>0</v>
      </c>
      <c r="DB100" s="107">
        <f t="shared" si="158"/>
        <v>0</v>
      </c>
      <c r="DC100" s="107">
        <f t="shared" si="159"/>
        <v>0</v>
      </c>
      <c r="DD100" s="107">
        <f t="shared" si="160"/>
        <v>0</v>
      </c>
      <c r="DE100" s="107">
        <f t="shared" si="161"/>
        <v>0</v>
      </c>
      <c r="DF100" s="107">
        <f t="shared" si="162"/>
        <v>0</v>
      </c>
      <c r="DG100" s="107">
        <f t="shared" si="163"/>
        <v>0</v>
      </c>
      <c r="DH100" s="107">
        <f t="shared" si="164"/>
        <v>0</v>
      </c>
      <c r="DI100" s="107">
        <f t="shared" si="165"/>
        <v>0</v>
      </c>
      <c r="DJ100" s="107">
        <f t="shared" si="166"/>
        <v>0</v>
      </c>
      <c r="DK100" s="107">
        <f t="shared" si="167"/>
        <v>0</v>
      </c>
      <c r="DL100" s="107">
        <f t="shared" si="168"/>
        <v>0</v>
      </c>
      <c r="DM100" s="107">
        <f t="shared" si="169"/>
        <v>0</v>
      </c>
      <c r="DN100" s="107">
        <f t="shared" si="170"/>
        <v>0</v>
      </c>
      <c r="DO100" s="107">
        <f t="shared" si="171"/>
        <v>0</v>
      </c>
      <c r="DP100" s="107">
        <f t="shared" si="172"/>
        <v>0</v>
      </c>
      <c r="DQ100" s="107">
        <f t="shared" si="173"/>
        <v>0</v>
      </c>
      <c r="DR100" s="107">
        <f t="shared" si="174"/>
        <v>0</v>
      </c>
      <c r="DS100" s="107">
        <f t="shared" si="175"/>
        <v>0</v>
      </c>
      <c r="DT100" s="107">
        <f t="shared" si="176"/>
        <v>0</v>
      </c>
      <c r="DV100" s="107">
        <f t="shared" si="177"/>
        <v>0</v>
      </c>
      <c r="DW100" s="107">
        <f t="shared" si="178"/>
        <v>0</v>
      </c>
      <c r="DX100" s="107">
        <f t="shared" si="179"/>
        <v>0</v>
      </c>
      <c r="DY100" s="107">
        <f t="shared" si="180"/>
        <v>0</v>
      </c>
      <c r="DZ100" s="107">
        <f t="shared" si="181"/>
        <v>0</v>
      </c>
      <c r="EA100" s="107">
        <f t="shared" si="182"/>
        <v>0</v>
      </c>
      <c r="EB100" s="107">
        <f t="shared" si="183"/>
        <v>0</v>
      </c>
      <c r="EC100" s="107">
        <f t="shared" si="184"/>
        <v>0</v>
      </c>
      <c r="ED100" s="107">
        <f t="shared" si="185"/>
        <v>0</v>
      </c>
      <c r="EE100" s="107">
        <f t="shared" si="186"/>
        <v>0</v>
      </c>
      <c r="EG100" s="195">
        <f t="shared" si="187"/>
        <v>0</v>
      </c>
      <c r="EH100" s="195">
        <f t="shared" si="188"/>
        <v>0</v>
      </c>
      <c r="EI100" s="195">
        <f t="shared" si="189"/>
        <v>0</v>
      </c>
      <c r="EJ100" s="195">
        <f t="shared" si="190"/>
        <v>0</v>
      </c>
      <c r="EK100" s="195">
        <f t="shared" si="191"/>
        <v>0</v>
      </c>
      <c r="EL100" s="195">
        <f t="shared" si="192"/>
        <v>0</v>
      </c>
      <c r="EM100" s="195">
        <f t="shared" si="193"/>
        <v>0</v>
      </c>
      <c r="EN100" s="195">
        <f t="shared" si="194"/>
        <v>0</v>
      </c>
      <c r="EO100" s="195">
        <f t="shared" si="195"/>
        <v>0</v>
      </c>
      <c r="EP100" s="195">
        <f t="shared" si="196"/>
        <v>0</v>
      </c>
    </row>
    <row r="101" spans="2:146" x14ac:dyDescent="0.2">
      <c r="B101" s="126">
        <f t="shared" si="137"/>
        <v>1</v>
      </c>
      <c r="C101" s="126" t="str">
        <f t="shared" ca="1" si="138"/>
        <v/>
      </c>
      <c r="D101" s="126" t="str">
        <f t="shared" ca="1" si="139"/>
        <v/>
      </c>
      <c r="E101" s="126" t="str">
        <f t="shared" ca="1" si="140"/>
        <v/>
      </c>
      <c r="F101" s="127" t="str">
        <f ca="1">OFFSET(prihlasky!$H$1,$CJ101,0)</f>
        <v/>
      </c>
      <c r="G101" s="127" t="str">
        <f ca="1">IF(OFFSET(prihlasky!$B$1,$CJ101,0)="","",(OFFSET(prihlasky!$B$1,$CJ101,0)))</f>
        <v/>
      </c>
      <c r="H101" s="127">
        <f ca="1">OFFSET(prihlasky!$I$1,$CJ101,0)</f>
        <v>0</v>
      </c>
      <c r="I101" s="127">
        <f ca="1">OFFSET(prihlasky!$A$1,$CJ101,0)</f>
        <v>0</v>
      </c>
      <c r="J101" s="126">
        <f t="shared" si="141"/>
        <v>0</v>
      </c>
      <c r="K101" s="159">
        <f t="shared" si="142"/>
        <v>0</v>
      </c>
      <c r="L101" s="131">
        <f t="shared" ca="1" si="143"/>
        <v>0</v>
      </c>
      <c r="M101" s="127" t="str">
        <f ca="1">IF(OR(CH101=0,ISERROR(MATCH(I101,KKoef!E:E,0))),"",MATCH(I101,KKoef!E:E,0)-1)</f>
        <v/>
      </c>
      <c r="N101" s="127" t="str">
        <f ca="1">IF(M101="","",OFFSET(KKoef!$B$1,M101,0))</f>
        <v/>
      </c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250"/>
      <c r="AA101" s="119">
        <f t="shared" ca="1" si="201"/>
        <v>0</v>
      </c>
      <c r="AB101" s="252">
        <f t="shared" si="197"/>
        <v>0</v>
      </c>
      <c r="AC101" s="119">
        <f t="shared" si="198"/>
        <v>0</v>
      </c>
      <c r="AD101" s="252">
        <f t="shared" si="199"/>
        <v>0</v>
      </c>
      <c r="AE101" s="170">
        <f t="shared" ca="1" si="202"/>
        <v>0</v>
      </c>
      <c r="AF101" s="22"/>
      <c r="AG101" s="224"/>
      <c r="AH101" s="194"/>
      <c r="AI101" s="194"/>
      <c r="AJ101" s="194"/>
      <c r="AK101" s="225"/>
      <c r="AL101" s="224"/>
      <c r="AM101" s="194"/>
      <c r="AN101" s="194"/>
      <c r="AO101" s="194"/>
      <c r="AP101" s="225"/>
      <c r="AQ101" s="224"/>
      <c r="AR101" s="194"/>
      <c r="AS101" s="194"/>
      <c r="AT101" s="194"/>
      <c r="AU101" s="225"/>
      <c r="AV101" s="224"/>
      <c r="AW101" s="194"/>
      <c r="AX101" s="194"/>
      <c r="AY101" s="194"/>
      <c r="AZ101" s="225"/>
      <c r="BA101" s="224"/>
      <c r="BB101" s="194"/>
      <c r="BC101" s="194"/>
      <c r="BD101" s="194"/>
      <c r="BE101" s="225"/>
      <c r="BF101" s="224"/>
      <c r="BG101" s="194"/>
      <c r="BH101" s="194"/>
      <c r="BI101" s="194"/>
      <c r="BJ101" s="225"/>
      <c r="BK101" s="212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215"/>
      <c r="BW101" s="160"/>
      <c r="BX101" s="160"/>
      <c r="BY101" s="160"/>
      <c r="BZ101" s="160"/>
      <c r="CA101" s="160"/>
      <c r="CB101" s="160"/>
      <c r="CC101" s="160"/>
      <c r="CD101" s="160"/>
      <c r="CE101" s="160"/>
      <c r="CF101" s="160"/>
      <c r="CG101" s="69">
        <f t="shared" si="204"/>
        <v>0</v>
      </c>
      <c r="CH101" s="26">
        <f t="shared" si="203"/>
        <v>0</v>
      </c>
      <c r="CJ101" s="39">
        <v>93</v>
      </c>
      <c r="CK101" s="16">
        <f t="shared" si="145"/>
        <v>0</v>
      </c>
      <c r="CL101" s="51">
        <f t="shared" ca="1" si="200"/>
        <v>0</v>
      </c>
      <c r="CM101" s="51">
        <f t="shared" ca="1" si="200"/>
        <v>0</v>
      </c>
      <c r="CN101" s="51">
        <f t="shared" ca="1" si="200"/>
        <v>0</v>
      </c>
      <c r="CO101" s="51">
        <f t="shared" ca="1" si="146"/>
        <v>0</v>
      </c>
      <c r="CQ101" s="107">
        <f t="shared" si="147"/>
        <v>0</v>
      </c>
      <c r="CR101" s="107">
        <f t="shared" si="148"/>
        <v>0</v>
      </c>
      <c r="CS101" s="107">
        <f t="shared" si="149"/>
        <v>0</v>
      </c>
      <c r="CT101" s="107">
        <f t="shared" si="150"/>
        <v>0</v>
      </c>
      <c r="CU101" s="107">
        <f t="shared" si="151"/>
        <v>0</v>
      </c>
      <c r="CV101" s="107">
        <f t="shared" si="152"/>
        <v>0</v>
      </c>
      <c r="CW101" s="107">
        <f t="shared" si="153"/>
        <v>0</v>
      </c>
      <c r="CX101" s="107">
        <f t="shared" si="154"/>
        <v>0</v>
      </c>
      <c r="CY101" s="107">
        <f t="shared" si="155"/>
        <v>0</v>
      </c>
      <c r="CZ101" s="107">
        <f t="shared" si="156"/>
        <v>0</v>
      </c>
      <c r="DA101" s="107">
        <f t="shared" si="157"/>
        <v>0</v>
      </c>
      <c r="DB101" s="107">
        <f t="shared" si="158"/>
        <v>0</v>
      </c>
      <c r="DC101" s="107">
        <f t="shared" si="159"/>
        <v>0</v>
      </c>
      <c r="DD101" s="107">
        <f t="shared" si="160"/>
        <v>0</v>
      </c>
      <c r="DE101" s="107">
        <f t="shared" si="161"/>
        <v>0</v>
      </c>
      <c r="DF101" s="107">
        <f t="shared" si="162"/>
        <v>0</v>
      </c>
      <c r="DG101" s="107">
        <f t="shared" si="163"/>
        <v>0</v>
      </c>
      <c r="DH101" s="107">
        <f t="shared" si="164"/>
        <v>0</v>
      </c>
      <c r="DI101" s="107">
        <f t="shared" si="165"/>
        <v>0</v>
      </c>
      <c r="DJ101" s="107">
        <f t="shared" si="166"/>
        <v>0</v>
      </c>
      <c r="DK101" s="107">
        <f t="shared" si="167"/>
        <v>0</v>
      </c>
      <c r="DL101" s="107">
        <f t="shared" si="168"/>
        <v>0</v>
      </c>
      <c r="DM101" s="107">
        <f t="shared" si="169"/>
        <v>0</v>
      </c>
      <c r="DN101" s="107">
        <f t="shared" si="170"/>
        <v>0</v>
      </c>
      <c r="DO101" s="107">
        <f t="shared" si="171"/>
        <v>0</v>
      </c>
      <c r="DP101" s="107">
        <f t="shared" si="172"/>
        <v>0</v>
      </c>
      <c r="DQ101" s="107">
        <f t="shared" si="173"/>
        <v>0</v>
      </c>
      <c r="DR101" s="107">
        <f t="shared" si="174"/>
        <v>0</v>
      </c>
      <c r="DS101" s="107">
        <f t="shared" si="175"/>
        <v>0</v>
      </c>
      <c r="DT101" s="107">
        <f t="shared" si="176"/>
        <v>0</v>
      </c>
      <c r="DV101" s="107">
        <f t="shared" si="177"/>
        <v>0</v>
      </c>
      <c r="DW101" s="107">
        <f t="shared" si="178"/>
        <v>0</v>
      </c>
      <c r="DX101" s="107">
        <f t="shared" si="179"/>
        <v>0</v>
      </c>
      <c r="DY101" s="107">
        <f t="shared" si="180"/>
        <v>0</v>
      </c>
      <c r="DZ101" s="107">
        <f t="shared" si="181"/>
        <v>0</v>
      </c>
      <c r="EA101" s="107">
        <f t="shared" si="182"/>
        <v>0</v>
      </c>
      <c r="EB101" s="107">
        <f t="shared" si="183"/>
        <v>0</v>
      </c>
      <c r="EC101" s="107">
        <f t="shared" si="184"/>
        <v>0</v>
      </c>
      <c r="ED101" s="107">
        <f t="shared" si="185"/>
        <v>0</v>
      </c>
      <c r="EE101" s="107">
        <f t="shared" si="186"/>
        <v>0</v>
      </c>
      <c r="EG101" s="195">
        <f t="shared" si="187"/>
        <v>0</v>
      </c>
      <c r="EH101" s="195">
        <f t="shared" si="188"/>
        <v>0</v>
      </c>
      <c r="EI101" s="195">
        <f t="shared" si="189"/>
        <v>0</v>
      </c>
      <c r="EJ101" s="195">
        <f t="shared" si="190"/>
        <v>0</v>
      </c>
      <c r="EK101" s="195">
        <f t="shared" si="191"/>
        <v>0</v>
      </c>
      <c r="EL101" s="195">
        <f t="shared" si="192"/>
        <v>0</v>
      </c>
      <c r="EM101" s="195">
        <f t="shared" si="193"/>
        <v>0</v>
      </c>
      <c r="EN101" s="195">
        <f t="shared" si="194"/>
        <v>0</v>
      </c>
      <c r="EO101" s="195">
        <f t="shared" si="195"/>
        <v>0</v>
      </c>
      <c r="EP101" s="195">
        <f t="shared" si="196"/>
        <v>0</v>
      </c>
    </row>
    <row r="102" spans="2:146" x14ac:dyDescent="0.2">
      <c r="B102" s="126">
        <f t="shared" si="137"/>
        <v>1</v>
      </c>
      <c r="C102" s="126" t="str">
        <f t="shared" ca="1" si="138"/>
        <v/>
      </c>
      <c r="D102" s="126" t="str">
        <f t="shared" ca="1" si="139"/>
        <v/>
      </c>
      <c r="E102" s="126" t="str">
        <f t="shared" ca="1" si="140"/>
        <v/>
      </c>
      <c r="F102" s="127" t="str">
        <f ca="1">OFFSET(prihlasky!$H$1,$CJ102,0)</f>
        <v/>
      </c>
      <c r="G102" s="127" t="str">
        <f ca="1">IF(OFFSET(prihlasky!$B$1,$CJ102,0)="","",(OFFSET(prihlasky!$B$1,$CJ102,0)))</f>
        <v/>
      </c>
      <c r="H102" s="127">
        <f ca="1">OFFSET(prihlasky!$I$1,$CJ102,0)</f>
        <v>0</v>
      </c>
      <c r="I102" s="127">
        <f ca="1">OFFSET(prihlasky!$A$1,$CJ102,0)</f>
        <v>0</v>
      </c>
      <c r="J102" s="126">
        <f t="shared" si="141"/>
        <v>0</v>
      </c>
      <c r="K102" s="159">
        <f t="shared" si="142"/>
        <v>0</v>
      </c>
      <c r="L102" s="131">
        <f t="shared" ca="1" si="143"/>
        <v>0</v>
      </c>
      <c r="M102" s="127" t="str">
        <f ca="1">IF(OR(CH102=0,ISERROR(MATCH(I102,KKoef!E:E,0))),"",MATCH(I102,KKoef!E:E,0)-1)</f>
        <v/>
      </c>
      <c r="N102" s="127" t="str">
        <f ca="1">IF(M102="","",OFFSET(KKoef!$B$1,M102,0))</f>
        <v/>
      </c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250"/>
      <c r="AA102" s="119">
        <f t="shared" ca="1" si="201"/>
        <v>0</v>
      </c>
      <c r="AB102" s="252">
        <f t="shared" si="197"/>
        <v>0</v>
      </c>
      <c r="AC102" s="119">
        <f t="shared" si="198"/>
        <v>0</v>
      </c>
      <c r="AD102" s="252">
        <f t="shared" si="199"/>
        <v>0</v>
      </c>
      <c r="AE102" s="170">
        <f t="shared" ca="1" si="202"/>
        <v>0</v>
      </c>
      <c r="AF102" s="22"/>
      <c r="AG102" s="224"/>
      <c r="AH102" s="194"/>
      <c r="AI102" s="194"/>
      <c r="AJ102" s="194"/>
      <c r="AK102" s="225"/>
      <c r="AL102" s="224"/>
      <c r="AM102" s="194"/>
      <c r="AN102" s="194"/>
      <c r="AO102" s="194"/>
      <c r="AP102" s="225"/>
      <c r="AQ102" s="224"/>
      <c r="AR102" s="194"/>
      <c r="AS102" s="194"/>
      <c r="AT102" s="194"/>
      <c r="AU102" s="225"/>
      <c r="AV102" s="224"/>
      <c r="AW102" s="194"/>
      <c r="AX102" s="194"/>
      <c r="AY102" s="194"/>
      <c r="AZ102" s="225"/>
      <c r="BA102" s="224"/>
      <c r="BB102" s="194"/>
      <c r="BC102" s="194"/>
      <c r="BD102" s="194"/>
      <c r="BE102" s="225"/>
      <c r="BF102" s="224"/>
      <c r="BG102" s="194"/>
      <c r="BH102" s="194"/>
      <c r="BI102" s="194"/>
      <c r="BJ102" s="225"/>
      <c r="BK102" s="212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215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69">
        <f t="shared" si="204"/>
        <v>0</v>
      </c>
      <c r="CH102" s="26">
        <f t="shared" si="203"/>
        <v>0</v>
      </c>
      <c r="CJ102" s="39">
        <v>94</v>
      </c>
      <c r="CK102" s="16">
        <f t="shared" si="145"/>
        <v>0</v>
      </c>
      <c r="CL102" s="51">
        <f t="shared" ca="1" si="200"/>
        <v>0</v>
      </c>
      <c r="CM102" s="51">
        <f t="shared" ca="1" si="200"/>
        <v>0</v>
      </c>
      <c r="CN102" s="51">
        <f t="shared" ca="1" si="200"/>
        <v>0</v>
      </c>
      <c r="CO102" s="51">
        <f t="shared" ca="1" si="146"/>
        <v>0</v>
      </c>
      <c r="CQ102" s="107">
        <f t="shared" si="147"/>
        <v>0</v>
      </c>
      <c r="CR102" s="107">
        <f t="shared" si="148"/>
        <v>0</v>
      </c>
      <c r="CS102" s="107">
        <f t="shared" si="149"/>
        <v>0</v>
      </c>
      <c r="CT102" s="107">
        <f t="shared" si="150"/>
        <v>0</v>
      </c>
      <c r="CU102" s="107">
        <f t="shared" si="151"/>
        <v>0</v>
      </c>
      <c r="CV102" s="107">
        <f t="shared" si="152"/>
        <v>0</v>
      </c>
      <c r="CW102" s="107">
        <f t="shared" si="153"/>
        <v>0</v>
      </c>
      <c r="CX102" s="107">
        <f t="shared" si="154"/>
        <v>0</v>
      </c>
      <c r="CY102" s="107">
        <f t="shared" si="155"/>
        <v>0</v>
      </c>
      <c r="CZ102" s="107">
        <f t="shared" si="156"/>
        <v>0</v>
      </c>
      <c r="DA102" s="107">
        <f t="shared" si="157"/>
        <v>0</v>
      </c>
      <c r="DB102" s="107">
        <f t="shared" si="158"/>
        <v>0</v>
      </c>
      <c r="DC102" s="107">
        <f t="shared" si="159"/>
        <v>0</v>
      </c>
      <c r="DD102" s="107">
        <f t="shared" si="160"/>
        <v>0</v>
      </c>
      <c r="DE102" s="107">
        <f t="shared" si="161"/>
        <v>0</v>
      </c>
      <c r="DF102" s="107">
        <f t="shared" si="162"/>
        <v>0</v>
      </c>
      <c r="DG102" s="107">
        <f t="shared" si="163"/>
        <v>0</v>
      </c>
      <c r="DH102" s="107">
        <f t="shared" si="164"/>
        <v>0</v>
      </c>
      <c r="DI102" s="107">
        <f t="shared" si="165"/>
        <v>0</v>
      </c>
      <c r="DJ102" s="107">
        <f t="shared" si="166"/>
        <v>0</v>
      </c>
      <c r="DK102" s="107">
        <f t="shared" si="167"/>
        <v>0</v>
      </c>
      <c r="DL102" s="107">
        <f t="shared" si="168"/>
        <v>0</v>
      </c>
      <c r="DM102" s="107">
        <f t="shared" si="169"/>
        <v>0</v>
      </c>
      <c r="DN102" s="107">
        <f t="shared" si="170"/>
        <v>0</v>
      </c>
      <c r="DO102" s="107">
        <f t="shared" si="171"/>
        <v>0</v>
      </c>
      <c r="DP102" s="107">
        <f t="shared" si="172"/>
        <v>0</v>
      </c>
      <c r="DQ102" s="107">
        <f t="shared" si="173"/>
        <v>0</v>
      </c>
      <c r="DR102" s="107">
        <f t="shared" si="174"/>
        <v>0</v>
      </c>
      <c r="DS102" s="107">
        <f t="shared" si="175"/>
        <v>0</v>
      </c>
      <c r="DT102" s="107">
        <f t="shared" si="176"/>
        <v>0</v>
      </c>
      <c r="DV102" s="107">
        <f t="shared" si="177"/>
        <v>0</v>
      </c>
      <c r="DW102" s="107">
        <f t="shared" si="178"/>
        <v>0</v>
      </c>
      <c r="DX102" s="107">
        <f t="shared" si="179"/>
        <v>0</v>
      </c>
      <c r="DY102" s="107">
        <f t="shared" si="180"/>
        <v>0</v>
      </c>
      <c r="DZ102" s="107">
        <f t="shared" si="181"/>
        <v>0</v>
      </c>
      <c r="EA102" s="107">
        <f t="shared" si="182"/>
        <v>0</v>
      </c>
      <c r="EB102" s="107">
        <f t="shared" si="183"/>
        <v>0</v>
      </c>
      <c r="EC102" s="107">
        <f t="shared" si="184"/>
        <v>0</v>
      </c>
      <c r="ED102" s="107">
        <f t="shared" si="185"/>
        <v>0</v>
      </c>
      <c r="EE102" s="107">
        <f t="shared" si="186"/>
        <v>0</v>
      </c>
      <c r="EG102" s="195">
        <f t="shared" si="187"/>
        <v>0</v>
      </c>
      <c r="EH102" s="195">
        <f t="shared" si="188"/>
        <v>0</v>
      </c>
      <c r="EI102" s="195">
        <f t="shared" si="189"/>
        <v>0</v>
      </c>
      <c r="EJ102" s="195">
        <f t="shared" si="190"/>
        <v>0</v>
      </c>
      <c r="EK102" s="195">
        <f t="shared" si="191"/>
        <v>0</v>
      </c>
      <c r="EL102" s="195">
        <f t="shared" si="192"/>
        <v>0</v>
      </c>
      <c r="EM102" s="195">
        <f t="shared" si="193"/>
        <v>0</v>
      </c>
      <c r="EN102" s="195">
        <f t="shared" si="194"/>
        <v>0</v>
      </c>
      <c r="EO102" s="195">
        <f t="shared" si="195"/>
        <v>0</v>
      </c>
      <c r="EP102" s="195">
        <f t="shared" si="196"/>
        <v>0</v>
      </c>
    </row>
    <row r="103" spans="2:146" x14ac:dyDescent="0.2">
      <c r="B103" s="126">
        <f t="shared" si="137"/>
        <v>1</v>
      </c>
      <c r="C103" s="126" t="str">
        <f t="shared" ca="1" si="138"/>
        <v/>
      </c>
      <c r="D103" s="126" t="str">
        <f t="shared" ca="1" si="139"/>
        <v/>
      </c>
      <c r="E103" s="126" t="str">
        <f t="shared" ca="1" si="140"/>
        <v/>
      </c>
      <c r="F103" s="127" t="str">
        <f ca="1">OFFSET(prihlasky!$H$1,$CJ103,0)</f>
        <v/>
      </c>
      <c r="G103" s="127" t="str">
        <f ca="1">IF(OFFSET(prihlasky!$B$1,$CJ103,0)="","",(OFFSET(prihlasky!$B$1,$CJ103,0)))</f>
        <v/>
      </c>
      <c r="H103" s="127">
        <f ca="1">OFFSET(prihlasky!$I$1,$CJ103,0)</f>
        <v>0</v>
      </c>
      <c r="I103" s="127">
        <f ca="1">OFFSET(prihlasky!$A$1,$CJ103,0)</f>
        <v>0</v>
      </c>
      <c r="J103" s="126">
        <f t="shared" si="141"/>
        <v>0</v>
      </c>
      <c r="K103" s="159">
        <f t="shared" si="142"/>
        <v>0</v>
      </c>
      <c r="L103" s="131">
        <f t="shared" ca="1" si="143"/>
        <v>0</v>
      </c>
      <c r="M103" s="127" t="str">
        <f ca="1">IF(OR(CH103=0,ISERROR(MATCH(I103,KKoef!E:E,0))),"",MATCH(I103,KKoef!E:E,0)-1)</f>
        <v/>
      </c>
      <c r="N103" s="127" t="str">
        <f ca="1">IF(M103="","",OFFSET(KKoef!$B$1,M103,0))</f>
        <v/>
      </c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250"/>
      <c r="AA103" s="119">
        <f t="shared" ca="1" si="201"/>
        <v>0</v>
      </c>
      <c r="AB103" s="252">
        <f t="shared" si="197"/>
        <v>0</v>
      </c>
      <c r="AC103" s="119">
        <f t="shared" si="198"/>
        <v>0</v>
      </c>
      <c r="AD103" s="252">
        <f t="shared" si="199"/>
        <v>0</v>
      </c>
      <c r="AE103" s="170">
        <f t="shared" ca="1" si="202"/>
        <v>0</v>
      </c>
      <c r="AF103" s="22"/>
      <c r="AG103" s="224"/>
      <c r="AH103" s="194"/>
      <c r="AI103" s="194"/>
      <c r="AJ103" s="194"/>
      <c r="AK103" s="225"/>
      <c r="AL103" s="224"/>
      <c r="AM103" s="194"/>
      <c r="AN103" s="194"/>
      <c r="AO103" s="194"/>
      <c r="AP103" s="225"/>
      <c r="AQ103" s="224"/>
      <c r="AR103" s="194"/>
      <c r="AS103" s="194"/>
      <c r="AT103" s="194"/>
      <c r="AU103" s="225"/>
      <c r="AV103" s="224"/>
      <c r="AW103" s="194"/>
      <c r="AX103" s="194"/>
      <c r="AY103" s="194"/>
      <c r="AZ103" s="225"/>
      <c r="BA103" s="224"/>
      <c r="BB103" s="194"/>
      <c r="BC103" s="194"/>
      <c r="BD103" s="194"/>
      <c r="BE103" s="225"/>
      <c r="BF103" s="224"/>
      <c r="BG103" s="194"/>
      <c r="BH103" s="194"/>
      <c r="BI103" s="194"/>
      <c r="BJ103" s="225"/>
      <c r="BK103" s="212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215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69">
        <f t="shared" si="204"/>
        <v>0</v>
      </c>
      <c r="CH103" s="26">
        <f t="shared" si="203"/>
        <v>0</v>
      </c>
      <c r="CJ103" s="39">
        <v>95</v>
      </c>
      <c r="CK103" s="16">
        <f t="shared" si="145"/>
        <v>0</v>
      </c>
      <c r="CL103" s="51">
        <f t="shared" ca="1" si="200"/>
        <v>0</v>
      </c>
      <c r="CM103" s="51">
        <f t="shared" ca="1" si="200"/>
        <v>0</v>
      </c>
      <c r="CN103" s="51">
        <f t="shared" ca="1" si="200"/>
        <v>0</v>
      </c>
      <c r="CO103" s="51">
        <f t="shared" ca="1" si="146"/>
        <v>0</v>
      </c>
      <c r="CQ103" s="107">
        <f t="shared" si="147"/>
        <v>0</v>
      </c>
      <c r="CR103" s="107">
        <f t="shared" si="148"/>
        <v>0</v>
      </c>
      <c r="CS103" s="107">
        <f t="shared" si="149"/>
        <v>0</v>
      </c>
      <c r="CT103" s="107">
        <f t="shared" si="150"/>
        <v>0</v>
      </c>
      <c r="CU103" s="107">
        <f t="shared" si="151"/>
        <v>0</v>
      </c>
      <c r="CV103" s="107">
        <f t="shared" si="152"/>
        <v>0</v>
      </c>
      <c r="CW103" s="107">
        <f t="shared" si="153"/>
        <v>0</v>
      </c>
      <c r="CX103" s="107">
        <f t="shared" si="154"/>
        <v>0</v>
      </c>
      <c r="CY103" s="107">
        <f t="shared" si="155"/>
        <v>0</v>
      </c>
      <c r="CZ103" s="107">
        <f t="shared" si="156"/>
        <v>0</v>
      </c>
      <c r="DA103" s="107">
        <f t="shared" si="157"/>
        <v>0</v>
      </c>
      <c r="DB103" s="107">
        <f t="shared" si="158"/>
        <v>0</v>
      </c>
      <c r="DC103" s="107">
        <f t="shared" si="159"/>
        <v>0</v>
      </c>
      <c r="DD103" s="107">
        <f t="shared" si="160"/>
        <v>0</v>
      </c>
      <c r="DE103" s="107">
        <f t="shared" si="161"/>
        <v>0</v>
      </c>
      <c r="DF103" s="107">
        <f t="shared" si="162"/>
        <v>0</v>
      </c>
      <c r="DG103" s="107">
        <f t="shared" si="163"/>
        <v>0</v>
      </c>
      <c r="DH103" s="107">
        <f t="shared" si="164"/>
        <v>0</v>
      </c>
      <c r="DI103" s="107">
        <f t="shared" si="165"/>
        <v>0</v>
      </c>
      <c r="DJ103" s="107">
        <f t="shared" si="166"/>
        <v>0</v>
      </c>
      <c r="DK103" s="107">
        <f t="shared" si="167"/>
        <v>0</v>
      </c>
      <c r="DL103" s="107">
        <f t="shared" si="168"/>
        <v>0</v>
      </c>
      <c r="DM103" s="107">
        <f t="shared" si="169"/>
        <v>0</v>
      </c>
      <c r="DN103" s="107">
        <f t="shared" si="170"/>
        <v>0</v>
      </c>
      <c r="DO103" s="107">
        <f t="shared" si="171"/>
        <v>0</v>
      </c>
      <c r="DP103" s="107">
        <f t="shared" si="172"/>
        <v>0</v>
      </c>
      <c r="DQ103" s="107">
        <f t="shared" si="173"/>
        <v>0</v>
      </c>
      <c r="DR103" s="107">
        <f t="shared" si="174"/>
        <v>0</v>
      </c>
      <c r="DS103" s="107">
        <f t="shared" si="175"/>
        <v>0</v>
      </c>
      <c r="DT103" s="107">
        <f t="shared" si="176"/>
        <v>0</v>
      </c>
      <c r="DV103" s="107">
        <f t="shared" si="177"/>
        <v>0</v>
      </c>
      <c r="DW103" s="107">
        <f t="shared" si="178"/>
        <v>0</v>
      </c>
      <c r="DX103" s="107">
        <f t="shared" si="179"/>
        <v>0</v>
      </c>
      <c r="DY103" s="107">
        <f t="shared" si="180"/>
        <v>0</v>
      </c>
      <c r="DZ103" s="107">
        <f t="shared" si="181"/>
        <v>0</v>
      </c>
      <c r="EA103" s="107">
        <f t="shared" si="182"/>
        <v>0</v>
      </c>
      <c r="EB103" s="107">
        <f t="shared" si="183"/>
        <v>0</v>
      </c>
      <c r="EC103" s="107">
        <f t="shared" si="184"/>
        <v>0</v>
      </c>
      <c r="ED103" s="107">
        <f t="shared" si="185"/>
        <v>0</v>
      </c>
      <c r="EE103" s="107">
        <f t="shared" si="186"/>
        <v>0</v>
      </c>
      <c r="EG103" s="195">
        <f t="shared" si="187"/>
        <v>0</v>
      </c>
      <c r="EH103" s="195">
        <f t="shared" si="188"/>
        <v>0</v>
      </c>
      <c r="EI103" s="195">
        <f t="shared" si="189"/>
        <v>0</v>
      </c>
      <c r="EJ103" s="195">
        <f t="shared" si="190"/>
        <v>0</v>
      </c>
      <c r="EK103" s="195">
        <f t="shared" si="191"/>
        <v>0</v>
      </c>
      <c r="EL103" s="195">
        <f t="shared" si="192"/>
        <v>0</v>
      </c>
      <c r="EM103" s="195">
        <f t="shared" si="193"/>
        <v>0</v>
      </c>
      <c r="EN103" s="195">
        <f t="shared" si="194"/>
        <v>0</v>
      </c>
      <c r="EO103" s="195">
        <f t="shared" si="195"/>
        <v>0</v>
      </c>
      <c r="EP103" s="195">
        <f t="shared" si="196"/>
        <v>0</v>
      </c>
    </row>
    <row r="104" spans="2:146" x14ac:dyDescent="0.2">
      <c r="B104" s="126">
        <f t="shared" si="137"/>
        <v>1</v>
      </c>
      <c r="C104" s="126" t="str">
        <f t="shared" ca="1" si="138"/>
        <v/>
      </c>
      <c r="D104" s="126" t="str">
        <f t="shared" ca="1" si="139"/>
        <v/>
      </c>
      <c r="E104" s="126" t="str">
        <f t="shared" ca="1" si="140"/>
        <v/>
      </c>
      <c r="F104" s="127" t="str">
        <f ca="1">OFFSET(prihlasky!$H$1,$CJ104,0)</f>
        <v/>
      </c>
      <c r="G104" s="127" t="str">
        <f ca="1">IF(OFFSET(prihlasky!$B$1,$CJ104,0)="","",(OFFSET(prihlasky!$B$1,$CJ104,0)))</f>
        <v/>
      </c>
      <c r="H104" s="127">
        <f ca="1">OFFSET(prihlasky!$I$1,$CJ104,0)</f>
        <v>0</v>
      </c>
      <c r="I104" s="127">
        <f ca="1">OFFSET(prihlasky!$A$1,$CJ104,0)</f>
        <v>0</v>
      </c>
      <c r="J104" s="126">
        <f t="shared" si="141"/>
        <v>0</v>
      </c>
      <c r="K104" s="159">
        <f t="shared" si="142"/>
        <v>0</v>
      </c>
      <c r="L104" s="131">
        <f t="shared" ca="1" si="143"/>
        <v>0</v>
      </c>
      <c r="M104" s="127" t="str">
        <f ca="1">IF(OR(CH104=0,ISERROR(MATCH(I104,KKoef!E:E,0))),"",MATCH(I104,KKoef!E:E,0)-1)</f>
        <v/>
      </c>
      <c r="N104" s="127" t="str">
        <f ca="1">IF(M104="","",OFFSET(KKoef!$B$1,M104,0))</f>
        <v/>
      </c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250"/>
      <c r="AA104" s="119">
        <f t="shared" ca="1" si="201"/>
        <v>0</v>
      </c>
      <c r="AB104" s="252">
        <f t="shared" si="197"/>
        <v>0</v>
      </c>
      <c r="AC104" s="119">
        <f t="shared" si="198"/>
        <v>0</v>
      </c>
      <c r="AD104" s="252">
        <f t="shared" si="199"/>
        <v>0</v>
      </c>
      <c r="AE104" s="170">
        <f t="shared" ca="1" si="202"/>
        <v>0</v>
      </c>
      <c r="AF104" s="22"/>
      <c r="AG104" s="224"/>
      <c r="AH104" s="194"/>
      <c r="AI104" s="194"/>
      <c r="AJ104" s="194"/>
      <c r="AK104" s="225"/>
      <c r="AL104" s="224"/>
      <c r="AM104" s="194"/>
      <c r="AN104" s="194"/>
      <c r="AO104" s="194"/>
      <c r="AP104" s="225"/>
      <c r="AQ104" s="224"/>
      <c r="AR104" s="194"/>
      <c r="AS104" s="194"/>
      <c r="AT104" s="194"/>
      <c r="AU104" s="225"/>
      <c r="AV104" s="224"/>
      <c r="AW104" s="194"/>
      <c r="AX104" s="194"/>
      <c r="AY104" s="194"/>
      <c r="AZ104" s="225"/>
      <c r="BA104" s="224"/>
      <c r="BB104" s="194"/>
      <c r="BC104" s="194"/>
      <c r="BD104" s="194"/>
      <c r="BE104" s="225"/>
      <c r="BF104" s="224"/>
      <c r="BG104" s="194"/>
      <c r="BH104" s="194"/>
      <c r="BI104" s="194"/>
      <c r="BJ104" s="225"/>
      <c r="BK104" s="212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215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69">
        <f t="shared" si="204"/>
        <v>0</v>
      </c>
      <c r="CH104" s="26">
        <f t="shared" si="203"/>
        <v>0</v>
      </c>
      <c r="CJ104" s="39">
        <v>96</v>
      </c>
      <c r="CK104" s="16">
        <f t="shared" si="145"/>
        <v>0</v>
      </c>
      <c r="CL104" s="51">
        <f t="shared" ca="1" si="200"/>
        <v>0</v>
      </c>
      <c r="CM104" s="51">
        <f t="shared" ca="1" si="200"/>
        <v>0</v>
      </c>
      <c r="CN104" s="51">
        <f t="shared" ca="1" si="200"/>
        <v>0</v>
      </c>
      <c r="CO104" s="51">
        <f t="shared" ca="1" si="146"/>
        <v>0</v>
      </c>
      <c r="CQ104" s="107">
        <f t="shared" si="147"/>
        <v>0</v>
      </c>
      <c r="CR104" s="107">
        <f t="shared" si="148"/>
        <v>0</v>
      </c>
      <c r="CS104" s="107">
        <f t="shared" si="149"/>
        <v>0</v>
      </c>
      <c r="CT104" s="107">
        <f t="shared" si="150"/>
        <v>0</v>
      </c>
      <c r="CU104" s="107">
        <f t="shared" si="151"/>
        <v>0</v>
      </c>
      <c r="CV104" s="107">
        <f t="shared" si="152"/>
        <v>0</v>
      </c>
      <c r="CW104" s="107">
        <f t="shared" si="153"/>
        <v>0</v>
      </c>
      <c r="CX104" s="107">
        <f t="shared" si="154"/>
        <v>0</v>
      </c>
      <c r="CY104" s="107">
        <f t="shared" si="155"/>
        <v>0</v>
      </c>
      <c r="CZ104" s="107">
        <f t="shared" si="156"/>
        <v>0</v>
      </c>
      <c r="DA104" s="107">
        <f t="shared" si="157"/>
        <v>0</v>
      </c>
      <c r="DB104" s="107">
        <f t="shared" si="158"/>
        <v>0</v>
      </c>
      <c r="DC104" s="107">
        <f t="shared" si="159"/>
        <v>0</v>
      </c>
      <c r="DD104" s="107">
        <f t="shared" si="160"/>
        <v>0</v>
      </c>
      <c r="DE104" s="107">
        <f t="shared" si="161"/>
        <v>0</v>
      </c>
      <c r="DF104" s="107">
        <f t="shared" si="162"/>
        <v>0</v>
      </c>
      <c r="DG104" s="107">
        <f t="shared" si="163"/>
        <v>0</v>
      </c>
      <c r="DH104" s="107">
        <f t="shared" si="164"/>
        <v>0</v>
      </c>
      <c r="DI104" s="107">
        <f t="shared" si="165"/>
        <v>0</v>
      </c>
      <c r="DJ104" s="107">
        <f t="shared" si="166"/>
        <v>0</v>
      </c>
      <c r="DK104" s="107">
        <f t="shared" si="167"/>
        <v>0</v>
      </c>
      <c r="DL104" s="107">
        <f t="shared" si="168"/>
        <v>0</v>
      </c>
      <c r="DM104" s="107">
        <f t="shared" si="169"/>
        <v>0</v>
      </c>
      <c r="DN104" s="107">
        <f t="shared" si="170"/>
        <v>0</v>
      </c>
      <c r="DO104" s="107">
        <f t="shared" si="171"/>
        <v>0</v>
      </c>
      <c r="DP104" s="107">
        <f t="shared" si="172"/>
        <v>0</v>
      </c>
      <c r="DQ104" s="107">
        <f t="shared" si="173"/>
        <v>0</v>
      </c>
      <c r="DR104" s="107">
        <f t="shared" si="174"/>
        <v>0</v>
      </c>
      <c r="DS104" s="107">
        <f t="shared" si="175"/>
        <v>0</v>
      </c>
      <c r="DT104" s="107">
        <f t="shared" si="176"/>
        <v>0</v>
      </c>
      <c r="DV104" s="107">
        <f t="shared" si="177"/>
        <v>0</v>
      </c>
      <c r="DW104" s="107">
        <f t="shared" si="178"/>
        <v>0</v>
      </c>
      <c r="DX104" s="107">
        <f t="shared" si="179"/>
        <v>0</v>
      </c>
      <c r="DY104" s="107">
        <f t="shared" si="180"/>
        <v>0</v>
      </c>
      <c r="DZ104" s="107">
        <f t="shared" si="181"/>
        <v>0</v>
      </c>
      <c r="EA104" s="107">
        <f t="shared" si="182"/>
        <v>0</v>
      </c>
      <c r="EB104" s="107">
        <f t="shared" si="183"/>
        <v>0</v>
      </c>
      <c r="EC104" s="107">
        <f t="shared" si="184"/>
        <v>0</v>
      </c>
      <c r="ED104" s="107">
        <f t="shared" si="185"/>
        <v>0</v>
      </c>
      <c r="EE104" s="107">
        <f t="shared" si="186"/>
        <v>0</v>
      </c>
      <c r="EG104" s="195">
        <f t="shared" si="187"/>
        <v>0</v>
      </c>
      <c r="EH104" s="195">
        <f t="shared" si="188"/>
        <v>0</v>
      </c>
      <c r="EI104" s="195">
        <f t="shared" si="189"/>
        <v>0</v>
      </c>
      <c r="EJ104" s="195">
        <f t="shared" si="190"/>
        <v>0</v>
      </c>
      <c r="EK104" s="195">
        <f t="shared" si="191"/>
        <v>0</v>
      </c>
      <c r="EL104" s="195">
        <f t="shared" si="192"/>
        <v>0</v>
      </c>
      <c r="EM104" s="195">
        <f t="shared" si="193"/>
        <v>0</v>
      </c>
      <c r="EN104" s="195">
        <f t="shared" si="194"/>
        <v>0</v>
      </c>
      <c r="EO104" s="195">
        <f t="shared" si="195"/>
        <v>0</v>
      </c>
      <c r="EP104" s="195">
        <f t="shared" si="196"/>
        <v>0</v>
      </c>
    </row>
    <row r="105" spans="2:146" x14ac:dyDescent="0.2">
      <c r="B105" s="126">
        <f t="shared" si="137"/>
        <v>1</v>
      </c>
      <c r="C105" s="126" t="str">
        <f t="shared" ref="C105:C128" ca="1" si="205">IF($H105="O",RANK($CK105,$CL$9:$CL$133),"")</f>
        <v/>
      </c>
      <c r="D105" s="126" t="str">
        <f t="shared" ref="D105:D128" ca="1" si="206">IF($H105="P",RANK($CK105,$CM$9:$CM$133),"")</f>
        <v/>
      </c>
      <c r="E105" s="126" t="str">
        <f t="shared" ref="E105:E128" ca="1" si="207">IF($H105="J",RANK($CK105,$CN$9:$CN$133),"")</f>
        <v/>
      </c>
      <c r="F105" s="127" t="str">
        <f ca="1">OFFSET(prihlasky!$H$1,$CJ105,0)</f>
        <v/>
      </c>
      <c r="G105" s="127" t="str">
        <f ca="1">IF(OFFSET(prihlasky!$B$1,$CJ105,0)="","",(OFFSET(prihlasky!$B$1,$CJ105,0)))</f>
        <v/>
      </c>
      <c r="H105" s="127">
        <f ca="1">OFFSET(prihlasky!$I$1,$CJ105,0)</f>
        <v>0</v>
      </c>
      <c r="I105" s="127">
        <f ca="1">OFFSET(prihlasky!$A$1,$CJ105,0)</f>
        <v>0</v>
      </c>
      <c r="J105" s="126">
        <f t="shared" ref="J105:J128" si="208">IF(COUNTIF(AG105:BJ105,"&gt; ''"),CH105-AE105,0)</f>
        <v>0</v>
      </c>
      <c r="K105" s="159">
        <f t="shared" ref="K105:K128" si="209">CG105+($CK$4-SUM(DV105:EE105))*60</f>
        <v>0</v>
      </c>
      <c r="L105" s="131">
        <f t="shared" ref="L105:L128" ca="1" si="210">IF(ISERROR($N$6),0,CO105*$N$6/$CO$4)</f>
        <v>0</v>
      </c>
      <c r="M105" s="127" t="str">
        <f ca="1">IF(OR(CH105=0,ISERROR(MATCH(I105,KKoef!E:E,0))),"",MATCH(I105,KKoef!E:E,0)-1)</f>
        <v/>
      </c>
      <c r="N105" s="127" t="str">
        <f ca="1">IF(M105="","",OFFSET(KKoef!$B$1,M105,0))</f>
        <v/>
      </c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250"/>
      <c r="AA105" s="119">
        <f t="shared" ca="1" si="201"/>
        <v>0</v>
      </c>
      <c r="AB105" s="252">
        <f t="shared" si="197"/>
        <v>0</v>
      </c>
      <c r="AC105" s="119">
        <f t="shared" si="198"/>
        <v>0</v>
      </c>
      <c r="AD105" s="252">
        <f t="shared" si="199"/>
        <v>0</v>
      </c>
      <c r="AE105" s="170">
        <f t="shared" ca="1" si="202"/>
        <v>0</v>
      </c>
      <c r="AF105" s="22"/>
      <c r="AG105" s="224"/>
      <c r="AH105" s="194"/>
      <c r="AI105" s="194"/>
      <c r="AJ105" s="194"/>
      <c r="AK105" s="225"/>
      <c r="AL105" s="224"/>
      <c r="AM105" s="194"/>
      <c r="AN105" s="194"/>
      <c r="AO105" s="194"/>
      <c r="AP105" s="225"/>
      <c r="AQ105" s="224"/>
      <c r="AR105" s="194"/>
      <c r="AS105" s="194"/>
      <c r="AT105" s="194"/>
      <c r="AU105" s="225"/>
      <c r="AV105" s="224"/>
      <c r="AW105" s="194"/>
      <c r="AX105" s="194"/>
      <c r="AY105" s="194"/>
      <c r="AZ105" s="225"/>
      <c r="BA105" s="224"/>
      <c r="BB105" s="194"/>
      <c r="BC105" s="194"/>
      <c r="BD105" s="194"/>
      <c r="BE105" s="225"/>
      <c r="BF105" s="224"/>
      <c r="BG105" s="194"/>
      <c r="BH105" s="194"/>
      <c r="BI105" s="194"/>
      <c r="BJ105" s="225"/>
      <c r="BK105" s="212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215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69">
        <f t="shared" si="204"/>
        <v>0</v>
      </c>
      <c r="CH105" s="26">
        <f t="shared" si="203"/>
        <v>0</v>
      </c>
      <c r="CJ105" s="39">
        <v>97</v>
      </c>
      <c r="CK105" s="16">
        <f t="shared" ref="CK105:CK128" si="211">IF(CG105=0,0,J105+($CK$4*$CL$4-K105)/($CK$4*$CL$4))</f>
        <v>0</v>
      </c>
      <c r="CL105" s="51">
        <f t="shared" ca="1" si="200"/>
        <v>0</v>
      </c>
      <c r="CM105" s="51">
        <f t="shared" ca="1" si="200"/>
        <v>0</v>
      </c>
      <c r="CN105" s="51">
        <f t="shared" ca="1" si="200"/>
        <v>0</v>
      </c>
      <c r="CO105" s="51">
        <f t="shared" ref="CO105:CO128" ca="1" si="212">IF(I105&lt;"A",0,CK105)</f>
        <v>0</v>
      </c>
      <c r="CQ105" s="107">
        <f t="shared" ref="CQ105:CQ128" si="213">IF(AND(AG$7&lt;&gt;"",AG$7=AG105),1,0)</f>
        <v>0</v>
      </c>
      <c r="CR105" s="107">
        <f t="shared" ref="CR105:CR128" si="214">IF(AND(AH$7&lt;&gt;"",AH$7=AH105),1,0)</f>
        <v>0</v>
      </c>
      <c r="CS105" s="107">
        <f t="shared" ref="CS105:CS128" si="215">IF(AND(AI$7&lt;&gt;"",AI$7=AI105),1,0)</f>
        <v>0</v>
      </c>
      <c r="CT105" s="107">
        <f t="shared" ref="CT105:CT128" si="216">IF(AND(AJ$7&lt;&gt;"",AJ$7=AJ105),1,0)</f>
        <v>0</v>
      </c>
      <c r="CU105" s="107">
        <f t="shared" ref="CU105:CU128" si="217">IF(AND(AK$7&lt;&gt;"",AK$7=AK105),1,0)</f>
        <v>0</v>
      </c>
      <c r="CV105" s="107">
        <f t="shared" ref="CV105:CV128" si="218">IF(AND(AL$7&lt;&gt;"",AL$7=AL105),1,0)</f>
        <v>0</v>
      </c>
      <c r="CW105" s="107">
        <f t="shared" ref="CW105:CW128" si="219">IF(AND(AM$7&lt;&gt;"",AM$7=AM105),1,0)</f>
        <v>0</v>
      </c>
      <c r="CX105" s="107">
        <f t="shared" ref="CX105:CX128" si="220">IF(AND(AN$7&lt;&gt;"",AN$7=AN105),1,0)</f>
        <v>0</v>
      </c>
      <c r="CY105" s="107">
        <f t="shared" ref="CY105:CY128" si="221">IF(AND(AO$7&lt;&gt;"",AO$7=AO105),1,0)</f>
        <v>0</v>
      </c>
      <c r="CZ105" s="107">
        <f t="shared" ref="CZ105:CZ128" si="222">IF(AND(AP$7&lt;&gt;"",AP$7=AP105),1,0)</f>
        <v>0</v>
      </c>
      <c r="DA105" s="107">
        <f t="shared" ref="DA105:DA128" si="223">IF(AND(AQ$7&lt;&gt;"",AQ$7=AQ105),1,0)</f>
        <v>0</v>
      </c>
      <c r="DB105" s="107">
        <f t="shared" ref="DB105:DB128" si="224">IF(AND(AR$7&lt;&gt;"",AR$7=AR105),1,0)</f>
        <v>0</v>
      </c>
      <c r="DC105" s="107">
        <f t="shared" ref="DC105:DC128" si="225">IF(AND(AS$7&lt;&gt;"",AS$7=AS105),1,0)</f>
        <v>0</v>
      </c>
      <c r="DD105" s="107">
        <f t="shared" ref="DD105:DD128" si="226">IF(AND(AT$7&lt;&gt;"",AT$7=AT105),1,0)</f>
        <v>0</v>
      </c>
      <c r="DE105" s="107">
        <f t="shared" ref="DE105:DE128" si="227">IF(AND(AU$7&lt;&gt;"",AU$7=AU105),1,0)</f>
        <v>0</v>
      </c>
      <c r="DF105" s="107">
        <f t="shared" ref="DF105:DF128" si="228">IF(AND(AV$7&lt;&gt;"",AV$7=AV105),1,0)</f>
        <v>0</v>
      </c>
      <c r="DG105" s="107">
        <f t="shared" ref="DG105:DG128" si="229">IF(AND(AW$7&lt;&gt;"",AW$7=AW105),1,0)</f>
        <v>0</v>
      </c>
      <c r="DH105" s="107">
        <f t="shared" ref="DH105:DH128" si="230">IF(AND(AX$7&lt;&gt;"",AX$7=AX105),1,0)</f>
        <v>0</v>
      </c>
      <c r="DI105" s="107">
        <f t="shared" ref="DI105:DI128" si="231">IF(AND(AY$7&lt;&gt;"",AY$7=AY105),1,0)</f>
        <v>0</v>
      </c>
      <c r="DJ105" s="107">
        <f t="shared" ref="DJ105:DJ128" si="232">IF(AND(AZ$7&lt;&gt;"",AZ$7=AZ105),1,0)</f>
        <v>0</v>
      </c>
      <c r="DK105" s="107">
        <f t="shared" ref="DK105:DK128" si="233">IF(AND(BA$7&lt;&gt;"",BA$7=BA105),1,0)</f>
        <v>0</v>
      </c>
      <c r="DL105" s="107">
        <f t="shared" ref="DL105:DL128" si="234">IF(AND(BB$7&lt;&gt;"",BB$7=BB105),1,0)</f>
        <v>0</v>
      </c>
      <c r="DM105" s="107">
        <f t="shared" ref="DM105:DM128" si="235">IF(AND(BC$7&lt;&gt;"",BC$7=BC105),1,0)</f>
        <v>0</v>
      </c>
      <c r="DN105" s="107">
        <f t="shared" ref="DN105:DN128" si="236">IF(AND(BD$7&lt;&gt;"",BD$7=BD105),1,0)</f>
        <v>0</v>
      </c>
      <c r="DO105" s="107">
        <f t="shared" ref="DO105:DO128" si="237">IF(AND(BE$7&lt;&gt;"",BE$7=BE105),1,0)</f>
        <v>0</v>
      </c>
      <c r="DP105" s="107">
        <f t="shared" ref="DP105:DP128" si="238">IF(AND(BF$7&lt;&gt;"",BF$7=BF105),1,0)</f>
        <v>0</v>
      </c>
      <c r="DQ105" s="107">
        <f t="shared" ref="DQ105:DQ128" si="239">IF(AND(BG$7&lt;&gt;"",BG$7=BG105),1,0)</f>
        <v>0</v>
      </c>
      <c r="DR105" s="107">
        <f t="shared" ref="DR105:DR128" si="240">IF(AND(BH$7&lt;&gt;"",BH$7=BH105),1,0)</f>
        <v>0</v>
      </c>
      <c r="DS105" s="107">
        <f t="shared" ref="DS105:DS128" si="241">IF(AND(BI$7&lt;&gt;"",BI$7=BI105),1,0)</f>
        <v>0</v>
      </c>
      <c r="DT105" s="107">
        <f t="shared" ref="DT105:DT128" si="242">IF(AND(BJ$7&lt;&gt;"",BJ$7=BJ105),1,0)</f>
        <v>0</v>
      </c>
      <c r="DV105" s="107">
        <f t="shared" ref="DV105:DV128" si="243">IF(AND(BL$7&lt;&gt;"",BL$7=BL105),1,0)</f>
        <v>0</v>
      </c>
      <c r="DW105" s="107">
        <f t="shared" ref="DW105:DW128" si="244">IF(AND(BM$7&lt;&gt;"",BM$7=BM105),1,0)</f>
        <v>0</v>
      </c>
      <c r="DX105" s="107">
        <f t="shared" ref="DX105:DX128" si="245">IF(AND(BN$7&lt;&gt;"",BN$7=BN105),1,0)</f>
        <v>0</v>
      </c>
      <c r="DY105" s="107">
        <f t="shared" ref="DY105:DY128" si="246">IF(AND(BO$7&lt;&gt;"",BO$7=BO105),1,0)</f>
        <v>0</v>
      </c>
      <c r="DZ105" s="107">
        <f t="shared" ref="DZ105:DZ128" si="247">IF(AND(BP$7&lt;&gt;"",BP$7=BP105),1,0)</f>
        <v>0</v>
      </c>
      <c r="EA105" s="107">
        <f t="shared" ref="EA105:EA128" si="248">IF(AND(BQ$7&lt;&gt;"",BQ$7=BQ105),1,0)</f>
        <v>0</v>
      </c>
      <c r="EB105" s="107">
        <f t="shared" ref="EB105:EB128" si="249">IF(AND(BR$7&lt;&gt;"",BR$7=BR105),1,0)</f>
        <v>0</v>
      </c>
      <c r="EC105" s="107">
        <f t="shared" ref="EC105:EC128" si="250">IF(AND(BS$7&lt;&gt;"",BS$7=BS105),1,0)</f>
        <v>0</v>
      </c>
      <c r="ED105" s="107">
        <f t="shared" ref="ED105:ED128" si="251">IF(AND(BT$7&lt;&gt;"",BT$7=BT105),1,0)</f>
        <v>0</v>
      </c>
      <c r="EE105" s="107">
        <f t="shared" ref="EE105:EE128" si="252">IF(AND(BU$7&lt;&gt;"",BU$7=BU105),1,0)</f>
        <v>0</v>
      </c>
      <c r="EG105" s="195">
        <f t="shared" ref="EG105:EG128" si="253">IF(BW$7="",0,BW105)</f>
        <v>0</v>
      </c>
      <c r="EH105" s="195">
        <f t="shared" ref="EH105:EH128" si="254">IF(BX$7="",0,BX105)</f>
        <v>0</v>
      </c>
      <c r="EI105" s="195">
        <f t="shared" ref="EI105:EI128" si="255">IF(BY$7="",0,BY105)</f>
        <v>0</v>
      </c>
      <c r="EJ105" s="195">
        <f t="shared" ref="EJ105:EJ128" si="256">IF(BZ$7="",0,BZ105)</f>
        <v>0</v>
      </c>
      <c r="EK105" s="195">
        <f t="shared" si="191"/>
        <v>0</v>
      </c>
      <c r="EL105" s="195">
        <f t="shared" si="192"/>
        <v>0</v>
      </c>
      <c r="EM105" s="195">
        <f t="shared" si="193"/>
        <v>0</v>
      </c>
      <c r="EN105" s="195">
        <f t="shared" si="194"/>
        <v>0</v>
      </c>
      <c r="EO105" s="195">
        <f t="shared" si="195"/>
        <v>0</v>
      </c>
      <c r="EP105" s="195">
        <f t="shared" si="196"/>
        <v>0</v>
      </c>
    </row>
    <row r="106" spans="2:146" x14ac:dyDescent="0.2">
      <c r="B106" s="126">
        <f t="shared" si="137"/>
        <v>1</v>
      </c>
      <c r="C106" s="126" t="str">
        <f t="shared" ca="1" si="205"/>
        <v/>
      </c>
      <c r="D106" s="126" t="str">
        <f t="shared" ca="1" si="206"/>
        <v/>
      </c>
      <c r="E106" s="126" t="str">
        <f t="shared" ca="1" si="207"/>
        <v/>
      </c>
      <c r="F106" s="127" t="str">
        <f ca="1">OFFSET(prihlasky!$H$1,$CJ106,0)</f>
        <v/>
      </c>
      <c r="G106" s="127" t="str">
        <f ca="1">IF(OFFSET(prihlasky!$B$1,$CJ106,0)="","",(OFFSET(prihlasky!$B$1,$CJ106,0)))</f>
        <v/>
      </c>
      <c r="H106" s="127">
        <f ca="1">OFFSET(prihlasky!$I$1,$CJ106,0)</f>
        <v>0</v>
      </c>
      <c r="I106" s="127">
        <f ca="1">OFFSET(prihlasky!$A$1,$CJ106,0)</f>
        <v>0</v>
      </c>
      <c r="J106" s="126">
        <f t="shared" si="208"/>
        <v>0</v>
      </c>
      <c r="K106" s="159">
        <f t="shared" si="209"/>
        <v>0</v>
      </c>
      <c r="L106" s="131">
        <f t="shared" ca="1" si="210"/>
        <v>0</v>
      </c>
      <c r="M106" s="127" t="str">
        <f ca="1">IF(OR(CH106=0,ISERROR(MATCH(I106,KKoef!E:E,0))),"",MATCH(I106,KKoef!E:E,0)-1)</f>
        <v/>
      </c>
      <c r="N106" s="127" t="str">
        <f ca="1">IF(M106="","",OFFSET(KKoef!$B$1,M106,0))</f>
        <v/>
      </c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250"/>
      <c r="AA106" s="119">
        <f t="shared" ca="1" si="201"/>
        <v>0</v>
      </c>
      <c r="AB106" s="252">
        <f t="shared" si="197"/>
        <v>0</v>
      </c>
      <c r="AC106" s="119">
        <f t="shared" si="198"/>
        <v>0</v>
      </c>
      <c r="AD106" s="252">
        <f t="shared" si="199"/>
        <v>0</v>
      </c>
      <c r="AE106" s="170">
        <f t="shared" ca="1" si="202"/>
        <v>0</v>
      </c>
      <c r="AF106" s="22"/>
      <c r="AG106" s="224"/>
      <c r="AH106" s="194"/>
      <c r="AI106" s="194"/>
      <c r="AJ106" s="194"/>
      <c r="AK106" s="225"/>
      <c r="AL106" s="224"/>
      <c r="AM106" s="194"/>
      <c r="AN106" s="194"/>
      <c r="AO106" s="194"/>
      <c r="AP106" s="225"/>
      <c r="AQ106" s="224"/>
      <c r="AR106" s="194"/>
      <c r="AS106" s="194"/>
      <c r="AT106" s="194"/>
      <c r="AU106" s="225"/>
      <c r="AV106" s="224"/>
      <c r="AW106" s="194"/>
      <c r="AX106" s="194"/>
      <c r="AY106" s="194"/>
      <c r="AZ106" s="225"/>
      <c r="BA106" s="224"/>
      <c r="BB106" s="194"/>
      <c r="BC106" s="194"/>
      <c r="BD106" s="194"/>
      <c r="BE106" s="225"/>
      <c r="BF106" s="224"/>
      <c r="BG106" s="194"/>
      <c r="BH106" s="194"/>
      <c r="BI106" s="194"/>
      <c r="BJ106" s="225"/>
      <c r="BK106" s="212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215"/>
      <c r="BW106" s="160"/>
      <c r="BX106" s="160"/>
      <c r="BY106" s="160"/>
      <c r="BZ106" s="160"/>
      <c r="CA106" s="160"/>
      <c r="CB106" s="160"/>
      <c r="CC106" s="160"/>
      <c r="CD106" s="160"/>
      <c r="CE106" s="160"/>
      <c r="CF106" s="160"/>
      <c r="CG106" s="69">
        <f t="shared" si="204"/>
        <v>0</v>
      </c>
      <c r="CH106" s="26">
        <f t="shared" si="203"/>
        <v>0</v>
      </c>
      <c r="CJ106" s="39">
        <v>98</v>
      </c>
      <c r="CK106" s="16">
        <f t="shared" si="211"/>
        <v>0</v>
      </c>
      <c r="CL106" s="51">
        <f t="shared" ca="1" si="200"/>
        <v>0</v>
      </c>
      <c r="CM106" s="51">
        <f t="shared" ca="1" si="200"/>
        <v>0</v>
      </c>
      <c r="CN106" s="51">
        <f t="shared" ca="1" si="200"/>
        <v>0</v>
      </c>
      <c r="CO106" s="51">
        <f t="shared" ca="1" si="212"/>
        <v>0</v>
      </c>
      <c r="CQ106" s="107">
        <f t="shared" si="213"/>
        <v>0</v>
      </c>
      <c r="CR106" s="107">
        <f t="shared" si="214"/>
        <v>0</v>
      </c>
      <c r="CS106" s="107">
        <f t="shared" si="215"/>
        <v>0</v>
      </c>
      <c r="CT106" s="107">
        <f t="shared" si="216"/>
        <v>0</v>
      </c>
      <c r="CU106" s="107">
        <f t="shared" si="217"/>
        <v>0</v>
      </c>
      <c r="CV106" s="107">
        <f t="shared" si="218"/>
        <v>0</v>
      </c>
      <c r="CW106" s="107">
        <f t="shared" si="219"/>
        <v>0</v>
      </c>
      <c r="CX106" s="107">
        <f t="shared" si="220"/>
        <v>0</v>
      </c>
      <c r="CY106" s="107">
        <f t="shared" si="221"/>
        <v>0</v>
      </c>
      <c r="CZ106" s="107">
        <f t="shared" si="222"/>
        <v>0</v>
      </c>
      <c r="DA106" s="107">
        <f t="shared" si="223"/>
        <v>0</v>
      </c>
      <c r="DB106" s="107">
        <f t="shared" si="224"/>
        <v>0</v>
      </c>
      <c r="DC106" s="107">
        <f t="shared" si="225"/>
        <v>0</v>
      </c>
      <c r="DD106" s="107">
        <f t="shared" si="226"/>
        <v>0</v>
      </c>
      <c r="DE106" s="107">
        <f t="shared" si="227"/>
        <v>0</v>
      </c>
      <c r="DF106" s="107">
        <f t="shared" si="228"/>
        <v>0</v>
      </c>
      <c r="DG106" s="107">
        <f t="shared" si="229"/>
        <v>0</v>
      </c>
      <c r="DH106" s="107">
        <f t="shared" si="230"/>
        <v>0</v>
      </c>
      <c r="DI106" s="107">
        <f t="shared" si="231"/>
        <v>0</v>
      </c>
      <c r="DJ106" s="107">
        <f t="shared" si="232"/>
        <v>0</v>
      </c>
      <c r="DK106" s="107">
        <f t="shared" si="233"/>
        <v>0</v>
      </c>
      <c r="DL106" s="107">
        <f t="shared" si="234"/>
        <v>0</v>
      </c>
      <c r="DM106" s="107">
        <f t="shared" si="235"/>
        <v>0</v>
      </c>
      <c r="DN106" s="107">
        <f t="shared" si="236"/>
        <v>0</v>
      </c>
      <c r="DO106" s="107">
        <f t="shared" si="237"/>
        <v>0</v>
      </c>
      <c r="DP106" s="107">
        <f t="shared" si="238"/>
        <v>0</v>
      </c>
      <c r="DQ106" s="107">
        <f t="shared" si="239"/>
        <v>0</v>
      </c>
      <c r="DR106" s="107">
        <f t="shared" si="240"/>
        <v>0</v>
      </c>
      <c r="DS106" s="107">
        <f t="shared" si="241"/>
        <v>0</v>
      </c>
      <c r="DT106" s="107">
        <f t="shared" si="242"/>
        <v>0</v>
      </c>
      <c r="DV106" s="107">
        <f t="shared" si="243"/>
        <v>0</v>
      </c>
      <c r="DW106" s="107">
        <f t="shared" si="244"/>
        <v>0</v>
      </c>
      <c r="DX106" s="107">
        <f t="shared" si="245"/>
        <v>0</v>
      </c>
      <c r="DY106" s="107">
        <f t="shared" si="246"/>
        <v>0</v>
      </c>
      <c r="DZ106" s="107">
        <f t="shared" si="247"/>
        <v>0</v>
      </c>
      <c r="EA106" s="107">
        <f t="shared" si="248"/>
        <v>0</v>
      </c>
      <c r="EB106" s="107">
        <f t="shared" si="249"/>
        <v>0</v>
      </c>
      <c r="EC106" s="107">
        <f t="shared" si="250"/>
        <v>0</v>
      </c>
      <c r="ED106" s="107">
        <f t="shared" si="251"/>
        <v>0</v>
      </c>
      <c r="EE106" s="107">
        <f t="shared" si="252"/>
        <v>0</v>
      </c>
      <c r="EG106" s="195">
        <f t="shared" si="253"/>
        <v>0</v>
      </c>
      <c r="EH106" s="195">
        <f t="shared" si="254"/>
        <v>0</v>
      </c>
      <c r="EI106" s="195">
        <f t="shared" si="255"/>
        <v>0</v>
      </c>
      <c r="EJ106" s="195">
        <f t="shared" si="256"/>
        <v>0</v>
      </c>
      <c r="EK106" s="195">
        <f t="shared" si="191"/>
        <v>0</v>
      </c>
      <c r="EL106" s="195">
        <f t="shared" si="192"/>
        <v>0</v>
      </c>
      <c r="EM106" s="195">
        <f t="shared" si="193"/>
        <v>0</v>
      </c>
      <c r="EN106" s="195">
        <f t="shared" si="194"/>
        <v>0</v>
      </c>
      <c r="EO106" s="195">
        <f t="shared" si="195"/>
        <v>0</v>
      </c>
      <c r="EP106" s="195">
        <f t="shared" si="196"/>
        <v>0</v>
      </c>
    </row>
    <row r="107" spans="2:146" x14ac:dyDescent="0.2">
      <c r="B107" s="126">
        <f t="shared" si="137"/>
        <v>1</v>
      </c>
      <c r="C107" s="126" t="str">
        <f t="shared" ca="1" si="205"/>
        <v/>
      </c>
      <c r="D107" s="126" t="str">
        <f t="shared" ca="1" si="206"/>
        <v/>
      </c>
      <c r="E107" s="126" t="str">
        <f t="shared" ca="1" si="207"/>
        <v/>
      </c>
      <c r="F107" s="127" t="str">
        <f ca="1">OFFSET(prihlasky!$H$1,$CJ107,0)</f>
        <v/>
      </c>
      <c r="G107" s="127" t="str">
        <f ca="1">IF(OFFSET(prihlasky!$B$1,$CJ107,0)="","",(OFFSET(prihlasky!$B$1,$CJ107,0)))</f>
        <v/>
      </c>
      <c r="H107" s="127">
        <f ca="1">OFFSET(prihlasky!$I$1,$CJ107,0)</f>
        <v>0</v>
      </c>
      <c r="I107" s="127">
        <f ca="1">OFFSET(prihlasky!$A$1,$CJ107,0)</f>
        <v>0</v>
      </c>
      <c r="J107" s="126">
        <f t="shared" si="208"/>
        <v>0</v>
      </c>
      <c r="K107" s="159">
        <f t="shared" si="209"/>
        <v>0</v>
      </c>
      <c r="L107" s="131">
        <f t="shared" ca="1" si="210"/>
        <v>0</v>
      </c>
      <c r="M107" s="127" t="str">
        <f ca="1">IF(OR(CH107=0,ISERROR(MATCH(I107,KKoef!E:E,0))),"",MATCH(I107,KKoef!E:E,0)-1)</f>
        <v/>
      </c>
      <c r="N107" s="127" t="str">
        <f ca="1">IF(M107="","",OFFSET(KKoef!$B$1,M107,0))</f>
        <v/>
      </c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250"/>
      <c r="AA107" s="119">
        <f t="shared" ca="1" si="201"/>
        <v>0</v>
      </c>
      <c r="AB107" s="252">
        <f t="shared" si="197"/>
        <v>0</v>
      </c>
      <c r="AC107" s="119">
        <f t="shared" si="198"/>
        <v>0</v>
      </c>
      <c r="AD107" s="252">
        <f t="shared" si="199"/>
        <v>0</v>
      </c>
      <c r="AE107" s="170">
        <f t="shared" ca="1" si="202"/>
        <v>0</v>
      </c>
      <c r="AF107" s="22"/>
      <c r="AG107" s="224"/>
      <c r="AH107" s="194"/>
      <c r="AI107" s="194"/>
      <c r="AJ107" s="194"/>
      <c r="AK107" s="225"/>
      <c r="AL107" s="224"/>
      <c r="AM107" s="194"/>
      <c r="AN107" s="194"/>
      <c r="AO107" s="194"/>
      <c r="AP107" s="225"/>
      <c r="AQ107" s="224"/>
      <c r="AR107" s="194"/>
      <c r="AS107" s="194"/>
      <c r="AT107" s="194"/>
      <c r="AU107" s="225"/>
      <c r="AV107" s="224"/>
      <c r="AW107" s="194"/>
      <c r="AX107" s="194"/>
      <c r="AY107" s="194"/>
      <c r="AZ107" s="225"/>
      <c r="BA107" s="224"/>
      <c r="BB107" s="194"/>
      <c r="BC107" s="194"/>
      <c r="BD107" s="194"/>
      <c r="BE107" s="225"/>
      <c r="BF107" s="224"/>
      <c r="BG107" s="194"/>
      <c r="BH107" s="194"/>
      <c r="BI107" s="194"/>
      <c r="BJ107" s="225"/>
      <c r="BK107" s="212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215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69">
        <f t="shared" si="204"/>
        <v>0</v>
      </c>
      <c r="CH107" s="26">
        <f t="shared" si="203"/>
        <v>0</v>
      </c>
      <c r="CJ107" s="39">
        <v>99</v>
      </c>
      <c r="CK107" s="16">
        <f t="shared" si="211"/>
        <v>0</v>
      </c>
      <c r="CL107" s="51">
        <f t="shared" ca="1" si="200"/>
        <v>0</v>
      </c>
      <c r="CM107" s="51">
        <f t="shared" ca="1" si="200"/>
        <v>0</v>
      </c>
      <c r="CN107" s="51">
        <f t="shared" ca="1" si="200"/>
        <v>0</v>
      </c>
      <c r="CO107" s="51">
        <f t="shared" ca="1" si="212"/>
        <v>0</v>
      </c>
      <c r="CQ107" s="107">
        <f t="shared" si="213"/>
        <v>0</v>
      </c>
      <c r="CR107" s="107">
        <f t="shared" si="214"/>
        <v>0</v>
      </c>
      <c r="CS107" s="107">
        <f t="shared" si="215"/>
        <v>0</v>
      </c>
      <c r="CT107" s="107">
        <f t="shared" si="216"/>
        <v>0</v>
      </c>
      <c r="CU107" s="107">
        <f t="shared" si="217"/>
        <v>0</v>
      </c>
      <c r="CV107" s="107">
        <f t="shared" si="218"/>
        <v>0</v>
      </c>
      <c r="CW107" s="107">
        <f t="shared" si="219"/>
        <v>0</v>
      </c>
      <c r="CX107" s="107">
        <f t="shared" si="220"/>
        <v>0</v>
      </c>
      <c r="CY107" s="107">
        <f t="shared" si="221"/>
        <v>0</v>
      </c>
      <c r="CZ107" s="107">
        <f t="shared" si="222"/>
        <v>0</v>
      </c>
      <c r="DA107" s="107">
        <f t="shared" si="223"/>
        <v>0</v>
      </c>
      <c r="DB107" s="107">
        <f t="shared" si="224"/>
        <v>0</v>
      </c>
      <c r="DC107" s="107">
        <f t="shared" si="225"/>
        <v>0</v>
      </c>
      <c r="DD107" s="107">
        <f t="shared" si="226"/>
        <v>0</v>
      </c>
      <c r="DE107" s="107">
        <f t="shared" si="227"/>
        <v>0</v>
      </c>
      <c r="DF107" s="107">
        <f t="shared" si="228"/>
        <v>0</v>
      </c>
      <c r="DG107" s="107">
        <f t="shared" si="229"/>
        <v>0</v>
      </c>
      <c r="DH107" s="107">
        <f t="shared" si="230"/>
        <v>0</v>
      </c>
      <c r="DI107" s="107">
        <f t="shared" si="231"/>
        <v>0</v>
      </c>
      <c r="DJ107" s="107">
        <f t="shared" si="232"/>
        <v>0</v>
      </c>
      <c r="DK107" s="107">
        <f t="shared" si="233"/>
        <v>0</v>
      </c>
      <c r="DL107" s="107">
        <f t="shared" si="234"/>
        <v>0</v>
      </c>
      <c r="DM107" s="107">
        <f t="shared" si="235"/>
        <v>0</v>
      </c>
      <c r="DN107" s="107">
        <f t="shared" si="236"/>
        <v>0</v>
      </c>
      <c r="DO107" s="107">
        <f t="shared" si="237"/>
        <v>0</v>
      </c>
      <c r="DP107" s="107">
        <f t="shared" si="238"/>
        <v>0</v>
      </c>
      <c r="DQ107" s="107">
        <f t="shared" si="239"/>
        <v>0</v>
      </c>
      <c r="DR107" s="107">
        <f t="shared" si="240"/>
        <v>0</v>
      </c>
      <c r="DS107" s="107">
        <f t="shared" si="241"/>
        <v>0</v>
      </c>
      <c r="DT107" s="107">
        <f t="shared" si="242"/>
        <v>0</v>
      </c>
      <c r="DV107" s="107">
        <f t="shared" si="243"/>
        <v>0</v>
      </c>
      <c r="DW107" s="107">
        <f t="shared" si="244"/>
        <v>0</v>
      </c>
      <c r="DX107" s="107">
        <f t="shared" si="245"/>
        <v>0</v>
      </c>
      <c r="DY107" s="107">
        <f t="shared" si="246"/>
        <v>0</v>
      </c>
      <c r="DZ107" s="107">
        <f t="shared" si="247"/>
        <v>0</v>
      </c>
      <c r="EA107" s="107">
        <f t="shared" si="248"/>
        <v>0</v>
      </c>
      <c r="EB107" s="107">
        <f t="shared" si="249"/>
        <v>0</v>
      </c>
      <c r="EC107" s="107">
        <f t="shared" si="250"/>
        <v>0</v>
      </c>
      <c r="ED107" s="107">
        <f t="shared" si="251"/>
        <v>0</v>
      </c>
      <c r="EE107" s="107">
        <f t="shared" si="252"/>
        <v>0</v>
      </c>
      <c r="EG107" s="195">
        <f t="shared" si="253"/>
        <v>0</v>
      </c>
      <c r="EH107" s="195">
        <f t="shared" si="254"/>
        <v>0</v>
      </c>
      <c r="EI107" s="195">
        <f t="shared" si="255"/>
        <v>0</v>
      </c>
      <c r="EJ107" s="195">
        <f t="shared" si="256"/>
        <v>0</v>
      </c>
      <c r="EK107" s="195">
        <f t="shared" si="191"/>
        <v>0</v>
      </c>
      <c r="EL107" s="195">
        <f t="shared" si="192"/>
        <v>0</v>
      </c>
      <c r="EM107" s="195">
        <f t="shared" si="193"/>
        <v>0</v>
      </c>
      <c r="EN107" s="195">
        <f t="shared" si="194"/>
        <v>0</v>
      </c>
      <c r="EO107" s="195">
        <f t="shared" si="195"/>
        <v>0</v>
      </c>
      <c r="EP107" s="195">
        <f t="shared" si="196"/>
        <v>0</v>
      </c>
    </row>
    <row r="108" spans="2:146" x14ac:dyDescent="0.2">
      <c r="B108" s="126">
        <f t="shared" si="137"/>
        <v>1</v>
      </c>
      <c r="C108" s="126" t="str">
        <f t="shared" ca="1" si="205"/>
        <v/>
      </c>
      <c r="D108" s="126" t="str">
        <f t="shared" ca="1" si="206"/>
        <v/>
      </c>
      <c r="E108" s="126" t="str">
        <f t="shared" ca="1" si="207"/>
        <v/>
      </c>
      <c r="F108" s="127" t="str">
        <f ca="1">OFFSET(prihlasky!$H$1,$CJ108,0)</f>
        <v/>
      </c>
      <c r="G108" s="127" t="str">
        <f ca="1">IF(OFFSET(prihlasky!$B$1,$CJ108,0)="","",(OFFSET(prihlasky!$B$1,$CJ108,0)))</f>
        <v/>
      </c>
      <c r="H108" s="127">
        <f ca="1">OFFSET(prihlasky!$I$1,$CJ108,0)</f>
        <v>0</v>
      </c>
      <c r="I108" s="127">
        <f ca="1">OFFSET(prihlasky!$A$1,$CJ108,0)</f>
        <v>0</v>
      </c>
      <c r="J108" s="126">
        <f t="shared" si="208"/>
        <v>0</v>
      </c>
      <c r="K108" s="159">
        <f t="shared" si="209"/>
        <v>0</v>
      </c>
      <c r="L108" s="131">
        <f t="shared" ca="1" si="210"/>
        <v>0</v>
      </c>
      <c r="M108" s="127" t="str">
        <f ca="1">IF(OR(CH108=0,ISERROR(MATCH(I108,KKoef!E:E,0))),"",MATCH(I108,KKoef!E:E,0)-1)</f>
        <v/>
      </c>
      <c r="N108" s="127" t="str">
        <f ca="1">IF(M108="","",OFFSET(KKoef!$B$1,M108,0))</f>
        <v/>
      </c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250"/>
      <c r="AA108" s="119">
        <f t="shared" ca="1" si="201"/>
        <v>0</v>
      </c>
      <c r="AB108" s="252">
        <f t="shared" si="197"/>
        <v>0</v>
      </c>
      <c r="AC108" s="119">
        <f t="shared" si="198"/>
        <v>0</v>
      </c>
      <c r="AD108" s="252">
        <f t="shared" si="199"/>
        <v>0</v>
      </c>
      <c r="AE108" s="170">
        <f t="shared" ca="1" si="202"/>
        <v>0</v>
      </c>
      <c r="AF108" s="22"/>
      <c r="AG108" s="224"/>
      <c r="AH108" s="194"/>
      <c r="AI108" s="194"/>
      <c r="AJ108" s="194"/>
      <c r="AK108" s="225"/>
      <c r="AL108" s="224"/>
      <c r="AM108" s="194"/>
      <c r="AN108" s="194"/>
      <c r="AO108" s="194"/>
      <c r="AP108" s="225"/>
      <c r="AQ108" s="224"/>
      <c r="AR108" s="194"/>
      <c r="AS108" s="194"/>
      <c r="AT108" s="194"/>
      <c r="AU108" s="225"/>
      <c r="AV108" s="224"/>
      <c r="AW108" s="194"/>
      <c r="AX108" s="194"/>
      <c r="AY108" s="194"/>
      <c r="AZ108" s="225"/>
      <c r="BA108" s="224"/>
      <c r="BB108" s="194"/>
      <c r="BC108" s="194"/>
      <c r="BD108" s="194"/>
      <c r="BE108" s="225"/>
      <c r="BF108" s="224"/>
      <c r="BG108" s="194"/>
      <c r="BH108" s="194"/>
      <c r="BI108" s="194"/>
      <c r="BJ108" s="225"/>
      <c r="BK108" s="212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215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69">
        <f t="shared" si="204"/>
        <v>0</v>
      </c>
      <c r="CH108" s="26">
        <f t="shared" si="203"/>
        <v>0</v>
      </c>
      <c r="CJ108" s="39">
        <v>100</v>
      </c>
      <c r="CK108" s="16">
        <f t="shared" si="211"/>
        <v>0</v>
      </c>
      <c r="CL108" s="51">
        <f t="shared" ca="1" si="200"/>
        <v>0</v>
      </c>
      <c r="CM108" s="51">
        <f t="shared" ca="1" si="200"/>
        <v>0</v>
      </c>
      <c r="CN108" s="51">
        <f t="shared" ca="1" si="200"/>
        <v>0</v>
      </c>
      <c r="CO108" s="51">
        <f t="shared" ca="1" si="212"/>
        <v>0</v>
      </c>
      <c r="CQ108" s="107">
        <f t="shared" si="213"/>
        <v>0</v>
      </c>
      <c r="CR108" s="107">
        <f t="shared" si="214"/>
        <v>0</v>
      </c>
      <c r="CS108" s="107">
        <f t="shared" si="215"/>
        <v>0</v>
      </c>
      <c r="CT108" s="107">
        <f t="shared" si="216"/>
        <v>0</v>
      </c>
      <c r="CU108" s="107">
        <f t="shared" si="217"/>
        <v>0</v>
      </c>
      <c r="CV108" s="107">
        <f t="shared" si="218"/>
        <v>0</v>
      </c>
      <c r="CW108" s="107">
        <f t="shared" si="219"/>
        <v>0</v>
      </c>
      <c r="CX108" s="107">
        <f t="shared" si="220"/>
        <v>0</v>
      </c>
      <c r="CY108" s="107">
        <f t="shared" si="221"/>
        <v>0</v>
      </c>
      <c r="CZ108" s="107">
        <f t="shared" si="222"/>
        <v>0</v>
      </c>
      <c r="DA108" s="107">
        <f t="shared" si="223"/>
        <v>0</v>
      </c>
      <c r="DB108" s="107">
        <f t="shared" si="224"/>
        <v>0</v>
      </c>
      <c r="DC108" s="107">
        <f t="shared" si="225"/>
        <v>0</v>
      </c>
      <c r="DD108" s="107">
        <f t="shared" si="226"/>
        <v>0</v>
      </c>
      <c r="DE108" s="107">
        <f t="shared" si="227"/>
        <v>0</v>
      </c>
      <c r="DF108" s="107">
        <f t="shared" si="228"/>
        <v>0</v>
      </c>
      <c r="DG108" s="107">
        <f t="shared" si="229"/>
        <v>0</v>
      </c>
      <c r="DH108" s="107">
        <f t="shared" si="230"/>
        <v>0</v>
      </c>
      <c r="DI108" s="107">
        <f t="shared" si="231"/>
        <v>0</v>
      </c>
      <c r="DJ108" s="107">
        <f t="shared" si="232"/>
        <v>0</v>
      </c>
      <c r="DK108" s="107">
        <f t="shared" si="233"/>
        <v>0</v>
      </c>
      <c r="DL108" s="107">
        <f t="shared" si="234"/>
        <v>0</v>
      </c>
      <c r="DM108" s="107">
        <f t="shared" si="235"/>
        <v>0</v>
      </c>
      <c r="DN108" s="107">
        <f t="shared" si="236"/>
        <v>0</v>
      </c>
      <c r="DO108" s="107">
        <f t="shared" si="237"/>
        <v>0</v>
      </c>
      <c r="DP108" s="107">
        <f t="shared" si="238"/>
        <v>0</v>
      </c>
      <c r="DQ108" s="107">
        <f t="shared" si="239"/>
        <v>0</v>
      </c>
      <c r="DR108" s="107">
        <f t="shared" si="240"/>
        <v>0</v>
      </c>
      <c r="DS108" s="107">
        <f t="shared" si="241"/>
        <v>0</v>
      </c>
      <c r="DT108" s="107">
        <f t="shared" si="242"/>
        <v>0</v>
      </c>
      <c r="DV108" s="107">
        <f t="shared" si="243"/>
        <v>0</v>
      </c>
      <c r="DW108" s="107">
        <f t="shared" si="244"/>
        <v>0</v>
      </c>
      <c r="DX108" s="107">
        <f t="shared" si="245"/>
        <v>0</v>
      </c>
      <c r="DY108" s="107">
        <f t="shared" si="246"/>
        <v>0</v>
      </c>
      <c r="DZ108" s="107">
        <f t="shared" si="247"/>
        <v>0</v>
      </c>
      <c r="EA108" s="107">
        <f t="shared" si="248"/>
        <v>0</v>
      </c>
      <c r="EB108" s="107">
        <f t="shared" si="249"/>
        <v>0</v>
      </c>
      <c r="EC108" s="107">
        <f t="shared" si="250"/>
        <v>0</v>
      </c>
      <c r="ED108" s="107">
        <f t="shared" si="251"/>
        <v>0</v>
      </c>
      <c r="EE108" s="107">
        <f t="shared" si="252"/>
        <v>0</v>
      </c>
      <c r="EG108" s="195">
        <f t="shared" si="253"/>
        <v>0</v>
      </c>
      <c r="EH108" s="195">
        <f t="shared" si="254"/>
        <v>0</v>
      </c>
      <c r="EI108" s="195">
        <f t="shared" si="255"/>
        <v>0</v>
      </c>
      <c r="EJ108" s="195">
        <f t="shared" si="256"/>
        <v>0</v>
      </c>
      <c r="EK108" s="195">
        <f t="shared" si="191"/>
        <v>0</v>
      </c>
      <c r="EL108" s="195">
        <f t="shared" si="192"/>
        <v>0</v>
      </c>
      <c r="EM108" s="195">
        <f t="shared" si="193"/>
        <v>0</v>
      </c>
      <c r="EN108" s="195">
        <f t="shared" si="194"/>
        <v>0</v>
      </c>
      <c r="EO108" s="195">
        <f t="shared" si="195"/>
        <v>0</v>
      </c>
      <c r="EP108" s="195">
        <f t="shared" si="196"/>
        <v>0</v>
      </c>
    </row>
    <row r="109" spans="2:146" x14ac:dyDescent="0.2">
      <c r="B109" s="126">
        <f t="shared" si="137"/>
        <v>1</v>
      </c>
      <c r="C109" s="126" t="str">
        <f t="shared" ca="1" si="205"/>
        <v/>
      </c>
      <c r="D109" s="126" t="str">
        <f t="shared" ca="1" si="206"/>
        <v/>
      </c>
      <c r="E109" s="126" t="str">
        <f t="shared" ca="1" si="207"/>
        <v/>
      </c>
      <c r="F109" s="127" t="str">
        <f ca="1">OFFSET(prihlasky!$H$1,$CJ109,0)</f>
        <v/>
      </c>
      <c r="G109" s="127" t="str">
        <f ca="1">IF(OFFSET(prihlasky!$B$1,$CJ109,0)="","",(OFFSET(prihlasky!$B$1,$CJ109,0)))</f>
        <v/>
      </c>
      <c r="H109" s="127">
        <f ca="1">OFFSET(prihlasky!$I$1,$CJ109,0)</f>
        <v>0</v>
      </c>
      <c r="I109" s="127">
        <f ca="1">OFFSET(prihlasky!$A$1,$CJ109,0)</f>
        <v>0</v>
      </c>
      <c r="J109" s="126">
        <f t="shared" si="208"/>
        <v>0</v>
      </c>
      <c r="K109" s="159">
        <f t="shared" si="209"/>
        <v>0</v>
      </c>
      <c r="L109" s="131">
        <f t="shared" ca="1" si="210"/>
        <v>0</v>
      </c>
      <c r="M109" s="127" t="str">
        <f ca="1">IF(OR(CH109=0,ISERROR(MATCH(I109,KKoef!E:E,0))),"",MATCH(I109,KKoef!E:E,0)-1)</f>
        <v/>
      </c>
      <c r="N109" s="127" t="str">
        <f ca="1">IF(M109="","",OFFSET(KKoef!$B$1,M109,0))</f>
        <v/>
      </c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250"/>
      <c r="AA109" s="119">
        <f t="shared" ca="1" si="201"/>
        <v>0</v>
      </c>
      <c r="AB109" s="252">
        <f t="shared" si="197"/>
        <v>0</v>
      </c>
      <c r="AC109" s="119">
        <f t="shared" si="198"/>
        <v>0</v>
      </c>
      <c r="AD109" s="252">
        <f t="shared" si="199"/>
        <v>0</v>
      </c>
      <c r="AE109" s="170">
        <f t="shared" ca="1" si="202"/>
        <v>0</v>
      </c>
      <c r="AF109" s="22"/>
      <c r="AG109" s="224"/>
      <c r="AH109" s="194"/>
      <c r="AI109" s="194"/>
      <c r="AJ109" s="194"/>
      <c r="AK109" s="225"/>
      <c r="AL109" s="224"/>
      <c r="AM109" s="194"/>
      <c r="AN109" s="194"/>
      <c r="AO109" s="194"/>
      <c r="AP109" s="225"/>
      <c r="AQ109" s="224"/>
      <c r="AR109" s="194"/>
      <c r="AS109" s="194"/>
      <c r="AT109" s="194"/>
      <c r="AU109" s="225"/>
      <c r="AV109" s="224"/>
      <c r="AW109" s="194"/>
      <c r="AX109" s="194"/>
      <c r="AY109" s="194"/>
      <c r="AZ109" s="225"/>
      <c r="BA109" s="224"/>
      <c r="BB109" s="194"/>
      <c r="BC109" s="194"/>
      <c r="BD109" s="194"/>
      <c r="BE109" s="225"/>
      <c r="BF109" s="224"/>
      <c r="BG109" s="194"/>
      <c r="BH109" s="194"/>
      <c r="BI109" s="194"/>
      <c r="BJ109" s="225"/>
      <c r="BK109" s="212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215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69">
        <f t="shared" si="204"/>
        <v>0</v>
      </c>
      <c r="CH109" s="26">
        <f t="shared" si="203"/>
        <v>0</v>
      </c>
      <c r="CJ109" s="39">
        <v>101</v>
      </c>
      <c r="CK109" s="16">
        <f t="shared" si="211"/>
        <v>0</v>
      </c>
      <c r="CL109" s="51">
        <f t="shared" ref="CL109:CN128" ca="1" si="257">IF($H109=CL$8,$CK109,0)</f>
        <v>0</v>
      </c>
      <c r="CM109" s="51">
        <f t="shared" ca="1" si="257"/>
        <v>0</v>
      </c>
      <c r="CN109" s="51">
        <f t="shared" ca="1" si="257"/>
        <v>0</v>
      </c>
      <c r="CO109" s="51">
        <f t="shared" ca="1" si="212"/>
        <v>0</v>
      </c>
      <c r="CQ109" s="107">
        <f t="shared" si="213"/>
        <v>0</v>
      </c>
      <c r="CR109" s="107">
        <f t="shared" si="214"/>
        <v>0</v>
      </c>
      <c r="CS109" s="107">
        <f t="shared" si="215"/>
        <v>0</v>
      </c>
      <c r="CT109" s="107">
        <f t="shared" si="216"/>
        <v>0</v>
      </c>
      <c r="CU109" s="107">
        <f t="shared" si="217"/>
        <v>0</v>
      </c>
      <c r="CV109" s="107">
        <f t="shared" si="218"/>
        <v>0</v>
      </c>
      <c r="CW109" s="107">
        <f t="shared" si="219"/>
        <v>0</v>
      </c>
      <c r="CX109" s="107">
        <f t="shared" si="220"/>
        <v>0</v>
      </c>
      <c r="CY109" s="107">
        <f t="shared" si="221"/>
        <v>0</v>
      </c>
      <c r="CZ109" s="107">
        <f t="shared" si="222"/>
        <v>0</v>
      </c>
      <c r="DA109" s="107">
        <f t="shared" si="223"/>
        <v>0</v>
      </c>
      <c r="DB109" s="107">
        <f t="shared" si="224"/>
        <v>0</v>
      </c>
      <c r="DC109" s="107">
        <f t="shared" si="225"/>
        <v>0</v>
      </c>
      <c r="DD109" s="107">
        <f t="shared" si="226"/>
        <v>0</v>
      </c>
      <c r="DE109" s="107">
        <f t="shared" si="227"/>
        <v>0</v>
      </c>
      <c r="DF109" s="107">
        <f t="shared" si="228"/>
        <v>0</v>
      </c>
      <c r="DG109" s="107">
        <f t="shared" si="229"/>
        <v>0</v>
      </c>
      <c r="DH109" s="107">
        <f t="shared" si="230"/>
        <v>0</v>
      </c>
      <c r="DI109" s="107">
        <f t="shared" si="231"/>
        <v>0</v>
      </c>
      <c r="DJ109" s="107">
        <f t="shared" si="232"/>
        <v>0</v>
      </c>
      <c r="DK109" s="107">
        <f t="shared" si="233"/>
        <v>0</v>
      </c>
      <c r="DL109" s="107">
        <f t="shared" si="234"/>
        <v>0</v>
      </c>
      <c r="DM109" s="107">
        <f t="shared" si="235"/>
        <v>0</v>
      </c>
      <c r="DN109" s="107">
        <f t="shared" si="236"/>
        <v>0</v>
      </c>
      <c r="DO109" s="107">
        <f t="shared" si="237"/>
        <v>0</v>
      </c>
      <c r="DP109" s="107">
        <f t="shared" si="238"/>
        <v>0</v>
      </c>
      <c r="DQ109" s="107">
        <f t="shared" si="239"/>
        <v>0</v>
      </c>
      <c r="DR109" s="107">
        <f t="shared" si="240"/>
        <v>0</v>
      </c>
      <c r="DS109" s="107">
        <f t="shared" si="241"/>
        <v>0</v>
      </c>
      <c r="DT109" s="107">
        <f t="shared" si="242"/>
        <v>0</v>
      </c>
      <c r="DV109" s="107">
        <f t="shared" si="243"/>
        <v>0</v>
      </c>
      <c r="DW109" s="107">
        <f t="shared" si="244"/>
        <v>0</v>
      </c>
      <c r="DX109" s="107">
        <f t="shared" si="245"/>
        <v>0</v>
      </c>
      <c r="DY109" s="107">
        <f t="shared" si="246"/>
        <v>0</v>
      </c>
      <c r="DZ109" s="107">
        <f t="shared" si="247"/>
        <v>0</v>
      </c>
      <c r="EA109" s="107">
        <f t="shared" si="248"/>
        <v>0</v>
      </c>
      <c r="EB109" s="107">
        <f t="shared" si="249"/>
        <v>0</v>
      </c>
      <c r="EC109" s="107">
        <f t="shared" si="250"/>
        <v>0</v>
      </c>
      <c r="ED109" s="107">
        <f t="shared" si="251"/>
        <v>0</v>
      </c>
      <c r="EE109" s="107">
        <f t="shared" si="252"/>
        <v>0</v>
      </c>
      <c r="EG109" s="195">
        <f t="shared" si="253"/>
        <v>0</v>
      </c>
      <c r="EH109" s="195">
        <f t="shared" si="254"/>
        <v>0</v>
      </c>
      <c r="EI109" s="195">
        <f t="shared" si="255"/>
        <v>0</v>
      </c>
      <c r="EJ109" s="195">
        <f t="shared" si="256"/>
        <v>0</v>
      </c>
      <c r="EK109" s="195">
        <f t="shared" si="191"/>
        <v>0</v>
      </c>
      <c r="EL109" s="195">
        <f t="shared" si="192"/>
        <v>0</v>
      </c>
      <c r="EM109" s="195">
        <f t="shared" si="193"/>
        <v>0</v>
      </c>
      <c r="EN109" s="195">
        <f t="shared" si="194"/>
        <v>0</v>
      </c>
      <c r="EO109" s="195">
        <f t="shared" si="195"/>
        <v>0</v>
      </c>
      <c r="EP109" s="195">
        <f t="shared" si="196"/>
        <v>0</v>
      </c>
    </row>
    <row r="110" spans="2:146" x14ac:dyDescent="0.2">
      <c r="B110" s="126">
        <f t="shared" si="137"/>
        <v>1</v>
      </c>
      <c r="C110" s="126" t="str">
        <f t="shared" ca="1" si="205"/>
        <v/>
      </c>
      <c r="D110" s="126" t="str">
        <f t="shared" ca="1" si="206"/>
        <v/>
      </c>
      <c r="E110" s="126" t="str">
        <f t="shared" ca="1" si="207"/>
        <v/>
      </c>
      <c r="F110" s="127" t="str">
        <f ca="1">OFFSET(prihlasky!$H$1,$CJ110,0)</f>
        <v/>
      </c>
      <c r="G110" s="127" t="str">
        <f ca="1">IF(OFFSET(prihlasky!$B$1,$CJ110,0)="","",(OFFSET(prihlasky!$B$1,$CJ110,0)))</f>
        <v/>
      </c>
      <c r="H110" s="127">
        <f ca="1">OFFSET(prihlasky!$I$1,$CJ110,0)</f>
        <v>0</v>
      </c>
      <c r="I110" s="127">
        <f ca="1">OFFSET(prihlasky!$A$1,$CJ110,0)</f>
        <v>0</v>
      </c>
      <c r="J110" s="126">
        <f t="shared" si="208"/>
        <v>0</v>
      </c>
      <c r="K110" s="159">
        <f t="shared" si="209"/>
        <v>0</v>
      </c>
      <c r="L110" s="131">
        <f t="shared" ca="1" si="210"/>
        <v>0</v>
      </c>
      <c r="M110" s="127" t="str">
        <f ca="1">IF(OR(CH110=0,ISERROR(MATCH(I110,KKoef!E:E,0))),"",MATCH(I110,KKoef!E:E,0)-1)</f>
        <v/>
      </c>
      <c r="N110" s="127" t="str">
        <f ca="1">IF(M110="","",OFFSET(KKoef!$B$1,M110,0))</f>
        <v/>
      </c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250"/>
      <c r="AA110" s="119">
        <f t="shared" ca="1" si="201"/>
        <v>0</v>
      </c>
      <c r="AB110" s="252">
        <f t="shared" si="197"/>
        <v>0</v>
      </c>
      <c r="AC110" s="119">
        <f t="shared" si="198"/>
        <v>0</v>
      </c>
      <c r="AD110" s="252">
        <f t="shared" si="199"/>
        <v>0</v>
      </c>
      <c r="AE110" s="170">
        <f t="shared" ca="1" si="202"/>
        <v>0</v>
      </c>
      <c r="AF110" s="22"/>
      <c r="AG110" s="224"/>
      <c r="AH110" s="194"/>
      <c r="AI110" s="194"/>
      <c r="AJ110" s="194"/>
      <c r="AK110" s="225"/>
      <c r="AL110" s="224"/>
      <c r="AM110" s="194"/>
      <c r="AN110" s="194"/>
      <c r="AO110" s="194"/>
      <c r="AP110" s="225"/>
      <c r="AQ110" s="224"/>
      <c r="AR110" s="194"/>
      <c r="AS110" s="194"/>
      <c r="AT110" s="194"/>
      <c r="AU110" s="225"/>
      <c r="AV110" s="224"/>
      <c r="AW110" s="194"/>
      <c r="AX110" s="194"/>
      <c r="AY110" s="194"/>
      <c r="AZ110" s="225"/>
      <c r="BA110" s="224"/>
      <c r="BB110" s="194"/>
      <c r="BC110" s="194"/>
      <c r="BD110" s="194"/>
      <c r="BE110" s="225"/>
      <c r="BF110" s="224"/>
      <c r="BG110" s="194"/>
      <c r="BH110" s="194"/>
      <c r="BI110" s="194"/>
      <c r="BJ110" s="225"/>
      <c r="BK110" s="212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215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69">
        <f t="shared" si="204"/>
        <v>0</v>
      </c>
      <c r="CH110" s="26">
        <f t="shared" si="203"/>
        <v>0</v>
      </c>
      <c r="CJ110" s="39">
        <v>102</v>
      </c>
      <c r="CK110" s="16">
        <f t="shared" si="211"/>
        <v>0</v>
      </c>
      <c r="CL110" s="51">
        <f t="shared" ca="1" si="257"/>
        <v>0</v>
      </c>
      <c r="CM110" s="51">
        <f t="shared" ca="1" si="257"/>
        <v>0</v>
      </c>
      <c r="CN110" s="51">
        <f t="shared" ca="1" si="257"/>
        <v>0</v>
      </c>
      <c r="CO110" s="51">
        <f t="shared" ca="1" si="212"/>
        <v>0</v>
      </c>
      <c r="CQ110" s="107">
        <f t="shared" si="213"/>
        <v>0</v>
      </c>
      <c r="CR110" s="107">
        <f t="shared" si="214"/>
        <v>0</v>
      </c>
      <c r="CS110" s="107">
        <f t="shared" si="215"/>
        <v>0</v>
      </c>
      <c r="CT110" s="107">
        <f t="shared" si="216"/>
        <v>0</v>
      </c>
      <c r="CU110" s="107">
        <f t="shared" si="217"/>
        <v>0</v>
      </c>
      <c r="CV110" s="107">
        <f t="shared" si="218"/>
        <v>0</v>
      </c>
      <c r="CW110" s="107">
        <f t="shared" si="219"/>
        <v>0</v>
      </c>
      <c r="CX110" s="107">
        <f t="shared" si="220"/>
        <v>0</v>
      </c>
      <c r="CY110" s="107">
        <f t="shared" si="221"/>
        <v>0</v>
      </c>
      <c r="CZ110" s="107">
        <f t="shared" si="222"/>
        <v>0</v>
      </c>
      <c r="DA110" s="107">
        <f t="shared" si="223"/>
        <v>0</v>
      </c>
      <c r="DB110" s="107">
        <f t="shared" si="224"/>
        <v>0</v>
      </c>
      <c r="DC110" s="107">
        <f t="shared" si="225"/>
        <v>0</v>
      </c>
      <c r="DD110" s="107">
        <f t="shared" si="226"/>
        <v>0</v>
      </c>
      <c r="DE110" s="107">
        <f t="shared" si="227"/>
        <v>0</v>
      </c>
      <c r="DF110" s="107">
        <f t="shared" si="228"/>
        <v>0</v>
      </c>
      <c r="DG110" s="107">
        <f t="shared" si="229"/>
        <v>0</v>
      </c>
      <c r="DH110" s="107">
        <f t="shared" si="230"/>
        <v>0</v>
      </c>
      <c r="DI110" s="107">
        <f t="shared" si="231"/>
        <v>0</v>
      </c>
      <c r="DJ110" s="107">
        <f t="shared" si="232"/>
        <v>0</v>
      </c>
      <c r="DK110" s="107">
        <f t="shared" si="233"/>
        <v>0</v>
      </c>
      <c r="DL110" s="107">
        <f t="shared" si="234"/>
        <v>0</v>
      </c>
      <c r="DM110" s="107">
        <f t="shared" si="235"/>
        <v>0</v>
      </c>
      <c r="DN110" s="107">
        <f t="shared" si="236"/>
        <v>0</v>
      </c>
      <c r="DO110" s="107">
        <f t="shared" si="237"/>
        <v>0</v>
      </c>
      <c r="DP110" s="107">
        <f t="shared" si="238"/>
        <v>0</v>
      </c>
      <c r="DQ110" s="107">
        <f t="shared" si="239"/>
        <v>0</v>
      </c>
      <c r="DR110" s="107">
        <f t="shared" si="240"/>
        <v>0</v>
      </c>
      <c r="DS110" s="107">
        <f t="shared" si="241"/>
        <v>0</v>
      </c>
      <c r="DT110" s="107">
        <f t="shared" si="242"/>
        <v>0</v>
      </c>
      <c r="DV110" s="107">
        <f t="shared" si="243"/>
        <v>0</v>
      </c>
      <c r="DW110" s="107">
        <f t="shared" si="244"/>
        <v>0</v>
      </c>
      <c r="DX110" s="107">
        <f t="shared" si="245"/>
        <v>0</v>
      </c>
      <c r="DY110" s="107">
        <f t="shared" si="246"/>
        <v>0</v>
      </c>
      <c r="DZ110" s="107">
        <f t="shared" si="247"/>
        <v>0</v>
      </c>
      <c r="EA110" s="107">
        <f t="shared" si="248"/>
        <v>0</v>
      </c>
      <c r="EB110" s="107">
        <f t="shared" si="249"/>
        <v>0</v>
      </c>
      <c r="EC110" s="107">
        <f t="shared" si="250"/>
        <v>0</v>
      </c>
      <c r="ED110" s="107">
        <f t="shared" si="251"/>
        <v>0</v>
      </c>
      <c r="EE110" s="107">
        <f t="shared" si="252"/>
        <v>0</v>
      </c>
      <c r="EG110" s="195">
        <f t="shared" si="253"/>
        <v>0</v>
      </c>
      <c r="EH110" s="195">
        <f t="shared" si="254"/>
        <v>0</v>
      </c>
      <c r="EI110" s="195">
        <f t="shared" si="255"/>
        <v>0</v>
      </c>
      <c r="EJ110" s="195">
        <f t="shared" si="256"/>
        <v>0</v>
      </c>
      <c r="EK110" s="195">
        <f t="shared" si="191"/>
        <v>0</v>
      </c>
      <c r="EL110" s="195">
        <f t="shared" si="192"/>
        <v>0</v>
      </c>
      <c r="EM110" s="195">
        <f t="shared" si="193"/>
        <v>0</v>
      </c>
      <c r="EN110" s="195">
        <f t="shared" si="194"/>
        <v>0</v>
      </c>
      <c r="EO110" s="195">
        <f t="shared" si="195"/>
        <v>0</v>
      </c>
      <c r="EP110" s="195">
        <f t="shared" si="196"/>
        <v>0</v>
      </c>
    </row>
    <row r="111" spans="2:146" x14ac:dyDescent="0.2">
      <c r="B111" s="126">
        <f t="shared" si="137"/>
        <v>1</v>
      </c>
      <c r="C111" s="126" t="str">
        <f t="shared" ca="1" si="205"/>
        <v/>
      </c>
      <c r="D111" s="126" t="str">
        <f t="shared" ca="1" si="206"/>
        <v/>
      </c>
      <c r="E111" s="126" t="str">
        <f t="shared" ca="1" si="207"/>
        <v/>
      </c>
      <c r="F111" s="127" t="str">
        <f ca="1">OFFSET(prihlasky!$H$1,$CJ111,0)</f>
        <v/>
      </c>
      <c r="G111" s="127" t="str">
        <f ca="1">IF(OFFSET(prihlasky!$B$1,$CJ111,0)="","",(OFFSET(prihlasky!$B$1,$CJ111,0)))</f>
        <v/>
      </c>
      <c r="H111" s="127">
        <f ca="1">OFFSET(prihlasky!$I$1,$CJ111,0)</f>
        <v>0</v>
      </c>
      <c r="I111" s="127">
        <f ca="1">OFFSET(prihlasky!$A$1,$CJ111,0)</f>
        <v>0</v>
      </c>
      <c r="J111" s="126">
        <f t="shared" si="208"/>
        <v>0</v>
      </c>
      <c r="K111" s="159">
        <f t="shared" si="209"/>
        <v>0</v>
      </c>
      <c r="L111" s="131">
        <f t="shared" ca="1" si="210"/>
        <v>0</v>
      </c>
      <c r="M111" s="127" t="str">
        <f ca="1">IF(OR(CH111=0,ISERROR(MATCH(I111,KKoef!E:E,0))),"",MATCH(I111,KKoef!E:E,0)-1)</f>
        <v/>
      </c>
      <c r="N111" s="127" t="str">
        <f ca="1">IF(M111="","",OFFSET(KKoef!$B$1,M111,0))</f>
        <v/>
      </c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250"/>
      <c r="AA111" s="119">
        <f t="shared" ca="1" si="201"/>
        <v>0</v>
      </c>
      <c r="AB111" s="252">
        <f t="shared" si="197"/>
        <v>0</v>
      </c>
      <c r="AC111" s="119">
        <f t="shared" si="198"/>
        <v>0</v>
      </c>
      <c r="AD111" s="252">
        <f t="shared" si="199"/>
        <v>0</v>
      </c>
      <c r="AE111" s="170">
        <f t="shared" ca="1" si="202"/>
        <v>0</v>
      </c>
      <c r="AF111" s="22"/>
      <c r="AG111" s="224"/>
      <c r="AH111" s="194"/>
      <c r="AI111" s="194"/>
      <c r="AJ111" s="194"/>
      <c r="AK111" s="225"/>
      <c r="AL111" s="224"/>
      <c r="AM111" s="194"/>
      <c r="AN111" s="194"/>
      <c r="AO111" s="194"/>
      <c r="AP111" s="225"/>
      <c r="AQ111" s="224"/>
      <c r="AR111" s="194"/>
      <c r="AS111" s="194"/>
      <c r="AT111" s="194"/>
      <c r="AU111" s="225"/>
      <c r="AV111" s="224"/>
      <c r="AW111" s="194"/>
      <c r="AX111" s="194"/>
      <c r="AY111" s="194"/>
      <c r="AZ111" s="225"/>
      <c r="BA111" s="224"/>
      <c r="BB111" s="194"/>
      <c r="BC111" s="194"/>
      <c r="BD111" s="194"/>
      <c r="BE111" s="225"/>
      <c r="BF111" s="224"/>
      <c r="BG111" s="194"/>
      <c r="BH111" s="194"/>
      <c r="BI111" s="194"/>
      <c r="BJ111" s="226"/>
      <c r="BK111" s="212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215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69">
        <f t="shared" si="204"/>
        <v>0</v>
      </c>
      <c r="CH111" s="26">
        <f t="shared" si="203"/>
        <v>0</v>
      </c>
      <c r="CJ111" s="39">
        <v>103</v>
      </c>
      <c r="CK111" s="16">
        <f t="shared" si="211"/>
        <v>0</v>
      </c>
      <c r="CL111" s="51">
        <f t="shared" ca="1" si="257"/>
        <v>0</v>
      </c>
      <c r="CM111" s="51">
        <f t="shared" ca="1" si="257"/>
        <v>0</v>
      </c>
      <c r="CN111" s="51">
        <f t="shared" ca="1" si="257"/>
        <v>0</v>
      </c>
      <c r="CO111" s="51">
        <f t="shared" ca="1" si="212"/>
        <v>0</v>
      </c>
      <c r="CQ111" s="107">
        <f t="shared" si="213"/>
        <v>0</v>
      </c>
      <c r="CR111" s="107">
        <f t="shared" si="214"/>
        <v>0</v>
      </c>
      <c r="CS111" s="107">
        <f t="shared" si="215"/>
        <v>0</v>
      </c>
      <c r="CT111" s="107">
        <f t="shared" si="216"/>
        <v>0</v>
      </c>
      <c r="CU111" s="107">
        <f t="shared" si="217"/>
        <v>0</v>
      </c>
      <c r="CV111" s="107">
        <f t="shared" si="218"/>
        <v>0</v>
      </c>
      <c r="CW111" s="107">
        <f t="shared" si="219"/>
        <v>0</v>
      </c>
      <c r="CX111" s="107">
        <f t="shared" si="220"/>
        <v>0</v>
      </c>
      <c r="CY111" s="107">
        <f t="shared" si="221"/>
        <v>0</v>
      </c>
      <c r="CZ111" s="107">
        <f t="shared" si="222"/>
        <v>0</v>
      </c>
      <c r="DA111" s="107">
        <f t="shared" si="223"/>
        <v>0</v>
      </c>
      <c r="DB111" s="107">
        <f t="shared" si="224"/>
        <v>0</v>
      </c>
      <c r="DC111" s="107">
        <f t="shared" si="225"/>
        <v>0</v>
      </c>
      <c r="DD111" s="107">
        <f t="shared" si="226"/>
        <v>0</v>
      </c>
      <c r="DE111" s="107">
        <f t="shared" si="227"/>
        <v>0</v>
      </c>
      <c r="DF111" s="107">
        <f t="shared" si="228"/>
        <v>0</v>
      </c>
      <c r="DG111" s="107">
        <f t="shared" si="229"/>
        <v>0</v>
      </c>
      <c r="DH111" s="107">
        <f t="shared" si="230"/>
        <v>0</v>
      </c>
      <c r="DI111" s="107">
        <f t="shared" si="231"/>
        <v>0</v>
      </c>
      <c r="DJ111" s="107">
        <f t="shared" si="232"/>
        <v>0</v>
      </c>
      <c r="DK111" s="107">
        <f t="shared" si="233"/>
        <v>0</v>
      </c>
      <c r="DL111" s="107">
        <f t="shared" si="234"/>
        <v>0</v>
      </c>
      <c r="DM111" s="107">
        <f t="shared" si="235"/>
        <v>0</v>
      </c>
      <c r="DN111" s="107">
        <f t="shared" si="236"/>
        <v>0</v>
      </c>
      <c r="DO111" s="107">
        <f t="shared" si="237"/>
        <v>0</v>
      </c>
      <c r="DP111" s="107">
        <f t="shared" si="238"/>
        <v>0</v>
      </c>
      <c r="DQ111" s="107">
        <f t="shared" si="239"/>
        <v>0</v>
      </c>
      <c r="DR111" s="107">
        <f t="shared" si="240"/>
        <v>0</v>
      </c>
      <c r="DS111" s="107">
        <f t="shared" si="241"/>
        <v>0</v>
      </c>
      <c r="DT111" s="107">
        <f t="shared" si="242"/>
        <v>0</v>
      </c>
      <c r="DV111" s="107">
        <f t="shared" si="243"/>
        <v>0</v>
      </c>
      <c r="DW111" s="107">
        <f t="shared" si="244"/>
        <v>0</v>
      </c>
      <c r="DX111" s="107">
        <f t="shared" si="245"/>
        <v>0</v>
      </c>
      <c r="DY111" s="107">
        <f t="shared" si="246"/>
        <v>0</v>
      </c>
      <c r="DZ111" s="107">
        <f t="shared" si="247"/>
        <v>0</v>
      </c>
      <c r="EA111" s="107">
        <f t="shared" si="248"/>
        <v>0</v>
      </c>
      <c r="EB111" s="107">
        <f t="shared" si="249"/>
        <v>0</v>
      </c>
      <c r="EC111" s="107">
        <f t="shared" si="250"/>
        <v>0</v>
      </c>
      <c r="ED111" s="107">
        <f t="shared" si="251"/>
        <v>0</v>
      </c>
      <c r="EE111" s="107">
        <f t="shared" si="252"/>
        <v>0</v>
      </c>
      <c r="EG111" s="195">
        <f t="shared" si="253"/>
        <v>0</v>
      </c>
      <c r="EH111" s="195">
        <f t="shared" si="254"/>
        <v>0</v>
      </c>
      <c r="EI111" s="195">
        <f t="shared" si="255"/>
        <v>0</v>
      </c>
      <c r="EJ111" s="195">
        <f t="shared" si="256"/>
        <v>0</v>
      </c>
      <c r="EK111" s="195">
        <f t="shared" si="191"/>
        <v>0</v>
      </c>
      <c r="EL111" s="195">
        <f t="shared" si="192"/>
        <v>0</v>
      </c>
      <c r="EM111" s="195">
        <f t="shared" si="193"/>
        <v>0</v>
      </c>
      <c r="EN111" s="195">
        <f t="shared" si="194"/>
        <v>0</v>
      </c>
      <c r="EO111" s="195">
        <f t="shared" si="195"/>
        <v>0</v>
      </c>
      <c r="EP111" s="195">
        <f t="shared" si="196"/>
        <v>0</v>
      </c>
    </row>
    <row r="112" spans="2:146" x14ac:dyDescent="0.2">
      <c r="B112" s="126">
        <f t="shared" si="137"/>
        <v>1</v>
      </c>
      <c r="C112" s="126" t="str">
        <f t="shared" ca="1" si="205"/>
        <v/>
      </c>
      <c r="D112" s="126" t="str">
        <f t="shared" ca="1" si="206"/>
        <v/>
      </c>
      <c r="E112" s="126" t="str">
        <f t="shared" ca="1" si="207"/>
        <v/>
      </c>
      <c r="F112" s="127" t="str">
        <f ca="1">OFFSET(prihlasky!$H$1,$CJ112,0)</f>
        <v/>
      </c>
      <c r="G112" s="127" t="str">
        <f ca="1">IF(OFFSET(prihlasky!$B$1,$CJ112,0)="","",(OFFSET(prihlasky!$B$1,$CJ112,0)))</f>
        <v/>
      </c>
      <c r="H112" s="127">
        <f ca="1">OFFSET(prihlasky!$I$1,$CJ112,0)</f>
        <v>0</v>
      </c>
      <c r="I112" s="127">
        <f ca="1">OFFSET(prihlasky!$A$1,$CJ112,0)</f>
        <v>0</v>
      </c>
      <c r="J112" s="126">
        <f t="shared" si="208"/>
        <v>0</v>
      </c>
      <c r="K112" s="159">
        <f t="shared" si="209"/>
        <v>0</v>
      </c>
      <c r="L112" s="131">
        <f t="shared" ca="1" si="210"/>
        <v>0</v>
      </c>
      <c r="M112" s="127" t="str">
        <f ca="1">IF(OR(CH112=0,ISERROR(MATCH(I112,KKoef!E:E,0))),"",MATCH(I112,KKoef!E:E,0)-1)</f>
        <v/>
      </c>
      <c r="N112" s="127" t="str">
        <f ca="1">IF(M112="","",OFFSET(KKoef!$B$1,M112,0))</f>
        <v/>
      </c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250"/>
      <c r="AA112" s="119">
        <f t="shared" ca="1" si="201"/>
        <v>0</v>
      </c>
      <c r="AB112" s="252">
        <f t="shared" si="197"/>
        <v>0</v>
      </c>
      <c r="AC112" s="119">
        <f t="shared" si="198"/>
        <v>0</v>
      </c>
      <c r="AD112" s="252">
        <f t="shared" si="199"/>
        <v>0</v>
      </c>
      <c r="AE112" s="170">
        <f t="shared" ca="1" si="202"/>
        <v>0</v>
      </c>
      <c r="AF112" s="22"/>
      <c r="AG112" s="224"/>
      <c r="AH112" s="194"/>
      <c r="AI112" s="194"/>
      <c r="AJ112" s="194"/>
      <c r="AK112" s="225"/>
      <c r="AL112" s="224"/>
      <c r="AM112" s="194"/>
      <c r="AN112" s="194"/>
      <c r="AO112" s="194"/>
      <c r="AP112" s="225"/>
      <c r="AQ112" s="224"/>
      <c r="AR112" s="194"/>
      <c r="AS112" s="194"/>
      <c r="AT112" s="194"/>
      <c r="AU112" s="225"/>
      <c r="AV112" s="224"/>
      <c r="AW112" s="194"/>
      <c r="AX112" s="194"/>
      <c r="AY112" s="194"/>
      <c r="AZ112" s="225"/>
      <c r="BA112" s="224"/>
      <c r="BB112" s="194"/>
      <c r="BC112" s="194"/>
      <c r="BD112" s="194"/>
      <c r="BE112" s="225"/>
      <c r="BF112" s="224"/>
      <c r="BG112" s="194"/>
      <c r="BH112" s="194"/>
      <c r="BI112" s="194"/>
      <c r="BJ112" s="225"/>
      <c r="BK112" s="212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215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69">
        <f t="shared" si="204"/>
        <v>0</v>
      </c>
      <c r="CH112" s="26">
        <f t="shared" si="203"/>
        <v>0</v>
      </c>
      <c r="CJ112" s="39">
        <v>104</v>
      </c>
      <c r="CK112" s="16">
        <f t="shared" si="211"/>
        <v>0</v>
      </c>
      <c r="CL112" s="51">
        <f t="shared" ca="1" si="257"/>
        <v>0</v>
      </c>
      <c r="CM112" s="51">
        <f t="shared" ca="1" si="257"/>
        <v>0</v>
      </c>
      <c r="CN112" s="51">
        <f t="shared" ca="1" si="257"/>
        <v>0</v>
      </c>
      <c r="CO112" s="51">
        <f t="shared" ca="1" si="212"/>
        <v>0</v>
      </c>
      <c r="CQ112" s="107">
        <f t="shared" si="213"/>
        <v>0</v>
      </c>
      <c r="CR112" s="107">
        <f t="shared" si="214"/>
        <v>0</v>
      </c>
      <c r="CS112" s="107">
        <f t="shared" si="215"/>
        <v>0</v>
      </c>
      <c r="CT112" s="107">
        <f t="shared" si="216"/>
        <v>0</v>
      </c>
      <c r="CU112" s="107">
        <f t="shared" si="217"/>
        <v>0</v>
      </c>
      <c r="CV112" s="107">
        <f t="shared" si="218"/>
        <v>0</v>
      </c>
      <c r="CW112" s="107">
        <f t="shared" si="219"/>
        <v>0</v>
      </c>
      <c r="CX112" s="107">
        <f t="shared" si="220"/>
        <v>0</v>
      </c>
      <c r="CY112" s="107">
        <f t="shared" si="221"/>
        <v>0</v>
      </c>
      <c r="CZ112" s="107">
        <f t="shared" si="222"/>
        <v>0</v>
      </c>
      <c r="DA112" s="107">
        <f t="shared" si="223"/>
        <v>0</v>
      </c>
      <c r="DB112" s="107">
        <f t="shared" si="224"/>
        <v>0</v>
      </c>
      <c r="DC112" s="107">
        <f t="shared" si="225"/>
        <v>0</v>
      </c>
      <c r="DD112" s="107">
        <f t="shared" si="226"/>
        <v>0</v>
      </c>
      <c r="DE112" s="107">
        <f t="shared" si="227"/>
        <v>0</v>
      </c>
      <c r="DF112" s="107">
        <f t="shared" si="228"/>
        <v>0</v>
      </c>
      <c r="DG112" s="107">
        <f t="shared" si="229"/>
        <v>0</v>
      </c>
      <c r="DH112" s="107">
        <f t="shared" si="230"/>
        <v>0</v>
      </c>
      <c r="DI112" s="107">
        <f t="shared" si="231"/>
        <v>0</v>
      </c>
      <c r="DJ112" s="107">
        <f t="shared" si="232"/>
        <v>0</v>
      </c>
      <c r="DK112" s="107">
        <f t="shared" si="233"/>
        <v>0</v>
      </c>
      <c r="DL112" s="107">
        <f t="shared" si="234"/>
        <v>0</v>
      </c>
      <c r="DM112" s="107">
        <f t="shared" si="235"/>
        <v>0</v>
      </c>
      <c r="DN112" s="107">
        <f t="shared" si="236"/>
        <v>0</v>
      </c>
      <c r="DO112" s="107">
        <f t="shared" si="237"/>
        <v>0</v>
      </c>
      <c r="DP112" s="107">
        <f t="shared" si="238"/>
        <v>0</v>
      </c>
      <c r="DQ112" s="107">
        <f t="shared" si="239"/>
        <v>0</v>
      </c>
      <c r="DR112" s="107">
        <f t="shared" si="240"/>
        <v>0</v>
      </c>
      <c r="DS112" s="107">
        <f t="shared" si="241"/>
        <v>0</v>
      </c>
      <c r="DT112" s="107">
        <f t="shared" si="242"/>
        <v>0</v>
      </c>
      <c r="DV112" s="107">
        <f t="shared" si="243"/>
        <v>0</v>
      </c>
      <c r="DW112" s="107">
        <f t="shared" si="244"/>
        <v>0</v>
      </c>
      <c r="DX112" s="107">
        <f t="shared" si="245"/>
        <v>0</v>
      </c>
      <c r="DY112" s="107">
        <f t="shared" si="246"/>
        <v>0</v>
      </c>
      <c r="DZ112" s="107">
        <f t="shared" si="247"/>
        <v>0</v>
      </c>
      <c r="EA112" s="107">
        <f t="shared" si="248"/>
        <v>0</v>
      </c>
      <c r="EB112" s="107">
        <f t="shared" si="249"/>
        <v>0</v>
      </c>
      <c r="EC112" s="107">
        <f t="shared" si="250"/>
        <v>0</v>
      </c>
      <c r="ED112" s="107">
        <f t="shared" si="251"/>
        <v>0</v>
      </c>
      <c r="EE112" s="107">
        <f t="shared" si="252"/>
        <v>0</v>
      </c>
      <c r="EG112" s="195">
        <f t="shared" si="253"/>
        <v>0</v>
      </c>
      <c r="EH112" s="195">
        <f t="shared" si="254"/>
        <v>0</v>
      </c>
      <c r="EI112" s="195">
        <f t="shared" si="255"/>
        <v>0</v>
      </c>
      <c r="EJ112" s="195">
        <f t="shared" si="256"/>
        <v>0</v>
      </c>
      <c r="EK112" s="195">
        <f t="shared" si="191"/>
        <v>0</v>
      </c>
      <c r="EL112" s="195">
        <f t="shared" si="192"/>
        <v>0</v>
      </c>
      <c r="EM112" s="195">
        <f t="shared" si="193"/>
        <v>0</v>
      </c>
      <c r="EN112" s="195">
        <f t="shared" si="194"/>
        <v>0</v>
      </c>
      <c r="EO112" s="195">
        <f t="shared" si="195"/>
        <v>0</v>
      </c>
      <c r="EP112" s="195">
        <f t="shared" si="196"/>
        <v>0</v>
      </c>
    </row>
    <row r="113" spans="2:146" x14ac:dyDescent="0.2">
      <c r="B113" s="126">
        <f t="shared" si="137"/>
        <v>1</v>
      </c>
      <c r="C113" s="126" t="str">
        <f t="shared" ca="1" si="205"/>
        <v/>
      </c>
      <c r="D113" s="126" t="str">
        <f t="shared" ca="1" si="206"/>
        <v/>
      </c>
      <c r="E113" s="126" t="str">
        <f t="shared" ca="1" si="207"/>
        <v/>
      </c>
      <c r="F113" s="127" t="str">
        <f ca="1">OFFSET(prihlasky!$H$1,$CJ113,0)</f>
        <v/>
      </c>
      <c r="G113" s="127" t="str">
        <f ca="1">IF(OFFSET(prihlasky!$B$1,$CJ113,0)="","",(OFFSET(prihlasky!$B$1,$CJ113,0)))</f>
        <v/>
      </c>
      <c r="H113" s="127">
        <f ca="1">OFFSET(prihlasky!$I$1,$CJ113,0)</f>
        <v>0</v>
      </c>
      <c r="I113" s="127">
        <f ca="1">OFFSET(prihlasky!$A$1,$CJ113,0)</f>
        <v>0</v>
      </c>
      <c r="J113" s="126">
        <f t="shared" si="208"/>
        <v>0</v>
      </c>
      <c r="K113" s="159">
        <f t="shared" si="209"/>
        <v>0</v>
      </c>
      <c r="L113" s="131">
        <f t="shared" ca="1" si="210"/>
        <v>0</v>
      </c>
      <c r="M113" s="127" t="str">
        <f ca="1">IF(OR(CH113=0,ISERROR(MATCH(I113,KKoef!E:E,0))),"",MATCH(I113,KKoef!E:E,0)-1)</f>
        <v/>
      </c>
      <c r="N113" s="127" t="str">
        <f ca="1">IF(M113="","",OFFSET(KKoef!$B$1,M113,0))</f>
        <v/>
      </c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250"/>
      <c r="AA113" s="119">
        <f t="shared" ca="1" si="201"/>
        <v>0</v>
      </c>
      <c r="AB113" s="252">
        <f t="shared" si="197"/>
        <v>0</v>
      </c>
      <c r="AC113" s="119">
        <f t="shared" si="198"/>
        <v>0</v>
      </c>
      <c r="AD113" s="252">
        <f t="shared" si="199"/>
        <v>0</v>
      </c>
      <c r="AE113" s="170">
        <f t="shared" ca="1" si="202"/>
        <v>0</v>
      </c>
      <c r="AF113" s="22"/>
      <c r="AG113" s="224"/>
      <c r="AH113" s="194"/>
      <c r="AI113" s="194"/>
      <c r="AJ113" s="194"/>
      <c r="AK113" s="225"/>
      <c r="AL113" s="224"/>
      <c r="AM113" s="194"/>
      <c r="AN113" s="194"/>
      <c r="AO113" s="194"/>
      <c r="AP113" s="225"/>
      <c r="AQ113" s="224"/>
      <c r="AR113" s="194"/>
      <c r="AS113" s="194"/>
      <c r="AT113" s="194"/>
      <c r="AU113" s="225"/>
      <c r="AV113" s="224"/>
      <c r="AW113" s="194"/>
      <c r="AX113" s="194"/>
      <c r="AY113" s="194"/>
      <c r="AZ113" s="225"/>
      <c r="BA113" s="224"/>
      <c r="BB113" s="194"/>
      <c r="BC113" s="194"/>
      <c r="BD113" s="194"/>
      <c r="BE113" s="225"/>
      <c r="BF113" s="224"/>
      <c r="BG113" s="194"/>
      <c r="BH113" s="194"/>
      <c r="BI113" s="227"/>
      <c r="BJ113" s="226"/>
      <c r="BK113" s="212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215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69">
        <f t="shared" si="204"/>
        <v>0</v>
      </c>
      <c r="CH113" s="26">
        <f t="shared" si="203"/>
        <v>0</v>
      </c>
      <c r="CJ113" s="39">
        <v>105</v>
      </c>
      <c r="CK113" s="16">
        <f t="shared" si="211"/>
        <v>0</v>
      </c>
      <c r="CL113" s="51">
        <f t="shared" ca="1" si="257"/>
        <v>0</v>
      </c>
      <c r="CM113" s="51">
        <f t="shared" ca="1" si="257"/>
        <v>0</v>
      </c>
      <c r="CN113" s="51">
        <f t="shared" ca="1" si="257"/>
        <v>0</v>
      </c>
      <c r="CO113" s="51">
        <f t="shared" ca="1" si="212"/>
        <v>0</v>
      </c>
      <c r="CQ113" s="107">
        <f t="shared" si="213"/>
        <v>0</v>
      </c>
      <c r="CR113" s="107">
        <f t="shared" si="214"/>
        <v>0</v>
      </c>
      <c r="CS113" s="107">
        <f t="shared" si="215"/>
        <v>0</v>
      </c>
      <c r="CT113" s="107">
        <f t="shared" si="216"/>
        <v>0</v>
      </c>
      <c r="CU113" s="107">
        <f t="shared" si="217"/>
        <v>0</v>
      </c>
      <c r="CV113" s="107">
        <f t="shared" si="218"/>
        <v>0</v>
      </c>
      <c r="CW113" s="107">
        <f t="shared" si="219"/>
        <v>0</v>
      </c>
      <c r="CX113" s="107">
        <f t="shared" si="220"/>
        <v>0</v>
      </c>
      <c r="CY113" s="107">
        <f t="shared" si="221"/>
        <v>0</v>
      </c>
      <c r="CZ113" s="107">
        <f t="shared" si="222"/>
        <v>0</v>
      </c>
      <c r="DA113" s="107">
        <f t="shared" si="223"/>
        <v>0</v>
      </c>
      <c r="DB113" s="107">
        <f t="shared" si="224"/>
        <v>0</v>
      </c>
      <c r="DC113" s="107">
        <f t="shared" si="225"/>
        <v>0</v>
      </c>
      <c r="DD113" s="107">
        <f t="shared" si="226"/>
        <v>0</v>
      </c>
      <c r="DE113" s="107">
        <f t="shared" si="227"/>
        <v>0</v>
      </c>
      <c r="DF113" s="107">
        <f t="shared" si="228"/>
        <v>0</v>
      </c>
      <c r="DG113" s="107">
        <f t="shared" si="229"/>
        <v>0</v>
      </c>
      <c r="DH113" s="107">
        <f t="shared" si="230"/>
        <v>0</v>
      </c>
      <c r="DI113" s="107">
        <f t="shared" si="231"/>
        <v>0</v>
      </c>
      <c r="DJ113" s="107">
        <f t="shared" si="232"/>
        <v>0</v>
      </c>
      <c r="DK113" s="107">
        <f t="shared" si="233"/>
        <v>0</v>
      </c>
      <c r="DL113" s="107">
        <f t="shared" si="234"/>
        <v>0</v>
      </c>
      <c r="DM113" s="107">
        <f t="shared" si="235"/>
        <v>0</v>
      </c>
      <c r="DN113" s="107">
        <f t="shared" si="236"/>
        <v>0</v>
      </c>
      <c r="DO113" s="107">
        <f t="shared" si="237"/>
        <v>0</v>
      </c>
      <c r="DP113" s="107">
        <f t="shared" si="238"/>
        <v>0</v>
      </c>
      <c r="DQ113" s="107">
        <f t="shared" si="239"/>
        <v>0</v>
      </c>
      <c r="DR113" s="107">
        <f t="shared" si="240"/>
        <v>0</v>
      </c>
      <c r="DS113" s="107">
        <f t="shared" si="241"/>
        <v>0</v>
      </c>
      <c r="DT113" s="107">
        <f t="shared" si="242"/>
        <v>0</v>
      </c>
      <c r="DV113" s="107">
        <f t="shared" si="243"/>
        <v>0</v>
      </c>
      <c r="DW113" s="107">
        <f t="shared" si="244"/>
        <v>0</v>
      </c>
      <c r="DX113" s="107">
        <f t="shared" si="245"/>
        <v>0</v>
      </c>
      <c r="DY113" s="107">
        <f t="shared" si="246"/>
        <v>0</v>
      </c>
      <c r="DZ113" s="107">
        <f t="shared" si="247"/>
        <v>0</v>
      </c>
      <c r="EA113" s="107">
        <f t="shared" si="248"/>
        <v>0</v>
      </c>
      <c r="EB113" s="107">
        <f t="shared" si="249"/>
        <v>0</v>
      </c>
      <c r="EC113" s="107">
        <f t="shared" si="250"/>
        <v>0</v>
      </c>
      <c r="ED113" s="107">
        <f t="shared" si="251"/>
        <v>0</v>
      </c>
      <c r="EE113" s="107">
        <f t="shared" si="252"/>
        <v>0</v>
      </c>
      <c r="EG113" s="195">
        <f t="shared" si="253"/>
        <v>0</v>
      </c>
      <c r="EH113" s="195">
        <f t="shared" si="254"/>
        <v>0</v>
      </c>
      <c r="EI113" s="195">
        <f t="shared" si="255"/>
        <v>0</v>
      </c>
      <c r="EJ113" s="195">
        <f t="shared" si="256"/>
        <v>0</v>
      </c>
      <c r="EK113" s="195">
        <f t="shared" si="191"/>
        <v>0</v>
      </c>
      <c r="EL113" s="195">
        <f t="shared" si="192"/>
        <v>0</v>
      </c>
      <c r="EM113" s="195">
        <f t="shared" si="193"/>
        <v>0</v>
      </c>
      <c r="EN113" s="195">
        <f t="shared" si="194"/>
        <v>0</v>
      </c>
      <c r="EO113" s="195">
        <f t="shared" si="195"/>
        <v>0</v>
      </c>
      <c r="EP113" s="195">
        <f t="shared" si="196"/>
        <v>0</v>
      </c>
    </row>
    <row r="114" spans="2:146" x14ac:dyDescent="0.2">
      <c r="B114" s="126">
        <f t="shared" si="137"/>
        <v>1</v>
      </c>
      <c r="C114" s="126" t="str">
        <f t="shared" ca="1" si="205"/>
        <v/>
      </c>
      <c r="D114" s="126" t="str">
        <f t="shared" ca="1" si="206"/>
        <v/>
      </c>
      <c r="E114" s="126" t="str">
        <f t="shared" ca="1" si="207"/>
        <v/>
      </c>
      <c r="F114" s="127" t="str">
        <f ca="1">OFFSET(prihlasky!$H$1,$CJ114,0)</f>
        <v/>
      </c>
      <c r="G114" s="127" t="str">
        <f ca="1">IF(OFFSET(prihlasky!$B$1,$CJ114,0)="","",(OFFSET(prihlasky!$B$1,$CJ114,0)))</f>
        <v/>
      </c>
      <c r="H114" s="127">
        <f ca="1">OFFSET(prihlasky!$I$1,$CJ114,0)</f>
        <v>0</v>
      </c>
      <c r="I114" s="127">
        <f ca="1">OFFSET(prihlasky!$A$1,$CJ114,0)</f>
        <v>0</v>
      </c>
      <c r="J114" s="126">
        <f t="shared" si="208"/>
        <v>0</v>
      </c>
      <c r="K114" s="159">
        <f t="shared" si="209"/>
        <v>0</v>
      </c>
      <c r="L114" s="131">
        <f t="shared" ca="1" si="210"/>
        <v>0</v>
      </c>
      <c r="M114" s="127" t="str">
        <f ca="1">IF(OR(CH114=0,ISERROR(MATCH(I114,KKoef!E:E,0))),"",MATCH(I114,KKoef!E:E,0)-1)</f>
        <v/>
      </c>
      <c r="N114" s="127" t="str">
        <f ca="1">IF(M114="","",OFFSET(KKoef!$B$1,M114,0))</f>
        <v/>
      </c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250"/>
      <c r="AA114" s="119">
        <f t="shared" ca="1" si="201"/>
        <v>0</v>
      </c>
      <c r="AB114" s="252">
        <f t="shared" si="197"/>
        <v>0</v>
      </c>
      <c r="AC114" s="119">
        <f t="shared" si="198"/>
        <v>0</v>
      </c>
      <c r="AD114" s="252">
        <f t="shared" si="199"/>
        <v>0</v>
      </c>
      <c r="AE114" s="170">
        <f t="shared" ca="1" si="202"/>
        <v>0</v>
      </c>
      <c r="AF114" s="22"/>
      <c r="AG114" s="224"/>
      <c r="AH114" s="194"/>
      <c r="AI114" s="194"/>
      <c r="AJ114" s="194"/>
      <c r="AK114" s="225"/>
      <c r="AL114" s="224"/>
      <c r="AM114" s="194"/>
      <c r="AN114" s="194"/>
      <c r="AO114" s="194"/>
      <c r="AP114" s="225"/>
      <c r="AQ114" s="224"/>
      <c r="AR114" s="194"/>
      <c r="AS114" s="194"/>
      <c r="AT114" s="194"/>
      <c r="AU114" s="225"/>
      <c r="AV114" s="224"/>
      <c r="AW114" s="194"/>
      <c r="AX114" s="194"/>
      <c r="AY114" s="194"/>
      <c r="AZ114" s="225"/>
      <c r="BA114" s="224"/>
      <c r="BB114" s="194"/>
      <c r="BC114" s="194"/>
      <c r="BD114" s="194"/>
      <c r="BE114" s="225"/>
      <c r="BF114" s="224"/>
      <c r="BG114" s="194"/>
      <c r="BH114" s="194"/>
      <c r="BI114" s="194"/>
      <c r="BJ114" s="225"/>
      <c r="BK114" s="212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215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69">
        <f t="shared" si="204"/>
        <v>0</v>
      </c>
      <c r="CH114" s="26">
        <f t="shared" si="203"/>
        <v>0</v>
      </c>
      <c r="CJ114" s="39">
        <v>106</v>
      </c>
      <c r="CK114" s="16">
        <f t="shared" si="211"/>
        <v>0</v>
      </c>
      <c r="CL114" s="51">
        <f t="shared" ca="1" si="257"/>
        <v>0</v>
      </c>
      <c r="CM114" s="51">
        <f t="shared" ca="1" si="257"/>
        <v>0</v>
      </c>
      <c r="CN114" s="51">
        <f t="shared" ca="1" si="257"/>
        <v>0</v>
      </c>
      <c r="CO114" s="51">
        <f t="shared" ca="1" si="212"/>
        <v>0</v>
      </c>
      <c r="CQ114" s="107">
        <f t="shared" si="213"/>
        <v>0</v>
      </c>
      <c r="CR114" s="107">
        <f t="shared" si="214"/>
        <v>0</v>
      </c>
      <c r="CS114" s="107">
        <f t="shared" si="215"/>
        <v>0</v>
      </c>
      <c r="CT114" s="107">
        <f t="shared" si="216"/>
        <v>0</v>
      </c>
      <c r="CU114" s="107">
        <f t="shared" si="217"/>
        <v>0</v>
      </c>
      <c r="CV114" s="107">
        <f t="shared" si="218"/>
        <v>0</v>
      </c>
      <c r="CW114" s="107">
        <f t="shared" si="219"/>
        <v>0</v>
      </c>
      <c r="CX114" s="107">
        <f t="shared" si="220"/>
        <v>0</v>
      </c>
      <c r="CY114" s="107">
        <f t="shared" si="221"/>
        <v>0</v>
      </c>
      <c r="CZ114" s="107">
        <f t="shared" si="222"/>
        <v>0</v>
      </c>
      <c r="DA114" s="107">
        <f t="shared" si="223"/>
        <v>0</v>
      </c>
      <c r="DB114" s="107">
        <f t="shared" si="224"/>
        <v>0</v>
      </c>
      <c r="DC114" s="107">
        <f t="shared" si="225"/>
        <v>0</v>
      </c>
      <c r="DD114" s="107">
        <f t="shared" si="226"/>
        <v>0</v>
      </c>
      <c r="DE114" s="107">
        <f t="shared" si="227"/>
        <v>0</v>
      </c>
      <c r="DF114" s="107">
        <f t="shared" si="228"/>
        <v>0</v>
      </c>
      <c r="DG114" s="107">
        <f t="shared" si="229"/>
        <v>0</v>
      </c>
      <c r="DH114" s="107">
        <f t="shared" si="230"/>
        <v>0</v>
      </c>
      <c r="DI114" s="107">
        <f t="shared" si="231"/>
        <v>0</v>
      </c>
      <c r="DJ114" s="107">
        <f t="shared" si="232"/>
        <v>0</v>
      </c>
      <c r="DK114" s="107">
        <f t="shared" si="233"/>
        <v>0</v>
      </c>
      <c r="DL114" s="107">
        <f t="shared" si="234"/>
        <v>0</v>
      </c>
      <c r="DM114" s="107">
        <f t="shared" si="235"/>
        <v>0</v>
      </c>
      <c r="DN114" s="107">
        <f t="shared" si="236"/>
        <v>0</v>
      </c>
      <c r="DO114" s="107">
        <f t="shared" si="237"/>
        <v>0</v>
      </c>
      <c r="DP114" s="107">
        <f t="shared" si="238"/>
        <v>0</v>
      </c>
      <c r="DQ114" s="107">
        <f t="shared" si="239"/>
        <v>0</v>
      </c>
      <c r="DR114" s="107">
        <f t="shared" si="240"/>
        <v>0</v>
      </c>
      <c r="DS114" s="107">
        <f t="shared" si="241"/>
        <v>0</v>
      </c>
      <c r="DT114" s="107">
        <f t="shared" si="242"/>
        <v>0</v>
      </c>
      <c r="DV114" s="107">
        <f t="shared" si="243"/>
        <v>0</v>
      </c>
      <c r="DW114" s="107">
        <f t="shared" si="244"/>
        <v>0</v>
      </c>
      <c r="DX114" s="107">
        <f t="shared" si="245"/>
        <v>0</v>
      </c>
      <c r="DY114" s="107">
        <f t="shared" si="246"/>
        <v>0</v>
      </c>
      <c r="DZ114" s="107">
        <f t="shared" si="247"/>
        <v>0</v>
      </c>
      <c r="EA114" s="107">
        <f t="shared" si="248"/>
        <v>0</v>
      </c>
      <c r="EB114" s="107">
        <f t="shared" si="249"/>
        <v>0</v>
      </c>
      <c r="EC114" s="107">
        <f t="shared" si="250"/>
        <v>0</v>
      </c>
      <c r="ED114" s="107">
        <f t="shared" si="251"/>
        <v>0</v>
      </c>
      <c r="EE114" s="107">
        <f t="shared" si="252"/>
        <v>0</v>
      </c>
      <c r="EG114" s="195">
        <f t="shared" si="253"/>
        <v>0</v>
      </c>
      <c r="EH114" s="195">
        <f t="shared" si="254"/>
        <v>0</v>
      </c>
      <c r="EI114" s="195">
        <f t="shared" si="255"/>
        <v>0</v>
      </c>
      <c r="EJ114" s="195">
        <f t="shared" si="256"/>
        <v>0</v>
      </c>
      <c r="EK114" s="195">
        <f t="shared" si="191"/>
        <v>0</v>
      </c>
      <c r="EL114" s="195">
        <f t="shared" si="192"/>
        <v>0</v>
      </c>
      <c r="EM114" s="195">
        <f t="shared" si="193"/>
        <v>0</v>
      </c>
      <c r="EN114" s="195">
        <f t="shared" si="194"/>
        <v>0</v>
      </c>
      <c r="EO114" s="195">
        <f t="shared" si="195"/>
        <v>0</v>
      </c>
      <c r="EP114" s="195">
        <f t="shared" si="196"/>
        <v>0</v>
      </c>
    </row>
    <row r="115" spans="2:146" x14ac:dyDescent="0.2">
      <c r="B115" s="126">
        <f t="shared" si="137"/>
        <v>1</v>
      </c>
      <c r="C115" s="126" t="str">
        <f t="shared" ca="1" si="205"/>
        <v/>
      </c>
      <c r="D115" s="126" t="str">
        <f t="shared" ca="1" si="206"/>
        <v/>
      </c>
      <c r="E115" s="126" t="str">
        <f t="shared" ca="1" si="207"/>
        <v/>
      </c>
      <c r="F115" s="127" t="str">
        <f ca="1">OFFSET(prihlasky!$H$1,$CJ115,0)</f>
        <v/>
      </c>
      <c r="G115" s="127" t="str">
        <f ca="1">IF(OFFSET(prihlasky!$B$1,$CJ115,0)="","",(OFFSET(prihlasky!$B$1,$CJ115,0)))</f>
        <v/>
      </c>
      <c r="H115" s="127">
        <f ca="1">OFFSET(prihlasky!$I$1,$CJ115,0)</f>
        <v>0</v>
      </c>
      <c r="I115" s="127">
        <f ca="1">OFFSET(prihlasky!$A$1,$CJ115,0)</f>
        <v>0</v>
      </c>
      <c r="J115" s="126">
        <f t="shared" si="208"/>
        <v>0</v>
      </c>
      <c r="K115" s="159">
        <f t="shared" si="209"/>
        <v>0</v>
      </c>
      <c r="L115" s="131">
        <f t="shared" ca="1" si="210"/>
        <v>0</v>
      </c>
      <c r="M115" s="127" t="str">
        <f ca="1">IF(OR(CH115=0,ISERROR(MATCH(I115,KKoef!E:E,0))),"",MATCH(I115,KKoef!E:E,0)-1)</f>
        <v/>
      </c>
      <c r="N115" s="127" t="str">
        <f ca="1">IF(M115="","",OFFSET(KKoef!$B$1,M115,0))</f>
        <v/>
      </c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250"/>
      <c r="AA115" s="119">
        <f t="shared" ca="1" si="201"/>
        <v>0</v>
      </c>
      <c r="AB115" s="252">
        <f t="shared" si="197"/>
        <v>0</v>
      </c>
      <c r="AC115" s="119">
        <f t="shared" si="198"/>
        <v>0</v>
      </c>
      <c r="AD115" s="252">
        <f t="shared" si="199"/>
        <v>0</v>
      </c>
      <c r="AE115" s="170">
        <f t="shared" ca="1" si="202"/>
        <v>0</v>
      </c>
      <c r="AF115" s="22"/>
      <c r="AG115" s="224"/>
      <c r="AH115" s="194"/>
      <c r="AI115" s="194"/>
      <c r="AJ115" s="194"/>
      <c r="AK115" s="225"/>
      <c r="AL115" s="224"/>
      <c r="AM115" s="194"/>
      <c r="AN115" s="194"/>
      <c r="AO115" s="194"/>
      <c r="AP115" s="225"/>
      <c r="AQ115" s="224"/>
      <c r="AR115" s="194"/>
      <c r="AS115" s="194"/>
      <c r="AT115" s="194"/>
      <c r="AU115" s="225"/>
      <c r="AV115" s="224"/>
      <c r="AW115" s="194"/>
      <c r="AX115" s="194"/>
      <c r="AY115" s="194"/>
      <c r="AZ115" s="225"/>
      <c r="BA115" s="224"/>
      <c r="BB115" s="194"/>
      <c r="BC115" s="194"/>
      <c r="BD115" s="194"/>
      <c r="BE115" s="225"/>
      <c r="BF115" s="224"/>
      <c r="BG115" s="194"/>
      <c r="BH115" s="194"/>
      <c r="BI115" s="194"/>
      <c r="BJ115" s="225"/>
      <c r="BK115" s="212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215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69">
        <f t="shared" si="204"/>
        <v>0</v>
      </c>
      <c r="CH115" s="26">
        <f t="shared" si="203"/>
        <v>0</v>
      </c>
      <c r="CJ115" s="39">
        <v>107</v>
      </c>
      <c r="CK115" s="16">
        <f t="shared" si="211"/>
        <v>0</v>
      </c>
      <c r="CL115" s="51">
        <f t="shared" ca="1" si="257"/>
        <v>0</v>
      </c>
      <c r="CM115" s="51">
        <f t="shared" ca="1" si="257"/>
        <v>0</v>
      </c>
      <c r="CN115" s="51">
        <f t="shared" ca="1" si="257"/>
        <v>0</v>
      </c>
      <c r="CO115" s="51">
        <f t="shared" ca="1" si="212"/>
        <v>0</v>
      </c>
      <c r="CQ115" s="107">
        <f t="shared" si="213"/>
        <v>0</v>
      </c>
      <c r="CR115" s="107">
        <f t="shared" si="214"/>
        <v>0</v>
      </c>
      <c r="CS115" s="107">
        <f t="shared" si="215"/>
        <v>0</v>
      </c>
      <c r="CT115" s="107">
        <f t="shared" si="216"/>
        <v>0</v>
      </c>
      <c r="CU115" s="107">
        <f t="shared" si="217"/>
        <v>0</v>
      </c>
      <c r="CV115" s="107">
        <f t="shared" si="218"/>
        <v>0</v>
      </c>
      <c r="CW115" s="107">
        <f t="shared" si="219"/>
        <v>0</v>
      </c>
      <c r="CX115" s="107">
        <f t="shared" si="220"/>
        <v>0</v>
      </c>
      <c r="CY115" s="107">
        <f t="shared" si="221"/>
        <v>0</v>
      </c>
      <c r="CZ115" s="107">
        <f t="shared" si="222"/>
        <v>0</v>
      </c>
      <c r="DA115" s="107">
        <f t="shared" si="223"/>
        <v>0</v>
      </c>
      <c r="DB115" s="107">
        <f t="shared" si="224"/>
        <v>0</v>
      </c>
      <c r="DC115" s="107">
        <f t="shared" si="225"/>
        <v>0</v>
      </c>
      <c r="DD115" s="107">
        <f t="shared" si="226"/>
        <v>0</v>
      </c>
      <c r="DE115" s="107">
        <f t="shared" si="227"/>
        <v>0</v>
      </c>
      <c r="DF115" s="107">
        <f t="shared" si="228"/>
        <v>0</v>
      </c>
      <c r="DG115" s="107">
        <f t="shared" si="229"/>
        <v>0</v>
      </c>
      <c r="DH115" s="107">
        <f t="shared" si="230"/>
        <v>0</v>
      </c>
      <c r="DI115" s="107">
        <f t="shared" si="231"/>
        <v>0</v>
      </c>
      <c r="DJ115" s="107">
        <f t="shared" si="232"/>
        <v>0</v>
      </c>
      <c r="DK115" s="107">
        <f t="shared" si="233"/>
        <v>0</v>
      </c>
      <c r="DL115" s="107">
        <f t="shared" si="234"/>
        <v>0</v>
      </c>
      <c r="DM115" s="107">
        <f t="shared" si="235"/>
        <v>0</v>
      </c>
      <c r="DN115" s="107">
        <f t="shared" si="236"/>
        <v>0</v>
      </c>
      <c r="DO115" s="107">
        <f t="shared" si="237"/>
        <v>0</v>
      </c>
      <c r="DP115" s="107">
        <f t="shared" si="238"/>
        <v>0</v>
      </c>
      <c r="DQ115" s="107">
        <f t="shared" si="239"/>
        <v>0</v>
      </c>
      <c r="DR115" s="107">
        <f t="shared" si="240"/>
        <v>0</v>
      </c>
      <c r="DS115" s="107">
        <f t="shared" si="241"/>
        <v>0</v>
      </c>
      <c r="DT115" s="107">
        <f t="shared" si="242"/>
        <v>0</v>
      </c>
      <c r="DV115" s="107">
        <f t="shared" si="243"/>
        <v>0</v>
      </c>
      <c r="DW115" s="107">
        <f t="shared" si="244"/>
        <v>0</v>
      </c>
      <c r="DX115" s="107">
        <f t="shared" si="245"/>
        <v>0</v>
      </c>
      <c r="DY115" s="107">
        <f t="shared" si="246"/>
        <v>0</v>
      </c>
      <c r="DZ115" s="107">
        <f t="shared" si="247"/>
        <v>0</v>
      </c>
      <c r="EA115" s="107">
        <f t="shared" si="248"/>
        <v>0</v>
      </c>
      <c r="EB115" s="107">
        <f t="shared" si="249"/>
        <v>0</v>
      </c>
      <c r="EC115" s="107">
        <f t="shared" si="250"/>
        <v>0</v>
      </c>
      <c r="ED115" s="107">
        <f t="shared" si="251"/>
        <v>0</v>
      </c>
      <c r="EE115" s="107">
        <f t="shared" si="252"/>
        <v>0</v>
      </c>
      <c r="EG115" s="195">
        <f t="shared" si="253"/>
        <v>0</v>
      </c>
      <c r="EH115" s="195">
        <f t="shared" si="254"/>
        <v>0</v>
      </c>
      <c r="EI115" s="195">
        <f t="shared" si="255"/>
        <v>0</v>
      </c>
      <c r="EJ115" s="195">
        <f t="shared" si="256"/>
        <v>0</v>
      </c>
      <c r="EK115" s="195">
        <f t="shared" si="191"/>
        <v>0</v>
      </c>
      <c r="EL115" s="195">
        <f t="shared" si="192"/>
        <v>0</v>
      </c>
      <c r="EM115" s="195">
        <f t="shared" si="193"/>
        <v>0</v>
      </c>
      <c r="EN115" s="195">
        <f t="shared" si="194"/>
        <v>0</v>
      </c>
      <c r="EO115" s="195">
        <f t="shared" si="195"/>
        <v>0</v>
      </c>
      <c r="EP115" s="195">
        <f t="shared" si="196"/>
        <v>0</v>
      </c>
    </row>
    <row r="116" spans="2:146" x14ac:dyDescent="0.2">
      <c r="B116" s="126">
        <f t="shared" si="137"/>
        <v>1</v>
      </c>
      <c r="C116" s="126" t="str">
        <f t="shared" ca="1" si="205"/>
        <v/>
      </c>
      <c r="D116" s="126" t="str">
        <f t="shared" ca="1" si="206"/>
        <v/>
      </c>
      <c r="E116" s="126" t="str">
        <f t="shared" ca="1" si="207"/>
        <v/>
      </c>
      <c r="F116" s="127" t="str">
        <f ca="1">OFFSET(prihlasky!$H$1,$CJ116,0)</f>
        <v/>
      </c>
      <c r="G116" s="127" t="str">
        <f ca="1">IF(OFFSET(prihlasky!$B$1,$CJ116,0)="","",(OFFSET(prihlasky!$B$1,$CJ116,0)))</f>
        <v/>
      </c>
      <c r="H116" s="127">
        <f ca="1">OFFSET(prihlasky!$I$1,$CJ116,0)</f>
        <v>0</v>
      </c>
      <c r="I116" s="127">
        <f ca="1">OFFSET(prihlasky!$A$1,$CJ116,0)</f>
        <v>0</v>
      </c>
      <c r="J116" s="126">
        <f t="shared" si="208"/>
        <v>0</v>
      </c>
      <c r="K116" s="159">
        <f t="shared" si="209"/>
        <v>0</v>
      </c>
      <c r="L116" s="131">
        <f t="shared" ca="1" si="210"/>
        <v>0</v>
      </c>
      <c r="M116" s="127" t="str">
        <f ca="1">IF(OR(CH116=0,ISERROR(MATCH(I116,KKoef!E:E,0))),"",MATCH(I116,KKoef!E:E,0)-1)</f>
        <v/>
      </c>
      <c r="N116" s="127" t="str">
        <f ca="1">IF(M116="","",OFFSET(KKoef!$B$1,M116,0))</f>
        <v/>
      </c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250"/>
      <c r="AA116" s="119">
        <f t="shared" ca="1" si="201"/>
        <v>0</v>
      </c>
      <c r="AB116" s="252">
        <f t="shared" si="197"/>
        <v>0</v>
      </c>
      <c r="AC116" s="119">
        <f t="shared" si="198"/>
        <v>0</v>
      </c>
      <c r="AD116" s="252">
        <f t="shared" si="199"/>
        <v>0</v>
      </c>
      <c r="AE116" s="170">
        <f t="shared" ca="1" si="202"/>
        <v>0</v>
      </c>
      <c r="AF116" s="22"/>
      <c r="AG116" s="224"/>
      <c r="AH116" s="194"/>
      <c r="AI116" s="194"/>
      <c r="AJ116" s="194"/>
      <c r="AK116" s="225"/>
      <c r="AL116" s="224"/>
      <c r="AM116" s="194"/>
      <c r="AN116" s="194"/>
      <c r="AO116" s="194"/>
      <c r="AP116" s="225"/>
      <c r="AQ116" s="224"/>
      <c r="AR116" s="194"/>
      <c r="AS116" s="194"/>
      <c r="AT116" s="194"/>
      <c r="AU116" s="225"/>
      <c r="AV116" s="224"/>
      <c r="AW116" s="194"/>
      <c r="AX116" s="194"/>
      <c r="AY116" s="194"/>
      <c r="AZ116" s="225"/>
      <c r="BA116" s="224"/>
      <c r="BB116" s="194"/>
      <c r="BC116" s="194"/>
      <c r="BD116" s="194"/>
      <c r="BE116" s="225"/>
      <c r="BF116" s="224"/>
      <c r="BG116" s="194"/>
      <c r="BH116" s="194"/>
      <c r="BI116" s="194"/>
      <c r="BJ116" s="225"/>
      <c r="BK116" s="212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215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69">
        <f t="shared" si="204"/>
        <v>0</v>
      </c>
      <c r="CH116" s="26">
        <f t="shared" si="203"/>
        <v>0</v>
      </c>
      <c r="CJ116" s="39">
        <v>108</v>
      </c>
      <c r="CK116" s="16">
        <f t="shared" si="211"/>
        <v>0</v>
      </c>
      <c r="CL116" s="51">
        <f t="shared" ca="1" si="257"/>
        <v>0</v>
      </c>
      <c r="CM116" s="51">
        <f t="shared" ca="1" si="257"/>
        <v>0</v>
      </c>
      <c r="CN116" s="51">
        <f t="shared" ca="1" si="257"/>
        <v>0</v>
      </c>
      <c r="CO116" s="51">
        <f t="shared" ca="1" si="212"/>
        <v>0</v>
      </c>
      <c r="CQ116" s="107">
        <f t="shared" si="213"/>
        <v>0</v>
      </c>
      <c r="CR116" s="107">
        <f t="shared" si="214"/>
        <v>0</v>
      </c>
      <c r="CS116" s="107">
        <f t="shared" si="215"/>
        <v>0</v>
      </c>
      <c r="CT116" s="107">
        <f t="shared" si="216"/>
        <v>0</v>
      </c>
      <c r="CU116" s="107">
        <f t="shared" si="217"/>
        <v>0</v>
      </c>
      <c r="CV116" s="107">
        <f t="shared" si="218"/>
        <v>0</v>
      </c>
      <c r="CW116" s="107">
        <f t="shared" si="219"/>
        <v>0</v>
      </c>
      <c r="CX116" s="107">
        <f t="shared" si="220"/>
        <v>0</v>
      </c>
      <c r="CY116" s="107">
        <f t="shared" si="221"/>
        <v>0</v>
      </c>
      <c r="CZ116" s="107">
        <f t="shared" si="222"/>
        <v>0</v>
      </c>
      <c r="DA116" s="107">
        <f t="shared" si="223"/>
        <v>0</v>
      </c>
      <c r="DB116" s="107">
        <f t="shared" si="224"/>
        <v>0</v>
      </c>
      <c r="DC116" s="107">
        <f t="shared" si="225"/>
        <v>0</v>
      </c>
      <c r="DD116" s="107">
        <f t="shared" si="226"/>
        <v>0</v>
      </c>
      <c r="DE116" s="107">
        <f t="shared" si="227"/>
        <v>0</v>
      </c>
      <c r="DF116" s="107">
        <f t="shared" si="228"/>
        <v>0</v>
      </c>
      <c r="DG116" s="107">
        <f t="shared" si="229"/>
        <v>0</v>
      </c>
      <c r="DH116" s="107">
        <f t="shared" si="230"/>
        <v>0</v>
      </c>
      <c r="DI116" s="107">
        <f t="shared" si="231"/>
        <v>0</v>
      </c>
      <c r="DJ116" s="107">
        <f t="shared" si="232"/>
        <v>0</v>
      </c>
      <c r="DK116" s="107">
        <f t="shared" si="233"/>
        <v>0</v>
      </c>
      <c r="DL116" s="107">
        <f t="shared" si="234"/>
        <v>0</v>
      </c>
      <c r="DM116" s="107">
        <f t="shared" si="235"/>
        <v>0</v>
      </c>
      <c r="DN116" s="107">
        <f t="shared" si="236"/>
        <v>0</v>
      </c>
      <c r="DO116" s="107">
        <f t="shared" si="237"/>
        <v>0</v>
      </c>
      <c r="DP116" s="107">
        <f t="shared" si="238"/>
        <v>0</v>
      </c>
      <c r="DQ116" s="107">
        <f t="shared" si="239"/>
        <v>0</v>
      </c>
      <c r="DR116" s="107">
        <f t="shared" si="240"/>
        <v>0</v>
      </c>
      <c r="DS116" s="107">
        <f t="shared" si="241"/>
        <v>0</v>
      </c>
      <c r="DT116" s="107">
        <f t="shared" si="242"/>
        <v>0</v>
      </c>
      <c r="DV116" s="107">
        <f t="shared" si="243"/>
        <v>0</v>
      </c>
      <c r="DW116" s="107">
        <f t="shared" si="244"/>
        <v>0</v>
      </c>
      <c r="DX116" s="107">
        <f t="shared" si="245"/>
        <v>0</v>
      </c>
      <c r="DY116" s="107">
        <f t="shared" si="246"/>
        <v>0</v>
      </c>
      <c r="DZ116" s="107">
        <f t="shared" si="247"/>
        <v>0</v>
      </c>
      <c r="EA116" s="107">
        <f t="shared" si="248"/>
        <v>0</v>
      </c>
      <c r="EB116" s="107">
        <f t="shared" si="249"/>
        <v>0</v>
      </c>
      <c r="EC116" s="107">
        <f t="shared" si="250"/>
        <v>0</v>
      </c>
      <c r="ED116" s="107">
        <f t="shared" si="251"/>
        <v>0</v>
      </c>
      <c r="EE116" s="107">
        <f t="shared" si="252"/>
        <v>0</v>
      </c>
      <c r="EG116" s="195">
        <f t="shared" si="253"/>
        <v>0</v>
      </c>
      <c r="EH116" s="195">
        <f t="shared" si="254"/>
        <v>0</v>
      </c>
      <c r="EI116" s="195">
        <f t="shared" si="255"/>
        <v>0</v>
      </c>
      <c r="EJ116" s="195">
        <f t="shared" si="256"/>
        <v>0</v>
      </c>
      <c r="EK116" s="195">
        <f t="shared" si="191"/>
        <v>0</v>
      </c>
      <c r="EL116" s="195">
        <f t="shared" si="192"/>
        <v>0</v>
      </c>
      <c r="EM116" s="195">
        <f t="shared" si="193"/>
        <v>0</v>
      </c>
      <c r="EN116" s="195">
        <f t="shared" si="194"/>
        <v>0</v>
      </c>
      <c r="EO116" s="195">
        <f t="shared" si="195"/>
        <v>0</v>
      </c>
      <c r="EP116" s="195">
        <f t="shared" si="196"/>
        <v>0</v>
      </c>
    </row>
    <row r="117" spans="2:146" x14ac:dyDescent="0.2">
      <c r="B117" s="126">
        <f t="shared" si="137"/>
        <v>1</v>
      </c>
      <c r="C117" s="126" t="str">
        <f t="shared" ca="1" si="205"/>
        <v/>
      </c>
      <c r="D117" s="126" t="str">
        <f t="shared" ca="1" si="206"/>
        <v/>
      </c>
      <c r="E117" s="126" t="str">
        <f t="shared" ca="1" si="207"/>
        <v/>
      </c>
      <c r="F117" s="127" t="str">
        <f ca="1">OFFSET(prihlasky!$H$1,$CJ117,0)</f>
        <v/>
      </c>
      <c r="G117" s="127" t="str">
        <f ca="1">IF(OFFSET(prihlasky!$B$1,$CJ117,0)="","",(OFFSET(prihlasky!$B$1,$CJ117,0)))</f>
        <v/>
      </c>
      <c r="H117" s="127">
        <f ca="1">OFFSET(prihlasky!$I$1,$CJ117,0)</f>
        <v>0</v>
      </c>
      <c r="I117" s="127">
        <f ca="1">OFFSET(prihlasky!$A$1,$CJ117,0)</f>
        <v>0</v>
      </c>
      <c r="J117" s="126">
        <f t="shared" si="208"/>
        <v>0</v>
      </c>
      <c r="K117" s="159">
        <f t="shared" si="209"/>
        <v>0</v>
      </c>
      <c r="L117" s="131">
        <f t="shared" ca="1" si="210"/>
        <v>0</v>
      </c>
      <c r="M117" s="127" t="str">
        <f ca="1">IF(OR(CH117=0,ISERROR(MATCH(I117,KKoef!E:E,0))),"",MATCH(I117,KKoef!E:E,0)-1)</f>
        <v/>
      </c>
      <c r="N117" s="127" t="str">
        <f ca="1">IF(M117="","",OFFSET(KKoef!$B$1,M117,0))</f>
        <v/>
      </c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250"/>
      <c r="AA117" s="119">
        <f t="shared" ca="1" si="201"/>
        <v>0</v>
      </c>
      <c r="AB117" s="252">
        <f t="shared" si="197"/>
        <v>0</v>
      </c>
      <c r="AC117" s="119">
        <f t="shared" si="198"/>
        <v>0</v>
      </c>
      <c r="AD117" s="252">
        <f t="shared" si="199"/>
        <v>0</v>
      </c>
      <c r="AE117" s="170">
        <f t="shared" ca="1" si="202"/>
        <v>0</v>
      </c>
      <c r="AF117" s="22"/>
      <c r="AG117" s="224"/>
      <c r="AH117" s="194"/>
      <c r="AI117" s="194"/>
      <c r="AJ117" s="194"/>
      <c r="AK117" s="225"/>
      <c r="AL117" s="224"/>
      <c r="AM117" s="194"/>
      <c r="AN117" s="194"/>
      <c r="AO117" s="194"/>
      <c r="AP117" s="225"/>
      <c r="AQ117" s="224"/>
      <c r="AR117" s="194"/>
      <c r="AS117" s="194"/>
      <c r="AT117" s="194"/>
      <c r="AU117" s="225"/>
      <c r="AV117" s="224"/>
      <c r="AW117" s="194"/>
      <c r="AX117" s="194"/>
      <c r="AY117" s="194"/>
      <c r="AZ117" s="225"/>
      <c r="BA117" s="224"/>
      <c r="BB117" s="194"/>
      <c r="BC117" s="194"/>
      <c r="BD117" s="194"/>
      <c r="BE117" s="225"/>
      <c r="BF117" s="224"/>
      <c r="BG117" s="194"/>
      <c r="BH117" s="194"/>
      <c r="BI117" s="194"/>
      <c r="BJ117" s="225"/>
      <c r="BK117" s="212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215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69">
        <f t="shared" si="204"/>
        <v>0</v>
      </c>
      <c r="CH117" s="26">
        <f t="shared" si="203"/>
        <v>0</v>
      </c>
      <c r="CJ117" s="39">
        <v>109</v>
      </c>
      <c r="CK117" s="16">
        <f t="shared" si="211"/>
        <v>0</v>
      </c>
      <c r="CL117" s="51">
        <f t="shared" ca="1" si="257"/>
        <v>0</v>
      </c>
      <c r="CM117" s="51">
        <f t="shared" ca="1" si="257"/>
        <v>0</v>
      </c>
      <c r="CN117" s="51">
        <f t="shared" ca="1" si="257"/>
        <v>0</v>
      </c>
      <c r="CO117" s="51">
        <f t="shared" ca="1" si="212"/>
        <v>0</v>
      </c>
      <c r="CQ117" s="107">
        <f t="shared" si="213"/>
        <v>0</v>
      </c>
      <c r="CR117" s="107">
        <f t="shared" si="214"/>
        <v>0</v>
      </c>
      <c r="CS117" s="107">
        <f t="shared" si="215"/>
        <v>0</v>
      </c>
      <c r="CT117" s="107">
        <f t="shared" si="216"/>
        <v>0</v>
      </c>
      <c r="CU117" s="107">
        <f t="shared" si="217"/>
        <v>0</v>
      </c>
      <c r="CV117" s="107">
        <f t="shared" si="218"/>
        <v>0</v>
      </c>
      <c r="CW117" s="107">
        <f t="shared" si="219"/>
        <v>0</v>
      </c>
      <c r="CX117" s="107">
        <f t="shared" si="220"/>
        <v>0</v>
      </c>
      <c r="CY117" s="107">
        <f t="shared" si="221"/>
        <v>0</v>
      </c>
      <c r="CZ117" s="107">
        <f t="shared" si="222"/>
        <v>0</v>
      </c>
      <c r="DA117" s="107">
        <f t="shared" si="223"/>
        <v>0</v>
      </c>
      <c r="DB117" s="107">
        <f t="shared" si="224"/>
        <v>0</v>
      </c>
      <c r="DC117" s="107">
        <f t="shared" si="225"/>
        <v>0</v>
      </c>
      <c r="DD117" s="107">
        <f t="shared" si="226"/>
        <v>0</v>
      </c>
      <c r="DE117" s="107">
        <f t="shared" si="227"/>
        <v>0</v>
      </c>
      <c r="DF117" s="107">
        <f t="shared" si="228"/>
        <v>0</v>
      </c>
      <c r="DG117" s="107">
        <f t="shared" si="229"/>
        <v>0</v>
      </c>
      <c r="DH117" s="107">
        <f t="shared" si="230"/>
        <v>0</v>
      </c>
      <c r="DI117" s="107">
        <f t="shared" si="231"/>
        <v>0</v>
      </c>
      <c r="DJ117" s="107">
        <f t="shared" si="232"/>
        <v>0</v>
      </c>
      <c r="DK117" s="107">
        <f t="shared" si="233"/>
        <v>0</v>
      </c>
      <c r="DL117" s="107">
        <f t="shared" si="234"/>
        <v>0</v>
      </c>
      <c r="DM117" s="107">
        <f t="shared" si="235"/>
        <v>0</v>
      </c>
      <c r="DN117" s="107">
        <f t="shared" si="236"/>
        <v>0</v>
      </c>
      <c r="DO117" s="107">
        <f t="shared" si="237"/>
        <v>0</v>
      </c>
      <c r="DP117" s="107">
        <f t="shared" si="238"/>
        <v>0</v>
      </c>
      <c r="DQ117" s="107">
        <f t="shared" si="239"/>
        <v>0</v>
      </c>
      <c r="DR117" s="107">
        <f t="shared" si="240"/>
        <v>0</v>
      </c>
      <c r="DS117" s="107">
        <f t="shared" si="241"/>
        <v>0</v>
      </c>
      <c r="DT117" s="107">
        <f t="shared" si="242"/>
        <v>0</v>
      </c>
      <c r="DV117" s="107">
        <f t="shared" si="243"/>
        <v>0</v>
      </c>
      <c r="DW117" s="107">
        <f t="shared" si="244"/>
        <v>0</v>
      </c>
      <c r="DX117" s="107">
        <f t="shared" si="245"/>
        <v>0</v>
      </c>
      <c r="DY117" s="107">
        <f t="shared" si="246"/>
        <v>0</v>
      </c>
      <c r="DZ117" s="107">
        <f t="shared" si="247"/>
        <v>0</v>
      </c>
      <c r="EA117" s="107">
        <f t="shared" si="248"/>
        <v>0</v>
      </c>
      <c r="EB117" s="107">
        <f t="shared" si="249"/>
        <v>0</v>
      </c>
      <c r="EC117" s="107">
        <f t="shared" si="250"/>
        <v>0</v>
      </c>
      <c r="ED117" s="107">
        <f t="shared" si="251"/>
        <v>0</v>
      </c>
      <c r="EE117" s="107">
        <f t="shared" si="252"/>
        <v>0</v>
      </c>
      <c r="EG117" s="195">
        <f t="shared" si="253"/>
        <v>0</v>
      </c>
      <c r="EH117" s="195">
        <f t="shared" si="254"/>
        <v>0</v>
      </c>
      <c r="EI117" s="195">
        <f t="shared" si="255"/>
        <v>0</v>
      </c>
      <c r="EJ117" s="195">
        <f t="shared" si="256"/>
        <v>0</v>
      </c>
      <c r="EK117" s="195">
        <f t="shared" si="191"/>
        <v>0</v>
      </c>
      <c r="EL117" s="195">
        <f t="shared" si="192"/>
        <v>0</v>
      </c>
      <c r="EM117" s="195">
        <f t="shared" si="193"/>
        <v>0</v>
      </c>
      <c r="EN117" s="195">
        <f t="shared" si="194"/>
        <v>0</v>
      </c>
      <c r="EO117" s="195">
        <f t="shared" si="195"/>
        <v>0</v>
      </c>
      <c r="EP117" s="195">
        <f t="shared" si="196"/>
        <v>0</v>
      </c>
    </row>
    <row r="118" spans="2:146" x14ac:dyDescent="0.2">
      <c r="B118" s="126">
        <f t="shared" si="137"/>
        <v>1</v>
      </c>
      <c r="C118" s="126" t="str">
        <f t="shared" ca="1" si="205"/>
        <v/>
      </c>
      <c r="D118" s="126" t="str">
        <f t="shared" ca="1" si="206"/>
        <v/>
      </c>
      <c r="E118" s="126" t="str">
        <f t="shared" ca="1" si="207"/>
        <v/>
      </c>
      <c r="F118" s="127" t="str">
        <f ca="1">OFFSET(prihlasky!$H$1,$CJ118,0)</f>
        <v/>
      </c>
      <c r="G118" s="127" t="str">
        <f ca="1">IF(OFFSET(prihlasky!$B$1,$CJ118,0)="","",(OFFSET(prihlasky!$B$1,$CJ118,0)))</f>
        <v/>
      </c>
      <c r="H118" s="127">
        <f ca="1">OFFSET(prihlasky!$I$1,$CJ118,0)</f>
        <v>0</v>
      </c>
      <c r="I118" s="127">
        <f ca="1">OFFSET(prihlasky!$A$1,$CJ118,0)</f>
        <v>0</v>
      </c>
      <c r="J118" s="126">
        <f t="shared" si="208"/>
        <v>0</v>
      </c>
      <c r="K118" s="159">
        <f t="shared" si="209"/>
        <v>0</v>
      </c>
      <c r="L118" s="131">
        <f t="shared" ca="1" si="210"/>
        <v>0</v>
      </c>
      <c r="M118" s="127" t="str">
        <f ca="1">IF(OR(CH118=0,ISERROR(MATCH(I118,KKoef!E:E,0))),"",MATCH(I118,KKoef!E:E,0)-1)</f>
        <v/>
      </c>
      <c r="N118" s="127" t="str">
        <f ca="1">IF(M118="","",OFFSET(KKoef!$B$1,M118,0))</f>
        <v/>
      </c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250"/>
      <c r="AA118" s="119">
        <f t="shared" ca="1" si="201"/>
        <v>0</v>
      </c>
      <c r="AB118" s="252">
        <f t="shared" si="197"/>
        <v>0</v>
      </c>
      <c r="AC118" s="119">
        <f t="shared" si="198"/>
        <v>0</v>
      </c>
      <c r="AD118" s="252">
        <f t="shared" si="199"/>
        <v>0</v>
      </c>
      <c r="AE118" s="170">
        <f t="shared" ca="1" si="202"/>
        <v>0</v>
      </c>
      <c r="AF118" s="22"/>
      <c r="AG118" s="224"/>
      <c r="AH118" s="194"/>
      <c r="AI118" s="194"/>
      <c r="AJ118" s="194"/>
      <c r="AK118" s="225"/>
      <c r="AL118" s="224"/>
      <c r="AM118" s="194"/>
      <c r="AN118" s="194"/>
      <c r="AO118" s="194"/>
      <c r="AP118" s="225"/>
      <c r="AQ118" s="224"/>
      <c r="AR118" s="194"/>
      <c r="AS118" s="194"/>
      <c r="AT118" s="194"/>
      <c r="AU118" s="225"/>
      <c r="AV118" s="224"/>
      <c r="AW118" s="194"/>
      <c r="AX118" s="194"/>
      <c r="AY118" s="194"/>
      <c r="AZ118" s="225"/>
      <c r="BA118" s="224"/>
      <c r="BB118" s="194"/>
      <c r="BC118" s="194"/>
      <c r="BD118" s="194"/>
      <c r="BE118" s="225"/>
      <c r="BF118" s="224"/>
      <c r="BG118" s="194"/>
      <c r="BH118" s="194"/>
      <c r="BI118" s="194"/>
      <c r="BJ118" s="225"/>
      <c r="BK118" s="212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215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69">
        <f t="shared" si="204"/>
        <v>0</v>
      </c>
      <c r="CH118" s="26">
        <f t="shared" si="203"/>
        <v>0</v>
      </c>
      <c r="CJ118" s="39">
        <v>110</v>
      </c>
      <c r="CK118" s="16">
        <f t="shared" si="211"/>
        <v>0</v>
      </c>
      <c r="CL118" s="51">
        <f t="shared" ca="1" si="257"/>
        <v>0</v>
      </c>
      <c r="CM118" s="51">
        <f t="shared" ca="1" si="257"/>
        <v>0</v>
      </c>
      <c r="CN118" s="51">
        <f t="shared" ca="1" si="257"/>
        <v>0</v>
      </c>
      <c r="CO118" s="51">
        <f t="shared" ca="1" si="212"/>
        <v>0</v>
      </c>
      <c r="CQ118" s="107">
        <f t="shared" si="213"/>
        <v>0</v>
      </c>
      <c r="CR118" s="107">
        <f t="shared" si="214"/>
        <v>0</v>
      </c>
      <c r="CS118" s="107">
        <f t="shared" si="215"/>
        <v>0</v>
      </c>
      <c r="CT118" s="107">
        <f t="shared" si="216"/>
        <v>0</v>
      </c>
      <c r="CU118" s="107">
        <f t="shared" si="217"/>
        <v>0</v>
      </c>
      <c r="CV118" s="107">
        <f t="shared" si="218"/>
        <v>0</v>
      </c>
      <c r="CW118" s="107">
        <f t="shared" si="219"/>
        <v>0</v>
      </c>
      <c r="CX118" s="107">
        <f t="shared" si="220"/>
        <v>0</v>
      </c>
      <c r="CY118" s="107">
        <f t="shared" si="221"/>
        <v>0</v>
      </c>
      <c r="CZ118" s="107">
        <f t="shared" si="222"/>
        <v>0</v>
      </c>
      <c r="DA118" s="107">
        <f t="shared" si="223"/>
        <v>0</v>
      </c>
      <c r="DB118" s="107">
        <f t="shared" si="224"/>
        <v>0</v>
      </c>
      <c r="DC118" s="107">
        <f t="shared" si="225"/>
        <v>0</v>
      </c>
      <c r="DD118" s="107">
        <f t="shared" si="226"/>
        <v>0</v>
      </c>
      <c r="DE118" s="107">
        <f t="shared" si="227"/>
        <v>0</v>
      </c>
      <c r="DF118" s="107">
        <f t="shared" si="228"/>
        <v>0</v>
      </c>
      <c r="DG118" s="107">
        <f t="shared" si="229"/>
        <v>0</v>
      </c>
      <c r="DH118" s="107">
        <f t="shared" si="230"/>
        <v>0</v>
      </c>
      <c r="DI118" s="107">
        <f t="shared" si="231"/>
        <v>0</v>
      </c>
      <c r="DJ118" s="107">
        <f t="shared" si="232"/>
        <v>0</v>
      </c>
      <c r="DK118" s="107">
        <f t="shared" si="233"/>
        <v>0</v>
      </c>
      <c r="DL118" s="107">
        <f t="shared" si="234"/>
        <v>0</v>
      </c>
      <c r="DM118" s="107">
        <f t="shared" si="235"/>
        <v>0</v>
      </c>
      <c r="DN118" s="107">
        <f t="shared" si="236"/>
        <v>0</v>
      </c>
      <c r="DO118" s="107">
        <f t="shared" si="237"/>
        <v>0</v>
      </c>
      <c r="DP118" s="107">
        <f t="shared" si="238"/>
        <v>0</v>
      </c>
      <c r="DQ118" s="107">
        <f t="shared" si="239"/>
        <v>0</v>
      </c>
      <c r="DR118" s="107">
        <f t="shared" si="240"/>
        <v>0</v>
      </c>
      <c r="DS118" s="107">
        <f t="shared" si="241"/>
        <v>0</v>
      </c>
      <c r="DT118" s="107">
        <f t="shared" si="242"/>
        <v>0</v>
      </c>
      <c r="DV118" s="107">
        <f t="shared" si="243"/>
        <v>0</v>
      </c>
      <c r="DW118" s="107">
        <f t="shared" si="244"/>
        <v>0</v>
      </c>
      <c r="DX118" s="107">
        <f t="shared" si="245"/>
        <v>0</v>
      </c>
      <c r="DY118" s="107">
        <f t="shared" si="246"/>
        <v>0</v>
      </c>
      <c r="DZ118" s="107">
        <f t="shared" si="247"/>
        <v>0</v>
      </c>
      <c r="EA118" s="107">
        <f t="shared" si="248"/>
        <v>0</v>
      </c>
      <c r="EB118" s="107">
        <f t="shared" si="249"/>
        <v>0</v>
      </c>
      <c r="EC118" s="107">
        <f t="shared" si="250"/>
        <v>0</v>
      </c>
      <c r="ED118" s="107">
        <f t="shared" si="251"/>
        <v>0</v>
      </c>
      <c r="EE118" s="107">
        <f t="shared" si="252"/>
        <v>0</v>
      </c>
      <c r="EG118" s="195">
        <f t="shared" si="253"/>
        <v>0</v>
      </c>
      <c r="EH118" s="195">
        <f t="shared" si="254"/>
        <v>0</v>
      </c>
      <c r="EI118" s="195">
        <f t="shared" si="255"/>
        <v>0</v>
      </c>
      <c r="EJ118" s="195">
        <f t="shared" si="256"/>
        <v>0</v>
      </c>
      <c r="EK118" s="195">
        <f t="shared" si="191"/>
        <v>0</v>
      </c>
      <c r="EL118" s="195">
        <f t="shared" si="192"/>
        <v>0</v>
      </c>
      <c r="EM118" s="195">
        <f t="shared" si="193"/>
        <v>0</v>
      </c>
      <c r="EN118" s="195">
        <f t="shared" si="194"/>
        <v>0</v>
      </c>
      <c r="EO118" s="195">
        <f t="shared" si="195"/>
        <v>0</v>
      </c>
      <c r="EP118" s="195">
        <f t="shared" si="196"/>
        <v>0</v>
      </c>
    </row>
    <row r="119" spans="2:146" x14ac:dyDescent="0.2">
      <c r="B119" s="126">
        <f t="shared" si="137"/>
        <v>1</v>
      </c>
      <c r="C119" s="126" t="str">
        <f t="shared" ca="1" si="205"/>
        <v/>
      </c>
      <c r="D119" s="126" t="str">
        <f t="shared" ca="1" si="206"/>
        <v/>
      </c>
      <c r="E119" s="126" t="str">
        <f t="shared" ca="1" si="207"/>
        <v/>
      </c>
      <c r="F119" s="127" t="str">
        <f ca="1">OFFSET(prihlasky!$H$1,$CJ119,0)</f>
        <v/>
      </c>
      <c r="G119" s="127" t="str">
        <f ca="1">IF(OFFSET(prihlasky!$B$1,$CJ119,0)="","",(OFFSET(prihlasky!$B$1,$CJ119,0)))</f>
        <v/>
      </c>
      <c r="H119" s="127">
        <f ca="1">OFFSET(prihlasky!$I$1,$CJ119,0)</f>
        <v>0</v>
      </c>
      <c r="I119" s="127">
        <f ca="1">OFFSET(prihlasky!$A$1,$CJ119,0)</f>
        <v>0</v>
      </c>
      <c r="J119" s="126">
        <f t="shared" si="208"/>
        <v>0</v>
      </c>
      <c r="K119" s="159">
        <f t="shared" si="209"/>
        <v>0</v>
      </c>
      <c r="L119" s="131">
        <f t="shared" ca="1" si="210"/>
        <v>0</v>
      </c>
      <c r="M119" s="127" t="str">
        <f ca="1">IF(OR(CH119=0,ISERROR(MATCH(I119,KKoef!E:E,0))),"",MATCH(I119,KKoef!E:E,0)-1)</f>
        <v/>
      </c>
      <c r="N119" s="127" t="str">
        <f ca="1">IF(M119="","",OFFSET(KKoef!$B$1,M119,0))</f>
        <v/>
      </c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250"/>
      <c r="AA119" s="119">
        <f t="shared" ca="1" si="201"/>
        <v>0</v>
      </c>
      <c r="AB119" s="252">
        <f t="shared" si="197"/>
        <v>0</v>
      </c>
      <c r="AC119" s="119">
        <f t="shared" si="198"/>
        <v>0</v>
      </c>
      <c r="AD119" s="252">
        <f t="shared" si="199"/>
        <v>0</v>
      </c>
      <c r="AE119" s="170">
        <f t="shared" ca="1" si="202"/>
        <v>0</v>
      </c>
      <c r="AF119" s="22"/>
      <c r="AG119" s="224"/>
      <c r="AH119" s="194"/>
      <c r="AI119" s="194"/>
      <c r="AJ119" s="194"/>
      <c r="AK119" s="225"/>
      <c r="AL119" s="224"/>
      <c r="AM119" s="194"/>
      <c r="AN119" s="194"/>
      <c r="AO119" s="194"/>
      <c r="AP119" s="225"/>
      <c r="AQ119" s="224"/>
      <c r="AR119" s="194"/>
      <c r="AS119" s="194"/>
      <c r="AT119" s="194"/>
      <c r="AU119" s="225"/>
      <c r="AV119" s="224"/>
      <c r="AW119" s="194"/>
      <c r="AX119" s="194"/>
      <c r="AY119" s="194"/>
      <c r="AZ119" s="225"/>
      <c r="BA119" s="224"/>
      <c r="BB119" s="194"/>
      <c r="BC119" s="194"/>
      <c r="BD119" s="194"/>
      <c r="BE119" s="225"/>
      <c r="BF119" s="224"/>
      <c r="BG119" s="194"/>
      <c r="BH119" s="194"/>
      <c r="BI119" s="194"/>
      <c r="BJ119" s="225"/>
      <c r="BK119" s="212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215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69">
        <f t="shared" si="204"/>
        <v>0</v>
      </c>
      <c r="CH119" s="26">
        <f t="shared" si="203"/>
        <v>0</v>
      </c>
      <c r="CJ119" s="39">
        <v>111</v>
      </c>
      <c r="CK119" s="16">
        <f t="shared" si="211"/>
        <v>0</v>
      </c>
      <c r="CL119" s="51">
        <f t="shared" ca="1" si="257"/>
        <v>0</v>
      </c>
      <c r="CM119" s="51">
        <f t="shared" ca="1" si="257"/>
        <v>0</v>
      </c>
      <c r="CN119" s="51">
        <f t="shared" ca="1" si="257"/>
        <v>0</v>
      </c>
      <c r="CO119" s="51">
        <f t="shared" ca="1" si="212"/>
        <v>0</v>
      </c>
      <c r="CQ119" s="107">
        <f t="shared" si="213"/>
        <v>0</v>
      </c>
      <c r="CR119" s="107">
        <f t="shared" si="214"/>
        <v>0</v>
      </c>
      <c r="CS119" s="107">
        <f t="shared" si="215"/>
        <v>0</v>
      </c>
      <c r="CT119" s="107">
        <f t="shared" si="216"/>
        <v>0</v>
      </c>
      <c r="CU119" s="107">
        <f t="shared" si="217"/>
        <v>0</v>
      </c>
      <c r="CV119" s="107">
        <f t="shared" si="218"/>
        <v>0</v>
      </c>
      <c r="CW119" s="107">
        <f t="shared" si="219"/>
        <v>0</v>
      </c>
      <c r="CX119" s="107">
        <f t="shared" si="220"/>
        <v>0</v>
      </c>
      <c r="CY119" s="107">
        <f t="shared" si="221"/>
        <v>0</v>
      </c>
      <c r="CZ119" s="107">
        <f t="shared" si="222"/>
        <v>0</v>
      </c>
      <c r="DA119" s="107">
        <f t="shared" si="223"/>
        <v>0</v>
      </c>
      <c r="DB119" s="107">
        <f t="shared" si="224"/>
        <v>0</v>
      </c>
      <c r="DC119" s="107">
        <f t="shared" si="225"/>
        <v>0</v>
      </c>
      <c r="DD119" s="107">
        <f t="shared" si="226"/>
        <v>0</v>
      </c>
      <c r="DE119" s="107">
        <f t="shared" si="227"/>
        <v>0</v>
      </c>
      <c r="DF119" s="107">
        <f t="shared" si="228"/>
        <v>0</v>
      </c>
      <c r="DG119" s="107">
        <f t="shared" si="229"/>
        <v>0</v>
      </c>
      <c r="DH119" s="107">
        <f t="shared" si="230"/>
        <v>0</v>
      </c>
      <c r="DI119" s="107">
        <f t="shared" si="231"/>
        <v>0</v>
      </c>
      <c r="DJ119" s="107">
        <f t="shared" si="232"/>
        <v>0</v>
      </c>
      <c r="DK119" s="107">
        <f t="shared" si="233"/>
        <v>0</v>
      </c>
      <c r="DL119" s="107">
        <f t="shared" si="234"/>
        <v>0</v>
      </c>
      <c r="DM119" s="107">
        <f t="shared" si="235"/>
        <v>0</v>
      </c>
      <c r="DN119" s="107">
        <f t="shared" si="236"/>
        <v>0</v>
      </c>
      <c r="DO119" s="107">
        <f t="shared" si="237"/>
        <v>0</v>
      </c>
      <c r="DP119" s="107">
        <f t="shared" si="238"/>
        <v>0</v>
      </c>
      <c r="DQ119" s="107">
        <f t="shared" si="239"/>
        <v>0</v>
      </c>
      <c r="DR119" s="107">
        <f t="shared" si="240"/>
        <v>0</v>
      </c>
      <c r="DS119" s="107">
        <f t="shared" si="241"/>
        <v>0</v>
      </c>
      <c r="DT119" s="107">
        <f t="shared" si="242"/>
        <v>0</v>
      </c>
      <c r="DV119" s="107">
        <f t="shared" si="243"/>
        <v>0</v>
      </c>
      <c r="DW119" s="107">
        <f t="shared" si="244"/>
        <v>0</v>
      </c>
      <c r="DX119" s="107">
        <f t="shared" si="245"/>
        <v>0</v>
      </c>
      <c r="DY119" s="107">
        <f t="shared" si="246"/>
        <v>0</v>
      </c>
      <c r="DZ119" s="107">
        <f t="shared" si="247"/>
        <v>0</v>
      </c>
      <c r="EA119" s="107">
        <f t="shared" si="248"/>
        <v>0</v>
      </c>
      <c r="EB119" s="107">
        <f t="shared" si="249"/>
        <v>0</v>
      </c>
      <c r="EC119" s="107">
        <f t="shared" si="250"/>
        <v>0</v>
      </c>
      <c r="ED119" s="107">
        <f t="shared" si="251"/>
        <v>0</v>
      </c>
      <c r="EE119" s="107">
        <f t="shared" si="252"/>
        <v>0</v>
      </c>
      <c r="EG119" s="195">
        <f t="shared" si="253"/>
        <v>0</v>
      </c>
      <c r="EH119" s="195">
        <f t="shared" si="254"/>
        <v>0</v>
      </c>
      <c r="EI119" s="195">
        <f t="shared" si="255"/>
        <v>0</v>
      </c>
      <c r="EJ119" s="195">
        <f t="shared" si="256"/>
        <v>0</v>
      </c>
      <c r="EK119" s="195">
        <f t="shared" si="191"/>
        <v>0</v>
      </c>
      <c r="EL119" s="195">
        <f t="shared" si="192"/>
        <v>0</v>
      </c>
      <c r="EM119" s="195">
        <f t="shared" si="193"/>
        <v>0</v>
      </c>
      <c r="EN119" s="195">
        <f t="shared" si="194"/>
        <v>0</v>
      </c>
      <c r="EO119" s="195">
        <f t="shared" si="195"/>
        <v>0</v>
      </c>
      <c r="EP119" s="195">
        <f t="shared" si="196"/>
        <v>0</v>
      </c>
    </row>
    <row r="120" spans="2:146" x14ac:dyDescent="0.2">
      <c r="B120" s="126">
        <f t="shared" si="137"/>
        <v>1</v>
      </c>
      <c r="C120" s="126" t="str">
        <f t="shared" ca="1" si="205"/>
        <v/>
      </c>
      <c r="D120" s="126" t="str">
        <f t="shared" ca="1" si="206"/>
        <v/>
      </c>
      <c r="E120" s="126" t="str">
        <f t="shared" ca="1" si="207"/>
        <v/>
      </c>
      <c r="F120" s="127" t="str">
        <f ca="1">OFFSET(prihlasky!$H$1,$CJ120,0)</f>
        <v/>
      </c>
      <c r="G120" s="127" t="str">
        <f ca="1">IF(OFFSET(prihlasky!$B$1,$CJ120,0)="","",(OFFSET(prihlasky!$B$1,$CJ120,0)))</f>
        <v/>
      </c>
      <c r="H120" s="127">
        <f ca="1">OFFSET(prihlasky!$I$1,$CJ120,0)</f>
        <v>0</v>
      </c>
      <c r="I120" s="127">
        <f ca="1">OFFSET(prihlasky!$A$1,$CJ120,0)</f>
        <v>0</v>
      </c>
      <c r="J120" s="126">
        <f t="shared" si="208"/>
        <v>0</v>
      </c>
      <c r="K120" s="159">
        <f t="shared" si="209"/>
        <v>0</v>
      </c>
      <c r="L120" s="131">
        <f t="shared" ca="1" si="210"/>
        <v>0</v>
      </c>
      <c r="M120" s="127" t="str">
        <f ca="1">IF(OR(CH120=0,ISERROR(MATCH(I120,KKoef!E:E,0))),"",MATCH(I120,KKoef!E:E,0)-1)</f>
        <v/>
      </c>
      <c r="N120" s="127" t="str">
        <f ca="1">IF(M120="","",OFFSET(KKoef!$B$1,M120,0))</f>
        <v/>
      </c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250"/>
      <c r="AA120" s="119">
        <f t="shared" ca="1" si="201"/>
        <v>0</v>
      </c>
      <c r="AB120" s="252">
        <f t="shared" si="197"/>
        <v>0</v>
      </c>
      <c r="AC120" s="119">
        <f t="shared" si="198"/>
        <v>0</v>
      </c>
      <c r="AD120" s="252">
        <f t="shared" si="199"/>
        <v>0</v>
      </c>
      <c r="AE120" s="170">
        <f t="shared" ca="1" si="202"/>
        <v>0</v>
      </c>
      <c r="AF120" s="22"/>
      <c r="AG120" s="224"/>
      <c r="AH120" s="194"/>
      <c r="AI120" s="194"/>
      <c r="AJ120" s="194"/>
      <c r="AK120" s="225"/>
      <c r="AL120" s="224"/>
      <c r="AM120" s="194"/>
      <c r="AN120" s="194"/>
      <c r="AO120" s="194"/>
      <c r="AP120" s="225"/>
      <c r="AQ120" s="224"/>
      <c r="AR120" s="194"/>
      <c r="AS120" s="194"/>
      <c r="AT120" s="194"/>
      <c r="AU120" s="225"/>
      <c r="AV120" s="224"/>
      <c r="AW120" s="194"/>
      <c r="AX120" s="194"/>
      <c r="AY120" s="194"/>
      <c r="AZ120" s="225"/>
      <c r="BA120" s="224"/>
      <c r="BB120" s="194"/>
      <c r="BC120" s="194"/>
      <c r="BD120" s="194"/>
      <c r="BE120" s="225"/>
      <c r="BF120" s="224"/>
      <c r="BG120" s="194"/>
      <c r="BH120" s="194"/>
      <c r="BI120" s="194"/>
      <c r="BJ120" s="225"/>
      <c r="BK120" s="212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215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69">
        <f t="shared" si="204"/>
        <v>0</v>
      </c>
      <c r="CH120" s="26">
        <f t="shared" si="203"/>
        <v>0</v>
      </c>
      <c r="CJ120" s="39">
        <v>112</v>
      </c>
      <c r="CK120" s="16">
        <f t="shared" si="211"/>
        <v>0</v>
      </c>
      <c r="CL120" s="51">
        <f t="shared" ca="1" si="257"/>
        <v>0</v>
      </c>
      <c r="CM120" s="51">
        <f t="shared" ca="1" si="257"/>
        <v>0</v>
      </c>
      <c r="CN120" s="51">
        <f t="shared" ca="1" si="257"/>
        <v>0</v>
      </c>
      <c r="CO120" s="51">
        <f t="shared" ca="1" si="212"/>
        <v>0</v>
      </c>
      <c r="CQ120" s="107">
        <f t="shared" si="213"/>
        <v>0</v>
      </c>
      <c r="CR120" s="107">
        <f t="shared" si="214"/>
        <v>0</v>
      </c>
      <c r="CS120" s="107">
        <f t="shared" si="215"/>
        <v>0</v>
      </c>
      <c r="CT120" s="107">
        <f t="shared" si="216"/>
        <v>0</v>
      </c>
      <c r="CU120" s="107">
        <f t="shared" si="217"/>
        <v>0</v>
      </c>
      <c r="CV120" s="107">
        <f t="shared" si="218"/>
        <v>0</v>
      </c>
      <c r="CW120" s="107">
        <f t="shared" si="219"/>
        <v>0</v>
      </c>
      <c r="CX120" s="107">
        <f t="shared" si="220"/>
        <v>0</v>
      </c>
      <c r="CY120" s="107">
        <f t="shared" si="221"/>
        <v>0</v>
      </c>
      <c r="CZ120" s="107">
        <f t="shared" si="222"/>
        <v>0</v>
      </c>
      <c r="DA120" s="107">
        <f t="shared" si="223"/>
        <v>0</v>
      </c>
      <c r="DB120" s="107">
        <f t="shared" si="224"/>
        <v>0</v>
      </c>
      <c r="DC120" s="107">
        <f t="shared" si="225"/>
        <v>0</v>
      </c>
      <c r="DD120" s="107">
        <f t="shared" si="226"/>
        <v>0</v>
      </c>
      <c r="DE120" s="107">
        <f t="shared" si="227"/>
        <v>0</v>
      </c>
      <c r="DF120" s="107">
        <f t="shared" si="228"/>
        <v>0</v>
      </c>
      <c r="DG120" s="107">
        <f t="shared" si="229"/>
        <v>0</v>
      </c>
      <c r="DH120" s="107">
        <f t="shared" si="230"/>
        <v>0</v>
      </c>
      <c r="DI120" s="107">
        <f t="shared" si="231"/>
        <v>0</v>
      </c>
      <c r="DJ120" s="107">
        <f t="shared" si="232"/>
        <v>0</v>
      </c>
      <c r="DK120" s="107">
        <f t="shared" si="233"/>
        <v>0</v>
      </c>
      <c r="DL120" s="107">
        <f t="shared" si="234"/>
        <v>0</v>
      </c>
      <c r="DM120" s="107">
        <f t="shared" si="235"/>
        <v>0</v>
      </c>
      <c r="DN120" s="107">
        <f t="shared" si="236"/>
        <v>0</v>
      </c>
      <c r="DO120" s="107">
        <f t="shared" si="237"/>
        <v>0</v>
      </c>
      <c r="DP120" s="107">
        <f t="shared" si="238"/>
        <v>0</v>
      </c>
      <c r="DQ120" s="107">
        <f t="shared" si="239"/>
        <v>0</v>
      </c>
      <c r="DR120" s="107">
        <f t="shared" si="240"/>
        <v>0</v>
      </c>
      <c r="DS120" s="107">
        <f t="shared" si="241"/>
        <v>0</v>
      </c>
      <c r="DT120" s="107">
        <f t="shared" si="242"/>
        <v>0</v>
      </c>
      <c r="DV120" s="107">
        <f t="shared" si="243"/>
        <v>0</v>
      </c>
      <c r="DW120" s="107">
        <f t="shared" si="244"/>
        <v>0</v>
      </c>
      <c r="DX120" s="107">
        <f t="shared" si="245"/>
        <v>0</v>
      </c>
      <c r="DY120" s="107">
        <f t="shared" si="246"/>
        <v>0</v>
      </c>
      <c r="DZ120" s="107">
        <f t="shared" si="247"/>
        <v>0</v>
      </c>
      <c r="EA120" s="107">
        <f t="shared" si="248"/>
        <v>0</v>
      </c>
      <c r="EB120" s="107">
        <f t="shared" si="249"/>
        <v>0</v>
      </c>
      <c r="EC120" s="107">
        <f t="shared" si="250"/>
        <v>0</v>
      </c>
      <c r="ED120" s="107">
        <f t="shared" si="251"/>
        <v>0</v>
      </c>
      <c r="EE120" s="107">
        <f t="shared" si="252"/>
        <v>0</v>
      </c>
      <c r="EG120" s="195">
        <f t="shared" si="253"/>
        <v>0</v>
      </c>
      <c r="EH120" s="195">
        <f t="shared" si="254"/>
        <v>0</v>
      </c>
      <c r="EI120" s="195">
        <f t="shared" si="255"/>
        <v>0</v>
      </c>
      <c r="EJ120" s="195">
        <f t="shared" si="256"/>
        <v>0</v>
      </c>
      <c r="EK120" s="195">
        <f t="shared" si="191"/>
        <v>0</v>
      </c>
      <c r="EL120" s="195">
        <f t="shared" si="192"/>
        <v>0</v>
      </c>
      <c r="EM120" s="195">
        <f t="shared" si="193"/>
        <v>0</v>
      </c>
      <c r="EN120" s="195">
        <f t="shared" si="194"/>
        <v>0</v>
      </c>
      <c r="EO120" s="195">
        <f t="shared" si="195"/>
        <v>0</v>
      </c>
      <c r="EP120" s="195">
        <f t="shared" si="196"/>
        <v>0</v>
      </c>
    </row>
    <row r="121" spans="2:146" x14ac:dyDescent="0.2">
      <c r="B121" s="126">
        <f t="shared" si="137"/>
        <v>1</v>
      </c>
      <c r="C121" s="126" t="str">
        <f t="shared" ca="1" si="205"/>
        <v/>
      </c>
      <c r="D121" s="126" t="str">
        <f t="shared" ca="1" si="206"/>
        <v/>
      </c>
      <c r="E121" s="126" t="str">
        <f t="shared" ca="1" si="207"/>
        <v/>
      </c>
      <c r="F121" s="127" t="str">
        <f ca="1">OFFSET(prihlasky!$H$1,$CJ121,0)</f>
        <v/>
      </c>
      <c r="G121" s="127" t="str">
        <f ca="1">IF(OFFSET(prihlasky!$B$1,$CJ121,0)="","",(OFFSET(prihlasky!$B$1,$CJ121,0)))</f>
        <v/>
      </c>
      <c r="H121" s="127">
        <f ca="1">OFFSET(prihlasky!$I$1,$CJ121,0)</f>
        <v>0</v>
      </c>
      <c r="I121" s="127">
        <f ca="1">OFFSET(prihlasky!$A$1,$CJ121,0)</f>
        <v>0</v>
      </c>
      <c r="J121" s="126">
        <f t="shared" si="208"/>
        <v>0</v>
      </c>
      <c r="K121" s="159">
        <f t="shared" si="209"/>
        <v>0</v>
      </c>
      <c r="L121" s="131">
        <f t="shared" ca="1" si="210"/>
        <v>0</v>
      </c>
      <c r="M121" s="127" t="str">
        <f ca="1">IF(OR(CH121=0,ISERROR(MATCH(I121,KKoef!E:E,0))),"",MATCH(I121,KKoef!E:E,0)-1)</f>
        <v/>
      </c>
      <c r="N121" s="127" t="str">
        <f ca="1">IF(M121="","",OFFSET(KKoef!$B$1,M121,0))</f>
        <v/>
      </c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250"/>
      <c r="AA121" s="119">
        <f t="shared" ca="1" si="201"/>
        <v>0</v>
      </c>
      <c r="AB121" s="252">
        <f t="shared" si="197"/>
        <v>0</v>
      </c>
      <c r="AC121" s="119">
        <f t="shared" si="198"/>
        <v>0</v>
      </c>
      <c r="AD121" s="252">
        <f t="shared" si="199"/>
        <v>0</v>
      </c>
      <c r="AE121" s="170">
        <f t="shared" ca="1" si="202"/>
        <v>0</v>
      </c>
      <c r="AF121" s="22"/>
      <c r="AG121" s="224"/>
      <c r="AH121" s="194"/>
      <c r="AI121" s="194"/>
      <c r="AJ121" s="194"/>
      <c r="AK121" s="225"/>
      <c r="AL121" s="224"/>
      <c r="AM121" s="194"/>
      <c r="AN121" s="194"/>
      <c r="AO121" s="194"/>
      <c r="AP121" s="225"/>
      <c r="AQ121" s="224"/>
      <c r="AR121" s="194"/>
      <c r="AS121" s="194"/>
      <c r="AT121" s="194"/>
      <c r="AU121" s="225"/>
      <c r="AV121" s="224"/>
      <c r="AW121" s="194"/>
      <c r="AX121" s="194"/>
      <c r="AY121" s="194"/>
      <c r="AZ121" s="225"/>
      <c r="BA121" s="224"/>
      <c r="BB121" s="194"/>
      <c r="BC121" s="194"/>
      <c r="BD121" s="194"/>
      <c r="BE121" s="225"/>
      <c r="BF121" s="224"/>
      <c r="BG121" s="194"/>
      <c r="BH121" s="194"/>
      <c r="BI121" s="194"/>
      <c r="BJ121" s="225"/>
      <c r="BK121" s="212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215"/>
      <c r="BW121" s="160"/>
      <c r="BX121" s="160"/>
      <c r="BY121" s="160"/>
      <c r="BZ121" s="160"/>
      <c r="CA121" s="160"/>
      <c r="CB121" s="160"/>
      <c r="CC121" s="160"/>
      <c r="CD121" s="160"/>
      <c r="CE121" s="160"/>
      <c r="CF121" s="160"/>
      <c r="CG121" s="69">
        <f t="shared" si="204"/>
        <v>0</v>
      </c>
      <c r="CH121" s="26">
        <f t="shared" si="203"/>
        <v>0</v>
      </c>
      <c r="CJ121" s="39">
        <v>113</v>
      </c>
      <c r="CK121" s="16">
        <f t="shared" si="211"/>
        <v>0</v>
      </c>
      <c r="CL121" s="51">
        <f t="shared" ca="1" si="257"/>
        <v>0</v>
      </c>
      <c r="CM121" s="51">
        <f t="shared" ca="1" si="257"/>
        <v>0</v>
      </c>
      <c r="CN121" s="51">
        <f t="shared" ca="1" si="257"/>
        <v>0</v>
      </c>
      <c r="CO121" s="51">
        <f t="shared" ca="1" si="212"/>
        <v>0</v>
      </c>
      <c r="CQ121" s="107">
        <f t="shared" si="213"/>
        <v>0</v>
      </c>
      <c r="CR121" s="107">
        <f t="shared" si="214"/>
        <v>0</v>
      </c>
      <c r="CS121" s="107">
        <f t="shared" si="215"/>
        <v>0</v>
      </c>
      <c r="CT121" s="107">
        <f t="shared" si="216"/>
        <v>0</v>
      </c>
      <c r="CU121" s="107">
        <f t="shared" si="217"/>
        <v>0</v>
      </c>
      <c r="CV121" s="107">
        <f t="shared" si="218"/>
        <v>0</v>
      </c>
      <c r="CW121" s="107">
        <f t="shared" si="219"/>
        <v>0</v>
      </c>
      <c r="CX121" s="107">
        <f t="shared" si="220"/>
        <v>0</v>
      </c>
      <c r="CY121" s="107">
        <f t="shared" si="221"/>
        <v>0</v>
      </c>
      <c r="CZ121" s="107">
        <f t="shared" si="222"/>
        <v>0</v>
      </c>
      <c r="DA121" s="107">
        <f t="shared" si="223"/>
        <v>0</v>
      </c>
      <c r="DB121" s="107">
        <f t="shared" si="224"/>
        <v>0</v>
      </c>
      <c r="DC121" s="107">
        <f t="shared" si="225"/>
        <v>0</v>
      </c>
      <c r="DD121" s="107">
        <f t="shared" si="226"/>
        <v>0</v>
      </c>
      <c r="DE121" s="107">
        <f t="shared" si="227"/>
        <v>0</v>
      </c>
      <c r="DF121" s="107">
        <f t="shared" si="228"/>
        <v>0</v>
      </c>
      <c r="DG121" s="107">
        <f t="shared" si="229"/>
        <v>0</v>
      </c>
      <c r="DH121" s="107">
        <f t="shared" si="230"/>
        <v>0</v>
      </c>
      <c r="DI121" s="107">
        <f t="shared" si="231"/>
        <v>0</v>
      </c>
      <c r="DJ121" s="107">
        <f t="shared" si="232"/>
        <v>0</v>
      </c>
      <c r="DK121" s="107">
        <f t="shared" si="233"/>
        <v>0</v>
      </c>
      <c r="DL121" s="107">
        <f t="shared" si="234"/>
        <v>0</v>
      </c>
      <c r="DM121" s="107">
        <f t="shared" si="235"/>
        <v>0</v>
      </c>
      <c r="DN121" s="107">
        <f t="shared" si="236"/>
        <v>0</v>
      </c>
      <c r="DO121" s="107">
        <f t="shared" si="237"/>
        <v>0</v>
      </c>
      <c r="DP121" s="107">
        <f t="shared" si="238"/>
        <v>0</v>
      </c>
      <c r="DQ121" s="107">
        <f t="shared" si="239"/>
        <v>0</v>
      </c>
      <c r="DR121" s="107">
        <f t="shared" si="240"/>
        <v>0</v>
      </c>
      <c r="DS121" s="107">
        <f t="shared" si="241"/>
        <v>0</v>
      </c>
      <c r="DT121" s="107">
        <f t="shared" si="242"/>
        <v>0</v>
      </c>
      <c r="DV121" s="107">
        <f t="shared" si="243"/>
        <v>0</v>
      </c>
      <c r="DW121" s="107">
        <f t="shared" si="244"/>
        <v>0</v>
      </c>
      <c r="DX121" s="107">
        <f t="shared" si="245"/>
        <v>0</v>
      </c>
      <c r="DY121" s="107">
        <f t="shared" si="246"/>
        <v>0</v>
      </c>
      <c r="DZ121" s="107">
        <f t="shared" si="247"/>
        <v>0</v>
      </c>
      <c r="EA121" s="107">
        <f t="shared" si="248"/>
        <v>0</v>
      </c>
      <c r="EB121" s="107">
        <f t="shared" si="249"/>
        <v>0</v>
      </c>
      <c r="EC121" s="107">
        <f t="shared" si="250"/>
        <v>0</v>
      </c>
      <c r="ED121" s="107">
        <f t="shared" si="251"/>
        <v>0</v>
      </c>
      <c r="EE121" s="107">
        <f t="shared" si="252"/>
        <v>0</v>
      </c>
      <c r="EG121" s="195">
        <f t="shared" si="253"/>
        <v>0</v>
      </c>
      <c r="EH121" s="195">
        <f t="shared" si="254"/>
        <v>0</v>
      </c>
      <c r="EI121" s="195">
        <f t="shared" si="255"/>
        <v>0</v>
      </c>
      <c r="EJ121" s="195">
        <f t="shared" si="256"/>
        <v>0</v>
      </c>
      <c r="EK121" s="195">
        <f t="shared" si="191"/>
        <v>0</v>
      </c>
      <c r="EL121" s="195">
        <f t="shared" si="192"/>
        <v>0</v>
      </c>
      <c r="EM121" s="195">
        <f t="shared" si="193"/>
        <v>0</v>
      </c>
      <c r="EN121" s="195">
        <f t="shared" si="194"/>
        <v>0</v>
      </c>
      <c r="EO121" s="195">
        <f t="shared" si="195"/>
        <v>0</v>
      </c>
      <c r="EP121" s="195">
        <f t="shared" si="196"/>
        <v>0</v>
      </c>
    </row>
    <row r="122" spans="2:146" x14ac:dyDescent="0.2">
      <c r="B122" s="126">
        <f t="shared" si="137"/>
        <v>1</v>
      </c>
      <c r="C122" s="126" t="str">
        <f t="shared" ca="1" si="205"/>
        <v/>
      </c>
      <c r="D122" s="126" t="str">
        <f t="shared" ca="1" si="206"/>
        <v/>
      </c>
      <c r="E122" s="126" t="str">
        <f t="shared" ca="1" si="207"/>
        <v/>
      </c>
      <c r="F122" s="127" t="str">
        <f ca="1">OFFSET(prihlasky!$H$1,$CJ122,0)</f>
        <v/>
      </c>
      <c r="G122" s="127" t="str">
        <f ca="1">IF(OFFSET(prihlasky!$B$1,$CJ122,0)="","",(OFFSET(prihlasky!$B$1,$CJ122,0)))</f>
        <v/>
      </c>
      <c r="H122" s="127">
        <f ca="1">OFFSET(prihlasky!$I$1,$CJ122,0)</f>
        <v>0</v>
      </c>
      <c r="I122" s="127">
        <f ca="1">OFFSET(prihlasky!$A$1,$CJ122,0)</f>
        <v>0</v>
      </c>
      <c r="J122" s="126">
        <f t="shared" si="208"/>
        <v>0</v>
      </c>
      <c r="K122" s="159">
        <f t="shared" si="209"/>
        <v>0</v>
      </c>
      <c r="L122" s="131">
        <f t="shared" ca="1" si="210"/>
        <v>0</v>
      </c>
      <c r="M122" s="127" t="str">
        <f ca="1">IF(OR(CH122=0,ISERROR(MATCH(I122,KKoef!E:E,0))),"",MATCH(I122,KKoef!E:E,0)-1)</f>
        <v/>
      </c>
      <c r="N122" s="127" t="str">
        <f ca="1">IF(M122="","",OFFSET(KKoef!$B$1,M122,0))</f>
        <v/>
      </c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250"/>
      <c r="AA122" s="119">
        <f t="shared" ca="1" si="201"/>
        <v>0</v>
      </c>
      <c r="AB122" s="252">
        <f t="shared" si="197"/>
        <v>0</v>
      </c>
      <c r="AC122" s="119">
        <f t="shared" si="198"/>
        <v>0</v>
      </c>
      <c r="AD122" s="252">
        <f t="shared" si="199"/>
        <v>0</v>
      </c>
      <c r="AE122" s="170">
        <f t="shared" ca="1" si="202"/>
        <v>0</v>
      </c>
      <c r="AF122" s="22"/>
      <c r="AG122" s="224"/>
      <c r="AH122" s="194"/>
      <c r="AI122" s="194"/>
      <c r="AJ122" s="194"/>
      <c r="AK122" s="225"/>
      <c r="AL122" s="224"/>
      <c r="AM122" s="194"/>
      <c r="AN122" s="194"/>
      <c r="AO122" s="194"/>
      <c r="AP122" s="225"/>
      <c r="AQ122" s="224"/>
      <c r="AR122" s="194"/>
      <c r="AS122" s="194"/>
      <c r="AT122" s="194"/>
      <c r="AU122" s="225"/>
      <c r="AV122" s="224"/>
      <c r="AW122" s="194"/>
      <c r="AX122" s="194"/>
      <c r="AY122" s="194"/>
      <c r="AZ122" s="225"/>
      <c r="BA122" s="224"/>
      <c r="BB122" s="194"/>
      <c r="BC122" s="194"/>
      <c r="BD122" s="194"/>
      <c r="BE122" s="225"/>
      <c r="BF122" s="224"/>
      <c r="BG122" s="194"/>
      <c r="BH122" s="194"/>
      <c r="BI122" s="194"/>
      <c r="BJ122" s="225"/>
      <c r="BK122" s="212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215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69">
        <f t="shared" si="204"/>
        <v>0</v>
      </c>
      <c r="CH122" s="26">
        <f t="shared" si="203"/>
        <v>0</v>
      </c>
      <c r="CJ122" s="39">
        <v>114</v>
      </c>
      <c r="CK122" s="16">
        <f t="shared" si="211"/>
        <v>0</v>
      </c>
      <c r="CL122" s="51">
        <f t="shared" ca="1" si="257"/>
        <v>0</v>
      </c>
      <c r="CM122" s="51">
        <f t="shared" ca="1" si="257"/>
        <v>0</v>
      </c>
      <c r="CN122" s="51">
        <f t="shared" ca="1" si="257"/>
        <v>0</v>
      </c>
      <c r="CO122" s="51">
        <f t="shared" ca="1" si="212"/>
        <v>0</v>
      </c>
      <c r="CQ122" s="107">
        <f t="shared" si="213"/>
        <v>0</v>
      </c>
      <c r="CR122" s="107">
        <f t="shared" si="214"/>
        <v>0</v>
      </c>
      <c r="CS122" s="107">
        <f t="shared" si="215"/>
        <v>0</v>
      </c>
      <c r="CT122" s="107">
        <f t="shared" si="216"/>
        <v>0</v>
      </c>
      <c r="CU122" s="107">
        <f t="shared" si="217"/>
        <v>0</v>
      </c>
      <c r="CV122" s="107">
        <f t="shared" si="218"/>
        <v>0</v>
      </c>
      <c r="CW122" s="107">
        <f t="shared" si="219"/>
        <v>0</v>
      </c>
      <c r="CX122" s="107">
        <f t="shared" si="220"/>
        <v>0</v>
      </c>
      <c r="CY122" s="107">
        <f t="shared" si="221"/>
        <v>0</v>
      </c>
      <c r="CZ122" s="107">
        <f t="shared" si="222"/>
        <v>0</v>
      </c>
      <c r="DA122" s="107">
        <f t="shared" si="223"/>
        <v>0</v>
      </c>
      <c r="DB122" s="107">
        <f t="shared" si="224"/>
        <v>0</v>
      </c>
      <c r="DC122" s="107">
        <f t="shared" si="225"/>
        <v>0</v>
      </c>
      <c r="DD122" s="107">
        <f t="shared" si="226"/>
        <v>0</v>
      </c>
      <c r="DE122" s="107">
        <f t="shared" si="227"/>
        <v>0</v>
      </c>
      <c r="DF122" s="107">
        <f t="shared" si="228"/>
        <v>0</v>
      </c>
      <c r="DG122" s="107">
        <f t="shared" si="229"/>
        <v>0</v>
      </c>
      <c r="DH122" s="107">
        <f t="shared" si="230"/>
        <v>0</v>
      </c>
      <c r="DI122" s="107">
        <f t="shared" si="231"/>
        <v>0</v>
      </c>
      <c r="DJ122" s="107">
        <f t="shared" si="232"/>
        <v>0</v>
      </c>
      <c r="DK122" s="107">
        <f t="shared" si="233"/>
        <v>0</v>
      </c>
      <c r="DL122" s="107">
        <f t="shared" si="234"/>
        <v>0</v>
      </c>
      <c r="DM122" s="107">
        <f t="shared" si="235"/>
        <v>0</v>
      </c>
      <c r="DN122" s="107">
        <f t="shared" si="236"/>
        <v>0</v>
      </c>
      <c r="DO122" s="107">
        <f t="shared" si="237"/>
        <v>0</v>
      </c>
      <c r="DP122" s="107">
        <f t="shared" si="238"/>
        <v>0</v>
      </c>
      <c r="DQ122" s="107">
        <f t="shared" si="239"/>
        <v>0</v>
      </c>
      <c r="DR122" s="107">
        <f t="shared" si="240"/>
        <v>0</v>
      </c>
      <c r="DS122" s="107">
        <f t="shared" si="241"/>
        <v>0</v>
      </c>
      <c r="DT122" s="107">
        <f t="shared" si="242"/>
        <v>0</v>
      </c>
      <c r="DV122" s="107">
        <f t="shared" si="243"/>
        <v>0</v>
      </c>
      <c r="DW122" s="107">
        <f t="shared" si="244"/>
        <v>0</v>
      </c>
      <c r="DX122" s="107">
        <f t="shared" si="245"/>
        <v>0</v>
      </c>
      <c r="DY122" s="107">
        <f t="shared" si="246"/>
        <v>0</v>
      </c>
      <c r="DZ122" s="107">
        <f t="shared" si="247"/>
        <v>0</v>
      </c>
      <c r="EA122" s="107">
        <f t="shared" si="248"/>
        <v>0</v>
      </c>
      <c r="EB122" s="107">
        <f t="shared" si="249"/>
        <v>0</v>
      </c>
      <c r="EC122" s="107">
        <f t="shared" si="250"/>
        <v>0</v>
      </c>
      <c r="ED122" s="107">
        <f t="shared" si="251"/>
        <v>0</v>
      </c>
      <c r="EE122" s="107">
        <f t="shared" si="252"/>
        <v>0</v>
      </c>
      <c r="EG122" s="195">
        <f t="shared" si="253"/>
        <v>0</v>
      </c>
      <c r="EH122" s="195">
        <f t="shared" si="254"/>
        <v>0</v>
      </c>
      <c r="EI122" s="195">
        <f t="shared" si="255"/>
        <v>0</v>
      </c>
      <c r="EJ122" s="195">
        <f t="shared" si="256"/>
        <v>0</v>
      </c>
      <c r="EK122" s="195">
        <f t="shared" si="191"/>
        <v>0</v>
      </c>
      <c r="EL122" s="195">
        <f t="shared" si="192"/>
        <v>0</v>
      </c>
      <c r="EM122" s="195">
        <f t="shared" si="193"/>
        <v>0</v>
      </c>
      <c r="EN122" s="195">
        <f t="shared" si="194"/>
        <v>0</v>
      </c>
      <c r="EO122" s="195">
        <f t="shared" si="195"/>
        <v>0</v>
      </c>
      <c r="EP122" s="195">
        <f t="shared" si="196"/>
        <v>0</v>
      </c>
    </row>
    <row r="123" spans="2:146" x14ac:dyDescent="0.2">
      <c r="B123" s="126">
        <f t="shared" si="137"/>
        <v>1</v>
      </c>
      <c r="C123" s="126" t="str">
        <f t="shared" ca="1" si="205"/>
        <v/>
      </c>
      <c r="D123" s="126" t="str">
        <f t="shared" ca="1" si="206"/>
        <v/>
      </c>
      <c r="E123" s="126" t="str">
        <f t="shared" ca="1" si="207"/>
        <v/>
      </c>
      <c r="F123" s="127" t="str">
        <f ca="1">OFFSET(prihlasky!$H$1,$CJ123,0)</f>
        <v/>
      </c>
      <c r="G123" s="127" t="str">
        <f ca="1">IF(OFFSET(prihlasky!$B$1,$CJ123,0)="","",(OFFSET(prihlasky!$B$1,$CJ123,0)))</f>
        <v/>
      </c>
      <c r="H123" s="127">
        <f ca="1">OFFSET(prihlasky!$I$1,$CJ123,0)</f>
        <v>0</v>
      </c>
      <c r="I123" s="127">
        <f ca="1">OFFSET(prihlasky!$A$1,$CJ123,0)</f>
        <v>0</v>
      </c>
      <c r="J123" s="126">
        <f t="shared" si="208"/>
        <v>0</v>
      </c>
      <c r="K123" s="159">
        <f t="shared" si="209"/>
        <v>0</v>
      </c>
      <c r="L123" s="131">
        <f t="shared" ca="1" si="210"/>
        <v>0</v>
      </c>
      <c r="M123" s="127" t="str">
        <f ca="1">IF(OR(CH123=0,ISERROR(MATCH(I123,KKoef!E:E,0))),"",MATCH(I123,KKoef!E:E,0)-1)</f>
        <v/>
      </c>
      <c r="N123" s="127" t="str">
        <f ca="1">IF(M123="","",OFFSET(KKoef!$B$1,M123,0))</f>
        <v/>
      </c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250"/>
      <c r="AA123" s="119">
        <f t="shared" ca="1" si="201"/>
        <v>0</v>
      </c>
      <c r="AB123" s="252">
        <f t="shared" si="197"/>
        <v>0</v>
      </c>
      <c r="AC123" s="119">
        <f t="shared" si="198"/>
        <v>0</v>
      </c>
      <c r="AD123" s="252">
        <f t="shared" si="199"/>
        <v>0</v>
      </c>
      <c r="AE123" s="170">
        <f t="shared" ca="1" si="202"/>
        <v>0</v>
      </c>
      <c r="AF123" s="22"/>
      <c r="AG123" s="224"/>
      <c r="AH123" s="194"/>
      <c r="AI123" s="194"/>
      <c r="AJ123" s="194"/>
      <c r="AK123" s="225"/>
      <c r="AL123" s="224"/>
      <c r="AM123" s="194"/>
      <c r="AN123" s="194"/>
      <c r="AO123" s="194"/>
      <c r="AP123" s="225"/>
      <c r="AQ123" s="224"/>
      <c r="AR123" s="194"/>
      <c r="AS123" s="194"/>
      <c r="AT123" s="194"/>
      <c r="AU123" s="225"/>
      <c r="AV123" s="224"/>
      <c r="AW123" s="194"/>
      <c r="AX123" s="194"/>
      <c r="AY123" s="194"/>
      <c r="AZ123" s="225"/>
      <c r="BA123" s="224"/>
      <c r="BB123" s="194"/>
      <c r="BC123" s="194"/>
      <c r="BD123" s="194"/>
      <c r="BE123" s="225"/>
      <c r="BF123" s="224"/>
      <c r="BG123" s="194"/>
      <c r="BH123" s="194"/>
      <c r="BI123" s="194"/>
      <c r="BJ123" s="225"/>
      <c r="BK123" s="212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215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69">
        <f t="shared" si="204"/>
        <v>0</v>
      </c>
      <c r="CH123" s="26">
        <f t="shared" si="203"/>
        <v>0</v>
      </c>
      <c r="CJ123" s="39">
        <v>115</v>
      </c>
      <c r="CK123" s="16">
        <f t="shared" si="211"/>
        <v>0</v>
      </c>
      <c r="CL123" s="51">
        <f t="shared" ca="1" si="257"/>
        <v>0</v>
      </c>
      <c r="CM123" s="51">
        <f t="shared" ca="1" si="257"/>
        <v>0</v>
      </c>
      <c r="CN123" s="51">
        <f t="shared" ca="1" si="257"/>
        <v>0</v>
      </c>
      <c r="CO123" s="51">
        <f t="shared" ca="1" si="212"/>
        <v>0</v>
      </c>
      <c r="CQ123" s="107">
        <f t="shared" si="213"/>
        <v>0</v>
      </c>
      <c r="CR123" s="107">
        <f t="shared" si="214"/>
        <v>0</v>
      </c>
      <c r="CS123" s="107">
        <f t="shared" si="215"/>
        <v>0</v>
      </c>
      <c r="CT123" s="107">
        <f t="shared" si="216"/>
        <v>0</v>
      </c>
      <c r="CU123" s="107">
        <f t="shared" si="217"/>
        <v>0</v>
      </c>
      <c r="CV123" s="107">
        <f t="shared" si="218"/>
        <v>0</v>
      </c>
      <c r="CW123" s="107">
        <f t="shared" si="219"/>
        <v>0</v>
      </c>
      <c r="CX123" s="107">
        <f t="shared" si="220"/>
        <v>0</v>
      </c>
      <c r="CY123" s="107">
        <f t="shared" si="221"/>
        <v>0</v>
      </c>
      <c r="CZ123" s="107">
        <f t="shared" si="222"/>
        <v>0</v>
      </c>
      <c r="DA123" s="107">
        <f t="shared" si="223"/>
        <v>0</v>
      </c>
      <c r="DB123" s="107">
        <f t="shared" si="224"/>
        <v>0</v>
      </c>
      <c r="DC123" s="107">
        <f t="shared" si="225"/>
        <v>0</v>
      </c>
      <c r="DD123" s="107">
        <f t="shared" si="226"/>
        <v>0</v>
      </c>
      <c r="DE123" s="107">
        <f t="shared" si="227"/>
        <v>0</v>
      </c>
      <c r="DF123" s="107">
        <f t="shared" si="228"/>
        <v>0</v>
      </c>
      <c r="DG123" s="107">
        <f t="shared" si="229"/>
        <v>0</v>
      </c>
      <c r="DH123" s="107">
        <f t="shared" si="230"/>
        <v>0</v>
      </c>
      <c r="DI123" s="107">
        <f t="shared" si="231"/>
        <v>0</v>
      </c>
      <c r="DJ123" s="107">
        <f t="shared" si="232"/>
        <v>0</v>
      </c>
      <c r="DK123" s="107">
        <f t="shared" si="233"/>
        <v>0</v>
      </c>
      <c r="DL123" s="107">
        <f t="shared" si="234"/>
        <v>0</v>
      </c>
      <c r="DM123" s="107">
        <f t="shared" si="235"/>
        <v>0</v>
      </c>
      <c r="DN123" s="107">
        <f t="shared" si="236"/>
        <v>0</v>
      </c>
      <c r="DO123" s="107">
        <f t="shared" si="237"/>
        <v>0</v>
      </c>
      <c r="DP123" s="107">
        <f t="shared" si="238"/>
        <v>0</v>
      </c>
      <c r="DQ123" s="107">
        <f t="shared" si="239"/>
        <v>0</v>
      </c>
      <c r="DR123" s="107">
        <f t="shared" si="240"/>
        <v>0</v>
      </c>
      <c r="DS123" s="107">
        <f t="shared" si="241"/>
        <v>0</v>
      </c>
      <c r="DT123" s="107">
        <f t="shared" si="242"/>
        <v>0</v>
      </c>
      <c r="DV123" s="107">
        <f t="shared" si="243"/>
        <v>0</v>
      </c>
      <c r="DW123" s="107">
        <f t="shared" si="244"/>
        <v>0</v>
      </c>
      <c r="DX123" s="107">
        <f t="shared" si="245"/>
        <v>0</v>
      </c>
      <c r="DY123" s="107">
        <f t="shared" si="246"/>
        <v>0</v>
      </c>
      <c r="DZ123" s="107">
        <f t="shared" si="247"/>
        <v>0</v>
      </c>
      <c r="EA123" s="107">
        <f t="shared" si="248"/>
        <v>0</v>
      </c>
      <c r="EB123" s="107">
        <f t="shared" si="249"/>
        <v>0</v>
      </c>
      <c r="EC123" s="107">
        <f t="shared" si="250"/>
        <v>0</v>
      </c>
      <c r="ED123" s="107">
        <f t="shared" si="251"/>
        <v>0</v>
      </c>
      <c r="EE123" s="107">
        <f t="shared" si="252"/>
        <v>0</v>
      </c>
      <c r="EG123" s="195">
        <f t="shared" si="253"/>
        <v>0</v>
      </c>
      <c r="EH123" s="195">
        <f t="shared" si="254"/>
        <v>0</v>
      </c>
      <c r="EI123" s="195">
        <f t="shared" si="255"/>
        <v>0</v>
      </c>
      <c r="EJ123" s="195">
        <f t="shared" si="256"/>
        <v>0</v>
      </c>
      <c r="EK123" s="195">
        <f t="shared" si="191"/>
        <v>0</v>
      </c>
      <c r="EL123" s="195">
        <f t="shared" si="192"/>
        <v>0</v>
      </c>
      <c r="EM123" s="195">
        <f t="shared" si="193"/>
        <v>0</v>
      </c>
      <c r="EN123" s="195">
        <f t="shared" si="194"/>
        <v>0</v>
      </c>
      <c r="EO123" s="195">
        <f t="shared" si="195"/>
        <v>0</v>
      </c>
      <c r="EP123" s="195">
        <f t="shared" si="196"/>
        <v>0</v>
      </c>
    </row>
    <row r="124" spans="2:146" x14ac:dyDescent="0.2">
      <c r="B124" s="126">
        <f t="shared" si="137"/>
        <v>1</v>
      </c>
      <c r="C124" s="126" t="str">
        <f t="shared" ca="1" si="205"/>
        <v/>
      </c>
      <c r="D124" s="126" t="str">
        <f t="shared" ca="1" si="206"/>
        <v/>
      </c>
      <c r="E124" s="126" t="str">
        <f t="shared" ca="1" si="207"/>
        <v/>
      </c>
      <c r="F124" s="127" t="str">
        <f ca="1">OFFSET(prihlasky!$H$1,$CJ124,0)</f>
        <v/>
      </c>
      <c r="G124" s="127" t="str">
        <f ca="1">IF(OFFSET(prihlasky!$B$1,$CJ124,0)="","",(OFFSET(prihlasky!$B$1,$CJ124,0)))</f>
        <v/>
      </c>
      <c r="H124" s="127">
        <f ca="1">OFFSET(prihlasky!$I$1,$CJ124,0)</f>
        <v>0</v>
      </c>
      <c r="I124" s="127">
        <f ca="1">OFFSET(prihlasky!$A$1,$CJ124,0)</f>
        <v>0</v>
      </c>
      <c r="J124" s="126">
        <f t="shared" si="208"/>
        <v>0</v>
      </c>
      <c r="K124" s="159">
        <f t="shared" si="209"/>
        <v>0</v>
      </c>
      <c r="L124" s="131">
        <f t="shared" ca="1" si="210"/>
        <v>0</v>
      </c>
      <c r="M124" s="127" t="str">
        <f ca="1">IF(OR(CH124=0,ISERROR(MATCH(I124,KKoef!E:E,0))),"",MATCH(I124,KKoef!E:E,0)-1)</f>
        <v/>
      </c>
      <c r="N124" s="127" t="str">
        <f ca="1">IF(M124="","",OFFSET(KKoef!$B$1,M124,0))</f>
        <v/>
      </c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250"/>
      <c r="AA124" s="119">
        <f t="shared" ca="1" si="201"/>
        <v>0</v>
      </c>
      <c r="AB124" s="252">
        <f t="shared" si="197"/>
        <v>0</v>
      </c>
      <c r="AC124" s="119">
        <f t="shared" si="198"/>
        <v>0</v>
      </c>
      <c r="AD124" s="252">
        <f t="shared" si="199"/>
        <v>0</v>
      </c>
      <c r="AE124" s="170">
        <f t="shared" ca="1" si="202"/>
        <v>0</v>
      </c>
      <c r="AF124" s="22"/>
      <c r="AG124" s="224"/>
      <c r="AH124" s="194"/>
      <c r="AI124" s="194"/>
      <c r="AJ124" s="194"/>
      <c r="AK124" s="225"/>
      <c r="AL124" s="224"/>
      <c r="AM124" s="194"/>
      <c r="AN124" s="194"/>
      <c r="AO124" s="194"/>
      <c r="AP124" s="225"/>
      <c r="AQ124" s="224"/>
      <c r="AR124" s="194"/>
      <c r="AS124" s="194"/>
      <c r="AT124" s="194"/>
      <c r="AU124" s="225"/>
      <c r="AV124" s="224"/>
      <c r="AW124" s="194"/>
      <c r="AX124" s="194"/>
      <c r="AY124" s="194"/>
      <c r="AZ124" s="225"/>
      <c r="BA124" s="224"/>
      <c r="BB124" s="194"/>
      <c r="BC124" s="194"/>
      <c r="BD124" s="194"/>
      <c r="BE124" s="225"/>
      <c r="BF124" s="224"/>
      <c r="BG124" s="194"/>
      <c r="BH124" s="194"/>
      <c r="BI124" s="194"/>
      <c r="BJ124" s="225"/>
      <c r="BK124" s="212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215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69">
        <f t="shared" si="204"/>
        <v>0</v>
      </c>
      <c r="CH124" s="26">
        <f t="shared" si="203"/>
        <v>0</v>
      </c>
      <c r="CJ124" s="39">
        <v>116</v>
      </c>
      <c r="CK124" s="16">
        <f t="shared" si="211"/>
        <v>0</v>
      </c>
      <c r="CL124" s="51">
        <f t="shared" ca="1" si="257"/>
        <v>0</v>
      </c>
      <c r="CM124" s="51">
        <f t="shared" ca="1" si="257"/>
        <v>0</v>
      </c>
      <c r="CN124" s="51">
        <f t="shared" ca="1" si="257"/>
        <v>0</v>
      </c>
      <c r="CO124" s="51">
        <f t="shared" ca="1" si="212"/>
        <v>0</v>
      </c>
      <c r="CQ124" s="107">
        <f t="shared" si="213"/>
        <v>0</v>
      </c>
      <c r="CR124" s="107">
        <f t="shared" si="214"/>
        <v>0</v>
      </c>
      <c r="CS124" s="107">
        <f t="shared" si="215"/>
        <v>0</v>
      </c>
      <c r="CT124" s="107">
        <f t="shared" si="216"/>
        <v>0</v>
      </c>
      <c r="CU124" s="107">
        <f t="shared" si="217"/>
        <v>0</v>
      </c>
      <c r="CV124" s="107">
        <f t="shared" si="218"/>
        <v>0</v>
      </c>
      <c r="CW124" s="107">
        <f t="shared" si="219"/>
        <v>0</v>
      </c>
      <c r="CX124" s="107">
        <f t="shared" si="220"/>
        <v>0</v>
      </c>
      <c r="CY124" s="107">
        <f t="shared" si="221"/>
        <v>0</v>
      </c>
      <c r="CZ124" s="107">
        <f t="shared" si="222"/>
        <v>0</v>
      </c>
      <c r="DA124" s="107">
        <f t="shared" si="223"/>
        <v>0</v>
      </c>
      <c r="DB124" s="107">
        <f t="shared" si="224"/>
        <v>0</v>
      </c>
      <c r="DC124" s="107">
        <f t="shared" si="225"/>
        <v>0</v>
      </c>
      <c r="DD124" s="107">
        <f t="shared" si="226"/>
        <v>0</v>
      </c>
      <c r="DE124" s="107">
        <f t="shared" si="227"/>
        <v>0</v>
      </c>
      <c r="DF124" s="107">
        <f t="shared" si="228"/>
        <v>0</v>
      </c>
      <c r="DG124" s="107">
        <f t="shared" si="229"/>
        <v>0</v>
      </c>
      <c r="DH124" s="107">
        <f t="shared" si="230"/>
        <v>0</v>
      </c>
      <c r="DI124" s="107">
        <f t="shared" si="231"/>
        <v>0</v>
      </c>
      <c r="DJ124" s="107">
        <f t="shared" si="232"/>
        <v>0</v>
      </c>
      <c r="DK124" s="107">
        <f t="shared" si="233"/>
        <v>0</v>
      </c>
      <c r="DL124" s="107">
        <f t="shared" si="234"/>
        <v>0</v>
      </c>
      <c r="DM124" s="107">
        <f t="shared" si="235"/>
        <v>0</v>
      </c>
      <c r="DN124" s="107">
        <f t="shared" si="236"/>
        <v>0</v>
      </c>
      <c r="DO124" s="107">
        <f t="shared" si="237"/>
        <v>0</v>
      </c>
      <c r="DP124" s="107">
        <f t="shared" si="238"/>
        <v>0</v>
      </c>
      <c r="DQ124" s="107">
        <f t="shared" si="239"/>
        <v>0</v>
      </c>
      <c r="DR124" s="107">
        <f t="shared" si="240"/>
        <v>0</v>
      </c>
      <c r="DS124" s="107">
        <f t="shared" si="241"/>
        <v>0</v>
      </c>
      <c r="DT124" s="107">
        <f t="shared" si="242"/>
        <v>0</v>
      </c>
      <c r="DV124" s="107">
        <f t="shared" si="243"/>
        <v>0</v>
      </c>
      <c r="DW124" s="107">
        <f t="shared" si="244"/>
        <v>0</v>
      </c>
      <c r="DX124" s="107">
        <f t="shared" si="245"/>
        <v>0</v>
      </c>
      <c r="DY124" s="107">
        <f t="shared" si="246"/>
        <v>0</v>
      </c>
      <c r="DZ124" s="107">
        <f t="shared" si="247"/>
        <v>0</v>
      </c>
      <c r="EA124" s="107">
        <f t="shared" si="248"/>
        <v>0</v>
      </c>
      <c r="EB124" s="107">
        <f t="shared" si="249"/>
        <v>0</v>
      </c>
      <c r="EC124" s="107">
        <f t="shared" si="250"/>
        <v>0</v>
      </c>
      <c r="ED124" s="107">
        <f t="shared" si="251"/>
        <v>0</v>
      </c>
      <c r="EE124" s="107">
        <f t="shared" si="252"/>
        <v>0</v>
      </c>
      <c r="EG124" s="195">
        <f t="shared" si="253"/>
        <v>0</v>
      </c>
      <c r="EH124" s="195">
        <f t="shared" si="254"/>
        <v>0</v>
      </c>
      <c r="EI124" s="195">
        <f t="shared" si="255"/>
        <v>0</v>
      </c>
      <c r="EJ124" s="195">
        <f t="shared" si="256"/>
        <v>0</v>
      </c>
      <c r="EK124" s="195">
        <f t="shared" si="191"/>
        <v>0</v>
      </c>
      <c r="EL124" s="195">
        <f t="shared" si="192"/>
        <v>0</v>
      </c>
      <c r="EM124" s="195">
        <f t="shared" si="193"/>
        <v>0</v>
      </c>
      <c r="EN124" s="195">
        <f t="shared" si="194"/>
        <v>0</v>
      </c>
      <c r="EO124" s="195">
        <f t="shared" si="195"/>
        <v>0</v>
      </c>
      <c r="EP124" s="195">
        <f t="shared" si="196"/>
        <v>0</v>
      </c>
    </row>
    <row r="125" spans="2:146" x14ac:dyDescent="0.2">
      <c r="B125" s="126">
        <f t="shared" si="137"/>
        <v>1</v>
      </c>
      <c r="C125" s="126" t="str">
        <f t="shared" ca="1" si="205"/>
        <v/>
      </c>
      <c r="D125" s="126" t="str">
        <f t="shared" ca="1" si="206"/>
        <v/>
      </c>
      <c r="E125" s="126" t="str">
        <f t="shared" ca="1" si="207"/>
        <v/>
      </c>
      <c r="F125" s="127" t="str">
        <f ca="1">OFFSET(prihlasky!$H$1,$CJ125,0)</f>
        <v/>
      </c>
      <c r="G125" s="127" t="str">
        <f ca="1">IF(OFFSET(prihlasky!$B$1,$CJ125,0)="","",(OFFSET(prihlasky!$B$1,$CJ125,0)))</f>
        <v/>
      </c>
      <c r="H125" s="127">
        <f ca="1">OFFSET(prihlasky!$I$1,$CJ125,0)</f>
        <v>0</v>
      </c>
      <c r="I125" s="127">
        <f ca="1">OFFSET(prihlasky!$A$1,$CJ125,0)</f>
        <v>0</v>
      </c>
      <c r="J125" s="126">
        <f t="shared" si="208"/>
        <v>0</v>
      </c>
      <c r="K125" s="159">
        <f t="shared" si="209"/>
        <v>0</v>
      </c>
      <c r="L125" s="131">
        <f t="shared" ca="1" si="210"/>
        <v>0</v>
      </c>
      <c r="M125" s="127" t="str">
        <f ca="1">IF(OR(CH125=0,ISERROR(MATCH(I125,KKoef!E:E,0))),"",MATCH(I125,KKoef!E:E,0)-1)</f>
        <v/>
      </c>
      <c r="N125" s="127" t="str">
        <f ca="1">IF(M125="","",OFFSET(KKoef!$B$1,M125,0))</f>
        <v/>
      </c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250"/>
      <c r="AA125" s="119">
        <f t="shared" ca="1" si="201"/>
        <v>0</v>
      </c>
      <c r="AB125" s="252">
        <f t="shared" si="197"/>
        <v>0</v>
      </c>
      <c r="AC125" s="119">
        <f t="shared" si="198"/>
        <v>0</v>
      </c>
      <c r="AD125" s="252">
        <f t="shared" si="199"/>
        <v>0</v>
      </c>
      <c r="AE125" s="170">
        <f t="shared" ca="1" si="202"/>
        <v>0</v>
      </c>
      <c r="AF125" s="22"/>
      <c r="AG125" s="224"/>
      <c r="AH125" s="194"/>
      <c r="AI125" s="194"/>
      <c r="AJ125" s="194"/>
      <c r="AK125" s="225"/>
      <c r="AL125" s="224"/>
      <c r="AM125" s="194"/>
      <c r="AN125" s="194"/>
      <c r="AO125" s="194"/>
      <c r="AP125" s="225"/>
      <c r="AQ125" s="224"/>
      <c r="AR125" s="194"/>
      <c r="AS125" s="194"/>
      <c r="AT125" s="194"/>
      <c r="AU125" s="225"/>
      <c r="AV125" s="224"/>
      <c r="AW125" s="194"/>
      <c r="AX125" s="194"/>
      <c r="AY125" s="194"/>
      <c r="AZ125" s="225"/>
      <c r="BA125" s="224"/>
      <c r="BB125" s="194"/>
      <c r="BC125" s="194"/>
      <c r="BD125" s="194"/>
      <c r="BE125" s="225"/>
      <c r="BF125" s="224"/>
      <c r="BG125" s="194"/>
      <c r="BH125" s="194"/>
      <c r="BI125" s="194"/>
      <c r="BJ125" s="225"/>
      <c r="BK125" s="212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215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69">
        <f t="shared" si="204"/>
        <v>0</v>
      </c>
      <c r="CH125" s="26">
        <f t="shared" si="203"/>
        <v>0</v>
      </c>
      <c r="CJ125" s="39">
        <v>117</v>
      </c>
      <c r="CK125" s="16">
        <f t="shared" si="211"/>
        <v>0</v>
      </c>
      <c r="CL125" s="51">
        <f t="shared" ca="1" si="257"/>
        <v>0</v>
      </c>
      <c r="CM125" s="51">
        <f t="shared" ca="1" si="257"/>
        <v>0</v>
      </c>
      <c r="CN125" s="51">
        <f t="shared" ca="1" si="257"/>
        <v>0</v>
      </c>
      <c r="CO125" s="51">
        <f t="shared" ca="1" si="212"/>
        <v>0</v>
      </c>
      <c r="CQ125" s="107">
        <f t="shared" si="213"/>
        <v>0</v>
      </c>
      <c r="CR125" s="107">
        <f t="shared" si="214"/>
        <v>0</v>
      </c>
      <c r="CS125" s="107">
        <f t="shared" si="215"/>
        <v>0</v>
      </c>
      <c r="CT125" s="107">
        <f t="shared" si="216"/>
        <v>0</v>
      </c>
      <c r="CU125" s="107">
        <f t="shared" si="217"/>
        <v>0</v>
      </c>
      <c r="CV125" s="107">
        <f t="shared" si="218"/>
        <v>0</v>
      </c>
      <c r="CW125" s="107">
        <f t="shared" si="219"/>
        <v>0</v>
      </c>
      <c r="CX125" s="107">
        <f t="shared" si="220"/>
        <v>0</v>
      </c>
      <c r="CY125" s="107">
        <f t="shared" si="221"/>
        <v>0</v>
      </c>
      <c r="CZ125" s="107">
        <f t="shared" si="222"/>
        <v>0</v>
      </c>
      <c r="DA125" s="107">
        <f t="shared" si="223"/>
        <v>0</v>
      </c>
      <c r="DB125" s="107">
        <f t="shared" si="224"/>
        <v>0</v>
      </c>
      <c r="DC125" s="107">
        <f t="shared" si="225"/>
        <v>0</v>
      </c>
      <c r="DD125" s="107">
        <f t="shared" si="226"/>
        <v>0</v>
      </c>
      <c r="DE125" s="107">
        <f t="shared" si="227"/>
        <v>0</v>
      </c>
      <c r="DF125" s="107">
        <f t="shared" si="228"/>
        <v>0</v>
      </c>
      <c r="DG125" s="107">
        <f t="shared" si="229"/>
        <v>0</v>
      </c>
      <c r="DH125" s="107">
        <f t="shared" si="230"/>
        <v>0</v>
      </c>
      <c r="DI125" s="107">
        <f t="shared" si="231"/>
        <v>0</v>
      </c>
      <c r="DJ125" s="107">
        <f t="shared" si="232"/>
        <v>0</v>
      </c>
      <c r="DK125" s="107">
        <f t="shared" si="233"/>
        <v>0</v>
      </c>
      <c r="DL125" s="107">
        <f t="shared" si="234"/>
        <v>0</v>
      </c>
      <c r="DM125" s="107">
        <f t="shared" si="235"/>
        <v>0</v>
      </c>
      <c r="DN125" s="107">
        <f t="shared" si="236"/>
        <v>0</v>
      </c>
      <c r="DO125" s="107">
        <f t="shared" si="237"/>
        <v>0</v>
      </c>
      <c r="DP125" s="107">
        <f t="shared" si="238"/>
        <v>0</v>
      </c>
      <c r="DQ125" s="107">
        <f t="shared" si="239"/>
        <v>0</v>
      </c>
      <c r="DR125" s="107">
        <f t="shared" si="240"/>
        <v>0</v>
      </c>
      <c r="DS125" s="107">
        <f t="shared" si="241"/>
        <v>0</v>
      </c>
      <c r="DT125" s="107">
        <f t="shared" si="242"/>
        <v>0</v>
      </c>
      <c r="DV125" s="107">
        <f t="shared" si="243"/>
        <v>0</v>
      </c>
      <c r="DW125" s="107">
        <f t="shared" si="244"/>
        <v>0</v>
      </c>
      <c r="DX125" s="107">
        <f t="shared" si="245"/>
        <v>0</v>
      </c>
      <c r="DY125" s="107">
        <f t="shared" si="246"/>
        <v>0</v>
      </c>
      <c r="DZ125" s="107">
        <f t="shared" si="247"/>
        <v>0</v>
      </c>
      <c r="EA125" s="107">
        <f t="shared" si="248"/>
        <v>0</v>
      </c>
      <c r="EB125" s="107">
        <f t="shared" si="249"/>
        <v>0</v>
      </c>
      <c r="EC125" s="107">
        <f t="shared" si="250"/>
        <v>0</v>
      </c>
      <c r="ED125" s="107">
        <f t="shared" si="251"/>
        <v>0</v>
      </c>
      <c r="EE125" s="107">
        <f t="shared" si="252"/>
        <v>0</v>
      </c>
      <c r="EG125" s="195">
        <f t="shared" si="253"/>
        <v>0</v>
      </c>
      <c r="EH125" s="195">
        <f t="shared" si="254"/>
        <v>0</v>
      </c>
      <c r="EI125" s="195">
        <f t="shared" si="255"/>
        <v>0</v>
      </c>
      <c r="EJ125" s="195">
        <f t="shared" si="256"/>
        <v>0</v>
      </c>
      <c r="EK125" s="195">
        <f t="shared" si="191"/>
        <v>0</v>
      </c>
      <c r="EL125" s="195">
        <f t="shared" si="192"/>
        <v>0</v>
      </c>
      <c r="EM125" s="195">
        <f t="shared" si="193"/>
        <v>0</v>
      </c>
      <c r="EN125" s="195">
        <f t="shared" si="194"/>
        <v>0</v>
      </c>
      <c r="EO125" s="195">
        <f t="shared" si="195"/>
        <v>0</v>
      </c>
      <c r="EP125" s="195">
        <f t="shared" si="196"/>
        <v>0</v>
      </c>
    </row>
    <row r="126" spans="2:146" x14ac:dyDescent="0.2">
      <c r="B126" s="126">
        <f t="shared" si="137"/>
        <v>1</v>
      </c>
      <c r="C126" s="126" t="str">
        <f t="shared" ca="1" si="205"/>
        <v/>
      </c>
      <c r="D126" s="126" t="str">
        <f t="shared" ca="1" si="206"/>
        <v/>
      </c>
      <c r="E126" s="126" t="str">
        <f t="shared" ca="1" si="207"/>
        <v/>
      </c>
      <c r="F126" s="127" t="str">
        <f ca="1">OFFSET(prihlasky!$H$1,$CJ126,0)</f>
        <v/>
      </c>
      <c r="G126" s="127" t="str">
        <f ca="1">IF(OFFSET(prihlasky!$B$1,$CJ126,0)="","",(OFFSET(prihlasky!$B$1,$CJ126,0)))</f>
        <v/>
      </c>
      <c r="H126" s="127">
        <f ca="1">OFFSET(prihlasky!$I$1,$CJ126,0)</f>
        <v>0</v>
      </c>
      <c r="I126" s="127">
        <f ca="1">OFFSET(prihlasky!$A$1,$CJ126,0)</f>
        <v>0</v>
      </c>
      <c r="J126" s="126">
        <f t="shared" si="208"/>
        <v>0</v>
      </c>
      <c r="K126" s="159">
        <f t="shared" si="209"/>
        <v>0</v>
      </c>
      <c r="L126" s="131">
        <f t="shared" ca="1" si="210"/>
        <v>0</v>
      </c>
      <c r="M126" s="127" t="str">
        <f ca="1">IF(OR(CH126=0,ISERROR(MATCH(I126,KKoef!E:E,0))),"",MATCH(I126,KKoef!E:E,0)-1)</f>
        <v/>
      </c>
      <c r="N126" s="127" t="str">
        <f ca="1">IF(M126="","",OFFSET(KKoef!$B$1,M126,0))</f>
        <v/>
      </c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250"/>
      <c r="AA126" s="119">
        <f t="shared" ca="1" si="201"/>
        <v>0</v>
      </c>
      <c r="AB126" s="252">
        <f t="shared" si="197"/>
        <v>0</v>
      </c>
      <c r="AC126" s="119">
        <f t="shared" si="198"/>
        <v>0</v>
      </c>
      <c r="AD126" s="252">
        <f t="shared" si="199"/>
        <v>0</v>
      </c>
      <c r="AE126" s="170">
        <f t="shared" ca="1" si="202"/>
        <v>0</v>
      </c>
      <c r="AF126" s="22"/>
      <c r="AG126" s="224"/>
      <c r="AH126" s="194"/>
      <c r="AI126" s="194"/>
      <c r="AJ126" s="194"/>
      <c r="AK126" s="225"/>
      <c r="AL126" s="224"/>
      <c r="AM126" s="194"/>
      <c r="AN126" s="194"/>
      <c r="AO126" s="194"/>
      <c r="AP126" s="225"/>
      <c r="AQ126" s="224"/>
      <c r="AR126" s="194"/>
      <c r="AS126" s="194"/>
      <c r="AT126" s="194"/>
      <c r="AU126" s="225"/>
      <c r="AV126" s="224"/>
      <c r="AW126" s="194"/>
      <c r="AX126" s="194"/>
      <c r="AY126" s="194"/>
      <c r="AZ126" s="225"/>
      <c r="BA126" s="224"/>
      <c r="BB126" s="194"/>
      <c r="BC126" s="194"/>
      <c r="BD126" s="194"/>
      <c r="BE126" s="225"/>
      <c r="BF126" s="224"/>
      <c r="BG126" s="194"/>
      <c r="BH126" s="194"/>
      <c r="BI126" s="194"/>
      <c r="BJ126" s="225"/>
      <c r="BK126" s="212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215"/>
      <c r="BW126" s="160"/>
      <c r="BX126" s="160"/>
      <c r="BY126" s="160"/>
      <c r="BZ126" s="160"/>
      <c r="CA126" s="160"/>
      <c r="CB126" s="160"/>
      <c r="CC126" s="160"/>
      <c r="CD126" s="160"/>
      <c r="CE126" s="160"/>
      <c r="CF126" s="160"/>
      <c r="CG126" s="69">
        <f t="shared" si="204"/>
        <v>0</v>
      </c>
      <c r="CH126" s="26">
        <f t="shared" si="203"/>
        <v>0</v>
      </c>
      <c r="CJ126" s="39">
        <v>118</v>
      </c>
      <c r="CK126" s="16">
        <f t="shared" si="211"/>
        <v>0</v>
      </c>
      <c r="CL126" s="51">
        <f t="shared" ca="1" si="257"/>
        <v>0</v>
      </c>
      <c r="CM126" s="51">
        <f t="shared" ca="1" si="257"/>
        <v>0</v>
      </c>
      <c r="CN126" s="51">
        <f t="shared" ca="1" si="257"/>
        <v>0</v>
      </c>
      <c r="CO126" s="51">
        <f t="shared" ca="1" si="212"/>
        <v>0</v>
      </c>
      <c r="CQ126" s="107">
        <f t="shared" si="213"/>
        <v>0</v>
      </c>
      <c r="CR126" s="107">
        <f t="shared" si="214"/>
        <v>0</v>
      </c>
      <c r="CS126" s="107">
        <f t="shared" si="215"/>
        <v>0</v>
      </c>
      <c r="CT126" s="107">
        <f t="shared" si="216"/>
        <v>0</v>
      </c>
      <c r="CU126" s="107">
        <f t="shared" si="217"/>
        <v>0</v>
      </c>
      <c r="CV126" s="107">
        <f t="shared" si="218"/>
        <v>0</v>
      </c>
      <c r="CW126" s="107">
        <f t="shared" si="219"/>
        <v>0</v>
      </c>
      <c r="CX126" s="107">
        <f t="shared" si="220"/>
        <v>0</v>
      </c>
      <c r="CY126" s="107">
        <f t="shared" si="221"/>
        <v>0</v>
      </c>
      <c r="CZ126" s="107">
        <f t="shared" si="222"/>
        <v>0</v>
      </c>
      <c r="DA126" s="107">
        <f t="shared" si="223"/>
        <v>0</v>
      </c>
      <c r="DB126" s="107">
        <f t="shared" si="224"/>
        <v>0</v>
      </c>
      <c r="DC126" s="107">
        <f t="shared" si="225"/>
        <v>0</v>
      </c>
      <c r="DD126" s="107">
        <f t="shared" si="226"/>
        <v>0</v>
      </c>
      <c r="DE126" s="107">
        <f t="shared" si="227"/>
        <v>0</v>
      </c>
      <c r="DF126" s="107">
        <f t="shared" si="228"/>
        <v>0</v>
      </c>
      <c r="DG126" s="107">
        <f t="shared" si="229"/>
        <v>0</v>
      </c>
      <c r="DH126" s="107">
        <f t="shared" si="230"/>
        <v>0</v>
      </c>
      <c r="DI126" s="107">
        <f t="shared" si="231"/>
        <v>0</v>
      </c>
      <c r="DJ126" s="107">
        <f t="shared" si="232"/>
        <v>0</v>
      </c>
      <c r="DK126" s="107">
        <f t="shared" si="233"/>
        <v>0</v>
      </c>
      <c r="DL126" s="107">
        <f t="shared" si="234"/>
        <v>0</v>
      </c>
      <c r="DM126" s="107">
        <f t="shared" si="235"/>
        <v>0</v>
      </c>
      <c r="DN126" s="107">
        <f t="shared" si="236"/>
        <v>0</v>
      </c>
      <c r="DO126" s="107">
        <f t="shared" si="237"/>
        <v>0</v>
      </c>
      <c r="DP126" s="107">
        <f t="shared" si="238"/>
        <v>0</v>
      </c>
      <c r="DQ126" s="107">
        <f t="shared" si="239"/>
        <v>0</v>
      </c>
      <c r="DR126" s="107">
        <f t="shared" si="240"/>
        <v>0</v>
      </c>
      <c r="DS126" s="107">
        <f t="shared" si="241"/>
        <v>0</v>
      </c>
      <c r="DT126" s="107">
        <f t="shared" si="242"/>
        <v>0</v>
      </c>
      <c r="DV126" s="107">
        <f t="shared" si="243"/>
        <v>0</v>
      </c>
      <c r="DW126" s="107">
        <f t="shared" si="244"/>
        <v>0</v>
      </c>
      <c r="DX126" s="107">
        <f t="shared" si="245"/>
        <v>0</v>
      </c>
      <c r="DY126" s="107">
        <f t="shared" si="246"/>
        <v>0</v>
      </c>
      <c r="DZ126" s="107">
        <f t="shared" si="247"/>
        <v>0</v>
      </c>
      <c r="EA126" s="107">
        <f t="shared" si="248"/>
        <v>0</v>
      </c>
      <c r="EB126" s="107">
        <f t="shared" si="249"/>
        <v>0</v>
      </c>
      <c r="EC126" s="107">
        <f t="shared" si="250"/>
        <v>0</v>
      </c>
      <c r="ED126" s="107">
        <f t="shared" si="251"/>
        <v>0</v>
      </c>
      <c r="EE126" s="107">
        <f t="shared" si="252"/>
        <v>0</v>
      </c>
      <c r="EG126" s="195">
        <f t="shared" si="253"/>
        <v>0</v>
      </c>
      <c r="EH126" s="195">
        <f t="shared" si="254"/>
        <v>0</v>
      </c>
      <c r="EI126" s="195">
        <f t="shared" si="255"/>
        <v>0</v>
      </c>
      <c r="EJ126" s="195">
        <f t="shared" si="256"/>
        <v>0</v>
      </c>
      <c r="EK126" s="195">
        <f t="shared" si="191"/>
        <v>0</v>
      </c>
      <c r="EL126" s="195">
        <f t="shared" si="192"/>
        <v>0</v>
      </c>
      <c r="EM126" s="195">
        <f t="shared" si="193"/>
        <v>0</v>
      </c>
      <c r="EN126" s="195">
        <f t="shared" si="194"/>
        <v>0</v>
      </c>
      <c r="EO126" s="195">
        <f t="shared" si="195"/>
        <v>0</v>
      </c>
      <c r="EP126" s="195">
        <f t="shared" si="196"/>
        <v>0</v>
      </c>
    </row>
    <row r="127" spans="2:146" x14ac:dyDescent="0.2">
      <c r="B127" s="126">
        <f t="shared" si="137"/>
        <v>1</v>
      </c>
      <c r="C127" s="126" t="str">
        <f t="shared" ca="1" si="205"/>
        <v/>
      </c>
      <c r="D127" s="126" t="str">
        <f t="shared" ca="1" si="206"/>
        <v/>
      </c>
      <c r="E127" s="126" t="str">
        <f t="shared" ca="1" si="207"/>
        <v/>
      </c>
      <c r="F127" s="127" t="str">
        <f ca="1">OFFSET(prihlasky!$H$1,$CJ127,0)</f>
        <v/>
      </c>
      <c r="G127" s="127" t="str">
        <f ca="1">IF(OFFSET(prihlasky!$B$1,$CJ127,0)="","",(OFFSET(prihlasky!$B$1,$CJ127,0)))</f>
        <v/>
      </c>
      <c r="H127" s="127">
        <f ca="1">OFFSET(prihlasky!$I$1,$CJ127,0)</f>
        <v>0</v>
      </c>
      <c r="I127" s="127">
        <f ca="1">OFFSET(prihlasky!$A$1,$CJ127,0)</f>
        <v>0</v>
      </c>
      <c r="J127" s="126">
        <f t="shared" si="208"/>
        <v>0</v>
      </c>
      <c r="K127" s="159">
        <f t="shared" si="209"/>
        <v>0</v>
      </c>
      <c r="L127" s="131">
        <f t="shared" ca="1" si="210"/>
        <v>0</v>
      </c>
      <c r="M127" s="127" t="str">
        <f ca="1">IF(OR(CH127=0,ISERROR(MATCH(I127,KKoef!E:E,0))),"",MATCH(I127,KKoef!E:E,0)-1)</f>
        <v/>
      </c>
      <c r="N127" s="127" t="str">
        <f ca="1">IF(M127="","",OFFSET(KKoef!$B$1,M127,0))</f>
        <v/>
      </c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250"/>
      <c r="AA127" s="119">
        <f t="shared" ca="1" si="201"/>
        <v>0</v>
      </c>
      <c r="AB127" s="252">
        <f t="shared" si="197"/>
        <v>0</v>
      </c>
      <c r="AC127" s="119">
        <f t="shared" si="198"/>
        <v>0</v>
      </c>
      <c r="AD127" s="252">
        <f t="shared" si="199"/>
        <v>0</v>
      </c>
      <c r="AE127" s="170">
        <f t="shared" ca="1" si="202"/>
        <v>0</v>
      </c>
      <c r="AF127" s="22"/>
      <c r="AG127" s="224"/>
      <c r="AH127" s="194"/>
      <c r="AI127" s="194"/>
      <c r="AJ127" s="194"/>
      <c r="AK127" s="225"/>
      <c r="AL127" s="224"/>
      <c r="AM127" s="194"/>
      <c r="AN127" s="194"/>
      <c r="AO127" s="194"/>
      <c r="AP127" s="225"/>
      <c r="AQ127" s="224"/>
      <c r="AR127" s="194"/>
      <c r="AS127" s="194"/>
      <c r="AT127" s="194"/>
      <c r="AU127" s="225"/>
      <c r="AV127" s="224"/>
      <c r="AW127" s="194"/>
      <c r="AX127" s="194"/>
      <c r="AY127" s="194"/>
      <c r="AZ127" s="225"/>
      <c r="BA127" s="224"/>
      <c r="BB127" s="194"/>
      <c r="BC127" s="194"/>
      <c r="BD127" s="194"/>
      <c r="BE127" s="225"/>
      <c r="BF127" s="224"/>
      <c r="BG127" s="194"/>
      <c r="BH127" s="194"/>
      <c r="BI127" s="194"/>
      <c r="BJ127" s="225"/>
      <c r="BK127" s="212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215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69">
        <f t="shared" si="204"/>
        <v>0</v>
      </c>
      <c r="CH127" s="26">
        <f t="shared" si="203"/>
        <v>0</v>
      </c>
      <c r="CJ127" s="39">
        <v>119</v>
      </c>
      <c r="CK127" s="16">
        <f t="shared" si="211"/>
        <v>0</v>
      </c>
      <c r="CL127" s="51">
        <f t="shared" ca="1" si="257"/>
        <v>0</v>
      </c>
      <c r="CM127" s="51">
        <f t="shared" ca="1" si="257"/>
        <v>0</v>
      </c>
      <c r="CN127" s="51">
        <f t="shared" ca="1" si="257"/>
        <v>0</v>
      </c>
      <c r="CO127" s="51">
        <f t="shared" ca="1" si="212"/>
        <v>0</v>
      </c>
      <c r="CQ127" s="107">
        <f t="shared" si="213"/>
        <v>0</v>
      </c>
      <c r="CR127" s="107">
        <f t="shared" si="214"/>
        <v>0</v>
      </c>
      <c r="CS127" s="107">
        <f t="shared" si="215"/>
        <v>0</v>
      </c>
      <c r="CT127" s="107">
        <f t="shared" si="216"/>
        <v>0</v>
      </c>
      <c r="CU127" s="107">
        <f t="shared" si="217"/>
        <v>0</v>
      </c>
      <c r="CV127" s="107">
        <f t="shared" si="218"/>
        <v>0</v>
      </c>
      <c r="CW127" s="107">
        <f t="shared" si="219"/>
        <v>0</v>
      </c>
      <c r="CX127" s="107">
        <f t="shared" si="220"/>
        <v>0</v>
      </c>
      <c r="CY127" s="107">
        <f t="shared" si="221"/>
        <v>0</v>
      </c>
      <c r="CZ127" s="107">
        <f t="shared" si="222"/>
        <v>0</v>
      </c>
      <c r="DA127" s="107">
        <f t="shared" si="223"/>
        <v>0</v>
      </c>
      <c r="DB127" s="107">
        <f t="shared" si="224"/>
        <v>0</v>
      </c>
      <c r="DC127" s="107">
        <f t="shared" si="225"/>
        <v>0</v>
      </c>
      <c r="DD127" s="107">
        <f t="shared" si="226"/>
        <v>0</v>
      </c>
      <c r="DE127" s="107">
        <f t="shared" si="227"/>
        <v>0</v>
      </c>
      <c r="DF127" s="107">
        <f t="shared" si="228"/>
        <v>0</v>
      </c>
      <c r="DG127" s="107">
        <f t="shared" si="229"/>
        <v>0</v>
      </c>
      <c r="DH127" s="107">
        <f t="shared" si="230"/>
        <v>0</v>
      </c>
      <c r="DI127" s="107">
        <f t="shared" si="231"/>
        <v>0</v>
      </c>
      <c r="DJ127" s="107">
        <f t="shared" si="232"/>
        <v>0</v>
      </c>
      <c r="DK127" s="107">
        <f t="shared" si="233"/>
        <v>0</v>
      </c>
      <c r="DL127" s="107">
        <f t="shared" si="234"/>
        <v>0</v>
      </c>
      <c r="DM127" s="107">
        <f t="shared" si="235"/>
        <v>0</v>
      </c>
      <c r="DN127" s="107">
        <f t="shared" si="236"/>
        <v>0</v>
      </c>
      <c r="DO127" s="107">
        <f t="shared" si="237"/>
        <v>0</v>
      </c>
      <c r="DP127" s="107">
        <f t="shared" si="238"/>
        <v>0</v>
      </c>
      <c r="DQ127" s="107">
        <f t="shared" si="239"/>
        <v>0</v>
      </c>
      <c r="DR127" s="107">
        <f t="shared" si="240"/>
        <v>0</v>
      </c>
      <c r="DS127" s="107">
        <f t="shared" si="241"/>
        <v>0</v>
      </c>
      <c r="DT127" s="107">
        <f t="shared" si="242"/>
        <v>0</v>
      </c>
      <c r="DV127" s="107">
        <f t="shared" si="243"/>
        <v>0</v>
      </c>
      <c r="DW127" s="107">
        <f t="shared" si="244"/>
        <v>0</v>
      </c>
      <c r="DX127" s="107">
        <f t="shared" si="245"/>
        <v>0</v>
      </c>
      <c r="DY127" s="107">
        <f t="shared" si="246"/>
        <v>0</v>
      </c>
      <c r="DZ127" s="107">
        <f t="shared" si="247"/>
        <v>0</v>
      </c>
      <c r="EA127" s="107">
        <f t="shared" si="248"/>
        <v>0</v>
      </c>
      <c r="EB127" s="107">
        <f t="shared" si="249"/>
        <v>0</v>
      </c>
      <c r="EC127" s="107">
        <f t="shared" si="250"/>
        <v>0</v>
      </c>
      <c r="ED127" s="107">
        <f t="shared" si="251"/>
        <v>0</v>
      </c>
      <c r="EE127" s="107">
        <f t="shared" si="252"/>
        <v>0</v>
      </c>
      <c r="EG127" s="195">
        <f t="shared" si="253"/>
        <v>0</v>
      </c>
      <c r="EH127" s="195">
        <f t="shared" si="254"/>
        <v>0</v>
      </c>
      <c r="EI127" s="195">
        <f t="shared" si="255"/>
        <v>0</v>
      </c>
      <c r="EJ127" s="195">
        <f t="shared" si="256"/>
        <v>0</v>
      </c>
      <c r="EK127" s="195">
        <f t="shared" si="191"/>
        <v>0</v>
      </c>
      <c r="EL127" s="195">
        <f t="shared" si="192"/>
        <v>0</v>
      </c>
      <c r="EM127" s="195">
        <f t="shared" si="193"/>
        <v>0</v>
      </c>
      <c r="EN127" s="195">
        <f t="shared" si="194"/>
        <v>0</v>
      </c>
      <c r="EO127" s="195">
        <f t="shared" si="195"/>
        <v>0</v>
      </c>
      <c r="EP127" s="195">
        <f t="shared" si="196"/>
        <v>0</v>
      </c>
    </row>
    <row r="128" spans="2:146" x14ac:dyDescent="0.2">
      <c r="B128" s="126">
        <f t="shared" si="137"/>
        <v>1</v>
      </c>
      <c r="C128" s="126" t="str">
        <f t="shared" ca="1" si="205"/>
        <v/>
      </c>
      <c r="D128" s="126" t="str">
        <f t="shared" ca="1" si="206"/>
        <v/>
      </c>
      <c r="E128" s="126" t="str">
        <f t="shared" ca="1" si="207"/>
        <v/>
      </c>
      <c r="F128" s="127" t="str">
        <f ca="1">OFFSET(prihlasky!$H$1,$CJ128,0)</f>
        <v/>
      </c>
      <c r="G128" s="127" t="str">
        <f ca="1">IF(OFFSET(prihlasky!$B$1,$CJ128,0)="","",(OFFSET(prihlasky!$B$1,$CJ128,0)))</f>
        <v/>
      </c>
      <c r="H128" s="127">
        <f ca="1">OFFSET(prihlasky!$I$1,$CJ128,0)</f>
        <v>0</v>
      </c>
      <c r="I128" s="127">
        <f ca="1">OFFSET(prihlasky!$A$1,$CJ128,0)</f>
        <v>0</v>
      </c>
      <c r="J128" s="126">
        <f t="shared" si="208"/>
        <v>0</v>
      </c>
      <c r="K128" s="159">
        <f t="shared" si="209"/>
        <v>0</v>
      </c>
      <c r="L128" s="131">
        <f t="shared" ca="1" si="210"/>
        <v>0</v>
      </c>
      <c r="M128" s="127" t="str">
        <f ca="1">IF(OR(CH128=0,ISERROR(MATCH(I128,KKoef!E:E,0))),"",MATCH(I128,KKoef!E:E,0)-1)</f>
        <v/>
      </c>
      <c r="N128" s="127" t="str">
        <f ca="1">IF(M128="","",OFFSET(KKoef!$B$1,M128,0))</f>
        <v/>
      </c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250"/>
      <c r="AA128" s="119">
        <f t="shared" ca="1" si="201"/>
        <v>0</v>
      </c>
      <c r="AB128" s="252">
        <f t="shared" si="197"/>
        <v>0</v>
      </c>
      <c r="AC128" s="119">
        <f t="shared" si="198"/>
        <v>0</v>
      </c>
      <c r="AD128" s="252">
        <f t="shared" si="199"/>
        <v>0</v>
      </c>
      <c r="AE128" s="170">
        <f t="shared" ca="1" si="202"/>
        <v>0</v>
      </c>
      <c r="AF128" s="22"/>
      <c r="AG128" s="224"/>
      <c r="AH128" s="194"/>
      <c r="AI128" s="194"/>
      <c r="AJ128" s="194"/>
      <c r="AK128" s="225"/>
      <c r="AL128" s="224"/>
      <c r="AM128" s="194"/>
      <c r="AN128" s="194"/>
      <c r="AO128" s="194"/>
      <c r="AP128" s="225"/>
      <c r="AQ128" s="224"/>
      <c r="AR128" s="194"/>
      <c r="AS128" s="194"/>
      <c r="AT128" s="194"/>
      <c r="AU128" s="225"/>
      <c r="AV128" s="224"/>
      <c r="AW128" s="194"/>
      <c r="AX128" s="194"/>
      <c r="AY128" s="194"/>
      <c r="AZ128" s="225"/>
      <c r="BA128" s="224"/>
      <c r="BB128" s="194"/>
      <c r="BC128" s="194"/>
      <c r="BD128" s="194"/>
      <c r="BE128" s="225"/>
      <c r="BF128" s="224"/>
      <c r="BG128" s="194"/>
      <c r="BH128" s="194"/>
      <c r="BI128" s="194"/>
      <c r="BJ128" s="225"/>
      <c r="BK128" s="212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215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69">
        <f t="shared" si="204"/>
        <v>0</v>
      </c>
      <c r="CH128" s="26">
        <f t="shared" si="203"/>
        <v>0</v>
      </c>
      <c r="CJ128" s="39">
        <v>120</v>
      </c>
      <c r="CK128" s="16">
        <f t="shared" si="211"/>
        <v>0</v>
      </c>
      <c r="CL128" s="51">
        <f t="shared" ca="1" si="257"/>
        <v>0</v>
      </c>
      <c r="CM128" s="51">
        <f t="shared" ca="1" si="257"/>
        <v>0</v>
      </c>
      <c r="CN128" s="51">
        <f t="shared" ca="1" si="257"/>
        <v>0</v>
      </c>
      <c r="CO128" s="51">
        <f t="shared" ca="1" si="212"/>
        <v>0</v>
      </c>
      <c r="CQ128" s="107">
        <f t="shared" si="213"/>
        <v>0</v>
      </c>
      <c r="CR128" s="107">
        <f t="shared" si="214"/>
        <v>0</v>
      </c>
      <c r="CS128" s="107">
        <f t="shared" si="215"/>
        <v>0</v>
      </c>
      <c r="CT128" s="107">
        <f t="shared" si="216"/>
        <v>0</v>
      </c>
      <c r="CU128" s="107">
        <f t="shared" si="217"/>
        <v>0</v>
      </c>
      <c r="CV128" s="107">
        <f t="shared" si="218"/>
        <v>0</v>
      </c>
      <c r="CW128" s="107">
        <f t="shared" si="219"/>
        <v>0</v>
      </c>
      <c r="CX128" s="107">
        <f t="shared" si="220"/>
        <v>0</v>
      </c>
      <c r="CY128" s="107">
        <f t="shared" si="221"/>
        <v>0</v>
      </c>
      <c r="CZ128" s="107">
        <f t="shared" si="222"/>
        <v>0</v>
      </c>
      <c r="DA128" s="107">
        <f t="shared" si="223"/>
        <v>0</v>
      </c>
      <c r="DB128" s="107">
        <f t="shared" si="224"/>
        <v>0</v>
      </c>
      <c r="DC128" s="107">
        <f t="shared" si="225"/>
        <v>0</v>
      </c>
      <c r="DD128" s="107">
        <f t="shared" si="226"/>
        <v>0</v>
      </c>
      <c r="DE128" s="107">
        <f t="shared" si="227"/>
        <v>0</v>
      </c>
      <c r="DF128" s="107">
        <f t="shared" si="228"/>
        <v>0</v>
      </c>
      <c r="DG128" s="107">
        <f t="shared" si="229"/>
        <v>0</v>
      </c>
      <c r="DH128" s="107">
        <f t="shared" si="230"/>
        <v>0</v>
      </c>
      <c r="DI128" s="107">
        <f t="shared" si="231"/>
        <v>0</v>
      </c>
      <c r="DJ128" s="107">
        <f t="shared" si="232"/>
        <v>0</v>
      </c>
      <c r="DK128" s="107">
        <f t="shared" si="233"/>
        <v>0</v>
      </c>
      <c r="DL128" s="107">
        <f t="shared" si="234"/>
        <v>0</v>
      </c>
      <c r="DM128" s="107">
        <f t="shared" si="235"/>
        <v>0</v>
      </c>
      <c r="DN128" s="107">
        <f t="shared" si="236"/>
        <v>0</v>
      </c>
      <c r="DO128" s="107">
        <f t="shared" si="237"/>
        <v>0</v>
      </c>
      <c r="DP128" s="107">
        <f t="shared" si="238"/>
        <v>0</v>
      </c>
      <c r="DQ128" s="107">
        <f t="shared" si="239"/>
        <v>0</v>
      </c>
      <c r="DR128" s="107">
        <f t="shared" si="240"/>
        <v>0</v>
      </c>
      <c r="DS128" s="107">
        <f t="shared" si="241"/>
        <v>0</v>
      </c>
      <c r="DT128" s="107">
        <f t="shared" si="242"/>
        <v>0</v>
      </c>
      <c r="DV128" s="107">
        <f t="shared" si="243"/>
        <v>0</v>
      </c>
      <c r="DW128" s="107">
        <f t="shared" si="244"/>
        <v>0</v>
      </c>
      <c r="DX128" s="107">
        <f t="shared" si="245"/>
        <v>0</v>
      </c>
      <c r="DY128" s="107">
        <f t="shared" si="246"/>
        <v>0</v>
      </c>
      <c r="DZ128" s="107">
        <f t="shared" si="247"/>
        <v>0</v>
      </c>
      <c r="EA128" s="107">
        <f t="shared" si="248"/>
        <v>0</v>
      </c>
      <c r="EB128" s="107">
        <f t="shared" si="249"/>
        <v>0</v>
      </c>
      <c r="EC128" s="107">
        <f t="shared" si="250"/>
        <v>0</v>
      </c>
      <c r="ED128" s="107">
        <f t="shared" si="251"/>
        <v>0</v>
      </c>
      <c r="EE128" s="107">
        <f t="shared" si="252"/>
        <v>0</v>
      </c>
      <c r="EG128" s="195">
        <f t="shared" si="253"/>
        <v>0</v>
      </c>
      <c r="EH128" s="195">
        <f t="shared" si="254"/>
        <v>0</v>
      </c>
      <c r="EI128" s="195">
        <f t="shared" si="255"/>
        <v>0</v>
      </c>
      <c r="EJ128" s="195">
        <f t="shared" si="256"/>
        <v>0</v>
      </c>
      <c r="EK128" s="195">
        <f t="shared" si="191"/>
        <v>0</v>
      </c>
      <c r="EL128" s="195">
        <f t="shared" si="192"/>
        <v>0</v>
      </c>
      <c r="EM128" s="195">
        <f t="shared" si="193"/>
        <v>0</v>
      </c>
      <c r="EN128" s="195">
        <f t="shared" si="194"/>
        <v>0</v>
      </c>
      <c r="EO128" s="195">
        <f t="shared" si="195"/>
        <v>0</v>
      </c>
      <c r="EP128" s="195">
        <f t="shared" si="196"/>
        <v>0</v>
      </c>
    </row>
    <row r="129" spans="2:92" x14ac:dyDescent="0.2">
      <c r="AA129" s="23"/>
      <c r="AB129" s="23"/>
      <c r="AC129" s="23"/>
      <c r="AD129" s="23"/>
      <c r="AE129" s="23"/>
      <c r="AF129" s="23"/>
      <c r="BK129" s="23"/>
      <c r="CG129" s="2"/>
      <c r="CK129" s="17"/>
      <c r="CL129" s="51"/>
      <c r="CM129" s="51"/>
      <c r="CN129" s="51"/>
    </row>
    <row r="130" spans="2:92" x14ac:dyDescent="0.2">
      <c r="F130" s="8" t="str">
        <f>Texty!$A$19</f>
        <v>Počet správných odpovědí</v>
      </c>
      <c r="G130" s="8"/>
      <c r="H130" s="48"/>
      <c r="I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10"/>
      <c r="AB130" s="10"/>
      <c r="AC130" s="10"/>
      <c r="AD130" s="10"/>
      <c r="AE130" s="10"/>
      <c r="AF130" s="10"/>
      <c r="AG130" s="9">
        <f t="shared" ref="AG130:BE130" si="258">COUNTIF(AG9:AG128,AG7)</f>
        <v>0</v>
      </c>
      <c r="AH130" s="9">
        <f t="shared" si="258"/>
        <v>0</v>
      </c>
      <c r="AI130" s="9">
        <f t="shared" si="258"/>
        <v>0</v>
      </c>
      <c r="AJ130" s="9">
        <f t="shared" si="258"/>
        <v>0</v>
      </c>
      <c r="AK130" s="9">
        <f t="shared" si="258"/>
        <v>0</v>
      </c>
      <c r="AL130" s="9">
        <f t="shared" si="258"/>
        <v>0</v>
      </c>
      <c r="AM130" s="9">
        <f t="shared" si="258"/>
        <v>0</v>
      </c>
      <c r="AN130" s="9">
        <f t="shared" si="258"/>
        <v>0</v>
      </c>
      <c r="AO130" s="9">
        <f t="shared" si="258"/>
        <v>0</v>
      </c>
      <c r="AP130" s="9">
        <f t="shared" si="258"/>
        <v>0</v>
      </c>
      <c r="AQ130" s="9">
        <f t="shared" si="258"/>
        <v>0</v>
      </c>
      <c r="AR130" s="9">
        <f t="shared" si="258"/>
        <v>0</v>
      </c>
      <c r="AS130" s="9">
        <f t="shared" si="258"/>
        <v>0</v>
      </c>
      <c r="AT130" s="9">
        <f t="shared" si="258"/>
        <v>0</v>
      </c>
      <c r="AU130" s="9">
        <f t="shared" si="258"/>
        <v>0</v>
      </c>
      <c r="AV130" s="9">
        <f t="shared" si="258"/>
        <v>0</v>
      </c>
      <c r="AW130" s="9">
        <f t="shared" si="258"/>
        <v>0</v>
      </c>
      <c r="AX130" s="9">
        <f t="shared" si="258"/>
        <v>0</v>
      </c>
      <c r="AY130" s="9">
        <f t="shared" si="258"/>
        <v>0</v>
      </c>
      <c r="AZ130" s="9">
        <f t="shared" si="258"/>
        <v>0</v>
      </c>
      <c r="BA130" s="9">
        <f t="shared" si="258"/>
        <v>0</v>
      </c>
      <c r="BB130" s="29">
        <f t="shared" si="258"/>
        <v>0</v>
      </c>
      <c r="BC130" s="9">
        <f t="shared" si="258"/>
        <v>0</v>
      </c>
      <c r="BD130" s="9">
        <f t="shared" si="258"/>
        <v>0</v>
      </c>
      <c r="BE130" s="29">
        <f t="shared" si="258"/>
        <v>0</v>
      </c>
      <c r="BF130" s="9">
        <f>COUNTIF(BF9:BF128,BF7)</f>
        <v>0</v>
      </c>
      <c r="BG130" s="29">
        <f>COUNTIF(BG9:BG128,BG7)</f>
        <v>0</v>
      </c>
      <c r="BH130" s="9">
        <f>COUNTIF(BH9:BH128,BH7)</f>
        <v>0</v>
      </c>
      <c r="BI130" s="9">
        <f>COUNTIF(BI9:BI128,BI7)</f>
        <v>0</v>
      </c>
      <c r="BJ130" s="29">
        <f>COUNTIF(BJ9:BJ128,BJ7)</f>
        <v>0</v>
      </c>
      <c r="BK130" s="30"/>
      <c r="BL130" s="29">
        <f t="shared" ref="BL130:BO130" si="259">COUNTIF(BL9:BL128,BL7)</f>
        <v>0</v>
      </c>
      <c r="BM130" s="29">
        <f t="shared" si="259"/>
        <v>0</v>
      </c>
      <c r="BN130" s="29">
        <f t="shared" si="259"/>
        <v>0</v>
      </c>
      <c r="BO130" s="29">
        <f t="shared" si="259"/>
        <v>0</v>
      </c>
      <c r="BP130" s="29">
        <f t="shared" ref="BP130:BU130" si="260">COUNTIF(BP9:BP128,BP7)</f>
        <v>0</v>
      </c>
      <c r="BQ130" s="29">
        <f t="shared" si="260"/>
        <v>0</v>
      </c>
      <c r="BR130" s="29">
        <f t="shared" si="260"/>
        <v>0</v>
      </c>
      <c r="BS130" s="29">
        <f t="shared" si="260"/>
        <v>0</v>
      </c>
      <c r="BT130" s="29">
        <f t="shared" si="260"/>
        <v>0</v>
      </c>
      <c r="BU130" s="29">
        <f t="shared" si="260"/>
        <v>0</v>
      </c>
      <c r="BV130" s="11"/>
      <c r="BX130" s="10"/>
      <c r="BY130" s="10"/>
      <c r="CA130" s="10"/>
      <c r="CB130" s="10"/>
      <c r="CC130" s="10"/>
      <c r="CE130" s="10"/>
      <c r="CF130" s="10"/>
      <c r="CG130" s="10"/>
      <c r="CJ130" s="40"/>
      <c r="CL130" s="51"/>
      <c r="CM130" s="51"/>
      <c r="CN130" s="51"/>
    </row>
    <row r="131" spans="2:92" x14ac:dyDescent="0.2">
      <c r="F131" s="8" t="str">
        <f>Texty!$A$20</f>
        <v>Celkový počet odpovědí</v>
      </c>
      <c r="G131" s="8"/>
      <c r="H131" s="48"/>
      <c r="I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10"/>
      <c r="AB131" s="10"/>
      <c r="AC131" s="10"/>
      <c r="AD131" s="10"/>
      <c r="AE131" s="10"/>
      <c r="AF131" s="10"/>
      <c r="AG131" s="11">
        <f t="shared" ref="AG131:BE131" si="261">COUNTA(AG9:AG128)</f>
        <v>0</v>
      </c>
      <c r="AH131" s="11">
        <f t="shared" si="261"/>
        <v>0</v>
      </c>
      <c r="AI131" s="11">
        <f t="shared" si="261"/>
        <v>0</v>
      </c>
      <c r="AJ131" s="11">
        <f t="shared" si="261"/>
        <v>0</v>
      </c>
      <c r="AK131" s="11">
        <f t="shared" si="261"/>
        <v>0</v>
      </c>
      <c r="AL131" s="11">
        <f t="shared" si="261"/>
        <v>0</v>
      </c>
      <c r="AM131" s="11">
        <f t="shared" si="261"/>
        <v>0</v>
      </c>
      <c r="AN131" s="11">
        <f t="shared" si="261"/>
        <v>0</v>
      </c>
      <c r="AO131" s="11">
        <f t="shared" si="261"/>
        <v>0</v>
      </c>
      <c r="AP131" s="11">
        <f t="shared" si="261"/>
        <v>0</v>
      </c>
      <c r="AQ131" s="11">
        <f t="shared" si="261"/>
        <v>0</v>
      </c>
      <c r="AR131" s="11">
        <f t="shared" si="261"/>
        <v>0</v>
      </c>
      <c r="AS131" s="11">
        <f t="shared" si="261"/>
        <v>0</v>
      </c>
      <c r="AT131" s="11">
        <f t="shared" si="261"/>
        <v>0</v>
      </c>
      <c r="AU131" s="11">
        <f t="shared" si="261"/>
        <v>0</v>
      </c>
      <c r="AV131" s="11">
        <f t="shared" si="261"/>
        <v>0</v>
      </c>
      <c r="AW131" s="11">
        <f t="shared" si="261"/>
        <v>0</v>
      </c>
      <c r="AX131" s="11">
        <f t="shared" si="261"/>
        <v>0</v>
      </c>
      <c r="AY131" s="11">
        <f t="shared" si="261"/>
        <v>0</v>
      </c>
      <c r="AZ131" s="11">
        <f t="shared" si="261"/>
        <v>0</v>
      </c>
      <c r="BA131" s="11">
        <f t="shared" si="261"/>
        <v>0</v>
      </c>
      <c r="BB131" s="30">
        <f t="shared" si="261"/>
        <v>0</v>
      </c>
      <c r="BC131" s="11">
        <f t="shared" si="261"/>
        <v>0</v>
      </c>
      <c r="BD131" s="11">
        <f t="shared" si="261"/>
        <v>0</v>
      </c>
      <c r="BE131" s="30">
        <f t="shared" si="261"/>
        <v>0</v>
      </c>
      <c r="BF131" s="11">
        <f>COUNTA(BF9:BF128)</f>
        <v>0</v>
      </c>
      <c r="BG131" s="30">
        <f>COUNTA(BG9:BG128)</f>
        <v>0</v>
      </c>
      <c r="BH131" s="11">
        <f>COUNTA(BH9:BH128)</f>
        <v>0</v>
      </c>
      <c r="BI131" s="11">
        <f>COUNTA(BI9:BI128)</f>
        <v>0</v>
      </c>
      <c r="BJ131" s="30">
        <f>COUNTA(BJ9:BJ128)</f>
        <v>0</v>
      </c>
      <c r="BK131" s="30"/>
      <c r="BL131" s="30">
        <f t="shared" ref="BL131:BO131" si="262">COUNTA(BL9:BL128)</f>
        <v>0</v>
      </c>
      <c r="BM131" s="30">
        <f t="shared" si="262"/>
        <v>0</v>
      </c>
      <c r="BN131" s="30">
        <f t="shared" si="262"/>
        <v>0</v>
      </c>
      <c r="BO131" s="30">
        <f t="shared" si="262"/>
        <v>0</v>
      </c>
      <c r="BP131" s="30">
        <f t="shared" ref="BP131:BU131" si="263">COUNTA(BP9:BP128)</f>
        <v>0</v>
      </c>
      <c r="BQ131" s="30">
        <f t="shared" si="263"/>
        <v>0</v>
      </c>
      <c r="BR131" s="30">
        <f t="shared" si="263"/>
        <v>0</v>
      </c>
      <c r="BS131" s="30">
        <f t="shared" si="263"/>
        <v>0</v>
      </c>
      <c r="BT131" s="30">
        <f t="shared" si="263"/>
        <v>0</v>
      </c>
      <c r="BU131" s="30">
        <f t="shared" si="263"/>
        <v>0</v>
      </c>
      <c r="BV131" s="11"/>
      <c r="BX131" s="10"/>
      <c r="BY131" s="10"/>
      <c r="CA131" s="10"/>
      <c r="CB131" s="10"/>
      <c r="CC131" s="10"/>
      <c r="CE131" s="10"/>
      <c r="CF131" s="10"/>
      <c r="CG131" s="10"/>
      <c r="CJ131" s="40"/>
      <c r="CL131" s="51"/>
      <c r="CM131" s="51"/>
      <c r="CN131" s="51"/>
    </row>
    <row r="132" spans="2:92" x14ac:dyDescent="0.2">
      <c r="F132" s="5" t="str">
        <f>Texty!$A$21</f>
        <v>Procento správných odpovědí</v>
      </c>
      <c r="G132" s="5"/>
      <c r="H132" s="6"/>
      <c r="I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12"/>
      <c r="AB132" s="12"/>
      <c r="AC132" s="12"/>
      <c r="AD132" s="12"/>
      <c r="AE132" s="12"/>
      <c r="AF132" s="12"/>
      <c r="AG132" s="36" t="str">
        <f t="shared" ref="AG132:BE132" si="264">IF(AG131=0," ",100*AG130/AG131)</f>
        <v xml:space="preserve"> </v>
      </c>
      <c r="AH132" s="36" t="str">
        <f t="shared" si="264"/>
        <v xml:space="preserve"> </v>
      </c>
      <c r="AI132" s="36" t="str">
        <f t="shared" si="264"/>
        <v xml:space="preserve"> </v>
      </c>
      <c r="AJ132" s="36" t="str">
        <f t="shared" si="264"/>
        <v xml:space="preserve"> </v>
      </c>
      <c r="AK132" s="36" t="str">
        <f t="shared" si="264"/>
        <v xml:space="preserve"> </v>
      </c>
      <c r="AL132" s="36" t="str">
        <f t="shared" si="264"/>
        <v xml:space="preserve"> </v>
      </c>
      <c r="AM132" s="36" t="str">
        <f t="shared" si="264"/>
        <v xml:space="preserve"> </v>
      </c>
      <c r="AN132" s="36" t="str">
        <f t="shared" si="264"/>
        <v xml:space="preserve"> </v>
      </c>
      <c r="AO132" s="36" t="str">
        <f t="shared" si="264"/>
        <v xml:space="preserve"> </v>
      </c>
      <c r="AP132" s="36" t="str">
        <f t="shared" si="264"/>
        <v xml:space="preserve"> </v>
      </c>
      <c r="AQ132" s="36" t="str">
        <f t="shared" si="264"/>
        <v xml:space="preserve"> </v>
      </c>
      <c r="AR132" s="36" t="str">
        <f t="shared" si="264"/>
        <v xml:space="preserve"> </v>
      </c>
      <c r="AS132" s="36" t="str">
        <f t="shared" si="264"/>
        <v xml:space="preserve"> </v>
      </c>
      <c r="AT132" s="36" t="str">
        <f t="shared" si="264"/>
        <v xml:space="preserve"> </v>
      </c>
      <c r="AU132" s="36" t="str">
        <f t="shared" si="264"/>
        <v xml:space="preserve"> </v>
      </c>
      <c r="AV132" s="36" t="str">
        <f t="shared" si="264"/>
        <v xml:space="preserve"> </v>
      </c>
      <c r="AW132" s="36" t="str">
        <f t="shared" si="264"/>
        <v xml:space="preserve"> </v>
      </c>
      <c r="AX132" s="36" t="str">
        <f t="shared" si="264"/>
        <v xml:space="preserve"> </v>
      </c>
      <c r="AY132" s="36" t="str">
        <f t="shared" si="264"/>
        <v xml:space="preserve"> </v>
      </c>
      <c r="AZ132" s="36" t="str">
        <f t="shared" si="264"/>
        <v xml:space="preserve"> </v>
      </c>
      <c r="BA132" s="36" t="str">
        <f t="shared" si="264"/>
        <v xml:space="preserve"> </v>
      </c>
      <c r="BB132" s="36" t="str">
        <f t="shared" si="264"/>
        <v xml:space="preserve"> </v>
      </c>
      <c r="BC132" s="36" t="str">
        <f t="shared" si="264"/>
        <v xml:space="preserve"> </v>
      </c>
      <c r="BD132" s="36" t="str">
        <f t="shared" si="264"/>
        <v xml:space="preserve"> </v>
      </c>
      <c r="BE132" s="36" t="str">
        <f t="shared" si="264"/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>IF(BI131=0," ",100*BI130/BI131)</f>
        <v xml:space="preserve"> </v>
      </c>
      <c r="BJ132" s="36" t="str">
        <f>IF(BJ131=0," ",100*BJ130/BJ131)</f>
        <v xml:space="preserve"> </v>
      </c>
      <c r="BK132" s="37"/>
      <c r="BL132" s="36" t="str">
        <f t="shared" ref="BL132:BO132" si="265">IF(BL131=0," ",100*BL130/BL131)</f>
        <v xml:space="preserve"> </v>
      </c>
      <c r="BM132" s="36" t="str">
        <f t="shared" si="265"/>
        <v xml:space="preserve"> </v>
      </c>
      <c r="BN132" s="36" t="str">
        <f t="shared" si="265"/>
        <v xml:space="preserve"> </v>
      </c>
      <c r="BO132" s="36" t="str">
        <f t="shared" si="265"/>
        <v xml:space="preserve"> </v>
      </c>
      <c r="BP132" s="36" t="str">
        <f t="shared" ref="BP132:BU132" si="266">IF(BP131=0," ",100*BP130/BP131)</f>
        <v xml:space="preserve"> </v>
      </c>
      <c r="BQ132" s="36" t="str">
        <f t="shared" si="266"/>
        <v xml:space="preserve"> </v>
      </c>
      <c r="BR132" s="36" t="str">
        <f t="shared" si="266"/>
        <v xml:space="preserve"> </v>
      </c>
      <c r="BS132" s="36" t="str">
        <f t="shared" si="266"/>
        <v xml:space="preserve"> </v>
      </c>
      <c r="BT132" s="36" t="str">
        <f t="shared" si="266"/>
        <v xml:space="preserve"> </v>
      </c>
      <c r="BU132" s="36" t="str">
        <f t="shared" si="266"/>
        <v xml:space="preserve"> </v>
      </c>
      <c r="BV132" s="33"/>
      <c r="BX132" s="12"/>
      <c r="BY132" s="12"/>
      <c r="CA132" s="12"/>
      <c r="CB132" s="12"/>
      <c r="CC132" s="12"/>
      <c r="CE132" s="12"/>
      <c r="CF132" s="12"/>
      <c r="CG132" s="12"/>
      <c r="CJ132" s="41"/>
      <c r="CL132" s="51"/>
      <c r="CM132" s="51"/>
      <c r="CN132" s="51"/>
    </row>
    <row r="133" spans="2:92" x14ac:dyDescent="0.2">
      <c r="F133" s="5"/>
      <c r="G133" s="5"/>
      <c r="H133" s="6"/>
      <c r="I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X133" s="12"/>
      <c r="BY133" s="12"/>
      <c r="CA133" s="12"/>
      <c r="CB133" s="12"/>
      <c r="CC133" s="12"/>
      <c r="CE133" s="12"/>
      <c r="CF133" s="12"/>
      <c r="CG133" s="12"/>
      <c r="CJ133" s="41"/>
      <c r="CL133" s="51"/>
      <c r="CM133" s="51"/>
      <c r="CN133" s="51"/>
    </row>
    <row r="134" spans="2:92" x14ac:dyDescent="0.2">
      <c r="H134" s="1"/>
      <c r="J134" s="2"/>
      <c r="K134" s="111" t="s">
        <v>25</v>
      </c>
      <c r="M134" s="35"/>
      <c r="N134" s="35"/>
      <c r="AG134" s="46">
        <f t="shared" ref="AG134:AP140" si="267">COUNTIF(AG$9:AG$128,"=" &amp; $K134)</f>
        <v>0</v>
      </c>
      <c r="AH134" s="46">
        <f t="shared" si="267"/>
        <v>0</v>
      </c>
      <c r="AI134" s="46">
        <f t="shared" si="267"/>
        <v>0</v>
      </c>
      <c r="AJ134" s="46">
        <f t="shared" si="267"/>
        <v>0</v>
      </c>
      <c r="AK134" s="46">
        <f t="shared" si="267"/>
        <v>0</v>
      </c>
      <c r="AL134" s="46">
        <f t="shared" si="267"/>
        <v>0</v>
      </c>
      <c r="AM134" s="46">
        <f t="shared" si="267"/>
        <v>0</v>
      </c>
      <c r="AN134" s="46">
        <f t="shared" si="267"/>
        <v>0</v>
      </c>
      <c r="AO134" s="46">
        <f t="shared" si="267"/>
        <v>0</v>
      </c>
      <c r="AP134" s="46">
        <f t="shared" si="267"/>
        <v>0</v>
      </c>
      <c r="AQ134" s="46">
        <f t="shared" ref="AQ134:BF140" si="268">COUNTIF(AQ$9:AQ$128,"=" &amp; $K134)</f>
        <v>0</v>
      </c>
      <c r="AR134" s="46">
        <f t="shared" si="268"/>
        <v>0</v>
      </c>
      <c r="AS134" s="46">
        <f t="shared" si="268"/>
        <v>0</v>
      </c>
      <c r="AT134" s="46">
        <f t="shared" si="268"/>
        <v>0</v>
      </c>
      <c r="AU134" s="46">
        <f t="shared" si="268"/>
        <v>0</v>
      </c>
      <c r="AV134" s="46">
        <f t="shared" si="268"/>
        <v>0</v>
      </c>
      <c r="AW134" s="46">
        <f t="shared" si="268"/>
        <v>0</v>
      </c>
      <c r="AX134" s="46">
        <f t="shared" si="268"/>
        <v>0</v>
      </c>
      <c r="AY134" s="46">
        <f t="shared" si="268"/>
        <v>0</v>
      </c>
      <c r="AZ134" s="46">
        <f t="shared" si="268"/>
        <v>0</v>
      </c>
      <c r="BA134" s="46">
        <f t="shared" si="268"/>
        <v>0</v>
      </c>
      <c r="BB134" s="46">
        <f t="shared" si="268"/>
        <v>0</v>
      </c>
      <c r="BC134" s="46">
        <f t="shared" si="268"/>
        <v>0</v>
      </c>
      <c r="BD134" s="46">
        <f t="shared" si="268"/>
        <v>0</v>
      </c>
      <c r="BE134" s="46">
        <f t="shared" si="268"/>
        <v>0</v>
      </c>
      <c r="BF134" s="46">
        <f t="shared" si="268"/>
        <v>0</v>
      </c>
      <c r="BG134" s="46">
        <f t="shared" ref="BF134:BJ140" si="269">COUNTIF(BG$9:BG$128,"=" &amp; $K134)</f>
        <v>0</v>
      </c>
      <c r="BH134" s="46">
        <f t="shared" si="269"/>
        <v>0</v>
      </c>
      <c r="BI134" s="46">
        <f t="shared" si="269"/>
        <v>0</v>
      </c>
      <c r="BJ134" s="46">
        <f t="shared" si="269"/>
        <v>0</v>
      </c>
      <c r="BK134" s="46"/>
      <c r="BL134" s="46">
        <f t="shared" ref="BL134:BU140" si="270">COUNTIF(BL$9:BL$128,"=" &amp; $K134)</f>
        <v>0</v>
      </c>
      <c r="BM134" s="46">
        <f t="shared" si="270"/>
        <v>0</v>
      </c>
      <c r="BN134" s="46">
        <f t="shared" si="270"/>
        <v>0</v>
      </c>
      <c r="BO134" s="46">
        <f t="shared" si="270"/>
        <v>0</v>
      </c>
      <c r="BP134" s="46">
        <f t="shared" si="270"/>
        <v>0</v>
      </c>
      <c r="BQ134" s="46">
        <f t="shared" si="270"/>
        <v>0</v>
      </c>
      <c r="BR134" s="46">
        <f t="shared" si="270"/>
        <v>0</v>
      </c>
      <c r="BS134" s="46">
        <f t="shared" si="270"/>
        <v>0</v>
      </c>
      <c r="BT134" s="46">
        <f t="shared" si="270"/>
        <v>0</v>
      </c>
      <c r="BU134" s="46">
        <f t="shared" si="270"/>
        <v>0</v>
      </c>
      <c r="CL134" s="51"/>
      <c r="CM134" s="51"/>
      <c r="CN134" s="51"/>
    </row>
    <row r="135" spans="2:92" x14ac:dyDescent="0.2">
      <c r="H135" s="1"/>
      <c r="J135" s="2"/>
      <c r="K135" s="111" t="s">
        <v>27</v>
      </c>
      <c r="M135" s="35"/>
      <c r="N135" s="35"/>
      <c r="AG135" s="46">
        <f t="shared" si="267"/>
        <v>0</v>
      </c>
      <c r="AH135" s="46">
        <f t="shared" si="267"/>
        <v>0</v>
      </c>
      <c r="AI135" s="46">
        <f t="shared" si="267"/>
        <v>0</v>
      </c>
      <c r="AJ135" s="46">
        <f t="shared" si="267"/>
        <v>0</v>
      </c>
      <c r="AK135" s="46">
        <f t="shared" si="267"/>
        <v>0</v>
      </c>
      <c r="AL135" s="46">
        <f t="shared" si="267"/>
        <v>0</v>
      </c>
      <c r="AM135" s="46">
        <f t="shared" si="267"/>
        <v>0</v>
      </c>
      <c r="AN135" s="46">
        <f t="shared" si="267"/>
        <v>0</v>
      </c>
      <c r="AO135" s="46">
        <f t="shared" si="267"/>
        <v>0</v>
      </c>
      <c r="AP135" s="46">
        <f t="shared" si="267"/>
        <v>0</v>
      </c>
      <c r="AQ135" s="46">
        <f t="shared" si="268"/>
        <v>0</v>
      </c>
      <c r="AR135" s="46">
        <f t="shared" si="268"/>
        <v>0</v>
      </c>
      <c r="AS135" s="46">
        <f t="shared" si="268"/>
        <v>0</v>
      </c>
      <c r="AT135" s="46">
        <f t="shared" si="268"/>
        <v>0</v>
      </c>
      <c r="AU135" s="46">
        <f t="shared" si="268"/>
        <v>0</v>
      </c>
      <c r="AV135" s="46">
        <f t="shared" si="268"/>
        <v>0</v>
      </c>
      <c r="AW135" s="46">
        <f t="shared" si="268"/>
        <v>0</v>
      </c>
      <c r="AX135" s="46">
        <f t="shared" si="268"/>
        <v>0</v>
      </c>
      <c r="AY135" s="46">
        <f t="shared" si="268"/>
        <v>0</v>
      </c>
      <c r="AZ135" s="46">
        <f t="shared" si="268"/>
        <v>0</v>
      </c>
      <c r="BA135" s="46">
        <f t="shared" si="268"/>
        <v>0</v>
      </c>
      <c r="BB135" s="46">
        <f t="shared" si="268"/>
        <v>0</v>
      </c>
      <c r="BC135" s="46">
        <f t="shared" si="268"/>
        <v>0</v>
      </c>
      <c r="BD135" s="46">
        <f t="shared" si="268"/>
        <v>0</v>
      </c>
      <c r="BE135" s="46">
        <f t="shared" si="268"/>
        <v>0</v>
      </c>
      <c r="BF135" s="46">
        <f t="shared" si="269"/>
        <v>0</v>
      </c>
      <c r="BG135" s="46">
        <f t="shared" si="269"/>
        <v>0</v>
      </c>
      <c r="BH135" s="46">
        <f t="shared" si="269"/>
        <v>0</v>
      </c>
      <c r="BI135" s="46">
        <f t="shared" si="269"/>
        <v>0</v>
      </c>
      <c r="BJ135" s="46">
        <f t="shared" si="269"/>
        <v>0</v>
      </c>
      <c r="BK135" s="46"/>
      <c r="BL135" s="46">
        <f t="shared" si="270"/>
        <v>0</v>
      </c>
      <c r="BM135" s="46">
        <f t="shared" si="270"/>
        <v>0</v>
      </c>
      <c r="BN135" s="46">
        <f t="shared" si="270"/>
        <v>0</v>
      </c>
      <c r="BO135" s="46">
        <f t="shared" si="270"/>
        <v>0</v>
      </c>
      <c r="BP135" s="46">
        <f t="shared" si="270"/>
        <v>0</v>
      </c>
      <c r="BQ135" s="46">
        <f t="shared" si="270"/>
        <v>0</v>
      </c>
      <c r="BR135" s="46">
        <f t="shared" si="270"/>
        <v>0</v>
      </c>
      <c r="BS135" s="46">
        <f t="shared" si="270"/>
        <v>0</v>
      </c>
      <c r="BT135" s="46">
        <f t="shared" si="270"/>
        <v>0</v>
      </c>
      <c r="BU135" s="46">
        <f t="shared" si="270"/>
        <v>0</v>
      </c>
      <c r="CL135" s="51"/>
      <c r="CM135" s="51"/>
      <c r="CN135" s="51"/>
    </row>
    <row r="136" spans="2:92" x14ac:dyDescent="0.2">
      <c r="H136" s="1"/>
      <c r="J136" s="2"/>
      <c r="K136" s="111" t="s">
        <v>28</v>
      </c>
      <c r="M136" s="35"/>
      <c r="N136" s="35"/>
      <c r="AG136" s="46">
        <f t="shared" si="267"/>
        <v>0</v>
      </c>
      <c r="AH136" s="46">
        <f t="shared" si="267"/>
        <v>0</v>
      </c>
      <c r="AI136" s="46">
        <f t="shared" si="267"/>
        <v>0</v>
      </c>
      <c r="AJ136" s="46">
        <f t="shared" si="267"/>
        <v>0</v>
      </c>
      <c r="AK136" s="46">
        <f t="shared" si="267"/>
        <v>0</v>
      </c>
      <c r="AL136" s="46">
        <f t="shared" si="267"/>
        <v>0</v>
      </c>
      <c r="AM136" s="46">
        <f t="shared" si="267"/>
        <v>0</v>
      </c>
      <c r="AN136" s="46">
        <f t="shared" si="267"/>
        <v>0</v>
      </c>
      <c r="AO136" s="46">
        <f t="shared" si="267"/>
        <v>0</v>
      </c>
      <c r="AP136" s="46">
        <f t="shared" si="267"/>
        <v>0</v>
      </c>
      <c r="AQ136" s="46">
        <f t="shared" si="268"/>
        <v>0</v>
      </c>
      <c r="AR136" s="46">
        <f t="shared" si="268"/>
        <v>0</v>
      </c>
      <c r="AS136" s="46">
        <f t="shared" si="268"/>
        <v>0</v>
      </c>
      <c r="AT136" s="46">
        <f t="shared" si="268"/>
        <v>0</v>
      </c>
      <c r="AU136" s="46">
        <f t="shared" si="268"/>
        <v>0</v>
      </c>
      <c r="AV136" s="46">
        <f t="shared" si="268"/>
        <v>0</v>
      </c>
      <c r="AW136" s="46">
        <f t="shared" si="268"/>
        <v>0</v>
      </c>
      <c r="AX136" s="46">
        <f t="shared" si="268"/>
        <v>0</v>
      </c>
      <c r="AY136" s="46">
        <f t="shared" si="268"/>
        <v>0</v>
      </c>
      <c r="AZ136" s="46">
        <f t="shared" si="268"/>
        <v>0</v>
      </c>
      <c r="BA136" s="46">
        <f t="shared" si="268"/>
        <v>0</v>
      </c>
      <c r="BB136" s="46">
        <f t="shared" si="268"/>
        <v>0</v>
      </c>
      <c r="BC136" s="46">
        <f t="shared" si="268"/>
        <v>0</v>
      </c>
      <c r="BD136" s="46">
        <f t="shared" si="268"/>
        <v>0</v>
      </c>
      <c r="BE136" s="46">
        <f t="shared" si="268"/>
        <v>0</v>
      </c>
      <c r="BF136" s="46">
        <f t="shared" si="269"/>
        <v>0</v>
      </c>
      <c r="BG136" s="46">
        <f t="shared" si="269"/>
        <v>0</v>
      </c>
      <c r="BH136" s="46">
        <f t="shared" si="269"/>
        <v>0</v>
      </c>
      <c r="BI136" s="46">
        <f t="shared" si="269"/>
        <v>0</v>
      </c>
      <c r="BJ136" s="46">
        <f t="shared" si="269"/>
        <v>0</v>
      </c>
      <c r="BK136" s="46"/>
      <c r="BL136" s="46">
        <f t="shared" si="270"/>
        <v>0</v>
      </c>
      <c r="BM136" s="46">
        <f t="shared" si="270"/>
        <v>0</v>
      </c>
      <c r="BN136" s="46">
        <f t="shared" si="270"/>
        <v>0</v>
      </c>
      <c r="BO136" s="46">
        <f t="shared" si="270"/>
        <v>0</v>
      </c>
      <c r="BP136" s="46">
        <f t="shared" si="270"/>
        <v>0</v>
      </c>
      <c r="BQ136" s="46">
        <f t="shared" si="270"/>
        <v>0</v>
      </c>
      <c r="BR136" s="46">
        <f t="shared" si="270"/>
        <v>0</v>
      </c>
      <c r="BS136" s="46">
        <f t="shared" si="270"/>
        <v>0</v>
      </c>
      <c r="BT136" s="46">
        <f t="shared" si="270"/>
        <v>0</v>
      </c>
      <c r="BU136" s="46">
        <f t="shared" si="270"/>
        <v>0</v>
      </c>
      <c r="CL136" s="51"/>
      <c r="CM136" s="51"/>
      <c r="CN136" s="51"/>
    </row>
    <row r="137" spans="2:92" x14ac:dyDescent="0.2">
      <c r="H137" s="1"/>
      <c r="J137" s="2"/>
      <c r="K137" s="111" t="s">
        <v>29</v>
      </c>
      <c r="M137" s="35"/>
      <c r="N137" s="35"/>
      <c r="AG137" s="46">
        <f t="shared" si="267"/>
        <v>0</v>
      </c>
      <c r="AH137" s="46">
        <f t="shared" si="267"/>
        <v>0</v>
      </c>
      <c r="AI137" s="46">
        <f t="shared" si="267"/>
        <v>0</v>
      </c>
      <c r="AJ137" s="46">
        <f t="shared" si="267"/>
        <v>0</v>
      </c>
      <c r="AK137" s="46">
        <f t="shared" si="267"/>
        <v>0</v>
      </c>
      <c r="AL137" s="46">
        <f t="shared" si="267"/>
        <v>0</v>
      </c>
      <c r="AM137" s="46">
        <f t="shared" si="267"/>
        <v>0</v>
      </c>
      <c r="AN137" s="46">
        <f t="shared" si="267"/>
        <v>0</v>
      </c>
      <c r="AO137" s="46">
        <f t="shared" si="267"/>
        <v>0</v>
      </c>
      <c r="AP137" s="46">
        <f t="shared" si="267"/>
        <v>0</v>
      </c>
      <c r="AQ137" s="46">
        <f t="shared" si="268"/>
        <v>0</v>
      </c>
      <c r="AR137" s="46">
        <f t="shared" si="268"/>
        <v>0</v>
      </c>
      <c r="AS137" s="46">
        <f t="shared" si="268"/>
        <v>0</v>
      </c>
      <c r="AT137" s="46">
        <f t="shared" si="268"/>
        <v>0</v>
      </c>
      <c r="AU137" s="46">
        <f t="shared" si="268"/>
        <v>0</v>
      </c>
      <c r="AV137" s="46">
        <f t="shared" si="268"/>
        <v>0</v>
      </c>
      <c r="AW137" s="46">
        <f t="shared" si="268"/>
        <v>0</v>
      </c>
      <c r="AX137" s="46">
        <f t="shared" si="268"/>
        <v>0</v>
      </c>
      <c r="AY137" s="46">
        <f t="shared" si="268"/>
        <v>0</v>
      </c>
      <c r="AZ137" s="46">
        <f t="shared" si="268"/>
        <v>0</v>
      </c>
      <c r="BA137" s="46">
        <f t="shared" si="268"/>
        <v>0</v>
      </c>
      <c r="BB137" s="46">
        <f t="shared" si="268"/>
        <v>0</v>
      </c>
      <c r="BC137" s="46">
        <f t="shared" si="268"/>
        <v>0</v>
      </c>
      <c r="BD137" s="46">
        <f t="shared" si="268"/>
        <v>0</v>
      </c>
      <c r="BE137" s="46">
        <f t="shared" si="268"/>
        <v>0</v>
      </c>
      <c r="BF137" s="46">
        <f t="shared" si="269"/>
        <v>0</v>
      </c>
      <c r="BG137" s="46">
        <f t="shared" si="269"/>
        <v>0</v>
      </c>
      <c r="BH137" s="46">
        <f t="shared" si="269"/>
        <v>0</v>
      </c>
      <c r="BI137" s="46">
        <f t="shared" si="269"/>
        <v>0</v>
      </c>
      <c r="BJ137" s="46">
        <f t="shared" si="269"/>
        <v>0</v>
      </c>
      <c r="BK137" s="46"/>
      <c r="BL137" s="46">
        <f t="shared" si="270"/>
        <v>0</v>
      </c>
      <c r="BM137" s="46">
        <f t="shared" si="270"/>
        <v>0</v>
      </c>
      <c r="BN137" s="46">
        <f t="shared" si="270"/>
        <v>0</v>
      </c>
      <c r="BO137" s="46">
        <f t="shared" si="270"/>
        <v>0</v>
      </c>
      <c r="BP137" s="46">
        <f t="shared" si="270"/>
        <v>0</v>
      </c>
      <c r="BQ137" s="46">
        <f t="shared" si="270"/>
        <v>0</v>
      </c>
      <c r="BR137" s="46">
        <f t="shared" si="270"/>
        <v>0</v>
      </c>
      <c r="BS137" s="46">
        <f t="shared" si="270"/>
        <v>0</v>
      </c>
      <c r="BT137" s="46">
        <f t="shared" si="270"/>
        <v>0</v>
      </c>
      <c r="BU137" s="46">
        <f t="shared" si="270"/>
        <v>0</v>
      </c>
      <c r="CL137" s="51"/>
      <c r="CM137" s="51"/>
      <c r="CN137" s="51"/>
    </row>
    <row r="138" spans="2:92" x14ac:dyDescent="0.2">
      <c r="H138" s="1"/>
      <c r="J138" s="2"/>
      <c r="K138" s="111" t="s">
        <v>30</v>
      </c>
      <c r="M138" s="35"/>
      <c r="N138" s="35"/>
      <c r="AG138" s="46">
        <f t="shared" si="267"/>
        <v>0</v>
      </c>
      <c r="AH138" s="46">
        <f t="shared" si="267"/>
        <v>0</v>
      </c>
      <c r="AI138" s="46">
        <f t="shared" si="267"/>
        <v>0</v>
      </c>
      <c r="AJ138" s="46">
        <f t="shared" si="267"/>
        <v>0</v>
      </c>
      <c r="AK138" s="46">
        <f t="shared" si="267"/>
        <v>0</v>
      </c>
      <c r="AL138" s="46">
        <f t="shared" si="267"/>
        <v>0</v>
      </c>
      <c r="AM138" s="46">
        <f t="shared" si="267"/>
        <v>0</v>
      </c>
      <c r="AN138" s="46">
        <f t="shared" si="267"/>
        <v>0</v>
      </c>
      <c r="AO138" s="46">
        <f t="shared" si="267"/>
        <v>0</v>
      </c>
      <c r="AP138" s="46">
        <f t="shared" si="267"/>
        <v>0</v>
      </c>
      <c r="AQ138" s="46">
        <f t="shared" si="268"/>
        <v>0</v>
      </c>
      <c r="AR138" s="46">
        <f t="shared" si="268"/>
        <v>0</v>
      </c>
      <c r="AS138" s="46">
        <f t="shared" si="268"/>
        <v>0</v>
      </c>
      <c r="AT138" s="46">
        <f t="shared" si="268"/>
        <v>0</v>
      </c>
      <c r="AU138" s="46">
        <f t="shared" si="268"/>
        <v>0</v>
      </c>
      <c r="AV138" s="46">
        <f t="shared" si="268"/>
        <v>0</v>
      </c>
      <c r="AW138" s="46">
        <f t="shared" si="268"/>
        <v>0</v>
      </c>
      <c r="AX138" s="46">
        <f t="shared" si="268"/>
        <v>0</v>
      </c>
      <c r="AY138" s="46">
        <f t="shared" si="268"/>
        <v>0</v>
      </c>
      <c r="AZ138" s="46">
        <f t="shared" si="268"/>
        <v>0</v>
      </c>
      <c r="BA138" s="46">
        <f t="shared" si="268"/>
        <v>0</v>
      </c>
      <c r="BB138" s="46">
        <f t="shared" si="268"/>
        <v>0</v>
      </c>
      <c r="BC138" s="46">
        <f t="shared" si="268"/>
        <v>0</v>
      </c>
      <c r="BD138" s="46">
        <f t="shared" si="268"/>
        <v>0</v>
      </c>
      <c r="BE138" s="46">
        <f t="shared" si="268"/>
        <v>0</v>
      </c>
      <c r="BF138" s="46">
        <f t="shared" si="269"/>
        <v>0</v>
      </c>
      <c r="BG138" s="46">
        <f t="shared" si="269"/>
        <v>0</v>
      </c>
      <c r="BH138" s="46">
        <f t="shared" si="269"/>
        <v>0</v>
      </c>
      <c r="BI138" s="46">
        <f t="shared" si="269"/>
        <v>0</v>
      </c>
      <c r="BJ138" s="46">
        <f t="shared" si="269"/>
        <v>0</v>
      </c>
      <c r="BK138" s="46"/>
      <c r="BL138" s="46">
        <f t="shared" si="270"/>
        <v>0</v>
      </c>
      <c r="BM138" s="46">
        <f t="shared" si="270"/>
        <v>0</v>
      </c>
      <c r="BN138" s="46">
        <f t="shared" si="270"/>
        <v>0</v>
      </c>
      <c r="BO138" s="46">
        <f t="shared" si="270"/>
        <v>0</v>
      </c>
      <c r="BP138" s="46">
        <f t="shared" si="270"/>
        <v>0</v>
      </c>
      <c r="BQ138" s="46">
        <f t="shared" si="270"/>
        <v>0</v>
      </c>
      <c r="BR138" s="46">
        <f t="shared" si="270"/>
        <v>0</v>
      </c>
      <c r="BS138" s="46">
        <f t="shared" si="270"/>
        <v>0</v>
      </c>
      <c r="BT138" s="46">
        <f t="shared" si="270"/>
        <v>0</v>
      </c>
      <c r="BU138" s="46">
        <f t="shared" si="270"/>
        <v>0</v>
      </c>
      <c r="CL138" s="51"/>
      <c r="CM138" s="51"/>
      <c r="CN138" s="51"/>
    </row>
    <row r="139" spans="2:92" x14ac:dyDescent="0.2">
      <c r="H139" s="1"/>
      <c r="J139" s="2"/>
      <c r="K139" s="111" t="s">
        <v>158</v>
      </c>
      <c r="M139" s="35"/>
      <c r="N139" s="35"/>
      <c r="AG139" s="46">
        <f t="shared" si="267"/>
        <v>0</v>
      </c>
      <c r="AH139" s="46">
        <f t="shared" si="267"/>
        <v>0</v>
      </c>
      <c r="AI139" s="46">
        <f t="shared" si="267"/>
        <v>0</v>
      </c>
      <c r="AJ139" s="46">
        <f t="shared" si="267"/>
        <v>0</v>
      </c>
      <c r="AK139" s="46">
        <f t="shared" si="267"/>
        <v>0</v>
      </c>
      <c r="AL139" s="46">
        <f t="shared" si="267"/>
        <v>0</v>
      </c>
      <c r="AM139" s="46">
        <f t="shared" si="267"/>
        <v>0</v>
      </c>
      <c r="AN139" s="46">
        <f t="shared" si="267"/>
        <v>0</v>
      </c>
      <c r="AO139" s="46">
        <f t="shared" si="267"/>
        <v>0</v>
      </c>
      <c r="AP139" s="46">
        <f t="shared" si="267"/>
        <v>0</v>
      </c>
      <c r="AQ139" s="46">
        <f t="shared" si="268"/>
        <v>0</v>
      </c>
      <c r="AR139" s="46">
        <f t="shared" si="268"/>
        <v>0</v>
      </c>
      <c r="AS139" s="46">
        <f t="shared" si="268"/>
        <v>0</v>
      </c>
      <c r="AT139" s="46">
        <f t="shared" si="268"/>
        <v>0</v>
      </c>
      <c r="AU139" s="46">
        <f t="shared" si="268"/>
        <v>0</v>
      </c>
      <c r="AV139" s="46">
        <f t="shared" si="268"/>
        <v>0</v>
      </c>
      <c r="AW139" s="46">
        <f t="shared" si="268"/>
        <v>0</v>
      </c>
      <c r="AX139" s="46">
        <f t="shared" si="268"/>
        <v>0</v>
      </c>
      <c r="AY139" s="46">
        <f t="shared" si="268"/>
        <v>0</v>
      </c>
      <c r="AZ139" s="46">
        <f t="shared" si="268"/>
        <v>0</v>
      </c>
      <c r="BA139" s="46">
        <f t="shared" si="268"/>
        <v>0</v>
      </c>
      <c r="BB139" s="46">
        <f t="shared" si="268"/>
        <v>0</v>
      </c>
      <c r="BC139" s="46">
        <f t="shared" si="268"/>
        <v>0</v>
      </c>
      <c r="BD139" s="46">
        <f t="shared" si="268"/>
        <v>0</v>
      </c>
      <c r="BE139" s="46">
        <f t="shared" si="268"/>
        <v>0</v>
      </c>
      <c r="BF139" s="46">
        <f t="shared" si="269"/>
        <v>0</v>
      </c>
      <c r="BG139" s="46">
        <f t="shared" si="269"/>
        <v>0</v>
      </c>
      <c r="BH139" s="46">
        <f t="shared" si="269"/>
        <v>0</v>
      </c>
      <c r="BI139" s="46">
        <f t="shared" si="269"/>
        <v>0</v>
      </c>
      <c r="BJ139" s="46">
        <f t="shared" si="269"/>
        <v>0</v>
      </c>
      <c r="BK139" s="46"/>
      <c r="BL139" s="46">
        <f t="shared" si="270"/>
        <v>0</v>
      </c>
      <c r="BM139" s="46">
        <f t="shared" si="270"/>
        <v>0</v>
      </c>
      <c r="BN139" s="46">
        <f t="shared" si="270"/>
        <v>0</v>
      </c>
      <c r="BO139" s="46">
        <f t="shared" si="270"/>
        <v>0</v>
      </c>
      <c r="BP139" s="46">
        <f t="shared" si="270"/>
        <v>0</v>
      </c>
      <c r="BQ139" s="46">
        <f t="shared" si="270"/>
        <v>0</v>
      </c>
      <c r="BR139" s="46">
        <f t="shared" si="270"/>
        <v>0</v>
      </c>
      <c r="BS139" s="46">
        <f t="shared" si="270"/>
        <v>0</v>
      </c>
      <c r="BT139" s="46">
        <f t="shared" si="270"/>
        <v>0</v>
      </c>
      <c r="BU139" s="46">
        <f t="shared" si="270"/>
        <v>0</v>
      </c>
      <c r="CL139" s="51"/>
      <c r="CM139" s="51"/>
      <c r="CN139" s="51"/>
    </row>
    <row r="140" spans="2:92" x14ac:dyDescent="0.2">
      <c r="H140" s="1"/>
      <c r="J140" s="2"/>
      <c r="K140" s="111" t="s">
        <v>31</v>
      </c>
      <c r="M140" s="35"/>
      <c r="N140" s="35"/>
      <c r="AG140" s="46">
        <f t="shared" si="267"/>
        <v>0</v>
      </c>
      <c r="AH140" s="46">
        <f t="shared" si="267"/>
        <v>0</v>
      </c>
      <c r="AI140" s="46">
        <f t="shared" si="267"/>
        <v>0</v>
      </c>
      <c r="AJ140" s="46">
        <f t="shared" si="267"/>
        <v>0</v>
      </c>
      <c r="AK140" s="46">
        <f t="shared" si="267"/>
        <v>0</v>
      </c>
      <c r="AL140" s="46">
        <f t="shared" si="267"/>
        <v>0</v>
      </c>
      <c r="AM140" s="46">
        <f t="shared" si="267"/>
        <v>0</v>
      </c>
      <c r="AN140" s="46">
        <f t="shared" si="267"/>
        <v>0</v>
      </c>
      <c r="AO140" s="46">
        <f t="shared" si="267"/>
        <v>0</v>
      </c>
      <c r="AP140" s="46">
        <f t="shared" si="267"/>
        <v>0</v>
      </c>
      <c r="AQ140" s="46">
        <f t="shared" si="268"/>
        <v>0</v>
      </c>
      <c r="AR140" s="46">
        <f t="shared" si="268"/>
        <v>0</v>
      </c>
      <c r="AS140" s="46">
        <f t="shared" si="268"/>
        <v>0</v>
      </c>
      <c r="AT140" s="46">
        <f t="shared" si="268"/>
        <v>0</v>
      </c>
      <c r="AU140" s="46">
        <f t="shared" si="268"/>
        <v>0</v>
      </c>
      <c r="AV140" s="46">
        <f t="shared" si="268"/>
        <v>0</v>
      </c>
      <c r="AW140" s="46">
        <f t="shared" si="268"/>
        <v>0</v>
      </c>
      <c r="AX140" s="46">
        <f t="shared" si="268"/>
        <v>0</v>
      </c>
      <c r="AY140" s="46">
        <f t="shared" si="268"/>
        <v>0</v>
      </c>
      <c r="AZ140" s="46">
        <f t="shared" si="268"/>
        <v>0</v>
      </c>
      <c r="BA140" s="46">
        <f t="shared" si="268"/>
        <v>0</v>
      </c>
      <c r="BB140" s="46">
        <f t="shared" si="268"/>
        <v>0</v>
      </c>
      <c r="BC140" s="46">
        <f t="shared" si="268"/>
        <v>0</v>
      </c>
      <c r="BD140" s="46">
        <f t="shared" si="268"/>
        <v>0</v>
      </c>
      <c r="BE140" s="46">
        <f t="shared" si="268"/>
        <v>0</v>
      </c>
      <c r="BF140" s="46">
        <f t="shared" si="269"/>
        <v>0</v>
      </c>
      <c r="BG140" s="46">
        <f t="shared" si="269"/>
        <v>0</v>
      </c>
      <c r="BH140" s="46">
        <f t="shared" si="269"/>
        <v>0</v>
      </c>
      <c r="BI140" s="46">
        <f t="shared" si="269"/>
        <v>0</v>
      </c>
      <c r="BJ140" s="46">
        <f t="shared" si="269"/>
        <v>0</v>
      </c>
      <c r="BK140" s="46"/>
      <c r="BL140" s="46">
        <f t="shared" si="270"/>
        <v>0</v>
      </c>
      <c r="BM140" s="46">
        <f t="shared" si="270"/>
        <v>0</v>
      </c>
      <c r="BN140" s="46">
        <f t="shared" si="270"/>
        <v>0</v>
      </c>
      <c r="BO140" s="46">
        <f t="shared" si="270"/>
        <v>0</v>
      </c>
      <c r="BP140" s="46">
        <f t="shared" si="270"/>
        <v>0</v>
      </c>
      <c r="BQ140" s="46">
        <f t="shared" si="270"/>
        <v>0</v>
      </c>
      <c r="BR140" s="46">
        <f t="shared" si="270"/>
        <v>0</v>
      </c>
      <c r="BS140" s="46">
        <f t="shared" si="270"/>
        <v>0</v>
      </c>
      <c r="BT140" s="46">
        <f t="shared" si="270"/>
        <v>0</v>
      </c>
      <c r="BU140" s="46">
        <f t="shared" si="270"/>
        <v>0</v>
      </c>
      <c r="CL140" s="51"/>
      <c r="CM140" s="51"/>
      <c r="CN140" s="51"/>
    </row>
    <row r="142" spans="2:92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</row>
  </sheetData>
  <sheetProtection sheet="1" objects="1" scenarios="1" formatCells="0" formatColumns="0" formatRows="0" sort="0" autoFilter="0" pivotTables="0"/>
  <mergeCells count="2">
    <mergeCell ref="CJ2:CJ7"/>
    <mergeCell ref="CI7:CI8"/>
  </mergeCells>
  <phoneticPr fontId="2" type="noConversion"/>
  <conditionalFormatting sqref="BW9:CA128 O6:P6 T6:V6 C9:I128 L9:P128 CF9:CF128 R9:V128 X9:X128 AE9:AE128">
    <cfRule type="expression" dxfId="87" priority="36" stopIfTrue="1">
      <formula>MOD(ROW(C6)-ROW(C$7),5) = 1</formula>
    </cfRule>
    <cfRule type="expression" dxfId="86" priority="37" stopIfTrue="1">
      <formula>MOD(ROW(C6)-ROW(C$7),5) = 2</formula>
    </cfRule>
  </conditionalFormatting>
  <conditionalFormatting sqref="Y6 S6 Y9:Y128">
    <cfRule type="expression" dxfId="85" priority="41" stopIfTrue="1">
      <formula>MOD(ROW(S6)-ROW(R$7),5) = 1</formula>
    </cfRule>
    <cfRule type="expression" dxfId="84" priority="42" stopIfTrue="1">
      <formula>MOD(ROW(S6)-ROW(R$7),5) = 2</formula>
    </cfRule>
  </conditionalFormatting>
  <conditionalFormatting sqref="R6 X6">
    <cfRule type="expression" dxfId="83" priority="43" stopIfTrue="1">
      <formula>MOD(ROW(R6)-ROW(#REF!),5) = 1</formula>
    </cfRule>
    <cfRule type="expression" dxfId="82" priority="44" stopIfTrue="1">
      <formula>MOD(ROW(R6)-ROW(#REF!),5) = 2</formula>
    </cfRule>
  </conditionalFormatting>
  <conditionalFormatting sqref="AG134:BU140">
    <cfRule type="expression" dxfId="81" priority="35" stopIfTrue="1">
      <formula>$K134=AG$7</formula>
    </cfRule>
  </conditionalFormatting>
  <conditionalFormatting sqref="J9:K128">
    <cfRule type="expression" dxfId="80" priority="30" stopIfTrue="1">
      <formula>MOD(ROW(J9)-ROW(J$7),5) = 1</formula>
    </cfRule>
    <cfRule type="expression" dxfId="79" priority="31" stopIfTrue="1">
      <formula>MOD(ROW(J9)-ROW(J$7),5) = 2</formula>
    </cfRule>
  </conditionalFormatting>
  <conditionalFormatting sqref="AG9:BJ128">
    <cfRule type="expression" dxfId="78" priority="28">
      <formula>AG9&lt;&gt;AG$7</formula>
    </cfRule>
    <cfRule type="expression" dxfId="77" priority="29">
      <formula>MOD(ROW(AG9)-ROW(AG$7),5) = 1</formula>
    </cfRule>
  </conditionalFormatting>
  <conditionalFormatting sqref="DV4:DZ5 EE4:EE5 BL6:BU6 BL8:BU8">
    <cfRule type="expression" dxfId="76" priority="25" stopIfTrue="1">
      <formula>BL$8=1</formula>
    </cfRule>
  </conditionalFormatting>
  <conditionalFormatting sqref="BL9:BU128">
    <cfRule type="expression" dxfId="75" priority="21">
      <formula>BL9&lt;&gt;BL$7</formula>
    </cfRule>
    <cfRule type="expression" dxfId="74" priority="22">
      <formula>MOD(ROW(BL9)-ROW(BL$7),5) = 1</formula>
    </cfRule>
    <cfRule type="expression" dxfId="73" priority="23">
      <formula>BL$8 = 1</formula>
    </cfRule>
  </conditionalFormatting>
  <conditionalFormatting sqref="B9:B128">
    <cfRule type="expression" dxfId="72" priority="17" stopIfTrue="1">
      <formula>MOD(ROW(B9)-ROW(B$7),5) = 1</formula>
    </cfRule>
    <cfRule type="expression" dxfId="71" priority="18" stopIfTrue="1">
      <formula>MOD(ROW(B9)-ROW(B$7),5) = 2</formula>
    </cfRule>
  </conditionalFormatting>
  <conditionalFormatting sqref="EA4:ED5">
    <cfRule type="expression" dxfId="70" priority="11" stopIfTrue="1">
      <formula>EA$8=1</formula>
    </cfRule>
  </conditionalFormatting>
  <conditionalFormatting sqref="CB9:CE128">
    <cfRule type="expression" dxfId="69" priority="9" stopIfTrue="1">
      <formula>MOD(ROW(CB9)-ROW(CB$7),5) = 1</formula>
    </cfRule>
    <cfRule type="expression" dxfId="68" priority="10" stopIfTrue="1">
      <formula>MOD(ROW(CB9)-ROW(CB$7),5) = 2</formula>
    </cfRule>
  </conditionalFormatting>
  <conditionalFormatting sqref="Z9:AD128">
    <cfRule type="expression" dxfId="67" priority="1" stopIfTrue="1">
      <formula>MOD(ROW(Z9)-ROW(Z$7),5) = 1</formula>
    </cfRule>
    <cfRule type="expression" dxfId="66" priority="2" stopIfTrue="1">
      <formula>MOD(ROW(Z9)-ROW(Z$7),5) = 2</formula>
    </cfRule>
  </conditionalFormatting>
  <printOptions horizontalCentered="1"/>
  <pageMargins left="0" right="0" top="0" bottom="0" header="0" footer="0"/>
  <pageSetup paperSize="9" scale="46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stopIfTrue="1" id="{64AE50CD-4F15-4223-A413-1E0CE648C775}">
            <xm:f>MOD(ROW('Trail-1'!Q9)-ROW('Trail-1'!Q$7),5) = 1</xm:f>
            <x14:dxf>
              <border>
                <bottom style="thin">
                  <color indexed="64"/>
                </bottom>
              </border>
            </x14:dxf>
          </x14:cfRule>
          <x14:cfRule type="expression" priority="8" stopIfTrue="1" id="{EDBFE1A0-7AC3-4240-9F01-0DE896D25D3D}">
            <xm:f>MOD(ROW('Trail-1'!Q9)-ROW('Trail-1'!Q$7),5) = 2</xm:f>
            <x14:dxf>
              <border>
                <top style="thin">
                  <color indexed="64"/>
                </top>
              </border>
            </x14:dxf>
          </x14:cfRule>
          <xm:sqref>Q9:Q128 W9:W128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pageSetUpPr fitToPage="1"/>
  </sheetPr>
  <dimension ref="B1:FG142"/>
  <sheetViews>
    <sheetView zoomScale="80" zoomScaleNormal="80" workbookViewId="0">
      <pane xSplit="14" ySplit="8" topLeftCell="O9" activePane="bottomRight" state="frozen"/>
      <selection activeCell="A5" sqref="A5:XFD5"/>
      <selection pane="topRight" activeCell="A5" sqref="A5:XFD5"/>
      <selection pane="bottomLeft" activeCell="A5" sqref="A5:XFD5"/>
      <selection pane="bottomRight" activeCell="P9" sqref="P9:AS38"/>
    </sheetView>
  </sheetViews>
  <sheetFormatPr defaultRowHeight="12.75" x14ac:dyDescent="0.2"/>
  <cols>
    <col min="1" max="1" width="3.5703125" style="1" customWidth="1"/>
    <col min="2" max="2" width="5.28515625" style="1" customWidth="1"/>
    <col min="3" max="4" width="4.28515625" style="1" customWidth="1"/>
    <col min="5" max="5" width="4.28515625" style="1" hidden="1" customWidth="1"/>
    <col min="6" max="6" width="23.28515625" style="1" customWidth="1"/>
    <col min="7" max="7" width="8.42578125" style="1" customWidth="1"/>
    <col min="8" max="8" width="5.5703125" style="2" customWidth="1"/>
    <col min="9" max="9" width="10.7109375" style="1" bestFit="1" customWidth="1"/>
    <col min="10" max="10" width="6" style="1" bestFit="1" customWidth="1"/>
    <col min="11" max="11" width="7.28515625" style="74" customWidth="1"/>
    <col min="12" max="12" width="9.140625" style="24" bestFit="1"/>
    <col min="13" max="13" width="5.140625" style="1" customWidth="1"/>
    <col min="14" max="14" width="9.140625" style="1"/>
    <col min="15" max="15" width="3.7109375" style="24" customWidth="1"/>
    <col min="16" max="16" width="3.7109375" style="3" customWidth="1"/>
    <col min="17" max="17" width="3.7109375" style="4" customWidth="1"/>
    <col min="18" max="65" width="3.7109375" style="1" customWidth="1"/>
    <col min="66" max="66" width="3.7109375" style="24" customWidth="1"/>
    <col min="67" max="76" width="5.7109375" style="1" customWidth="1"/>
    <col min="77" max="77" width="8" style="74" bestFit="1" customWidth="1"/>
    <col min="78" max="78" width="6" style="24" bestFit="1" customWidth="1"/>
    <col min="79" max="79" width="3" style="1" customWidth="1"/>
    <col min="80" max="80" width="5.5703125" style="38" customWidth="1"/>
    <col min="81" max="81" width="12.140625" style="15" bestFit="1" customWidth="1"/>
    <col min="82" max="85" width="9.140625" style="74"/>
    <col min="86" max="86" width="15.42578125" style="74" customWidth="1"/>
    <col min="87" max="96" width="6.28515625" style="74" customWidth="1"/>
    <col min="97" max="97" width="9.140625" style="1"/>
    <col min="98" max="147" width="3.7109375" style="105" customWidth="1"/>
    <col min="148" max="16384" width="9.140625" style="1"/>
  </cols>
  <sheetData>
    <row r="1" spans="2:163" ht="30" customHeight="1" x14ac:dyDescent="0.2"/>
    <row r="2" spans="2:163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28"/>
      <c r="CB2" s="268" t="s">
        <v>188</v>
      </c>
      <c r="CC2" s="28"/>
    </row>
    <row r="3" spans="2:163" ht="21.75" customHeight="1" x14ac:dyDescent="0.3">
      <c r="B3" s="114" t="str">
        <f>TempO_1_nazev &amp; "  " &amp; TEXT(TempO_1_datum,"d.m.") &amp; YEAR(TempO_1_datum)</f>
        <v>TempO 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B3" s="269"/>
      <c r="CC3" s="20" t="s">
        <v>161</v>
      </c>
      <c r="CD3" s="108" t="s">
        <v>200</v>
      </c>
      <c r="CE3" s="108" t="s">
        <v>393</v>
      </c>
      <c r="CG3" s="202" t="s">
        <v>373</v>
      </c>
      <c r="CH3" s="202"/>
      <c r="CI3" s="106" t="s">
        <v>320</v>
      </c>
      <c r="CU3" s="106"/>
      <c r="CV3" s="106"/>
      <c r="CW3" s="106"/>
      <c r="CX3" s="106"/>
      <c r="CY3" s="106"/>
      <c r="CZ3" s="106"/>
      <c r="DA3" s="106"/>
    </row>
    <row r="4" spans="2:163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B4" s="269"/>
      <c r="CC4" s="20">
        <f>TempO_1_pen</f>
        <v>30</v>
      </c>
      <c r="CD4" s="108">
        <f>COUNTIF(P7:BN7,"&gt; ''")</f>
        <v>0</v>
      </c>
      <c r="CE4" s="108">
        <f>2*CC4*CD4</f>
        <v>0</v>
      </c>
      <c r="CG4" s="55">
        <f ca="1">AVERAGE(LARGE(CG9:CG225,1),LARGE(CG9:CG225,2),LARGE(CG9:CG225,3))</f>
        <v>0</v>
      </c>
      <c r="CH4" s="229" t="s">
        <v>380</v>
      </c>
      <c r="CI4" s="169"/>
      <c r="CJ4" s="169"/>
      <c r="CK4" s="169"/>
      <c r="CL4" s="169"/>
      <c r="CM4" s="169"/>
      <c r="CN4" s="169"/>
      <c r="CO4" s="169"/>
      <c r="CP4" s="169"/>
      <c r="CQ4" s="169"/>
      <c r="CR4" s="169"/>
    </row>
    <row r="5" spans="2:163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70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Y5" s="70"/>
      <c r="BZ5" s="34"/>
      <c r="CB5" s="269"/>
      <c r="CC5" s="20"/>
      <c r="CH5" s="230" t="s">
        <v>379</v>
      </c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T5" s="107">
        <f>IF(CT7&lt;=$CL$6,IF(CT7&lt;=$CJ$6,IF(CT7&lt;=$CI$6,1,2),IF(CT7&lt;=$CK$6,3,4)),IF(CT7&lt;=$CP$6,IF(CT7&lt;=$CN$6,IF(CT7&lt;=$CM$6,5,6),IF(CT7&lt;=$CO$6,7,8)),IF(CT7&lt;=$CQ$6,9,10)))</f>
        <v>10</v>
      </c>
      <c r="CU5" s="107">
        <f t="shared" ref="CU5:EG5" si="0">IF(CU7&lt;=$CL$6,IF(CU7&lt;=$CJ$6,IF(CU7&lt;=$CI$6,1,2),IF(CU7&lt;=$CK$6,3,4)),IF(CU7&lt;=$CP$6,IF(CU7&lt;=$CN$6,IF(CU7&lt;=$CM$6,5,6),IF(CU7&lt;=$CO$6,7,8)),IF(CU7&lt;=$CQ$6,9,10)))</f>
        <v>10</v>
      </c>
      <c r="CV5" s="107">
        <f t="shared" si="0"/>
        <v>10</v>
      </c>
      <c r="CW5" s="107">
        <f t="shared" si="0"/>
        <v>10</v>
      </c>
      <c r="CX5" s="107">
        <f t="shared" si="0"/>
        <v>10</v>
      </c>
      <c r="CY5" s="107">
        <f t="shared" si="0"/>
        <v>10</v>
      </c>
      <c r="CZ5" s="107">
        <f t="shared" si="0"/>
        <v>10</v>
      </c>
      <c r="DA5" s="107">
        <f t="shared" si="0"/>
        <v>10</v>
      </c>
      <c r="DB5" s="107">
        <f t="shared" si="0"/>
        <v>10</v>
      </c>
      <c r="DC5" s="107">
        <f t="shared" si="0"/>
        <v>10</v>
      </c>
      <c r="DD5" s="107">
        <f t="shared" si="0"/>
        <v>10</v>
      </c>
      <c r="DE5" s="107">
        <f t="shared" si="0"/>
        <v>10</v>
      </c>
      <c r="DF5" s="107">
        <f t="shared" si="0"/>
        <v>10</v>
      </c>
      <c r="DG5" s="107">
        <f t="shared" si="0"/>
        <v>10</v>
      </c>
      <c r="DH5" s="107">
        <f t="shared" si="0"/>
        <v>10</v>
      </c>
      <c r="DI5" s="107">
        <f t="shared" si="0"/>
        <v>10</v>
      </c>
      <c r="DJ5" s="107">
        <f t="shared" si="0"/>
        <v>10</v>
      </c>
      <c r="DK5" s="107">
        <f t="shared" si="0"/>
        <v>10</v>
      </c>
      <c r="DL5" s="107">
        <f t="shared" si="0"/>
        <v>10</v>
      </c>
      <c r="DM5" s="107">
        <f t="shared" si="0"/>
        <v>10</v>
      </c>
      <c r="DN5" s="107">
        <f t="shared" si="0"/>
        <v>10</v>
      </c>
      <c r="DO5" s="107">
        <f t="shared" si="0"/>
        <v>10</v>
      </c>
      <c r="DP5" s="107">
        <f t="shared" si="0"/>
        <v>10</v>
      </c>
      <c r="DQ5" s="107">
        <f t="shared" si="0"/>
        <v>10</v>
      </c>
      <c r="DR5" s="107">
        <f t="shared" si="0"/>
        <v>10</v>
      </c>
      <c r="DS5" s="107">
        <f t="shared" si="0"/>
        <v>10</v>
      </c>
      <c r="DT5" s="107">
        <f t="shared" si="0"/>
        <v>10</v>
      </c>
      <c r="DU5" s="107">
        <f t="shared" si="0"/>
        <v>10</v>
      </c>
      <c r="DV5" s="107">
        <f t="shared" si="0"/>
        <v>10</v>
      </c>
      <c r="DW5" s="107">
        <f t="shared" si="0"/>
        <v>10</v>
      </c>
      <c r="DX5" s="107">
        <f t="shared" si="0"/>
        <v>10</v>
      </c>
      <c r="DY5" s="107">
        <f t="shared" si="0"/>
        <v>10</v>
      </c>
      <c r="DZ5" s="107">
        <f t="shared" si="0"/>
        <v>10</v>
      </c>
      <c r="EA5" s="107">
        <f t="shared" si="0"/>
        <v>10</v>
      </c>
      <c r="EB5" s="107">
        <f t="shared" si="0"/>
        <v>10</v>
      </c>
      <c r="EC5" s="107">
        <f t="shared" si="0"/>
        <v>10</v>
      </c>
      <c r="ED5" s="107">
        <f t="shared" si="0"/>
        <v>10</v>
      </c>
      <c r="EE5" s="107">
        <f t="shared" si="0"/>
        <v>10</v>
      </c>
      <c r="EF5" s="107">
        <f t="shared" si="0"/>
        <v>10</v>
      </c>
      <c r="EG5" s="107">
        <f t="shared" si="0"/>
        <v>10</v>
      </c>
      <c r="EH5" s="107">
        <f t="shared" ref="EH5:EQ5" si="1">IF(EH7&lt;=$CL$6,IF(EH7&lt;=$CJ$6,IF(EH7&lt;=$CI$6,1,2),IF(EH7&lt;=$CK$6,3,4)),IF(EH7&lt;=$CP$6,IF(EH7&lt;=$CN$6,IF(EH7&lt;=$CM$6,5,6),IF(EH7&lt;=$CO$6,7,8)),IF(EH7&lt;=$CQ$6,9,10)))</f>
        <v>10</v>
      </c>
      <c r="EI5" s="107">
        <f t="shared" si="1"/>
        <v>10</v>
      </c>
      <c r="EJ5" s="107">
        <f t="shared" si="1"/>
        <v>10</v>
      </c>
      <c r="EK5" s="107">
        <f t="shared" si="1"/>
        <v>10</v>
      </c>
      <c r="EL5" s="107">
        <f t="shared" si="1"/>
        <v>10</v>
      </c>
      <c r="EM5" s="107">
        <f t="shared" si="1"/>
        <v>10</v>
      </c>
      <c r="EN5" s="107">
        <f t="shared" si="1"/>
        <v>10</v>
      </c>
      <c r="EO5" s="107">
        <f t="shared" si="1"/>
        <v>10</v>
      </c>
      <c r="EP5" s="107">
        <f t="shared" si="1"/>
        <v>10</v>
      </c>
      <c r="EQ5" s="107">
        <f t="shared" si="1"/>
        <v>10</v>
      </c>
    </row>
    <row r="6" spans="2:163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70"/>
      <c r="L6" s="54"/>
      <c r="M6" s="34"/>
      <c r="N6" s="132" t="e">
        <f ca="1">AVERAGE(LARGE(N9:N225,1),LARGE(N9:N225,2),LARGE(N9:N225,3))</f>
        <v>#NUM!</v>
      </c>
      <c r="O6" s="34"/>
      <c r="P6" s="233">
        <f>CT5</f>
        <v>10</v>
      </c>
      <c r="Q6" s="233">
        <f t="shared" ref="Q6:BM6" si="2">CU5</f>
        <v>10</v>
      </c>
      <c r="R6" s="233">
        <f t="shared" si="2"/>
        <v>10</v>
      </c>
      <c r="S6" s="233">
        <f t="shared" si="2"/>
        <v>10</v>
      </c>
      <c r="T6" s="233">
        <f t="shared" si="2"/>
        <v>10</v>
      </c>
      <c r="U6" s="233">
        <f t="shared" si="2"/>
        <v>10</v>
      </c>
      <c r="V6" s="233">
        <f t="shared" si="2"/>
        <v>10</v>
      </c>
      <c r="W6" s="233">
        <f t="shared" si="2"/>
        <v>10</v>
      </c>
      <c r="X6" s="233">
        <f t="shared" si="2"/>
        <v>10</v>
      </c>
      <c r="Y6" s="233">
        <f t="shared" si="2"/>
        <v>10</v>
      </c>
      <c r="Z6" s="233">
        <f t="shared" si="2"/>
        <v>10</v>
      </c>
      <c r="AA6" s="233">
        <f t="shared" si="2"/>
        <v>10</v>
      </c>
      <c r="AB6" s="233">
        <f t="shared" si="2"/>
        <v>10</v>
      </c>
      <c r="AC6" s="233">
        <f t="shared" si="2"/>
        <v>10</v>
      </c>
      <c r="AD6" s="233">
        <f t="shared" si="2"/>
        <v>10</v>
      </c>
      <c r="AE6" s="233">
        <f t="shared" si="2"/>
        <v>10</v>
      </c>
      <c r="AF6" s="233">
        <f t="shared" si="2"/>
        <v>10</v>
      </c>
      <c r="AG6" s="233">
        <f t="shared" si="2"/>
        <v>10</v>
      </c>
      <c r="AH6" s="233">
        <f t="shared" si="2"/>
        <v>10</v>
      </c>
      <c r="AI6" s="233">
        <f t="shared" si="2"/>
        <v>10</v>
      </c>
      <c r="AJ6" s="233">
        <f t="shared" si="2"/>
        <v>10</v>
      </c>
      <c r="AK6" s="233">
        <f t="shared" si="2"/>
        <v>10</v>
      </c>
      <c r="AL6" s="233">
        <f t="shared" si="2"/>
        <v>10</v>
      </c>
      <c r="AM6" s="233">
        <f t="shared" si="2"/>
        <v>10</v>
      </c>
      <c r="AN6" s="233">
        <f t="shared" si="2"/>
        <v>10</v>
      </c>
      <c r="AO6" s="233">
        <f t="shared" si="2"/>
        <v>10</v>
      </c>
      <c r="AP6" s="233">
        <f t="shared" si="2"/>
        <v>10</v>
      </c>
      <c r="AQ6" s="233">
        <f t="shared" si="2"/>
        <v>10</v>
      </c>
      <c r="AR6" s="233">
        <f t="shared" si="2"/>
        <v>10</v>
      </c>
      <c r="AS6" s="233">
        <f t="shared" si="2"/>
        <v>10</v>
      </c>
      <c r="AT6" s="233">
        <f t="shared" si="2"/>
        <v>10</v>
      </c>
      <c r="AU6" s="233">
        <f t="shared" si="2"/>
        <v>10</v>
      </c>
      <c r="AV6" s="233">
        <f t="shared" si="2"/>
        <v>10</v>
      </c>
      <c r="AW6" s="233">
        <f t="shared" si="2"/>
        <v>10</v>
      </c>
      <c r="AX6" s="233">
        <f t="shared" si="2"/>
        <v>10</v>
      </c>
      <c r="AY6" s="233">
        <f t="shared" si="2"/>
        <v>10</v>
      </c>
      <c r="AZ6" s="233">
        <f t="shared" si="2"/>
        <v>10</v>
      </c>
      <c r="BA6" s="233">
        <f t="shared" si="2"/>
        <v>10</v>
      </c>
      <c r="BB6" s="233">
        <f t="shared" si="2"/>
        <v>10</v>
      </c>
      <c r="BC6" s="233">
        <f t="shared" si="2"/>
        <v>10</v>
      </c>
      <c r="BD6" s="233">
        <f t="shared" si="2"/>
        <v>10</v>
      </c>
      <c r="BE6" s="233">
        <f t="shared" si="2"/>
        <v>10</v>
      </c>
      <c r="BF6" s="233">
        <f t="shared" si="2"/>
        <v>10</v>
      </c>
      <c r="BG6" s="233">
        <f t="shared" si="2"/>
        <v>10</v>
      </c>
      <c r="BH6" s="233">
        <f t="shared" si="2"/>
        <v>10</v>
      </c>
      <c r="BI6" s="233">
        <f t="shared" si="2"/>
        <v>10</v>
      </c>
      <c r="BJ6" s="233">
        <f t="shared" si="2"/>
        <v>10</v>
      </c>
      <c r="BK6" s="233">
        <f t="shared" si="2"/>
        <v>10</v>
      </c>
      <c r="BL6" s="233">
        <f t="shared" si="2"/>
        <v>10</v>
      </c>
      <c r="BM6" s="233">
        <f t="shared" si="2"/>
        <v>10</v>
      </c>
      <c r="BN6" s="208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70"/>
      <c r="BZ6" s="34"/>
      <c r="CB6" s="269"/>
      <c r="CI6" s="107">
        <f>SUM($CI5:CI5)</f>
        <v>0</v>
      </c>
      <c r="CJ6" s="107">
        <f>SUM($CI5:CJ5)</f>
        <v>0</v>
      </c>
      <c r="CK6" s="107">
        <f>SUM($CI5:CK5)</f>
        <v>0</v>
      </c>
      <c r="CL6" s="107">
        <f>SUM($CI5:CL5)</f>
        <v>0</v>
      </c>
      <c r="CM6" s="107">
        <f>SUM($CI5:CM5)</f>
        <v>0</v>
      </c>
      <c r="CN6" s="107">
        <f>SUM($CI5:CN5)</f>
        <v>0</v>
      </c>
      <c r="CO6" s="107">
        <f>SUM($CI5:CO5)</f>
        <v>0</v>
      </c>
      <c r="CP6" s="107">
        <f>SUM($CI5:CP5)</f>
        <v>0</v>
      </c>
      <c r="CQ6" s="107">
        <f>SUM($CI5:CQ5)</f>
        <v>0</v>
      </c>
      <c r="CR6" s="107">
        <f>SUM($CI5:CR5)</f>
        <v>0</v>
      </c>
      <c r="CS6" s="196"/>
      <c r="CT6" s="107">
        <f>IF(CT5=CS5,CS6+1,1)</f>
        <v>1</v>
      </c>
      <c r="CU6" s="107">
        <f t="shared" ref="CU6:EG6" si="3">IF(CU5=CT5,CT6+1,1)</f>
        <v>2</v>
      </c>
      <c r="CV6" s="107">
        <f t="shared" si="3"/>
        <v>3</v>
      </c>
      <c r="CW6" s="107">
        <f t="shared" si="3"/>
        <v>4</v>
      </c>
      <c r="CX6" s="107">
        <f t="shared" si="3"/>
        <v>5</v>
      </c>
      <c r="CY6" s="107">
        <f t="shared" si="3"/>
        <v>6</v>
      </c>
      <c r="CZ6" s="107">
        <f t="shared" si="3"/>
        <v>7</v>
      </c>
      <c r="DA6" s="107">
        <f t="shared" si="3"/>
        <v>8</v>
      </c>
      <c r="DB6" s="107">
        <f t="shared" si="3"/>
        <v>9</v>
      </c>
      <c r="DC6" s="107">
        <f t="shared" si="3"/>
        <v>10</v>
      </c>
      <c r="DD6" s="107">
        <f t="shared" si="3"/>
        <v>11</v>
      </c>
      <c r="DE6" s="107">
        <f t="shared" si="3"/>
        <v>12</v>
      </c>
      <c r="DF6" s="107">
        <f t="shared" si="3"/>
        <v>13</v>
      </c>
      <c r="DG6" s="107">
        <f t="shared" si="3"/>
        <v>14</v>
      </c>
      <c r="DH6" s="107">
        <f t="shared" si="3"/>
        <v>15</v>
      </c>
      <c r="DI6" s="107">
        <f t="shared" si="3"/>
        <v>16</v>
      </c>
      <c r="DJ6" s="107">
        <f t="shared" si="3"/>
        <v>17</v>
      </c>
      <c r="DK6" s="107">
        <f t="shared" si="3"/>
        <v>18</v>
      </c>
      <c r="DL6" s="107">
        <f t="shared" si="3"/>
        <v>19</v>
      </c>
      <c r="DM6" s="107">
        <f t="shared" si="3"/>
        <v>20</v>
      </c>
      <c r="DN6" s="107">
        <f t="shared" si="3"/>
        <v>21</v>
      </c>
      <c r="DO6" s="107">
        <f t="shared" si="3"/>
        <v>22</v>
      </c>
      <c r="DP6" s="107">
        <f t="shared" si="3"/>
        <v>23</v>
      </c>
      <c r="DQ6" s="107">
        <f t="shared" si="3"/>
        <v>24</v>
      </c>
      <c r="DR6" s="107">
        <f t="shared" si="3"/>
        <v>25</v>
      </c>
      <c r="DS6" s="107">
        <f t="shared" si="3"/>
        <v>26</v>
      </c>
      <c r="DT6" s="107">
        <f t="shared" si="3"/>
        <v>27</v>
      </c>
      <c r="DU6" s="107">
        <f t="shared" si="3"/>
        <v>28</v>
      </c>
      <c r="DV6" s="107">
        <f t="shared" si="3"/>
        <v>29</v>
      </c>
      <c r="DW6" s="107">
        <f t="shared" si="3"/>
        <v>30</v>
      </c>
      <c r="DX6" s="107">
        <f t="shared" si="3"/>
        <v>31</v>
      </c>
      <c r="DY6" s="107">
        <f t="shared" si="3"/>
        <v>32</v>
      </c>
      <c r="DZ6" s="107">
        <f t="shared" si="3"/>
        <v>33</v>
      </c>
      <c r="EA6" s="107">
        <f t="shared" si="3"/>
        <v>34</v>
      </c>
      <c r="EB6" s="107">
        <f t="shared" si="3"/>
        <v>35</v>
      </c>
      <c r="EC6" s="107">
        <f t="shared" si="3"/>
        <v>36</v>
      </c>
      <c r="ED6" s="107">
        <f t="shared" si="3"/>
        <v>37</v>
      </c>
      <c r="EE6" s="107">
        <f t="shared" si="3"/>
        <v>38</v>
      </c>
      <c r="EF6" s="107">
        <f t="shared" si="3"/>
        <v>39</v>
      </c>
      <c r="EG6" s="107">
        <f t="shared" si="3"/>
        <v>40</v>
      </c>
      <c r="EH6" s="107">
        <f t="shared" ref="EH6" si="4">IF(EH5=EG5,EG6+1,1)</f>
        <v>41</v>
      </c>
      <c r="EI6" s="107">
        <f t="shared" ref="EI6" si="5">IF(EI5=EH5,EH6+1,1)</f>
        <v>42</v>
      </c>
      <c r="EJ6" s="107">
        <f t="shared" ref="EJ6" si="6">IF(EJ5=EI5,EI6+1,1)</f>
        <v>43</v>
      </c>
      <c r="EK6" s="107">
        <f t="shared" ref="EK6" si="7">IF(EK5=EJ5,EJ6+1,1)</f>
        <v>44</v>
      </c>
      <c r="EL6" s="107">
        <f t="shared" ref="EL6" si="8">IF(EL5=EK5,EK6+1,1)</f>
        <v>45</v>
      </c>
      <c r="EM6" s="107">
        <f t="shared" ref="EM6" si="9">IF(EM5=EL5,EL6+1,1)</f>
        <v>46</v>
      </c>
      <c r="EN6" s="107">
        <f t="shared" ref="EN6" si="10">IF(EN5=EM5,EM6+1,1)</f>
        <v>47</v>
      </c>
      <c r="EO6" s="107">
        <f t="shared" ref="EO6" si="11">IF(EO5=EN5,EN6+1,1)</f>
        <v>48</v>
      </c>
      <c r="EP6" s="107">
        <f t="shared" ref="EP6" si="12">IF(EP5=EO5,EO6+1,1)</f>
        <v>49</v>
      </c>
      <c r="EQ6" s="107">
        <f t="shared" ref="EQ6" si="13">IF(EQ5=EP5,EP6+1,1)</f>
        <v>50</v>
      </c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</row>
    <row r="7" spans="2:163" x14ac:dyDescent="0.2">
      <c r="B7" s="49" t="str">
        <f>Texty!$A$3</f>
        <v>Pořadí</v>
      </c>
      <c r="C7" s="49"/>
      <c r="D7" s="49"/>
      <c r="E7" s="49"/>
      <c r="J7" s="192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22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209"/>
      <c r="BO7" s="234" t="str">
        <f>Texty!$A$11</f>
        <v>čas</v>
      </c>
      <c r="BP7" s="234" t="str">
        <f>Texty!$A$11</f>
        <v>čas</v>
      </c>
      <c r="BQ7" s="234" t="str">
        <f>Texty!$A$11</f>
        <v>čas</v>
      </c>
      <c r="BR7" s="234" t="str">
        <f>Texty!$A$11</f>
        <v>čas</v>
      </c>
      <c r="BS7" s="234" t="str">
        <f>Texty!$A$11</f>
        <v>čas</v>
      </c>
      <c r="BT7" s="234" t="str">
        <f>Texty!$A$11</f>
        <v>čas</v>
      </c>
      <c r="BU7" s="234" t="str">
        <f>Texty!$A$11</f>
        <v>čas</v>
      </c>
      <c r="BV7" s="234" t="str">
        <f>Texty!$A$11</f>
        <v>čas</v>
      </c>
      <c r="BW7" s="234" t="str">
        <f>Texty!$A$11</f>
        <v>čas</v>
      </c>
      <c r="BX7" s="234" t="str">
        <f>Texty!$A$11</f>
        <v>čas</v>
      </c>
      <c r="BY7" s="100" t="str">
        <f>Texty!$A$16</f>
        <v>součet</v>
      </c>
      <c r="BZ7" s="7"/>
      <c r="CA7" s="270"/>
      <c r="CB7" s="269"/>
      <c r="CC7" s="203" t="s">
        <v>201</v>
      </c>
      <c r="CD7" s="204"/>
      <c r="CE7" s="204"/>
      <c r="CF7" s="204"/>
      <c r="CG7" s="204"/>
      <c r="CH7" s="204"/>
      <c r="CI7" s="107">
        <f>COLUMN(BO6)-COLUMN($BO$6)+1</f>
        <v>1</v>
      </c>
      <c r="CJ7" s="107">
        <f t="shared" ref="CJ7:CR7" si="14">COLUMN(BP6)-COLUMN($BO$6)+1</f>
        <v>2</v>
      </c>
      <c r="CK7" s="107">
        <f t="shared" si="14"/>
        <v>3</v>
      </c>
      <c r="CL7" s="107">
        <f t="shared" si="14"/>
        <v>4</v>
      </c>
      <c r="CM7" s="107">
        <f t="shared" si="14"/>
        <v>5</v>
      </c>
      <c r="CN7" s="107">
        <f t="shared" si="14"/>
        <v>6</v>
      </c>
      <c r="CO7" s="107">
        <f t="shared" si="14"/>
        <v>7</v>
      </c>
      <c r="CP7" s="107">
        <f t="shared" si="14"/>
        <v>8</v>
      </c>
      <c r="CQ7" s="107">
        <f t="shared" si="14"/>
        <v>9</v>
      </c>
      <c r="CR7" s="107">
        <f t="shared" si="14"/>
        <v>10</v>
      </c>
      <c r="CT7" s="107">
        <f t="shared" ref="CT7:EG7" si="15">COLUMN(P6)-COLUMN($P$6)+1</f>
        <v>1</v>
      </c>
      <c r="CU7" s="107">
        <f t="shared" si="15"/>
        <v>2</v>
      </c>
      <c r="CV7" s="107">
        <f t="shared" si="15"/>
        <v>3</v>
      </c>
      <c r="CW7" s="107">
        <f t="shared" si="15"/>
        <v>4</v>
      </c>
      <c r="CX7" s="107">
        <f t="shared" si="15"/>
        <v>5</v>
      </c>
      <c r="CY7" s="107">
        <f t="shared" si="15"/>
        <v>6</v>
      </c>
      <c r="CZ7" s="107">
        <f t="shared" si="15"/>
        <v>7</v>
      </c>
      <c r="DA7" s="107">
        <f t="shared" si="15"/>
        <v>8</v>
      </c>
      <c r="DB7" s="107">
        <f t="shared" si="15"/>
        <v>9</v>
      </c>
      <c r="DC7" s="107">
        <f t="shared" si="15"/>
        <v>10</v>
      </c>
      <c r="DD7" s="107">
        <f t="shared" si="15"/>
        <v>11</v>
      </c>
      <c r="DE7" s="107">
        <f t="shared" si="15"/>
        <v>12</v>
      </c>
      <c r="DF7" s="107">
        <f t="shared" si="15"/>
        <v>13</v>
      </c>
      <c r="DG7" s="107">
        <f t="shared" si="15"/>
        <v>14</v>
      </c>
      <c r="DH7" s="107">
        <f t="shared" si="15"/>
        <v>15</v>
      </c>
      <c r="DI7" s="107">
        <f t="shared" si="15"/>
        <v>16</v>
      </c>
      <c r="DJ7" s="107">
        <f t="shared" si="15"/>
        <v>17</v>
      </c>
      <c r="DK7" s="107">
        <f t="shared" si="15"/>
        <v>18</v>
      </c>
      <c r="DL7" s="107">
        <f t="shared" si="15"/>
        <v>19</v>
      </c>
      <c r="DM7" s="107">
        <f t="shared" si="15"/>
        <v>20</v>
      </c>
      <c r="DN7" s="107">
        <f t="shared" si="15"/>
        <v>21</v>
      </c>
      <c r="DO7" s="107">
        <f t="shared" si="15"/>
        <v>22</v>
      </c>
      <c r="DP7" s="107">
        <f t="shared" si="15"/>
        <v>23</v>
      </c>
      <c r="DQ7" s="107">
        <f t="shared" si="15"/>
        <v>24</v>
      </c>
      <c r="DR7" s="107">
        <f t="shared" si="15"/>
        <v>25</v>
      </c>
      <c r="DS7" s="107">
        <f t="shared" si="15"/>
        <v>26</v>
      </c>
      <c r="DT7" s="107">
        <f t="shared" si="15"/>
        <v>27</v>
      </c>
      <c r="DU7" s="107">
        <f t="shared" si="15"/>
        <v>28</v>
      </c>
      <c r="DV7" s="107">
        <f t="shared" si="15"/>
        <v>29</v>
      </c>
      <c r="DW7" s="107">
        <f t="shared" si="15"/>
        <v>30</v>
      </c>
      <c r="DX7" s="107">
        <f t="shared" si="15"/>
        <v>31</v>
      </c>
      <c r="DY7" s="107">
        <f t="shared" si="15"/>
        <v>32</v>
      </c>
      <c r="DZ7" s="107">
        <f t="shared" si="15"/>
        <v>33</v>
      </c>
      <c r="EA7" s="107">
        <f t="shared" si="15"/>
        <v>34</v>
      </c>
      <c r="EB7" s="107">
        <f t="shared" si="15"/>
        <v>35</v>
      </c>
      <c r="EC7" s="107">
        <f t="shared" si="15"/>
        <v>36</v>
      </c>
      <c r="ED7" s="107">
        <f t="shared" si="15"/>
        <v>37</v>
      </c>
      <c r="EE7" s="107">
        <f t="shared" si="15"/>
        <v>38</v>
      </c>
      <c r="EF7" s="107">
        <f t="shared" si="15"/>
        <v>39</v>
      </c>
      <c r="EG7" s="107">
        <f t="shared" si="15"/>
        <v>40</v>
      </c>
      <c r="EH7" s="107">
        <f t="shared" ref="EH7:EQ7" si="16">COLUMN(BD6)-COLUMN($P$6)+1</f>
        <v>41</v>
      </c>
      <c r="EI7" s="107">
        <f t="shared" si="16"/>
        <v>42</v>
      </c>
      <c r="EJ7" s="107">
        <f t="shared" si="16"/>
        <v>43</v>
      </c>
      <c r="EK7" s="107">
        <f t="shared" si="16"/>
        <v>44</v>
      </c>
      <c r="EL7" s="107">
        <f t="shared" si="16"/>
        <v>45</v>
      </c>
      <c r="EM7" s="107">
        <f t="shared" si="16"/>
        <v>46</v>
      </c>
      <c r="EN7" s="107">
        <f t="shared" si="16"/>
        <v>47</v>
      </c>
      <c r="EO7" s="107">
        <f t="shared" si="16"/>
        <v>48</v>
      </c>
      <c r="EP7" s="107">
        <f t="shared" si="16"/>
        <v>49</v>
      </c>
      <c r="EQ7" s="107">
        <f t="shared" si="16"/>
        <v>50</v>
      </c>
    </row>
    <row r="8" spans="2:163" s="186" customFormat="1" x14ac:dyDescent="0.2">
      <c r="B8" s="239" t="str">
        <f>Texty!$A$4</f>
        <v>celk.</v>
      </c>
      <c r="C8" s="189" t="s">
        <v>269</v>
      </c>
      <c r="D8" s="176" t="s">
        <v>197</v>
      </c>
      <c r="E8" s="176"/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93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9"/>
      <c r="P8" s="181">
        <f>CT6</f>
        <v>1</v>
      </c>
      <c r="Q8" s="181">
        <f t="shared" ref="Q8:BM8" si="17">CU6</f>
        <v>2</v>
      </c>
      <c r="R8" s="181">
        <f t="shared" si="17"/>
        <v>3</v>
      </c>
      <c r="S8" s="181">
        <f t="shared" si="17"/>
        <v>4</v>
      </c>
      <c r="T8" s="181">
        <f t="shared" si="17"/>
        <v>5</v>
      </c>
      <c r="U8" s="181">
        <f t="shared" si="17"/>
        <v>6</v>
      </c>
      <c r="V8" s="181">
        <f t="shared" si="17"/>
        <v>7</v>
      </c>
      <c r="W8" s="181">
        <f t="shared" si="17"/>
        <v>8</v>
      </c>
      <c r="X8" s="181">
        <f t="shared" si="17"/>
        <v>9</v>
      </c>
      <c r="Y8" s="181">
        <f t="shared" si="17"/>
        <v>10</v>
      </c>
      <c r="Z8" s="181">
        <f t="shared" si="17"/>
        <v>11</v>
      </c>
      <c r="AA8" s="181">
        <f t="shared" si="17"/>
        <v>12</v>
      </c>
      <c r="AB8" s="181">
        <f t="shared" si="17"/>
        <v>13</v>
      </c>
      <c r="AC8" s="181">
        <f t="shared" si="17"/>
        <v>14</v>
      </c>
      <c r="AD8" s="181">
        <f t="shared" si="17"/>
        <v>15</v>
      </c>
      <c r="AE8" s="181">
        <f t="shared" si="17"/>
        <v>16</v>
      </c>
      <c r="AF8" s="181">
        <f t="shared" si="17"/>
        <v>17</v>
      </c>
      <c r="AG8" s="181">
        <f t="shared" si="17"/>
        <v>18</v>
      </c>
      <c r="AH8" s="181">
        <f t="shared" si="17"/>
        <v>19</v>
      </c>
      <c r="AI8" s="181">
        <f t="shared" si="17"/>
        <v>20</v>
      </c>
      <c r="AJ8" s="181">
        <f t="shared" si="17"/>
        <v>21</v>
      </c>
      <c r="AK8" s="181">
        <f t="shared" si="17"/>
        <v>22</v>
      </c>
      <c r="AL8" s="181">
        <f t="shared" si="17"/>
        <v>23</v>
      </c>
      <c r="AM8" s="181">
        <f t="shared" si="17"/>
        <v>24</v>
      </c>
      <c r="AN8" s="181">
        <f t="shared" si="17"/>
        <v>25</v>
      </c>
      <c r="AO8" s="181">
        <f t="shared" si="17"/>
        <v>26</v>
      </c>
      <c r="AP8" s="181">
        <f t="shared" si="17"/>
        <v>27</v>
      </c>
      <c r="AQ8" s="181">
        <f t="shared" si="17"/>
        <v>28</v>
      </c>
      <c r="AR8" s="181">
        <f t="shared" si="17"/>
        <v>29</v>
      </c>
      <c r="AS8" s="181">
        <f t="shared" si="17"/>
        <v>30</v>
      </c>
      <c r="AT8" s="181">
        <f t="shared" si="17"/>
        <v>31</v>
      </c>
      <c r="AU8" s="181">
        <f t="shared" si="17"/>
        <v>32</v>
      </c>
      <c r="AV8" s="181">
        <f t="shared" si="17"/>
        <v>33</v>
      </c>
      <c r="AW8" s="181">
        <f t="shared" si="17"/>
        <v>34</v>
      </c>
      <c r="AX8" s="181">
        <f t="shared" si="17"/>
        <v>35</v>
      </c>
      <c r="AY8" s="181">
        <f t="shared" si="17"/>
        <v>36</v>
      </c>
      <c r="AZ8" s="181">
        <f t="shared" si="17"/>
        <v>37</v>
      </c>
      <c r="BA8" s="181">
        <f t="shared" si="17"/>
        <v>38</v>
      </c>
      <c r="BB8" s="181">
        <f t="shared" si="17"/>
        <v>39</v>
      </c>
      <c r="BC8" s="181">
        <f t="shared" si="17"/>
        <v>40</v>
      </c>
      <c r="BD8" s="181">
        <f t="shared" si="17"/>
        <v>41</v>
      </c>
      <c r="BE8" s="181">
        <f t="shared" si="17"/>
        <v>42</v>
      </c>
      <c r="BF8" s="181">
        <f t="shared" si="17"/>
        <v>43</v>
      </c>
      <c r="BG8" s="181">
        <f t="shared" si="17"/>
        <v>44</v>
      </c>
      <c r="BH8" s="181">
        <f t="shared" si="17"/>
        <v>45</v>
      </c>
      <c r="BI8" s="181">
        <f t="shared" si="17"/>
        <v>46</v>
      </c>
      <c r="BJ8" s="181">
        <f t="shared" si="17"/>
        <v>47</v>
      </c>
      <c r="BK8" s="181">
        <f t="shared" si="17"/>
        <v>48</v>
      </c>
      <c r="BL8" s="181">
        <f t="shared" si="17"/>
        <v>49</v>
      </c>
      <c r="BM8" s="181">
        <f t="shared" si="17"/>
        <v>50</v>
      </c>
      <c r="BN8" s="210"/>
      <c r="BO8" s="181" t="s">
        <v>2</v>
      </c>
      <c r="BP8" s="181" t="s">
        <v>3</v>
      </c>
      <c r="BQ8" s="181" t="s">
        <v>7</v>
      </c>
      <c r="BR8" s="181" t="s">
        <v>123</v>
      </c>
      <c r="BS8" s="181" t="s">
        <v>124</v>
      </c>
      <c r="BT8" s="181" t="s">
        <v>125</v>
      </c>
      <c r="BU8" s="181" t="s">
        <v>159</v>
      </c>
      <c r="BV8" s="181" t="s">
        <v>160</v>
      </c>
      <c r="BW8" s="181" t="s">
        <v>198</v>
      </c>
      <c r="BX8" s="181" t="s">
        <v>199</v>
      </c>
      <c r="BY8" s="182" t="str">
        <f>Texty!$A$17</f>
        <v>časů</v>
      </c>
      <c r="BZ8" s="179" t="str">
        <f>Texty!$A$10</f>
        <v>body</v>
      </c>
      <c r="CA8" s="270"/>
      <c r="CB8" s="183"/>
      <c r="CC8" s="184"/>
      <c r="CD8" s="191" t="s">
        <v>54</v>
      </c>
      <c r="CE8" s="191" t="s">
        <v>62</v>
      </c>
      <c r="CF8" s="191" t="s">
        <v>197</v>
      </c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7"/>
      <c r="EI8" s="187"/>
      <c r="EJ8" s="187"/>
      <c r="EK8" s="187"/>
      <c r="EL8" s="187"/>
      <c r="EM8" s="187"/>
      <c r="EN8" s="187"/>
      <c r="EO8" s="187"/>
      <c r="EP8" s="187"/>
      <c r="EQ8" s="187"/>
    </row>
    <row r="9" spans="2:163" x14ac:dyDescent="0.2">
      <c r="B9" s="126">
        <f t="shared" ref="B9:B72" si="18">RANK(CC9,$CC$9:$CC$133,0)</f>
        <v>1</v>
      </c>
      <c r="C9" s="126" t="str">
        <f ca="1">IF(OR($H9="O",$H9="P"),RANK($CC9,$CD$9:$CE$133),"")</f>
        <v/>
      </c>
      <c r="D9" s="126" t="str">
        <f ca="1">IF($H9="J",RANK($CC9,$CF$9:$CF$133),"")</f>
        <v/>
      </c>
      <c r="E9" s="126"/>
      <c r="F9" s="127" t="str">
        <f ca="1">OFFSET(prihlasky!$H$1,$CB9,0)</f>
        <v/>
      </c>
      <c r="G9" s="127" t="str">
        <f ca="1">IF(OFFSET(prihlasky!$B$1,$CB9,0)="","",(OFFSET(prihlasky!$B$1,$CB9,0)))</f>
        <v/>
      </c>
      <c r="H9" s="127">
        <f ca="1">OFFSET(prihlasky!$I$1,$CB9,0)</f>
        <v>0</v>
      </c>
      <c r="I9" s="127" t="str">
        <f ca="1">UPPER(OFFSET(prihlasky!$A$1,$CB9,0))</f>
        <v/>
      </c>
      <c r="J9" s="127">
        <f>+BZ9</f>
        <v>0</v>
      </c>
      <c r="K9" s="159">
        <f t="shared" ref="K9:K20" si="19">IF(COUNTBLANK($P9:$BC9)&gt;=COLUMNS($P9:$BC9),0,$CC$4*(CD$4-BZ9)+BY9)</f>
        <v>0</v>
      </c>
      <c r="L9" s="131">
        <f ca="1">IF(ISERROR($N$6),0,CG9*$N$6/$CG$4)</f>
        <v>0</v>
      </c>
      <c r="M9" s="130" t="str">
        <f ca="1">IF(OR(K9=0,ISERROR(MATCH(I9,TKoef!E:E,0))),"",MATCH(I9,TKoef!E:E,0)-1)</f>
        <v/>
      </c>
      <c r="N9" s="129" t="str">
        <f ca="1">IF(M9="","",OFFSET(TKoef!$B$1,M9,0))</f>
        <v/>
      </c>
      <c r="O9" s="22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209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71">
        <f>SUM(CI9:CR9)</f>
        <v>0</v>
      </c>
      <c r="BZ9" s="26">
        <f>SUM(CT9:ER9)</f>
        <v>0</v>
      </c>
      <c r="CB9" s="39">
        <v>1</v>
      </c>
      <c r="CC9" s="16">
        <f t="shared" ref="CC9:CC20" si="20">IF(K9=0,0,(CE$4-K9)/CE$4)</f>
        <v>0</v>
      </c>
      <c r="CD9" s="51">
        <f t="shared" ref="CD9:CF28" ca="1" si="21">IF($H9=CD$8,$CC9,0)</f>
        <v>0</v>
      </c>
      <c r="CE9" s="51">
        <f t="shared" ca="1" si="21"/>
        <v>0</v>
      </c>
      <c r="CF9" s="51">
        <f t="shared" ca="1" si="21"/>
        <v>0</v>
      </c>
      <c r="CG9" s="51">
        <f ca="1">IF(I9&lt;"A",0,CC9)</f>
        <v>0</v>
      </c>
      <c r="CH9" s="51"/>
      <c r="CI9" s="195">
        <f>IF(BO$7="",0,BO9)</f>
        <v>0</v>
      </c>
      <c r="CJ9" s="195">
        <f t="shared" ref="CJ9:CR9" si="22">IF(BP$7="",0,BP9)</f>
        <v>0</v>
      </c>
      <c r="CK9" s="195">
        <f t="shared" si="22"/>
        <v>0</v>
      </c>
      <c r="CL9" s="195">
        <f t="shared" si="22"/>
        <v>0</v>
      </c>
      <c r="CM9" s="195">
        <f t="shared" si="22"/>
        <v>0</v>
      </c>
      <c r="CN9" s="195">
        <f t="shared" si="22"/>
        <v>0</v>
      </c>
      <c r="CO9" s="195">
        <f t="shared" si="22"/>
        <v>0</v>
      </c>
      <c r="CP9" s="195">
        <f t="shared" si="22"/>
        <v>0</v>
      </c>
      <c r="CQ9" s="195">
        <f t="shared" si="22"/>
        <v>0</v>
      </c>
      <c r="CR9" s="195">
        <f t="shared" si="22"/>
        <v>0</v>
      </c>
      <c r="CT9" s="107">
        <f t="shared" ref="CT9:EG9" si="23">IF(AND(P$7&lt;&gt;"",P$7=P9),1,0)</f>
        <v>0</v>
      </c>
      <c r="CU9" s="107">
        <f t="shared" si="23"/>
        <v>0</v>
      </c>
      <c r="CV9" s="107">
        <f t="shared" si="23"/>
        <v>0</v>
      </c>
      <c r="CW9" s="107">
        <f t="shared" si="23"/>
        <v>0</v>
      </c>
      <c r="CX9" s="107">
        <f t="shared" si="23"/>
        <v>0</v>
      </c>
      <c r="CY9" s="107">
        <f t="shared" si="23"/>
        <v>0</v>
      </c>
      <c r="CZ9" s="107">
        <f t="shared" si="23"/>
        <v>0</v>
      </c>
      <c r="DA9" s="107">
        <f t="shared" si="23"/>
        <v>0</v>
      </c>
      <c r="DB9" s="107">
        <f t="shared" si="23"/>
        <v>0</v>
      </c>
      <c r="DC9" s="107">
        <f t="shared" si="23"/>
        <v>0</v>
      </c>
      <c r="DD9" s="107">
        <f t="shared" si="23"/>
        <v>0</v>
      </c>
      <c r="DE9" s="107">
        <f t="shared" si="23"/>
        <v>0</v>
      </c>
      <c r="DF9" s="107">
        <f t="shared" si="23"/>
        <v>0</v>
      </c>
      <c r="DG9" s="107">
        <f t="shared" si="23"/>
        <v>0</v>
      </c>
      <c r="DH9" s="107">
        <f t="shared" si="23"/>
        <v>0</v>
      </c>
      <c r="DI9" s="107">
        <f t="shared" si="23"/>
        <v>0</v>
      </c>
      <c r="DJ9" s="107">
        <f t="shared" si="23"/>
        <v>0</v>
      </c>
      <c r="DK9" s="107">
        <f t="shared" si="23"/>
        <v>0</v>
      </c>
      <c r="DL9" s="107">
        <f t="shared" si="23"/>
        <v>0</v>
      </c>
      <c r="DM9" s="107">
        <f t="shared" si="23"/>
        <v>0</v>
      </c>
      <c r="DN9" s="107">
        <f t="shared" si="23"/>
        <v>0</v>
      </c>
      <c r="DO9" s="107">
        <f t="shared" si="23"/>
        <v>0</v>
      </c>
      <c r="DP9" s="107">
        <f t="shared" si="23"/>
        <v>0</v>
      </c>
      <c r="DQ9" s="107">
        <f t="shared" si="23"/>
        <v>0</v>
      </c>
      <c r="DR9" s="107">
        <f t="shared" si="23"/>
        <v>0</v>
      </c>
      <c r="DS9" s="107">
        <f t="shared" si="23"/>
        <v>0</v>
      </c>
      <c r="DT9" s="107">
        <f t="shared" si="23"/>
        <v>0</v>
      </c>
      <c r="DU9" s="107">
        <f t="shared" si="23"/>
        <v>0</v>
      </c>
      <c r="DV9" s="107">
        <f t="shared" si="23"/>
        <v>0</v>
      </c>
      <c r="DW9" s="107">
        <f t="shared" si="23"/>
        <v>0</v>
      </c>
      <c r="DX9" s="107">
        <f t="shared" si="23"/>
        <v>0</v>
      </c>
      <c r="DY9" s="107">
        <f t="shared" si="23"/>
        <v>0</v>
      </c>
      <c r="DZ9" s="107">
        <f t="shared" si="23"/>
        <v>0</v>
      </c>
      <c r="EA9" s="107">
        <f t="shared" si="23"/>
        <v>0</v>
      </c>
      <c r="EB9" s="107">
        <f t="shared" si="23"/>
        <v>0</v>
      </c>
      <c r="EC9" s="107">
        <f t="shared" si="23"/>
        <v>0</v>
      </c>
      <c r="ED9" s="107">
        <f t="shared" si="23"/>
        <v>0</v>
      </c>
      <c r="EE9" s="107">
        <f t="shared" si="23"/>
        <v>0</v>
      </c>
      <c r="EF9" s="107">
        <f t="shared" si="23"/>
        <v>0</v>
      </c>
      <c r="EG9" s="107">
        <f t="shared" si="23"/>
        <v>0</v>
      </c>
      <c r="EH9" s="107">
        <f t="shared" ref="EH9:EQ24" si="24">IF(AND(BD$7&lt;&gt;"",BD$7=BD9),1,0)</f>
        <v>0</v>
      </c>
      <c r="EI9" s="107">
        <f t="shared" si="24"/>
        <v>0</v>
      </c>
      <c r="EJ9" s="107">
        <f t="shared" si="24"/>
        <v>0</v>
      </c>
      <c r="EK9" s="107">
        <f t="shared" si="24"/>
        <v>0</v>
      </c>
      <c r="EL9" s="107">
        <f t="shared" si="24"/>
        <v>0</v>
      </c>
      <c r="EM9" s="107">
        <f t="shared" si="24"/>
        <v>0</v>
      </c>
      <c r="EN9" s="107">
        <f t="shared" si="24"/>
        <v>0</v>
      </c>
      <c r="EO9" s="107">
        <f t="shared" si="24"/>
        <v>0</v>
      </c>
      <c r="EP9" s="107">
        <f t="shared" si="24"/>
        <v>0</v>
      </c>
      <c r="EQ9" s="107">
        <f t="shared" si="24"/>
        <v>0</v>
      </c>
    </row>
    <row r="10" spans="2:163" x14ac:dyDescent="0.2">
      <c r="B10" s="126">
        <f t="shared" si="18"/>
        <v>1</v>
      </c>
      <c r="C10" s="126" t="str">
        <f ca="1">IF(OR($H10="O",$H10="P"),RANK($CC10,$CD$9:$CE$133),"")</f>
        <v/>
      </c>
      <c r="D10" s="126" t="str">
        <f t="shared" ref="D10:D73" ca="1" si="25">IF($H10="J",RANK($CC10,$CF$9:$CF$133),"")</f>
        <v/>
      </c>
      <c r="E10" s="126"/>
      <c r="F10" s="127" t="str">
        <f ca="1">OFFSET(prihlasky!$H$1,$CB10,0)</f>
        <v/>
      </c>
      <c r="G10" s="127" t="str">
        <f ca="1">IF(OFFSET(prihlasky!$B$1,$CB10,0)="","",(OFFSET(prihlasky!$B$1,$CB10,0)))</f>
        <v/>
      </c>
      <c r="H10" s="127">
        <f ca="1">OFFSET(prihlasky!$I$1,$CB10,0)</f>
        <v>0</v>
      </c>
      <c r="I10" s="127" t="str">
        <f ca="1">UPPER(OFFSET(prihlasky!$A$1,$CB10,0))</f>
        <v/>
      </c>
      <c r="J10" s="127">
        <f t="shared" ref="J10:J73" si="26">+BZ10</f>
        <v>0</v>
      </c>
      <c r="K10" s="159">
        <f t="shared" si="19"/>
        <v>0</v>
      </c>
      <c r="L10" s="131">
        <f t="shared" ref="L10:L73" ca="1" si="27">IF(ISERROR($N$6),0,CG10*$N$6/$CG$4)</f>
        <v>0</v>
      </c>
      <c r="M10" s="130" t="str">
        <f ca="1">IF(OR(K10=0,ISERROR(MATCH(I10,TKoef!E:E,0))),"",MATCH(I10,TKoef!E:E,0)-1)</f>
        <v/>
      </c>
      <c r="N10" s="129" t="str">
        <f ca="1">IF(M10="","",OFFSET(TKoef!$B$1,M10,0))</f>
        <v/>
      </c>
      <c r="O10" s="22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209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71">
        <f t="shared" ref="BY10:BY73" si="28">SUM(CI10:CR10)</f>
        <v>0</v>
      </c>
      <c r="BZ10" s="26">
        <f t="shared" ref="BZ10:BZ73" si="29">SUM(CT10:ER10)</f>
        <v>0</v>
      </c>
      <c r="CB10" s="39">
        <v>2</v>
      </c>
      <c r="CC10" s="16">
        <f t="shared" si="20"/>
        <v>0</v>
      </c>
      <c r="CD10" s="51">
        <f t="shared" ca="1" si="21"/>
        <v>0</v>
      </c>
      <c r="CE10" s="51">
        <f t="shared" ca="1" si="21"/>
        <v>0</v>
      </c>
      <c r="CF10" s="51">
        <f t="shared" ca="1" si="21"/>
        <v>0</v>
      </c>
      <c r="CG10" s="51">
        <f t="shared" ref="CG10:CG73" ca="1" si="30">IF(I10&lt;"A",0,CC10)</f>
        <v>0</v>
      </c>
      <c r="CH10" s="51"/>
      <c r="CI10" s="195">
        <f t="shared" ref="CI10:CI73" si="31">IF(BO$7="",0,BO10)</f>
        <v>0</v>
      </c>
      <c r="CJ10" s="195">
        <f t="shared" ref="CJ10:CJ73" si="32">IF(BP$7="",0,BP10)</f>
        <v>0</v>
      </c>
      <c r="CK10" s="195">
        <f t="shared" ref="CK10:CK73" si="33">IF(BQ$7="",0,BQ10)</f>
        <v>0</v>
      </c>
      <c r="CL10" s="195">
        <f t="shared" ref="CL10:CL73" si="34">IF(BR$7="",0,BR10)</f>
        <v>0</v>
      </c>
      <c r="CM10" s="195">
        <f t="shared" ref="CM10:CM73" si="35">IF(BS$7="",0,BS10)</f>
        <v>0</v>
      </c>
      <c r="CN10" s="195">
        <f t="shared" ref="CN10:CN73" si="36">IF(BT$7="",0,BT10)</f>
        <v>0</v>
      </c>
      <c r="CO10" s="195">
        <f t="shared" ref="CO10:CO73" si="37">IF(BU$7="",0,BU10)</f>
        <v>0</v>
      </c>
      <c r="CP10" s="195">
        <f t="shared" ref="CP10:CP73" si="38">IF(BV$7="",0,BV10)</f>
        <v>0</v>
      </c>
      <c r="CQ10" s="195">
        <f t="shared" ref="CQ10:CQ73" si="39">IF(BW$7="",0,BW10)</f>
        <v>0</v>
      </c>
      <c r="CR10" s="195">
        <f t="shared" ref="CR10:CR73" si="40">IF(BX$7="",0,BX10)</f>
        <v>0</v>
      </c>
      <c r="CT10" s="107">
        <f t="shared" ref="CT10:CT73" si="41">IF(AND(P$7&lt;&gt;"",P$7=P10),1,0)</f>
        <v>0</v>
      </c>
      <c r="CU10" s="107">
        <f t="shared" ref="CU10:CU73" si="42">IF(AND(Q$7&lt;&gt;"",Q$7=Q10),1,0)</f>
        <v>0</v>
      </c>
      <c r="CV10" s="107">
        <f t="shared" ref="CV10:CV73" si="43">IF(AND(R$7&lt;&gt;"",R$7=R10),1,0)</f>
        <v>0</v>
      </c>
      <c r="CW10" s="107">
        <f t="shared" ref="CW10:CW73" si="44">IF(AND(S$7&lt;&gt;"",S$7=S10),1,0)</f>
        <v>0</v>
      </c>
      <c r="CX10" s="107">
        <f t="shared" ref="CX10:CX73" si="45">IF(AND(T$7&lt;&gt;"",T$7=T10),1,0)</f>
        <v>0</v>
      </c>
      <c r="CY10" s="107">
        <f t="shared" ref="CY10:CY73" si="46">IF(AND(U$7&lt;&gt;"",U$7=U10),1,0)</f>
        <v>0</v>
      </c>
      <c r="CZ10" s="107">
        <f t="shared" ref="CZ10:CZ73" si="47">IF(AND(V$7&lt;&gt;"",V$7=V10),1,0)</f>
        <v>0</v>
      </c>
      <c r="DA10" s="107">
        <f t="shared" ref="DA10:DA73" si="48">IF(AND(W$7&lt;&gt;"",W$7=W10),1,0)</f>
        <v>0</v>
      </c>
      <c r="DB10" s="107">
        <f t="shared" ref="DB10:DB73" si="49">IF(AND(X$7&lt;&gt;"",X$7=X10),1,0)</f>
        <v>0</v>
      </c>
      <c r="DC10" s="107">
        <f t="shared" ref="DC10:DC73" si="50">IF(AND(Y$7&lt;&gt;"",Y$7=Y10),1,0)</f>
        <v>0</v>
      </c>
      <c r="DD10" s="107">
        <f t="shared" ref="DD10:DD73" si="51">IF(AND(Z$7&lt;&gt;"",Z$7=Z10),1,0)</f>
        <v>0</v>
      </c>
      <c r="DE10" s="107">
        <f t="shared" ref="DE10:DE73" si="52">IF(AND(AA$7&lt;&gt;"",AA$7=AA10),1,0)</f>
        <v>0</v>
      </c>
      <c r="DF10" s="107">
        <f t="shared" ref="DF10:DF73" si="53">IF(AND(AB$7&lt;&gt;"",AB$7=AB10),1,0)</f>
        <v>0</v>
      </c>
      <c r="DG10" s="107">
        <f t="shared" ref="DG10:DG73" si="54">IF(AND(AC$7&lt;&gt;"",AC$7=AC10),1,0)</f>
        <v>0</v>
      </c>
      <c r="DH10" s="107">
        <f t="shared" ref="DH10:DH73" si="55">IF(AND(AD$7&lt;&gt;"",AD$7=AD10),1,0)</f>
        <v>0</v>
      </c>
      <c r="DI10" s="107">
        <f t="shared" ref="DI10:DI73" si="56">IF(AND(AE$7&lt;&gt;"",AE$7=AE10),1,0)</f>
        <v>0</v>
      </c>
      <c r="DJ10" s="107">
        <f t="shared" ref="DJ10:DJ73" si="57">IF(AND(AF$7&lt;&gt;"",AF$7=AF10),1,0)</f>
        <v>0</v>
      </c>
      <c r="DK10" s="107">
        <f t="shared" ref="DK10:DK73" si="58">IF(AND(AG$7&lt;&gt;"",AG$7=AG10),1,0)</f>
        <v>0</v>
      </c>
      <c r="DL10" s="107">
        <f t="shared" ref="DL10:DL73" si="59">IF(AND(AH$7&lt;&gt;"",AH$7=AH10),1,0)</f>
        <v>0</v>
      </c>
      <c r="DM10" s="107">
        <f t="shared" ref="DM10:DM73" si="60">IF(AND(AI$7&lt;&gt;"",AI$7=AI10),1,0)</f>
        <v>0</v>
      </c>
      <c r="DN10" s="107">
        <f t="shared" ref="DN10:DN73" si="61">IF(AND(AJ$7&lt;&gt;"",AJ$7=AJ10),1,0)</f>
        <v>0</v>
      </c>
      <c r="DO10" s="107">
        <f t="shared" ref="DO10:DO73" si="62">IF(AND(AK$7&lt;&gt;"",AK$7=AK10),1,0)</f>
        <v>0</v>
      </c>
      <c r="DP10" s="107">
        <f t="shared" ref="DP10:DP73" si="63">IF(AND(AL$7&lt;&gt;"",AL$7=AL10),1,0)</f>
        <v>0</v>
      </c>
      <c r="DQ10" s="107">
        <f t="shared" ref="DQ10:DQ73" si="64">IF(AND(AM$7&lt;&gt;"",AM$7=AM10),1,0)</f>
        <v>0</v>
      </c>
      <c r="DR10" s="107">
        <f t="shared" ref="DR10:DR73" si="65">IF(AND(AN$7&lt;&gt;"",AN$7=AN10),1,0)</f>
        <v>0</v>
      </c>
      <c r="DS10" s="107">
        <f t="shared" ref="DS10:DS73" si="66">IF(AND(AO$7&lt;&gt;"",AO$7=AO10),1,0)</f>
        <v>0</v>
      </c>
      <c r="DT10" s="107">
        <f t="shared" ref="DT10:DT73" si="67">IF(AND(AP$7&lt;&gt;"",AP$7=AP10),1,0)</f>
        <v>0</v>
      </c>
      <c r="DU10" s="107">
        <f t="shared" ref="DU10:DU73" si="68">IF(AND(AQ$7&lt;&gt;"",AQ$7=AQ10),1,0)</f>
        <v>0</v>
      </c>
      <c r="DV10" s="107">
        <f t="shared" ref="DV10:DV73" si="69">IF(AND(AR$7&lt;&gt;"",AR$7=AR10),1,0)</f>
        <v>0</v>
      </c>
      <c r="DW10" s="107">
        <f t="shared" ref="DW10:DW73" si="70">IF(AND(AS$7&lt;&gt;"",AS$7=AS10),1,0)</f>
        <v>0</v>
      </c>
      <c r="DX10" s="107">
        <f t="shared" ref="DX10:DX73" si="71">IF(AND(AT$7&lt;&gt;"",AT$7=AT10),1,0)</f>
        <v>0</v>
      </c>
      <c r="DY10" s="107">
        <f t="shared" ref="DY10:DY73" si="72">IF(AND(AU$7&lt;&gt;"",AU$7=AU10),1,0)</f>
        <v>0</v>
      </c>
      <c r="DZ10" s="107">
        <f t="shared" ref="DZ10:DZ73" si="73">IF(AND(AV$7&lt;&gt;"",AV$7=AV10),1,0)</f>
        <v>0</v>
      </c>
      <c r="EA10" s="107">
        <f t="shared" ref="EA10:EA73" si="74">IF(AND(AW$7&lt;&gt;"",AW$7=AW10),1,0)</f>
        <v>0</v>
      </c>
      <c r="EB10" s="107">
        <f t="shared" ref="EB10:EB73" si="75">IF(AND(AX$7&lt;&gt;"",AX$7=AX10),1,0)</f>
        <v>0</v>
      </c>
      <c r="EC10" s="107">
        <f t="shared" ref="EC10:EC73" si="76">IF(AND(AY$7&lt;&gt;"",AY$7=AY10),1,0)</f>
        <v>0</v>
      </c>
      <c r="ED10" s="107">
        <f t="shared" ref="ED10:ED73" si="77">IF(AND(AZ$7&lt;&gt;"",AZ$7=AZ10),1,0)</f>
        <v>0</v>
      </c>
      <c r="EE10" s="107">
        <f t="shared" ref="EE10:EE73" si="78">IF(AND(BA$7&lt;&gt;"",BA$7=BA10),1,0)</f>
        <v>0</v>
      </c>
      <c r="EF10" s="107">
        <f t="shared" ref="EF10:EF73" si="79">IF(AND(BB$7&lt;&gt;"",BB$7=BB10),1,0)</f>
        <v>0</v>
      </c>
      <c r="EG10" s="107">
        <f t="shared" ref="EG10:EG73" si="80">IF(AND(BC$7&lt;&gt;"",BC$7=BC10),1,0)</f>
        <v>0</v>
      </c>
      <c r="EH10" s="107">
        <f t="shared" si="24"/>
        <v>0</v>
      </c>
      <c r="EI10" s="107">
        <f t="shared" si="24"/>
        <v>0</v>
      </c>
      <c r="EJ10" s="107">
        <f t="shared" si="24"/>
        <v>0</v>
      </c>
      <c r="EK10" s="107">
        <f t="shared" si="24"/>
        <v>0</v>
      </c>
      <c r="EL10" s="107">
        <f t="shared" si="24"/>
        <v>0</v>
      </c>
      <c r="EM10" s="107">
        <f t="shared" si="24"/>
        <v>0</v>
      </c>
      <c r="EN10" s="107">
        <f t="shared" si="24"/>
        <v>0</v>
      </c>
      <c r="EO10" s="107">
        <f t="shared" si="24"/>
        <v>0</v>
      </c>
      <c r="EP10" s="107">
        <f t="shared" si="24"/>
        <v>0</v>
      </c>
      <c r="EQ10" s="107">
        <f t="shared" si="24"/>
        <v>0</v>
      </c>
    </row>
    <row r="11" spans="2:163" ht="12" customHeight="1" x14ac:dyDescent="0.2">
      <c r="B11" s="126">
        <f t="shared" si="18"/>
        <v>1</v>
      </c>
      <c r="C11" s="126" t="str">
        <f t="shared" ref="C11:C74" ca="1" si="81">IF(OR($H11="O",$H11="P"),RANK($CC11,$CD$9:$CE$133),"")</f>
        <v/>
      </c>
      <c r="D11" s="126" t="str">
        <f t="shared" ca="1" si="25"/>
        <v/>
      </c>
      <c r="E11" s="126"/>
      <c r="F11" s="127" t="str">
        <f ca="1">OFFSET(prihlasky!$H$1,$CB11,0)</f>
        <v/>
      </c>
      <c r="G11" s="127" t="str">
        <f ca="1">IF(OFFSET(prihlasky!$B$1,$CB11,0)="","",(OFFSET(prihlasky!$B$1,$CB11,0)))</f>
        <v/>
      </c>
      <c r="H11" s="127">
        <f ca="1">OFFSET(prihlasky!$I$1,$CB11,0)</f>
        <v>0</v>
      </c>
      <c r="I11" s="127" t="str">
        <f ca="1">UPPER(OFFSET(prihlasky!$A$1,$CB11,0))</f>
        <v/>
      </c>
      <c r="J11" s="127">
        <f t="shared" si="26"/>
        <v>0</v>
      </c>
      <c r="K11" s="159">
        <f t="shared" si="19"/>
        <v>0</v>
      </c>
      <c r="L11" s="131">
        <f t="shared" ca="1" si="27"/>
        <v>0</v>
      </c>
      <c r="M11" s="130" t="str">
        <f ca="1">IF(OR(K11=0,ISERROR(MATCH(I11,TKoef!E:E,0))),"",MATCH(I11,TKoef!E:E,0)-1)</f>
        <v/>
      </c>
      <c r="N11" s="129" t="str">
        <f ca="1">IF(M11="","",OFFSET(TKoef!$B$1,M11,0))</f>
        <v/>
      </c>
      <c r="O11" s="22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209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71">
        <f t="shared" si="28"/>
        <v>0</v>
      </c>
      <c r="BZ11" s="26">
        <f t="shared" si="29"/>
        <v>0</v>
      </c>
      <c r="CB11" s="39">
        <v>3</v>
      </c>
      <c r="CC11" s="16">
        <f t="shared" si="20"/>
        <v>0</v>
      </c>
      <c r="CD11" s="51">
        <f t="shared" ca="1" si="21"/>
        <v>0</v>
      </c>
      <c r="CE11" s="51">
        <f t="shared" ca="1" si="21"/>
        <v>0</v>
      </c>
      <c r="CF11" s="51">
        <f t="shared" ca="1" si="21"/>
        <v>0</v>
      </c>
      <c r="CG11" s="51">
        <f t="shared" ca="1" si="30"/>
        <v>0</v>
      </c>
      <c r="CH11" s="51"/>
      <c r="CI11" s="195">
        <f t="shared" si="31"/>
        <v>0</v>
      </c>
      <c r="CJ11" s="195">
        <f t="shared" si="32"/>
        <v>0</v>
      </c>
      <c r="CK11" s="195">
        <f t="shared" si="33"/>
        <v>0</v>
      </c>
      <c r="CL11" s="195">
        <f t="shared" si="34"/>
        <v>0</v>
      </c>
      <c r="CM11" s="195">
        <f t="shared" si="35"/>
        <v>0</v>
      </c>
      <c r="CN11" s="195">
        <f t="shared" si="36"/>
        <v>0</v>
      </c>
      <c r="CO11" s="195">
        <f t="shared" si="37"/>
        <v>0</v>
      </c>
      <c r="CP11" s="195">
        <f t="shared" si="38"/>
        <v>0</v>
      </c>
      <c r="CQ11" s="195">
        <f t="shared" si="39"/>
        <v>0</v>
      </c>
      <c r="CR11" s="195">
        <f t="shared" si="40"/>
        <v>0</v>
      </c>
      <c r="CT11" s="107">
        <f t="shared" si="41"/>
        <v>0</v>
      </c>
      <c r="CU11" s="107">
        <f t="shared" si="42"/>
        <v>0</v>
      </c>
      <c r="CV11" s="107">
        <f t="shared" si="43"/>
        <v>0</v>
      </c>
      <c r="CW11" s="107">
        <f t="shared" si="44"/>
        <v>0</v>
      </c>
      <c r="CX11" s="107">
        <f t="shared" si="45"/>
        <v>0</v>
      </c>
      <c r="CY11" s="107">
        <f t="shared" si="46"/>
        <v>0</v>
      </c>
      <c r="CZ11" s="107">
        <f t="shared" si="47"/>
        <v>0</v>
      </c>
      <c r="DA11" s="107">
        <f t="shared" si="48"/>
        <v>0</v>
      </c>
      <c r="DB11" s="107">
        <f t="shared" si="49"/>
        <v>0</v>
      </c>
      <c r="DC11" s="107">
        <f t="shared" si="50"/>
        <v>0</v>
      </c>
      <c r="DD11" s="107">
        <f t="shared" si="51"/>
        <v>0</v>
      </c>
      <c r="DE11" s="107">
        <f t="shared" si="52"/>
        <v>0</v>
      </c>
      <c r="DF11" s="107">
        <f t="shared" si="53"/>
        <v>0</v>
      </c>
      <c r="DG11" s="107">
        <f t="shared" si="54"/>
        <v>0</v>
      </c>
      <c r="DH11" s="107">
        <f t="shared" si="55"/>
        <v>0</v>
      </c>
      <c r="DI11" s="107">
        <f t="shared" si="56"/>
        <v>0</v>
      </c>
      <c r="DJ11" s="107">
        <f t="shared" si="57"/>
        <v>0</v>
      </c>
      <c r="DK11" s="107">
        <f t="shared" si="58"/>
        <v>0</v>
      </c>
      <c r="DL11" s="107">
        <f t="shared" si="59"/>
        <v>0</v>
      </c>
      <c r="DM11" s="107">
        <f t="shared" si="60"/>
        <v>0</v>
      </c>
      <c r="DN11" s="107">
        <f t="shared" si="61"/>
        <v>0</v>
      </c>
      <c r="DO11" s="107">
        <f t="shared" si="62"/>
        <v>0</v>
      </c>
      <c r="DP11" s="107">
        <f t="shared" si="63"/>
        <v>0</v>
      </c>
      <c r="DQ11" s="107">
        <f t="shared" si="64"/>
        <v>0</v>
      </c>
      <c r="DR11" s="107">
        <f t="shared" si="65"/>
        <v>0</v>
      </c>
      <c r="DS11" s="107">
        <f t="shared" si="66"/>
        <v>0</v>
      </c>
      <c r="DT11" s="107">
        <f t="shared" si="67"/>
        <v>0</v>
      </c>
      <c r="DU11" s="107">
        <f t="shared" si="68"/>
        <v>0</v>
      </c>
      <c r="DV11" s="107">
        <f t="shared" si="69"/>
        <v>0</v>
      </c>
      <c r="DW11" s="107">
        <f t="shared" si="70"/>
        <v>0</v>
      </c>
      <c r="DX11" s="107">
        <f t="shared" si="71"/>
        <v>0</v>
      </c>
      <c r="DY11" s="107">
        <f t="shared" si="72"/>
        <v>0</v>
      </c>
      <c r="DZ11" s="107">
        <f t="shared" si="73"/>
        <v>0</v>
      </c>
      <c r="EA11" s="107">
        <f t="shared" si="74"/>
        <v>0</v>
      </c>
      <c r="EB11" s="107">
        <f t="shared" si="75"/>
        <v>0</v>
      </c>
      <c r="EC11" s="107">
        <f t="shared" si="76"/>
        <v>0</v>
      </c>
      <c r="ED11" s="107">
        <f t="shared" si="77"/>
        <v>0</v>
      </c>
      <c r="EE11" s="107">
        <f t="shared" si="78"/>
        <v>0</v>
      </c>
      <c r="EF11" s="107">
        <f t="shared" si="79"/>
        <v>0</v>
      </c>
      <c r="EG11" s="107">
        <f t="shared" si="80"/>
        <v>0</v>
      </c>
      <c r="EH11" s="107">
        <f t="shared" si="24"/>
        <v>0</v>
      </c>
      <c r="EI11" s="107">
        <f t="shared" si="24"/>
        <v>0</v>
      </c>
      <c r="EJ11" s="107">
        <f t="shared" si="24"/>
        <v>0</v>
      </c>
      <c r="EK11" s="107">
        <f t="shared" si="24"/>
        <v>0</v>
      </c>
      <c r="EL11" s="107">
        <f t="shared" si="24"/>
        <v>0</v>
      </c>
      <c r="EM11" s="107">
        <f t="shared" si="24"/>
        <v>0</v>
      </c>
      <c r="EN11" s="107">
        <f t="shared" si="24"/>
        <v>0</v>
      </c>
      <c r="EO11" s="107">
        <f t="shared" si="24"/>
        <v>0</v>
      </c>
      <c r="EP11" s="107">
        <f t="shared" si="24"/>
        <v>0</v>
      </c>
      <c r="EQ11" s="107">
        <f t="shared" si="24"/>
        <v>0</v>
      </c>
    </row>
    <row r="12" spans="2:163" ht="12" customHeight="1" x14ac:dyDescent="0.2">
      <c r="B12" s="126">
        <f t="shared" si="18"/>
        <v>1</v>
      </c>
      <c r="C12" s="126" t="str">
        <f t="shared" ca="1" si="81"/>
        <v/>
      </c>
      <c r="D12" s="126" t="str">
        <f t="shared" ca="1" si="25"/>
        <v/>
      </c>
      <c r="E12" s="126"/>
      <c r="F12" s="127" t="str">
        <f ca="1">OFFSET(prihlasky!$H$1,$CB12,0)</f>
        <v/>
      </c>
      <c r="G12" s="127" t="str">
        <f ca="1">IF(OFFSET(prihlasky!$B$1,$CB12,0)="","",(OFFSET(prihlasky!$B$1,$CB12,0)))</f>
        <v/>
      </c>
      <c r="H12" s="127">
        <f ca="1">OFFSET(prihlasky!$I$1,$CB12,0)</f>
        <v>0</v>
      </c>
      <c r="I12" s="127" t="str">
        <f ca="1">UPPER(OFFSET(prihlasky!$A$1,$CB12,0))</f>
        <v/>
      </c>
      <c r="J12" s="127">
        <f t="shared" si="26"/>
        <v>0</v>
      </c>
      <c r="K12" s="159">
        <f t="shared" si="19"/>
        <v>0</v>
      </c>
      <c r="L12" s="131">
        <f t="shared" ca="1" si="27"/>
        <v>0</v>
      </c>
      <c r="M12" s="130" t="str">
        <f ca="1">IF(OR(K12=0,ISERROR(MATCH(I12,TKoef!E:E,0))),"",MATCH(I12,TKoef!E:E,0)-1)</f>
        <v/>
      </c>
      <c r="N12" s="129" t="str">
        <f ca="1">IF(M12="","",OFFSET(TKoef!$B$1,M12,0))</f>
        <v/>
      </c>
      <c r="O12" s="22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209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71">
        <f t="shared" si="28"/>
        <v>0</v>
      </c>
      <c r="BZ12" s="26">
        <f t="shared" si="29"/>
        <v>0</v>
      </c>
      <c r="CB12" s="39">
        <v>4</v>
      </c>
      <c r="CC12" s="16">
        <f t="shared" si="20"/>
        <v>0</v>
      </c>
      <c r="CD12" s="51">
        <f t="shared" ca="1" si="21"/>
        <v>0</v>
      </c>
      <c r="CE12" s="51">
        <f t="shared" ca="1" si="21"/>
        <v>0</v>
      </c>
      <c r="CF12" s="51">
        <f t="shared" ca="1" si="21"/>
        <v>0</v>
      </c>
      <c r="CG12" s="51">
        <f t="shared" ca="1" si="30"/>
        <v>0</v>
      </c>
      <c r="CH12" s="51"/>
      <c r="CI12" s="195">
        <f t="shared" si="31"/>
        <v>0</v>
      </c>
      <c r="CJ12" s="195">
        <f t="shared" si="32"/>
        <v>0</v>
      </c>
      <c r="CK12" s="195">
        <f t="shared" si="33"/>
        <v>0</v>
      </c>
      <c r="CL12" s="195">
        <f t="shared" si="34"/>
        <v>0</v>
      </c>
      <c r="CM12" s="195">
        <f t="shared" si="35"/>
        <v>0</v>
      </c>
      <c r="CN12" s="195">
        <f t="shared" si="36"/>
        <v>0</v>
      </c>
      <c r="CO12" s="195">
        <f t="shared" si="37"/>
        <v>0</v>
      </c>
      <c r="CP12" s="195">
        <f t="shared" si="38"/>
        <v>0</v>
      </c>
      <c r="CQ12" s="195">
        <f t="shared" si="39"/>
        <v>0</v>
      </c>
      <c r="CR12" s="195">
        <f t="shared" si="40"/>
        <v>0</v>
      </c>
      <c r="CT12" s="107">
        <f t="shared" si="41"/>
        <v>0</v>
      </c>
      <c r="CU12" s="107">
        <f t="shared" si="42"/>
        <v>0</v>
      </c>
      <c r="CV12" s="107">
        <f t="shared" si="43"/>
        <v>0</v>
      </c>
      <c r="CW12" s="107">
        <f t="shared" si="44"/>
        <v>0</v>
      </c>
      <c r="CX12" s="107">
        <f t="shared" si="45"/>
        <v>0</v>
      </c>
      <c r="CY12" s="107">
        <f t="shared" si="46"/>
        <v>0</v>
      </c>
      <c r="CZ12" s="107">
        <f t="shared" si="47"/>
        <v>0</v>
      </c>
      <c r="DA12" s="107">
        <f t="shared" si="48"/>
        <v>0</v>
      </c>
      <c r="DB12" s="107">
        <f t="shared" si="49"/>
        <v>0</v>
      </c>
      <c r="DC12" s="107">
        <f t="shared" si="50"/>
        <v>0</v>
      </c>
      <c r="DD12" s="107">
        <f t="shared" si="51"/>
        <v>0</v>
      </c>
      <c r="DE12" s="107">
        <f t="shared" si="52"/>
        <v>0</v>
      </c>
      <c r="DF12" s="107">
        <f t="shared" si="53"/>
        <v>0</v>
      </c>
      <c r="DG12" s="107">
        <f t="shared" si="54"/>
        <v>0</v>
      </c>
      <c r="DH12" s="107">
        <f t="shared" si="55"/>
        <v>0</v>
      </c>
      <c r="DI12" s="107">
        <f t="shared" si="56"/>
        <v>0</v>
      </c>
      <c r="DJ12" s="107">
        <f t="shared" si="57"/>
        <v>0</v>
      </c>
      <c r="DK12" s="107">
        <f t="shared" si="58"/>
        <v>0</v>
      </c>
      <c r="DL12" s="107">
        <f t="shared" si="59"/>
        <v>0</v>
      </c>
      <c r="DM12" s="107">
        <f t="shared" si="60"/>
        <v>0</v>
      </c>
      <c r="DN12" s="107">
        <f t="shared" si="61"/>
        <v>0</v>
      </c>
      <c r="DO12" s="107">
        <f t="shared" si="62"/>
        <v>0</v>
      </c>
      <c r="DP12" s="107">
        <f t="shared" si="63"/>
        <v>0</v>
      </c>
      <c r="DQ12" s="107">
        <f t="shared" si="64"/>
        <v>0</v>
      </c>
      <c r="DR12" s="107">
        <f t="shared" si="65"/>
        <v>0</v>
      </c>
      <c r="DS12" s="107">
        <f t="shared" si="66"/>
        <v>0</v>
      </c>
      <c r="DT12" s="107">
        <f t="shared" si="67"/>
        <v>0</v>
      </c>
      <c r="DU12" s="107">
        <f t="shared" si="68"/>
        <v>0</v>
      </c>
      <c r="DV12" s="107">
        <f t="shared" si="69"/>
        <v>0</v>
      </c>
      <c r="DW12" s="107">
        <f t="shared" si="70"/>
        <v>0</v>
      </c>
      <c r="DX12" s="107">
        <f t="shared" si="71"/>
        <v>0</v>
      </c>
      <c r="DY12" s="107">
        <f t="shared" si="72"/>
        <v>0</v>
      </c>
      <c r="DZ12" s="107">
        <f t="shared" si="73"/>
        <v>0</v>
      </c>
      <c r="EA12" s="107">
        <f t="shared" si="74"/>
        <v>0</v>
      </c>
      <c r="EB12" s="107">
        <f t="shared" si="75"/>
        <v>0</v>
      </c>
      <c r="EC12" s="107">
        <f t="shared" si="76"/>
        <v>0</v>
      </c>
      <c r="ED12" s="107">
        <f t="shared" si="77"/>
        <v>0</v>
      </c>
      <c r="EE12" s="107">
        <f t="shared" si="78"/>
        <v>0</v>
      </c>
      <c r="EF12" s="107">
        <f t="shared" si="79"/>
        <v>0</v>
      </c>
      <c r="EG12" s="107">
        <f t="shared" si="80"/>
        <v>0</v>
      </c>
      <c r="EH12" s="107">
        <f t="shared" si="24"/>
        <v>0</v>
      </c>
      <c r="EI12" s="107">
        <f t="shared" si="24"/>
        <v>0</v>
      </c>
      <c r="EJ12" s="107">
        <f t="shared" si="24"/>
        <v>0</v>
      </c>
      <c r="EK12" s="107">
        <f t="shared" si="24"/>
        <v>0</v>
      </c>
      <c r="EL12" s="107">
        <f t="shared" si="24"/>
        <v>0</v>
      </c>
      <c r="EM12" s="107">
        <f t="shared" si="24"/>
        <v>0</v>
      </c>
      <c r="EN12" s="107">
        <f t="shared" si="24"/>
        <v>0</v>
      </c>
      <c r="EO12" s="107">
        <f t="shared" si="24"/>
        <v>0</v>
      </c>
      <c r="EP12" s="107">
        <f t="shared" si="24"/>
        <v>0</v>
      </c>
      <c r="EQ12" s="107">
        <f t="shared" si="24"/>
        <v>0</v>
      </c>
    </row>
    <row r="13" spans="2:163" ht="12" customHeight="1" x14ac:dyDescent="0.2">
      <c r="B13" s="126">
        <f t="shared" si="18"/>
        <v>1</v>
      </c>
      <c r="C13" s="126" t="str">
        <f t="shared" ca="1" si="81"/>
        <v/>
      </c>
      <c r="D13" s="126" t="str">
        <f t="shared" ca="1" si="25"/>
        <v/>
      </c>
      <c r="E13" s="126"/>
      <c r="F13" s="127" t="str">
        <f ca="1">OFFSET(prihlasky!$H$1,$CB13,0)</f>
        <v/>
      </c>
      <c r="G13" s="127" t="str">
        <f ca="1">IF(OFFSET(prihlasky!$B$1,$CB13,0)="","",(OFFSET(prihlasky!$B$1,$CB13,0)))</f>
        <v/>
      </c>
      <c r="H13" s="127">
        <f ca="1">OFFSET(prihlasky!$I$1,$CB13,0)</f>
        <v>0</v>
      </c>
      <c r="I13" s="127" t="str">
        <f ca="1">UPPER(OFFSET(prihlasky!$A$1,$CB13,0))</f>
        <v/>
      </c>
      <c r="J13" s="127">
        <f t="shared" si="26"/>
        <v>0</v>
      </c>
      <c r="K13" s="159">
        <f t="shared" si="19"/>
        <v>0</v>
      </c>
      <c r="L13" s="131">
        <f t="shared" ca="1" si="27"/>
        <v>0</v>
      </c>
      <c r="M13" s="130" t="str">
        <f ca="1">IF(OR(K13=0,ISERROR(MATCH(I13,TKoef!E:E,0))),"",MATCH(I13,TKoef!E:E,0)-1)</f>
        <v/>
      </c>
      <c r="N13" s="129" t="str">
        <f ca="1">IF(M13="","",OFFSET(TKoef!$B$1,M13,0))</f>
        <v/>
      </c>
      <c r="O13" s="22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209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71">
        <f t="shared" si="28"/>
        <v>0</v>
      </c>
      <c r="BZ13" s="26">
        <f t="shared" si="29"/>
        <v>0</v>
      </c>
      <c r="CB13" s="39">
        <v>5</v>
      </c>
      <c r="CC13" s="16">
        <f t="shared" si="20"/>
        <v>0</v>
      </c>
      <c r="CD13" s="51">
        <f t="shared" ca="1" si="21"/>
        <v>0</v>
      </c>
      <c r="CE13" s="51">
        <f t="shared" ca="1" si="21"/>
        <v>0</v>
      </c>
      <c r="CF13" s="51">
        <f t="shared" ca="1" si="21"/>
        <v>0</v>
      </c>
      <c r="CG13" s="51">
        <f t="shared" ca="1" si="30"/>
        <v>0</v>
      </c>
      <c r="CH13" s="51"/>
      <c r="CI13" s="195">
        <f t="shared" si="31"/>
        <v>0</v>
      </c>
      <c r="CJ13" s="195">
        <f t="shared" si="32"/>
        <v>0</v>
      </c>
      <c r="CK13" s="195">
        <f t="shared" si="33"/>
        <v>0</v>
      </c>
      <c r="CL13" s="195">
        <f t="shared" si="34"/>
        <v>0</v>
      </c>
      <c r="CM13" s="195">
        <f t="shared" si="35"/>
        <v>0</v>
      </c>
      <c r="CN13" s="195">
        <f t="shared" si="36"/>
        <v>0</v>
      </c>
      <c r="CO13" s="195">
        <f t="shared" si="37"/>
        <v>0</v>
      </c>
      <c r="CP13" s="195">
        <f t="shared" si="38"/>
        <v>0</v>
      </c>
      <c r="CQ13" s="195">
        <f t="shared" si="39"/>
        <v>0</v>
      </c>
      <c r="CR13" s="195">
        <f t="shared" si="40"/>
        <v>0</v>
      </c>
      <c r="CT13" s="107">
        <f t="shared" si="41"/>
        <v>0</v>
      </c>
      <c r="CU13" s="107">
        <f t="shared" si="42"/>
        <v>0</v>
      </c>
      <c r="CV13" s="107">
        <f t="shared" si="43"/>
        <v>0</v>
      </c>
      <c r="CW13" s="107">
        <f t="shared" si="44"/>
        <v>0</v>
      </c>
      <c r="CX13" s="107">
        <f t="shared" si="45"/>
        <v>0</v>
      </c>
      <c r="CY13" s="107">
        <f t="shared" si="46"/>
        <v>0</v>
      </c>
      <c r="CZ13" s="107">
        <f t="shared" si="47"/>
        <v>0</v>
      </c>
      <c r="DA13" s="107">
        <f t="shared" si="48"/>
        <v>0</v>
      </c>
      <c r="DB13" s="107">
        <f t="shared" si="49"/>
        <v>0</v>
      </c>
      <c r="DC13" s="107">
        <f t="shared" si="50"/>
        <v>0</v>
      </c>
      <c r="DD13" s="107">
        <f t="shared" si="51"/>
        <v>0</v>
      </c>
      <c r="DE13" s="107">
        <f t="shared" si="52"/>
        <v>0</v>
      </c>
      <c r="DF13" s="107">
        <f t="shared" si="53"/>
        <v>0</v>
      </c>
      <c r="DG13" s="107">
        <f t="shared" si="54"/>
        <v>0</v>
      </c>
      <c r="DH13" s="107">
        <f t="shared" si="55"/>
        <v>0</v>
      </c>
      <c r="DI13" s="107">
        <f t="shared" si="56"/>
        <v>0</v>
      </c>
      <c r="DJ13" s="107">
        <f t="shared" si="57"/>
        <v>0</v>
      </c>
      <c r="DK13" s="107">
        <f t="shared" si="58"/>
        <v>0</v>
      </c>
      <c r="DL13" s="107">
        <f t="shared" si="59"/>
        <v>0</v>
      </c>
      <c r="DM13" s="107">
        <f t="shared" si="60"/>
        <v>0</v>
      </c>
      <c r="DN13" s="107">
        <f t="shared" si="61"/>
        <v>0</v>
      </c>
      <c r="DO13" s="107">
        <f t="shared" si="62"/>
        <v>0</v>
      </c>
      <c r="DP13" s="107">
        <f t="shared" si="63"/>
        <v>0</v>
      </c>
      <c r="DQ13" s="107">
        <f t="shared" si="64"/>
        <v>0</v>
      </c>
      <c r="DR13" s="107">
        <f t="shared" si="65"/>
        <v>0</v>
      </c>
      <c r="DS13" s="107">
        <f t="shared" si="66"/>
        <v>0</v>
      </c>
      <c r="DT13" s="107">
        <f t="shared" si="67"/>
        <v>0</v>
      </c>
      <c r="DU13" s="107">
        <f t="shared" si="68"/>
        <v>0</v>
      </c>
      <c r="DV13" s="107">
        <f t="shared" si="69"/>
        <v>0</v>
      </c>
      <c r="DW13" s="107">
        <f t="shared" si="70"/>
        <v>0</v>
      </c>
      <c r="DX13" s="107">
        <f t="shared" si="71"/>
        <v>0</v>
      </c>
      <c r="DY13" s="107">
        <f t="shared" si="72"/>
        <v>0</v>
      </c>
      <c r="DZ13" s="107">
        <f t="shared" si="73"/>
        <v>0</v>
      </c>
      <c r="EA13" s="107">
        <f t="shared" si="74"/>
        <v>0</v>
      </c>
      <c r="EB13" s="107">
        <f t="shared" si="75"/>
        <v>0</v>
      </c>
      <c r="EC13" s="107">
        <f t="shared" si="76"/>
        <v>0</v>
      </c>
      <c r="ED13" s="107">
        <f t="shared" si="77"/>
        <v>0</v>
      </c>
      <c r="EE13" s="107">
        <f t="shared" si="78"/>
        <v>0</v>
      </c>
      <c r="EF13" s="107">
        <f t="shared" si="79"/>
        <v>0</v>
      </c>
      <c r="EG13" s="107">
        <f t="shared" si="80"/>
        <v>0</v>
      </c>
      <c r="EH13" s="107">
        <f t="shared" si="24"/>
        <v>0</v>
      </c>
      <c r="EI13" s="107">
        <f t="shared" si="24"/>
        <v>0</v>
      </c>
      <c r="EJ13" s="107">
        <f t="shared" si="24"/>
        <v>0</v>
      </c>
      <c r="EK13" s="107">
        <f t="shared" si="24"/>
        <v>0</v>
      </c>
      <c r="EL13" s="107">
        <f t="shared" si="24"/>
        <v>0</v>
      </c>
      <c r="EM13" s="107">
        <f t="shared" si="24"/>
        <v>0</v>
      </c>
      <c r="EN13" s="107">
        <f t="shared" si="24"/>
        <v>0</v>
      </c>
      <c r="EO13" s="107">
        <f t="shared" si="24"/>
        <v>0</v>
      </c>
      <c r="EP13" s="107">
        <f t="shared" si="24"/>
        <v>0</v>
      </c>
      <c r="EQ13" s="107">
        <f t="shared" si="24"/>
        <v>0</v>
      </c>
    </row>
    <row r="14" spans="2:163" ht="12" customHeight="1" x14ac:dyDescent="0.2">
      <c r="B14" s="126">
        <f t="shared" si="18"/>
        <v>1</v>
      </c>
      <c r="C14" s="126" t="str">
        <f t="shared" ca="1" si="81"/>
        <v/>
      </c>
      <c r="D14" s="126" t="str">
        <f t="shared" ca="1" si="25"/>
        <v/>
      </c>
      <c r="E14" s="126"/>
      <c r="F14" s="127" t="str">
        <f ca="1">OFFSET(prihlasky!$H$1,$CB14,0)</f>
        <v/>
      </c>
      <c r="G14" s="127" t="str">
        <f ca="1">IF(OFFSET(prihlasky!$B$1,$CB14,0)="","",(OFFSET(prihlasky!$B$1,$CB14,0)))</f>
        <v/>
      </c>
      <c r="H14" s="127">
        <f ca="1">OFFSET(prihlasky!$I$1,$CB14,0)</f>
        <v>0</v>
      </c>
      <c r="I14" s="127" t="str">
        <f ca="1">UPPER(OFFSET(prihlasky!$A$1,$CB14,0))</f>
        <v/>
      </c>
      <c r="J14" s="127">
        <f t="shared" si="26"/>
        <v>0</v>
      </c>
      <c r="K14" s="159">
        <f t="shared" si="19"/>
        <v>0</v>
      </c>
      <c r="L14" s="131">
        <f t="shared" ca="1" si="27"/>
        <v>0</v>
      </c>
      <c r="M14" s="130" t="str">
        <f ca="1">IF(OR(K14=0,ISERROR(MATCH(I14,TKoef!E:E,0))),"",MATCH(I14,TKoef!E:E,0)-1)</f>
        <v/>
      </c>
      <c r="N14" s="129" t="str">
        <f ca="1">IF(M14="","",OFFSET(TKoef!$B$1,M14,0))</f>
        <v/>
      </c>
      <c r="O14" s="22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209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71">
        <f t="shared" si="28"/>
        <v>0</v>
      </c>
      <c r="BZ14" s="26">
        <f t="shared" si="29"/>
        <v>0</v>
      </c>
      <c r="CB14" s="39">
        <v>6</v>
      </c>
      <c r="CC14" s="16">
        <f t="shared" si="20"/>
        <v>0</v>
      </c>
      <c r="CD14" s="51">
        <f t="shared" ca="1" si="21"/>
        <v>0</v>
      </c>
      <c r="CE14" s="51">
        <f t="shared" ca="1" si="21"/>
        <v>0</v>
      </c>
      <c r="CF14" s="51">
        <f t="shared" ca="1" si="21"/>
        <v>0</v>
      </c>
      <c r="CG14" s="51">
        <f t="shared" ca="1" si="30"/>
        <v>0</v>
      </c>
      <c r="CH14" s="51"/>
      <c r="CI14" s="195">
        <f t="shared" si="31"/>
        <v>0</v>
      </c>
      <c r="CJ14" s="195">
        <f t="shared" si="32"/>
        <v>0</v>
      </c>
      <c r="CK14" s="195">
        <f t="shared" si="33"/>
        <v>0</v>
      </c>
      <c r="CL14" s="195">
        <f t="shared" si="34"/>
        <v>0</v>
      </c>
      <c r="CM14" s="195">
        <f t="shared" si="35"/>
        <v>0</v>
      </c>
      <c r="CN14" s="195">
        <f t="shared" si="36"/>
        <v>0</v>
      </c>
      <c r="CO14" s="195">
        <f t="shared" si="37"/>
        <v>0</v>
      </c>
      <c r="CP14" s="195">
        <f t="shared" si="38"/>
        <v>0</v>
      </c>
      <c r="CQ14" s="195">
        <f t="shared" si="39"/>
        <v>0</v>
      </c>
      <c r="CR14" s="195">
        <f t="shared" si="40"/>
        <v>0</v>
      </c>
      <c r="CT14" s="107">
        <f t="shared" si="41"/>
        <v>0</v>
      </c>
      <c r="CU14" s="107">
        <f t="shared" si="42"/>
        <v>0</v>
      </c>
      <c r="CV14" s="107">
        <f t="shared" si="43"/>
        <v>0</v>
      </c>
      <c r="CW14" s="107">
        <f t="shared" si="44"/>
        <v>0</v>
      </c>
      <c r="CX14" s="107">
        <f t="shared" si="45"/>
        <v>0</v>
      </c>
      <c r="CY14" s="107">
        <f t="shared" si="46"/>
        <v>0</v>
      </c>
      <c r="CZ14" s="107">
        <f t="shared" si="47"/>
        <v>0</v>
      </c>
      <c r="DA14" s="107">
        <f t="shared" si="48"/>
        <v>0</v>
      </c>
      <c r="DB14" s="107">
        <f t="shared" si="49"/>
        <v>0</v>
      </c>
      <c r="DC14" s="107">
        <f t="shared" si="50"/>
        <v>0</v>
      </c>
      <c r="DD14" s="107">
        <f t="shared" si="51"/>
        <v>0</v>
      </c>
      <c r="DE14" s="107">
        <f t="shared" si="52"/>
        <v>0</v>
      </c>
      <c r="DF14" s="107">
        <f t="shared" si="53"/>
        <v>0</v>
      </c>
      <c r="DG14" s="107">
        <f t="shared" si="54"/>
        <v>0</v>
      </c>
      <c r="DH14" s="107">
        <f t="shared" si="55"/>
        <v>0</v>
      </c>
      <c r="DI14" s="107">
        <f t="shared" si="56"/>
        <v>0</v>
      </c>
      <c r="DJ14" s="107">
        <f t="shared" si="57"/>
        <v>0</v>
      </c>
      <c r="DK14" s="107">
        <f t="shared" si="58"/>
        <v>0</v>
      </c>
      <c r="DL14" s="107">
        <f t="shared" si="59"/>
        <v>0</v>
      </c>
      <c r="DM14" s="107">
        <f t="shared" si="60"/>
        <v>0</v>
      </c>
      <c r="DN14" s="107">
        <f t="shared" si="61"/>
        <v>0</v>
      </c>
      <c r="DO14" s="107">
        <f t="shared" si="62"/>
        <v>0</v>
      </c>
      <c r="DP14" s="107">
        <f t="shared" si="63"/>
        <v>0</v>
      </c>
      <c r="DQ14" s="107">
        <f t="shared" si="64"/>
        <v>0</v>
      </c>
      <c r="DR14" s="107">
        <f t="shared" si="65"/>
        <v>0</v>
      </c>
      <c r="DS14" s="107">
        <f t="shared" si="66"/>
        <v>0</v>
      </c>
      <c r="DT14" s="107">
        <f t="shared" si="67"/>
        <v>0</v>
      </c>
      <c r="DU14" s="107">
        <f t="shared" si="68"/>
        <v>0</v>
      </c>
      <c r="DV14" s="107">
        <f t="shared" si="69"/>
        <v>0</v>
      </c>
      <c r="DW14" s="107">
        <f t="shared" si="70"/>
        <v>0</v>
      </c>
      <c r="DX14" s="107">
        <f t="shared" si="71"/>
        <v>0</v>
      </c>
      <c r="DY14" s="107">
        <f t="shared" si="72"/>
        <v>0</v>
      </c>
      <c r="DZ14" s="107">
        <f t="shared" si="73"/>
        <v>0</v>
      </c>
      <c r="EA14" s="107">
        <f t="shared" si="74"/>
        <v>0</v>
      </c>
      <c r="EB14" s="107">
        <f t="shared" si="75"/>
        <v>0</v>
      </c>
      <c r="EC14" s="107">
        <f t="shared" si="76"/>
        <v>0</v>
      </c>
      <c r="ED14" s="107">
        <f t="shared" si="77"/>
        <v>0</v>
      </c>
      <c r="EE14" s="107">
        <f t="shared" si="78"/>
        <v>0</v>
      </c>
      <c r="EF14" s="107">
        <f t="shared" si="79"/>
        <v>0</v>
      </c>
      <c r="EG14" s="107">
        <f t="shared" si="80"/>
        <v>0</v>
      </c>
      <c r="EH14" s="107">
        <f t="shared" si="24"/>
        <v>0</v>
      </c>
      <c r="EI14" s="107">
        <f t="shared" si="24"/>
        <v>0</v>
      </c>
      <c r="EJ14" s="107">
        <f t="shared" si="24"/>
        <v>0</v>
      </c>
      <c r="EK14" s="107">
        <f t="shared" si="24"/>
        <v>0</v>
      </c>
      <c r="EL14" s="107">
        <f t="shared" si="24"/>
        <v>0</v>
      </c>
      <c r="EM14" s="107">
        <f t="shared" si="24"/>
        <v>0</v>
      </c>
      <c r="EN14" s="107">
        <f t="shared" si="24"/>
        <v>0</v>
      </c>
      <c r="EO14" s="107">
        <f t="shared" si="24"/>
        <v>0</v>
      </c>
      <c r="EP14" s="107">
        <f t="shared" si="24"/>
        <v>0</v>
      </c>
      <c r="EQ14" s="107">
        <f t="shared" si="24"/>
        <v>0</v>
      </c>
    </row>
    <row r="15" spans="2:163" ht="12" customHeight="1" x14ac:dyDescent="0.2">
      <c r="B15" s="126">
        <f t="shared" si="18"/>
        <v>1</v>
      </c>
      <c r="C15" s="126" t="str">
        <f t="shared" ca="1" si="81"/>
        <v/>
      </c>
      <c r="D15" s="126" t="str">
        <f t="shared" ca="1" si="25"/>
        <v/>
      </c>
      <c r="E15" s="126"/>
      <c r="F15" s="127" t="str">
        <f ca="1">OFFSET(prihlasky!$H$1,$CB15,0)</f>
        <v/>
      </c>
      <c r="G15" s="127" t="str">
        <f ca="1">IF(OFFSET(prihlasky!$B$1,$CB15,0)="","",(OFFSET(prihlasky!$B$1,$CB15,0)))</f>
        <v/>
      </c>
      <c r="H15" s="127">
        <f ca="1">OFFSET(prihlasky!$I$1,$CB15,0)</f>
        <v>0</v>
      </c>
      <c r="I15" s="127" t="str">
        <f ca="1">UPPER(OFFSET(prihlasky!$A$1,$CB15,0))</f>
        <v/>
      </c>
      <c r="J15" s="127">
        <f t="shared" si="26"/>
        <v>0</v>
      </c>
      <c r="K15" s="159">
        <f t="shared" si="19"/>
        <v>0</v>
      </c>
      <c r="L15" s="131">
        <f t="shared" ca="1" si="27"/>
        <v>0</v>
      </c>
      <c r="M15" s="130" t="str">
        <f ca="1">IF(OR(K15=0,ISERROR(MATCH(I15,TKoef!E:E,0))),"",MATCH(I15,TKoef!E:E,0)-1)</f>
        <v/>
      </c>
      <c r="N15" s="129" t="str">
        <f ca="1">IF(M15="","",OFFSET(TKoef!$B$1,M15,0))</f>
        <v/>
      </c>
      <c r="O15" s="22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209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71">
        <f t="shared" si="28"/>
        <v>0</v>
      </c>
      <c r="BZ15" s="26">
        <f t="shared" si="29"/>
        <v>0</v>
      </c>
      <c r="CB15" s="39">
        <v>7</v>
      </c>
      <c r="CC15" s="16">
        <f t="shared" si="20"/>
        <v>0</v>
      </c>
      <c r="CD15" s="51">
        <f t="shared" ca="1" si="21"/>
        <v>0</v>
      </c>
      <c r="CE15" s="51">
        <f t="shared" ca="1" si="21"/>
        <v>0</v>
      </c>
      <c r="CF15" s="51">
        <f t="shared" ca="1" si="21"/>
        <v>0</v>
      </c>
      <c r="CG15" s="51">
        <f t="shared" ca="1" si="30"/>
        <v>0</v>
      </c>
      <c r="CH15" s="51"/>
      <c r="CI15" s="195">
        <f t="shared" si="31"/>
        <v>0</v>
      </c>
      <c r="CJ15" s="195">
        <f t="shared" si="32"/>
        <v>0</v>
      </c>
      <c r="CK15" s="195">
        <f t="shared" si="33"/>
        <v>0</v>
      </c>
      <c r="CL15" s="195">
        <f t="shared" si="34"/>
        <v>0</v>
      </c>
      <c r="CM15" s="195">
        <f t="shared" si="35"/>
        <v>0</v>
      </c>
      <c r="CN15" s="195">
        <f t="shared" si="36"/>
        <v>0</v>
      </c>
      <c r="CO15" s="195">
        <f t="shared" si="37"/>
        <v>0</v>
      </c>
      <c r="CP15" s="195">
        <f t="shared" si="38"/>
        <v>0</v>
      </c>
      <c r="CQ15" s="195">
        <f t="shared" si="39"/>
        <v>0</v>
      </c>
      <c r="CR15" s="195">
        <f t="shared" si="40"/>
        <v>0</v>
      </c>
      <c r="CT15" s="107">
        <f t="shared" si="41"/>
        <v>0</v>
      </c>
      <c r="CU15" s="107">
        <f t="shared" si="42"/>
        <v>0</v>
      </c>
      <c r="CV15" s="107">
        <f t="shared" si="43"/>
        <v>0</v>
      </c>
      <c r="CW15" s="107">
        <f t="shared" si="44"/>
        <v>0</v>
      </c>
      <c r="CX15" s="107">
        <f t="shared" si="45"/>
        <v>0</v>
      </c>
      <c r="CY15" s="107">
        <f t="shared" si="46"/>
        <v>0</v>
      </c>
      <c r="CZ15" s="107">
        <f t="shared" si="47"/>
        <v>0</v>
      </c>
      <c r="DA15" s="107">
        <f t="shared" si="48"/>
        <v>0</v>
      </c>
      <c r="DB15" s="107">
        <f t="shared" si="49"/>
        <v>0</v>
      </c>
      <c r="DC15" s="107">
        <f t="shared" si="50"/>
        <v>0</v>
      </c>
      <c r="DD15" s="107">
        <f t="shared" si="51"/>
        <v>0</v>
      </c>
      <c r="DE15" s="107">
        <f t="shared" si="52"/>
        <v>0</v>
      </c>
      <c r="DF15" s="107">
        <f t="shared" si="53"/>
        <v>0</v>
      </c>
      <c r="DG15" s="107">
        <f t="shared" si="54"/>
        <v>0</v>
      </c>
      <c r="DH15" s="107">
        <f t="shared" si="55"/>
        <v>0</v>
      </c>
      <c r="DI15" s="107">
        <f t="shared" si="56"/>
        <v>0</v>
      </c>
      <c r="DJ15" s="107">
        <f t="shared" si="57"/>
        <v>0</v>
      </c>
      <c r="DK15" s="107">
        <f t="shared" si="58"/>
        <v>0</v>
      </c>
      <c r="DL15" s="107">
        <f t="shared" si="59"/>
        <v>0</v>
      </c>
      <c r="DM15" s="107">
        <f t="shared" si="60"/>
        <v>0</v>
      </c>
      <c r="DN15" s="107">
        <f t="shared" si="61"/>
        <v>0</v>
      </c>
      <c r="DO15" s="107">
        <f t="shared" si="62"/>
        <v>0</v>
      </c>
      <c r="DP15" s="107">
        <f t="shared" si="63"/>
        <v>0</v>
      </c>
      <c r="DQ15" s="107">
        <f t="shared" si="64"/>
        <v>0</v>
      </c>
      <c r="DR15" s="107">
        <f t="shared" si="65"/>
        <v>0</v>
      </c>
      <c r="DS15" s="107">
        <f t="shared" si="66"/>
        <v>0</v>
      </c>
      <c r="DT15" s="107">
        <f t="shared" si="67"/>
        <v>0</v>
      </c>
      <c r="DU15" s="107">
        <f t="shared" si="68"/>
        <v>0</v>
      </c>
      <c r="DV15" s="107">
        <f t="shared" si="69"/>
        <v>0</v>
      </c>
      <c r="DW15" s="107">
        <f t="shared" si="70"/>
        <v>0</v>
      </c>
      <c r="DX15" s="107">
        <f t="shared" si="71"/>
        <v>0</v>
      </c>
      <c r="DY15" s="107">
        <f t="shared" si="72"/>
        <v>0</v>
      </c>
      <c r="DZ15" s="107">
        <f t="shared" si="73"/>
        <v>0</v>
      </c>
      <c r="EA15" s="107">
        <f t="shared" si="74"/>
        <v>0</v>
      </c>
      <c r="EB15" s="107">
        <f t="shared" si="75"/>
        <v>0</v>
      </c>
      <c r="EC15" s="107">
        <f t="shared" si="76"/>
        <v>0</v>
      </c>
      <c r="ED15" s="107">
        <f t="shared" si="77"/>
        <v>0</v>
      </c>
      <c r="EE15" s="107">
        <f t="shared" si="78"/>
        <v>0</v>
      </c>
      <c r="EF15" s="107">
        <f t="shared" si="79"/>
        <v>0</v>
      </c>
      <c r="EG15" s="107">
        <f t="shared" si="80"/>
        <v>0</v>
      </c>
      <c r="EH15" s="107">
        <f t="shared" si="24"/>
        <v>0</v>
      </c>
      <c r="EI15" s="107">
        <f t="shared" si="24"/>
        <v>0</v>
      </c>
      <c r="EJ15" s="107">
        <f t="shared" si="24"/>
        <v>0</v>
      </c>
      <c r="EK15" s="107">
        <f t="shared" si="24"/>
        <v>0</v>
      </c>
      <c r="EL15" s="107">
        <f t="shared" si="24"/>
        <v>0</v>
      </c>
      <c r="EM15" s="107">
        <f t="shared" si="24"/>
        <v>0</v>
      </c>
      <c r="EN15" s="107">
        <f t="shared" si="24"/>
        <v>0</v>
      </c>
      <c r="EO15" s="107">
        <f t="shared" si="24"/>
        <v>0</v>
      </c>
      <c r="EP15" s="107">
        <f t="shared" si="24"/>
        <v>0</v>
      </c>
      <c r="EQ15" s="107">
        <f t="shared" si="24"/>
        <v>0</v>
      </c>
    </row>
    <row r="16" spans="2:163" ht="12" customHeight="1" x14ac:dyDescent="0.2">
      <c r="B16" s="126">
        <f t="shared" si="18"/>
        <v>1</v>
      </c>
      <c r="C16" s="126" t="str">
        <f t="shared" ca="1" si="81"/>
        <v/>
      </c>
      <c r="D16" s="126" t="str">
        <f t="shared" ca="1" si="25"/>
        <v/>
      </c>
      <c r="E16" s="126"/>
      <c r="F16" s="127" t="str">
        <f ca="1">OFFSET(prihlasky!$H$1,$CB16,0)</f>
        <v/>
      </c>
      <c r="G16" s="127" t="str">
        <f ca="1">IF(OFFSET(prihlasky!$B$1,$CB16,0)="","",(OFFSET(prihlasky!$B$1,$CB16,0)))</f>
        <v/>
      </c>
      <c r="H16" s="127">
        <f ca="1">OFFSET(prihlasky!$I$1,$CB16,0)</f>
        <v>0</v>
      </c>
      <c r="I16" s="127" t="str">
        <f ca="1">UPPER(OFFSET(prihlasky!$A$1,$CB16,0))</f>
        <v/>
      </c>
      <c r="J16" s="127">
        <f t="shared" si="26"/>
        <v>0</v>
      </c>
      <c r="K16" s="159">
        <f t="shared" si="19"/>
        <v>0</v>
      </c>
      <c r="L16" s="131">
        <f t="shared" ca="1" si="27"/>
        <v>0</v>
      </c>
      <c r="M16" s="130" t="str">
        <f ca="1">IF(OR(K16=0,ISERROR(MATCH(I16,TKoef!E:E,0))),"",MATCH(I16,TKoef!E:E,0)-1)</f>
        <v/>
      </c>
      <c r="N16" s="129" t="str">
        <f ca="1">IF(M16="","",OFFSET(TKoef!$B$1,M16,0))</f>
        <v/>
      </c>
      <c r="O16" s="22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209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71">
        <f t="shared" si="28"/>
        <v>0</v>
      </c>
      <c r="BZ16" s="26">
        <f t="shared" si="29"/>
        <v>0</v>
      </c>
      <c r="CB16" s="39">
        <v>8</v>
      </c>
      <c r="CC16" s="16">
        <f t="shared" si="20"/>
        <v>0</v>
      </c>
      <c r="CD16" s="51">
        <f t="shared" ca="1" si="21"/>
        <v>0</v>
      </c>
      <c r="CE16" s="51">
        <f t="shared" ca="1" si="21"/>
        <v>0</v>
      </c>
      <c r="CF16" s="51">
        <f t="shared" ca="1" si="21"/>
        <v>0</v>
      </c>
      <c r="CG16" s="51">
        <f t="shared" ca="1" si="30"/>
        <v>0</v>
      </c>
      <c r="CH16" s="51"/>
      <c r="CI16" s="195">
        <f t="shared" si="31"/>
        <v>0</v>
      </c>
      <c r="CJ16" s="195">
        <f t="shared" si="32"/>
        <v>0</v>
      </c>
      <c r="CK16" s="195">
        <f t="shared" si="33"/>
        <v>0</v>
      </c>
      <c r="CL16" s="195">
        <f t="shared" si="34"/>
        <v>0</v>
      </c>
      <c r="CM16" s="195">
        <f t="shared" si="35"/>
        <v>0</v>
      </c>
      <c r="CN16" s="195">
        <f t="shared" si="36"/>
        <v>0</v>
      </c>
      <c r="CO16" s="195">
        <f t="shared" si="37"/>
        <v>0</v>
      </c>
      <c r="CP16" s="195">
        <f t="shared" si="38"/>
        <v>0</v>
      </c>
      <c r="CQ16" s="195">
        <f t="shared" si="39"/>
        <v>0</v>
      </c>
      <c r="CR16" s="195">
        <f t="shared" si="40"/>
        <v>0</v>
      </c>
      <c r="CT16" s="107">
        <f t="shared" si="41"/>
        <v>0</v>
      </c>
      <c r="CU16" s="107">
        <f t="shared" si="42"/>
        <v>0</v>
      </c>
      <c r="CV16" s="107">
        <f t="shared" si="43"/>
        <v>0</v>
      </c>
      <c r="CW16" s="107">
        <f t="shared" si="44"/>
        <v>0</v>
      </c>
      <c r="CX16" s="107">
        <f t="shared" si="45"/>
        <v>0</v>
      </c>
      <c r="CY16" s="107">
        <f t="shared" si="46"/>
        <v>0</v>
      </c>
      <c r="CZ16" s="107">
        <f t="shared" si="47"/>
        <v>0</v>
      </c>
      <c r="DA16" s="107">
        <f t="shared" si="48"/>
        <v>0</v>
      </c>
      <c r="DB16" s="107">
        <f t="shared" si="49"/>
        <v>0</v>
      </c>
      <c r="DC16" s="107">
        <f t="shared" si="50"/>
        <v>0</v>
      </c>
      <c r="DD16" s="107">
        <f t="shared" si="51"/>
        <v>0</v>
      </c>
      <c r="DE16" s="107">
        <f t="shared" si="52"/>
        <v>0</v>
      </c>
      <c r="DF16" s="107">
        <f t="shared" si="53"/>
        <v>0</v>
      </c>
      <c r="DG16" s="107">
        <f t="shared" si="54"/>
        <v>0</v>
      </c>
      <c r="DH16" s="107">
        <f t="shared" si="55"/>
        <v>0</v>
      </c>
      <c r="DI16" s="107">
        <f t="shared" si="56"/>
        <v>0</v>
      </c>
      <c r="DJ16" s="107">
        <f t="shared" si="57"/>
        <v>0</v>
      </c>
      <c r="DK16" s="107">
        <f t="shared" si="58"/>
        <v>0</v>
      </c>
      <c r="DL16" s="107">
        <f t="shared" si="59"/>
        <v>0</v>
      </c>
      <c r="DM16" s="107">
        <f t="shared" si="60"/>
        <v>0</v>
      </c>
      <c r="DN16" s="107">
        <f t="shared" si="61"/>
        <v>0</v>
      </c>
      <c r="DO16" s="107">
        <f t="shared" si="62"/>
        <v>0</v>
      </c>
      <c r="DP16" s="107">
        <f t="shared" si="63"/>
        <v>0</v>
      </c>
      <c r="DQ16" s="107">
        <f t="shared" si="64"/>
        <v>0</v>
      </c>
      <c r="DR16" s="107">
        <f t="shared" si="65"/>
        <v>0</v>
      </c>
      <c r="DS16" s="107">
        <f t="shared" si="66"/>
        <v>0</v>
      </c>
      <c r="DT16" s="107">
        <f t="shared" si="67"/>
        <v>0</v>
      </c>
      <c r="DU16" s="107">
        <f t="shared" si="68"/>
        <v>0</v>
      </c>
      <c r="DV16" s="107">
        <f t="shared" si="69"/>
        <v>0</v>
      </c>
      <c r="DW16" s="107">
        <f t="shared" si="70"/>
        <v>0</v>
      </c>
      <c r="DX16" s="107">
        <f t="shared" si="71"/>
        <v>0</v>
      </c>
      <c r="DY16" s="107">
        <f t="shared" si="72"/>
        <v>0</v>
      </c>
      <c r="DZ16" s="107">
        <f t="shared" si="73"/>
        <v>0</v>
      </c>
      <c r="EA16" s="107">
        <f t="shared" si="74"/>
        <v>0</v>
      </c>
      <c r="EB16" s="107">
        <f t="shared" si="75"/>
        <v>0</v>
      </c>
      <c r="EC16" s="107">
        <f t="shared" si="76"/>
        <v>0</v>
      </c>
      <c r="ED16" s="107">
        <f t="shared" si="77"/>
        <v>0</v>
      </c>
      <c r="EE16" s="107">
        <f t="shared" si="78"/>
        <v>0</v>
      </c>
      <c r="EF16" s="107">
        <f t="shared" si="79"/>
        <v>0</v>
      </c>
      <c r="EG16" s="107">
        <f t="shared" si="80"/>
        <v>0</v>
      </c>
      <c r="EH16" s="107">
        <f t="shared" si="24"/>
        <v>0</v>
      </c>
      <c r="EI16" s="107">
        <f t="shared" si="24"/>
        <v>0</v>
      </c>
      <c r="EJ16" s="107">
        <f t="shared" si="24"/>
        <v>0</v>
      </c>
      <c r="EK16" s="107">
        <f t="shared" si="24"/>
        <v>0</v>
      </c>
      <c r="EL16" s="107">
        <f t="shared" si="24"/>
        <v>0</v>
      </c>
      <c r="EM16" s="107">
        <f t="shared" si="24"/>
        <v>0</v>
      </c>
      <c r="EN16" s="107">
        <f t="shared" si="24"/>
        <v>0</v>
      </c>
      <c r="EO16" s="107">
        <f t="shared" si="24"/>
        <v>0</v>
      </c>
      <c r="EP16" s="107">
        <f t="shared" si="24"/>
        <v>0</v>
      </c>
      <c r="EQ16" s="107">
        <f t="shared" si="24"/>
        <v>0</v>
      </c>
    </row>
    <row r="17" spans="2:147" ht="12" customHeight="1" x14ac:dyDescent="0.2">
      <c r="B17" s="126">
        <f t="shared" si="18"/>
        <v>1</v>
      </c>
      <c r="C17" s="126" t="str">
        <f t="shared" ca="1" si="81"/>
        <v/>
      </c>
      <c r="D17" s="126" t="str">
        <f t="shared" ca="1" si="25"/>
        <v/>
      </c>
      <c r="E17" s="126"/>
      <c r="F17" s="127" t="str">
        <f ca="1">OFFSET(prihlasky!$H$1,$CB17,0)</f>
        <v/>
      </c>
      <c r="G17" s="127" t="str">
        <f ca="1">IF(OFFSET(prihlasky!$B$1,$CB17,0)="","",(OFFSET(prihlasky!$B$1,$CB17,0)))</f>
        <v/>
      </c>
      <c r="H17" s="127">
        <f ca="1">OFFSET(prihlasky!$I$1,$CB17,0)</f>
        <v>0</v>
      </c>
      <c r="I17" s="127" t="str">
        <f ca="1">UPPER(OFFSET(prihlasky!$A$1,$CB17,0))</f>
        <v/>
      </c>
      <c r="J17" s="127">
        <f t="shared" si="26"/>
        <v>0</v>
      </c>
      <c r="K17" s="159">
        <f t="shared" si="19"/>
        <v>0</v>
      </c>
      <c r="L17" s="131">
        <f t="shared" ca="1" si="27"/>
        <v>0</v>
      </c>
      <c r="M17" s="130" t="str">
        <f ca="1">IF(OR(K17=0,ISERROR(MATCH(I17,TKoef!E:E,0))),"",MATCH(I17,TKoef!E:E,0)-1)</f>
        <v/>
      </c>
      <c r="N17" s="129" t="str">
        <f ca="1">IF(M17="","",OFFSET(TKoef!$B$1,M17,0))</f>
        <v/>
      </c>
      <c r="O17" s="22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209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71">
        <f t="shared" si="28"/>
        <v>0</v>
      </c>
      <c r="BZ17" s="26">
        <f t="shared" si="29"/>
        <v>0</v>
      </c>
      <c r="CB17" s="39">
        <v>9</v>
      </c>
      <c r="CC17" s="16">
        <f t="shared" si="20"/>
        <v>0</v>
      </c>
      <c r="CD17" s="51">
        <f t="shared" ca="1" si="21"/>
        <v>0</v>
      </c>
      <c r="CE17" s="51">
        <f t="shared" ca="1" si="21"/>
        <v>0</v>
      </c>
      <c r="CF17" s="51">
        <f t="shared" ca="1" si="21"/>
        <v>0</v>
      </c>
      <c r="CG17" s="51">
        <f t="shared" ca="1" si="30"/>
        <v>0</v>
      </c>
      <c r="CH17" s="51"/>
      <c r="CI17" s="195">
        <f t="shared" si="31"/>
        <v>0</v>
      </c>
      <c r="CJ17" s="195">
        <f t="shared" si="32"/>
        <v>0</v>
      </c>
      <c r="CK17" s="195">
        <f t="shared" si="33"/>
        <v>0</v>
      </c>
      <c r="CL17" s="195">
        <f t="shared" si="34"/>
        <v>0</v>
      </c>
      <c r="CM17" s="195">
        <f t="shared" si="35"/>
        <v>0</v>
      </c>
      <c r="CN17" s="195">
        <f t="shared" si="36"/>
        <v>0</v>
      </c>
      <c r="CO17" s="195">
        <f t="shared" si="37"/>
        <v>0</v>
      </c>
      <c r="CP17" s="195">
        <f t="shared" si="38"/>
        <v>0</v>
      </c>
      <c r="CQ17" s="195">
        <f t="shared" si="39"/>
        <v>0</v>
      </c>
      <c r="CR17" s="195">
        <f t="shared" si="40"/>
        <v>0</v>
      </c>
      <c r="CT17" s="107">
        <f t="shared" si="41"/>
        <v>0</v>
      </c>
      <c r="CU17" s="107">
        <f t="shared" si="42"/>
        <v>0</v>
      </c>
      <c r="CV17" s="107">
        <f t="shared" si="43"/>
        <v>0</v>
      </c>
      <c r="CW17" s="107">
        <f t="shared" si="44"/>
        <v>0</v>
      </c>
      <c r="CX17" s="107">
        <f t="shared" si="45"/>
        <v>0</v>
      </c>
      <c r="CY17" s="107">
        <f t="shared" si="46"/>
        <v>0</v>
      </c>
      <c r="CZ17" s="107">
        <f t="shared" si="47"/>
        <v>0</v>
      </c>
      <c r="DA17" s="107">
        <f t="shared" si="48"/>
        <v>0</v>
      </c>
      <c r="DB17" s="107">
        <f t="shared" si="49"/>
        <v>0</v>
      </c>
      <c r="DC17" s="107">
        <f t="shared" si="50"/>
        <v>0</v>
      </c>
      <c r="DD17" s="107">
        <f t="shared" si="51"/>
        <v>0</v>
      </c>
      <c r="DE17" s="107">
        <f t="shared" si="52"/>
        <v>0</v>
      </c>
      <c r="DF17" s="107">
        <f t="shared" si="53"/>
        <v>0</v>
      </c>
      <c r="DG17" s="107">
        <f t="shared" si="54"/>
        <v>0</v>
      </c>
      <c r="DH17" s="107">
        <f t="shared" si="55"/>
        <v>0</v>
      </c>
      <c r="DI17" s="107">
        <f t="shared" si="56"/>
        <v>0</v>
      </c>
      <c r="DJ17" s="107">
        <f t="shared" si="57"/>
        <v>0</v>
      </c>
      <c r="DK17" s="107">
        <f t="shared" si="58"/>
        <v>0</v>
      </c>
      <c r="DL17" s="107">
        <f t="shared" si="59"/>
        <v>0</v>
      </c>
      <c r="DM17" s="107">
        <f t="shared" si="60"/>
        <v>0</v>
      </c>
      <c r="DN17" s="107">
        <f t="shared" si="61"/>
        <v>0</v>
      </c>
      <c r="DO17" s="107">
        <f t="shared" si="62"/>
        <v>0</v>
      </c>
      <c r="DP17" s="107">
        <f t="shared" si="63"/>
        <v>0</v>
      </c>
      <c r="DQ17" s="107">
        <f t="shared" si="64"/>
        <v>0</v>
      </c>
      <c r="DR17" s="107">
        <f t="shared" si="65"/>
        <v>0</v>
      </c>
      <c r="DS17" s="107">
        <f t="shared" si="66"/>
        <v>0</v>
      </c>
      <c r="DT17" s="107">
        <f t="shared" si="67"/>
        <v>0</v>
      </c>
      <c r="DU17" s="107">
        <f t="shared" si="68"/>
        <v>0</v>
      </c>
      <c r="DV17" s="107">
        <f t="shared" si="69"/>
        <v>0</v>
      </c>
      <c r="DW17" s="107">
        <f t="shared" si="70"/>
        <v>0</v>
      </c>
      <c r="DX17" s="107">
        <f t="shared" si="71"/>
        <v>0</v>
      </c>
      <c r="DY17" s="107">
        <f t="shared" si="72"/>
        <v>0</v>
      </c>
      <c r="DZ17" s="107">
        <f t="shared" si="73"/>
        <v>0</v>
      </c>
      <c r="EA17" s="107">
        <f t="shared" si="74"/>
        <v>0</v>
      </c>
      <c r="EB17" s="107">
        <f t="shared" si="75"/>
        <v>0</v>
      </c>
      <c r="EC17" s="107">
        <f t="shared" si="76"/>
        <v>0</v>
      </c>
      <c r="ED17" s="107">
        <f t="shared" si="77"/>
        <v>0</v>
      </c>
      <c r="EE17" s="107">
        <f t="shared" si="78"/>
        <v>0</v>
      </c>
      <c r="EF17" s="107">
        <f t="shared" si="79"/>
        <v>0</v>
      </c>
      <c r="EG17" s="107">
        <f t="shared" si="80"/>
        <v>0</v>
      </c>
      <c r="EH17" s="107">
        <f t="shared" si="24"/>
        <v>0</v>
      </c>
      <c r="EI17" s="107">
        <f t="shared" si="24"/>
        <v>0</v>
      </c>
      <c r="EJ17" s="107">
        <f t="shared" si="24"/>
        <v>0</v>
      </c>
      <c r="EK17" s="107">
        <f t="shared" si="24"/>
        <v>0</v>
      </c>
      <c r="EL17" s="107">
        <f t="shared" si="24"/>
        <v>0</v>
      </c>
      <c r="EM17" s="107">
        <f t="shared" si="24"/>
        <v>0</v>
      </c>
      <c r="EN17" s="107">
        <f t="shared" si="24"/>
        <v>0</v>
      </c>
      <c r="EO17" s="107">
        <f t="shared" si="24"/>
        <v>0</v>
      </c>
      <c r="EP17" s="107">
        <f t="shared" si="24"/>
        <v>0</v>
      </c>
      <c r="EQ17" s="107">
        <f t="shared" si="24"/>
        <v>0</v>
      </c>
    </row>
    <row r="18" spans="2:147" x14ac:dyDescent="0.2">
      <c r="B18" s="126">
        <f t="shared" si="18"/>
        <v>1</v>
      </c>
      <c r="C18" s="126" t="str">
        <f t="shared" ca="1" si="81"/>
        <v/>
      </c>
      <c r="D18" s="126" t="str">
        <f t="shared" ca="1" si="25"/>
        <v/>
      </c>
      <c r="E18" s="126"/>
      <c r="F18" s="127" t="str">
        <f ca="1">OFFSET(prihlasky!$H$1,$CB18,0)</f>
        <v/>
      </c>
      <c r="G18" s="127" t="str">
        <f ca="1">IF(OFFSET(prihlasky!$B$1,$CB18,0)="","",(OFFSET(prihlasky!$B$1,$CB18,0)))</f>
        <v/>
      </c>
      <c r="H18" s="127">
        <f ca="1">OFFSET(prihlasky!$I$1,$CB18,0)</f>
        <v>0</v>
      </c>
      <c r="I18" s="127" t="str">
        <f ca="1">UPPER(OFFSET(prihlasky!$A$1,$CB18,0))</f>
        <v/>
      </c>
      <c r="J18" s="127">
        <f t="shared" si="26"/>
        <v>0</v>
      </c>
      <c r="K18" s="159">
        <f t="shared" si="19"/>
        <v>0</v>
      </c>
      <c r="L18" s="131">
        <f t="shared" ca="1" si="27"/>
        <v>0</v>
      </c>
      <c r="M18" s="130" t="str">
        <f ca="1">IF(OR(K18=0,ISERROR(MATCH(I18,TKoef!E:E,0))),"",MATCH(I18,TKoef!E:E,0)-1)</f>
        <v/>
      </c>
      <c r="N18" s="129" t="str">
        <f ca="1">IF(M18="","",OFFSET(TKoef!$B$1,M18,0))</f>
        <v/>
      </c>
      <c r="O18" s="22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209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71">
        <f t="shared" si="28"/>
        <v>0</v>
      </c>
      <c r="BZ18" s="26">
        <f t="shared" si="29"/>
        <v>0</v>
      </c>
      <c r="CB18" s="39">
        <v>10</v>
      </c>
      <c r="CC18" s="16">
        <f t="shared" si="20"/>
        <v>0</v>
      </c>
      <c r="CD18" s="51">
        <f t="shared" ca="1" si="21"/>
        <v>0</v>
      </c>
      <c r="CE18" s="51">
        <f t="shared" ca="1" si="21"/>
        <v>0</v>
      </c>
      <c r="CF18" s="51">
        <f t="shared" ca="1" si="21"/>
        <v>0</v>
      </c>
      <c r="CG18" s="51">
        <f t="shared" ca="1" si="30"/>
        <v>0</v>
      </c>
      <c r="CH18" s="51"/>
      <c r="CI18" s="195">
        <f t="shared" si="31"/>
        <v>0</v>
      </c>
      <c r="CJ18" s="195">
        <f t="shared" si="32"/>
        <v>0</v>
      </c>
      <c r="CK18" s="195">
        <f t="shared" si="33"/>
        <v>0</v>
      </c>
      <c r="CL18" s="195">
        <f t="shared" si="34"/>
        <v>0</v>
      </c>
      <c r="CM18" s="195">
        <f t="shared" si="35"/>
        <v>0</v>
      </c>
      <c r="CN18" s="195">
        <f t="shared" si="36"/>
        <v>0</v>
      </c>
      <c r="CO18" s="195">
        <f t="shared" si="37"/>
        <v>0</v>
      </c>
      <c r="CP18" s="195">
        <f t="shared" si="38"/>
        <v>0</v>
      </c>
      <c r="CQ18" s="195">
        <f t="shared" si="39"/>
        <v>0</v>
      </c>
      <c r="CR18" s="195">
        <f t="shared" si="40"/>
        <v>0</v>
      </c>
      <c r="CT18" s="107">
        <f t="shared" si="41"/>
        <v>0</v>
      </c>
      <c r="CU18" s="107">
        <f t="shared" si="42"/>
        <v>0</v>
      </c>
      <c r="CV18" s="107">
        <f t="shared" si="43"/>
        <v>0</v>
      </c>
      <c r="CW18" s="107">
        <f t="shared" si="44"/>
        <v>0</v>
      </c>
      <c r="CX18" s="107">
        <f t="shared" si="45"/>
        <v>0</v>
      </c>
      <c r="CY18" s="107">
        <f t="shared" si="46"/>
        <v>0</v>
      </c>
      <c r="CZ18" s="107">
        <f t="shared" si="47"/>
        <v>0</v>
      </c>
      <c r="DA18" s="107">
        <f t="shared" si="48"/>
        <v>0</v>
      </c>
      <c r="DB18" s="107">
        <f t="shared" si="49"/>
        <v>0</v>
      </c>
      <c r="DC18" s="107">
        <f t="shared" si="50"/>
        <v>0</v>
      </c>
      <c r="DD18" s="107">
        <f t="shared" si="51"/>
        <v>0</v>
      </c>
      <c r="DE18" s="107">
        <f t="shared" si="52"/>
        <v>0</v>
      </c>
      <c r="DF18" s="107">
        <f t="shared" si="53"/>
        <v>0</v>
      </c>
      <c r="DG18" s="107">
        <f t="shared" si="54"/>
        <v>0</v>
      </c>
      <c r="DH18" s="107">
        <f t="shared" si="55"/>
        <v>0</v>
      </c>
      <c r="DI18" s="107">
        <f t="shared" si="56"/>
        <v>0</v>
      </c>
      <c r="DJ18" s="107">
        <f t="shared" si="57"/>
        <v>0</v>
      </c>
      <c r="DK18" s="107">
        <f t="shared" si="58"/>
        <v>0</v>
      </c>
      <c r="DL18" s="107">
        <f t="shared" si="59"/>
        <v>0</v>
      </c>
      <c r="DM18" s="107">
        <f t="shared" si="60"/>
        <v>0</v>
      </c>
      <c r="DN18" s="107">
        <f t="shared" si="61"/>
        <v>0</v>
      </c>
      <c r="DO18" s="107">
        <f t="shared" si="62"/>
        <v>0</v>
      </c>
      <c r="DP18" s="107">
        <f t="shared" si="63"/>
        <v>0</v>
      </c>
      <c r="DQ18" s="107">
        <f t="shared" si="64"/>
        <v>0</v>
      </c>
      <c r="DR18" s="107">
        <f t="shared" si="65"/>
        <v>0</v>
      </c>
      <c r="DS18" s="107">
        <f t="shared" si="66"/>
        <v>0</v>
      </c>
      <c r="DT18" s="107">
        <f t="shared" si="67"/>
        <v>0</v>
      </c>
      <c r="DU18" s="107">
        <f t="shared" si="68"/>
        <v>0</v>
      </c>
      <c r="DV18" s="107">
        <f t="shared" si="69"/>
        <v>0</v>
      </c>
      <c r="DW18" s="107">
        <f t="shared" si="70"/>
        <v>0</v>
      </c>
      <c r="DX18" s="107">
        <f t="shared" si="71"/>
        <v>0</v>
      </c>
      <c r="DY18" s="107">
        <f t="shared" si="72"/>
        <v>0</v>
      </c>
      <c r="DZ18" s="107">
        <f t="shared" si="73"/>
        <v>0</v>
      </c>
      <c r="EA18" s="107">
        <f t="shared" si="74"/>
        <v>0</v>
      </c>
      <c r="EB18" s="107">
        <f t="shared" si="75"/>
        <v>0</v>
      </c>
      <c r="EC18" s="107">
        <f t="shared" si="76"/>
        <v>0</v>
      </c>
      <c r="ED18" s="107">
        <f t="shared" si="77"/>
        <v>0</v>
      </c>
      <c r="EE18" s="107">
        <f t="shared" si="78"/>
        <v>0</v>
      </c>
      <c r="EF18" s="107">
        <f t="shared" si="79"/>
        <v>0</v>
      </c>
      <c r="EG18" s="107">
        <f t="shared" si="80"/>
        <v>0</v>
      </c>
      <c r="EH18" s="107">
        <f t="shared" si="24"/>
        <v>0</v>
      </c>
      <c r="EI18" s="107">
        <f t="shared" si="24"/>
        <v>0</v>
      </c>
      <c r="EJ18" s="107">
        <f t="shared" si="24"/>
        <v>0</v>
      </c>
      <c r="EK18" s="107">
        <f t="shared" si="24"/>
        <v>0</v>
      </c>
      <c r="EL18" s="107">
        <f t="shared" si="24"/>
        <v>0</v>
      </c>
      <c r="EM18" s="107">
        <f t="shared" si="24"/>
        <v>0</v>
      </c>
      <c r="EN18" s="107">
        <f t="shared" si="24"/>
        <v>0</v>
      </c>
      <c r="EO18" s="107">
        <f t="shared" si="24"/>
        <v>0</v>
      </c>
      <c r="EP18" s="107">
        <f t="shared" si="24"/>
        <v>0</v>
      </c>
      <c r="EQ18" s="107">
        <f t="shared" si="24"/>
        <v>0</v>
      </c>
    </row>
    <row r="19" spans="2:147" x14ac:dyDescent="0.2">
      <c r="B19" s="126">
        <f t="shared" si="18"/>
        <v>1</v>
      </c>
      <c r="C19" s="126" t="str">
        <f t="shared" ca="1" si="81"/>
        <v/>
      </c>
      <c r="D19" s="126" t="str">
        <f t="shared" ca="1" si="25"/>
        <v/>
      </c>
      <c r="E19" s="126"/>
      <c r="F19" s="127" t="str">
        <f ca="1">OFFSET(prihlasky!$H$1,$CB19,0)</f>
        <v/>
      </c>
      <c r="G19" s="127" t="str">
        <f ca="1">IF(OFFSET(prihlasky!$B$1,$CB19,0)="","",(OFFSET(prihlasky!$B$1,$CB19,0)))</f>
        <v/>
      </c>
      <c r="H19" s="127">
        <f ca="1">OFFSET(prihlasky!$I$1,$CB19,0)</f>
        <v>0</v>
      </c>
      <c r="I19" s="127" t="str">
        <f ca="1">UPPER(OFFSET(prihlasky!$A$1,$CB19,0))</f>
        <v/>
      </c>
      <c r="J19" s="127">
        <f t="shared" si="26"/>
        <v>0</v>
      </c>
      <c r="K19" s="159">
        <f t="shared" si="19"/>
        <v>0</v>
      </c>
      <c r="L19" s="131">
        <f t="shared" ca="1" si="27"/>
        <v>0</v>
      </c>
      <c r="M19" s="130" t="str">
        <f ca="1">IF(OR(K19=0,ISERROR(MATCH(I19,TKoef!E:E,0))),"",MATCH(I19,TKoef!E:E,0)-1)</f>
        <v/>
      </c>
      <c r="N19" s="129" t="str">
        <f ca="1">IF(M19="","",OFFSET(TKoef!$B$1,M19,0))</f>
        <v/>
      </c>
      <c r="O19" s="22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209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71">
        <f t="shared" si="28"/>
        <v>0</v>
      </c>
      <c r="BZ19" s="26">
        <f t="shared" si="29"/>
        <v>0</v>
      </c>
      <c r="CB19" s="39">
        <v>11</v>
      </c>
      <c r="CC19" s="16">
        <f t="shared" si="20"/>
        <v>0</v>
      </c>
      <c r="CD19" s="51">
        <f t="shared" ca="1" si="21"/>
        <v>0</v>
      </c>
      <c r="CE19" s="51">
        <f t="shared" ca="1" si="21"/>
        <v>0</v>
      </c>
      <c r="CF19" s="51">
        <f t="shared" ca="1" si="21"/>
        <v>0</v>
      </c>
      <c r="CG19" s="51">
        <f t="shared" ca="1" si="30"/>
        <v>0</v>
      </c>
      <c r="CH19" s="51"/>
      <c r="CI19" s="195">
        <f t="shared" si="31"/>
        <v>0</v>
      </c>
      <c r="CJ19" s="195">
        <f t="shared" si="32"/>
        <v>0</v>
      </c>
      <c r="CK19" s="195">
        <f t="shared" si="33"/>
        <v>0</v>
      </c>
      <c r="CL19" s="195">
        <f t="shared" si="34"/>
        <v>0</v>
      </c>
      <c r="CM19" s="195">
        <f t="shared" si="35"/>
        <v>0</v>
      </c>
      <c r="CN19" s="195">
        <f t="shared" si="36"/>
        <v>0</v>
      </c>
      <c r="CO19" s="195">
        <f t="shared" si="37"/>
        <v>0</v>
      </c>
      <c r="CP19" s="195">
        <f t="shared" si="38"/>
        <v>0</v>
      </c>
      <c r="CQ19" s="195">
        <f t="shared" si="39"/>
        <v>0</v>
      </c>
      <c r="CR19" s="195">
        <f t="shared" si="40"/>
        <v>0</v>
      </c>
      <c r="CT19" s="107">
        <f t="shared" si="41"/>
        <v>0</v>
      </c>
      <c r="CU19" s="107">
        <f t="shared" si="42"/>
        <v>0</v>
      </c>
      <c r="CV19" s="107">
        <f t="shared" si="43"/>
        <v>0</v>
      </c>
      <c r="CW19" s="107">
        <f t="shared" si="44"/>
        <v>0</v>
      </c>
      <c r="CX19" s="107">
        <f t="shared" si="45"/>
        <v>0</v>
      </c>
      <c r="CY19" s="107">
        <f t="shared" si="46"/>
        <v>0</v>
      </c>
      <c r="CZ19" s="107">
        <f t="shared" si="47"/>
        <v>0</v>
      </c>
      <c r="DA19" s="107">
        <f t="shared" si="48"/>
        <v>0</v>
      </c>
      <c r="DB19" s="107">
        <f t="shared" si="49"/>
        <v>0</v>
      </c>
      <c r="DC19" s="107">
        <f t="shared" si="50"/>
        <v>0</v>
      </c>
      <c r="DD19" s="107">
        <f t="shared" si="51"/>
        <v>0</v>
      </c>
      <c r="DE19" s="107">
        <f t="shared" si="52"/>
        <v>0</v>
      </c>
      <c r="DF19" s="107">
        <f t="shared" si="53"/>
        <v>0</v>
      </c>
      <c r="DG19" s="107">
        <f t="shared" si="54"/>
        <v>0</v>
      </c>
      <c r="DH19" s="107">
        <f t="shared" si="55"/>
        <v>0</v>
      </c>
      <c r="DI19" s="107">
        <f t="shared" si="56"/>
        <v>0</v>
      </c>
      <c r="DJ19" s="107">
        <f t="shared" si="57"/>
        <v>0</v>
      </c>
      <c r="DK19" s="107">
        <f t="shared" si="58"/>
        <v>0</v>
      </c>
      <c r="DL19" s="107">
        <f t="shared" si="59"/>
        <v>0</v>
      </c>
      <c r="DM19" s="107">
        <f t="shared" si="60"/>
        <v>0</v>
      </c>
      <c r="DN19" s="107">
        <f t="shared" si="61"/>
        <v>0</v>
      </c>
      <c r="DO19" s="107">
        <f t="shared" si="62"/>
        <v>0</v>
      </c>
      <c r="DP19" s="107">
        <f t="shared" si="63"/>
        <v>0</v>
      </c>
      <c r="DQ19" s="107">
        <f t="shared" si="64"/>
        <v>0</v>
      </c>
      <c r="DR19" s="107">
        <f t="shared" si="65"/>
        <v>0</v>
      </c>
      <c r="DS19" s="107">
        <f t="shared" si="66"/>
        <v>0</v>
      </c>
      <c r="DT19" s="107">
        <f t="shared" si="67"/>
        <v>0</v>
      </c>
      <c r="DU19" s="107">
        <f t="shared" si="68"/>
        <v>0</v>
      </c>
      <c r="DV19" s="107">
        <f t="shared" si="69"/>
        <v>0</v>
      </c>
      <c r="DW19" s="107">
        <f t="shared" si="70"/>
        <v>0</v>
      </c>
      <c r="DX19" s="107">
        <f t="shared" si="71"/>
        <v>0</v>
      </c>
      <c r="DY19" s="107">
        <f t="shared" si="72"/>
        <v>0</v>
      </c>
      <c r="DZ19" s="107">
        <f t="shared" si="73"/>
        <v>0</v>
      </c>
      <c r="EA19" s="107">
        <f t="shared" si="74"/>
        <v>0</v>
      </c>
      <c r="EB19" s="107">
        <f t="shared" si="75"/>
        <v>0</v>
      </c>
      <c r="EC19" s="107">
        <f t="shared" si="76"/>
        <v>0</v>
      </c>
      <c r="ED19" s="107">
        <f t="shared" si="77"/>
        <v>0</v>
      </c>
      <c r="EE19" s="107">
        <f t="shared" si="78"/>
        <v>0</v>
      </c>
      <c r="EF19" s="107">
        <f t="shared" si="79"/>
        <v>0</v>
      </c>
      <c r="EG19" s="107">
        <f t="shared" si="80"/>
        <v>0</v>
      </c>
      <c r="EH19" s="107">
        <f t="shared" si="24"/>
        <v>0</v>
      </c>
      <c r="EI19" s="107">
        <f t="shared" si="24"/>
        <v>0</v>
      </c>
      <c r="EJ19" s="107">
        <f t="shared" si="24"/>
        <v>0</v>
      </c>
      <c r="EK19" s="107">
        <f t="shared" si="24"/>
        <v>0</v>
      </c>
      <c r="EL19" s="107">
        <f t="shared" si="24"/>
        <v>0</v>
      </c>
      <c r="EM19" s="107">
        <f t="shared" si="24"/>
        <v>0</v>
      </c>
      <c r="EN19" s="107">
        <f t="shared" si="24"/>
        <v>0</v>
      </c>
      <c r="EO19" s="107">
        <f t="shared" si="24"/>
        <v>0</v>
      </c>
      <c r="EP19" s="107">
        <f t="shared" si="24"/>
        <v>0</v>
      </c>
      <c r="EQ19" s="107">
        <f t="shared" si="24"/>
        <v>0</v>
      </c>
    </row>
    <row r="20" spans="2:147" x14ac:dyDescent="0.2">
      <c r="B20" s="126">
        <f t="shared" si="18"/>
        <v>1</v>
      </c>
      <c r="C20" s="126" t="str">
        <f t="shared" ca="1" si="81"/>
        <v/>
      </c>
      <c r="D20" s="126" t="str">
        <f t="shared" ca="1" si="25"/>
        <v/>
      </c>
      <c r="E20" s="126"/>
      <c r="F20" s="127" t="str">
        <f ca="1">OFFSET(prihlasky!$H$1,$CB20,0)</f>
        <v/>
      </c>
      <c r="G20" s="127" t="str">
        <f ca="1">IF(OFFSET(prihlasky!$B$1,$CB20,0)="","",(OFFSET(prihlasky!$B$1,$CB20,0)))</f>
        <v/>
      </c>
      <c r="H20" s="127">
        <f ca="1">OFFSET(prihlasky!$I$1,$CB20,0)</f>
        <v>0</v>
      </c>
      <c r="I20" s="127" t="str">
        <f ca="1">UPPER(OFFSET(prihlasky!$A$1,$CB20,0))</f>
        <v/>
      </c>
      <c r="J20" s="127">
        <f t="shared" si="26"/>
        <v>0</v>
      </c>
      <c r="K20" s="159">
        <f t="shared" si="19"/>
        <v>0</v>
      </c>
      <c r="L20" s="131">
        <f t="shared" ca="1" si="27"/>
        <v>0</v>
      </c>
      <c r="M20" s="130" t="str">
        <f ca="1">IF(OR(K20=0,ISERROR(MATCH(I20,TKoef!E:E,0))),"",MATCH(I20,TKoef!E:E,0)-1)</f>
        <v/>
      </c>
      <c r="N20" s="129" t="str">
        <f ca="1">IF(M20="","",OFFSET(TKoef!$B$1,M20,0))</f>
        <v/>
      </c>
      <c r="O20" s="22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209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71">
        <f t="shared" si="28"/>
        <v>0</v>
      </c>
      <c r="BZ20" s="26">
        <f t="shared" si="29"/>
        <v>0</v>
      </c>
      <c r="CB20" s="39">
        <v>12</v>
      </c>
      <c r="CC20" s="16">
        <f t="shared" si="20"/>
        <v>0</v>
      </c>
      <c r="CD20" s="51">
        <f t="shared" ca="1" si="21"/>
        <v>0</v>
      </c>
      <c r="CE20" s="51">
        <f t="shared" ca="1" si="21"/>
        <v>0</v>
      </c>
      <c r="CF20" s="51">
        <f t="shared" ca="1" si="21"/>
        <v>0</v>
      </c>
      <c r="CG20" s="51">
        <f t="shared" ca="1" si="30"/>
        <v>0</v>
      </c>
      <c r="CH20" s="51"/>
      <c r="CI20" s="195">
        <f t="shared" si="31"/>
        <v>0</v>
      </c>
      <c r="CJ20" s="195">
        <f t="shared" si="32"/>
        <v>0</v>
      </c>
      <c r="CK20" s="195">
        <f t="shared" si="33"/>
        <v>0</v>
      </c>
      <c r="CL20" s="195">
        <f t="shared" si="34"/>
        <v>0</v>
      </c>
      <c r="CM20" s="195">
        <f t="shared" si="35"/>
        <v>0</v>
      </c>
      <c r="CN20" s="195">
        <f t="shared" si="36"/>
        <v>0</v>
      </c>
      <c r="CO20" s="195">
        <f t="shared" si="37"/>
        <v>0</v>
      </c>
      <c r="CP20" s="195">
        <f t="shared" si="38"/>
        <v>0</v>
      </c>
      <c r="CQ20" s="195">
        <f t="shared" si="39"/>
        <v>0</v>
      </c>
      <c r="CR20" s="195">
        <f t="shared" si="40"/>
        <v>0</v>
      </c>
      <c r="CT20" s="107">
        <f t="shared" si="41"/>
        <v>0</v>
      </c>
      <c r="CU20" s="107">
        <f t="shared" si="42"/>
        <v>0</v>
      </c>
      <c r="CV20" s="107">
        <f t="shared" si="43"/>
        <v>0</v>
      </c>
      <c r="CW20" s="107">
        <f t="shared" si="44"/>
        <v>0</v>
      </c>
      <c r="CX20" s="107">
        <f t="shared" si="45"/>
        <v>0</v>
      </c>
      <c r="CY20" s="107">
        <f t="shared" si="46"/>
        <v>0</v>
      </c>
      <c r="CZ20" s="107">
        <f t="shared" si="47"/>
        <v>0</v>
      </c>
      <c r="DA20" s="107">
        <f t="shared" si="48"/>
        <v>0</v>
      </c>
      <c r="DB20" s="107">
        <f t="shared" si="49"/>
        <v>0</v>
      </c>
      <c r="DC20" s="107">
        <f t="shared" si="50"/>
        <v>0</v>
      </c>
      <c r="DD20" s="107">
        <f t="shared" si="51"/>
        <v>0</v>
      </c>
      <c r="DE20" s="107">
        <f t="shared" si="52"/>
        <v>0</v>
      </c>
      <c r="DF20" s="107">
        <f t="shared" si="53"/>
        <v>0</v>
      </c>
      <c r="DG20" s="107">
        <f t="shared" si="54"/>
        <v>0</v>
      </c>
      <c r="DH20" s="107">
        <f t="shared" si="55"/>
        <v>0</v>
      </c>
      <c r="DI20" s="107">
        <f t="shared" si="56"/>
        <v>0</v>
      </c>
      <c r="DJ20" s="107">
        <f t="shared" si="57"/>
        <v>0</v>
      </c>
      <c r="DK20" s="107">
        <f t="shared" si="58"/>
        <v>0</v>
      </c>
      <c r="DL20" s="107">
        <f t="shared" si="59"/>
        <v>0</v>
      </c>
      <c r="DM20" s="107">
        <f t="shared" si="60"/>
        <v>0</v>
      </c>
      <c r="DN20" s="107">
        <f t="shared" si="61"/>
        <v>0</v>
      </c>
      <c r="DO20" s="107">
        <f t="shared" si="62"/>
        <v>0</v>
      </c>
      <c r="DP20" s="107">
        <f t="shared" si="63"/>
        <v>0</v>
      </c>
      <c r="DQ20" s="107">
        <f t="shared" si="64"/>
        <v>0</v>
      </c>
      <c r="DR20" s="107">
        <f t="shared" si="65"/>
        <v>0</v>
      </c>
      <c r="DS20" s="107">
        <f t="shared" si="66"/>
        <v>0</v>
      </c>
      <c r="DT20" s="107">
        <f t="shared" si="67"/>
        <v>0</v>
      </c>
      <c r="DU20" s="107">
        <f t="shared" si="68"/>
        <v>0</v>
      </c>
      <c r="DV20" s="107">
        <f t="shared" si="69"/>
        <v>0</v>
      </c>
      <c r="DW20" s="107">
        <f t="shared" si="70"/>
        <v>0</v>
      </c>
      <c r="DX20" s="107">
        <f t="shared" si="71"/>
        <v>0</v>
      </c>
      <c r="DY20" s="107">
        <f t="shared" si="72"/>
        <v>0</v>
      </c>
      <c r="DZ20" s="107">
        <f t="shared" si="73"/>
        <v>0</v>
      </c>
      <c r="EA20" s="107">
        <f t="shared" si="74"/>
        <v>0</v>
      </c>
      <c r="EB20" s="107">
        <f t="shared" si="75"/>
        <v>0</v>
      </c>
      <c r="EC20" s="107">
        <f t="shared" si="76"/>
        <v>0</v>
      </c>
      <c r="ED20" s="107">
        <f t="shared" si="77"/>
        <v>0</v>
      </c>
      <c r="EE20" s="107">
        <f t="shared" si="78"/>
        <v>0</v>
      </c>
      <c r="EF20" s="107">
        <f t="shared" si="79"/>
        <v>0</v>
      </c>
      <c r="EG20" s="107">
        <f t="shared" si="80"/>
        <v>0</v>
      </c>
      <c r="EH20" s="107">
        <f t="shared" si="24"/>
        <v>0</v>
      </c>
      <c r="EI20" s="107">
        <f t="shared" si="24"/>
        <v>0</v>
      </c>
      <c r="EJ20" s="107">
        <f t="shared" si="24"/>
        <v>0</v>
      </c>
      <c r="EK20" s="107">
        <f t="shared" si="24"/>
        <v>0</v>
      </c>
      <c r="EL20" s="107">
        <f t="shared" si="24"/>
        <v>0</v>
      </c>
      <c r="EM20" s="107">
        <f t="shared" si="24"/>
        <v>0</v>
      </c>
      <c r="EN20" s="107">
        <f t="shared" si="24"/>
        <v>0</v>
      </c>
      <c r="EO20" s="107">
        <f t="shared" si="24"/>
        <v>0</v>
      </c>
      <c r="EP20" s="107">
        <f t="shared" si="24"/>
        <v>0</v>
      </c>
      <c r="EQ20" s="107">
        <f t="shared" si="24"/>
        <v>0</v>
      </c>
    </row>
    <row r="21" spans="2:147" x14ac:dyDescent="0.2">
      <c r="B21" s="126">
        <f t="shared" si="18"/>
        <v>1</v>
      </c>
      <c r="C21" s="126" t="str">
        <f t="shared" ca="1" si="81"/>
        <v/>
      </c>
      <c r="D21" s="126" t="str">
        <f t="shared" ca="1" si="25"/>
        <v/>
      </c>
      <c r="E21" s="126"/>
      <c r="F21" s="127" t="str">
        <f ca="1">OFFSET(prihlasky!$H$1,$CB21,0)</f>
        <v/>
      </c>
      <c r="G21" s="127" t="str">
        <f ca="1">IF(OFFSET(prihlasky!$B$1,$CB21,0)="","",(OFFSET(prihlasky!$B$1,$CB21,0)))</f>
        <v/>
      </c>
      <c r="H21" s="127">
        <f ca="1">OFFSET(prihlasky!$I$1,$CB21,0)</f>
        <v>0</v>
      </c>
      <c r="I21" s="127" t="str">
        <f ca="1">UPPER(OFFSET(prihlasky!$A$1,$CB21,0))</f>
        <v/>
      </c>
      <c r="J21" s="127">
        <f t="shared" si="26"/>
        <v>0</v>
      </c>
      <c r="K21" s="159">
        <f t="shared" ref="K21:K84" si="82">IF(COUNTBLANK($P21:$BC21)&gt;=COLUMNS($P21:$BC21),0,$CC$4*(CD$4-BZ21)+BY21)</f>
        <v>0</v>
      </c>
      <c r="L21" s="131">
        <f t="shared" ca="1" si="27"/>
        <v>0</v>
      </c>
      <c r="M21" s="130" t="str">
        <f ca="1">IF(OR(K21=0,ISERROR(MATCH(I21,TKoef!E:E,0))),"",MATCH(I21,TKoef!E:E,0)-1)</f>
        <v/>
      </c>
      <c r="N21" s="129" t="str">
        <f ca="1">IF(M21="","",OFFSET(TKoef!$B$1,M21,0))</f>
        <v/>
      </c>
      <c r="O21" s="22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20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71">
        <f t="shared" si="28"/>
        <v>0</v>
      </c>
      <c r="BZ21" s="26">
        <f t="shared" si="29"/>
        <v>0</v>
      </c>
      <c r="CB21" s="39">
        <v>13</v>
      </c>
      <c r="CC21" s="16">
        <f t="shared" ref="CC21:CC84" si="83">IF(K21=0,0,(CE$4-K21)/CE$4)</f>
        <v>0</v>
      </c>
      <c r="CD21" s="51">
        <f t="shared" ca="1" si="21"/>
        <v>0</v>
      </c>
      <c r="CE21" s="51">
        <f t="shared" ca="1" si="21"/>
        <v>0</v>
      </c>
      <c r="CF21" s="51">
        <f t="shared" ca="1" si="21"/>
        <v>0</v>
      </c>
      <c r="CG21" s="51">
        <f t="shared" ca="1" si="30"/>
        <v>0</v>
      </c>
      <c r="CH21" s="51"/>
      <c r="CI21" s="195">
        <f t="shared" si="31"/>
        <v>0</v>
      </c>
      <c r="CJ21" s="195">
        <f t="shared" si="32"/>
        <v>0</v>
      </c>
      <c r="CK21" s="195">
        <f t="shared" si="33"/>
        <v>0</v>
      </c>
      <c r="CL21" s="195">
        <f t="shared" si="34"/>
        <v>0</v>
      </c>
      <c r="CM21" s="195">
        <f t="shared" si="35"/>
        <v>0</v>
      </c>
      <c r="CN21" s="195">
        <f t="shared" si="36"/>
        <v>0</v>
      </c>
      <c r="CO21" s="195">
        <f t="shared" si="37"/>
        <v>0</v>
      </c>
      <c r="CP21" s="195">
        <f t="shared" si="38"/>
        <v>0</v>
      </c>
      <c r="CQ21" s="195">
        <f t="shared" si="39"/>
        <v>0</v>
      </c>
      <c r="CR21" s="195">
        <f t="shared" si="40"/>
        <v>0</v>
      </c>
      <c r="CT21" s="107">
        <f t="shared" si="41"/>
        <v>0</v>
      </c>
      <c r="CU21" s="107">
        <f t="shared" si="42"/>
        <v>0</v>
      </c>
      <c r="CV21" s="107">
        <f t="shared" si="43"/>
        <v>0</v>
      </c>
      <c r="CW21" s="107">
        <f t="shared" si="44"/>
        <v>0</v>
      </c>
      <c r="CX21" s="107">
        <f t="shared" si="45"/>
        <v>0</v>
      </c>
      <c r="CY21" s="107">
        <f t="shared" si="46"/>
        <v>0</v>
      </c>
      <c r="CZ21" s="107">
        <f t="shared" si="47"/>
        <v>0</v>
      </c>
      <c r="DA21" s="107">
        <f t="shared" si="48"/>
        <v>0</v>
      </c>
      <c r="DB21" s="107">
        <f t="shared" si="49"/>
        <v>0</v>
      </c>
      <c r="DC21" s="107">
        <f t="shared" si="50"/>
        <v>0</v>
      </c>
      <c r="DD21" s="107">
        <f t="shared" si="51"/>
        <v>0</v>
      </c>
      <c r="DE21" s="107">
        <f t="shared" si="52"/>
        <v>0</v>
      </c>
      <c r="DF21" s="107">
        <f t="shared" si="53"/>
        <v>0</v>
      </c>
      <c r="DG21" s="107">
        <f t="shared" si="54"/>
        <v>0</v>
      </c>
      <c r="DH21" s="107">
        <f t="shared" si="55"/>
        <v>0</v>
      </c>
      <c r="DI21" s="107">
        <f t="shared" si="56"/>
        <v>0</v>
      </c>
      <c r="DJ21" s="107">
        <f t="shared" si="57"/>
        <v>0</v>
      </c>
      <c r="DK21" s="107">
        <f t="shared" si="58"/>
        <v>0</v>
      </c>
      <c r="DL21" s="107">
        <f t="shared" si="59"/>
        <v>0</v>
      </c>
      <c r="DM21" s="107">
        <f t="shared" si="60"/>
        <v>0</v>
      </c>
      <c r="DN21" s="107">
        <f t="shared" si="61"/>
        <v>0</v>
      </c>
      <c r="DO21" s="107">
        <f t="shared" si="62"/>
        <v>0</v>
      </c>
      <c r="DP21" s="107">
        <f t="shared" si="63"/>
        <v>0</v>
      </c>
      <c r="DQ21" s="107">
        <f t="shared" si="64"/>
        <v>0</v>
      </c>
      <c r="DR21" s="107">
        <f t="shared" si="65"/>
        <v>0</v>
      </c>
      <c r="DS21" s="107">
        <f t="shared" si="66"/>
        <v>0</v>
      </c>
      <c r="DT21" s="107">
        <f t="shared" si="67"/>
        <v>0</v>
      </c>
      <c r="DU21" s="107">
        <f t="shared" si="68"/>
        <v>0</v>
      </c>
      <c r="DV21" s="107">
        <f t="shared" si="69"/>
        <v>0</v>
      </c>
      <c r="DW21" s="107">
        <f t="shared" si="70"/>
        <v>0</v>
      </c>
      <c r="DX21" s="107">
        <f t="shared" si="71"/>
        <v>0</v>
      </c>
      <c r="DY21" s="107">
        <f t="shared" si="72"/>
        <v>0</v>
      </c>
      <c r="DZ21" s="107">
        <f t="shared" si="73"/>
        <v>0</v>
      </c>
      <c r="EA21" s="107">
        <f t="shared" si="74"/>
        <v>0</v>
      </c>
      <c r="EB21" s="107">
        <f t="shared" si="75"/>
        <v>0</v>
      </c>
      <c r="EC21" s="107">
        <f t="shared" si="76"/>
        <v>0</v>
      </c>
      <c r="ED21" s="107">
        <f t="shared" si="77"/>
        <v>0</v>
      </c>
      <c r="EE21" s="107">
        <f t="shared" si="78"/>
        <v>0</v>
      </c>
      <c r="EF21" s="107">
        <f t="shared" si="79"/>
        <v>0</v>
      </c>
      <c r="EG21" s="107">
        <f t="shared" si="80"/>
        <v>0</v>
      </c>
      <c r="EH21" s="107">
        <f t="shared" si="24"/>
        <v>0</v>
      </c>
      <c r="EI21" s="107">
        <f t="shared" si="24"/>
        <v>0</v>
      </c>
      <c r="EJ21" s="107">
        <f t="shared" si="24"/>
        <v>0</v>
      </c>
      <c r="EK21" s="107">
        <f t="shared" si="24"/>
        <v>0</v>
      </c>
      <c r="EL21" s="107">
        <f t="shared" si="24"/>
        <v>0</v>
      </c>
      <c r="EM21" s="107">
        <f t="shared" si="24"/>
        <v>0</v>
      </c>
      <c r="EN21" s="107">
        <f t="shared" si="24"/>
        <v>0</v>
      </c>
      <c r="EO21" s="107">
        <f t="shared" si="24"/>
        <v>0</v>
      </c>
      <c r="EP21" s="107">
        <f t="shared" si="24"/>
        <v>0</v>
      </c>
      <c r="EQ21" s="107">
        <f t="shared" si="24"/>
        <v>0</v>
      </c>
    </row>
    <row r="22" spans="2:147" x14ac:dyDescent="0.2">
      <c r="B22" s="126">
        <f t="shared" si="18"/>
        <v>1</v>
      </c>
      <c r="C22" s="126" t="str">
        <f t="shared" ca="1" si="81"/>
        <v/>
      </c>
      <c r="D22" s="126" t="str">
        <f t="shared" ca="1" si="25"/>
        <v/>
      </c>
      <c r="E22" s="126"/>
      <c r="F22" s="127" t="str">
        <f ca="1">OFFSET(prihlasky!$H$1,$CB22,0)</f>
        <v/>
      </c>
      <c r="G22" s="127" t="str">
        <f ca="1">IF(OFFSET(prihlasky!$B$1,$CB22,0)="","",(OFFSET(prihlasky!$B$1,$CB22,0)))</f>
        <v/>
      </c>
      <c r="H22" s="127">
        <f ca="1">OFFSET(prihlasky!$I$1,$CB22,0)</f>
        <v>0</v>
      </c>
      <c r="I22" s="127" t="str">
        <f ca="1">UPPER(OFFSET(prihlasky!$A$1,$CB22,0))</f>
        <v/>
      </c>
      <c r="J22" s="127">
        <f t="shared" si="26"/>
        <v>0</v>
      </c>
      <c r="K22" s="159">
        <f t="shared" si="82"/>
        <v>0</v>
      </c>
      <c r="L22" s="131">
        <f t="shared" ca="1" si="27"/>
        <v>0</v>
      </c>
      <c r="M22" s="130" t="str">
        <f ca="1">IF(OR(K22=0,ISERROR(MATCH(I22,TKoef!E:E,0))),"",MATCH(I22,TKoef!E:E,0)-1)</f>
        <v/>
      </c>
      <c r="N22" s="129" t="str">
        <f ca="1">IF(M22="","",OFFSET(TKoef!$B$1,M22,0))</f>
        <v/>
      </c>
      <c r="O22" s="22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20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71">
        <f t="shared" si="28"/>
        <v>0</v>
      </c>
      <c r="BZ22" s="26">
        <f t="shared" si="29"/>
        <v>0</v>
      </c>
      <c r="CB22" s="39">
        <v>14</v>
      </c>
      <c r="CC22" s="16">
        <f t="shared" si="83"/>
        <v>0</v>
      </c>
      <c r="CD22" s="51">
        <f t="shared" ca="1" si="21"/>
        <v>0</v>
      </c>
      <c r="CE22" s="51">
        <f t="shared" ca="1" si="21"/>
        <v>0</v>
      </c>
      <c r="CF22" s="51">
        <f t="shared" ca="1" si="21"/>
        <v>0</v>
      </c>
      <c r="CG22" s="51">
        <f t="shared" ca="1" si="30"/>
        <v>0</v>
      </c>
      <c r="CH22" s="51"/>
      <c r="CI22" s="195">
        <f t="shared" si="31"/>
        <v>0</v>
      </c>
      <c r="CJ22" s="195">
        <f t="shared" si="32"/>
        <v>0</v>
      </c>
      <c r="CK22" s="195">
        <f t="shared" si="33"/>
        <v>0</v>
      </c>
      <c r="CL22" s="195">
        <f t="shared" si="34"/>
        <v>0</v>
      </c>
      <c r="CM22" s="195">
        <f t="shared" si="35"/>
        <v>0</v>
      </c>
      <c r="CN22" s="195">
        <f t="shared" si="36"/>
        <v>0</v>
      </c>
      <c r="CO22" s="195">
        <f t="shared" si="37"/>
        <v>0</v>
      </c>
      <c r="CP22" s="195">
        <f t="shared" si="38"/>
        <v>0</v>
      </c>
      <c r="CQ22" s="195">
        <f t="shared" si="39"/>
        <v>0</v>
      </c>
      <c r="CR22" s="195">
        <f t="shared" si="40"/>
        <v>0</v>
      </c>
      <c r="CT22" s="107">
        <f t="shared" si="41"/>
        <v>0</v>
      </c>
      <c r="CU22" s="107">
        <f t="shared" si="42"/>
        <v>0</v>
      </c>
      <c r="CV22" s="107">
        <f t="shared" si="43"/>
        <v>0</v>
      </c>
      <c r="CW22" s="107">
        <f t="shared" si="44"/>
        <v>0</v>
      </c>
      <c r="CX22" s="107">
        <f t="shared" si="45"/>
        <v>0</v>
      </c>
      <c r="CY22" s="107">
        <f t="shared" si="46"/>
        <v>0</v>
      </c>
      <c r="CZ22" s="107">
        <f t="shared" si="47"/>
        <v>0</v>
      </c>
      <c r="DA22" s="107">
        <f t="shared" si="48"/>
        <v>0</v>
      </c>
      <c r="DB22" s="107">
        <f t="shared" si="49"/>
        <v>0</v>
      </c>
      <c r="DC22" s="107">
        <f t="shared" si="50"/>
        <v>0</v>
      </c>
      <c r="DD22" s="107">
        <f t="shared" si="51"/>
        <v>0</v>
      </c>
      <c r="DE22" s="107">
        <f t="shared" si="52"/>
        <v>0</v>
      </c>
      <c r="DF22" s="107">
        <f t="shared" si="53"/>
        <v>0</v>
      </c>
      <c r="DG22" s="107">
        <f t="shared" si="54"/>
        <v>0</v>
      </c>
      <c r="DH22" s="107">
        <f t="shared" si="55"/>
        <v>0</v>
      </c>
      <c r="DI22" s="107">
        <f t="shared" si="56"/>
        <v>0</v>
      </c>
      <c r="DJ22" s="107">
        <f t="shared" si="57"/>
        <v>0</v>
      </c>
      <c r="DK22" s="107">
        <f t="shared" si="58"/>
        <v>0</v>
      </c>
      <c r="DL22" s="107">
        <f t="shared" si="59"/>
        <v>0</v>
      </c>
      <c r="DM22" s="107">
        <f t="shared" si="60"/>
        <v>0</v>
      </c>
      <c r="DN22" s="107">
        <f t="shared" si="61"/>
        <v>0</v>
      </c>
      <c r="DO22" s="107">
        <f t="shared" si="62"/>
        <v>0</v>
      </c>
      <c r="DP22" s="107">
        <f t="shared" si="63"/>
        <v>0</v>
      </c>
      <c r="DQ22" s="107">
        <f t="shared" si="64"/>
        <v>0</v>
      </c>
      <c r="DR22" s="107">
        <f t="shared" si="65"/>
        <v>0</v>
      </c>
      <c r="DS22" s="107">
        <f t="shared" si="66"/>
        <v>0</v>
      </c>
      <c r="DT22" s="107">
        <f t="shared" si="67"/>
        <v>0</v>
      </c>
      <c r="DU22" s="107">
        <f t="shared" si="68"/>
        <v>0</v>
      </c>
      <c r="DV22" s="107">
        <f t="shared" si="69"/>
        <v>0</v>
      </c>
      <c r="DW22" s="107">
        <f t="shared" si="70"/>
        <v>0</v>
      </c>
      <c r="DX22" s="107">
        <f t="shared" si="71"/>
        <v>0</v>
      </c>
      <c r="DY22" s="107">
        <f t="shared" si="72"/>
        <v>0</v>
      </c>
      <c r="DZ22" s="107">
        <f t="shared" si="73"/>
        <v>0</v>
      </c>
      <c r="EA22" s="107">
        <f t="shared" si="74"/>
        <v>0</v>
      </c>
      <c r="EB22" s="107">
        <f t="shared" si="75"/>
        <v>0</v>
      </c>
      <c r="EC22" s="107">
        <f t="shared" si="76"/>
        <v>0</v>
      </c>
      <c r="ED22" s="107">
        <f t="shared" si="77"/>
        <v>0</v>
      </c>
      <c r="EE22" s="107">
        <f t="shared" si="78"/>
        <v>0</v>
      </c>
      <c r="EF22" s="107">
        <f t="shared" si="79"/>
        <v>0</v>
      </c>
      <c r="EG22" s="107">
        <f t="shared" si="80"/>
        <v>0</v>
      </c>
      <c r="EH22" s="107">
        <f t="shared" si="24"/>
        <v>0</v>
      </c>
      <c r="EI22" s="107">
        <f t="shared" si="24"/>
        <v>0</v>
      </c>
      <c r="EJ22" s="107">
        <f t="shared" si="24"/>
        <v>0</v>
      </c>
      <c r="EK22" s="107">
        <f t="shared" si="24"/>
        <v>0</v>
      </c>
      <c r="EL22" s="107">
        <f t="shared" si="24"/>
        <v>0</v>
      </c>
      <c r="EM22" s="107">
        <f t="shared" si="24"/>
        <v>0</v>
      </c>
      <c r="EN22" s="107">
        <f t="shared" si="24"/>
        <v>0</v>
      </c>
      <c r="EO22" s="107">
        <f t="shared" si="24"/>
        <v>0</v>
      </c>
      <c r="EP22" s="107">
        <f t="shared" si="24"/>
        <v>0</v>
      </c>
      <c r="EQ22" s="107">
        <f t="shared" si="24"/>
        <v>0</v>
      </c>
    </row>
    <row r="23" spans="2:147" x14ac:dyDescent="0.2">
      <c r="B23" s="126">
        <f t="shared" si="18"/>
        <v>1</v>
      </c>
      <c r="C23" s="126" t="str">
        <f t="shared" ca="1" si="81"/>
        <v/>
      </c>
      <c r="D23" s="126" t="str">
        <f t="shared" ca="1" si="25"/>
        <v/>
      </c>
      <c r="E23" s="126"/>
      <c r="F23" s="127" t="str">
        <f ca="1">OFFSET(prihlasky!$H$1,$CB23,0)</f>
        <v/>
      </c>
      <c r="G23" s="127" t="str">
        <f ca="1">IF(OFFSET(prihlasky!$B$1,$CB23,0)="","",(OFFSET(prihlasky!$B$1,$CB23,0)))</f>
        <v/>
      </c>
      <c r="H23" s="127">
        <f ca="1">OFFSET(prihlasky!$I$1,$CB23,0)</f>
        <v>0</v>
      </c>
      <c r="I23" s="127" t="str">
        <f ca="1">UPPER(OFFSET(prihlasky!$A$1,$CB23,0))</f>
        <v/>
      </c>
      <c r="J23" s="127">
        <f t="shared" si="26"/>
        <v>0</v>
      </c>
      <c r="K23" s="159">
        <f t="shared" si="82"/>
        <v>0</v>
      </c>
      <c r="L23" s="131">
        <f t="shared" ca="1" si="27"/>
        <v>0</v>
      </c>
      <c r="M23" s="130" t="str">
        <f ca="1">IF(OR(K23=0,ISERROR(MATCH(I23,TKoef!E:E,0))),"",MATCH(I23,TKoef!E:E,0)-1)</f>
        <v/>
      </c>
      <c r="N23" s="129" t="str">
        <f ca="1">IF(M23="","",OFFSET(TKoef!$B$1,M23,0))</f>
        <v/>
      </c>
      <c r="O23" s="22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20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71">
        <f t="shared" si="28"/>
        <v>0</v>
      </c>
      <c r="BZ23" s="26">
        <f t="shared" si="29"/>
        <v>0</v>
      </c>
      <c r="CB23" s="39">
        <v>15</v>
      </c>
      <c r="CC23" s="16">
        <f t="shared" si="83"/>
        <v>0</v>
      </c>
      <c r="CD23" s="51">
        <f t="shared" ca="1" si="21"/>
        <v>0</v>
      </c>
      <c r="CE23" s="51">
        <f t="shared" ca="1" si="21"/>
        <v>0</v>
      </c>
      <c r="CF23" s="51">
        <f t="shared" ca="1" si="21"/>
        <v>0</v>
      </c>
      <c r="CG23" s="51">
        <f t="shared" ca="1" si="30"/>
        <v>0</v>
      </c>
      <c r="CH23" s="51"/>
      <c r="CI23" s="195">
        <f t="shared" si="31"/>
        <v>0</v>
      </c>
      <c r="CJ23" s="195">
        <f t="shared" si="32"/>
        <v>0</v>
      </c>
      <c r="CK23" s="195">
        <f t="shared" si="33"/>
        <v>0</v>
      </c>
      <c r="CL23" s="195">
        <f t="shared" si="34"/>
        <v>0</v>
      </c>
      <c r="CM23" s="195">
        <f t="shared" si="35"/>
        <v>0</v>
      </c>
      <c r="CN23" s="195">
        <f t="shared" si="36"/>
        <v>0</v>
      </c>
      <c r="CO23" s="195">
        <f t="shared" si="37"/>
        <v>0</v>
      </c>
      <c r="CP23" s="195">
        <f t="shared" si="38"/>
        <v>0</v>
      </c>
      <c r="CQ23" s="195">
        <f t="shared" si="39"/>
        <v>0</v>
      </c>
      <c r="CR23" s="195">
        <f t="shared" si="40"/>
        <v>0</v>
      </c>
      <c r="CT23" s="107">
        <f t="shared" si="41"/>
        <v>0</v>
      </c>
      <c r="CU23" s="107">
        <f t="shared" si="42"/>
        <v>0</v>
      </c>
      <c r="CV23" s="107">
        <f t="shared" si="43"/>
        <v>0</v>
      </c>
      <c r="CW23" s="107">
        <f t="shared" si="44"/>
        <v>0</v>
      </c>
      <c r="CX23" s="107">
        <f t="shared" si="45"/>
        <v>0</v>
      </c>
      <c r="CY23" s="107">
        <f t="shared" si="46"/>
        <v>0</v>
      </c>
      <c r="CZ23" s="107">
        <f t="shared" si="47"/>
        <v>0</v>
      </c>
      <c r="DA23" s="107">
        <f t="shared" si="48"/>
        <v>0</v>
      </c>
      <c r="DB23" s="107">
        <f t="shared" si="49"/>
        <v>0</v>
      </c>
      <c r="DC23" s="107">
        <f t="shared" si="50"/>
        <v>0</v>
      </c>
      <c r="DD23" s="107">
        <f t="shared" si="51"/>
        <v>0</v>
      </c>
      <c r="DE23" s="107">
        <f t="shared" si="52"/>
        <v>0</v>
      </c>
      <c r="DF23" s="107">
        <f t="shared" si="53"/>
        <v>0</v>
      </c>
      <c r="DG23" s="107">
        <f t="shared" si="54"/>
        <v>0</v>
      </c>
      <c r="DH23" s="107">
        <f t="shared" si="55"/>
        <v>0</v>
      </c>
      <c r="DI23" s="107">
        <f t="shared" si="56"/>
        <v>0</v>
      </c>
      <c r="DJ23" s="107">
        <f t="shared" si="57"/>
        <v>0</v>
      </c>
      <c r="DK23" s="107">
        <f t="shared" si="58"/>
        <v>0</v>
      </c>
      <c r="DL23" s="107">
        <f t="shared" si="59"/>
        <v>0</v>
      </c>
      <c r="DM23" s="107">
        <f t="shared" si="60"/>
        <v>0</v>
      </c>
      <c r="DN23" s="107">
        <f t="shared" si="61"/>
        <v>0</v>
      </c>
      <c r="DO23" s="107">
        <f t="shared" si="62"/>
        <v>0</v>
      </c>
      <c r="DP23" s="107">
        <f t="shared" si="63"/>
        <v>0</v>
      </c>
      <c r="DQ23" s="107">
        <f t="shared" si="64"/>
        <v>0</v>
      </c>
      <c r="DR23" s="107">
        <f t="shared" si="65"/>
        <v>0</v>
      </c>
      <c r="DS23" s="107">
        <f t="shared" si="66"/>
        <v>0</v>
      </c>
      <c r="DT23" s="107">
        <f t="shared" si="67"/>
        <v>0</v>
      </c>
      <c r="DU23" s="107">
        <f t="shared" si="68"/>
        <v>0</v>
      </c>
      <c r="DV23" s="107">
        <f t="shared" si="69"/>
        <v>0</v>
      </c>
      <c r="DW23" s="107">
        <f t="shared" si="70"/>
        <v>0</v>
      </c>
      <c r="DX23" s="107">
        <f t="shared" si="71"/>
        <v>0</v>
      </c>
      <c r="DY23" s="107">
        <f t="shared" si="72"/>
        <v>0</v>
      </c>
      <c r="DZ23" s="107">
        <f t="shared" si="73"/>
        <v>0</v>
      </c>
      <c r="EA23" s="107">
        <f t="shared" si="74"/>
        <v>0</v>
      </c>
      <c r="EB23" s="107">
        <f t="shared" si="75"/>
        <v>0</v>
      </c>
      <c r="EC23" s="107">
        <f t="shared" si="76"/>
        <v>0</v>
      </c>
      <c r="ED23" s="107">
        <f t="shared" si="77"/>
        <v>0</v>
      </c>
      <c r="EE23" s="107">
        <f t="shared" si="78"/>
        <v>0</v>
      </c>
      <c r="EF23" s="107">
        <f t="shared" si="79"/>
        <v>0</v>
      </c>
      <c r="EG23" s="107">
        <f t="shared" si="80"/>
        <v>0</v>
      </c>
      <c r="EH23" s="107">
        <f t="shared" si="24"/>
        <v>0</v>
      </c>
      <c r="EI23" s="107">
        <f t="shared" si="24"/>
        <v>0</v>
      </c>
      <c r="EJ23" s="107">
        <f t="shared" si="24"/>
        <v>0</v>
      </c>
      <c r="EK23" s="107">
        <f t="shared" si="24"/>
        <v>0</v>
      </c>
      <c r="EL23" s="107">
        <f t="shared" si="24"/>
        <v>0</v>
      </c>
      <c r="EM23" s="107">
        <f t="shared" si="24"/>
        <v>0</v>
      </c>
      <c r="EN23" s="107">
        <f t="shared" si="24"/>
        <v>0</v>
      </c>
      <c r="EO23" s="107">
        <f t="shared" si="24"/>
        <v>0</v>
      </c>
      <c r="EP23" s="107">
        <f t="shared" si="24"/>
        <v>0</v>
      </c>
      <c r="EQ23" s="107">
        <f t="shared" si="24"/>
        <v>0</v>
      </c>
    </row>
    <row r="24" spans="2:147" x14ac:dyDescent="0.2">
      <c r="B24" s="126">
        <f t="shared" si="18"/>
        <v>1</v>
      </c>
      <c r="C24" s="126" t="str">
        <f t="shared" ca="1" si="81"/>
        <v/>
      </c>
      <c r="D24" s="126" t="str">
        <f t="shared" ca="1" si="25"/>
        <v/>
      </c>
      <c r="E24" s="126"/>
      <c r="F24" s="127" t="str">
        <f ca="1">OFFSET(prihlasky!$H$1,$CB24,0)</f>
        <v/>
      </c>
      <c r="G24" s="127" t="str">
        <f ca="1">IF(OFFSET(prihlasky!$B$1,$CB24,0)="","",(OFFSET(prihlasky!$B$1,$CB24,0)))</f>
        <v/>
      </c>
      <c r="H24" s="127">
        <f ca="1">OFFSET(prihlasky!$I$1,$CB24,0)</f>
        <v>0</v>
      </c>
      <c r="I24" s="127" t="str">
        <f ca="1">UPPER(OFFSET(prihlasky!$A$1,$CB24,0))</f>
        <v/>
      </c>
      <c r="J24" s="127">
        <f t="shared" si="26"/>
        <v>0</v>
      </c>
      <c r="K24" s="159">
        <f t="shared" si="82"/>
        <v>0</v>
      </c>
      <c r="L24" s="131">
        <f t="shared" ca="1" si="27"/>
        <v>0</v>
      </c>
      <c r="M24" s="130" t="str">
        <f ca="1">IF(OR(K24=0,ISERROR(MATCH(I24,TKoef!E:E,0))),"",MATCH(I24,TKoef!E:E,0)-1)</f>
        <v/>
      </c>
      <c r="N24" s="129" t="str">
        <f ca="1">IF(M24="","",OFFSET(TKoef!$B$1,M24,0))</f>
        <v/>
      </c>
      <c r="O24" s="22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20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71">
        <f t="shared" si="28"/>
        <v>0</v>
      </c>
      <c r="BZ24" s="26">
        <f t="shared" si="29"/>
        <v>0</v>
      </c>
      <c r="CB24" s="39">
        <v>16</v>
      </c>
      <c r="CC24" s="16">
        <f t="shared" si="83"/>
        <v>0</v>
      </c>
      <c r="CD24" s="51">
        <f t="shared" ca="1" si="21"/>
        <v>0</v>
      </c>
      <c r="CE24" s="51">
        <f t="shared" ca="1" si="21"/>
        <v>0</v>
      </c>
      <c r="CF24" s="51">
        <f t="shared" ca="1" si="21"/>
        <v>0</v>
      </c>
      <c r="CG24" s="51">
        <f t="shared" ca="1" si="30"/>
        <v>0</v>
      </c>
      <c r="CH24" s="51"/>
      <c r="CI24" s="195">
        <f t="shared" si="31"/>
        <v>0</v>
      </c>
      <c r="CJ24" s="195">
        <f t="shared" si="32"/>
        <v>0</v>
      </c>
      <c r="CK24" s="195">
        <f t="shared" si="33"/>
        <v>0</v>
      </c>
      <c r="CL24" s="195">
        <f t="shared" si="34"/>
        <v>0</v>
      </c>
      <c r="CM24" s="195">
        <f t="shared" si="35"/>
        <v>0</v>
      </c>
      <c r="CN24" s="195">
        <f t="shared" si="36"/>
        <v>0</v>
      </c>
      <c r="CO24" s="195">
        <f t="shared" si="37"/>
        <v>0</v>
      </c>
      <c r="CP24" s="195">
        <f t="shared" si="38"/>
        <v>0</v>
      </c>
      <c r="CQ24" s="195">
        <f t="shared" si="39"/>
        <v>0</v>
      </c>
      <c r="CR24" s="195">
        <f t="shared" si="40"/>
        <v>0</v>
      </c>
      <c r="CT24" s="107">
        <f t="shared" si="41"/>
        <v>0</v>
      </c>
      <c r="CU24" s="107">
        <f t="shared" si="42"/>
        <v>0</v>
      </c>
      <c r="CV24" s="107">
        <f t="shared" si="43"/>
        <v>0</v>
      </c>
      <c r="CW24" s="107">
        <f t="shared" si="44"/>
        <v>0</v>
      </c>
      <c r="CX24" s="107">
        <f t="shared" si="45"/>
        <v>0</v>
      </c>
      <c r="CY24" s="107">
        <f t="shared" si="46"/>
        <v>0</v>
      </c>
      <c r="CZ24" s="107">
        <f t="shared" si="47"/>
        <v>0</v>
      </c>
      <c r="DA24" s="107">
        <f t="shared" si="48"/>
        <v>0</v>
      </c>
      <c r="DB24" s="107">
        <f t="shared" si="49"/>
        <v>0</v>
      </c>
      <c r="DC24" s="107">
        <f t="shared" si="50"/>
        <v>0</v>
      </c>
      <c r="DD24" s="107">
        <f t="shared" si="51"/>
        <v>0</v>
      </c>
      <c r="DE24" s="107">
        <f t="shared" si="52"/>
        <v>0</v>
      </c>
      <c r="DF24" s="107">
        <f t="shared" si="53"/>
        <v>0</v>
      </c>
      <c r="DG24" s="107">
        <f t="shared" si="54"/>
        <v>0</v>
      </c>
      <c r="DH24" s="107">
        <f t="shared" si="55"/>
        <v>0</v>
      </c>
      <c r="DI24" s="107">
        <f t="shared" si="56"/>
        <v>0</v>
      </c>
      <c r="DJ24" s="107">
        <f t="shared" si="57"/>
        <v>0</v>
      </c>
      <c r="DK24" s="107">
        <f t="shared" si="58"/>
        <v>0</v>
      </c>
      <c r="DL24" s="107">
        <f t="shared" si="59"/>
        <v>0</v>
      </c>
      <c r="DM24" s="107">
        <f t="shared" si="60"/>
        <v>0</v>
      </c>
      <c r="DN24" s="107">
        <f t="shared" si="61"/>
        <v>0</v>
      </c>
      <c r="DO24" s="107">
        <f t="shared" si="62"/>
        <v>0</v>
      </c>
      <c r="DP24" s="107">
        <f t="shared" si="63"/>
        <v>0</v>
      </c>
      <c r="DQ24" s="107">
        <f t="shared" si="64"/>
        <v>0</v>
      </c>
      <c r="DR24" s="107">
        <f t="shared" si="65"/>
        <v>0</v>
      </c>
      <c r="DS24" s="107">
        <f t="shared" si="66"/>
        <v>0</v>
      </c>
      <c r="DT24" s="107">
        <f t="shared" si="67"/>
        <v>0</v>
      </c>
      <c r="DU24" s="107">
        <f t="shared" si="68"/>
        <v>0</v>
      </c>
      <c r="DV24" s="107">
        <f t="shared" si="69"/>
        <v>0</v>
      </c>
      <c r="DW24" s="107">
        <f t="shared" si="70"/>
        <v>0</v>
      </c>
      <c r="DX24" s="107">
        <f t="shared" si="71"/>
        <v>0</v>
      </c>
      <c r="DY24" s="107">
        <f t="shared" si="72"/>
        <v>0</v>
      </c>
      <c r="DZ24" s="107">
        <f t="shared" si="73"/>
        <v>0</v>
      </c>
      <c r="EA24" s="107">
        <f t="shared" si="74"/>
        <v>0</v>
      </c>
      <c r="EB24" s="107">
        <f t="shared" si="75"/>
        <v>0</v>
      </c>
      <c r="EC24" s="107">
        <f t="shared" si="76"/>
        <v>0</v>
      </c>
      <c r="ED24" s="107">
        <f t="shared" si="77"/>
        <v>0</v>
      </c>
      <c r="EE24" s="107">
        <f t="shared" si="78"/>
        <v>0</v>
      </c>
      <c r="EF24" s="107">
        <f t="shared" si="79"/>
        <v>0</v>
      </c>
      <c r="EG24" s="107">
        <f t="shared" si="80"/>
        <v>0</v>
      </c>
      <c r="EH24" s="107">
        <f t="shared" si="24"/>
        <v>0</v>
      </c>
      <c r="EI24" s="107">
        <f t="shared" si="24"/>
        <v>0</v>
      </c>
      <c r="EJ24" s="107">
        <f t="shared" si="24"/>
        <v>0</v>
      </c>
      <c r="EK24" s="107">
        <f t="shared" si="24"/>
        <v>0</v>
      </c>
      <c r="EL24" s="107">
        <f t="shared" si="24"/>
        <v>0</v>
      </c>
      <c r="EM24" s="107">
        <f t="shared" si="24"/>
        <v>0</v>
      </c>
      <c r="EN24" s="107">
        <f t="shared" si="24"/>
        <v>0</v>
      </c>
      <c r="EO24" s="107">
        <f t="shared" si="24"/>
        <v>0</v>
      </c>
      <c r="EP24" s="107">
        <f t="shared" si="24"/>
        <v>0</v>
      </c>
      <c r="EQ24" s="107">
        <f t="shared" si="24"/>
        <v>0</v>
      </c>
    </row>
    <row r="25" spans="2:147" x14ac:dyDescent="0.2">
      <c r="B25" s="126">
        <f t="shared" si="18"/>
        <v>1</v>
      </c>
      <c r="C25" s="126" t="str">
        <f t="shared" ca="1" si="81"/>
        <v/>
      </c>
      <c r="D25" s="126" t="str">
        <f t="shared" ca="1" si="25"/>
        <v/>
      </c>
      <c r="E25" s="126"/>
      <c r="F25" s="127" t="str">
        <f ca="1">OFFSET(prihlasky!$H$1,$CB25,0)</f>
        <v/>
      </c>
      <c r="G25" s="127" t="str">
        <f ca="1">IF(OFFSET(prihlasky!$B$1,$CB25,0)="","",(OFFSET(prihlasky!$B$1,$CB25,0)))</f>
        <v/>
      </c>
      <c r="H25" s="127">
        <f ca="1">OFFSET(prihlasky!$I$1,$CB25,0)</f>
        <v>0</v>
      </c>
      <c r="I25" s="127" t="str">
        <f ca="1">UPPER(OFFSET(prihlasky!$A$1,$CB25,0))</f>
        <v/>
      </c>
      <c r="J25" s="127">
        <f t="shared" si="26"/>
        <v>0</v>
      </c>
      <c r="K25" s="159">
        <f t="shared" si="82"/>
        <v>0</v>
      </c>
      <c r="L25" s="131">
        <f t="shared" ca="1" si="27"/>
        <v>0</v>
      </c>
      <c r="M25" s="130" t="str">
        <f ca="1">IF(OR(K25=0,ISERROR(MATCH(I25,TKoef!E:E,0))),"",MATCH(I25,TKoef!E:E,0)-1)</f>
        <v/>
      </c>
      <c r="N25" s="129" t="str">
        <f ca="1">IF(M25="","",OFFSET(TKoef!$B$1,M25,0))</f>
        <v/>
      </c>
      <c r="O25" s="22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20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71">
        <f t="shared" si="28"/>
        <v>0</v>
      </c>
      <c r="BZ25" s="26">
        <f t="shared" si="29"/>
        <v>0</v>
      </c>
      <c r="CB25" s="39">
        <v>17</v>
      </c>
      <c r="CC25" s="16">
        <f t="shared" si="83"/>
        <v>0</v>
      </c>
      <c r="CD25" s="51">
        <f t="shared" ca="1" si="21"/>
        <v>0</v>
      </c>
      <c r="CE25" s="51">
        <f t="shared" ca="1" si="21"/>
        <v>0</v>
      </c>
      <c r="CF25" s="51">
        <f t="shared" ca="1" si="21"/>
        <v>0</v>
      </c>
      <c r="CG25" s="51">
        <f t="shared" ca="1" si="30"/>
        <v>0</v>
      </c>
      <c r="CH25" s="51"/>
      <c r="CI25" s="195">
        <f t="shared" si="31"/>
        <v>0</v>
      </c>
      <c r="CJ25" s="195">
        <f t="shared" si="32"/>
        <v>0</v>
      </c>
      <c r="CK25" s="195">
        <f t="shared" si="33"/>
        <v>0</v>
      </c>
      <c r="CL25" s="195">
        <f t="shared" si="34"/>
        <v>0</v>
      </c>
      <c r="CM25" s="195">
        <f t="shared" si="35"/>
        <v>0</v>
      </c>
      <c r="CN25" s="195">
        <f t="shared" si="36"/>
        <v>0</v>
      </c>
      <c r="CO25" s="195">
        <f t="shared" si="37"/>
        <v>0</v>
      </c>
      <c r="CP25" s="195">
        <f t="shared" si="38"/>
        <v>0</v>
      </c>
      <c r="CQ25" s="195">
        <f t="shared" si="39"/>
        <v>0</v>
      </c>
      <c r="CR25" s="195">
        <f t="shared" si="40"/>
        <v>0</v>
      </c>
      <c r="CT25" s="107">
        <f t="shared" si="41"/>
        <v>0</v>
      </c>
      <c r="CU25" s="107">
        <f t="shared" si="42"/>
        <v>0</v>
      </c>
      <c r="CV25" s="107">
        <f t="shared" si="43"/>
        <v>0</v>
      </c>
      <c r="CW25" s="107">
        <f t="shared" si="44"/>
        <v>0</v>
      </c>
      <c r="CX25" s="107">
        <f t="shared" si="45"/>
        <v>0</v>
      </c>
      <c r="CY25" s="107">
        <f t="shared" si="46"/>
        <v>0</v>
      </c>
      <c r="CZ25" s="107">
        <f t="shared" si="47"/>
        <v>0</v>
      </c>
      <c r="DA25" s="107">
        <f t="shared" si="48"/>
        <v>0</v>
      </c>
      <c r="DB25" s="107">
        <f t="shared" si="49"/>
        <v>0</v>
      </c>
      <c r="DC25" s="107">
        <f t="shared" si="50"/>
        <v>0</v>
      </c>
      <c r="DD25" s="107">
        <f t="shared" si="51"/>
        <v>0</v>
      </c>
      <c r="DE25" s="107">
        <f t="shared" si="52"/>
        <v>0</v>
      </c>
      <c r="DF25" s="107">
        <f t="shared" si="53"/>
        <v>0</v>
      </c>
      <c r="DG25" s="107">
        <f t="shared" si="54"/>
        <v>0</v>
      </c>
      <c r="DH25" s="107">
        <f t="shared" si="55"/>
        <v>0</v>
      </c>
      <c r="DI25" s="107">
        <f t="shared" si="56"/>
        <v>0</v>
      </c>
      <c r="DJ25" s="107">
        <f t="shared" si="57"/>
        <v>0</v>
      </c>
      <c r="DK25" s="107">
        <f t="shared" si="58"/>
        <v>0</v>
      </c>
      <c r="DL25" s="107">
        <f t="shared" si="59"/>
        <v>0</v>
      </c>
      <c r="DM25" s="107">
        <f t="shared" si="60"/>
        <v>0</v>
      </c>
      <c r="DN25" s="107">
        <f t="shared" si="61"/>
        <v>0</v>
      </c>
      <c r="DO25" s="107">
        <f t="shared" si="62"/>
        <v>0</v>
      </c>
      <c r="DP25" s="107">
        <f t="shared" si="63"/>
        <v>0</v>
      </c>
      <c r="DQ25" s="107">
        <f t="shared" si="64"/>
        <v>0</v>
      </c>
      <c r="DR25" s="107">
        <f t="shared" si="65"/>
        <v>0</v>
      </c>
      <c r="DS25" s="107">
        <f t="shared" si="66"/>
        <v>0</v>
      </c>
      <c r="DT25" s="107">
        <f t="shared" si="67"/>
        <v>0</v>
      </c>
      <c r="DU25" s="107">
        <f t="shared" si="68"/>
        <v>0</v>
      </c>
      <c r="DV25" s="107">
        <f t="shared" si="69"/>
        <v>0</v>
      </c>
      <c r="DW25" s="107">
        <f t="shared" si="70"/>
        <v>0</v>
      </c>
      <c r="DX25" s="107">
        <f t="shared" si="71"/>
        <v>0</v>
      </c>
      <c r="DY25" s="107">
        <f t="shared" si="72"/>
        <v>0</v>
      </c>
      <c r="DZ25" s="107">
        <f t="shared" si="73"/>
        <v>0</v>
      </c>
      <c r="EA25" s="107">
        <f t="shared" si="74"/>
        <v>0</v>
      </c>
      <c r="EB25" s="107">
        <f t="shared" si="75"/>
        <v>0</v>
      </c>
      <c r="EC25" s="107">
        <f t="shared" si="76"/>
        <v>0</v>
      </c>
      <c r="ED25" s="107">
        <f t="shared" si="77"/>
        <v>0</v>
      </c>
      <c r="EE25" s="107">
        <f t="shared" si="78"/>
        <v>0</v>
      </c>
      <c r="EF25" s="107">
        <f t="shared" si="79"/>
        <v>0</v>
      </c>
      <c r="EG25" s="107">
        <f t="shared" si="80"/>
        <v>0</v>
      </c>
      <c r="EH25" s="107">
        <f t="shared" ref="EH25:EH88" si="84">IF(AND(BD$7&lt;&gt;"",BD$7=BD25),1,0)</f>
        <v>0</v>
      </c>
      <c r="EI25" s="107">
        <f t="shared" ref="EI25:EI88" si="85">IF(AND(BE$7&lt;&gt;"",BE$7=BE25),1,0)</f>
        <v>0</v>
      </c>
      <c r="EJ25" s="107">
        <f t="shared" ref="EJ25:EJ88" si="86">IF(AND(BF$7&lt;&gt;"",BF$7=BF25),1,0)</f>
        <v>0</v>
      </c>
      <c r="EK25" s="107">
        <f t="shared" ref="EK25:EK88" si="87">IF(AND(BG$7&lt;&gt;"",BG$7=BG25),1,0)</f>
        <v>0</v>
      </c>
      <c r="EL25" s="107">
        <f t="shared" ref="EL25:EL88" si="88">IF(AND(BH$7&lt;&gt;"",BH$7=BH25),1,0)</f>
        <v>0</v>
      </c>
      <c r="EM25" s="107">
        <f t="shared" ref="EM25:EM88" si="89">IF(AND(BI$7&lt;&gt;"",BI$7=BI25),1,0)</f>
        <v>0</v>
      </c>
      <c r="EN25" s="107">
        <f t="shared" ref="EN25:EN88" si="90">IF(AND(BJ$7&lt;&gt;"",BJ$7=BJ25),1,0)</f>
        <v>0</v>
      </c>
      <c r="EO25" s="107">
        <f t="shared" ref="EO25:EO88" si="91">IF(AND(BK$7&lt;&gt;"",BK$7=BK25),1,0)</f>
        <v>0</v>
      </c>
      <c r="EP25" s="107">
        <f t="shared" ref="EP25:EP88" si="92">IF(AND(BL$7&lt;&gt;"",BL$7=BL25),1,0)</f>
        <v>0</v>
      </c>
      <c r="EQ25" s="107">
        <f t="shared" ref="EQ25:EQ88" si="93">IF(AND(BM$7&lt;&gt;"",BM$7=BM25),1,0)</f>
        <v>0</v>
      </c>
    </row>
    <row r="26" spans="2:147" x14ac:dyDescent="0.2">
      <c r="B26" s="126">
        <f t="shared" si="18"/>
        <v>1</v>
      </c>
      <c r="C26" s="126" t="str">
        <f t="shared" ca="1" si="81"/>
        <v/>
      </c>
      <c r="D26" s="126" t="str">
        <f t="shared" ca="1" si="25"/>
        <v/>
      </c>
      <c r="E26" s="126"/>
      <c r="F26" s="127" t="str">
        <f ca="1">OFFSET(prihlasky!$H$1,$CB26,0)</f>
        <v/>
      </c>
      <c r="G26" s="127" t="str">
        <f ca="1">IF(OFFSET(prihlasky!$B$1,$CB26,0)="","",(OFFSET(prihlasky!$B$1,$CB26,0)))</f>
        <v/>
      </c>
      <c r="H26" s="127">
        <f ca="1">OFFSET(prihlasky!$I$1,$CB26,0)</f>
        <v>0</v>
      </c>
      <c r="I26" s="127" t="str">
        <f ca="1">UPPER(OFFSET(prihlasky!$A$1,$CB26,0))</f>
        <v/>
      </c>
      <c r="J26" s="127">
        <f t="shared" si="26"/>
        <v>0</v>
      </c>
      <c r="K26" s="159">
        <f t="shared" si="82"/>
        <v>0</v>
      </c>
      <c r="L26" s="131">
        <f t="shared" ca="1" si="27"/>
        <v>0</v>
      </c>
      <c r="M26" s="130" t="str">
        <f ca="1">IF(OR(K26=0,ISERROR(MATCH(I26,TKoef!E:E,0))),"",MATCH(I26,TKoef!E:E,0)-1)</f>
        <v/>
      </c>
      <c r="N26" s="129" t="str">
        <f ca="1">IF(M26="","",OFFSET(TKoef!$B$1,M26,0))</f>
        <v/>
      </c>
      <c r="O26" s="22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209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71">
        <f t="shared" si="28"/>
        <v>0</v>
      </c>
      <c r="BZ26" s="26">
        <f t="shared" si="29"/>
        <v>0</v>
      </c>
      <c r="CB26" s="39">
        <v>18</v>
      </c>
      <c r="CC26" s="16">
        <f t="shared" si="83"/>
        <v>0</v>
      </c>
      <c r="CD26" s="51">
        <f t="shared" ca="1" si="21"/>
        <v>0</v>
      </c>
      <c r="CE26" s="51">
        <f t="shared" ca="1" si="21"/>
        <v>0</v>
      </c>
      <c r="CF26" s="51">
        <f t="shared" ca="1" si="21"/>
        <v>0</v>
      </c>
      <c r="CG26" s="51">
        <f t="shared" ca="1" si="30"/>
        <v>0</v>
      </c>
      <c r="CH26" s="51"/>
      <c r="CI26" s="195">
        <f t="shared" si="31"/>
        <v>0</v>
      </c>
      <c r="CJ26" s="195">
        <f t="shared" si="32"/>
        <v>0</v>
      </c>
      <c r="CK26" s="195">
        <f t="shared" si="33"/>
        <v>0</v>
      </c>
      <c r="CL26" s="195">
        <f t="shared" si="34"/>
        <v>0</v>
      </c>
      <c r="CM26" s="195">
        <f t="shared" si="35"/>
        <v>0</v>
      </c>
      <c r="CN26" s="195">
        <f t="shared" si="36"/>
        <v>0</v>
      </c>
      <c r="CO26" s="195">
        <f t="shared" si="37"/>
        <v>0</v>
      </c>
      <c r="CP26" s="195">
        <f t="shared" si="38"/>
        <v>0</v>
      </c>
      <c r="CQ26" s="195">
        <f t="shared" si="39"/>
        <v>0</v>
      </c>
      <c r="CR26" s="195">
        <f t="shared" si="40"/>
        <v>0</v>
      </c>
      <c r="CT26" s="107">
        <f t="shared" si="41"/>
        <v>0</v>
      </c>
      <c r="CU26" s="107">
        <f t="shared" si="42"/>
        <v>0</v>
      </c>
      <c r="CV26" s="107">
        <f t="shared" si="43"/>
        <v>0</v>
      </c>
      <c r="CW26" s="107">
        <f t="shared" si="44"/>
        <v>0</v>
      </c>
      <c r="CX26" s="107">
        <f t="shared" si="45"/>
        <v>0</v>
      </c>
      <c r="CY26" s="107">
        <f t="shared" si="46"/>
        <v>0</v>
      </c>
      <c r="CZ26" s="107">
        <f t="shared" si="47"/>
        <v>0</v>
      </c>
      <c r="DA26" s="107">
        <f t="shared" si="48"/>
        <v>0</v>
      </c>
      <c r="DB26" s="107">
        <f t="shared" si="49"/>
        <v>0</v>
      </c>
      <c r="DC26" s="107">
        <f t="shared" si="50"/>
        <v>0</v>
      </c>
      <c r="DD26" s="107">
        <f t="shared" si="51"/>
        <v>0</v>
      </c>
      <c r="DE26" s="107">
        <f t="shared" si="52"/>
        <v>0</v>
      </c>
      <c r="DF26" s="107">
        <f t="shared" si="53"/>
        <v>0</v>
      </c>
      <c r="DG26" s="107">
        <f t="shared" si="54"/>
        <v>0</v>
      </c>
      <c r="DH26" s="107">
        <f t="shared" si="55"/>
        <v>0</v>
      </c>
      <c r="DI26" s="107">
        <f t="shared" si="56"/>
        <v>0</v>
      </c>
      <c r="DJ26" s="107">
        <f t="shared" si="57"/>
        <v>0</v>
      </c>
      <c r="DK26" s="107">
        <f t="shared" si="58"/>
        <v>0</v>
      </c>
      <c r="DL26" s="107">
        <f t="shared" si="59"/>
        <v>0</v>
      </c>
      <c r="DM26" s="107">
        <f t="shared" si="60"/>
        <v>0</v>
      </c>
      <c r="DN26" s="107">
        <f t="shared" si="61"/>
        <v>0</v>
      </c>
      <c r="DO26" s="107">
        <f t="shared" si="62"/>
        <v>0</v>
      </c>
      <c r="DP26" s="107">
        <f t="shared" si="63"/>
        <v>0</v>
      </c>
      <c r="DQ26" s="107">
        <f t="shared" si="64"/>
        <v>0</v>
      </c>
      <c r="DR26" s="107">
        <f t="shared" si="65"/>
        <v>0</v>
      </c>
      <c r="DS26" s="107">
        <f t="shared" si="66"/>
        <v>0</v>
      </c>
      <c r="DT26" s="107">
        <f t="shared" si="67"/>
        <v>0</v>
      </c>
      <c r="DU26" s="107">
        <f t="shared" si="68"/>
        <v>0</v>
      </c>
      <c r="DV26" s="107">
        <f t="shared" si="69"/>
        <v>0</v>
      </c>
      <c r="DW26" s="107">
        <f t="shared" si="70"/>
        <v>0</v>
      </c>
      <c r="DX26" s="107">
        <f t="shared" si="71"/>
        <v>0</v>
      </c>
      <c r="DY26" s="107">
        <f t="shared" si="72"/>
        <v>0</v>
      </c>
      <c r="DZ26" s="107">
        <f t="shared" si="73"/>
        <v>0</v>
      </c>
      <c r="EA26" s="107">
        <f t="shared" si="74"/>
        <v>0</v>
      </c>
      <c r="EB26" s="107">
        <f t="shared" si="75"/>
        <v>0</v>
      </c>
      <c r="EC26" s="107">
        <f t="shared" si="76"/>
        <v>0</v>
      </c>
      <c r="ED26" s="107">
        <f t="shared" si="77"/>
        <v>0</v>
      </c>
      <c r="EE26" s="107">
        <f t="shared" si="78"/>
        <v>0</v>
      </c>
      <c r="EF26" s="107">
        <f t="shared" si="79"/>
        <v>0</v>
      </c>
      <c r="EG26" s="107">
        <f t="shared" si="80"/>
        <v>0</v>
      </c>
      <c r="EH26" s="107">
        <f t="shared" si="84"/>
        <v>0</v>
      </c>
      <c r="EI26" s="107">
        <f t="shared" si="85"/>
        <v>0</v>
      </c>
      <c r="EJ26" s="107">
        <f t="shared" si="86"/>
        <v>0</v>
      </c>
      <c r="EK26" s="107">
        <f t="shared" si="87"/>
        <v>0</v>
      </c>
      <c r="EL26" s="107">
        <f t="shared" si="88"/>
        <v>0</v>
      </c>
      <c r="EM26" s="107">
        <f t="shared" si="89"/>
        <v>0</v>
      </c>
      <c r="EN26" s="107">
        <f t="shared" si="90"/>
        <v>0</v>
      </c>
      <c r="EO26" s="107">
        <f t="shared" si="91"/>
        <v>0</v>
      </c>
      <c r="EP26" s="107">
        <f t="shared" si="92"/>
        <v>0</v>
      </c>
      <c r="EQ26" s="107">
        <f t="shared" si="93"/>
        <v>0</v>
      </c>
    </row>
    <row r="27" spans="2:147" x14ac:dyDescent="0.2">
      <c r="B27" s="126">
        <f t="shared" si="18"/>
        <v>1</v>
      </c>
      <c r="C27" s="126" t="str">
        <f t="shared" ca="1" si="81"/>
        <v/>
      </c>
      <c r="D27" s="126" t="str">
        <f t="shared" ca="1" si="25"/>
        <v/>
      </c>
      <c r="E27" s="126"/>
      <c r="F27" s="127" t="str">
        <f ca="1">OFFSET(prihlasky!$H$1,$CB27,0)</f>
        <v/>
      </c>
      <c r="G27" s="127" t="str">
        <f ca="1">IF(OFFSET(prihlasky!$B$1,$CB27,0)="","",(OFFSET(prihlasky!$B$1,$CB27,0)))</f>
        <v/>
      </c>
      <c r="H27" s="127">
        <f ca="1">OFFSET(prihlasky!$I$1,$CB27,0)</f>
        <v>0</v>
      </c>
      <c r="I27" s="127" t="str">
        <f ca="1">UPPER(OFFSET(prihlasky!$A$1,$CB27,0))</f>
        <v/>
      </c>
      <c r="J27" s="127">
        <f t="shared" si="26"/>
        <v>0</v>
      </c>
      <c r="K27" s="159">
        <f t="shared" si="82"/>
        <v>0</v>
      </c>
      <c r="L27" s="131">
        <f t="shared" ca="1" si="27"/>
        <v>0</v>
      </c>
      <c r="M27" s="130" t="str">
        <f ca="1">IF(OR(K27=0,ISERROR(MATCH(I27,TKoef!E:E,0))),"",MATCH(I27,TKoef!E:E,0)-1)</f>
        <v/>
      </c>
      <c r="N27" s="129" t="str">
        <f ca="1">IF(M27="","",OFFSET(TKoef!$B$1,M27,0))</f>
        <v/>
      </c>
      <c r="O27" s="22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209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71">
        <f t="shared" si="28"/>
        <v>0</v>
      </c>
      <c r="BZ27" s="26">
        <f t="shared" si="29"/>
        <v>0</v>
      </c>
      <c r="CB27" s="39">
        <v>19</v>
      </c>
      <c r="CC27" s="16">
        <f t="shared" si="83"/>
        <v>0</v>
      </c>
      <c r="CD27" s="51">
        <f t="shared" ca="1" si="21"/>
        <v>0</v>
      </c>
      <c r="CE27" s="51">
        <f t="shared" ca="1" si="21"/>
        <v>0</v>
      </c>
      <c r="CF27" s="51">
        <f t="shared" ca="1" si="21"/>
        <v>0</v>
      </c>
      <c r="CG27" s="51">
        <f t="shared" ca="1" si="30"/>
        <v>0</v>
      </c>
      <c r="CH27" s="51"/>
      <c r="CI27" s="195">
        <f t="shared" si="31"/>
        <v>0</v>
      </c>
      <c r="CJ27" s="195">
        <f t="shared" si="32"/>
        <v>0</v>
      </c>
      <c r="CK27" s="195">
        <f t="shared" si="33"/>
        <v>0</v>
      </c>
      <c r="CL27" s="195">
        <f t="shared" si="34"/>
        <v>0</v>
      </c>
      <c r="CM27" s="195">
        <f t="shared" si="35"/>
        <v>0</v>
      </c>
      <c r="CN27" s="195">
        <f t="shared" si="36"/>
        <v>0</v>
      </c>
      <c r="CO27" s="195">
        <f t="shared" si="37"/>
        <v>0</v>
      </c>
      <c r="CP27" s="195">
        <f t="shared" si="38"/>
        <v>0</v>
      </c>
      <c r="CQ27" s="195">
        <f t="shared" si="39"/>
        <v>0</v>
      </c>
      <c r="CR27" s="195">
        <f t="shared" si="40"/>
        <v>0</v>
      </c>
      <c r="CT27" s="107">
        <f t="shared" si="41"/>
        <v>0</v>
      </c>
      <c r="CU27" s="107">
        <f t="shared" si="42"/>
        <v>0</v>
      </c>
      <c r="CV27" s="107">
        <f t="shared" si="43"/>
        <v>0</v>
      </c>
      <c r="CW27" s="107">
        <f t="shared" si="44"/>
        <v>0</v>
      </c>
      <c r="CX27" s="107">
        <f t="shared" si="45"/>
        <v>0</v>
      </c>
      <c r="CY27" s="107">
        <f t="shared" si="46"/>
        <v>0</v>
      </c>
      <c r="CZ27" s="107">
        <f t="shared" si="47"/>
        <v>0</v>
      </c>
      <c r="DA27" s="107">
        <f t="shared" si="48"/>
        <v>0</v>
      </c>
      <c r="DB27" s="107">
        <f t="shared" si="49"/>
        <v>0</v>
      </c>
      <c r="DC27" s="107">
        <f t="shared" si="50"/>
        <v>0</v>
      </c>
      <c r="DD27" s="107">
        <f t="shared" si="51"/>
        <v>0</v>
      </c>
      <c r="DE27" s="107">
        <f t="shared" si="52"/>
        <v>0</v>
      </c>
      <c r="DF27" s="107">
        <f t="shared" si="53"/>
        <v>0</v>
      </c>
      <c r="DG27" s="107">
        <f t="shared" si="54"/>
        <v>0</v>
      </c>
      <c r="DH27" s="107">
        <f t="shared" si="55"/>
        <v>0</v>
      </c>
      <c r="DI27" s="107">
        <f t="shared" si="56"/>
        <v>0</v>
      </c>
      <c r="DJ27" s="107">
        <f t="shared" si="57"/>
        <v>0</v>
      </c>
      <c r="DK27" s="107">
        <f t="shared" si="58"/>
        <v>0</v>
      </c>
      <c r="DL27" s="107">
        <f t="shared" si="59"/>
        <v>0</v>
      </c>
      <c r="DM27" s="107">
        <f t="shared" si="60"/>
        <v>0</v>
      </c>
      <c r="DN27" s="107">
        <f t="shared" si="61"/>
        <v>0</v>
      </c>
      <c r="DO27" s="107">
        <f t="shared" si="62"/>
        <v>0</v>
      </c>
      <c r="DP27" s="107">
        <f t="shared" si="63"/>
        <v>0</v>
      </c>
      <c r="DQ27" s="107">
        <f t="shared" si="64"/>
        <v>0</v>
      </c>
      <c r="DR27" s="107">
        <f t="shared" si="65"/>
        <v>0</v>
      </c>
      <c r="DS27" s="107">
        <f t="shared" si="66"/>
        <v>0</v>
      </c>
      <c r="DT27" s="107">
        <f t="shared" si="67"/>
        <v>0</v>
      </c>
      <c r="DU27" s="107">
        <f t="shared" si="68"/>
        <v>0</v>
      </c>
      <c r="DV27" s="107">
        <f t="shared" si="69"/>
        <v>0</v>
      </c>
      <c r="DW27" s="107">
        <f t="shared" si="70"/>
        <v>0</v>
      </c>
      <c r="DX27" s="107">
        <f t="shared" si="71"/>
        <v>0</v>
      </c>
      <c r="DY27" s="107">
        <f t="shared" si="72"/>
        <v>0</v>
      </c>
      <c r="DZ27" s="107">
        <f t="shared" si="73"/>
        <v>0</v>
      </c>
      <c r="EA27" s="107">
        <f t="shared" si="74"/>
        <v>0</v>
      </c>
      <c r="EB27" s="107">
        <f t="shared" si="75"/>
        <v>0</v>
      </c>
      <c r="EC27" s="107">
        <f t="shared" si="76"/>
        <v>0</v>
      </c>
      <c r="ED27" s="107">
        <f t="shared" si="77"/>
        <v>0</v>
      </c>
      <c r="EE27" s="107">
        <f t="shared" si="78"/>
        <v>0</v>
      </c>
      <c r="EF27" s="107">
        <f t="shared" si="79"/>
        <v>0</v>
      </c>
      <c r="EG27" s="107">
        <f t="shared" si="80"/>
        <v>0</v>
      </c>
      <c r="EH27" s="107">
        <f t="shared" si="84"/>
        <v>0</v>
      </c>
      <c r="EI27" s="107">
        <f t="shared" si="85"/>
        <v>0</v>
      </c>
      <c r="EJ27" s="107">
        <f t="shared" si="86"/>
        <v>0</v>
      </c>
      <c r="EK27" s="107">
        <f t="shared" si="87"/>
        <v>0</v>
      </c>
      <c r="EL27" s="107">
        <f t="shared" si="88"/>
        <v>0</v>
      </c>
      <c r="EM27" s="107">
        <f t="shared" si="89"/>
        <v>0</v>
      </c>
      <c r="EN27" s="107">
        <f t="shared" si="90"/>
        <v>0</v>
      </c>
      <c r="EO27" s="107">
        <f t="shared" si="91"/>
        <v>0</v>
      </c>
      <c r="EP27" s="107">
        <f t="shared" si="92"/>
        <v>0</v>
      </c>
      <c r="EQ27" s="107">
        <f t="shared" si="93"/>
        <v>0</v>
      </c>
    </row>
    <row r="28" spans="2:147" x14ac:dyDescent="0.2">
      <c r="B28" s="126">
        <f t="shared" si="18"/>
        <v>1</v>
      </c>
      <c r="C28" s="126" t="str">
        <f t="shared" ca="1" si="81"/>
        <v/>
      </c>
      <c r="D28" s="126" t="str">
        <f t="shared" ca="1" si="25"/>
        <v/>
      </c>
      <c r="E28" s="126"/>
      <c r="F28" s="127" t="str">
        <f ca="1">OFFSET(prihlasky!$H$1,$CB28,0)</f>
        <v/>
      </c>
      <c r="G28" s="127" t="str">
        <f ca="1">IF(OFFSET(prihlasky!$B$1,$CB28,0)="","",(OFFSET(prihlasky!$B$1,$CB28,0)))</f>
        <v/>
      </c>
      <c r="H28" s="127">
        <f ca="1">OFFSET(prihlasky!$I$1,$CB28,0)</f>
        <v>0</v>
      </c>
      <c r="I28" s="127" t="str">
        <f ca="1">UPPER(OFFSET(prihlasky!$A$1,$CB28,0))</f>
        <v/>
      </c>
      <c r="J28" s="127">
        <f t="shared" si="26"/>
        <v>0</v>
      </c>
      <c r="K28" s="159">
        <f t="shared" si="82"/>
        <v>0</v>
      </c>
      <c r="L28" s="131">
        <f t="shared" ca="1" si="27"/>
        <v>0</v>
      </c>
      <c r="M28" s="130" t="str">
        <f ca="1">IF(OR(K28=0,ISERROR(MATCH(I28,TKoef!E:E,0))),"",MATCH(I28,TKoef!E:E,0)-1)</f>
        <v/>
      </c>
      <c r="N28" s="129" t="str">
        <f ca="1">IF(M28="","",OFFSET(TKoef!$B$1,M28,0))</f>
        <v/>
      </c>
      <c r="O28" s="22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209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71">
        <f t="shared" si="28"/>
        <v>0</v>
      </c>
      <c r="BZ28" s="26">
        <f t="shared" si="29"/>
        <v>0</v>
      </c>
      <c r="CB28" s="39">
        <v>20</v>
      </c>
      <c r="CC28" s="16">
        <f t="shared" si="83"/>
        <v>0</v>
      </c>
      <c r="CD28" s="51">
        <f t="shared" ca="1" si="21"/>
        <v>0</v>
      </c>
      <c r="CE28" s="51">
        <f t="shared" ca="1" si="21"/>
        <v>0</v>
      </c>
      <c r="CF28" s="51">
        <f t="shared" ca="1" si="21"/>
        <v>0</v>
      </c>
      <c r="CG28" s="51">
        <f t="shared" ca="1" si="30"/>
        <v>0</v>
      </c>
      <c r="CH28" s="51"/>
      <c r="CI28" s="195">
        <f t="shared" si="31"/>
        <v>0</v>
      </c>
      <c r="CJ28" s="195">
        <f t="shared" si="32"/>
        <v>0</v>
      </c>
      <c r="CK28" s="195">
        <f t="shared" si="33"/>
        <v>0</v>
      </c>
      <c r="CL28" s="195">
        <f t="shared" si="34"/>
        <v>0</v>
      </c>
      <c r="CM28" s="195">
        <f t="shared" si="35"/>
        <v>0</v>
      </c>
      <c r="CN28" s="195">
        <f t="shared" si="36"/>
        <v>0</v>
      </c>
      <c r="CO28" s="195">
        <f t="shared" si="37"/>
        <v>0</v>
      </c>
      <c r="CP28" s="195">
        <f t="shared" si="38"/>
        <v>0</v>
      </c>
      <c r="CQ28" s="195">
        <f t="shared" si="39"/>
        <v>0</v>
      </c>
      <c r="CR28" s="195">
        <f t="shared" si="40"/>
        <v>0</v>
      </c>
      <c r="CT28" s="107">
        <f t="shared" si="41"/>
        <v>0</v>
      </c>
      <c r="CU28" s="107">
        <f t="shared" si="42"/>
        <v>0</v>
      </c>
      <c r="CV28" s="107">
        <f t="shared" si="43"/>
        <v>0</v>
      </c>
      <c r="CW28" s="107">
        <f t="shared" si="44"/>
        <v>0</v>
      </c>
      <c r="CX28" s="107">
        <f t="shared" si="45"/>
        <v>0</v>
      </c>
      <c r="CY28" s="107">
        <f t="shared" si="46"/>
        <v>0</v>
      </c>
      <c r="CZ28" s="107">
        <f t="shared" si="47"/>
        <v>0</v>
      </c>
      <c r="DA28" s="107">
        <f t="shared" si="48"/>
        <v>0</v>
      </c>
      <c r="DB28" s="107">
        <f t="shared" si="49"/>
        <v>0</v>
      </c>
      <c r="DC28" s="107">
        <f t="shared" si="50"/>
        <v>0</v>
      </c>
      <c r="DD28" s="107">
        <f t="shared" si="51"/>
        <v>0</v>
      </c>
      <c r="DE28" s="107">
        <f t="shared" si="52"/>
        <v>0</v>
      </c>
      <c r="DF28" s="107">
        <f t="shared" si="53"/>
        <v>0</v>
      </c>
      <c r="DG28" s="107">
        <f t="shared" si="54"/>
        <v>0</v>
      </c>
      <c r="DH28" s="107">
        <f t="shared" si="55"/>
        <v>0</v>
      </c>
      <c r="DI28" s="107">
        <f t="shared" si="56"/>
        <v>0</v>
      </c>
      <c r="DJ28" s="107">
        <f t="shared" si="57"/>
        <v>0</v>
      </c>
      <c r="DK28" s="107">
        <f t="shared" si="58"/>
        <v>0</v>
      </c>
      <c r="DL28" s="107">
        <f t="shared" si="59"/>
        <v>0</v>
      </c>
      <c r="DM28" s="107">
        <f t="shared" si="60"/>
        <v>0</v>
      </c>
      <c r="DN28" s="107">
        <f t="shared" si="61"/>
        <v>0</v>
      </c>
      <c r="DO28" s="107">
        <f t="shared" si="62"/>
        <v>0</v>
      </c>
      <c r="DP28" s="107">
        <f t="shared" si="63"/>
        <v>0</v>
      </c>
      <c r="DQ28" s="107">
        <f t="shared" si="64"/>
        <v>0</v>
      </c>
      <c r="DR28" s="107">
        <f t="shared" si="65"/>
        <v>0</v>
      </c>
      <c r="DS28" s="107">
        <f t="shared" si="66"/>
        <v>0</v>
      </c>
      <c r="DT28" s="107">
        <f t="shared" si="67"/>
        <v>0</v>
      </c>
      <c r="DU28" s="107">
        <f t="shared" si="68"/>
        <v>0</v>
      </c>
      <c r="DV28" s="107">
        <f t="shared" si="69"/>
        <v>0</v>
      </c>
      <c r="DW28" s="107">
        <f t="shared" si="70"/>
        <v>0</v>
      </c>
      <c r="DX28" s="107">
        <f t="shared" si="71"/>
        <v>0</v>
      </c>
      <c r="DY28" s="107">
        <f t="shared" si="72"/>
        <v>0</v>
      </c>
      <c r="DZ28" s="107">
        <f t="shared" si="73"/>
        <v>0</v>
      </c>
      <c r="EA28" s="107">
        <f t="shared" si="74"/>
        <v>0</v>
      </c>
      <c r="EB28" s="107">
        <f t="shared" si="75"/>
        <v>0</v>
      </c>
      <c r="EC28" s="107">
        <f t="shared" si="76"/>
        <v>0</v>
      </c>
      <c r="ED28" s="107">
        <f t="shared" si="77"/>
        <v>0</v>
      </c>
      <c r="EE28" s="107">
        <f t="shared" si="78"/>
        <v>0</v>
      </c>
      <c r="EF28" s="107">
        <f t="shared" si="79"/>
        <v>0</v>
      </c>
      <c r="EG28" s="107">
        <f t="shared" si="80"/>
        <v>0</v>
      </c>
      <c r="EH28" s="107">
        <f t="shared" si="84"/>
        <v>0</v>
      </c>
      <c r="EI28" s="107">
        <f t="shared" si="85"/>
        <v>0</v>
      </c>
      <c r="EJ28" s="107">
        <f t="shared" si="86"/>
        <v>0</v>
      </c>
      <c r="EK28" s="107">
        <f t="shared" si="87"/>
        <v>0</v>
      </c>
      <c r="EL28" s="107">
        <f t="shared" si="88"/>
        <v>0</v>
      </c>
      <c r="EM28" s="107">
        <f t="shared" si="89"/>
        <v>0</v>
      </c>
      <c r="EN28" s="107">
        <f t="shared" si="90"/>
        <v>0</v>
      </c>
      <c r="EO28" s="107">
        <f t="shared" si="91"/>
        <v>0</v>
      </c>
      <c r="EP28" s="107">
        <f t="shared" si="92"/>
        <v>0</v>
      </c>
      <c r="EQ28" s="107">
        <f t="shared" si="93"/>
        <v>0</v>
      </c>
    </row>
    <row r="29" spans="2:147" x14ac:dyDescent="0.2">
      <c r="B29" s="126">
        <f t="shared" si="18"/>
        <v>1</v>
      </c>
      <c r="C29" s="126" t="str">
        <f t="shared" ca="1" si="81"/>
        <v/>
      </c>
      <c r="D29" s="126" t="str">
        <f t="shared" ca="1" si="25"/>
        <v/>
      </c>
      <c r="E29" s="126"/>
      <c r="F29" s="127" t="str">
        <f ca="1">OFFSET(prihlasky!$H$1,$CB29,0)</f>
        <v/>
      </c>
      <c r="G29" s="127" t="str">
        <f ca="1">IF(OFFSET(prihlasky!$B$1,$CB29,0)="","",(OFFSET(prihlasky!$B$1,$CB29,0)))</f>
        <v/>
      </c>
      <c r="H29" s="127">
        <f ca="1">OFFSET(prihlasky!$I$1,$CB29,0)</f>
        <v>0</v>
      </c>
      <c r="I29" s="127" t="str">
        <f ca="1">UPPER(OFFSET(prihlasky!$A$1,$CB29,0))</f>
        <v/>
      </c>
      <c r="J29" s="127">
        <f t="shared" si="26"/>
        <v>0</v>
      </c>
      <c r="K29" s="159">
        <f t="shared" si="82"/>
        <v>0</v>
      </c>
      <c r="L29" s="131">
        <f t="shared" ca="1" si="27"/>
        <v>0</v>
      </c>
      <c r="M29" s="130" t="str">
        <f ca="1">IF(OR(K29=0,ISERROR(MATCH(I29,TKoef!E:E,0))),"",MATCH(I29,TKoef!E:E,0)-1)</f>
        <v/>
      </c>
      <c r="N29" s="129" t="str">
        <f ca="1">IF(M29="","",OFFSET(TKoef!$B$1,M29,0))</f>
        <v/>
      </c>
      <c r="O29" s="22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209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71">
        <f t="shared" si="28"/>
        <v>0</v>
      </c>
      <c r="BZ29" s="26">
        <f t="shared" si="29"/>
        <v>0</v>
      </c>
      <c r="CB29" s="39">
        <v>21</v>
      </c>
      <c r="CC29" s="16">
        <f t="shared" si="83"/>
        <v>0</v>
      </c>
      <c r="CD29" s="51">
        <f t="shared" ref="CD29:CF48" ca="1" si="94">IF($H29=CD$8,$CC29,0)</f>
        <v>0</v>
      </c>
      <c r="CE29" s="51">
        <f t="shared" ca="1" si="94"/>
        <v>0</v>
      </c>
      <c r="CF29" s="51">
        <f t="shared" ca="1" si="94"/>
        <v>0</v>
      </c>
      <c r="CG29" s="51">
        <f t="shared" ca="1" si="30"/>
        <v>0</v>
      </c>
      <c r="CH29" s="51"/>
      <c r="CI29" s="195">
        <f t="shared" si="31"/>
        <v>0</v>
      </c>
      <c r="CJ29" s="195">
        <f t="shared" si="32"/>
        <v>0</v>
      </c>
      <c r="CK29" s="195">
        <f t="shared" si="33"/>
        <v>0</v>
      </c>
      <c r="CL29" s="195">
        <f t="shared" si="34"/>
        <v>0</v>
      </c>
      <c r="CM29" s="195">
        <f t="shared" si="35"/>
        <v>0</v>
      </c>
      <c r="CN29" s="195">
        <f t="shared" si="36"/>
        <v>0</v>
      </c>
      <c r="CO29" s="195">
        <f t="shared" si="37"/>
        <v>0</v>
      </c>
      <c r="CP29" s="195">
        <f t="shared" si="38"/>
        <v>0</v>
      </c>
      <c r="CQ29" s="195">
        <f t="shared" si="39"/>
        <v>0</v>
      </c>
      <c r="CR29" s="195">
        <f t="shared" si="40"/>
        <v>0</v>
      </c>
      <c r="CT29" s="107">
        <f t="shared" si="41"/>
        <v>0</v>
      </c>
      <c r="CU29" s="107">
        <f t="shared" si="42"/>
        <v>0</v>
      </c>
      <c r="CV29" s="107">
        <f t="shared" si="43"/>
        <v>0</v>
      </c>
      <c r="CW29" s="107">
        <f t="shared" si="44"/>
        <v>0</v>
      </c>
      <c r="CX29" s="107">
        <f t="shared" si="45"/>
        <v>0</v>
      </c>
      <c r="CY29" s="107">
        <f t="shared" si="46"/>
        <v>0</v>
      </c>
      <c r="CZ29" s="107">
        <f t="shared" si="47"/>
        <v>0</v>
      </c>
      <c r="DA29" s="107">
        <f t="shared" si="48"/>
        <v>0</v>
      </c>
      <c r="DB29" s="107">
        <f t="shared" si="49"/>
        <v>0</v>
      </c>
      <c r="DC29" s="107">
        <f t="shared" si="50"/>
        <v>0</v>
      </c>
      <c r="DD29" s="107">
        <f t="shared" si="51"/>
        <v>0</v>
      </c>
      <c r="DE29" s="107">
        <f t="shared" si="52"/>
        <v>0</v>
      </c>
      <c r="DF29" s="107">
        <f t="shared" si="53"/>
        <v>0</v>
      </c>
      <c r="DG29" s="107">
        <f t="shared" si="54"/>
        <v>0</v>
      </c>
      <c r="DH29" s="107">
        <f t="shared" si="55"/>
        <v>0</v>
      </c>
      <c r="DI29" s="107">
        <f t="shared" si="56"/>
        <v>0</v>
      </c>
      <c r="DJ29" s="107">
        <f t="shared" si="57"/>
        <v>0</v>
      </c>
      <c r="DK29" s="107">
        <f t="shared" si="58"/>
        <v>0</v>
      </c>
      <c r="DL29" s="107">
        <f t="shared" si="59"/>
        <v>0</v>
      </c>
      <c r="DM29" s="107">
        <f t="shared" si="60"/>
        <v>0</v>
      </c>
      <c r="DN29" s="107">
        <f t="shared" si="61"/>
        <v>0</v>
      </c>
      <c r="DO29" s="107">
        <f t="shared" si="62"/>
        <v>0</v>
      </c>
      <c r="DP29" s="107">
        <f t="shared" si="63"/>
        <v>0</v>
      </c>
      <c r="DQ29" s="107">
        <f t="shared" si="64"/>
        <v>0</v>
      </c>
      <c r="DR29" s="107">
        <f t="shared" si="65"/>
        <v>0</v>
      </c>
      <c r="DS29" s="107">
        <f t="shared" si="66"/>
        <v>0</v>
      </c>
      <c r="DT29" s="107">
        <f t="shared" si="67"/>
        <v>0</v>
      </c>
      <c r="DU29" s="107">
        <f t="shared" si="68"/>
        <v>0</v>
      </c>
      <c r="DV29" s="107">
        <f t="shared" si="69"/>
        <v>0</v>
      </c>
      <c r="DW29" s="107">
        <f t="shared" si="70"/>
        <v>0</v>
      </c>
      <c r="DX29" s="107">
        <f t="shared" si="71"/>
        <v>0</v>
      </c>
      <c r="DY29" s="107">
        <f t="shared" si="72"/>
        <v>0</v>
      </c>
      <c r="DZ29" s="107">
        <f t="shared" si="73"/>
        <v>0</v>
      </c>
      <c r="EA29" s="107">
        <f t="shared" si="74"/>
        <v>0</v>
      </c>
      <c r="EB29" s="107">
        <f t="shared" si="75"/>
        <v>0</v>
      </c>
      <c r="EC29" s="107">
        <f t="shared" si="76"/>
        <v>0</v>
      </c>
      <c r="ED29" s="107">
        <f t="shared" si="77"/>
        <v>0</v>
      </c>
      <c r="EE29" s="107">
        <f t="shared" si="78"/>
        <v>0</v>
      </c>
      <c r="EF29" s="107">
        <f t="shared" si="79"/>
        <v>0</v>
      </c>
      <c r="EG29" s="107">
        <f t="shared" si="80"/>
        <v>0</v>
      </c>
      <c r="EH29" s="107">
        <f t="shared" si="84"/>
        <v>0</v>
      </c>
      <c r="EI29" s="107">
        <f t="shared" si="85"/>
        <v>0</v>
      </c>
      <c r="EJ29" s="107">
        <f t="shared" si="86"/>
        <v>0</v>
      </c>
      <c r="EK29" s="107">
        <f t="shared" si="87"/>
        <v>0</v>
      </c>
      <c r="EL29" s="107">
        <f t="shared" si="88"/>
        <v>0</v>
      </c>
      <c r="EM29" s="107">
        <f t="shared" si="89"/>
        <v>0</v>
      </c>
      <c r="EN29" s="107">
        <f t="shared" si="90"/>
        <v>0</v>
      </c>
      <c r="EO29" s="107">
        <f t="shared" si="91"/>
        <v>0</v>
      </c>
      <c r="EP29" s="107">
        <f t="shared" si="92"/>
        <v>0</v>
      </c>
      <c r="EQ29" s="107">
        <f t="shared" si="93"/>
        <v>0</v>
      </c>
    </row>
    <row r="30" spans="2:147" x14ac:dyDescent="0.2">
      <c r="B30" s="126">
        <f t="shared" si="18"/>
        <v>1</v>
      </c>
      <c r="C30" s="126" t="str">
        <f t="shared" ca="1" si="81"/>
        <v/>
      </c>
      <c r="D30" s="126" t="str">
        <f t="shared" ca="1" si="25"/>
        <v/>
      </c>
      <c r="E30" s="126"/>
      <c r="F30" s="127" t="str">
        <f ca="1">OFFSET(prihlasky!$H$1,$CB30,0)</f>
        <v/>
      </c>
      <c r="G30" s="127" t="str">
        <f ca="1">IF(OFFSET(prihlasky!$B$1,$CB30,0)="","",(OFFSET(prihlasky!$B$1,$CB30,0)))</f>
        <v/>
      </c>
      <c r="H30" s="127">
        <f ca="1">OFFSET(prihlasky!$I$1,$CB30,0)</f>
        <v>0</v>
      </c>
      <c r="I30" s="127" t="str">
        <f ca="1">UPPER(OFFSET(prihlasky!$A$1,$CB30,0))</f>
        <v/>
      </c>
      <c r="J30" s="127">
        <f t="shared" si="26"/>
        <v>0</v>
      </c>
      <c r="K30" s="159">
        <f t="shared" si="82"/>
        <v>0</v>
      </c>
      <c r="L30" s="131">
        <f t="shared" ca="1" si="27"/>
        <v>0</v>
      </c>
      <c r="M30" s="130" t="str">
        <f ca="1">IF(OR(K30=0,ISERROR(MATCH(I30,TKoef!E:E,0))),"",MATCH(I30,TKoef!E:E,0)-1)</f>
        <v/>
      </c>
      <c r="N30" s="129" t="str">
        <f ca="1">IF(M30="","",OFFSET(TKoef!$B$1,M30,0))</f>
        <v/>
      </c>
      <c r="O30" s="22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209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71">
        <f t="shared" si="28"/>
        <v>0</v>
      </c>
      <c r="BZ30" s="26">
        <f t="shared" si="29"/>
        <v>0</v>
      </c>
      <c r="CB30" s="39">
        <v>22</v>
      </c>
      <c r="CC30" s="16">
        <f t="shared" si="83"/>
        <v>0</v>
      </c>
      <c r="CD30" s="51">
        <f t="shared" ca="1" si="94"/>
        <v>0</v>
      </c>
      <c r="CE30" s="51">
        <f t="shared" ca="1" si="94"/>
        <v>0</v>
      </c>
      <c r="CF30" s="51">
        <f t="shared" ca="1" si="94"/>
        <v>0</v>
      </c>
      <c r="CG30" s="51">
        <f t="shared" ca="1" si="30"/>
        <v>0</v>
      </c>
      <c r="CH30" s="51"/>
      <c r="CI30" s="195">
        <f t="shared" si="31"/>
        <v>0</v>
      </c>
      <c r="CJ30" s="195">
        <f t="shared" si="32"/>
        <v>0</v>
      </c>
      <c r="CK30" s="195">
        <f t="shared" si="33"/>
        <v>0</v>
      </c>
      <c r="CL30" s="195">
        <f t="shared" si="34"/>
        <v>0</v>
      </c>
      <c r="CM30" s="195">
        <f t="shared" si="35"/>
        <v>0</v>
      </c>
      <c r="CN30" s="195">
        <f t="shared" si="36"/>
        <v>0</v>
      </c>
      <c r="CO30" s="195">
        <f t="shared" si="37"/>
        <v>0</v>
      </c>
      <c r="CP30" s="195">
        <f t="shared" si="38"/>
        <v>0</v>
      </c>
      <c r="CQ30" s="195">
        <f t="shared" si="39"/>
        <v>0</v>
      </c>
      <c r="CR30" s="195">
        <f t="shared" si="40"/>
        <v>0</v>
      </c>
      <c r="CT30" s="107">
        <f t="shared" si="41"/>
        <v>0</v>
      </c>
      <c r="CU30" s="107">
        <f t="shared" si="42"/>
        <v>0</v>
      </c>
      <c r="CV30" s="107">
        <f t="shared" si="43"/>
        <v>0</v>
      </c>
      <c r="CW30" s="107">
        <f t="shared" si="44"/>
        <v>0</v>
      </c>
      <c r="CX30" s="107">
        <f t="shared" si="45"/>
        <v>0</v>
      </c>
      <c r="CY30" s="107">
        <f t="shared" si="46"/>
        <v>0</v>
      </c>
      <c r="CZ30" s="107">
        <f t="shared" si="47"/>
        <v>0</v>
      </c>
      <c r="DA30" s="107">
        <f t="shared" si="48"/>
        <v>0</v>
      </c>
      <c r="DB30" s="107">
        <f t="shared" si="49"/>
        <v>0</v>
      </c>
      <c r="DC30" s="107">
        <f t="shared" si="50"/>
        <v>0</v>
      </c>
      <c r="DD30" s="107">
        <f t="shared" si="51"/>
        <v>0</v>
      </c>
      <c r="DE30" s="107">
        <f t="shared" si="52"/>
        <v>0</v>
      </c>
      <c r="DF30" s="107">
        <f t="shared" si="53"/>
        <v>0</v>
      </c>
      <c r="DG30" s="107">
        <f t="shared" si="54"/>
        <v>0</v>
      </c>
      <c r="DH30" s="107">
        <f t="shared" si="55"/>
        <v>0</v>
      </c>
      <c r="DI30" s="107">
        <f t="shared" si="56"/>
        <v>0</v>
      </c>
      <c r="DJ30" s="107">
        <f t="shared" si="57"/>
        <v>0</v>
      </c>
      <c r="DK30" s="107">
        <f t="shared" si="58"/>
        <v>0</v>
      </c>
      <c r="DL30" s="107">
        <f t="shared" si="59"/>
        <v>0</v>
      </c>
      <c r="DM30" s="107">
        <f t="shared" si="60"/>
        <v>0</v>
      </c>
      <c r="DN30" s="107">
        <f t="shared" si="61"/>
        <v>0</v>
      </c>
      <c r="DO30" s="107">
        <f t="shared" si="62"/>
        <v>0</v>
      </c>
      <c r="DP30" s="107">
        <f t="shared" si="63"/>
        <v>0</v>
      </c>
      <c r="DQ30" s="107">
        <f t="shared" si="64"/>
        <v>0</v>
      </c>
      <c r="DR30" s="107">
        <f t="shared" si="65"/>
        <v>0</v>
      </c>
      <c r="DS30" s="107">
        <f t="shared" si="66"/>
        <v>0</v>
      </c>
      <c r="DT30" s="107">
        <f t="shared" si="67"/>
        <v>0</v>
      </c>
      <c r="DU30" s="107">
        <f t="shared" si="68"/>
        <v>0</v>
      </c>
      <c r="DV30" s="107">
        <f t="shared" si="69"/>
        <v>0</v>
      </c>
      <c r="DW30" s="107">
        <f t="shared" si="70"/>
        <v>0</v>
      </c>
      <c r="DX30" s="107">
        <f t="shared" si="71"/>
        <v>0</v>
      </c>
      <c r="DY30" s="107">
        <f t="shared" si="72"/>
        <v>0</v>
      </c>
      <c r="DZ30" s="107">
        <f t="shared" si="73"/>
        <v>0</v>
      </c>
      <c r="EA30" s="107">
        <f t="shared" si="74"/>
        <v>0</v>
      </c>
      <c r="EB30" s="107">
        <f t="shared" si="75"/>
        <v>0</v>
      </c>
      <c r="EC30" s="107">
        <f t="shared" si="76"/>
        <v>0</v>
      </c>
      <c r="ED30" s="107">
        <f t="shared" si="77"/>
        <v>0</v>
      </c>
      <c r="EE30" s="107">
        <f t="shared" si="78"/>
        <v>0</v>
      </c>
      <c r="EF30" s="107">
        <f t="shared" si="79"/>
        <v>0</v>
      </c>
      <c r="EG30" s="107">
        <f t="shared" si="80"/>
        <v>0</v>
      </c>
      <c r="EH30" s="107">
        <f t="shared" si="84"/>
        <v>0</v>
      </c>
      <c r="EI30" s="107">
        <f t="shared" si="85"/>
        <v>0</v>
      </c>
      <c r="EJ30" s="107">
        <f t="shared" si="86"/>
        <v>0</v>
      </c>
      <c r="EK30" s="107">
        <f t="shared" si="87"/>
        <v>0</v>
      </c>
      <c r="EL30" s="107">
        <f t="shared" si="88"/>
        <v>0</v>
      </c>
      <c r="EM30" s="107">
        <f t="shared" si="89"/>
        <v>0</v>
      </c>
      <c r="EN30" s="107">
        <f t="shared" si="90"/>
        <v>0</v>
      </c>
      <c r="EO30" s="107">
        <f t="shared" si="91"/>
        <v>0</v>
      </c>
      <c r="EP30" s="107">
        <f t="shared" si="92"/>
        <v>0</v>
      </c>
      <c r="EQ30" s="107">
        <f t="shared" si="93"/>
        <v>0</v>
      </c>
    </row>
    <row r="31" spans="2:147" x14ac:dyDescent="0.2">
      <c r="B31" s="126">
        <f t="shared" si="18"/>
        <v>1</v>
      </c>
      <c r="C31" s="126" t="str">
        <f t="shared" ca="1" si="81"/>
        <v/>
      </c>
      <c r="D31" s="126" t="str">
        <f t="shared" ca="1" si="25"/>
        <v/>
      </c>
      <c r="E31" s="126"/>
      <c r="F31" s="127" t="str">
        <f ca="1">OFFSET(prihlasky!$H$1,$CB31,0)</f>
        <v/>
      </c>
      <c r="G31" s="127" t="str">
        <f ca="1">IF(OFFSET(prihlasky!$B$1,$CB31,0)="","",(OFFSET(prihlasky!$B$1,$CB31,0)))</f>
        <v/>
      </c>
      <c r="H31" s="127">
        <f ca="1">OFFSET(prihlasky!$I$1,$CB31,0)</f>
        <v>0</v>
      </c>
      <c r="I31" s="127" t="str">
        <f ca="1">UPPER(OFFSET(prihlasky!$A$1,$CB31,0))</f>
        <v/>
      </c>
      <c r="J31" s="127">
        <f t="shared" si="26"/>
        <v>0</v>
      </c>
      <c r="K31" s="159">
        <f t="shared" si="82"/>
        <v>0</v>
      </c>
      <c r="L31" s="131">
        <f t="shared" ca="1" si="27"/>
        <v>0</v>
      </c>
      <c r="M31" s="130" t="str">
        <f ca="1">IF(OR(K31=0,ISERROR(MATCH(I31,TKoef!E:E,0))),"",MATCH(I31,TKoef!E:E,0)-1)</f>
        <v/>
      </c>
      <c r="N31" s="129" t="str">
        <f ca="1">IF(M31="","",OFFSET(TKoef!$B$1,M31,0))</f>
        <v/>
      </c>
      <c r="O31" s="22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209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71">
        <f t="shared" si="28"/>
        <v>0</v>
      </c>
      <c r="BZ31" s="26">
        <f t="shared" si="29"/>
        <v>0</v>
      </c>
      <c r="CB31" s="39">
        <v>23</v>
      </c>
      <c r="CC31" s="16">
        <f t="shared" si="83"/>
        <v>0</v>
      </c>
      <c r="CD31" s="51">
        <f t="shared" ca="1" si="94"/>
        <v>0</v>
      </c>
      <c r="CE31" s="51">
        <f t="shared" ca="1" si="94"/>
        <v>0</v>
      </c>
      <c r="CF31" s="51">
        <f t="shared" ca="1" si="94"/>
        <v>0</v>
      </c>
      <c r="CG31" s="51">
        <f t="shared" ca="1" si="30"/>
        <v>0</v>
      </c>
      <c r="CH31" s="51"/>
      <c r="CI31" s="195">
        <f t="shared" si="31"/>
        <v>0</v>
      </c>
      <c r="CJ31" s="195">
        <f t="shared" si="32"/>
        <v>0</v>
      </c>
      <c r="CK31" s="195">
        <f t="shared" si="33"/>
        <v>0</v>
      </c>
      <c r="CL31" s="195">
        <f t="shared" si="34"/>
        <v>0</v>
      </c>
      <c r="CM31" s="195">
        <f t="shared" si="35"/>
        <v>0</v>
      </c>
      <c r="CN31" s="195">
        <f t="shared" si="36"/>
        <v>0</v>
      </c>
      <c r="CO31" s="195">
        <f t="shared" si="37"/>
        <v>0</v>
      </c>
      <c r="CP31" s="195">
        <f t="shared" si="38"/>
        <v>0</v>
      </c>
      <c r="CQ31" s="195">
        <f t="shared" si="39"/>
        <v>0</v>
      </c>
      <c r="CR31" s="195">
        <f t="shared" si="40"/>
        <v>0</v>
      </c>
      <c r="CT31" s="107">
        <f t="shared" si="41"/>
        <v>0</v>
      </c>
      <c r="CU31" s="107">
        <f t="shared" si="42"/>
        <v>0</v>
      </c>
      <c r="CV31" s="107">
        <f t="shared" si="43"/>
        <v>0</v>
      </c>
      <c r="CW31" s="107">
        <f t="shared" si="44"/>
        <v>0</v>
      </c>
      <c r="CX31" s="107">
        <f t="shared" si="45"/>
        <v>0</v>
      </c>
      <c r="CY31" s="107">
        <f t="shared" si="46"/>
        <v>0</v>
      </c>
      <c r="CZ31" s="107">
        <f t="shared" si="47"/>
        <v>0</v>
      </c>
      <c r="DA31" s="107">
        <f t="shared" si="48"/>
        <v>0</v>
      </c>
      <c r="DB31" s="107">
        <f t="shared" si="49"/>
        <v>0</v>
      </c>
      <c r="DC31" s="107">
        <f t="shared" si="50"/>
        <v>0</v>
      </c>
      <c r="DD31" s="107">
        <f t="shared" si="51"/>
        <v>0</v>
      </c>
      <c r="DE31" s="107">
        <f t="shared" si="52"/>
        <v>0</v>
      </c>
      <c r="DF31" s="107">
        <f t="shared" si="53"/>
        <v>0</v>
      </c>
      <c r="DG31" s="107">
        <f t="shared" si="54"/>
        <v>0</v>
      </c>
      <c r="DH31" s="107">
        <f t="shared" si="55"/>
        <v>0</v>
      </c>
      <c r="DI31" s="107">
        <f t="shared" si="56"/>
        <v>0</v>
      </c>
      <c r="DJ31" s="107">
        <f t="shared" si="57"/>
        <v>0</v>
      </c>
      <c r="DK31" s="107">
        <f t="shared" si="58"/>
        <v>0</v>
      </c>
      <c r="DL31" s="107">
        <f t="shared" si="59"/>
        <v>0</v>
      </c>
      <c r="DM31" s="107">
        <f t="shared" si="60"/>
        <v>0</v>
      </c>
      <c r="DN31" s="107">
        <f t="shared" si="61"/>
        <v>0</v>
      </c>
      <c r="DO31" s="107">
        <f t="shared" si="62"/>
        <v>0</v>
      </c>
      <c r="DP31" s="107">
        <f t="shared" si="63"/>
        <v>0</v>
      </c>
      <c r="DQ31" s="107">
        <f t="shared" si="64"/>
        <v>0</v>
      </c>
      <c r="DR31" s="107">
        <f t="shared" si="65"/>
        <v>0</v>
      </c>
      <c r="DS31" s="107">
        <f t="shared" si="66"/>
        <v>0</v>
      </c>
      <c r="DT31" s="107">
        <f t="shared" si="67"/>
        <v>0</v>
      </c>
      <c r="DU31" s="107">
        <f t="shared" si="68"/>
        <v>0</v>
      </c>
      <c r="DV31" s="107">
        <f t="shared" si="69"/>
        <v>0</v>
      </c>
      <c r="DW31" s="107">
        <f t="shared" si="70"/>
        <v>0</v>
      </c>
      <c r="DX31" s="107">
        <f t="shared" si="71"/>
        <v>0</v>
      </c>
      <c r="DY31" s="107">
        <f t="shared" si="72"/>
        <v>0</v>
      </c>
      <c r="DZ31" s="107">
        <f t="shared" si="73"/>
        <v>0</v>
      </c>
      <c r="EA31" s="107">
        <f t="shared" si="74"/>
        <v>0</v>
      </c>
      <c r="EB31" s="107">
        <f t="shared" si="75"/>
        <v>0</v>
      </c>
      <c r="EC31" s="107">
        <f t="shared" si="76"/>
        <v>0</v>
      </c>
      <c r="ED31" s="107">
        <f t="shared" si="77"/>
        <v>0</v>
      </c>
      <c r="EE31" s="107">
        <f t="shared" si="78"/>
        <v>0</v>
      </c>
      <c r="EF31" s="107">
        <f t="shared" si="79"/>
        <v>0</v>
      </c>
      <c r="EG31" s="107">
        <f t="shared" si="80"/>
        <v>0</v>
      </c>
      <c r="EH31" s="107">
        <f t="shared" si="84"/>
        <v>0</v>
      </c>
      <c r="EI31" s="107">
        <f t="shared" si="85"/>
        <v>0</v>
      </c>
      <c r="EJ31" s="107">
        <f t="shared" si="86"/>
        <v>0</v>
      </c>
      <c r="EK31" s="107">
        <f t="shared" si="87"/>
        <v>0</v>
      </c>
      <c r="EL31" s="107">
        <f t="shared" si="88"/>
        <v>0</v>
      </c>
      <c r="EM31" s="107">
        <f t="shared" si="89"/>
        <v>0</v>
      </c>
      <c r="EN31" s="107">
        <f t="shared" si="90"/>
        <v>0</v>
      </c>
      <c r="EO31" s="107">
        <f t="shared" si="91"/>
        <v>0</v>
      </c>
      <c r="EP31" s="107">
        <f t="shared" si="92"/>
        <v>0</v>
      </c>
      <c r="EQ31" s="107">
        <f t="shared" si="93"/>
        <v>0</v>
      </c>
    </row>
    <row r="32" spans="2:147" x14ac:dyDescent="0.2">
      <c r="B32" s="126">
        <f t="shared" si="18"/>
        <v>1</v>
      </c>
      <c r="C32" s="126" t="str">
        <f t="shared" ca="1" si="81"/>
        <v/>
      </c>
      <c r="D32" s="126" t="str">
        <f t="shared" ca="1" si="25"/>
        <v/>
      </c>
      <c r="E32" s="126"/>
      <c r="F32" s="127" t="str">
        <f ca="1">OFFSET(prihlasky!$H$1,$CB32,0)</f>
        <v/>
      </c>
      <c r="G32" s="127" t="str">
        <f ca="1">IF(OFFSET(prihlasky!$B$1,$CB32,0)="","",(OFFSET(prihlasky!$B$1,$CB32,0)))</f>
        <v/>
      </c>
      <c r="H32" s="127">
        <f ca="1">OFFSET(prihlasky!$I$1,$CB32,0)</f>
        <v>0</v>
      </c>
      <c r="I32" s="127" t="str">
        <f ca="1">UPPER(OFFSET(prihlasky!$A$1,$CB32,0))</f>
        <v/>
      </c>
      <c r="J32" s="127">
        <f t="shared" si="26"/>
        <v>0</v>
      </c>
      <c r="K32" s="159">
        <f t="shared" si="82"/>
        <v>0</v>
      </c>
      <c r="L32" s="131">
        <f t="shared" ca="1" si="27"/>
        <v>0</v>
      </c>
      <c r="M32" s="130" t="str">
        <f ca="1">IF(OR(K32=0,ISERROR(MATCH(I32,TKoef!E:E,0))),"",MATCH(I32,TKoef!E:E,0)-1)</f>
        <v/>
      </c>
      <c r="N32" s="129" t="str">
        <f ca="1">IF(M32="","",OFFSET(TKoef!$B$1,M32,0))</f>
        <v/>
      </c>
      <c r="O32" s="22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209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71">
        <f t="shared" si="28"/>
        <v>0</v>
      </c>
      <c r="BZ32" s="26">
        <f t="shared" si="29"/>
        <v>0</v>
      </c>
      <c r="CB32" s="39">
        <v>24</v>
      </c>
      <c r="CC32" s="16">
        <f t="shared" si="83"/>
        <v>0</v>
      </c>
      <c r="CD32" s="51">
        <f t="shared" ca="1" si="94"/>
        <v>0</v>
      </c>
      <c r="CE32" s="51">
        <f t="shared" ca="1" si="94"/>
        <v>0</v>
      </c>
      <c r="CF32" s="51">
        <f t="shared" ca="1" si="94"/>
        <v>0</v>
      </c>
      <c r="CG32" s="51">
        <f t="shared" ca="1" si="30"/>
        <v>0</v>
      </c>
      <c r="CH32" s="51"/>
      <c r="CI32" s="195">
        <f t="shared" si="31"/>
        <v>0</v>
      </c>
      <c r="CJ32" s="195">
        <f t="shared" si="32"/>
        <v>0</v>
      </c>
      <c r="CK32" s="195">
        <f t="shared" si="33"/>
        <v>0</v>
      </c>
      <c r="CL32" s="195">
        <f t="shared" si="34"/>
        <v>0</v>
      </c>
      <c r="CM32" s="195">
        <f t="shared" si="35"/>
        <v>0</v>
      </c>
      <c r="CN32" s="195">
        <f t="shared" si="36"/>
        <v>0</v>
      </c>
      <c r="CO32" s="195">
        <f t="shared" si="37"/>
        <v>0</v>
      </c>
      <c r="CP32" s="195">
        <f t="shared" si="38"/>
        <v>0</v>
      </c>
      <c r="CQ32" s="195">
        <f t="shared" si="39"/>
        <v>0</v>
      </c>
      <c r="CR32" s="195">
        <f t="shared" si="40"/>
        <v>0</v>
      </c>
      <c r="CT32" s="107">
        <f t="shared" si="41"/>
        <v>0</v>
      </c>
      <c r="CU32" s="107">
        <f t="shared" si="42"/>
        <v>0</v>
      </c>
      <c r="CV32" s="107">
        <f t="shared" si="43"/>
        <v>0</v>
      </c>
      <c r="CW32" s="107">
        <f t="shared" si="44"/>
        <v>0</v>
      </c>
      <c r="CX32" s="107">
        <f t="shared" si="45"/>
        <v>0</v>
      </c>
      <c r="CY32" s="107">
        <f t="shared" si="46"/>
        <v>0</v>
      </c>
      <c r="CZ32" s="107">
        <f t="shared" si="47"/>
        <v>0</v>
      </c>
      <c r="DA32" s="107">
        <f t="shared" si="48"/>
        <v>0</v>
      </c>
      <c r="DB32" s="107">
        <f t="shared" si="49"/>
        <v>0</v>
      </c>
      <c r="DC32" s="107">
        <f t="shared" si="50"/>
        <v>0</v>
      </c>
      <c r="DD32" s="107">
        <f t="shared" si="51"/>
        <v>0</v>
      </c>
      <c r="DE32" s="107">
        <f t="shared" si="52"/>
        <v>0</v>
      </c>
      <c r="DF32" s="107">
        <f t="shared" si="53"/>
        <v>0</v>
      </c>
      <c r="DG32" s="107">
        <f t="shared" si="54"/>
        <v>0</v>
      </c>
      <c r="DH32" s="107">
        <f t="shared" si="55"/>
        <v>0</v>
      </c>
      <c r="DI32" s="107">
        <f t="shared" si="56"/>
        <v>0</v>
      </c>
      <c r="DJ32" s="107">
        <f t="shared" si="57"/>
        <v>0</v>
      </c>
      <c r="DK32" s="107">
        <f t="shared" si="58"/>
        <v>0</v>
      </c>
      <c r="DL32" s="107">
        <f t="shared" si="59"/>
        <v>0</v>
      </c>
      <c r="DM32" s="107">
        <f t="shared" si="60"/>
        <v>0</v>
      </c>
      <c r="DN32" s="107">
        <f t="shared" si="61"/>
        <v>0</v>
      </c>
      <c r="DO32" s="107">
        <f t="shared" si="62"/>
        <v>0</v>
      </c>
      <c r="DP32" s="107">
        <f t="shared" si="63"/>
        <v>0</v>
      </c>
      <c r="DQ32" s="107">
        <f t="shared" si="64"/>
        <v>0</v>
      </c>
      <c r="DR32" s="107">
        <f t="shared" si="65"/>
        <v>0</v>
      </c>
      <c r="DS32" s="107">
        <f t="shared" si="66"/>
        <v>0</v>
      </c>
      <c r="DT32" s="107">
        <f t="shared" si="67"/>
        <v>0</v>
      </c>
      <c r="DU32" s="107">
        <f t="shared" si="68"/>
        <v>0</v>
      </c>
      <c r="DV32" s="107">
        <f t="shared" si="69"/>
        <v>0</v>
      </c>
      <c r="DW32" s="107">
        <f t="shared" si="70"/>
        <v>0</v>
      </c>
      <c r="DX32" s="107">
        <f t="shared" si="71"/>
        <v>0</v>
      </c>
      <c r="DY32" s="107">
        <f t="shared" si="72"/>
        <v>0</v>
      </c>
      <c r="DZ32" s="107">
        <f t="shared" si="73"/>
        <v>0</v>
      </c>
      <c r="EA32" s="107">
        <f t="shared" si="74"/>
        <v>0</v>
      </c>
      <c r="EB32" s="107">
        <f t="shared" si="75"/>
        <v>0</v>
      </c>
      <c r="EC32" s="107">
        <f t="shared" si="76"/>
        <v>0</v>
      </c>
      <c r="ED32" s="107">
        <f t="shared" si="77"/>
        <v>0</v>
      </c>
      <c r="EE32" s="107">
        <f t="shared" si="78"/>
        <v>0</v>
      </c>
      <c r="EF32" s="107">
        <f t="shared" si="79"/>
        <v>0</v>
      </c>
      <c r="EG32" s="107">
        <f t="shared" si="80"/>
        <v>0</v>
      </c>
      <c r="EH32" s="107">
        <f t="shared" si="84"/>
        <v>0</v>
      </c>
      <c r="EI32" s="107">
        <f t="shared" si="85"/>
        <v>0</v>
      </c>
      <c r="EJ32" s="107">
        <f t="shared" si="86"/>
        <v>0</v>
      </c>
      <c r="EK32" s="107">
        <f t="shared" si="87"/>
        <v>0</v>
      </c>
      <c r="EL32" s="107">
        <f t="shared" si="88"/>
        <v>0</v>
      </c>
      <c r="EM32" s="107">
        <f t="shared" si="89"/>
        <v>0</v>
      </c>
      <c r="EN32" s="107">
        <f t="shared" si="90"/>
        <v>0</v>
      </c>
      <c r="EO32" s="107">
        <f t="shared" si="91"/>
        <v>0</v>
      </c>
      <c r="EP32" s="107">
        <f t="shared" si="92"/>
        <v>0</v>
      </c>
      <c r="EQ32" s="107">
        <f t="shared" si="93"/>
        <v>0</v>
      </c>
    </row>
    <row r="33" spans="2:147" x14ac:dyDescent="0.2">
      <c r="B33" s="126">
        <f t="shared" si="18"/>
        <v>1</v>
      </c>
      <c r="C33" s="126" t="str">
        <f t="shared" ca="1" si="81"/>
        <v/>
      </c>
      <c r="D33" s="126" t="str">
        <f t="shared" ca="1" si="25"/>
        <v/>
      </c>
      <c r="E33" s="126"/>
      <c r="F33" s="127" t="str">
        <f ca="1">OFFSET(prihlasky!$H$1,$CB33,0)</f>
        <v/>
      </c>
      <c r="G33" s="127" t="str">
        <f ca="1">IF(OFFSET(prihlasky!$B$1,$CB33,0)="","",(OFFSET(prihlasky!$B$1,$CB33,0)))</f>
        <v/>
      </c>
      <c r="H33" s="127">
        <f ca="1">OFFSET(prihlasky!$I$1,$CB33,0)</f>
        <v>0</v>
      </c>
      <c r="I33" s="127" t="str">
        <f ca="1">UPPER(OFFSET(prihlasky!$A$1,$CB33,0))</f>
        <v/>
      </c>
      <c r="J33" s="127">
        <f t="shared" si="26"/>
        <v>0</v>
      </c>
      <c r="K33" s="159">
        <f t="shared" si="82"/>
        <v>0</v>
      </c>
      <c r="L33" s="131">
        <f t="shared" ca="1" si="27"/>
        <v>0</v>
      </c>
      <c r="M33" s="130" t="str">
        <f ca="1">IF(OR(K33=0,ISERROR(MATCH(I33,TKoef!E:E,0))),"",MATCH(I33,TKoef!E:E,0)-1)</f>
        <v/>
      </c>
      <c r="N33" s="129" t="str">
        <f ca="1">IF(M33="","",OFFSET(TKoef!$B$1,M33,0))</f>
        <v/>
      </c>
      <c r="O33" s="22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209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71">
        <f t="shared" si="28"/>
        <v>0</v>
      </c>
      <c r="BZ33" s="26">
        <f t="shared" si="29"/>
        <v>0</v>
      </c>
      <c r="CB33" s="39">
        <v>25</v>
      </c>
      <c r="CC33" s="16">
        <f t="shared" si="83"/>
        <v>0</v>
      </c>
      <c r="CD33" s="51">
        <f t="shared" ca="1" si="94"/>
        <v>0</v>
      </c>
      <c r="CE33" s="51">
        <f t="shared" ca="1" si="94"/>
        <v>0</v>
      </c>
      <c r="CF33" s="51">
        <f t="shared" ca="1" si="94"/>
        <v>0</v>
      </c>
      <c r="CG33" s="51">
        <f t="shared" ca="1" si="30"/>
        <v>0</v>
      </c>
      <c r="CH33" s="51"/>
      <c r="CI33" s="195">
        <f t="shared" si="31"/>
        <v>0</v>
      </c>
      <c r="CJ33" s="195">
        <f t="shared" si="32"/>
        <v>0</v>
      </c>
      <c r="CK33" s="195">
        <f t="shared" si="33"/>
        <v>0</v>
      </c>
      <c r="CL33" s="195">
        <f t="shared" si="34"/>
        <v>0</v>
      </c>
      <c r="CM33" s="195">
        <f t="shared" si="35"/>
        <v>0</v>
      </c>
      <c r="CN33" s="195">
        <f t="shared" si="36"/>
        <v>0</v>
      </c>
      <c r="CO33" s="195">
        <f t="shared" si="37"/>
        <v>0</v>
      </c>
      <c r="CP33" s="195">
        <f t="shared" si="38"/>
        <v>0</v>
      </c>
      <c r="CQ33" s="195">
        <f t="shared" si="39"/>
        <v>0</v>
      </c>
      <c r="CR33" s="195">
        <f t="shared" si="40"/>
        <v>0</v>
      </c>
      <c r="CT33" s="107">
        <f t="shared" si="41"/>
        <v>0</v>
      </c>
      <c r="CU33" s="107">
        <f t="shared" si="42"/>
        <v>0</v>
      </c>
      <c r="CV33" s="107">
        <f t="shared" si="43"/>
        <v>0</v>
      </c>
      <c r="CW33" s="107">
        <f t="shared" si="44"/>
        <v>0</v>
      </c>
      <c r="CX33" s="107">
        <f t="shared" si="45"/>
        <v>0</v>
      </c>
      <c r="CY33" s="107">
        <f t="shared" si="46"/>
        <v>0</v>
      </c>
      <c r="CZ33" s="107">
        <f t="shared" si="47"/>
        <v>0</v>
      </c>
      <c r="DA33" s="107">
        <f t="shared" si="48"/>
        <v>0</v>
      </c>
      <c r="DB33" s="107">
        <f t="shared" si="49"/>
        <v>0</v>
      </c>
      <c r="DC33" s="107">
        <f t="shared" si="50"/>
        <v>0</v>
      </c>
      <c r="DD33" s="107">
        <f t="shared" si="51"/>
        <v>0</v>
      </c>
      <c r="DE33" s="107">
        <f t="shared" si="52"/>
        <v>0</v>
      </c>
      <c r="DF33" s="107">
        <f t="shared" si="53"/>
        <v>0</v>
      </c>
      <c r="DG33" s="107">
        <f t="shared" si="54"/>
        <v>0</v>
      </c>
      <c r="DH33" s="107">
        <f t="shared" si="55"/>
        <v>0</v>
      </c>
      <c r="DI33" s="107">
        <f t="shared" si="56"/>
        <v>0</v>
      </c>
      <c r="DJ33" s="107">
        <f t="shared" si="57"/>
        <v>0</v>
      </c>
      <c r="DK33" s="107">
        <f t="shared" si="58"/>
        <v>0</v>
      </c>
      <c r="DL33" s="107">
        <f t="shared" si="59"/>
        <v>0</v>
      </c>
      <c r="DM33" s="107">
        <f t="shared" si="60"/>
        <v>0</v>
      </c>
      <c r="DN33" s="107">
        <f t="shared" si="61"/>
        <v>0</v>
      </c>
      <c r="DO33" s="107">
        <f t="shared" si="62"/>
        <v>0</v>
      </c>
      <c r="DP33" s="107">
        <f t="shared" si="63"/>
        <v>0</v>
      </c>
      <c r="DQ33" s="107">
        <f t="shared" si="64"/>
        <v>0</v>
      </c>
      <c r="DR33" s="107">
        <f t="shared" si="65"/>
        <v>0</v>
      </c>
      <c r="DS33" s="107">
        <f t="shared" si="66"/>
        <v>0</v>
      </c>
      <c r="DT33" s="107">
        <f t="shared" si="67"/>
        <v>0</v>
      </c>
      <c r="DU33" s="107">
        <f t="shared" si="68"/>
        <v>0</v>
      </c>
      <c r="DV33" s="107">
        <f t="shared" si="69"/>
        <v>0</v>
      </c>
      <c r="DW33" s="107">
        <f t="shared" si="70"/>
        <v>0</v>
      </c>
      <c r="DX33" s="107">
        <f t="shared" si="71"/>
        <v>0</v>
      </c>
      <c r="DY33" s="107">
        <f t="shared" si="72"/>
        <v>0</v>
      </c>
      <c r="DZ33" s="107">
        <f t="shared" si="73"/>
        <v>0</v>
      </c>
      <c r="EA33" s="107">
        <f t="shared" si="74"/>
        <v>0</v>
      </c>
      <c r="EB33" s="107">
        <f t="shared" si="75"/>
        <v>0</v>
      </c>
      <c r="EC33" s="107">
        <f t="shared" si="76"/>
        <v>0</v>
      </c>
      <c r="ED33" s="107">
        <f t="shared" si="77"/>
        <v>0</v>
      </c>
      <c r="EE33" s="107">
        <f t="shared" si="78"/>
        <v>0</v>
      </c>
      <c r="EF33" s="107">
        <f t="shared" si="79"/>
        <v>0</v>
      </c>
      <c r="EG33" s="107">
        <f t="shared" si="80"/>
        <v>0</v>
      </c>
      <c r="EH33" s="107">
        <f t="shared" si="84"/>
        <v>0</v>
      </c>
      <c r="EI33" s="107">
        <f t="shared" si="85"/>
        <v>0</v>
      </c>
      <c r="EJ33" s="107">
        <f t="shared" si="86"/>
        <v>0</v>
      </c>
      <c r="EK33" s="107">
        <f t="shared" si="87"/>
        <v>0</v>
      </c>
      <c r="EL33" s="107">
        <f t="shared" si="88"/>
        <v>0</v>
      </c>
      <c r="EM33" s="107">
        <f t="shared" si="89"/>
        <v>0</v>
      </c>
      <c r="EN33" s="107">
        <f t="shared" si="90"/>
        <v>0</v>
      </c>
      <c r="EO33" s="107">
        <f t="shared" si="91"/>
        <v>0</v>
      </c>
      <c r="EP33" s="107">
        <f t="shared" si="92"/>
        <v>0</v>
      </c>
      <c r="EQ33" s="107">
        <f t="shared" si="93"/>
        <v>0</v>
      </c>
    </row>
    <row r="34" spans="2:147" x14ac:dyDescent="0.2">
      <c r="B34" s="126">
        <f t="shared" si="18"/>
        <v>1</v>
      </c>
      <c r="C34" s="126" t="str">
        <f t="shared" ca="1" si="81"/>
        <v/>
      </c>
      <c r="D34" s="126" t="str">
        <f t="shared" ca="1" si="25"/>
        <v/>
      </c>
      <c r="E34" s="126"/>
      <c r="F34" s="127" t="str">
        <f ca="1">OFFSET(prihlasky!$H$1,$CB34,0)</f>
        <v/>
      </c>
      <c r="G34" s="127" t="str">
        <f ca="1">IF(OFFSET(prihlasky!$B$1,$CB34,0)="","",(OFFSET(prihlasky!$B$1,$CB34,0)))</f>
        <v/>
      </c>
      <c r="H34" s="127">
        <f ca="1">OFFSET(prihlasky!$I$1,$CB34,0)</f>
        <v>0</v>
      </c>
      <c r="I34" s="127" t="str">
        <f ca="1">UPPER(OFFSET(prihlasky!$A$1,$CB34,0))</f>
        <v/>
      </c>
      <c r="J34" s="127">
        <f t="shared" si="26"/>
        <v>0</v>
      </c>
      <c r="K34" s="159">
        <f t="shared" si="82"/>
        <v>0</v>
      </c>
      <c r="L34" s="131">
        <f t="shared" ca="1" si="27"/>
        <v>0</v>
      </c>
      <c r="M34" s="130" t="str">
        <f ca="1">IF(OR(K34=0,ISERROR(MATCH(I34,TKoef!E:E,0))),"",MATCH(I34,TKoef!E:E,0)-1)</f>
        <v/>
      </c>
      <c r="N34" s="129" t="str">
        <f ca="1">IF(M34="","",OFFSET(TKoef!$B$1,M34,0))</f>
        <v/>
      </c>
      <c r="O34" s="22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209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71">
        <f t="shared" si="28"/>
        <v>0</v>
      </c>
      <c r="BZ34" s="26">
        <f t="shared" si="29"/>
        <v>0</v>
      </c>
      <c r="CB34" s="39">
        <v>26</v>
      </c>
      <c r="CC34" s="16">
        <f t="shared" si="83"/>
        <v>0</v>
      </c>
      <c r="CD34" s="51">
        <f t="shared" ca="1" si="94"/>
        <v>0</v>
      </c>
      <c r="CE34" s="51">
        <f t="shared" ca="1" si="94"/>
        <v>0</v>
      </c>
      <c r="CF34" s="51">
        <f t="shared" ca="1" si="94"/>
        <v>0</v>
      </c>
      <c r="CG34" s="51">
        <f t="shared" ca="1" si="30"/>
        <v>0</v>
      </c>
      <c r="CH34" s="51"/>
      <c r="CI34" s="195">
        <f t="shared" si="31"/>
        <v>0</v>
      </c>
      <c r="CJ34" s="195">
        <f t="shared" si="32"/>
        <v>0</v>
      </c>
      <c r="CK34" s="195">
        <f t="shared" si="33"/>
        <v>0</v>
      </c>
      <c r="CL34" s="195">
        <f t="shared" si="34"/>
        <v>0</v>
      </c>
      <c r="CM34" s="195">
        <f t="shared" si="35"/>
        <v>0</v>
      </c>
      <c r="CN34" s="195">
        <f t="shared" si="36"/>
        <v>0</v>
      </c>
      <c r="CO34" s="195">
        <f t="shared" si="37"/>
        <v>0</v>
      </c>
      <c r="CP34" s="195">
        <f t="shared" si="38"/>
        <v>0</v>
      </c>
      <c r="CQ34" s="195">
        <f t="shared" si="39"/>
        <v>0</v>
      </c>
      <c r="CR34" s="195">
        <f t="shared" si="40"/>
        <v>0</v>
      </c>
      <c r="CT34" s="107">
        <f t="shared" si="41"/>
        <v>0</v>
      </c>
      <c r="CU34" s="107">
        <f t="shared" si="42"/>
        <v>0</v>
      </c>
      <c r="CV34" s="107">
        <f t="shared" si="43"/>
        <v>0</v>
      </c>
      <c r="CW34" s="107">
        <f t="shared" si="44"/>
        <v>0</v>
      </c>
      <c r="CX34" s="107">
        <f t="shared" si="45"/>
        <v>0</v>
      </c>
      <c r="CY34" s="107">
        <f t="shared" si="46"/>
        <v>0</v>
      </c>
      <c r="CZ34" s="107">
        <f t="shared" si="47"/>
        <v>0</v>
      </c>
      <c r="DA34" s="107">
        <f t="shared" si="48"/>
        <v>0</v>
      </c>
      <c r="DB34" s="107">
        <f t="shared" si="49"/>
        <v>0</v>
      </c>
      <c r="DC34" s="107">
        <f t="shared" si="50"/>
        <v>0</v>
      </c>
      <c r="DD34" s="107">
        <f t="shared" si="51"/>
        <v>0</v>
      </c>
      <c r="DE34" s="107">
        <f t="shared" si="52"/>
        <v>0</v>
      </c>
      <c r="DF34" s="107">
        <f t="shared" si="53"/>
        <v>0</v>
      </c>
      <c r="DG34" s="107">
        <f t="shared" si="54"/>
        <v>0</v>
      </c>
      <c r="DH34" s="107">
        <f t="shared" si="55"/>
        <v>0</v>
      </c>
      <c r="DI34" s="107">
        <f t="shared" si="56"/>
        <v>0</v>
      </c>
      <c r="DJ34" s="107">
        <f t="shared" si="57"/>
        <v>0</v>
      </c>
      <c r="DK34" s="107">
        <f t="shared" si="58"/>
        <v>0</v>
      </c>
      <c r="DL34" s="107">
        <f t="shared" si="59"/>
        <v>0</v>
      </c>
      <c r="DM34" s="107">
        <f t="shared" si="60"/>
        <v>0</v>
      </c>
      <c r="DN34" s="107">
        <f t="shared" si="61"/>
        <v>0</v>
      </c>
      <c r="DO34" s="107">
        <f t="shared" si="62"/>
        <v>0</v>
      </c>
      <c r="DP34" s="107">
        <f t="shared" si="63"/>
        <v>0</v>
      </c>
      <c r="DQ34" s="107">
        <f t="shared" si="64"/>
        <v>0</v>
      </c>
      <c r="DR34" s="107">
        <f t="shared" si="65"/>
        <v>0</v>
      </c>
      <c r="DS34" s="107">
        <f t="shared" si="66"/>
        <v>0</v>
      </c>
      <c r="DT34" s="107">
        <f t="shared" si="67"/>
        <v>0</v>
      </c>
      <c r="DU34" s="107">
        <f t="shared" si="68"/>
        <v>0</v>
      </c>
      <c r="DV34" s="107">
        <f t="shared" si="69"/>
        <v>0</v>
      </c>
      <c r="DW34" s="107">
        <f t="shared" si="70"/>
        <v>0</v>
      </c>
      <c r="DX34" s="107">
        <f t="shared" si="71"/>
        <v>0</v>
      </c>
      <c r="DY34" s="107">
        <f t="shared" si="72"/>
        <v>0</v>
      </c>
      <c r="DZ34" s="107">
        <f t="shared" si="73"/>
        <v>0</v>
      </c>
      <c r="EA34" s="107">
        <f t="shared" si="74"/>
        <v>0</v>
      </c>
      <c r="EB34" s="107">
        <f t="shared" si="75"/>
        <v>0</v>
      </c>
      <c r="EC34" s="107">
        <f t="shared" si="76"/>
        <v>0</v>
      </c>
      <c r="ED34" s="107">
        <f t="shared" si="77"/>
        <v>0</v>
      </c>
      <c r="EE34" s="107">
        <f t="shared" si="78"/>
        <v>0</v>
      </c>
      <c r="EF34" s="107">
        <f t="shared" si="79"/>
        <v>0</v>
      </c>
      <c r="EG34" s="107">
        <f t="shared" si="80"/>
        <v>0</v>
      </c>
      <c r="EH34" s="107">
        <f t="shared" si="84"/>
        <v>0</v>
      </c>
      <c r="EI34" s="107">
        <f t="shared" si="85"/>
        <v>0</v>
      </c>
      <c r="EJ34" s="107">
        <f t="shared" si="86"/>
        <v>0</v>
      </c>
      <c r="EK34" s="107">
        <f t="shared" si="87"/>
        <v>0</v>
      </c>
      <c r="EL34" s="107">
        <f t="shared" si="88"/>
        <v>0</v>
      </c>
      <c r="EM34" s="107">
        <f t="shared" si="89"/>
        <v>0</v>
      </c>
      <c r="EN34" s="107">
        <f t="shared" si="90"/>
        <v>0</v>
      </c>
      <c r="EO34" s="107">
        <f t="shared" si="91"/>
        <v>0</v>
      </c>
      <c r="EP34" s="107">
        <f t="shared" si="92"/>
        <v>0</v>
      </c>
      <c r="EQ34" s="107">
        <f t="shared" si="93"/>
        <v>0</v>
      </c>
    </row>
    <row r="35" spans="2:147" x14ac:dyDescent="0.2">
      <c r="B35" s="126">
        <f t="shared" si="18"/>
        <v>1</v>
      </c>
      <c r="C35" s="126" t="str">
        <f t="shared" ca="1" si="81"/>
        <v/>
      </c>
      <c r="D35" s="126" t="str">
        <f t="shared" ca="1" si="25"/>
        <v/>
      </c>
      <c r="E35" s="126"/>
      <c r="F35" s="127" t="str">
        <f ca="1">OFFSET(prihlasky!$H$1,$CB35,0)</f>
        <v/>
      </c>
      <c r="G35" s="127" t="str">
        <f ca="1">IF(OFFSET(prihlasky!$B$1,$CB35,0)="","",(OFFSET(prihlasky!$B$1,$CB35,0)))</f>
        <v/>
      </c>
      <c r="H35" s="127">
        <f ca="1">OFFSET(prihlasky!$I$1,$CB35,0)</f>
        <v>0</v>
      </c>
      <c r="I35" s="127" t="str">
        <f ca="1">UPPER(OFFSET(prihlasky!$A$1,$CB35,0))</f>
        <v/>
      </c>
      <c r="J35" s="127">
        <f t="shared" si="26"/>
        <v>0</v>
      </c>
      <c r="K35" s="159">
        <f t="shared" si="82"/>
        <v>0</v>
      </c>
      <c r="L35" s="131">
        <f t="shared" ca="1" si="27"/>
        <v>0</v>
      </c>
      <c r="M35" s="130" t="str">
        <f ca="1">IF(OR(K35=0,ISERROR(MATCH(I35,TKoef!E:E,0))),"",MATCH(I35,TKoef!E:E,0)-1)</f>
        <v/>
      </c>
      <c r="N35" s="129" t="str">
        <f ca="1">IF(M35="","",OFFSET(TKoef!$B$1,M35,0))</f>
        <v/>
      </c>
      <c r="O35" s="22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209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71">
        <f t="shared" si="28"/>
        <v>0</v>
      </c>
      <c r="BZ35" s="26">
        <f t="shared" si="29"/>
        <v>0</v>
      </c>
      <c r="CB35" s="39">
        <v>27</v>
      </c>
      <c r="CC35" s="16">
        <f t="shared" si="83"/>
        <v>0</v>
      </c>
      <c r="CD35" s="51">
        <f t="shared" ca="1" si="94"/>
        <v>0</v>
      </c>
      <c r="CE35" s="51">
        <f t="shared" ca="1" si="94"/>
        <v>0</v>
      </c>
      <c r="CF35" s="51">
        <f t="shared" ca="1" si="94"/>
        <v>0</v>
      </c>
      <c r="CG35" s="51">
        <f t="shared" ca="1" si="30"/>
        <v>0</v>
      </c>
      <c r="CH35" s="51"/>
      <c r="CI35" s="195">
        <f t="shared" si="31"/>
        <v>0</v>
      </c>
      <c r="CJ35" s="195">
        <f t="shared" si="32"/>
        <v>0</v>
      </c>
      <c r="CK35" s="195">
        <f t="shared" si="33"/>
        <v>0</v>
      </c>
      <c r="CL35" s="195">
        <f t="shared" si="34"/>
        <v>0</v>
      </c>
      <c r="CM35" s="195">
        <f t="shared" si="35"/>
        <v>0</v>
      </c>
      <c r="CN35" s="195">
        <f t="shared" si="36"/>
        <v>0</v>
      </c>
      <c r="CO35" s="195">
        <f t="shared" si="37"/>
        <v>0</v>
      </c>
      <c r="CP35" s="195">
        <f t="shared" si="38"/>
        <v>0</v>
      </c>
      <c r="CQ35" s="195">
        <f t="shared" si="39"/>
        <v>0</v>
      </c>
      <c r="CR35" s="195">
        <f t="shared" si="40"/>
        <v>0</v>
      </c>
      <c r="CT35" s="107">
        <f t="shared" si="41"/>
        <v>0</v>
      </c>
      <c r="CU35" s="107">
        <f t="shared" si="42"/>
        <v>0</v>
      </c>
      <c r="CV35" s="107">
        <f t="shared" si="43"/>
        <v>0</v>
      </c>
      <c r="CW35" s="107">
        <f t="shared" si="44"/>
        <v>0</v>
      </c>
      <c r="CX35" s="107">
        <f t="shared" si="45"/>
        <v>0</v>
      </c>
      <c r="CY35" s="107">
        <f t="shared" si="46"/>
        <v>0</v>
      </c>
      <c r="CZ35" s="107">
        <f t="shared" si="47"/>
        <v>0</v>
      </c>
      <c r="DA35" s="107">
        <f t="shared" si="48"/>
        <v>0</v>
      </c>
      <c r="DB35" s="107">
        <f t="shared" si="49"/>
        <v>0</v>
      </c>
      <c r="DC35" s="107">
        <f t="shared" si="50"/>
        <v>0</v>
      </c>
      <c r="DD35" s="107">
        <f t="shared" si="51"/>
        <v>0</v>
      </c>
      <c r="DE35" s="107">
        <f t="shared" si="52"/>
        <v>0</v>
      </c>
      <c r="DF35" s="107">
        <f t="shared" si="53"/>
        <v>0</v>
      </c>
      <c r="DG35" s="107">
        <f t="shared" si="54"/>
        <v>0</v>
      </c>
      <c r="DH35" s="107">
        <f t="shared" si="55"/>
        <v>0</v>
      </c>
      <c r="DI35" s="107">
        <f t="shared" si="56"/>
        <v>0</v>
      </c>
      <c r="DJ35" s="107">
        <f t="shared" si="57"/>
        <v>0</v>
      </c>
      <c r="DK35" s="107">
        <f t="shared" si="58"/>
        <v>0</v>
      </c>
      <c r="DL35" s="107">
        <f t="shared" si="59"/>
        <v>0</v>
      </c>
      <c r="DM35" s="107">
        <f t="shared" si="60"/>
        <v>0</v>
      </c>
      <c r="DN35" s="107">
        <f t="shared" si="61"/>
        <v>0</v>
      </c>
      <c r="DO35" s="107">
        <f t="shared" si="62"/>
        <v>0</v>
      </c>
      <c r="DP35" s="107">
        <f t="shared" si="63"/>
        <v>0</v>
      </c>
      <c r="DQ35" s="107">
        <f t="shared" si="64"/>
        <v>0</v>
      </c>
      <c r="DR35" s="107">
        <f t="shared" si="65"/>
        <v>0</v>
      </c>
      <c r="DS35" s="107">
        <f t="shared" si="66"/>
        <v>0</v>
      </c>
      <c r="DT35" s="107">
        <f t="shared" si="67"/>
        <v>0</v>
      </c>
      <c r="DU35" s="107">
        <f t="shared" si="68"/>
        <v>0</v>
      </c>
      <c r="DV35" s="107">
        <f t="shared" si="69"/>
        <v>0</v>
      </c>
      <c r="DW35" s="107">
        <f t="shared" si="70"/>
        <v>0</v>
      </c>
      <c r="DX35" s="107">
        <f t="shared" si="71"/>
        <v>0</v>
      </c>
      <c r="DY35" s="107">
        <f t="shared" si="72"/>
        <v>0</v>
      </c>
      <c r="DZ35" s="107">
        <f t="shared" si="73"/>
        <v>0</v>
      </c>
      <c r="EA35" s="107">
        <f t="shared" si="74"/>
        <v>0</v>
      </c>
      <c r="EB35" s="107">
        <f t="shared" si="75"/>
        <v>0</v>
      </c>
      <c r="EC35" s="107">
        <f t="shared" si="76"/>
        <v>0</v>
      </c>
      <c r="ED35" s="107">
        <f t="shared" si="77"/>
        <v>0</v>
      </c>
      <c r="EE35" s="107">
        <f t="shared" si="78"/>
        <v>0</v>
      </c>
      <c r="EF35" s="107">
        <f t="shared" si="79"/>
        <v>0</v>
      </c>
      <c r="EG35" s="107">
        <f t="shared" si="80"/>
        <v>0</v>
      </c>
      <c r="EH35" s="107">
        <f t="shared" si="84"/>
        <v>0</v>
      </c>
      <c r="EI35" s="107">
        <f t="shared" si="85"/>
        <v>0</v>
      </c>
      <c r="EJ35" s="107">
        <f t="shared" si="86"/>
        <v>0</v>
      </c>
      <c r="EK35" s="107">
        <f t="shared" si="87"/>
        <v>0</v>
      </c>
      <c r="EL35" s="107">
        <f t="shared" si="88"/>
        <v>0</v>
      </c>
      <c r="EM35" s="107">
        <f t="shared" si="89"/>
        <v>0</v>
      </c>
      <c r="EN35" s="107">
        <f t="shared" si="90"/>
        <v>0</v>
      </c>
      <c r="EO35" s="107">
        <f t="shared" si="91"/>
        <v>0</v>
      </c>
      <c r="EP35" s="107">
        <f t="shared" si="92"/>
        <v>0</v>
      </c>
      <c r="EQ35" s="107">
        <f t="shared" si="93"/>
        <v>0</v>
      </c>
    </row>
    <row r="36" spans="2:147" x14ac:dyDescent="0.2">
      <c r="B36" s="126">
        <f t="shared" si="18"/>
        <v>1</v>
      </c>
      <c r="C36" s="126" t="str">
        <f t="shared" ca="1" si="81"/>
        <v/>
      </c>
      <c r="D36" s="126" t="str">
        <f t="shared" ca="1" si="25"/>
        <v/>
      </c>
      <c r="E36" s="126"/>
      <c r="F36" s="127" t="str">
        <f ca="1">OFFSET(prihlasky!$H$1,$CB36,0)</f>
        <v/>
      </c>
      <c r="G36" s="127" t="str">
        <f ca="1">IF(OFFSET(prihlasky!$B$1,$CB36,0)="","",(OFFSET(prihlasky!$B$1,$CB36,0)))</f>
        <v/>
      </c>
      <c r="H36" s="127">
        <f ca="1">OFFSET(prihlasky!$I$1,$CB36,0)</f>
        <v>0</v>
      </c>
      <c r="I36" s="127" t="str">
        <f ca="1">UPPER(OFFSET(prihlasky!$A$1,$CB36,0))</f>
        <v/>
      </c>
      <c r="J36" s="127">
        <f t="shared" si="26"/>
        <v>0</v>
      </c>
      <c r="K36" s="159">
        <f t="shared" si="82"/>
        <v>0</v>
      </c>
      <c r="L36" s="131">
        <f t="shared" ca="1" si="27"/>
        <v>0</v>
      </c>
      <c r="M36" s="130" t="str">
        <f ca="1">IF(OR(K36=0,ISERROR(MATCH(I36,TKoef!E:E,0))),"",MATCH(I36,TKoef!E:E,0)-1)</f>
        <v/>
      </c>
      <c r="N36" s="129" t="str">
        <f ca="1">IF(M36="","",OFFSET(TKoef!$B$1,M36,0))</f>
        <v/>
      </c>
      <c r="O36" s="22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209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71">
        <f t="shared" si="28"/>
        <v>0</v>
      </c>
      <c r="BZ36" s="26">
        <f t="shared" si="29"/>
        <v>0</v>
      </c>
      <c r="CB36" s="39">
        <v>28</v>
      </c>
      <c r="CC36" s="16">
        <f t="shared" si="83"/>
        <v>0</v>
      </c>
      <c r="CD36" s="51">
        <f t="shared" ca="1" si="94"/>
        <v>0</v>
      </c>
      <c r="CE36" s="51">
        <f t="shared" ca="1" si="94"/>
        <v>0</v>
      </c>
      <c r="CF36" s="51">
        <f t="shared" ca="1" si="94"/>
        <v>0</v>
      </c>
      <c r="CG36" s="51">
        <f t="shared" ca="1" si="30"/>
        <v>0</v>
      </c>
      <c r="CH36" s="51"/>
      <c r="CI36" s="195">
        <f t="shared" si="31"/>
        <v>0</v>
      </c>
      <c r="CJ36" s="195">
        <f t="shared" si="32"/>
        <v>0</v>
      </c>
      <c r="CK36" s="195">
        <f t="shared" si="33"/>
        <v>0</v>
      </c>
      <c r="CL36" s="195">
        <f t="shared" si="34"/>
        <v>0</v>
      </c>
      <c r="CM36" s="195">
        <f t="shared" si="35"/>
        <v>0</v>
      </c>
      <c r="CN36" s="195">
        <f t="shared" si="36"/>
        <v>0</v>
      </c>
      <c r="CO36" s="195">
        <f t="shared" si="37"/>
        <v>0</v>
      </c>
      <c r="CP36" s="195">
        <f t="shared" si="38"/>
        <v>0</v>
      </c>
      <c r="CQ36" s="195">
        <f t="shared" si="39"/>
        <v>0</v>
      </c>
      <c r="CR36" s="195">
        <f t="shared" si="40"/>
        <v>0</v>
      </c>
      <c r="CT36" s="107">
        <f t="shared" si="41"/>
        <v>0</v>
      </c>
      <c r="CU36" s="107">
        <f t="shared" si="42"/>
        <v>0</v>
      </c>
      <c r="CV36" s="107">
        <f t="shared" si="43"/>
        <v>0</v>
      </c>
      <c r="CW36" s="107">
        <f t="shared" si="44"/>
        <v>0</v>
      </c>
      <c r="CX36" s="107">
        <f t="shared" si="45"/>
        <v>0</v>
      </c>
      <c r="CY36" s="107">
        <f t="shared" si="46"/>
        <v>0</v>
      </c>
      <c r="CZ36" s="107">
        <f t="shared" si="47"/>
        <v>0</v>
      </c>
      <c r="DA36" s="107">
        <f t="shared" si="48"/>
        <v>0</v>
      </c>
      <c r="DB36" s="107">
        <f t="shared" si="49"/>
        <v>0</v>
      </c>
      <c r="DC36" s="107">
        <f t="shared" si="50"/>
        <v>0</v>
      </c>
      <c r="DD36" s="107">
        <f t="shared" si="51"/>
        <v>0</v>
      </c>
      <c r="DE36" s="107">
        <f t="shared" si="52"/>
        <v>0</v>
      </c>
      <c r="DF36" s="107">
        <f t="shared" si="53"/>
        <v>0</v>
      </c>
      <c r="DG36" s="107">
        <f t="shared" si="54"/>
        <v>0</v>
      </c>
      <c r="DH36" s="107">
        <f t="shared" si="55"/>
        <v>0</v>
      </c>
      <c r="DI36" s="107">
        <f t="shared" si="56"/>
        <v>0</v>
      </c>
      <c r="DJ36" s="107">
        <f t="shared" si="57"/>
        <v>0</v>
      </c>
      <c r="DK36" s="107">
        <f t="shared" si="58"/>
        <v>0</v>
      </c>
      <c r="DL36" s="107">
        <f t="shared" si="59"/>
        <v>0</v>
      </c>
      <c r="DM36" s="107">
        <f t="shared" si="60"/>
        <v>0</v>
      </c>
      <c r="DN36" s="107">
        <f t="shared" si="61"/>
        <v>0</v>
      </c>
      <c r="DO36" s="107">
        <f t="shared" si="62"/>
        <v>0</v>
      </c>
      <c r="DP36" s="107">
        <f t="shared" si="63"/>
        <v>0</v>
      </c>
      <c r="DQ36" s="107">
        <f t="shared" si="64"/>
        <v>0</v>
      </c>
      <c r="DR36" s="107">
        <f t="shared" si="65"/>
        <v>0</v>
      </c>
      <c r="DS36" s="107">
        <f t="shared" si="66"/>
        <v>0</v>
      </c>
      <c r="DT36" s="107">
        <f t="shared" si="67"/>
        <v>0</v>
      </c>
      <c r="DU36" s="107">
        <f t="shared" si="68"/>
        <v>0</v>
      </c>
      <c r="DV36" s="107">
        <f t="shared" si="69"/>
        <v>0</v>
      </c>
      <c r="DW36" s="107">
        <f t="shared" si="70"/>
        <v>0</v>
      </c>
      <c r="DX36" s="107">
        <f t="shared" si="71"/>
        <v>0</v>
      </c>
      <c r="DY36" s="107">
        <f t="shared" si="72"/>
        <v>0</v>
      </c>
      <c r="DZ36" s="107">
        <f t="shared" si="73"/>
        <v>0</v>
      </c>
      <c r="EA36" s="107">
        <f t="shared" si="74"/>
        <v>0</v>
      </c>
      <c r="EB36" s="107">
        <f t="shared" si="75"/>
        <v>0</v>
      </c>
      <c r="EC36" s="107">
        <f t="shared" si="76"/>
        <v>0</v>
      </c>
      <c r="ED36" s="107">
        <f t="shared" si="77"/>
        <v>0</v>
      </c>
      <c r="EE36" s="107">
        <f t="shared" si="78"/>
        <v>0</v>
      </c>
      <c r="EF36" s="107">
        <f t="shared" si="79"/>
        <v>0</v>
      </c>
      <c r="EG36" s="107">
        <f t="shared" si="80"/>
        <v>0</v>
      </c>
      <c r="EH36" s="107">
        <f t="shared" si="84"/>
        <v>0</v>
      </c>
      <c r="EI36" s="107">
        <f t="shared" si="85"/>
        <v>0</v>
      </c>
      <c r="EJ36" s="107">
        <f t="shared" si="86"/>
        <v>0</v>
      </c>
      <c r="EK36" s="107">
        <f t="shared" si="87"/>
        <v>0</v>
      </c>
      <c r="EL36" s="107">
        <f t="shared" si="88"/>
        <v>0</v>
      </c>
      <c r="EM36" s="107">
        <f t="shared" si="89"/>
        <v>0</v>
      </c>
      <c r="EN36" s="107">
        <f t="shared" si="90"/>
        <v>0</v>
      </c>
      <c r="EO36" s="107">
        <f t="shared" si="91"/>
        <v>0</v>
      </c>
      <c r="EP36" s="107">
        <f t="shared" si="92"/>
        <v>0</v>
      </c>
      <c r="EQ36" s="107">
        <f t="shared" si="93"/>
        <v>0</v>
      </c>
    </row>
    <row r="37" spans="2:147" x14ac:dyDescent="0.2">
      <c r="B37" s="126">
        <f t="shared" si="18"/>
        <v>1</v>
      </c>
      <c r="C37" s="126" t="str">
        <f t="shared" ca="1" si="81"/>
        <v/>
      </c>
      <c r="D37" s="126" t="str">
        <f t="shared" ca="1" si="25"/>
        <v/>
      </c>
      <c r="E37" s="126"/>
      <c r="F37" s="127" t="str">
        <f ca="1">OFFSET(prihlasky!$H$1,$CB37,0)</f>
        <v/>
      </c>
      <c r="G37" s="127" t="str">
        <f ca="1">IF(OFFSET(prihlasky!$B$1,$CB37,0)="","",(OFFSET(prihlasky!$B$1,$CB37,0)))</f>
        <v/>
      </c>
      <c r="H37" s="127">
        <f ca="1">OFFSET(prihlasky!$I$1,$CB37,0)</f>
        <v>0</v>
      </c>
      <c r="I37" s="127" t="str">
        <f ca="1">UPPER(OFFSET(prihlasky!$A$1,$CB37,0))</f>
        <v/>
      </c>
      <c r="J37" s="127">
        <f t="shared" si="26"/>
        <v>0</v>
      </c>
      <c r="K37" s="159">
        <f t="shared" si="82"/>
        <v>0</v>
      </c>
      <c r="L37" s="131">
        <f t="shared" ca="1" si="27"/>
        <v>0</v>
      </c>
      <c r="M37" s="130" t="str">
        <f ca="1">IF(OR(K37=0,ISERROR(MATCH(I37,TKoef!E:E,0))),"",MATCH(I37,TKoef!E:E,0)-1)</f>
        <v/>
      </c>
      <c r="N37" s="129" t="str">
        <f ca="1">IF(M37="","",OFFSET(TKoef!$B$1,M37,0))</f>
        <v/>
      </c>
      <c r="O37" s="22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209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71">
        <f t="shared" si="28"/>
        <v>0</v>
      </c>
      <c r="BZ37" s="26">
        <f t="shared" si="29"/>
        <v>0</v>
      </c>
      <c r="CB37" s="39">
        <v>29</v>
      </c>
      <c r="CC37" s="16">
        <f t="shared" si="83"/>
        <v>0</v>
      </c>
      <c r="CD37" s="51">
        <f t="shared" ca="1" si="94"/>
        <v>0</v>
      </c>
      <c r="CE37" s="51">
        <f t="shared" ca="1" si="94"/>
        <v>0</v>
      </c>
      <c r="CF37" s="51">
        <f t="shared" ca="1" si="94"/>
        <v>0</v>
      </c>
      <c r="CG37" s="51">
        <f t="shared" ca="1" si="30"/>
        <v>0</v>
      </c>
      <c r="CH37" s="51"/>
      <c r="CI37" s="195">
        <f t="shared" si="31"/>
        <v>0</v>
      </c>
      <c r="CJ37" s="195">
        <f t="shared" si="32"/>
        <v>0</v>
      </c>
      <c r="CK37" s="195">
        <f t="shared" si="33"/>
        <v>0</v>
      </c>
      <c r="CL37" s="195">
        <f t="shared" si="34"/>
        <v>0</v>
      </c>
      <c r="CM37" s="195">
        <f t="shared" si="35"/>
        <v>0</v>
      </c>
      <c r="CN37" s="195">
        <f t="shared" si="36"/>
        <v>0</v>
      </c>
      <c r="CO37" s="195">
        <f t="shared" si="37"/>
        <v>0</v>
      </c>
      <c r="CP37" s="195">
        <f t="shared" si="38"/>
        <v>0</v>
      </c>
      <c r="CQ37" s="195">
        <f t="shared" si="39"/>
        <v>0</v>
      </c>
      <c r="CR37" s="195">
        <f t="shared" si="40"/>
        <v>0</v>
      </c>
      <c r="CT37" s="107">
        <f t="shared" si="41"/>
        <v>0</v>
      </c>
      <c r="CU37" s="107">
        <f t="shared" si="42"/>
        <v>0</v>
      </c>
      <c r="CV37" s="107">
        <f t="shared" si="43"/>
        <v>0</v>
      </c>
      <c r="CW37" s="107">
        <f t="shared" si="44"/>
        <v>0</v>
      </c>
      <c r="CX37" s="107">
        <f t="shared" si="45"/>
        <v>0</v>
      </c>
      <c r="CY37" s="107">
        <f t="shared" si="46"/>
        <v>0</v>
      </c>
      <c r="CZ37" s="107">
        <f t="shared" si="47"/>
        <v>0</v>
      </c>
      <c r="DA37" s="107">
        <f t="shared" si="48"/>
        <v>0</v>
      </c>
      <c r="DB37" s="107">
        <f t="shared" si="49"/>
        <v>0</v>
      </c>
      <c r="DC37" s="107">
        <f t="shared" si="50"/>
        <v>0</v>
      </c>
      <c r="DD37" s="107">
        <f t="shared" si="51"/>
        <v>0</v>
      </c>
      <c r="DE37" s="107">
        <f t="shared" si="52"/>
        <v>0</v>
      </c>
      <c r="DF37" s="107">
        <f t="shared" si="53"/>
        <v>0</v>
      </c>
      <c r="DG37" s="107">
        <f t="shared" si="54"/>
        <v>0</v>
      </c>
      <c r="DH37" s="107">
        <f t="shared" si="55"/>
        <v>0</v>
      </c>
      <c r="DI37" s="107">
        <f t="shared" si="56"/>
        <v>0</v>
      </c>
      <c r="DJ37" s="107">
        <f t="shared" si="57"/>
        <v>0</v>
      </c>
      <c r="DK37" s="107">
        <f t="shared" si="58"/>
        <v>0</v>
      </c>
      <c r="DL37" s="107">
        <f t="shared" si="59"/>
        <v>0</v>
      </c>
      <c r="DM37" s="107">
        <f t="shared" si="60"/>
        <v>0</v>
      </c>
      <c r="DN37" s="107">
        <f t="shared" si="61"/>
        <v>0</v>
      </c>
      <c r="DO37" s="107">
        <f t="shared" si="62"/>
        <v>0</v>
      </c>
      <c r="DP37" s="107">
        <f t="shared" si="63"/>
        <v>0</v>
      </c>
      <c r="DQ37" s="107">
        <f t="shared" si="64"/>
        <v>0</v>
      </c>
      <c r="DR37" s="107">
        <f t="shared" si="65"/>
        <v>0</v>
      </c>
      <c r="DS37" s="107">
        <f t="shared" si="66"/>
        <v>0</v>
      </c>
      <c r="DT37" s="107">
        <f t="shared" si="67"/>
        <v>0</v>
      </c>
      <c r="DU37" s="107">
        <f t="shared" si="68"/>
        <v>0</v>
      </c>
      <c r="DV37" s="107">
        <f t="shared" si="69"/>
        <v>0</v>
      </c>
      <c r="DW37" s="107">
        <f t="shared" si="70"/>
        <v>0</v>
      </c>
      <c r="DX37" s="107">
        <f t="shared" si="71"/>
        <v>0</v>
      </c>
      <c r="DY37" s="107">
        <f t="shared" si="72"/>
        <v>0</v>
      </c>
      <c r="DZ37" s="107">
        <f t="shared" si="73"/>
        <v>0</v>
      </c>
      <c r="EA37" s="107">
        <f t="shared" si="74"/>
        <v>0</v>
      </c>
      <c r="EB37" s="107">
        <f t="shared" si="75"/>
        <v>0</v>
      </c>
      <c r="EC37" s="107">
        <f t="shared" si="76"/>
        <v>0</v>
      </c>
      <c r="ED37" s="107">
        <f t="shared" si="77"/>
        <v>0</v>
      </c>
      <c r="EE37" s="107">
        <f t="shared" si="78"/>
        <v>0</v>
      </c>
      <c r="EF37" s="107">
        <f t="shared" si="79"/>
        <v>0</v>
      </c>
      <c r="EG37" s="107">
        <f t="shared" si="80"/>
        <v>0</v>
      </c>
      <c r="EH37" s="107">
        <f t="shared" si="84"/>
        <v>0</v>
      </c>
      <c r="EI37" s="107">
        <f t="shared" si="85"/>
        <v>0</v>
      </c>
      <c r="EJ37" s="107">
        <f t="shared" si="86"/>
        <v>0</v>
      </c>
      <c r="EK37" s="107">
        <f t="shared" si="87"/>
        <v>0</v>
      </c>
      <c r="EL37" s="107">
        <f t="shared" si="88"/>
        <v>0</v>
      </c>
      <c r="EM37" s="107">
        <f t="shared" si="89"/>
        <v>0</v>
      </c>
      <c r="EN37" s="107">
        <f t="shared" si="90"/>
        <v>0</v>
      </c>
      <c r="EO37" s="107">
        <f t="shared" si="91"/>
        <v>0</v>
      </c>
      <c r="EP37" s="107">
        <f t="shared" si="92"/>
        <v>0</v>
      </c>
      <c r="EQ37" s="107">
        <f t="shared" si="93"/>
        <v>0</v>
      </c>
    </row>
    <row r="38" spans="2:147" x14ac:dyDescent="0.2">
      <c r="B38" s="126">
        <f t="shared" si="18"/>
        <v>1</v>
      </c>
      <c r="C38" s="126" t="str">
        <f t="shared" ca="1" si="81"/>
        <v/>
      </c>
      <c r="D38" s="126" t="str">
        <f t="shared" ca="1" si="25"/>
        <v/>
      </c>
      <c r="E38" s="126"/>
      <c r="F38" s="127" t="str">
        <f ca="1">OFFSET(prihlasky!$H$1,$CB38,0)</f>
        <v/>
      </c>
      <c r="G38" s="127" t="str">
        <f ca="1">IF(OFFSET(prihlasky!$B$1,$CB38,0)="","",(OFFSET(prihlasky!$B$1,$CB38,0)))</f>
        <v/>
      </c>
      <c r="H38" s="127">
        <f ca="1">OFFSET(prihlasky!$I$1,$CB38,0)</f>
        <v>0</v>
      </c>
      <c r="I38" s="127" t="str">
        <f ca="1">UPPER(OFFSET(prihlasky!$A$1,$CB38,0))</f>
        <v/>
      </c>
      <c r="J38" s="127">
        <f t="shared" si="26"/>
        <v>0</v>
      </c>
      <c r="K38" s="159">
        <f t="shared" si="82"/>
        <v>0</v>
      </c>
      <c r="L38" s="131">
        <f t="shared" ca="1" si="27"/>
        <v>0</v>
      </c>
      <c r="M38" s="130" t="str">
        <f ca="1">IF(OR(K38=0,ISERROR(MATCH(I38,TKoef!E:E,0))),"",MATCH(I38,TKoef!E:E,0)-1)</f>
        <v/>
      </c>
      <c r="N38" s="129" t="str">
        <f ca="1">IF(M38="","",OFFSET(TKoef!$B$1,M38,0))</f>
        <v/>
      </c>
      <c r="O38" s="22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209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71">
        <f t="shared" si="28"/>
        <v>0</v>
      </c>
      <c r="BZ38" s="26">
        <f t="shared" si="29"/>
        <v>0</v>
      </c>
      <c r="CB38" s="39">
        <v>30</v>
      </c>
      <c r="CC38" s="16">
        <f t="shared" si="83"/>
        <v>0</v>
      </c>
      <c r="CD38" s="51">
        <f t="shared" ca="1" si="94"/>
        <v>0</v>
      </c>
      <c r="CE38" s="51">
        <f t="shared" ca="1" si="94"/>
        <v>0</v>
      </c>
      <c r="CF38" s="51">
        <f t="shared" ca="1" si="94"/>
        <v>0</v>
      </c>
      <c r="CG38" s="51">
        <f t="shared" ca="1" si="30"/>
        <v>0</v>
      </c>
      <c r="CH38" s="51"/>
      <c r="CI38" s="195">
        <f t="shared" si="31"/>
        <v>0</v>
      </c>
      <c r="CJ38" s="195">
        <f t="shared" si="32"/>
        <v>0</v>
      </c>
      <c r="CK38" s="195">
        <f t="shared" si="33"/>
        <v>0</v>
      </c>
      <c r="CL38" s="195">
        <f t="shared" si="34"/>
        <v>0</v>
      </c>
      <c r="CM38" s="195">
        <f t="shared" si="35"/>
        <v>0</v>
      </c>
      <c r="CN38" s="195">
        <f t="shared" si="36"/>
        <v>0</v>
      </c>
      <c r="CO38" s="195">
        <f t="shared" si="37"/>
        <v>0</v>
      </c>
      <c r="CP38" s="195">
        <f t="shared" si="38"/>
        <v>0</v>
      </c>
      <c r="CQ38" s="195">
        <f t="shared" si="39"/>
        <v>0</v>
      </c>
      <c r="CR38" s="195">
        <f t="shared" si="40"/>
        <v>0</v>
      </c>
      <c r="CT38" s="107">
        <f t="shared" si="41"/>
        <v>0</v>
      </c>
      <c r="CU38" s="107">
        <f t="shared" si="42"/>
        <v>0</v>
      </c>
      <c r="CV38" s="107">
        <f t="shared" si="43"/>
        <v>0</v>
      </c>
      <c r="CW38" s="107">
        <f t="shared" si="44"/>
        <v>0</v>
      </c>
      <c r="CX38" s="107">
        <f t="shared" si="45"/>
        <v>0</v>
      </c>
      <c r="CY38" s="107">
        <f t="shared" si="46"/>
        <v>0</v>
      </c>
      <c r="CZ38" s="107">
        <f t="shared" si="47"/>
        <v>0</v>
      </c>
      <c r="DA38" s="107">
        <f t="shared" si="48"/>
        <v>0</v>
      </c>
      <c r="DB38" s="107">
        <f t="shared" si="49"/>
        <v>0</v>
      </c>
      <c r="DC38" s="107">
        <f t="shared" si="50"/>
        <v>0</v>
      </c>
      <c r="DD38" s="107">
        <f t="shared" si="51"/>
        <v>0</v>
      </c>
      <c r="DE38" s="107">
        <f t="shared" si="52"/>
        <v>0</v>
      </c>
      <c r="DF38" s="107">
        <f t="shared" si="53"/>
        <v>0</v>
      </c>
      <c r="DG38" s="107">
        <f t="shared" si="54"/>
        <v>0</v>
      </c>
      <c r="DH38" s="107">
        <f t="shared" si="55"/>
        <v>0</v>
      </c>
      <c r="DI38" s="107">
        <f t="shared" si="56"/>
        <v>0</v>
      </c>
      <c r="DJ38" s="107">
        <f t="shared" si="57"/>
        <v>0</v>
      </c>
      <c r="DK38" s="107">
        <f t="shared" si="58"/>
        <v>0</v>
      </c>
      <c r="DL38" s="107">
        <f t="shared" si="59"/>
        <v>0</v>
      </c>
      <c r="DM38" s="107">
        <f t="shared" si="60"/>
        <v>0</v>
      </c>
      <c r="DN38" s="107">
        <f t="shared" si="61"/>
        <v>0</v>
      </c>
      <c r="DO38" s="107">
        <f t="shared" si="62"/>
        <v>0</v>
      </c>
      <c r="DP38" s="107">
        <f t="shared" si="63"/>
        <v>0</v>
      </c>
      <c r="DQ38" s="107">
        <f t="shared" si="64"/>
        <v>0</v>
      </c>
      <c r="DR38" s="107">
        <f t="shared" si="65"/>
        <v>0</v>
      </c>
      <c r="DS38" s="107">
        <f t="shared" si="66"/>
        <v>0</v>
      </c>
      <c r="DT38" s="107">
        <f t="shared" si="67"/>
        <v>0</v>
      </c>
      <c r="DU38" s="107">
        <f t="shared" si="68"/>
        <v>0</v>
      </c>
      <c r="DV38" s="107">
        <f t="shared" si="69"/>
        <v>0</v>
      </c>
      <c r="DW38" s="107">
        <f t="shared" si="70"/>
        <v>0</v>
      </c>
      <c r="DX38" s="107">
        <f t="shared" si="71"/>
        <v>0</v>
      </c>
      <c r="DY38" s="107">
        <f t="shared" si="72"/>
        <v>0</v>
      </c>
      <c r="DZ38" s="107">
        <f t="shared" si="73"/>
        <v>0</v>
      </c>
      <c r="EA38" s="107">
        <f t="shared" si="74"/>
        <v>0</v>
      </c>
      <c r="EB38" s="107">
        <f t="shared" si="75"/>
        <v>0</v>
      </c>
      <c r="EC38" s="107">
        <f t="shared" si="76"/>
        <v>0</v>
      </c>
      <c r="ED38" s="107">
        <f t="shared" si="77"/>
        <v>0</v>
      </c>
      <c r="EE38" s="107">
        <f t="shared" si="78"/>
        <v>0</v>
      </c>
      <c r="EF38" s="107">
        <f t="shared" si="79"/>
        <v>0</v>
      </c>
      <c r="EG38" s="107">
        <f t="shared" si="80"/>
        <v>0</v>
      </c>
      <c r="EH38" s="107">
        <f t="shared" si="84"/>
        <v>0</v>
      </c>
      <c r="EI38" s="107">
        <f t="shared" si="85"/>
        <v>0</v>
      </c>
      <c r="EJ38" s="107">
        <f t="shared" si="86"/>
        <v>0</v>
      </c>
      <c r="EK38" s="107">
        <f t="shared" si="87"/>
        <v>0</v>
      </c>
      <c r="EL38" s="107">
        <f t="shared" si="88"/>
        <v>0</v>
      </c>
      <c r="EM38" s="107">
        <f t="shared" si="89"/>
        <v>0</v>
      </c>
      <c r="EN38" s="107">
        <f t="shared" si="90"/>
        <v>0</v>
      </c>
      <c r="EO38" s="107">
        <f t="shared" si="91"/>
        <v>0</v>
      </c>
      <c r="EP38" s="107">
        <f t="shared" si="92"/>
        <v>0</v>
      </c>
      <c r="EQ38" s="107">
        <f t="shared" si="93"/>
        <v>0</v>
      </c>
    </row>
    <row r="39" spans="2:147" x14ac:dyDescent="0.2">
      <c r="B39" s="126">
        <f t="shared" si="18"/>
        <v>1</v>
      </c>
      <c r="C39" s="126" t="str">
        <f t="shared" ca="1" si="81"/>
        <v/>
      </c>
      <c r="D39" s="126" t="str">
        <f t="shared" ca="1" si="25"/>
        <v/>
      </c>
      <c r="E39" s="126"/>
      <c r="F39" s="127" t="str">
        <f ca="1">OFFSET(prihlasky!$H$1,$CB39,0)</f>
        <v/>
      </c>
      <c r="G39" s="127" t="str">
        <f ca="1">IF(OFFSET(prihlasky!$B$1,$CB39,0)="","",(OFFSET(prihlasky!$B$1,$CB39,0)))</f>
        <v/>
      </c>
      <c r="H39" s="127">
        <f ca="1">OFFSET(prihlasky!$I$1,$CB39,0)</f>
        <v>0</v>
      </c>
      <c r="I39" s="127" t="str">
        <f ca="1">UPPER(OFFSET(prihlasky!$A$1,$CB39,0))</f>
        <v/>
      </c>
      <c r="J39" s="127">
        <f t="shared" si="26"/>
        <v>0</v>
      </c>
      <c r="K39" s="159">
        <f t="shared" si="82"/>
        <v>0</v>
      </c>
      <c r="L39" s="131">
        <f t="shared" ca="1" si="27"/>
        <v>0</v>
      </c>
      <c r="M39" s="130" t="str">
        <f ca="1">IF(OR(K39=0,ISERROR(MATCH(I39,TKoef!E:E,0))),"",MATCH(I39,TKoef!E:E,0)-1)</f>
        <v/>
      </c>
      <c r="N39" s="129" t="str">
        <f ca="1">IF(M39="","",OFFSET(TKoef!$B$1,M39,0))</f>
        <v/>
      </c>
      <c r="O39" s="22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7"/>
      <c r="BM39" s="197"/>
      <c r="BN39" s="209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71">
        <f t="shared" si="28"/>
        <v>0</v>
      </c>
      <c r="BZ39" s="26">
        <f t="shared" si="29"/>
        <v>0</v>
      </c>
      <c r="CB39" s="39">
        <v>31</v>
      </c>
      <c r="CC39" s="16">
        <f t="shared" si="83"/>
        <v>0</v>
      </c>
      <c r="CD39" s="51">
        <f t="shared" ca="1" si="94"/>
        <v>0</v>
      </c>
      <c r="CE39" s="51">
        <f t="shared" ca="1" si="94"/>
        <v>0</v>
      </c>
      <c r="CF39" s="51">
        <f t="shared" ca="1" si="94"/>
        <v>0</v>
      </c>
      <c r="CG39" s="51">
        <f t="shared" ca="1" si="30"/>
        <v>0</v>
      </c>
      <c r="CH39" s="51"/>
      <c r="CI39" s="195">
        <f t="shared" si="31"/>
        <v>0</v>
      </c>
      <c r="CJ39" s="195">
        <f t="shared" si="32"/>
        <v>0</v>
      </c>
      <c r="CK39" s="195">
        <f t="shared" si="33"/>
        <v>0</v>
      </c>
      <c r="CL39" s="195">
        <f t="shared" si="34"/>
        <v>0</v>
      </c>
      <c r="CM39" s="195">
        <f t="shared" si="35"/>
        <v>0</v>
      </c>
      <c r="CN39" s="195">
        <f t="shared" si="36"/>
        <v>0</v>
      </c>
      <c r="CO39" s="195">
        <f t="shared" si="37"/>
        <v>0</v>
      </c>
      <c r="CP39" s="195">
        <f t="shared" si="38"/>
        <v>0</v>
      </c>
      <c r="CQ39" s="195">
        <f t="shared" si="39"/>
        <v>0</v>
      </c>
      <c r="CR39" s="195">
        <f t="shared" si="40"/>
        <v>0</v>
      </c>
      <c r="CT39" s="107">
        <f t="shared" si="41"/>
        <v>0</v>
      </c>
      <c r="CU39" s="107">
        <f t="shared" si="42"/>
        <v>0</v>
      </c>
      <c r="CV39" s="107">
        <f t="shared" si="43"/>
        <v>0</v>
      </c>
      <c r="CW39" s="107">
        <f t="shared" si="44"/>
        <v>0</v>
      </c>
      <c r="CX39" s="107">
        <f t="shared" si="45"/>
        <v>0</v>
      </c>
      <c r="CY39" s="107">
        <f t="shared" si="46"/>
        <v>0</v>
      </c>
      <c r="CZ39" s="107">
        <f t="shared" si="47"/>
        <v>0</v>
      </c>
      <c r="DA39" s="107">
        <f t="shared" si="48"/>
        <v>0</v>
      </c>
      <c r="DB39" s="107">
        <f t="shared" si="49"/>
        <v>0</v>
      </c>
      <c r="DC39" s="107">
        <f t="shared" si="50"/>
        <v>0</v>
      </c>
      <c r="DD39" s="107">
        <f t="shared" si="51"/>
        <v>0</v>
      </c>
      <c r="DE39" s="107">
        <f t="shared" si="52"/>
        <v>0</v>
      </c>
      <c r="DF39" s="107">
        <f t="shared" si="53"/>
        <v>0</v>
      </c>
      <c r="DG39" s="107">
        <f t="shared" si="54"/>
        <v>0</v>
      </c>
      <c r="DH39" s="107">
        <f t="shared" si="55"/>
        <v>0</v>
      </c>
      <c r="DI39" s="107">
        <f t="shared" si="56"/>
        <v>0</v>
      </c>
      <c r="DJ39" s="107">
        <f t="shared" si="57"/>
        <v>0</v>
      </c>
      <c r="DK39" s="107">
        <f t="shared" si="58"/>
        <v>0</v>
      </c>
      <c r="DL39" s="107">
        <f t="shared" si="59"/>
        <v>0</v>
      </c>
      <c r="DM39" s="107">
        <f t="shared" si="60"/>
        <v>0</v>
      </c>
      <c r="DN39" s="107">
        <f t="shared" si="61"/>
        <v>0</v>
      </c>
      <c r="DO39" s="107">
        <f t="shared" si="62"/>
        <v>0</v>
      </c>
      <c r="DP39" s="107">
        <f t="shared" si="63"/>
        <v>0</v>
      </c>
      <c r="DQ39" s="107">
        <f t="shared" si="64"/>
        <v>0</v>
      </c>
      <c r="DR39" s="107">
        <f t="shared" si="65"/>
        <v>0</v>
      </c>
      <c r="DS39" s="107">
        <f t="shared" si="66"/>
        <v>0</v>
      </c>
      <c r="DT39" s="107">
        <f t="shared" si="67"/>
        <v>0</v>
      </c>
      <c r="DU39" s="107">
        <f t="shared" si="68"/>
        <v>0</v>
      </c>
      <c r="DV39" s="107">
        <f t="shared" si="69"/>
        <v>0</v>
      </c>
      <c r="DW39" s="107">
        <f t="shared" si="70"/>
        <v>0</v>
      </c>
      <c r="DX39" s="107">
        <f t="shared" si="71"/>
        <v>0</v>
      </c>
      <c r="DY39" s="107">
        <f t="shared" si="72"/>
        <v>0</v>
      </c>
      <c r="DZ39" s="107">
        <f t="shared" si="73"/>
        <v>0</v>
      </c>
      <c r="EA39" s="107">
        <f t="shared" si="74"/>
        <v>0</v>
      </c>
      <c r="EB39" s="107">
        <f t="shared" si="75"/>
        <v>0</v>
      </c>
      <c r="EC39" s="107">
        <f t="shared" si="76"/>
        <v>0</v>
      </c>
      <c r="ED39" s="107">
        <f t="shared" si="77"/>
        <v>0</v>
      </c>
      <c r="EE39" s="107">
        <f t="shared" si="78"/>
        <v>0</v>
      </c>
      <c r="EF39" s="107">
        <f t="shared" si="79"/>
        <v>0</v>
      </c>
      <c r="EG39" s="107">
        <f t="shared" si="80"/>
        <v>0</v>
      </c>
      <c r="EH39" s="107">
        <f t="shared" si="84"/>
        <v>0</v>
      </c>
      <c r="EI39" s="107">
        <f t="shared" si="85"/>
        <v>0</v>
      </c>
      <c r="EJ39" s="107">
        <f t="shared" si="86"/>
        <v>0</v>
      </c>
      <c r="EK39" s="107">
        <f t="shared" si="87"/>
        <v>0</v>
      </c>
      <c r="EL39" s="107">
        <f t="shared" si="88"/>
        <v>0</v>
      </c>
      <c r="EM39" s="107">
        <f t="shared" si="89"/>
        <v>0</v>
      </c>
      <c r="EN39" s="107">
        <f t="shared" si="90"/>
        <v>0</v>
      </c>
      <c r="EO39" s="107">
        <f t="shared" si="91"/>
        <v>0</v>
      </c>
      <c r="EP39" s="107">
        <f t="shared" si="92"/>
        <v>0</v>
      </c>
      <c r="EQ39" s="107">
        <f t="shared" si="93"/>
        <v>0</v>
      </c>
    </row>
    <row r="40" spans="2:147" x14ac:dyDescent="0.2">
      <c r="B40" s="126">
        <f t="shared" si="18"/>
        <v>1</v>
      </c>
      <c r="C40" s="126" t="str">
        <f t="shared" ca="1" si="81"/>
        <v/>
      </c>
      <c r="D40" s="126" t="str">
        <f t="shared" ca="1" si="25"/>
        <v/>
      </c>
      <c r="E40" s="126"/>
      <c r="F40" s="127" t="str">
        <f ca="1">OFFSET(prihlasky!$H$1,$CB40,0)</f>
        <v/>
      </c>
      <c r="G40" s="127" t="str">
        <f ca="1">IF(OFFSET(prihlasky!$B$1,$CB40,0)="","",(OFFSET(prihlasky!$B$1,$CB40,0)))</f>
        <v/>
      </c>
      <c r="H40" s="127">
        <f ca="1">OFFSET(prihlasky!$I$1,$CB40,0)</f>
        <v>0</v>
      </c>
      <c r="I40" s="127" t="str">
        <f ca="1">UPPER(OFFSET(prihlasky!$A$1,$CB40,0))</f>
        <v/>
      </c>
      <c r="J40" s="127">
        <f t="shared" si="26"/>
        <v>0</v>
      </c>
      <c r="K40" s="159">
        <f t="shared" si="82"/>
        <v>0</v>
      </c>
      <c r="L40" s="131">
        <f t="shared" ca="1" si="27"/>
        <v>0</v>
      </c>
      <c r="M40" s="130" t="str">
        <f ca="1">IF(OR(K40=0,ISERROR(MATCH(I40,TKoef!E:E,0))),"",MATCH(I40,TKoef!E:E,0)-1)</f>
        <v/>
      </c>
      <c r="N40" s="129" t="str">
        <f ca="1">IF(M40="","",OFFSET(TKoef!$B$1,M40,0))</f>
        <v/>
      </c>
      <c r="O40" s="22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20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71">
        <f t="shared" si="28"/>
        <v>0</v>
      </c>
      <c r="BZ40" s="26">
        <f t="shared" si="29"/>
        <v>0</v>
      </c>
      <c r="CB40" s="39">
        <v>32</v>
      </c>
      <c r="CC40" s="16">
        <f t="shared" si="83"/>
        <v>0</v>
      </c>
      <c r="CD40" s="51">
        <f t="shared" ca="1" si="94"/>
        <v>0</v>
      </c>
      <c r="CE40" s="51">
        <f t="shared" ca="1" si="94"/>
        <v>0</v>
      </c>
      <c r="CF40" s="51">
        <f t="shared" ca="1" si="94"/>
        <v>0</v>
      </c>
      <c r="CG40" s="51">
        <f t="shared" ca="1" si="30"/>
        <v>0</v>
      </c>
      <c r="CH40" s="51"/>
      <c r="CI40" s="195">
        <f t="shared" si="31"/>
        <v>0</v>
      </c>
      <c r="CJ40" s="195">
        <f t="shared" si="32"/>
        <v>0</v>
      </c>
      <c r="CK40" s="195">
        <f t="shared" si="33"/>
        <v>0</v>
      </c>
      <c r="CL40" s="195">
        <f t="shared" si="34"/>
        <v>0</v>
      </c>
      <c r="CM40" s="195">
        <f t="shared" si="35"/>
        <v>0</v>
      </c>
      <c r="CN40" s="195">
        <f t="shared" si="36"/>
        <v>0</v>
      </c>
      <c r="CO40" s="195">
        <f t="shared" si="37"/>
        <v>0</v>
      </c>
      <c r="CP40" s="195">
        <f t="shared" si="38"/>
        <v>0</v>
      </c>
      <c r="CQ40" s="195">
        <f t="shared" si="39"/>
        <v>0</v>
      </c>
      <c r="CR40" s="195">
        <f t="shared" si="40"/>
        <v>0</v>
      </c>
      <c r="CT40" s="107">
        <f t="shared" si="41"/>
        <v>0</v>
      </c>
      <c r="CU40" s="107">
        <f t="shared" si="42"/>
        <v>0</v>
      </c>
      <c r="CV40" s="107">
        <f t="shared" si="43"/>
        <v>0</v>
      </c>
      <c r="CW40" s="107">
        <f t="shared" si="44"/>
        <v>0</v>
      </c>
      <c r="CX40" s="107">
        <f t="shared" si="45"/>
        <v>0</v>
      </c>
      <c r="CY40" s="107">
        <f t="shared" si="46"/>
        <v>0</v>
      </c>
      <c r="CZ40" s="107">
        <f t="shared" si="47"/>
        <v>0</v>
      </c>
      <c r="DA40" s="107">
        <f t="shared" si="48"/>
        <v>0</v>
      </c>
      <c r="DB40" s="107">
        <f t="shared" si="49"/>
        <v>0</v>
      </c>
      <c r="DC40" s="107">
        <f t="shared" si="50"/>
        <v>0</v>
      </c>
      <c r="DD40" s="107">
        <f t="shared" si="51"/>
        <v>0</v>
      </c>
      <c r="DE40" s="107">
        <f t="shared" si="52"/>
        <v>0</v>
      </c>
      <c r="DF40" s="107">
        <f t="shared" si="53"/>
        <v>0</v>
      </c>
      <c r="DG40" s="107">
        <f t="shared" si="54"/>
        <v>0</v>
      </c>
      <c r="DH40" s="107">
        <f t="shared" si="55"/>
        <v>0</v>
      </c>
      <c r="DI40" s="107">
        <f t="shared" si="56"/>
        <v>0</v>
      </c>
      <c r="DJ40" s="107">
        <f t="shared" si="57"/>
        <v>0</v>
      </c>
      <c r="DK40" s="107">
        <f t="shared" si="58"/>
        <v>0</v>
      </c>
      <c r="DL40" s="107">
        <f t="shared" si="59"/>
        <v>0</v>
      </c>
      <c r="DM40" s="107">
        <f t="shared" si="60"/>
        <v>0</v>
      </c>
      <c r="DN40" s="107">
        <f t="shared" si="61"/>
        <v>0</v>
      </c>
      <c r="DO40" s="107">
        <f t="shared" si="62"/>
        <v>0</v>
      </c>
      <c r="DP40" s="107">
        <f t="shared" si="63"/>
        <v>0</v>
      </c>
      <c r="DQ40" s="107">
        <f t="shared" si="64"/>
        <v>0</v>
      </c>
      <c r="DR40" s="107">
        <f t="shared" si="65"/>
        <v>0</v>
      </c>
      <c r="DS40" s="107">
        <f t="shared" si="66"/>
        <v>0</v>
      </c>
      <c r="DT40" s="107">
        <f t="shared" si="67"/>
        <v>0</v>
      </c>
      <c r="DU40" s="107">
        <f t="shared" si="68"/>
        <v>0</v>
      </c>
      <c r="DV40" s="107">
        <f t="shared" si="69"/>
        <v>0</v>
      </c>
      <c r="DW40" s="107">
        <f t="shared" si="70"/>
        <v>0</v>
      </c>
      <c r="DX40" s="107">
        <f t="shared" si="71"/>
        <v>0</v>
      </c>
      <c r="DY40" s="107">
        <f t="shared" si="72"/>
        <v>0</v>
      </c>
      <c r="DZ40" s="107">
        <f t="shared" si="73"/>
        <v>0</v>
      </c>
      <c r="EA40" s="107">
        <f t="shared" si="74"/>
        <v>0</v>
      </c>
      <c r="EB40" s="107">
        <f t="shared" si="75"/>
        <v>0</v>
      </c>
      <c r="EC40" s="107">
        <f t="shared" si="76"/>
        <v>0</v>
      </c>
      <c r="ED40" s="107">
        <f t="shared" si="77"/>
        <v>0</v>
      </c>
      <c r="EE40" s="107">
        <f t="shared" si="78"/>
        <v>0</v>
      </c>
      <c r="EF40" s="107">
        <f t="shared" si="79"/>
        <v>0</v>
      </c>
      <c r="EG40" s="107">
        <f t="shared" si="80"/>
        <v>0</v>
      </c>
      <c r="EH40" s="107">
        <f t="shared" si="84"/>
        <v>0</v>
      </c>
      <c r="EI40" s="107">
        <f t="shared" si="85"/>
        <v>0</v>
      </c>
      <c r="EJ40" s="107">
        <f t="shared" si="86"/>
        <v>0</v>
      </c>
      <c r="EK40" s="107">
        <f t="shared" si="87"/>
        <v>0</v>
      </c>
      <c r="EL40" s="107">
        <f t="shared" si="88"/>
        <v>0</v>
      </c>
      <c r="EM40" s="107">
        <f t="shared" si="89"/>
        <v>0</v>
      </c>
      <c r="EN40" s="107">
        <f t="shared" si="90"/>
        <v>0</v>
      </c>
      <c r="EO40" s="107">
        <f t="shared" si="91"/>
        <v>0</v>
      </c>
      <c r="EP40" s="107">
        <f t="shared" si="92"/>
        <v>0</v>
      </c>
      <c r="EQ40" s="107">
        <f t="shared" si="93"/>
        <v>0</v>
      </c>
    </row>
    <row r="41" spans="2:147" x14ac:dyDescent="0.2">
      <c r="B41" s="126">
        <f t="shared" si="18"/>
        <v>1</v>
      </c>
      <c r="C41" s="126" t="str">
        <f t="shared" ca="1" si="81"/>
        <v/>
      </c>
      <c r="D41" s="126" t="str">
        <f t="shared" ca="1" si="25"/>
        <v/>
      </c>
      <c r="E41" s="126"/>
      <c r="F41" s="127" t="str">
        <f ca="1">OFFSET(prihlasky!$H$1,$CB41,0)</f>
        <v/>
      </c>
      <c r="G41" s="127" t="str">
        <f ca="1">IF(OFFSET(prihlasky!$B$1,$CB41,0)="","",(OFFSET(prihlasky!$B$1,$CB41,0)))</f>
        <v/>
      </c>
      <c r="H41" s="127">
        <f ca="1">OFFSET(prihlasky!$I$1,$CB41,0)</f>
        <v>0</v>
      </c>
      <c r="I41" s="127" t="str">
        <f ca="1">UPPER(OFFSET(prihlasky!$A$1,$CB41,0))</f>
        <v/>
      </c>
      <c r="J41" s="127">
        <f t="shared" si="26"/>
        <v>0</v>
      </c>
      <c r="K41" s="159">
        <f t="shared" si="82"/>
        <v>0</v>
      </c>
      <c r="L41" s="131">
        <f t="shared" ca="1" si="27"/>
        <v>0</v>
      </c>
      <c r="M41" s="130" t="str">
        <f ca="1">IF(OR(K41=0,ISERROR(MATCH(I41,TKoef!E:E,0))),"",MATCH(I41,TKoef!E:E,0)-1)</f>
        <v/>
      </c>
      <c r="N41" s="129" t="str">
        <f ca="1">IF(M41="","",OFFSET(TKoef!$B$1,M41,0))</f>
        <v/>
      </c>
      <c r="O41" s="22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20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71">
        <f t="shared" si="28"/>
        <v>0</v>
      </c>
      <c r="BZ41" s="26">
        <f t="shared" si="29"/>
        <v>0</v>
      </c>
      <c r="CB41" s="39">
        <v>33</v>
      </c>
      <c r="CC41" s="16">
        <f t="shared" si="83"/>
        <v>0</v>
      </c>
      <c r="CD41" s="51">
        <f t="shared" ca="1" si="94"/>
        <v>0</v>
      </c>
      <c r="CE41" s="51">
        <f t="shared" ca="1" si="94"/>
        <v>0</v>
      </c>
      <c r="CF41" s="51">
        <f t="shared" ca="1" si="94"/>
        <v>0</v>
      </c>
      <c r="CG41" s="51">
        <f t="shared" ca="1" si="30"/>
        <v>0</v>
      </c>
      <c r="CH41" s="51"/>
      <c r="CI41" s="195">
        <f t="shared" si="31"/>
        <v>0</v>
      </c>
      <c r="CJ41" s="195">
        <f t="shared" si="32"/>
        <v>0</v>
      </c>
      <c r="CK41" s="195">
        <f t="shared" si="33"/>
        <v>0</v>
      </c>
      <c r="CL41" s="195">
        <f t="shared" si="34"/>
        <v>0</v>
      </c>
      <c r="CM41" s="195">
        <f t="shared" si="35"/>
        <v>0</v>
      </c>
      <c r="CN41" s="195">
        <f t="shared" si="36"/>
        <v>0</v>
      </c>
      <c r="CO41" s="195">
        <f t="shared" si="37"/>
        <v>0</v>
      </c>
      <c r="CP41" s="195">
        <f t="shared" si="38"/>
        <v>0</v>
      </c>
      <c r="CQ41" s="195">
        <f t="shared" si="39"/>
        <v>0</v>
      </c>
      <c r="CR41" s="195">
        <f t="shared" si="40"/>
        <v>0</v>
      </c>
      <c r="CT41" s="107">
        <f t="shared" si="41"/>
        <v>0</v>
      </c>
      <c r="CU41" s="107">
        <f t="shared" si="42"/>
        <v>0</v>
      </c>
      <c r="CV41" s="107">
        <f t="shared" si="43"/>
        <v>0</v>
      </c>
      <c r="CW41" s="107">
        <f t="shared" si="44"/>
        <v>0</v>
      </c>
      <c r="CX41" s="107">
        <f t="shared" si="45"/>
        <v>0</v>
      </c>
      <c r="CY41" s="107">
        <f t="shared" si="46"/>
        <v>0</v>
      </c>
      <c r="CZ41" s="107">
        <f t="shared" si="47"/>
        <v>0</v>
      </c>
      <c r="DA41" s="107">
        <f t="shared" si="48"/>
        <v>0</v>
      </c>
      <c r="DB41" s="107">
        <f t="shared" si="49"/>
        <v>0</v>
      </c>
      <c r="DC41" s="107">
        <f t="shared" si="50"/>
        <v>0</v>
      </c>
      <c r="DD41" s="107">
        <f t="shared" si="51"/>
        <v>0</v>
      </c>
      <c r="DE41" s="107">
        <f t="shared" si="52"/>
        <v>0</v>
      </c>
      <c r="DF41" s="107">
        <f t="shared" si="53"/>
        <v>0</v>
      </c>
      <c r="DG41" s="107">
        <f t="shared" si="54"/>
        <v>0</v>
      </c>
      <c r="DH41" s="107">
        <f t="shared" si="55"/>
        <v>0</v>
      </c>
      <c r="DI41" s="107">
        <f t="shared" si="56"/>
        <v>0</v>
      </c>
      <c r="DJ41" s="107">
        <f t="shared" si="57"/>
        <v>0</v>
      </c>
      <c r="DK41" s="107">
        <f t="shared" si="58"/>
        <v>0</v>
      </c>
      <c r="DL41" s="107">
        <f t="shared" si="59"/>
        <v>0</v>
      </c>
      <c r="DM41" s="107">
        <f t="shared" si="60"/>
        <v>0</v>
      </c>
      <c r="DN41" s="107">
        <f t="shared" si="61"/>
        <v>0</v>
      </c>
      <c r="DO41" s="107">
        <f t="shared" si="62"/>
        <v>0</v>
      </c>
      <c r="DP41" s="107">
        <f t="shared" si="63"/>
        <v>0</v>
      </c>
      <c r="DQ41" s="107">
        <f t="shared" si="64"/>
        <v>0</v>
      </c>
      <c r="DR41" s="107">
        <f t="shared" si="65"/>
        <v>0</v>
      </c>
      <c r="DS41" s="107">
        <f t="shared" si="66"/>
        <v>0</v>
      </c>
      <c r="DT41" s="107">
        <f t="shared" si="67"/>
        <v>0</v>
      </c>
      <c r="DU41" s="107">
        <f t="shared" si="68"/>
        <v>0</v>
      </c>
      <c r="DV41" s="107">
        <f t="shared" si="69"/>
        <v>0</v>
      </c>
      <c r="DW41" s="107">
        <f t="shared" si="70"/>
        <v>0</v>
      </c>
      <c r="DX41" s="107">
        <f t="shared" si="71"/>
        <v>0</v>
      </c>
      <c r="DY41" s="107">
        <f t="shared" si="72"/>
        <v>0</v>
      </c>
      <c r="DZ41" s="107">
        <f t="shared" si="73"/>
        <v>0</v>
      </c>
      <c r="EA41" s="107">
        <f t="shared" si="74"/>
        <v>0</v>
      </c>
      <c r="EB41" s="107">
        <f t="shared" si="75"/>
        <v>0</v>
      </c>
      <c r="EC41" s="107">
        <f t="shared" si="76"/>
        <v>0</v>
      </c>
      <c r="ED41" s="107">
        <f t="shared" si="77"/>
        <v>0</v>
      </c>
      <c r="EE41" s="107">
        <f t="shared" si="78"/>
        <v>0</v>
      </c>
      <c r="EF41" s="107">
        <f t="shared" si="79"/>
        <v>0</v>
      </c>
      <c r="EG41" s="107">
        <f t="shared" si="80"/>
        <v>0</v>
      </c>
      <c r="EH41" s="107">
        <f t="shared" si="84"/>
        <v>0</v>
      </c>
      <c r="EI41" s="107">
        <f t="shared" si="85"/>
        <v>0</v>
      </c>
      <c r="EJ41" s="107">
        <f t="shared" si="86"/>
        <v>0</v>
      </c>
      <c r="EK41" s="107">
        <f t="shared" si="87"/>
        <v>0</v>
      </c>
      <c r="EL41" s="107">
        <f t="shared" si="88"/>
        <v>0</v>
      </c>
      <c r="EM41" s="107">
        <f t="shared" si="89"/>
        <v>0</v>
      </c>
      <c r="EN41" s="107">
        <f t="shared" si="90"/>
        <v>0</v>
      </c>
      <c r="EO41" s="107">
        <f t="shared" si="91"/>
        <v>0</v>
      </c>
      <c r="EP41" s="107">
        <f t="shared" si="92"/>
        <v>0</v>
      </c>
      <c r="EQ41" s="107">
        <f t="shared" si="93"/>
        <v>0</v>
      </c>
    </row>
    <row r="42" spans="2:147" x14ac:dyDescent="0.2">
      <c r="B42" s="126">
        <f t="shared" si="18"/>
        <v>1</v>
      </c>
      <c r="C42" s="126" t="str">
        <f t="shared" ca="1" si="81"/>
        <v/>
      </c>
      <c r="D42" s="126" t="str">
        <f t="shared" ca="1" si="25"/>
        <v/>
      </c>
      <c r="E42" s="126"/>
      <c r="F42" s="127" t="str">
        <f ca="1">OFFSET(prihlasky!$H$1,$CB42,0)</f>
        <v/>
      </c>
      <c r="G42" s="127" t="str">
        <f ca="1">IF(OFFSET(prihlasky!$B$1,$CB42,0)="","",(OFFSET(prihlasky!$B$1,$CB42,0)))</f>
        <v/>
      </c>
      <c r="H42" s="127">
        <f ca="1">OFFSET(prihlasky!$I$1,$CB42,0)</f>
        <v>0</v>
      </c>
      <c r="I42" s="127" t="str">
        <f ca="1">UPPER(OFFSET(prihlasky!$A$1,$CB42,0))</f>
        <v/>
      </c>
      <c r="J42" s="127">
        <f t="shared" si="26"/>
        <v>0</v>
      </c>
      <c r="K42" s="159">
        <f t="shared" si="82"/>
        <v>0</v>
      </c>
      <c r="L42" s="131">
        <f t="shared" ca="1" si="27"/>
        <v>0</v>
      </c>
      <c r="M42" s="130" t="str">
        <f ca="1">IF(OR(K42=0,ISERROR(MATCH(I42,TKoef!E:E,0))),"",MATCH(I42,TKoef!E:E,0)-1)</f>
        <v/>
      </c>
      <c r="N42" s="129" t="str">
        <f ca="1">IF(M42="","",OFFSET(TKoef!$B$1,M42,0))</f>
        <v/>
      </c>
      <c r="O42" s="22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209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71">
        <f t="shared" si="28"/>
        <v>0</v>
      </c>
      <c r="BZ42" s="26">
        <f t="shared" si="29"/>
        <v>0</v>
      </c>
      <c r="CB42" s="39">
        <v>34</v>
      </c>
      <c r="CC42" s="16">
        <f t="shared" si="83"/>
        <v>0</v>
      </c>
      <c r="CD42" s="51">
        <f t="shared" ca="1" si="94"/>
        <v>0</v>
      </c>
      <c r="CE42" s="51">
        <f t="shared" ca="1" si="94"/>
        <v>0</v>
      </c>
      <c r="CF42" s="51">
        <f t="shared" ca="1" si="94"/>
        <v>0</v>
      </c>
      <c r="CG42" s="51">
        <f t="shared" ca="1" si="30"/>
        <v>0</v>
      </c>
      <c r="CH42" s="51"/>
      <c r="CI42" s="195">
        <f t="shared" si="31"/>
        <v>0</v>
      </c>
      <c r="CJ42" s="195">
        <f t="shared" si="32"/>
        <v>0</v>
      </c>
      <c r="CK42" s="195">
        <f t="shared" si="33"/>
        <v>0</v>
      </c>
      <c r="CL42" s="195">
        <f t="shared" si="34"/>
        <v>0</v>
      </c>
      <c r="CM42" s="195">
        <f t="shared" si="35"/>
        <v>0</v>
      </c>
      <c r="CN42" s="195">
        <f t="shared" si="36"/>
        <v>0</v>
      </c>
      <c r="CO42" s="195">
        <f t="shared" si="37"/>
        <v>0</v>
      </c>
      <c r="CP42" s="195">
        <f t="shared" si="38"/>
        <v>0</v>
      </c>
      <c r="CQ42" s="195">
        <f t="shared" si="39"/>
        <v>0</v>
      </c>
      <c r="CR42" s="195">
        <f t="shared" si="40"/>
        <v>0</v>
      </c>
      <c r="CT42" s="107">
        <f t="shared" si="41"/>
        <v>0</v>
      </c>
      <c r="CU42" s="107">
        <f t="shared" si="42"/>
        <v>0</v>
      </c>
      <c r="CV42" s="107">
        <f t="shared" si="43"/>
        <v>0</v>
      </c>
      <c r="CW42" s="107">
        <f t="shared" si="44"/>
        <v>0</v>
      </c>
      <c r="CX42" s="107">
        <f t="shared" si="45"/>
        <v>0</v>
      </c>
      <c r="CY42" s="107">
        <f t="shared" si="46"/>
        <v>0</v>
      </c>
      <c r="CZ42" s="107">
        <f t="shared" si="47"/>
        <v>0</v>
      </c>
      <c r="DA42" s="107">
        <f t="shared" si="48"/>
        <v>0</v>
      </c>
      <c r="DB42" s="107">
        <f t="shared" si="49"/>
        <v>0</v>
      </c>
      <c r="DC42" s="107">
        <f t="shared" si="50"/>
        <v>0</v>
      </c>
      <c r="DD42" s="107">
        <f t="shared" si="51"/>
        <v>0</v>
      </c>
      <c r="DE42" s="107">
        <f t="shared" si="52"/>
        <v>0</v>
      </c>
      <c r="DF42" s="107">
        <f t="shared" si="53"/>
        <v>0</v>
      </c>
      <c r="DG42" s="107">
        <f t="shared" si="54"/>
        <v>0</v>
      </c>
      <c r="DH42" s="107">
        <f t="shared" si="55"/>
        <v>0</v>
      </c>
      <c r="DI42" s="107">
        <f t="shared" si="56"/>
        <v>0</v>
      </c>
      <c r="DJ42" s="107">
        <f t="shared" si="57"/>
        <v>0</v>
      </c>
      <c r="DK42" s="107">
        <f t="shared" si="58"/>
        <v>0</v>
      </c>
      <c r="DL42" s="107">
        <f t="shared" si="59"/>
        <v>0</v>
      </c>
      <c r="DM42" s="107">
        <f t="shared" si="60"/>
        <v>0</v>
      </c>
      <c r="DN42" s="107">
        <f t="shared" si="61"/>
        <v>0</v>
      </c>
      <c r="DO42" s="107">
        <f t="shared" si="62"/>
        <v>0</v>
      </c>
      <c r="DP42" s="107">
        <f t="shared" si="63"/>
        <v>0</v>
      </c>
      <c r="DQ42" s="107">
        <f t="shared" si="64"/>
        <v>0</v>
      </c>
      <c r="DR42" s="107">
        <f t="shared" si="65"/>
        <v>0</v>
      </c>
      <c r="DS42" s="107">
        <f t="shared" si="66"/>
        <v>0</v>
      </c>
      <c r="DT42" s="107">
        <f t="shared" si="67"/>
        <v>0</v>
      </c>
      <c r="DU42" s="107">
        <f t="shared" si="68"/>
        <v>0</v>
      </c>
      <c r="DV42" s="107">
        <f t="shared" si="69"/>
        <v>0</v>
      </c>
      <c r="DW42" s="107">
        <f t="shared" si="70"/>
        <v>0</v>
      </c>
      <c r="DX42" s="107">
        <f t="shared" si="71"/>
        <v>0</v>
      </c>
      <c r="DY42" s="107">
        <f t="shared" si="72"/>
        <v>0</v>
      </c>
      <c r="DZ42" s="107">
        <f t="shared" si="73"/>
        <v>0</v>
      </c>
      <c r="EA42" s="107">
        <f t="shared" si="74"/>
        <v>0</v>
      </c>
      <c r="EB42" s="107">
        <f t="shared" si="75"/>
        <v>0</v>
      </c>
      <c r="EC42" s="107">
        <f t="shared" si="76"/>
        <v>0</v>
      </c>
      <c r="ED42" s="107">
        <f t="shared" si="77"/>
        <v>0</v>
      </c>
      <c r="EE42" s="107">
        <f t="shared" si="78"/>
        <v>0</v>
      </c>
      <c r="EF42" s="107">
        <f t="shared" si="79"/>
        <v>0</v>
      </c>
      <c r="EG42" s="107">
        <f t="shared" si="80"/>
        <v>0</v>
      </c>
      <c r="EH42" s="107">
        <f t="shared" si="84"/>
        <v>0</v>
      </c>
      <c r="EI42" s="107">
        <f t="shared" si="85"/>
        <v>0</v>
      </c>
      <c r="EJ42" s="107">
        <f t="shared" si="86"/>
        <v>0</v>
      </c>
      <c r="EK42" s="107">
        <f t="shared" si="87"/>
        <v>0</v>
      </c>
      <c r="EL42" s="107">
        <f t="shared" si="88"/>
        <v>0</v>
      </c>
      <c r="EM42" s="107">
        <f t="shared" si="89"/>
        <v>0</v>
      </c>
      <c r="EN42" s="107">
        <f t="shared" si="90"/>
        <v>0</v>
      </c>
      <c r="EO42" s="107">
        <f t="shared" si="91"/>
        <v>0</v>
      </c>
      <c r="EP42" s="107">
        <f t="shared" si="92"/>
        <v>0</v>
      </c>
      <c r="EQ42" s="107">
        <f t="shared" si="93"/>
        <v>0</v>
      </c>
    </row>
    <row r="43" spans="2:147" x14ac:dyDescent="0.2">
      <c r="B43" s="126">
        <f t="shared" si="18"/>
        <v>1</v>
      </c>
      <c r="C43" s="126" t="str">
        <f t="shared" ca="1" si="81"/>
        <v/>
      </c>
      <c r="D43" s="126" t="str">
        <f t="shared" ca="1" si="25"/>
        <v/>
      </c>
      <c r="E43" s="126"/>
      <c r="F43" s="127" t="str">
        <f ca="1">OFFSET(prihlasky!$H$1,$CB43,0)</f>
        <v/>
      </c>
      <c r="G43" s="127" t="str">
        <f ca="1">IF(OFFSET(prihlasky!$B$1,$CB43,0)="","",(OFFSET(prihlasky!$B$1,$CB43,0)))</f>
        <v/>
      </c>
      <c r="H43" s="127">
        <f ca="1">OFFSET(prihlasky!$I$1,$CB43,0)</f>
        <v>0</v>
      </c>
      <c r="I43" s="127" t="str">
        <f ca="1">UPPER(OFFSET(prihlasky!$A$1,$CB43,0))</f>
        <v/>
      </c>
      <c r="J43" s="127">
        <f t="shared" si="26"/>
        <v>0</v>
      </c>
      <c r="K43" s="159">
        <f t="shared" si="82"/>
        <v>0</v>
      </c>
      <c r="L43" s="131">
        <f t="shared" ca="1" si="27"/>
        <v>0</v>
      </c>
      <c r="M43" s="130" t="str">
        <f ca="1">IF(OR(K43=0,ISERROR(MATCH(I43,TKoef!E:E,0))),"",MATCH(I43,TKoef!E:E,0)-1)</f>
        <v/>
      </c>
      <c r="N43" s="129" t="str">
        <f ca="1">IF(M43="","",OFFSET(TKoef!$B$1,M43,0))</f>
        <v/>
      </c>
      <c r="O43" s="22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209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71">
        <f t="shared" si="28"/>
        <v>0</v>
      </c>
      <c r="BZ43" s="26">
        <f t="shared" si="29"/>
        <v>0</v>
      </c>
      <c r="CB43" s="39">
        <v>35</v>
      </c>
      <c r="CC43" s="16">
        <f t="shared" si="83"/>
        <v>0</v>
      </c>
      <c r="CD43" s="51">
        <f t="shared" ca="1" si="94"/>
        <v>0</v>
      </c>
      <c r="CE43" s="51">
        <f t="shared" ca="1" si="94"/>
        <v>0</v>
      </c>
      <c r="CF43" s="51">
        <f t="shared" ca="1" si="94"/>
        <v>0</v>
      </c>
      <c r="CG43" s="51">
        <f t="shared" ca="1" si="30"/>
        <v>0</v>
      </c>
      <c r="CH43" s="51"/>
      <c r="CI43" s="195">
        <f t="shared" si="31"/>
        <v>0</v>
      </c>
      <c r="CJ43" s="195">
        <f t="shared" si="32"/>
        <v>0</v>
      </c>
      <c r="CK43" s="195">
        <f t="shared" si="33"/>
        <v>0</v>
      </c>
      <c r="CL43" s="195">
        <f t="shared" si="34"/>
        <v>0</v>
      </c>
      <c r="CM43" s="195">
        <f t="shared" si="35"/>
        <v>0</v>
      </c>
      <c r="CN43" s="195">
        <f t="shared" si="36"/>
        <v>0</v>
      </c>
      <c r="CO43" s="195">
        <f t="shared" si="37"/>
        <v>0</v>
      </c>
      <c r="CP43" s="195">
        <f t="shared" si="38"/>
        <v>0</v>
      </c>
      <c r="CQ43" s="195">
        <f t="shared" si="39"/>
        <v>0</v>
      </c>
      <c r="CR43" s="195">
        <f t="shared" si="40"/>
        <v>0</v>
      </c>
      <c r="CT43" s="107">
        <f t="shared" si="41"/>
        <v>0</v>
      </c>
      <c r="CU43" s="107">
        <f t="shared" si="42"/>
        <v>0</v>
      </c>
      <c r="CV43" s="107">
        <f t="shared" si="43"/>
        <v>0</v>
      </c>
      <c r="CW43" s="107">
        <f t="shared" si="44"/>
        <v>0</v>
      </c>
      <c r="CX43" s="107">
        <f t="shared" si="45"/>
        <v>0</v>
      </c>
      <c r="CY43" s="107">
        <f t="shared" si="46"/>
        <v>0</v>
      </c>
      <c r="CZ43" s="107">
        <f t="shared" si="47"/>
        <v>0</v>
      </c>
      <c r="DA43" s="107">
        <f t="shared" si="48"/>
        <v>0</v>
      </c>
      <c r="DB43" s="107">
        <f t="shared" si="49"/>
        <v>0</v>
      </c>
      <c r="DC43" s="107">
        <f t="shared" si="50"/>
        <v>0</v>
      </c>
      <c r="DD43" s="107">
        <f t="shared" si="51"/>
        <v>0</v>
      </c>
      <c r="DE43" s="107">
        <f t="shared" si="52"/>
        <v>0</v>
      </c>
      <c r="DF43" s="107">
        <f t="shared" si="53"/>
        <v>0</v>
      </c>
      <c r="DG43" s="107">
        <f t="shared" si="54"/>
        <v>0</v>
      </c>
      <c r="DH43" s="107">
        <f t="shared" si="55"/>
        <v>0</v>
      </c>
      <c r="DI43" s="107">
        <f t="shared" si="56"/>
        <v>0</v>
      </c>
      <c r="DJ43" s="107">
        <f t="shared" si="57"/>
        <v>0</v>
      </c>
      <c r="DK43" s="107">
        <f t="shared" si="58"/>
        <v>0</v>
      </c>
      <c r="DL43" s="107">
        <f t="shared" si="59"/>
        <v>0</v>
      </c>
      <c r="DM43" s="107">
        <f t="shared" si="60"/>
        <v>0</v>
      </c>
      <c r="DN43" s="107">
        <f t="shared" si="61"/>
        <v>0</v>
      </c>
      <c r="DO43" s="107">
        <f t="shared" si="62"/>
        <v>0</v>
      </c>
      <c r="DP43" s="107">
        <f t="shared" si="63"/>
        <v>0</v>
      </c>
      <c r="DQ43" s="107">
        <f t="shared" si="64"/>
        <v>0</v>
      </c>
      <c r="DR43" s="107">
        <f t="shared" si="65"/>
        <v>0</v>
      </c>
      <c r="DS43" s="107">
        <f t="shared" si="66"/>
        <v>0</v>
      </c>
      <c r="DT43" s="107">
        <f t="shared" si="67"/>
        <v>0</v>
      </c>
      <c r="DU43" s="107">
        <f t="shared" si="68"/>
        <v>0</v>
      </c>
      <c r="DV43" s="107">
        <f t="shared" si="69"/>
        <v>0</v>
      </c>
      <c r="DW43" s="107">
        <f t="shared" si="70"/>
        <v>0</v>
      </c>
      <c r="DX43" s="107">
        <f t="shared" si="71"/>
        <v>0</v>
      </c>
      <c r="DY43" s="107">
        <f t="shared" si="72"/>
        <v>0</v>
      </c>
      <c r="DZ43" s="107">
        <f t="shared" si="73"/>
        <v>0</v>
      </c>
      <c r="EA43" s="107">
        <f t="shared" si="74"/>
        <v>0</v>
      </c>
      <c r="EB43" s="107">
        <f t="shared" si="75"/>
        <v>0</v>
      </c>
      <c r="EC43" s="107">
        <f t="shared" si="76"/>
        <v>0</v>
      </c>
      <c r="ED43" s="107">
        <f t="shared" si="77"/>
        <v>0</v>
      </c>
      <c r="EE43" s="107">
        <f t="shared" si="78"/>
        <v>0</v>
      </c>
      <c r="EF43" s="107">
        <f t="shared" si="79"/>
        <v>0</v>
      </c>
      <c r="EG43" s="107">
        <f t="shared" si="80"/>
        <v>0</v>
      </c>
      <c r="EH43" s="107">
        <f t="shared" si="84"/>
        <v>0</v>
      </c>
      <c r="EI43" s="107">
        <f t="shared" si="85"/>
        <v>0</v>
      </c>
      <c r="EJ43" s="107">
        <f t="shared" si="86"/>
        <v>0</v>
      </c>
      <c r="EK43" s="107">
        <f t="shared" si="87"/>
        <v>0</v>
      </c>
      <c r="EL43" s="107">
        <f t="shared" si="88"/>
        <v>0</v>
      </c>
      <c r="EM43" s="107">
        <f t="shared" si="89"/>
        <v>0</v>
      </c>
      <c r="EN43" s="107">
        <f t="shared" si="90"/>
        <v>0</v>
      </c>
      <c r="EO43" s="107">
        <f t="shared" si="91"/>
        <v>0</v>
      </c>
      <c r="EP43" s="107">
        <f t="shared" si="92"/>
        <v>0</v>
      </c>
      <c r="EQ43" s="107">
        <f t="shared" si="93"/>
        <v>0</v>
      </c>
    </row>
    <row r="44" spans="2:147" x14ac:dyDescent="0.2">
      <c r="B44" s="126">
        <f t="shared" si="18"/>
        <v>1</v>
      </c>
      <c r="C44" s="126" t="str">
        <f t="shared" ca="1" si="81"/>
        <v/>
      </c>
      <c r="D44" s="126" t="str">
        <f t="shared" ca="1" si="25"/>
        <v/>
      </c>
      <c r="E44" s="126"/>
      <c r="F44" s="127" t="str">
        <f ca="1">OFFSET(prihlasky!$H$1,$CB44,0)</f>
        <v/>
      </c>
      <c r="G44" s="127" t="str">
        <f ca="1">IF(OFFSET(prihlasky!$B$1,$CB44,0)="","",(OFFSET(prihlasky!$B$1,$CB44,0)))</f>
        <v/>
      </c>
      <c r="H44" s="127">
        <f ca="1">OFFSET(prihlasky!$I$1,$CB44,0)</f>
        <v>0</v>
      </c>
      <c r="I44" s="127" t="str">
        <f ca="1">UPPER(OFFSET(prihlasky!$A$1,$CB44,0))</f>
        <v/>
      </c>
      <c r="J44" s="127">
        <f t="shared" si="26"/>
        <v>0</v>
      </c>
      <c r="K44" s="159">
        <f t="shared" si="82"/>
        <v>0</v>
      </c>
      <c r="L44" s="131">
        <f t="shared" ca="1" si="27"/>
        <v>0</v>
      </c>
      <c r="M44" s="130" t="str">
        <f ca="1">IF(OR(K44=0,ISERROR(MATCH(I44,TKoef!E:E,0))),"",MATCH(I44,TKoef!E:E,0)-1)</f>
        <v/>
      </c>
      <c r="N44" s="129" t="str">
        <f ca="1">IF(M44="","",OFFSET(TKoef!$B$1,M44,0))</f>
        <v/>
      </c>
      <c r="O44" s="22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209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71">
        <f t="shared" si="28"/>
        <v>0</v>
      </c>
      <c r="BZ44" s="26">
        <f t="shared" si="29"/>
        <v>0</v>
      </c>
      <c r="CB44" s="39">
        <v>36</v>
      </c>
      <c r="CC44" s="16">
        <f t="shared" si="83"/>
        <v>0</v>
      </c>
      <c r="CD44" s="51">
        <f t="shared" ca="1" si="94"/>
        <v>0</v>
      </c>
      <c r="CE44" s="51">
        <f t="shared" ca="1" si="94"/>
        <v>0</v>
      </c>
      <c r="CF44" s="51">
        <f t="shared" ca="1" si="94"/>
        <v>0</v>
      </c>
      <c r="CG44" s="51">
        <f t="shared" ca="1" si="30"/>
        <v>0</v>
      </c>
      <c r="CH44" s="51"/>
      <c r="CI44" s="195">
        <f t="shared" si="31"/>
        <v>0</v>
      </c>
      <c r="CJ44" s="195">
        <f t="shared" si="32"/>
        <v>0</v>
      </c>
      <c r="CK44" s="195">
        <f t="shared" si="33"/>
        <v>0</v>
      </c>
      <c r="CL44" s="195">
        <f t="shared" si="34"/>
        <v>0</v>
      </c>
      <c r="CM44" s="195">
        <f t="shared" si="35"/>
        <v>0</v>
      </c>
      <c r="CN44" s="195">
        <f t="shared" si="36"/>
        <v>0</v>
      </c>
      <c r="CO44" s="195">
        <f t="shared" si="37"/>
        <v>0</v>
      </c>
      <c r="CP44" s="195">
        <f t="shared" si="38"/>
        <v>0</v>
      </c>
      <c r="CQ44" s="195">
        <f t="shared" si="39"/>
        <v>0</v>
      </c>
      <c r="CR44" s="195">
        <f t="shared" si="40"/>
        <v>0</v>
      </c>
      <c r="CT44" s="107">
        <f t="shared" si="41"/>
        <v>0</v>
      </c>
      <c r="CU44" s="107">
        <f t="shared" si="42"/>
        <v>0</v>
      </c>
      <c r="CV44" s="107">
        <f t="shared" si="43"/>
        <v>0</v>
      </c>
      <c r="CW44" s="107">
        <f t="shared" si="44"/>
        <v>0</v>
      </c>
      <c r="CX44" s="107">
        <f t="shared" si="45"/>
        <v>0</v>
      </c>
      <c r="CY44" s="107">
        <f t="shared" si="46"/>
        <v>0</v>
      </c>
      <c r="CZ44" s="107">
        <f t="shared" si="47"/>
        <v>0</v>
      </c>
      <c r="DA44" s="107">
        <f t="shared" si="48"/>
        <v>0</v>
      </c>
      <c r="DB44" s="107">
        <f t="shared" si="49"/>
        <v>0</v>
      </c>
      <c r="DC44" s="107">
        <f t="shared" si="50"/>
        <v>0</v>
      </c>
      <c r="DD44" s="107">
        <f t="shared" si="51"/>
        <v>0</v>
      </c>
      <c r="DE44" s="107">
        <f t="shared" si="52"/>
        <v>0</v>
      </c>
      <c r="DF44" s="107">
        <f t="shared" si="53"/>
        <v>0</v>
      </c>
      <c r="DG44" s="107">
        <f t="shared" si="54"/>
        <v>0</v>
      </c>
      <c r="DH44" s="107">
        <f t="shared" si="55"/>
        <v>0</v>
      </c>
      <c r="DI44" s="107">
        <f t="shared" si="56"/>
        <v>0</v>
      </c>
      <c r="DJ44" s="107">
        <f t="shared" si="57"/>
        <v>0</v>
      </c>
      <c r="DK44" s="107">
        <f t="shared" si="58"/>
        <v>0</v>
      </c>
      <c r="DL44" s="107">
        <f t="shared" si="59"/>
        <v>0</v>
      </c>
      <c r="DM44" s="107">
        <f t="shared" si="60"/>
        <v>0</v>
      </c>
      <c r="DN44" s="107">
        <f t="shared" si="61"/>
        <v>0</v>
      </c>
      <c r="DO44" s="107">
        <f t="shared" si="62"/>
        <v>0</v>
      </c>
      <c r="DP44" s="107">
        <f t="shared" si="63"/>
        <v>0</v>
      </c>
      <c r="DQ44" s="107">
        <f t="shared" si="64"/>
        <v>0</v>
      </c>
      <c r="DR44" s="107">
        <f t="shared" si="65"/>
        <v>0</v>
      </c>
      <c r="DS44" s="107">
        <f t="shared" si="66"/>
        <v>0</v>
      </c>
      <c r="DT44" s="107">
        <f t="shared" si="67"/>
        <v>0</v>
      </c>
      <c r="DU44" s="107">
        <f t="shared" si="68"/>
        <v>0</v>
      </c>
      <c r="DV44" s="107">
        <f t="shared" si="69"/>
        <v>0</v>
      </c>
      <c r="DW44" s="107">
        <f t="shared" si="70"/>
        <v>0</v>
      </c>
      <c r="DX44" s="107">
        <f t="shared" si="71"/>
        <v>0</v>
      </c>
      <c r="DY44" s="107">
        <f t="shared" si="72"/>
        <v>0</v>
      </c>
      <c r="DZ44" s="107">
        <f t="shared" si="73"/>
        <v>0</v>
      </c>
      <c r="EA44" s="107">
        <f t="shared" si="74"/>
        <v>0</v>
      </c>
      <c r="EB44" s="107">
        <f t="shared" si="75"/>
        <v>0</v>
      </c>
      <c r="EC44" s="107">
        <f t="shared" si="76"/>
        <v>0</v>
      </c>
      <c r="ED44" s="107">
        <f t="shared" si="77"/>
        <v>0</v>
      </c>
      <c r="EE44" s="107">
        <f t="shared" si="78"/>
        <v>0</v>
      </c>
      <c r="EF44" s="107">
        <f t="shared" si="79"/>
        <v>0</v>
      </c>
      <c r="EG44" s="107">
        <f t="shared" si="80"/>
        <v>0</v>
      </c>
      <c r="EH44" s="107">
        <f t="shared" si="84"/>
        <v>0</v>
      </c>
      <c r="EI44" s="107">
        <f t="shared" si="85"/>
        <v>0</v>
      </c>
      <c r="EJ44" s="107">
        <f t="shared" si="86"/>
        <v>0</v>
      </c>
      <c r="EK44" s="107">
        <f t="shared" si="87"/>
        <v>0</v>
      </c>
      <c r="EL44" s="107">
        <f t="shared" si="88"/>
        <v>0</v>
      </c>
      <c r="EM44" s="107">
        <f t="shared" si="89"/>
        <v>0</v>
      </c>
      <c r="EN44" s="107">
        <f t="shared" si="90"/>
        <v>0</v>
      </c>
      <c r="EO44" s="107">
        <f t="shared" si="91"/>
        <v>0</v>
      </c>
      <c r="EP44" s="107">
        <f t="shared" si="92"/>
        <v>0</v>
      </c>
      <c r="EQ44" s="107">
        <f t="shared" si="93"/>
        <v>0</v>
      </c>
    </row>
    <row r="45" spans="2:147" x14ac:dyDescent="0.2">
      <c r="B45" s="126">
        <f t="shared" si="18"/>
        <v>1</v>
      </c>
      <c r="C45" s="126" t="str">
        <f t="shared" ca="1" si="81"/>
        <v/>
      </c>
      <c r="D45" s="126" t="str">
        <f t="shared" ca="1" si="25"/>
        <v/>
      </c>
      <c r="E45" s="126"/>
      <c r="F45" s="127" t="str">
        <f ca="1">OFFSET(prihlasky!$H$1,$CB45,0)</f>
        <v/>
      </c>
      <c r="G45" s="127" t="str">
        <f ca="1">IF(OFFSET(prihlasky!$B$1,$CB45,0)="","",(OFFSET(prihlasky!$B$1,$CB45,0)))</f>
        <v/>
      </c>
      <c r="H45" s="127">
        <f ca="1">OFFSET(prihlasky!$I$1,$CB45,0)</f>
        <v>0</v>
      </c>
      <c r="I45" s="127" t="str">
        <f ca="1">UPPER(OFFSET(prihlasky!$A$1,$CB45,0))</f>
        <v/>
      </c>
      <c r="J45" s="127">
        <f t="shared" si="26"/>
        <v>0</v>
      </c>
      <c r="K45" s="159">
        <f t="shared" si="82"/>
        <v>0</v>
      </c>
      <c r="L45" s="131">
        <f t="shared" ca="1" si="27"/>
        <v>0</v>
      </c>
      <c r="M45" s="130" t="str">
        <f ca="1">IF(OR(K45=0,ISERROR(MATCH(I45,TKoef!E:E,0))),"",MATCH(I45,TKoef!E:E,0)-1)</f>
        <v/>
      </c>
      <c r="N45" s="129" t="str">
        <f ca="1">IF(M45="","",OFFSET(TKoef!$B$1,M45,0))</f>
        <v/>
      </c>
      <c r="O45" s="22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209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71">
        <f t="shared" si="28"/>
        <v>0</v>
      </c>
      <c r="BZ45" s="26">
        <f t="shared" si="29"/>
        <v>0</v>
      </c>
      <c r="CB45" s="39">
        <v>37</v>
      </c>
      <c r="CC45" s="16">
        <f t="shared" si="83"/>
        <v>0</v>
      </c>
      <c r="CD45" s="51">
        <f t="shared" ca="1" si="94"/>
        <v>0</v>
      </c>
      <c r="CE45" s="51">
        <f t="shared" ca="1" si="94"/>
        <v>0</v>
      </c>
      <c r="CF45" s="51">
        <f t="shared" ca="1" si="94"/>
        <v>0</v>
      </c>
      <c r="CG45" s="51">
        <f t="shared" ca="1" si="30"/>
        <v>0</v>
      </c>
      <c r="CH45" s="51"/>
      <c r="CI45" s="195">
        <f t="shared" si="31"/>
        <v>0</v>
      </c>
      <c r="CJ45" s="195">
        <f t="shared" si="32"/>
        <v>0</v>
      </c>
      <c r="CK45" s="195">
        <f t="shared" si="33"/>
        <v>0</v>
      </c>
      <c r="CL45" s="195">
        <f t="shared" si="34"/>
        <v>0</v>
      </c>
      <c r="CM45" s="195">
        <f t="shared" si="35"/>
        <v>0</v>
      </c>
      <c r="CN45" s="195">
        <f t="shared" si="36"/>
        <v>0</v>
      </c>
      <c r="CO45" s="195">
        <f t="shared" si="37"/>
        <v>0</v>
      </c>
      <c r="CP45" s="195">
        <f t="shared" si="38"/>
        <v>0</v>
      </c>
      <c r="CQ45" s="195">
        <f t="shared" si="39"/>
        <v>0</v>
      </c>
      <c r="CR45" s="195">
        <f t="shared" si="40"/>
        <v>0</v>
      </c>
      <c r="CT45" s="107">
        <f t="shared" si="41"/>
        <v>0</v>
      </c>
      <c r="CU45" s="107">
        <f t="shared" si="42"/>
        <v>0</v>
      </c>
      <c r="CV45" s="107">
        <f t="shared" si="43"/>
        <v>0</v>
      </c>
      <c r="CW45" s="107">
        <f t="shared" si="44"/>
        <v>0</v>
      </c>
      <c r="CX45" s="107">
        <f t="shared" si="45"/>
        <v>0</v>
      </c>
      <c r="CY45" s="107">
        <f t="shared" si="46"/>
        <v>0</v>
      </c>
      <c r="CZ45" s="107">
        <f t="shared" si="47"/>
        <v>0</v>
      </c>
      <c r="DA45" s="107">
        <f t="shared" si="48"/>
        <v>0</v>
      </c>
      <c r="DB45" s="107">
        <f t="shared" si="49"/>
        <v>0</v>
      </c>
      <c r="DC45" s="107">
        <f t="shared" si="50"/>
        <v>0</v>
      </c>
      <c r="DD45" s="107">
        <f t="shared" si="51"/>
        <v>0</v>
      </c>
      <c r="DE45" s="107">
        <f t="shared" si="52"/>
        <v>0</v>
      </c>
      <c r="DF45" s="107">
        <f t="shared" si="53"/>
        <v>0</v>
      </c>
      <c r="DG45" s="107">
        <f t="shared" si="54"/>
        <v>0</v>
      </c>
      <c r="DH45" s="107">
        <f t="shared" si="55"/>
        <v>0</v>
      </c>
      <c r="DI45" s="107">
        <f t="shared" si="56"/>
        <v>0</v>
      </c>
      <c r="DJ45" s="107">
        <f t="shared" si="57"/>
        <v>0</v>
      </c>
      <c r="DK45" s="107">
        <f t="shared" si="58"/>
        <v>0</v>
      </c>
      <c r="DL45" s="107">
        <f t="shared" si="59"/>
        <v>0</v>
      </c>
      <c r="DM45" s="107">
        <f t="shared" si="60"/>
        <v>0</v>
      </c>
      <c r="DN45" s="107">
        <f t="shared" si="61"/>
        <v>0</v>
      </c>
      <c r="DO45" s="107">
        <f t="shared" si="62"/>
        <v>0</v>
      </c>
      <c r="DP45" s="107">
        <f t="shared" si="63"/>
        <v>0</v>
      </c>
      <c r="DQ45" s="107">
        <f t="shared" si="64"/>
        <v>0</v>
      </c>
      <c r="DR45" s="107">
        <f t="shared" si="65"/>
        <v>0</v>
      </c>
      <c r="DS45" s="107">
        <f t="shared" si="66"/>
        <v>0</v>
      </c>
      <c r="DT45" s="107">
        <f t="shared" si="67"/>
        <v>0</v>
      </c>
      <c r="DU45" s="107">
        <f t="shared" si="68"/>
        <v>0</v>
      </c>
      <c r="DV45" s="107">
        <f t="shared" si="69"/>
        <v>0</v>
      </c>
      <c r="DW45" s="107">
        <f t="shared" si="70"/>
        <v>0</v>
      </c>
      <c r="DX45" s="107">
        <f t="shared" si="71"/>
        <v>0</v>
      </c>
      <c r="DY45" s="107">
        <f t="shared" si="72"/>
        <v>0</v>
      </c>
      <c r="DZ45" s="107">
        <f t="shared" si="73"/>
        <v>0</v>
      </c>
      <c r="EA45" s="107">
        <f t="shared" si="74"/>
        <v>0</v>
      </c>
      <c r="EB45" s="107">
        <f t="shared" si="75"/>
        <v>0</v>
      </c>
      <c r="EC45" s="107">
        <f t="shared" si="76"/>
        <v>0</v>
      </c>
      <c r="ED45" s="107">
        <f t="shared" si="77"/>
        <v>0</v>
      </c>
      <c r="EE45" s="107">
        <f t="shared" si="78"/>
        <v>0</v>
      </c>
      <c r="EF45" s="107">
        <f t="shared" si="79"/>
        <v>0</v>
      </c>
      <c r="EG45" s="107">
        <f t="shared" si="80"/>
        <v>0</v>
      </c>
      <c r="EH45" s="107">
        <f t="shared" si="84"/>
        <v>0</v>
      </c>
      <c r="EI45" s="107">
        <f t="shared" si="85"/>
        <v>0</v>
      </c>
      <c r="EJ45" s="107">
        <f t="shared" si="86"/>
        <v>0</v>
      </c>
      <c r="EK45" s="107">
        <f t="shared" si="87"/>
        <v>0</v>
      </c>
      <c r="EL45" s="107">
        <f t="shared" si="88"/>
        <v>0</v>
      </c>
      <c r="EM45" s="107">
        <f t="shared" si="89"/>
        <v>0</v>
      </c>
      <c r="EN45" s="107">
        <f t="shared" si="90"/>
        <v>0</v>
      </c>
      <c r="EO45" s="107">
        <f t="shared" si="91"/>
        <v>0</v>
      </c>
      <c r="EP45" s="107">
        <f t="shared" si="92"/>
        <v>0</v>
      </c>
      <c r="EQ45" s="107">
        <f t="shared" si="93"/>
        <v>0</v>
      </c>
    </row>
    <row r="46" spans="2:147" x14ac:dyDescent="0.2">
      <c r="B46" s="126">
        <f t="shared" si="18"/>
        <v>1</v>
      </c>
      <c r="C46" s="126" t="str">
        <f t="shared" ca="1" si="81"/>
        <v/>
      </c>
      <c r="D46" s="126" t="str">
        <f t="shared" ca="1" si="25"/>
        <v/>
      </c>
      <c r="E46" s="126"/>
      <c r="F46" s="127" t="str">
        <f ca="1">OFFSET(prihlasky!$H$1,$CB46,0)</f>
        <v/>
      </c>
      <c r="G46" s="127" t="str">
        <f ca="1">IF(OFFSET(prihlasky!$B$1,$CB46,0)="","",(OFFSET(prihlasky!$B$1,$CB46,0)))</f>
        <v/>
      </c>
      <c r="H46" s="127">
        <f ca="1">OFFSET(prihlasky!$I$1,$CB46,0)</f>
        <v>0</v>
      </c>
      <c r="I46" s="127" t="str">
        <f ca="1">UPPER(OFFSET(prihlasky!$A$1,$CB46,0))</f>
        <v/>
      </c>
      <c r="J46" s="127">
        <f t="shared" si="26"/>
        <v>0</v>
      </c>
      <c r="K46" s="159">
        <f t="shared" si="82"/>
        <v>0</v>
      </c>
      <c r="L46" s="131">
        <f t="shared" ca="1" si="27"/>
        <v>0</v>
      </c>
      <c r="M46" s="130" t="str">
        <f ca="1">IF(OR(K46=0,ISERROR(MATCH(I46,TKoef!E:E,0))),"",MATCH(I46,TKoef!E:E,0)-1)</f>
        <v/>
      </c>
      <c r="N46" s="129" t="str">
        <f ca="1">IF(M46="","",OFFSET(TKoef!$B$1,M46,0))</f>
        <v/>
      </c>
      <c r="O46" s="22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209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71">
        <f t="shared" si="28"/>
        <v>0</v>
      </c>
      <c r="BZ46" s="26">
        <f t="shared" si="29"/>
        <v>0</v>
      </c>
      <c r="CB46" s="39">
        <v>38</v>
      </c>
      <c r="CC46" s="16">
        <f t="shared" si="83"/>
        <v>0</v>
      </c>
      <c r="CD46" s="51">
        <f t="shared" ca="1" si="94"/>
        <v>0</v>
      </c>
      <c r="CE46" s="51">
        <f t="shared" ca="1" si="94"/>
        <v>0</v>
      </c>
      <c r="CF46" s="51">
        <f t="shared" ca="1" si="94"/>
        <v>0</v>
      </c>
      <c r="CG46" s="51">
        <f t="shared" ca="1" si="30"/>
        <v>0</v>
      </c>
      <c r="CH46" s="51"/>
      <c r="CI46" s="195">
        <f t="shared" si="31"/>
        <v>0</v>
      </c>
      <c r="CJ46" s="195">
        <f t="shared" si="32"/>
        <v>0</v>
      </c>
      <c r="CK46" s="195">
        <f t="shared" si="33"/>
        <v>0</v>
      </c>
      <c r="CL46" s="195">
        <f t="shared" si="34"/>
        <v>0</v>
      </c>
      <c r="CM46" s="195">
        <f t="shared" si="35"/>
        <v>0</v>
      </c>
      <c r="CN46" s="195">
        <f t="shared" si="36"/>
        <v>0</v>
      </c>
      <c r="CO46" s="195">
        <f t="shared" si="37"/>
        <v>0</v>
      </c>
      <c r="CP46" s="195">
        <f t="shared" si="38"/>
        <v>0</v>
      </c>
      <c r="CQ46" s="195">
        <f t="shared" si="39"/>
        <v>0</v>
      </c>
      <c r="CR46" s="195">
        <f t="shared" si="40"/>
        <v>0</v>
      </c>
      <c r="CT46" s="107">
        <f t="shared" si="41"/>
        <v>0</v>
      </c>
      <c r="CU46" s="107">
        <f t="shared" si="42"/>
        <v>0</v>
      </c>
      <c r="CV46" s="107">
        <f t="shared" si="43"/>
        <v>0</v>
      </c>
      <c r="CW46" s="107">
        <f t="shared" si="44"/>
        <v>0</v>
      </c>
      <c r="CX46" s="107">
        <f t="shared" si="45"/>
        <v>0</v>
      </c>
      <c r="CY46" s="107">
        <f t="shared" si="46"/>
        <v>0</v>
      </c>
      <c r="CZ46" s="107">
        <f t="shared" si="47"/>
        <v>0</v>
      </c>
      <c r="DA46" s="107">
        <f t="shared" si="48"/>
        <v>0</v>
      </c>
      <c r="DB46" s="107">
        <f t="shared" si="49"/>
        <v>0</v>
      </c>
      <c r="DC46" s="107">
        <f t="shared" si="50"/>
        <v>0</v>
      </c>
      <c r="DD46" s="107">
        <f t="shared" si="51"/>
        <v>0</v>
      </c>
      <c r="DE46" s="107">
        <f t="shared" si="52"/>
        <v>0</v>
      </c>
      <c r="DF46" s="107">
        <f t="shared" si="53"/>
        <v>0</v>
      </c>
      <c r="DG46" s="107">
        <f t="shared" si="54"/>
        <v>0</v>
      </c>
      <c r="DH46" s="107">
        <f t="shared" si="55"/>
        <v>0</v>
      </c>
      <c r="DI46" s="107">
        <f t="shared" si="56"/>
        <v>0</v>
      </c>
      <c r="DJ46" s="107">
        <f t="shared" si="57"/>
        <v>0</v>
      </c>
      <c r="DK46" s="107">
        <f t="shared" si="58"/>
        <v>0</v>
      </c>
      <c r="DL46" s="107">
        <f t="shared" si="59"/>
        <v>0</v>
      </c>
      <c r="DM46" s="107">
        <f t="shared" si="60"/>
        <v>0</v>
      </c>
      <c r="DN46" s="107">
        <f t="shared" si="61"/>
        <v>0</v>
      </c>
      <c r="DO46" s="107">
        <f t="shared" si="62"/>
        <v>0</v>
      </c>
      <c r="DP46" s="107">
        <f t="shared" si="63"/>
        <v>0</v>
      </c>
      <c r="DQ46" s="107">
        <f t="shared" si="64"/>
        <v>0</v>
      </c>
      <c r="DR46" s="107">
        <f t="shared" si="65"/>
        <v>0</v>
      </c>
      <c r="DS46" s="107">
        <f t="shared" si="66"/>
        <v>0</v>
      </c>
      <c r="DT46" s="107">
        <f t="shared" si="67"/>
        <v>0</v>
      </c>
      <c r="DU46" s="107">
        <f t="shared" si="68"/>
        <v>0</v>
      </c>
      <c r="DV46" s="107">
        <f t="shared" si="69"/>
        <v>0</v>
      </c>
      <c r="DW46" s="107">
        <f t="shared" si="70"/>
        <v>0</v>
      </c>
      <c r="DX46" s="107">
        <f t="shared" si="71"/>
        <v>0</v>
      </c>
      <c r="DY46" s="107">
        <f t="shared" si="72"/>
        <v>0</v>
      </c>
      <c r="DZ46" s="107">
        <f t="shared" si="73"/>
        <v>0</v>
      </c>
      <c r="EA46" s="107">
        <f t="shared" si="74"/>
        <v>0</v>
      </c>
      <c r="EB46" s="107">
        <f t="shared" si="75"/>
        <v>0</v>
      </c>
      <c r="EC46" s="107">
        <f t="shared" si="76"/>
        <v>0</v>
      </c>
      <c r="ED46" s="107">
        <f t="shared" si="77"/>
        <v>0</v>
      </c>
      <c r="EE46" s="107">
        <f t="shared" si="78"/>
        <v>0</v>
      </c>
      <c r="EF46" s="107">
        <f t="shared" si="79"/>
        <v>0</v>
      </c>
      <c r="EG46" s="107">
        <f t="shared" si="80"/>
        <v>0</v>
      </c>
      <c r="EH46" s="107">
        <f t="shared" si="84"/>
        <v>0</v>
      </c>
      <c r="EI46" s="107">
        <f t="shared" si="85"/>
        <v>0</v>
      </c>
      <c r="EJ46" s="107">
        <f t="shared" si="86"/>
        <v>0</v>
      </c>
      <c r="EK46" s="107">
        <f t="shared" si="87"/>
        <v>0</v>
      </c>
      <c r="EL46" s="107">
        <f t="shared" si="88"/>
        <v>0</v>
      </c>
      <c r="EM46" s="107">
        <f t="shared" si="89"/>
        <v>0</v>
      </c>
      <c r="EN46" s="107">
        <f t="shared" si="90"/>
        <v>0</v>
      </c>
      <c r="EO46" s="107">
        <f t="shared" si="91"/>
        <v>0</v>
      </c>
      <c r="EP46" s="107">
        <f t="shared" si="92"/>
        <v>0</v>
      </c>
      <c r="EQ46" s="107">
        <f t="shared" si="93"/>
        <v>0</v>
      </c>
    </row>
    <row r="47" spans="2:147" x14ac:dyDescent="0.2">
      <c r="B47" s="126">
        <f t="shared" si="18"/>
        <v>1</v>
      </c>
      <c r="C47" s="126" t="str">
        <f t="shared" ca="1" si="81"/>
        <v/>
      </c>
      <c r="D47" s="126" t="str">
        <f t="shared" ca="1" si="25"/>
        <v/>
      </c>
      <c r="E47" s="126"/>
      <c r="F47" s="127" t="str">
        <f ca="1">OFFSET(prihlasky!$H$1,$CB47,0)</f>
        <v/>
      </c>
      <c r="G47" s="127" t="str">
        <f ca="1">IF(OFFSET(prihlasky!$B$1,$CB47,0)="","",(OFFSET(prihlasky!$B$1,$CB47,0)))</f>
        <v/>
      </c>
      <c r="H47" s="127">
        <f ca="1">OFFSET(prihlasky!$I$1,$CB47,0)</f>
        <v>0</v>
      </c>
      <c r="I47" s="127" t="str">
        <f ca="1">UPPER(OFFSET(prihlasky!$A$1,$CB47,0))</f>
        <v/>
      </c>
      <c r="J47" s="127">
        <f t="shared" si="26"/>
        <v>0</v>
      </c>
      <c r="K47" s="159">
        <f t="shared" si="82"/>
        <v>0</v>
      </c>
      <c r="L47" s="131">
        <f t="shared" ca="1" si="27"/>
        <v>0</v>
      </c>
      <c r="M47" s="130" t="str">
        <f ca="1">IF(OR(K47=0,ISERROR(MATCH(I47,TKoef!E:E,0))),"",MATCH(I47,TKoef!E:E,0)-1)</f>
        <v/>
      </c>
      <c r="N47" s="129" t="str">
        <f ca="1">IF(M47="","",OFFSET(TKoef!$B$1,M47,0))</f>
        <v/>
      </c>
      <c r="O47" s="22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209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71">
        <f t="shared" si="28"/>
        <v>0</v>
      </c>
      <c r="BZ47" s="26">
        <f t="shared" si="29"/>
        <v>0</v>
      </c>
      <c r="CB47" s="39">
        <v>39</v>
      </c>
      <c r="CC47" s="16">
        <f t="shared" si="83"/>
        <v>0</v>
      </c>
      <c r="CD47" s="51">
        <f t="shared" ca="1" si="94"/>
        <v>0</v>
      </c>
      <c r="CE47" s="51">
        <f t="shared" ca="1" si="94"/>
        <v>0</v>
      </c>
      <c r="CF47" s="51">
        <f t="shared" ca="1" si="94"/>
        <v>0</v>
      </c>
      <c r="CG47" s="51">
        <f t="shared" ca="1" si="30"/>
        <v>0</v>
      </c>
      <c r="CH47" s="51"/>
      <c r="CI47" s="195">
        <f t="shared" si="31"/>
        <v>0</v>
      </c>
      <c r="CJ47" s="195">
        <f t="shared" si="32"/>
        <v>0</v>
      </c>
      <c r="CK47" s="195">
        <f t="shared" si="33"/>
        <v>0</v>
      </c>
      <c r="CL47" s="195">
        <f t="shared" si="34"/>
        <v>0</v>
      </c>
      <c r="CM47" s="195">
        <f t="shared" si="35"/>
        <v>0</v>
      </c>
      <c r="CN47" s="195">
        <f t="shared" si="36"/>
        <v>0</v>
      </c>
      <c r="CO47" s="195">
        <f t="shared" si="37"/>
        <v>0</v>
      </c>
      <c r="CP47" s="195">
        <f t="shared" si="38"/>
        <v>0</v>
      </c>
      <c r="CQ47" s="195">
        <f t="shared" si="39"/>
        <v>0</v>
      </c>
      <c r="CR47" s="195">
        <f t="shared" si="40"/>
        <v>0</v>
      </c>
      <c r="CT47" s="107">
        <f t="shared" si="41"/>
        <v>0</v>
      </c>
      <c r="CU47" s="107">
        <f t="shared" si="42"/>
        <v>0</v>
      </c>
      <c r="CV47" s="107">
        <f t="shared" si="43"/>
        <v>0</v>
      </c>
      <c r="CW47" s="107">
        <f t="shared" si="44"/>
        <v>0</v>
      </c>
      <c r="CX47" s="107">
        <f t="shared" si="45"/>
        <v>0</v>
      </c>
      <c r="CY47" s="107">
        <f t="shared" si="46"/>
        <v>0</v>
      </c>
      <c r="CZ47" s="107">
        <f t="shared" si="47"/>
        <v>0</v>
      </c>
      <c r="DA47" s="107">
        <f t="shared" si="48"/>
        <v>0</v>
      </c>
      <c r="DB47" s="107">
        <f t="shared" si="49"/>
        <v>0</v>
      </c>
      <c r="DC47" s="107">
        <f t="shared" si="50"/>
        <v>0</v>
      </c>
      <c r="DD47" s="107">
        <f t="shared" si="51"/>
        <v>0</v>
      </c>
      <c r="DE47" s="107">
        <f t="shared" si="52"/>
        <v>0</v>
      </c>
      <c r="DF47" s="107">
        <f t="shared" si="53"/>
        <v>0</v>
      </c>
      <c r="DG47" s="107">
        <f t="shared" si="54"/>
        <v>0</v>
      </c>
      <c r="DH47" s="107">
        <f t="shared" si="55"/>
        <v>0</v>
      </c>
      <c r="DI47" s="107">
        <f t="shared" si="56"/>
        <v>0</v>
      </c>
      <c r="DJ47" s="107">
        <f t="shared" si="57"/>
        <v>0</v>
      </c>
      <c r="DK47" s="107">
        <f t="shared" si="58"/>
        <v>0</v>
      </c>
      <c r="DL47" s="107">
        <f t="shared" si="59"/>
        <v>0</v>
      </c>
      <c r="DM47" s="107">
        <f t="shared" si="60"/>
        <v>0</v>
      </c>
      <c r="DN47" s="107">
        <f t="shared" si="61"/>
        <v>0</v>
      </c>
      <c r="DO47" s="107">
        <f t="shared" si="62"/>
        <v>0</v>
      </c>
      <c r="DP47" s="107">
        <f t="shared" si="63"/>
        <v>0</v>
      </c>
      <c r="DQ47" s="107">
        <f t="shared" si="64"/>
        <v>0</v>
      </c>
      <c r="DR47" s="107">
        <f t="shared" si="65"/>
        <v>0</v>
      </c>
      <c r="DS47" s="107">
        <f t="shared" si="66"/>
        <v>0</v>
      </c>
      <c r="DT47" s="107">
        <f t="shared" si="67"/>
        <v>0</v>
      </c>
      <c r="DU47" s="107">
        <f t="shared" si="68"/>
        <v>0</v>
      </c>
      <c r="DV47" s="107">
        <f t="shared" si="69"/>
        <v>0</v>
      </c>
      <c r="DW47" s="107">
        <f t="shared" si="70"/>
        <v>0</v>
      </c>
      <c r="DX47" s="107">
        <f t="shared" si="71"/>
        <v>0</v>
      </c>
      <c r="DY47" s="107">
        <f t="shared" si="72"/>
        <v>0</v>
      </c>
      <c r="DZ47" s="107">
        <f t="shared" si="73"/>
        <v>0</v>
      </c>
      <c r="EA47" s="107">
        <f t="shared" si="74"/>
        <v>0</v>
      </c>
      <c r="EB47" s="107">
        <f t="shared" si="75"/>
        <v>0</v>
      </c>
      <c r="EC47" s="107">
        <f t="shared" si="76"/>
        <v>0</v>
      </c>
      <c r="ED47" s="107">
        <f t="shared" si="77"/>
        <v>0</v>
      </c>
      <c r="EE47" s="107">
        <f t="shared" si="78"/>
        <v>0</v>
      </c>
      <c r="EF47" s="107">
        <f t="shared" si="79"/>
        <v>0</v>
      </c>
      <c r="EG47" s="107">
        <f t="shared" si="80"/>
        <v>0</v>
      </c>
      <c r="EH47" s="107">
        <f t="shared" si="84"/>
        <v>0</v>
      </c>
      <c r="EI47" s="107">
        <f t="shared" si="85"/>
        <v>0</v>
      </c>
      <c r="EJ47" s="107">
        <f t="shared" si="86"/>
        <v>0</v>
      </c>
      <c r="EK47" s="107">
        <f t="shared" si="87"/>
        <v>0</v>
      </c>
      <c r="EL47" s="107">
        <f t="shared" si="88"/>
        <v>0</v>
      </c>
      <c r="EM47" s="107">
        <f t="shared" si="89"/>
        <v>0</v>
      </c>
      <c r="EN47" s="107">
        <f t="shared" si="90"/>
        <v>0</v>
      </c>
      <c r="EO47" s="107">
        <f t="shared" si="91"/>
        <v>0</v>
      </c>
      <c r="EP47" s="107">
        <f t="shared" si="92"/>
        <v>0</v>
      </c>
      <c r="EQ47" s="107">
        <f t="shared" si="93"/>
        <v>0</v>
      </c>
    </row>
    <row r="48" spans="2:147" x14ac:dyDescent="0.2">
      <c r="B48" s="126">
        <f t="shared" si="18"/>
        <v>1</v>
      </c>
      <c r="C48" s="126" t="str">
        <f t="shared" ca="1" si="81"/>
        <v/>
      </c>
      <c r="D48" s="126" t="str">
        <f t="shared" ca="1" si="25"/>
        <v/>
      </c>
      <c r="E48" s="126"/>
      <c r="F48" s="127" t="str">
        <f ca="1">OFFSET(prihlasky!$H$1,$CB48,0)</f>
        <v/>
      </c>
      <c r="G48" s="127" t="str">
        <f ca="1">IF(OFFSET(prihlasky!$B$1,$CB48,0)="","",(OFFSET(prihlasky!$B$1,$CB48,0)))</f>
        <v/>
      </c>
      <c r="H48" s="127">
        <f ca="1">OFFSET(prihlasky!$I$1,$CB48,0)</f>
        <v>0</v>
      </c>
      <c r="I48" s="127" t="str">
        <f ca="1">UPPER(OFFSET(prihlasky!$A$1,$CB48,0))</f>
        <v/>
      </c>
      <c r="J48" s="127">
        <f t="shared" si="26"/>
        <v>0</v>
      </c>
      <c r="K48" s="159">
        <f t="shared" si="82"/>
        <v>0</v>
      </c>
      <c r="L48" s="131">
        <f t="shared" ca="1" si="27"/>
        <v>0</v>
      </c>
      <c r="M48" s="130" t="str">
        <f ca="1">IF(OR(K48=0,ISERROR(MATCH(I48,TKoef!E:E,0))),"",MATCH(I48,TKoef!E:E,0)-1)</f>
        <v/>
      </c>
      <c r="N48" s="129" t="str">
        <f ca="1">IF(M48="","",OFFSET(TKoef!$B$1,M48,0))</f>
        <v/>
      </c>
      <c r="O48" s="22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209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71">
        <f t="shared" si="28"/>
        <v>0</v>
      </c>
      <c r="BZ48" s="26">
        <f t="shared" si="29"/>
        <v>0</v>
      </c>
      <c r="CB48" s="39">
        <v>40</v>
      </c>
      <c r="CC48" s="16">
        <f t="shared" si="83"/>
        <v>0</v>
      </c>
      <c r="CD48" s="51">
        <f t="shared" ca="1" si="94"/>
        <v>0</v>
      </c>
      <c r="CE48" s="51">
        <f t="shared" ca="1" si="94"/>
        <v>0</v>
      </c>
      <c r="CF48" s="51">
        <f t="shared" ca="1" si="94"/>
        <v>0</v>
      </c>
      <c r="CG48" s="51">
        <f t="shared" ca="1" si="30"/>
        <v>0</v>
      </c>
      <c r="CH48" s="51"/>
      <c r="CI48" s="195">
        <f t="shared" si="31"/>
        <v>0</v>
      </c>
      <c r="CJ48" s="195">
        <f t="shared" si="32"/>
        <v>0</v>
      </c>
      <c r="CK48" s="195">
        <f t="shared" si="33"/>
        <v>0</v>
      </c>
      <c r="CL48" s="195">
        <f t="shared" si="34"/>
        <v>0</v>
      </c>
      <c r="CM48" s="195">
        <f t="shared" si="35"/>
        <v>0</v>
      </c>
      <c r="CN48" s="195">
        <f t="shared" si="36"/>
        <v>0</v>
      </c>
      <c r="CO48" s="195">
        <f t="shared" si="37"/>
        <v>0</v>
      </c>
      <c r="CP48" s="195">
        <f t="shared" si="38"/>
        <v>0</v>
      </c>
      <c r="CQ48" s="195">
        <f t="shared" si="39"/>
        <v>0</v>
      </c>
      <c r="CR48" s="195">
        <f t="shared" si="40"/>
        <v>0</v>
      </c>
      <c r="CT48" s="107">
        <f t="shared" si="41"/>
        <v>0</v>
      </c>
      <c r="CU48" s="107">
        <f t="shared" si="42"/>
        <v>0</v>
      </c>
      <c r="CV48" s="107">
        <f t="shared" si="43"/>
        <v>0</v>
      </c>
      <c r="CW48" s="107">
        <f t="shared" si="44"/>
        <v>0</v>
      </c>
      <c r="CX48" s="107">
        <f t="shared" si="45"/>
        <v>0</v>
      </c>
      <c r="CY48" s="107">
        <f t="shared" si="46"/>
        <v>0</v>
      </c>
      <c r="CZ48" s="107">
        <f t="shared" si="47"/>
        <v>0</v>
      </c>
      <c r="DA48" s="107">
        <f t="shared" si="48"/>
        <v>0</v>
      </c>
      <c r="DB48" s="107">
        <f t="shared" si="49"/>
        <v>0</v>
      </c>
      <c r="DC48" s="107">
        <f t="shared" si="50"/>
        <v>0</v>
      </c>
      <c r="DD48" s="107">
        <f t="shared" si="51"/>
        <v>0</v>
      </c>
      <c r="DE48" s="107">
        <f t="shared" si="52"/>
        <v>0</v>
      </c>
      <c r="DF48" s="107">
        <f t="shared" si="53"/>
        <v>0</v>
      </c>
      <c r="DG48" s="107">
        <f t="shared" si="54"/>
        <v>0</v>
      </c>
      <c r="DH48" s="107">
        <f t="shared" si="55"/>
        <v>0</v>
      </c>
      <c r="DI48" s="107">
        <f t="shared" si="56"/>
        <v>0</v>
      </c>
      <c r="DJ48" s="107">
        <f t="shared" si="57"/>
        <v>0</v>
      </c>
      <c r="DK48" s="107">
        <f t="shared" si="58"/>
        <v>0</v>
      </c>
      <c r="DL48" s="107">
        <f t="shared" si="59"/>
        <v>0</v>
      </c>
      <c r="DM48" s="107">
        <f t="shared" si="60"/>
        <v>0</v>
      </c>
      <c r="DN48" s="107">
        <f t="shared" si="61"/>
        <v>0</v>
      </c>
      <c r="DO48" s="107">
        <f t="shared" si="62"/>
        <v>0</v>
      </c>
      <c r="DP48" s="107">
        <f t="shared" si="63"/>
        <v>0</v>
      </c>
      <c r="DQ48" s="107">
        <f t="shared" si="64"/>
        <v>0</v>
      </c>
      <c r="DR48" s="107">
        <f t="shared" si="65"/>
        <v>0</v>
      </c>
      <c r="DS48" s="107">
        <f t="shared" si="66"/>
        <v>0</v>
      </c>
      <c r="DT48" s="107">
        <f t="shared" si="67"/>
        <v>0</v>
      </c>
      <c r="DU48" s="107">
        <f t="shared" si="68"/>
        <v>0</v>
      </c>
      <c r="DV48" s="107">
        <f t="shared" si="69"/>
        <v>0</v>
      </c>
      <c r="DW48" s="107">
        <f t="shared" si="70"/>
        <v>0</v>
      </c>
      <c r="DX48" s="107">
        <f t="shared" si="71"/>
        <v>0</v>
      </c>
      <c r="DY48" s="107">
        <f t="shared" si="72"/>
        <v>0</v>
      </c>
      <c r="DZ48" s="107">
        <f t="shared" si="73"/>
        <v>0</v>
      </c>
      <c r="EA48" s="107">
        <f t="shared" si="74"/>
        <v>0</v>
      </c>
      <c r="EB48" s="107">
        <f t="shared" si="75"/>
        <v>0</v>
      </c>
      <c r="EC48" s="107">
        <f t="shared" si="76"/>
        <v>0</v>
      </c>
      <c r="ED48" s="107">
        <f t="shared" si="77"/>
        <v>0</v>
      </c>
      <c r="EE48" s="107">
        <f t="shared" si="78"/>
        <v>0</v>
      </c>
      <c r="EF48" s="107">
        <f t="shared" si="79"/>
        <v>0</v>
      </c>
      <c r="EG48" s="107">
        <f t="shared" si="80"/>
        <v>0</v>
      </c>
      <c r="EH48" s="107">
        <f t="shared" si="84"/>
        <v>0</v>
      </c>
      <c r="EI48" s="107">
        <f t="shared" si="85"/>
        <v>0</v>
      </c>
      <c r="EJ48" s="107">
        <f t="shared" si="86"/>
        <v>0</v>
      </c>
      <c r="EK48" s="107">
        <f t="shared" si="87"/>
        <v>0</v>
      </c>
      <c r="EL48" s="107">
        <f t="shared" si="88"/>
        <v>0</v>
      </c>
      <c r="EM48" s="107">
        <f t="shared" si="89"/>
        <v>0</v>
      </c>
      <c r="EN48" s="107">
        <f t="shared" si="90"/>
        <v>0</v>
      </c>
      <c r="EO48" s="107">
        <f t="shared" si="91"/>
        <v>0</v>
      </c>
      <c r="EP48" s="107">
        <f t="shared" si="92"/>
        <v>0</v>
      </c>
      <c r="EQ48" s="107">
        <f t="shared" si="93"/>
        <v>0</v>
      </c>
    </row>
    <row r="49" spans="2:147" x14ac:dyDescent="0.2">
      <c r="B49" s="126">
        <f t="shared" si="18"/>
        <v>1</v>
      </c>
      <c r="C49" s="126" t="str">
        <f t="shared" ca="1" si="81"/>
        <v/>
      </c>
      <c r="D49" s="126" t="str">
        <f t="shared" ca="1" si="25"/>
        <v/>
      </c>
      <c r="E49" s="126"/>
      <c r="F49" s="127" t="str">
        <f ca="1">OFFSET(prihlasky!$H$1,$CB49,0)</f>
        <v/>
      </c>
      <c r="G49" s="127" t="str">
        <f ca="1">IF(OFFSET(prihlasky!$B$1,$CB49,0)="","",(OFFSET(prihlasky!$B$1,$CB49,0)))</f>
        <v/>
      </c>
      <c r="H49" s="127">
        <f ca="1">OFFSET(prihlasky!$I$1,$CB49,0)</f>
        <v>0</v>
      </c>
      <c r="I49" s="127" t="str">
        <f ca="1">UPPER(OFFSET(prihlasky!$A$1,$CB49,0))</f>
        <v/>
      </c>
      <c r="J49" s="127">
        <f t="shared" si="26"/>
        <v>0</v>
      </c>
      <c r="K49" s="159">
        <f t="shared" si="82"/>
        <v>0</v>
      </c>
      <c r="L49" s="131">
        <f t="shared" ca="1" si="27"/>
        <v>0</v>
      </c>
      <c r="M49" s="130" t="str">
        <f ca="1">IF(OR(K49=0,ISERROR(MATCH(I49,TKoef!E:E,0))),"",MATCH(I49,TKoef!E:E,0)-1)</f>
        <v/>
      </c>
      <c r="N49" s="129" t="str">
        <f ca="1">IF(M49="","",OFFSET(TKoef!$B$1,M49,0))</f>
        <v/>
      </c>
      <c r="O49" s="22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209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71">
        <f t="shared" si="28"/>
        <v>0</v>
      </c>
      <c r="BZ49" s="26">
        <f t="shared" si="29"/>
        <v>0</v>
      </c>
      <c r="CB49" s="39">
        <v>41</v>
      </c>
      <c r="CC49" s="16">
        <f t="shared" si="83"/>
        <v>0</v>
      </c>
      <c r="CD49" s="51">
        <f t="shared" ref="CD49:CF68" ca="1" si="95">IF($H49=CD$8,$CC49,0)</f>
        <v>0</v>
      </c>
      <c r="CE49" s="51">
        <f t="shared" ca="1" si="95"/>
        <v>0</v>
      </c>
      <c r="CF49" s="51">
        <f t="shared" ca="1" si="95"/>
        <v>0</v>
      </c>
      <c r="CG49" s="51">
        <f t="shared" ca="1" si="30"/>
        <v>0</v>
      </c>
      <c r="CH49" s="51"/>
      <c r="CI49" s="195">
        <f t="shared" si="31"/>
        <v>0</v>
      </c>
      <c r="CJ49" s="195">
        <f t="shared" si="32"/>
        <v>0</v>
      </c>
      <c r="CK49" s="195">
        <f t="shared" si="33"/>
        <v>0</v>
      </c>
      <c r="CL49" s="195">
        <f t="shared" si="34"/>
        <v>0</v>
      </c>
      <c r="CM49" s="195">
        <f t="shared" si="35"/>
        <v>0</v>
      </c>
      <c r="CN49" s="195">
        <f t="shared" si="36"/>
        <v>0</v>
      </c>
      <c r="CO49" s="195">
        <f t="shared" si="37"/>
        <v>0</v>
      </c>
      <c r="CP49" s="195">
        <f t="shared" si="38"/>
        <v>0</v>
      </c>
      <c r="CQ49" s="195">
        <f t="shared" si="39"/>
        <v>0</v>
      </c>
      <c r="CR49" s="195">
        <f t="shared" si="40"/>
        <v>0</v>
      </c>
      <c r="CT49" s="107">
        <f t="shared" si="41"/>
        <v>0</v>
      </c>
      <c r="CU49" s="107">
        <f t="shared" si="42"/>
        <v>0</v>
      </c>
      <c r="CV49" s="107">
        <f t="shared" si="43"/>
        <v>0</v>
      </c>
      <c r="CW49" s="107">
        <f t="shared" si="44"/>
        <v>0</v>
      </c>
      <c r="CX49" s="107">
        <f t="shared" si="45"/>
        <v>0</v>
      </c>
      <c r="CY49" s="107">
        <f t="shared" si="46"/>
        <v>0</v>
      </c>
      <c r="CZ49" s="107">
        <f t="shared" si="47"/>
        <v>0</v>
      </c>
      <c r="DA49" s="107">
        <f t="shared" si="48"/>
        <v>0</v>
      </c>
      <c r="DB49" s="107">
        <f t="shared" si="49"/>
        <v>0</v>
      </c>
      <c r="DC49" s="107">
        <f t="shared" si="50"/>
        <v>0</v>
      </c>
      <c r="DD49" s="107">
        <f t="shared" si="51"/>
        <v>0</v>
      </c>
      <c r="DE49" s="107">
        <f t="shared" si="52"/>
        <v>0</v>
      </c>
      <c r="DF49" s="107">
        <f t="shared" si="53"/>
        <v>0</v>
      </c>
      <c r="DG49" s="107">
        <f t="shared" si="54"/>
        <v>0</v>
      </c>
      <c r="DH49" s="107">
        <f t="shared" si="55"/>
        <v>0</v>
      </c>
      <c r="DI49" s="107">
        <f t="shared" si="56"/>
        <v>0</v>
      </c>
      <c r="DJ49" s="107">
        <f t="shared" si="57"/>
        <v>0</v>
      </c>
      <c r="DK49" s="107">
        <f t="shared" si="58"/>
        <v>0</v>
      </c>
      <c r="DL49" s="107">
        <f t="shared" si="59"/>
        <v>0</v>
      </c>
      <c r="DM49" s="107">
        <f t="shared" si="60"/>
        <v>0</v>
      </c>
      <c r="DN49" s="107">
        <f t="shared" si="61"/>
        <v>0</v>
      </c>
      <c r="DO49" s="107">
        <f t="shared" si="62"/>
        <v>0</v>
      </c>
      <c r="DP49" s="107">
        <f t="shared" si="63"/>
        <v>0</v>
      </c>
      <c r="DQ49" s="107">
        <f t="shared" si="64"/>
        <v>0</v>
      </c>
      <c r="DR49" s="107">
        <f t="shared" si="65"/>
        <v>0</v>
      </c>
      <c r="DS49" s="107">
        <f t="shared" si="66"/>
        <v>0</v>
      </c>
      <c r="DT49" s="107">
        <f t="shared" si="67"/>
        <v>0</v>
      </c>
      <c r="DU49" s="107">
        <f t="shared" si="68"/>
        <v>0</v>
      </c>
      <c r="DV49" s="107">
        <f t="shared" si="69"/>
        <v>0</v>
      </c>
      <c r="DW49" s="107">
        <f t="shared" si="70"/>
        <v>0</v>
      </c>
      <c r="DX49" s="107">
        <f t="shared" si="71"/>
        <v>0</v>
      </c>
      <c r="DY49" s="107">
        <f t="shared" si="72"/>
        <v>0</v>
      </c>
      <c r="DZ49" s="107">
        <f t="shared" si="73"/>
        <v>0</v>
      </c>
      <c r="EA49" s="107">
        <f t="shared" si="74"/>
        <v>0</v>
      </c>
      <c r="EB49" s="107">
        <f t="shared" si="75"/>
        <v>0</v>
      </c>
      <c r="EC49" s="107">
        <f t="shared" si="76"/>
        <v>0</v>
      </c>
      <c r="ED49" s="107">
        <f t="shared" si="77"/>
        <v>0</v>
      </c>
      <c r="EE49" s="107">
        <f t="shared" si="78"/>
        <v>0</v>
      </c>
      <c r="EF49" s="107">
        <f t="shared" si="79"/>
        <v>0</v>
      </c>
      <c r="EG49" s="107">
        <f t="shared" si="80"/>
        <v>0</v>
      </c>
      <c r="EH49" s="107">
        <f t="shared" si="84"/>
        <v>0</v>
      </c>
      <c r="EI49" s="107">
        <f t="shared" si="85"/>
        <v>0</v>
      </c>
      <c r="EJ49" s="107">
        <f t="shared" si="86"/>
        <v>0</v>
      </c>
      <c r="EK49" s="107">
        <f t="shared" si="87"/>
        <v>0</v>
      </c>
      <c r="EL49" s="107">
        <f t="shared" si="88"/>
        <v>0</v>
      </c>
      <c r="EM49" s="107">
        <f t="shared" si="89"/>
        <v>0</v>
      </c>
      <c r="EN49" s="107">
        <f t="shared" si="90"/>
        <v>0</v>
      </c>
      <c r="EO49" s="107">
        <f t="shared" si="91"/>
        <v>0</v>
      </c>
      <c r="EP49" s="107">
        <f t="shared" si="92"/>
        <v>0</v>
      </c>
      <c r="EQ49" s="107">
        <f t="shared" si="93"/>
        <v>0</v>
      </c>
    </row>
    <row r="50" spans="2:147" x14ac:dyDescent="0.2">
      <c r="B50" s="126">
        <f t="shared" si="18"/>
        <v>1</v>
      </c>
      <c r="C50" s="126" t="str">
        <f t="shared" ca="1" si="81"/>
        <v/>
      </c>
      <c r="D50" s="126" t="str">
        <f t="shared" ca="1" si="25"/>
        <v/>
      </c>
      <c r="E50" s="126"/>
      <c r="F50" s="127" t="str">
        <f ca="1">OFFSET(prihlasky!$H$1,$CB50,0)</f>
        <v/>
      </c>
      <c r="G50" s="127" t="str">
        <f ca="1">IF(OFFSET(prihlasky!$B$1,$CB50,0)="","",(OFFSET(prihlasky!$B$1,$CB50,0)))</f>
        <v/>
      </c>
      <c r="H50" s="127">
        <f ca="1">OFFSET(prihlasky!$I$1,$CB50,0)</f>
        <v>0</v>
      </c>
      <c r="I50" s="127" t="str">
        <f ca="1">UPPER(OFFSET(prihlasky!$A$1,$CB50,0))</f>
        <v/>
      </c>
      <c r="J50" s="127">
        <f t="shared" si="26"/>
        <v>0</v>
      </c>
      <c r="K50" s="159">
        <f t="shared" si="82"/>
        <v>0</v>
      </c>
      <c r="L50" s="131">
        <f t="shared" ca="1" si="27"/>
        <v>0</v>
      </c>
      <c r="M50" s="130" t="str">
        <f ca="1">IF(OR(K50=0,ISERROR(MATCH(I50,TKoef!E:E,0))),"",MATCH(I50,TKoef!E:E,0)-1)</f>
        <v/>
      </c>
      <c r="N50" s="129" t="str">
        <f ca="1">IF(M50="","",OFFSET(TKoef!$B$1,M50,0))</f>
        <v/>
      </c>
      <c r="O50" s="22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209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71">
        <f t="shared" si="28"/>
        <v>0</v>
      </c>
      <c r="BZ50" s="26">
        <f t="shared" si="29"/>
        <v>0</v>
      </c>
      <c r="CB50" s="39">
        <v>42</v>
      </c>
      <c r="CC50" s="16">
        <f t="shared" si="83"/>
        <v>0</v>
      </c>
      <c r="CD50" s="51">
        <f t="shared" ca="1" si="95"/>
        <v>0</v>
      </c>
      <c r="CE50" s="51">
        <f t="shared" ca="1" si="95"/>
        <v>0</v>
      </c>
      <c r="CF50" s="51">
        <f t="shared" ca="1" si="95"/>
        <v>0</v>
      </c>
      <c r="CG50" s="51">
        <f t="shared" ca="1" si="30"/>
        <v>0</v>
      </c>
      <c r="CH50" s="51"/>
      <c r="CI50" s="195">
        <f t="shared" si="31"/>
        <v>0</v>
      </c>
      <c r="CJ50" s="195">
        <f t="shared" si="32"/>
        <v>0</v>
      </c>
      <c r="CK50" s="195">
        <f t="shared" si="33"/>
        <v>0</v>
      </c>
      <c r="CL50" s="195">
        <f t="shared" si="34"/>
        <v>0</v>
      </c>
      <c r="CM50" s="195">
        <f t="shared" si="35"/>
        <v>0</v>
      </c>
      <c r="CN50" s="195">
        <f t="shared" si="36"/>
        <v>0</v>
      </c>
      <c r="CO50" s="195">
        <f t="shared" si="37"/>
        <v>0</v>
      </c>
      <c r="CP50" s="195">
        <f t="shared" si="38"/>
        <v>0</v>
      </c>
      <c r="CQ50" s="195">
        <f t="shared" si="39"/>
        <v>0</v>
      </c>
      <c r="CR50" s="195">
        <f t="shared" si="40"/>
        <v>0</v>
      </c>
      <c r="CT50" s="107">
        <f t="shared" si="41"/>
        <v>0</v>
      </c>
      <c r="CU50" s="107">
        <f t="shared" si="42"/>
        <v>0</v>
      </c>
      <c r="CV50" s="107">
        <f t="shared" si="43"/>
        <v>0</v>
      </c>
      <c r="CW50" s="107">
        <f t="shared" si="44"/>
        <v>0</v>
      </c>
      <c r="CX50" s="107">
        <f t="shared" si="45"/>
        <v>0</v>
      </c>
      <c r="CY50" s="107">
        <f t="shared" si="46"/>
        <v>0</v>
      </c>
      <c r="CZ50" s="107">
        <f t="shared" si="47"/>
        <v>0</v>
      </c>
      <c r="DA50" s="107">
        <f t="shared" si="48"/>
        <v>0</v>
      </c>
      <c r="DB50" s="107">
        <f t="shared" si="49"/>
        <v>0</v>
      </c>
      <c r="DC50" s="107">
        <f t="shared" si="50"/>
        <v>0</v>
      </c>
      <c r="DD50" s="107">
        <f t="shared" si="51"/>
        <v>0</v>
      </c>
      <c r="DE50" s="107">
        <f t="shared" si="52"/>
        <v>0</v>
      </c>
      <c r="DF50" s="107">
        <f t="shared" si="53"/>
        <v>0</v>
      </c>
      <c r="DG50" s="107">
        <f t="shared" si="54"/>
        <v>0</v>
      </c>
      <c r="DH50" s="107">
        <f t="shared" si="55"/>
        <v>0</v>
      </c>
      <c r="DI50" s="107">
        <f t="shared" si="56"/>
        <v>0</v>
      </c>
      <c r="DJ50" s="107">
        <f t="shared" si="57"/>
        <v>0</v>
      </c>
      <c r="DK50" s="107">
        <f t="shared" si="58"/>
        <v>0</v>
      </c>
      <c r="DL50" s="107">
        <f t="shared" si="59"/>
        <v>0</v>
      </c>
      <c r="DM50" s="107">
        <f t="shared" si="60"/>
        <v>0</v>
      </c>
      <c r="DN50" s="107">
        <f t="shared" si="61"/>
        <v>0</v>
      </c>
      <c r="DO50" s="107">
        <f t="shared" si="62"/>
        <v>0</v>
      </c>
      <c r="DP50" s="107">
        <f t="shared" si="63"/>
        <v>0</v>
      </c>
      <c r="DQ50" s="107">
        <f t="shared" si="64"/>
        <v>0</v>
      </c>
      <c r="DR50" s="107">
        <f t="shared" si="65"/>
        <v>0</v>
      </c>
      <c r="DS50" s="107">
        <f t="shared" si="66"/>
        <v>0</v>
      </c>
      <c r="DT50" s="107">
        <f t="shared" si="67"/>
        <v>0</v>
      </c>
      <c r="DU50" s="107">
        <f t="shared" si="68"/>
        <v>0</v>
      </c>
      <c r="DV50" s="107">
        <f t="shared" si="69"/>
        <v>0</v>
      </c>
      <c r="DW50" s="107">
        <f t="shared" si="70"/>
        <v>0</v>
      </c>
      <c r="DX50" s="107">
        <f t="shared" si="71"/>
        <v>0</v>
      </c>
      <c r="DY50" s="107">
        <f t="shared" si="72"/>
        <v>0</v>
      </c>
      <c r="DZ50" s="107">
        <f t="shared" si="73"/>
        <v>0</v>
      </c>
      <c r="EA50" s="107">
        <f t="shared" si="74"/>
        <v>0</v>
      </c>
      <c r="EB50" s="107">
        <f t="shared" si="75"/>
        <v>0</v>
      </c>
      <c r="EC50" s="107">
        <f t="shared" si="76"/>
        <v>0</v>
      </c>
      <c r="ED50" s="107">
        <f t="shared" si="77"/>
        <v>0</v>
      </c>
      <c r="EE50" s="107">
        <f t="shared" si="78"/>
        <v>0</v>
      </c>
      <c r="EF50" s="107">
        <f t="shared" si="79"/>
        <v>0</v>
      </c>
      <c r="EG50" s="107">
        <f t="shared" si="80"/>
        <v>0</v>
      </c>
      <c r="EH50" s="107">
        <f t="shared" si="84"/>
        <v>0</v>
      </c>
      <c r="EI50" s="107">
        <f t="shared" si="85"/>
        <v>0</v>
      </c>
      <c r="EJ50" s="107">
        <f t="shared" si="86"/>
        <v>0</v>
      </c>
      <c r="EK50" s="107">
        <f t="shared" si="87"/>
        <v>0</v>
      </c>
      <c r="EL50" s="107">
        <f t="shared" si="88"/>
        <v>0</v>
      </c>
      <c r="EM50" s="107">
        <f t="shared" si="89"/>
        <v>0</v>
      </c>
      <c r="EN50" s="107">
        <f t="shared" si="90"/>
        <v>0</v>
      </c>
      <c r="EO50" s="107">
        <f t="shared" si="91"/>
        <v>0</v>
      </c>
      <c r="EP50" s="107">
        <f t="shared" si="92"/>
        <v>0</v>
      </c>
      <c r="EQ50" s="107">
        <f t="shared" si="93"/>
        <v>0</v>
      </c>
    </row>
    <row r="51" spans="2:147" x14ac:dyDescent="0.2">
      <c r="B51" s="126">
        <f t="shared" si="18"/>
        <v>1</v>
      </c>
      <c r="C51" s="126" t="str">
        <f t="shared" ca="1" si="81"/>
        <v/>
      </c>
      <c r="D51" s="126" t="str">
        <f t="shared" ca="1" si="25"/>
        <v/>
      </c>
      <c r="E51" s="126"/>
      <c r="F51" s="127" t="str">
        <f ca="1">OFFSET(prihlasky!$H$1,$CB51,0)</f>
        <v/>
      </c>
      <c r="G51" s="127" t="str">
        <f ca="1">IF(OFFSET(prihlasky!$B$1,$CB51,0)="","",(OFFSET(prihlasky!$B$1,$CB51,0)))</f>
        <v/>
      </c>
      <c r="H51" s="127">
        <f ca="1">OFFSET(prihlasky!$I$1,$CB51,0)</f>
        <v>0</v>
      </c>
      <c r="I51" s="127" t="str">
        <f ca="1">UPPER(OFFSET(prihlasky!$A$1,$CB51,0))</f>
        <v/>
      </c>
      <c r="J51" s="127">
        <f t="shared" si="26"/>
        <v>0</v>
      </c>
      <c r="K51" s="159">
        <f t="shared" si="82"/>
        <v>0</v>
      </c>
      <c r="L51" s="131">
        <f t="shared" ca="1" si="27"/>
        <v>0</v>
      </c>
      <c r="M51" s="130" t="str">
        <f ca="1">IF(OR(K51=0,ISERROR(MATCH(I51,TKoef!E:E,0))),"",MATCH(I51,TKoef!E:E,0)-1)</f>
        <v/>
      </c>
      <c r="N51" s="129" t="str">
        <f ca="1">IF(M51="","",OFFSET(TKoef!$B$1,M51,0))</f>
        <v/>
      </c>
      <c r="O51" s="22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209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71">
        <f t="shared" si="28"/>
        <v>0</v>
      </c>
      <c r="BZ51" s="26">
        <f t="shared" si="29"/>
        <v>0</v>
      </c>
      <c r="CB51" s="39">
        <v>43</v>
      </c>
      <c r="CC51" s="16">
        <f t="shared" si="83"/>
        <v>0</v>
      </c>
      <c r="CD51" s="51">
        <f t="shared" ca="1" si="95"/>
        <v>0</v>
      </c>
      <c r="CE51" s="51">
        <f t="shared" ca="1" si="95"/>
        <v>0</v>
      </c>
      <c r="CF51" s="51">
        <f t="shared" ca="1" si="95"/>
        <v>0</v>
      </c>
      <c r="CG51" s="51">
        <f t="shared" ca="1" si="30"/>
        <v>0</v>
      </c>
      <c r="CH51" s="51"/>
      <c r="CI51" s="195">
        <f t="shared" si="31"/>
        <v>0</v>
      </c>
      <c r="CJ51" s="195">
        <f t="shared" si="32"/>
        <v>0</v>
      </c>
      <c r="CK51" s="195">
        <f t="shared" si="33"/>
        <v>0</v>
      </c>
      <c r="CL51" s="195">
        <f t="shared" si="34"/>
        <v>0</v>
      </c>
      <c r="CM51" s="195">
        <f t="shared" si="35"/>
        <v>0</v>
      </c>
      <c r="CN51" s="195">
        <f t="shared" si="36"/>
        <v>0</v>
      </c>
      <c r="CO51" s="195">
        <f t="shared" si="37"/>
        <v>0</v>
      </c>
      <c r="CP51" s="195">
        <f t="shared" si="38"/>
        <v>0</v>
      </c>
      <c r="CQ51" s="195">
        <f t="shared" si="39"/>
        <v>0</v>
      </c>
      <c r="CR51" s="195">
        <f t="shared" si="40"/>
        <v>0</v>
      </c>
      <c r="CT51" s="107">
        <f t="shared" si="41"/>
        <v>0</v>
      </c>
      <c r="CU51" s="107">
        <f t="shared" si="42"/>
        <v>0</v>
      </c>
      <c r="CV51" s="107">
        <f t="shared" si="43"/>
        <v>0</v>
      </c>
      <c r="CW51" s="107">
        <f t="shared" si="44"/>
        <v>0</v>
      </c>
      <c r="CX51" s="107">
        <f t="shared" si="45"/>
        <v>0</v>
      </c>
      <c r="CY51" s="107">
        <f t="shared" si="46"/>
        <v>0</v>
      </c>
      <c r="CZ51" s="107">
        <f t="shared" si="47"/>
        <v>0</v>
      </c>
      <c r="DA51" s="107">
        <f t="shared" si="48"/>
        <v>0</v>
      </c>
      <c r="DB51" s="107">
        <f t="shared" si="49"/>
        <v>0</v>
      </c>
      <c r="DC51" s="107">
        <f t="shared" si="50"/>
        <v>0</v>
      </c>
      <c r="DD51" s="107">
        <f t="shared" si="51"/>
        <v>0</v>
      </c>
      <c r="DE51" s="107">
        <f t="shared" si="52"/>
        <v>0</v>
      </c>
      <c r="DF51" s="107">
        <f t="shared" si="53"/>
        <v>0</v>
      </c>
      <c r="DG51" s="107">
        <f t="shared" si="54"/>
        <v>0</v>
      </c>
      <c r="DH51" s="107">
        <f t="shared" si="55"/>
        <v>0</v>
      </c>
      <c r="DI51" s="107">
        <f t="shared" si="56"/>
        <v>0</v>
      </c>
      <c r="DJ51" s="107">
        <f t="shared" si="57"/>
        <v>0</v>
      </c>
      <c r="DK51" s="107">
        <f t="shared" si="58"/>
        <v>0</v>
      </c>
      <c r="DL51" s="107">
        <f t="shared" si="59"/>
        <v>0</v>
      </c>
      <c r="DM51" s="107">
        <f t="shared" si="60"/>
        <v>0</v>
      </c>
      <c r="DN51" s="107">
        <f t="shared" si="61"/>
        <v>0</v>
      </c>
      <c r="DO51" s="107">
        <f t="shared" si="62"/>
        <v>0</v>
      </c>
      <c r="DP51" s="107">
        <f t="shared" si="63"/>
        <v>0</v>
      </c>
      <c r="DQ51" s="107">
        <f t="shared" si="64"/>
        <v>0</v>
      </c>
      <c r="DR51" s="107">
        <f t="shared" si="65"/>
        <v>0</v>
      </c>
      <c r="DS51" s="107">
        <f t="shared" si="66"/>
        <v>0</v>
      </c>
      <c r="DT51" s="107">
        <f t="shared" si="67"/>
        <v>0</v>
      </c>
      <c r="DU51" s="107">
        <f t="shared" si="68"/>
        <v>0</v>
      </c>
      <c r="DV51" s="107">
        <f t="shared" si="69"/>
        <v>0</v>
      </c>
      <c r="DW51" s="107">
        <f t="shared" si="70"/>
        <v>0</v>
      </c>
      <c r="DX51" s="107">
        <f t="shared" si="71"/>
        <v>0</v>
      </c>
      <c r="DY51" s="107">
        <f t="shared" si="72"/>
        <v>0</v>
      </c>
      <c r="DZ51" s="107">
        <f t="shared" si="73"/>
        <v>0</v>
      </c>
      <c r="EA51" s="107">
        <f t="shared" si="74"/>
        <v>0</v>
      </c>
      <c r="EB51" s="107">
        <f t="shared" si="75"/>
        <v>0</v>
      </c>
      <c r="EC51" s="107">
        <f t="shared" si="76"/>
        <v>0</v>
      </c>
      <c r="ED51" s="107">
        <f t="shared" si="77"/>
        <v>0</v>
      </c>
      <c r="EE51" s="107">
        <f t="shared" si="78"/>
        <v>0</v>
      </c>
      <c r="EF51" s="107">
        <f t="shared" si="79"/>
        <v>0</v>
      </c>
      <c r="EG51" s="107">
        <f t="shared" si="80"/>
        <v>0</v>
      </c>
      <c r="EH51" s="107">
        <f t="shared" si="84"/>
        <v>0</v>
      </c>
      <c r="EI51" s="107">
        <f t="shared" si="85"/>
        <v>0</v>
      </c>
      <c r="EJ51" s="107">
        <f t="shared" si="86"/>
        <v>0</v>
      </c>
      <c r="EK51" s="107">
        <f t="shared" si="87"/>
        <v>0</v>
      </c>
      <c r="EL51" s="107">
        <f t="shared" si="88"/>
        <v>0</v>
      </c>
      <c r="EM51" s="107">
        <f t="shared" si="89"/>
        <v>0</v>
      </c>
      <c r="EN51" s="107">
        <f t="shared" si="90"/>
        <v>0</v>
      </c>
      <c r="EO51" s="107">
        <f t="shared" si="91"/>
        <v>0</v>
      </c>
      <c r="EP51" s="107">
        <f t="shared" si="92"/>
        <v>0</v>
      </c>
      <c r="EQ51" s="107">
        <f t="shared" si="93"/>
        <v>0</v>
      </c>
    </row>
    <row r="52" spans="2:147" x14ac:dyDescent="0.2">
      <c r="B52" s="126">
        <f t="shared" si="18"/>
        <v>1</v>
      </c>
      <c r="C52" s="126" t="str">
        <f t="shared" ca="1" si="81"/>
        <v/>
      </c>
      <c r="D52" s="126" t="str">
        <f t="shared" ca="1" si="25"/>
        <v/>
      </c>
      <c r="E52" s="126"/>
      <c r="F52" s="127" t="str">
        <f ca="1">OFFSET(prihlasky!$H$1,$CB52,0)</f>
        <v/>
      </c>
      <c r="G52" s="127" t="str">
        <f ca="1">IF(OFFSET(prihlasky!$B$1,$CB52,0)="","",(OFFSET(prihlasky!$B$1,$CB52,0)))</f>
        <v/>
      </c>
      <c r="H52" s="127">
        <f ca="1">OFFSET(prihlasky!$I$1,$CB52,0)</f>
        <v>0</v>
      </c>
      <c r="I52" s="127" t="str">
        <f ca="1">UPPER(OFFSET(prihlasky!$A$1,$CB52,0))</f>
        <v/>
      </c>
      <c r="J52" s="127">
        <f t="shared" si="26"/>
        <v>0</v>
      </c>
      <c r="K52" s="159">
        <f t="shared" si="82"/>
        <v>0</v>
      </c>
      <c r="L52" s="131">
        <f t="shared" ca="1" si="27"/>
        <v>0</v>
      </c>
      <c r="M52" s="130" t="str">
        <f ca="1">IF(OR(K52=0,ISERROR(MATCH(I52,TKoef!E:E,0))),"",MATCH(I52,TKoef!E:E,0)-1)</f>
        <v/>
      </c>
      <c r="N52" s="129" t="str">
        <f ca="1">IF(M52="","",OFFSET(TKoef!$B$1,M52,0))</f>
        <v/>
      </c>
      <c r="O52" s="22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209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71">
        <f t="shared" si="28"/>
        <v>0</v>
      </c>
      <c r="BZ52" s="26">
        <f t="shared" si="29"/>
        <v>0</v>
      </c>
      <c r="CB52" s="39">
        <v>44</v>
      </c>
      <c r="CC52" s="16">
        <f t="shared" si="83"/>
        <v>0</v>
      </c>
      <c r="CD52" s="51">
        <f t="shared" ca="1" si="95"/>
        <v>0</v>
      </c>
      <c r="CE52" s="51">
        <f t="shared" ca="1" si="95"/>
        <v>0</v>
      </c>
      <c r="CF52" s="51">
        <f t="shared" ca="1" si="95"/>
        <v>0</v>
      </c>
      <c r="CG52" s="51">
        <f t="shared" ca="1" si="30"/>
        <v>0</v>
      </c>
      <c r="CH52" s="51"/>
      <c r="CI52" s="195">
        <f t="shared" si="31"/>
        <v>0</v>
      </c>
      <c r="CJ52" s="195">
        <f t="shared" si="32"/>
        <v>0</v>
      </c>
      <c r="CK52" s="195">
        <f t="shared" si="33"/>
        <v>0</v>
      </c>
      <c r="CL52" s="195">
        <f t="shared" si="34"/>
        <v>0</v>
      </c>
      <c r="CM52" s="195">
        <f t="shared" si="35"/>
        <v>0</v>
      </c>
      <c r="CN52" s="195">
        <f t="shared" si="36"/>
        <v>0</v>
      </c>
      <c r="CO52" s="195">
        <f t="shared" si="37"/>
        <v>0</v>
      </c>
      <c r="CP52" s="195">
        <f t="shared" si="38"/>
        <v>0</v>
      </c>
      <c r="CQ52" s="195">
        <f t="shared" si="39"/>
        <v>0</v>
      </c>
      <c r="CR52" s="195">
        <f t="shared" si="40"/>
        <v>0</v>
      </c>
      <c r="CT52" s="107">
        <f t="shared" si="41"/>
        <v>0</v>
      </c>
      <c r="CU52" s="107">
        <f t="shared" si="42"/>
        <v>0</v>
      </c>
      <c r="CV52" s="107">
        <f t="shared" si="43"/>
        <v>0</v>
      </c>
      <c r="CW52" s="107">
        <f t="shared" si="44"/>
        <v>0</v>
      </c>
      <c r="CX52" s="107">
        <f t="shared" si="45"/>
        <v>0</v>
      </c>
      <c r="CY52" s="107">
        <f t="shared" si="46"/>
        <v>0</v>
      </c>
      <c r="CZ52" s="107">
        <f t="shared" si="47"/>
        <v>0</v>
      </c>
      <c r="DA52" s="107">
        <f t="shared" si="48"/>
        <v>0</v>
      </c>
      <c r="DB52" s="107">
        <f t="shared" si="49"/>
        <v>0</v>
      </c>
      <c r="DC52" s="107">
        <f t="shared" si="50"/>
        <v>0</v>
      </c>
      <c r="DD52" s="107">
        <f t="shared" si="51"/>
        <v>0</v>
      </c>
      <c r="DE52" s="107">
        <f t="shared" si="52"/>
        <v>0</v>
      </c>
      <c r="DF52" s="107">
        <f t="shared" si="53"/>
        <v>0</v>
      </c>
      <c r="DG52" s="107">
        <f t="shared" si="54"/>
        <v>0</v>
      </c>
      <c r="DH52" s="107">
        <f t="shared" si="55"/>
        <v>0</v>
      </c>
      <c r="DI52" s="107">
        <f t="shared" si="56"/>
        <v>0</v>
      </c>
      <c r="DJ52" s="107">
        <f t="shared" si="57"/>
        <v>0</v>
      </c>
      <c r="DK52" s="107">
        <f t="shared" si="58"/>
        <v>0</v>
      </c>
      <c r="DL52" s="107">
        <f t="shared" si="59"/>
        <v>0</v>
      </c>
      <c r="DM52" s="107">
        <f t="shared" si="60"/>
        <v>0</v>
      </c>
      <c r="DN52" s="107">
        <f t="shared" si="61"/>
        <v>0</v>
      </c>
      <c r="DO52" s="107">
        <f t="shared" si="62"/>
        <v>0</v>
      </c>
      <c r="DP52" s="107">
        <f t="shared" si="63"/>
        <v>0</v>
      </c>
      <c r="DQ52" s="107">
        <f t="shared" si="64"/>
        <v>0</v>
      </c>
      <c r="DR52" s="107">
        <f t="shared" si="65"/>
        <v>0</v>
      </c>
      <c r="DS52" s="107">
        <f t="shared" si="66"/>
        <v>0</v>
      </c>
      <c r="DT52" s="107">
        <f t="shared" si="67"/>
        <v>0</v>
      </c>
      <c r="DU52" s="107">
        <f t="shared" si="68"/>
        <v>0</v>
      </c>
      <c r="DV52" s="107">
        <f t="shared" si="69"/>
        <v>0</v>
      </c>
      <c r="DW52" s="107">
        <f t="shared" si="70"/>
        <v>0</v>
      </c>
      <c r="DX52" s="107">
        <f t="shared" si="71"/>
        <v>0</v>
      </c>
      <c r="DY52" s="107">
        <f t="shared" si="72"/>
        <v>0</v>
      </c>
      <c r="DZ52" s="107">
        <f t="shared" si="73"/>
        <v>0</v>
      </c>
      <c r="EA52" s="107">
        <f t="shared" si="74"/>
        <v>0</v>
      </c>
      <c r="EB52" s="107">
        <f t="shared" si="75"/>
        <v>0</v>
      </c>
      <c r="EC52" s="107">
        <f t="shared" si="76"/>
        <v>0</v>
      </c>
      <c r="ED52" s="107">
        <f t="shared" si="77"/>
        <v>0</v>
      </c>
      <c r="EE52" s="107">
        <f t="shared" si="78"/>
        <v>0</v>
      </c>
      <c r="EF52" s="107">
        <f t="shared" si="79"/>
        <v>0</v>
      </c>
      <c r="EG52" s="107">
        <f t="shared" si="80"/>
        <v>0</v>
      </c>
      <c r="EH52" s="107">
        <f t="shared" si="84"/>
        <v>0</v>
      </c>
      <c r="EI52" s="107">
        <f t="shared" si="85"/>
        <v>0</v>
      </c>
      <c r="EJ52" s="107">
        <f t="shared" si="86"/>
        <v>0</v>
      </c>
      <c r="EK52" s="107">
        <f t="shared" si="87"/>
        <v>0</v>
      </c>
      <c r="EL52" s="107">
        <f t="shared" si="88"/>
        <v>0</v>
      </c>
      <c r="EM52" s="107">
        <f t="shared" si="89"/>
        <v>0</v>
      </c>
      <c r="EN52" s="107">
        <f t="shared" si="90"/>
        <v>0</v>
      </c>
      <c r="EO52" s="107">
        <f t="shared" si="91"/>
        <v>0</v>
      </c>
      <c r="EP52" s="107">
        <f t="shared" si="92"/>
        <v>0</v>
      </c>
      <c r="EQ52" s="107">
        <f t="shared" si="93"/>
        <v>0</v>
      </c>
    </row>
    <row r="53" spans="2:147" x14ac:dyDescent="0.2">
      <c r="B53" s="126">
        <f t="shared" si="18"/>
        <v>1</v>
      </c>
      <c r="C53" s="126" t="str">
        <f t="shared" ca="1" si="81"/>
        <v/>
      </c>
      <c r="D53" s="126" t="str">
        <f t="shared" ca="1" si="25"/>
        <v/>
      </c>
      <c r="E53" s="126"/>
      <c r="F53" s="127" t="str">
        <f ca="1">OFFSET(prihlasky!$H$1,$CB53,0)</f>
        <v/>
      </c>
      <c r="G53" s="127" t="str">
        <f ca="1">IF(OFFSET(prihlasky!$B$1,$CB53,0)="","",(OFFSET(prihlasky!$B$1,$CB53,0)))</f>
        <v/>
      </c>
      <c r="H53" s="127">
        <f ca="1">OFFSET(prihlasky!$I$1,$CB53,0)</f>
        <v>0</v>
      </c>
      <c r="I53" s="127" t="str">
        <f ca="1">UPPER(OFFSET(prihlasky!$A$1,$CB53,0))</f>
        <v/>
      </c>
      <c r="J53" s="127">
        <f t="shared" si="26"/>
        <v>0</v>
      </c>
      <c r="K53" s="159">
        <f t="shared" si="82"/>
        <v>0</v>
      </c>
      <c r="L53" s="131">
        <f t="shared" ca="1" si="27"/>
        <v>0</v>
      </c>
      <c r="M53" s="130" t="str">
        <f ca="1">IF(OR(K53=0,ISERROR(MATCH(I53,TKoef!E:E,0))),"",MATCH(I53,TKoef!E:E,0)-1)</f>
        <v/>
      </c>
      <c r="N53" s="129" t="str">
        <f ca="1">IF(M53="","",OFFSET(TKoef!$B$1,M53,0))</f>
        <v/>
      </c>
      <c r="O53" s="22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209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71">
        <f t="shared" si="28"/>
        <v>0</v>
      </c>
      <c r="BZ53" s="26">
        <f t="shared" si="29"/>
        <v>0</v>
      </c>
      <c r="CB53" s="39">
        <v>45</v>
      </c>
      <c r="CC53" s="16">
        <f t="shared" si="83"/>
        <v>0</v>
      </c>
      <c r="CD53" s="51">
        <f t="shared" ca="1" si="95"/>
        <v>0</v>
      </c>
      <c r="CE53" s="51">
        <f t="shared" ca="1" si="95"/>
        <v>0</v>
      </c>
      <c r="CF53" s="51">
        <f t="shared" ca="1" si="95"/>
        <v>0</v>
      </c>
      <c r="CG53" s="51">
        <f t="shared" ca="1" si="30"/>
        <v>0</v>
      </c>
      <c r="CH53" s="51"/>
      <c r="CI53" s="195">
        <f t="shared" si="31"/>
        <v>0</v>
      </c>
      <c r="CJ53" s="195">
        <f t="shared" si="32"/>
        <v>0</v>
      </c>
      <c r="CK53" s="195">
        <f t="shared" si="33"/>
        <v>0</v>
      </c>
      <c r="CL53" s="195">
        <f t="shared" si="34"/>
        <v>0</v>
      </c>
      <c r="CM53" s="195">
        <f t="shared" si="35"/>
        <v>0</v>
      </c>
      <c r="CN53" s="195">
        <f t="shared" si="36"/>
        <v>0</v>
      </c>
      <c r="CO53" s="195">
        <f t="shared" si="37"/>
        <v>0</v>
      </c>
      <c r="CP53" s="195">
        <f t="shared" si="38"/>
        <v>0</v>
      </c>
      <c r="CQ53" s="195">
        <f t="shared" si="39"/>
        <v>0</v>
      </c>
      <c r="CR53" s="195">
        <f t="shared" si="40"/>
        <v>0</v>
      </c>
      <c r="CT53" s="107">
        <f t="shared" si="41"/>
        <v>0</v>
      </c>
      <c r="CU53" s="107">
        <f t="shared" si="42"/>
        <v>0</v>
      </c>
      <c r="CV53" s="107">
        <f t="shared" si="43"/>
        <v>0</v>
      </c>
      <c r="CW53" s="107">
        <f t="shared" si="44"/>
        <v>0</v>
      </c>
      <c r="CX53" s="107">
        <f t="shared" si="45"/>
        <v>0</v>
      </c>
      <c r="CY53" s="107">
        <f t="shared" si="46"/>
        <v>0</v>
      </c>
      <c r="CZ53" s="107">
        <f t="shared" si="47"/>
        <v>0</v>
      </c>
      <c r="DA53" s="107">
        <f t="shared" si="48"/>
        <v>0</v>
      </c>
      <c r="DB53" s="107">
        <f t="shared" si="49"/>
        <v>0</v>
      </c>
      <c r="DC53" s="107">
        <f t="shared" si="50"/>
        <v>0</v>
      </c>
      <c r="DD53" s="107">
        <f t="shared" si="51"/>
        <v>0</v>
      </c>
      <c r="DE53" s="107">
        <f t="shared" si="52"/>
        <v>0</v>
      </c>
      <c r="DF53" s="107">
        <f t="shared" si="53"/>
        <v>0</v>
      </c>
      <c r="DG53" s="107">
        <f t="shared" si="54"/>
        <v>0</v>
      </c>
      <c r="DH53" s="107">
        <f t="shared" si="55"/>
        <v>0</v>
      </c>
      <c r="DI53" s="107">
        <f t="shared" si="56"/>
        <v>0</v>
      </c>
      <c r="DJ53" s="107">
        <f t="shared" si="57"/>
        <v>0</v>
      </c>
      <c r="DK53" s="107">
        <f t="shared" si="58"/>
        <v>0</v>
      </c>
      <c r="DL53" s="107">
        <f t="shared" si="59"/>
        <v>0</v>
      </c>
      <c r="DM53" s="107">
        <f t="shared" si="60"/>
        <v>0</v>
      </c>
      <c r="DN53" s="107">
        <f t="shared" si="61"/>
        <v>0</v>
      </c>
      <c r="DO53" s="107">
        <f t="shared" si="62"/>
        <v>0</v>
      </c>
      <c r="DP53" s="107">
        <f t="shared" si="63"/>
        <v>0</v>
      </c>
      <c r="DQ53" s="107">
        <f t="shared" si="64"/>
        <v>0</v>
      </c>
      <c r="DR53" s="107">
        <f t="shared" si="65"/>
        <v>0</v>
      </c>
      <c r="DS53" s="107">
        <f t="shared" si="66"/>
        <v>0</v>
      </c>
      <c r="DT53" s="107">
        <f t="shared" si="67"/>
        <v>0</v>
      </c>
      <c r="DU53" s="107">
        <f t="shared" si="68"/>
        <v>0</v>
      </c>
      <c r="DV53" s="107">
        <f t="shared" si="69"/>
        <v>0</v>
      </c>
      <c r="DW53" s="107">
        <f t="shared" si="70"/>
        <v>0</v>
      </c>
      <c r="DX53" s="107">
        <f t="shared" si="71"/>
        <v>0</v>
      </c>
      <c r="DY53" s="107">
        <f t="shared" si="72"/>
        <v>0</v>
      </c>
      <c r="DZ53" s="107">
        <f t="shared" si="73"/>
        <v>0</v>
      </c>
      <c r="EA53" s="107">
        <f t="shared" si="74"/>
        <v>0</v>
      </c>
      <c r="EB53" s="107">
        <f t="shared" si="75"/>
        <v>0</v>
      </c>
      <c r="EC53" s="107">
        <f t="shared" si="76"/>
        <v>0</v>
      </c>
      <c r="ED53" s="107">
        <f t="shared" si="77"/>
        <v>0</v>
      </c>
      <c r="EE53" s="107">
        <f t="shared" si="78"/>
        <v>0</v>
      </c>
      <c r="EF53" s="107">
        <f t="shared" si="79"/>
        <v>0</v>
      </c>
      <c r="EG53" s="107">
        <f t="shared" si="80"/>
        <v>0</v>
      </c>
      <c r="EH53" s="107">
        <f t="shared" si="84"/>
        <v>0</v>
      </c>
      <c r="EI53" s="107">
        <f t="shared" si="85"/>
        <v>0</v>
      </c>
      <c r="EJ53" s="107">
        <f t="shared" si="86"/>
        <v>0</v>
      </c>
      <c r="EK53" s="107">
        <f t="shared" si="87"/>
        <v>0</v>
      </c>
      <c r="EL53" s="107">
        <f t="shared" si="88"/>
        <v>0</v>
      </c>
      <c r="EM53" s="107">
        <f t="shared" si="89"/>
        <v>0</v>
      </c>
      <c r="EN53" s="107">
        <f t="shared" si="90"/>
        <v>0</v>
      </c>
      <c r="EO53" s="107">
        <f t="shared" si="91"/>
        <v>0</v>
      </c>
      <c r="EP53" s="107">
        <f t="shared" si="92"/>
        <v>0</v>
      </c>
      <c r="EQ53" s="107">
        <f t="shared" si="93"/>
        <v>0</v>
      </c>
    </row>
    <row r="54" spans="2:147" x14ac:dyDescent="0.2">
      <c r="B54" s="126">
        <f t="shared" si="18"/>
        <v>1</v>
      </c>
      <c r="C54" s="126" t="str">
        <f t="shared" ca="1" si="81"/>
        <v/>
      </c>
      <c r="D54" s="126" t="str">
        <f t="shared" ca="1" si="25"/>
        <v/>
      </c>
      <c r="E54" s="126"/>
      <c r="F54" s="127" t="str">
        <f ca="1">OFFSET(prihlasky!$H$1,$CB54,0)</f>
        <v/>
      </c>
      <c r="G54" s="127" t="str">
        <f ca="1">IF(OFFSET(prihlasky!$B$1,$CB54,0)="","",(OFFSET(prihlasky!$B$1,$CB54,0)))</f>
        <v/>
      </c>
      <c r="H54" s="127">
        <f ca="1">OFFSET(prihlasky!$I$1,$CB54,0)</f>
        <v>0</v>
      </c>
      <c r="I54" s="127" t="str">
        <f ca="1">UPPER(OFFSET(prihlasky!$A$1,$CB54,0))</f>
        <v/>
      </c>
      <c r="J54" s="127">
        <f t="shared" si="26"/>
        <v>0</v>
      </c>
      <c r="K54" s="159">
        <f t="shared" si="82"/>
        <v>0</v>
      </c>
      <c r="L54" s="131">
        <f t="shared" ca="1" si="27"/>
        <v>0</v>
      </c>
      <c r="M54" s="130" t="str">
        <f ca="1">IF(OR(K54=0,ISERROR(MATCH(I54,TKoef!E:E,0))),"",MATCH(I54,TKoef!E:E,0)-1)</f>
        <v/>
      </c>
      <c r="N54" s="129" t="str">
        <f ca="1">IF(M54="","",OFFSET(TKoef!$B$1,M54,0))</f>
        <v/>
      </c>
      <c r="O54" s="22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209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71">
        <f t="shared" si="28"/>
        <v>0</v>
      </c>
      <c r="BZ54" s="26">
        <f t="shared" si="29"/>
        <v>0</v>
      </c>
      <c r="CB54" s="39">
        <v>46</v>
      </c>
      <c r="CC54" s="16">
        <f t="shared" si="83"/>
        <v>0</v>
      </c>
      <c r="CD54" s="51">
        <f t="shared" ca="1" si="95"/>
        <v>0</v>
      </c>
      <c r="CE54" s="51">
        <f t="shared" ca="1" si="95"/>
        <v>0</v>
      </c>
      <c r="CF54" s="51">
        <f t="shared" ca="1" si="95"/>
        <v>0</v>
      </c>
      <c r="CG54" s="51">
        <f t="shared" ca="1" si="30"/>
        <v>0</v>
      </c>
      <c r="CH54" s="51"/>
      <c r="CI54" s="195">
        <f t="shared" si="31"/>
        <v>0</v>
      </c>
      <c r="CJ54" s="195">
        <f t="shared" si="32"/>
        <v>0</v>
      </c>
      <c r="CK54" s="195">
        <f t="shared" si="33"/>
        <v>0</v>
      </c>
      <c r="CL54" s="195">
        <f t="shared" si="34"/>
        <v>0</v>
      </c>
      <c r="CM54" s="195">
        <f t="shared" si="35"/>
        <v>0</v>
      </c>
      <c r="CN54" s="195">
        <f t="shared" si="36"/>
        <v>0</v>
      </c>
      <c r="CO54" s="195">
        <f t="shared" si="37"/>
        <v>0</v>
      </c>
      <c r="CP54" s="195">
        <f t="shared" si="38"/>
        <v>0</v>
      </c>
      <c r="CQ54" s="195">
        <f t="shared" si="39"/>
        <v>0</v>
      </c>
      <c r="CR54" s="195">
        <f t="shared" si="40"/>
        <v>0</v>
      </c>
      <c r="CT54" s="107">
        <f t="shared" si="41"/>
        <v>0</v>
      </c>
      <c r="CU54" s="107">
        <f t="shared" si="42"/>
        <v>0</v>
      </c>
      <c r="CV54" s="107">
        <f t="shared" si="43"/>
        <v>0</v>
      </c>
      <c r="CW54" s="107">
        <f t="shared" si="44"/>
        <v>0</v>
      </c>
      <c r="CX54" s="107">
        <f t="shared" si="45"/>
        <v>0</v>
      </c>
      <c r="CY54" s="107">
        <f t="shared" si="46"/>
        <v>0</v>
      </c>
      <c r="CZ54" s="107">
        <f t="shared" si="47"/>
        <v>0</v>
      </c>
      <c r="DA54" s="107">
        <f t="shared" si="48"/>
        <v>0</v>
      </c>
      <c r="DB54" s="107">
        <f t="shared" si="49"/>
        <v>0</v>
      </c>
      <c r="DC54" s="107">
        <f t="shared" si="50"/>
        <v>0</v>
      </c>
      <c r="DD54" s="107">
        <f t="shared" si="51"/>
        <v>0</v>
      </c>
      <c r="DE54" s="107">
        <f t="shared" si="52"/>
        <v>0</v>
      </c>
      <c r="DF54" s="107">
        <f t="shared" si="53"/>
        <v>0</v>
      </c>
      <c r="DG54" s="107">
        <f t="shared" si="54"/>
        <v>0</v>
      </c>
      <c r="DH54" s="107">
        <f t="shared" si="55"/>
        <v>0</v>
      </c>
      <c r="DI54" s="107">
        <f t="shared" si="56"/>
        <v>0</v>
      </c>
      <c r="DJ54" s="107">
        <f t="shared" si="57"/>
        <v>0</v>
      </c>
      <c r="DK54" s="107">
        <f t="shared" si="58"/>
        <v>0</v>
      </c>
      <c r="DL54" s="107">
        <f t="shared" si="59"/>
        <v>0</v>
      </c>
      <c r="DM54" s="107">
        <f t="shared" si="60"/>
        <v>0</v>
      </c>
      <c r="DN54" s="107">
        <f t="shared" si="61"/>
        <v>0</v>
      </c>
      <c r="DO54" s="107">
        <f t="shared" si="62"/>
        <v>0</v>
      </c>
      <c r="DP54" s="107">
        <f t="shared" si="63"/>
        <v>0</v>
      </c>
      <c r="DQ54" s="107">
        <f t="shared" si="64"/>
        <v>0</v>
      </c>
      <c r="DR54" s="107">
        <f t="shared" si="65"/>
        <v>0</v>
      </c>
      <c r="DS54" s="107">
        <f t="shared" si="66"/>
        <v>0</v>
      </c>
      <c r="DT54" s="107">
        <f t="shared" si="67"/>
        <v>0</v>
      </c>
      <c r="DU54" s="107">
        <f t="shared" si="68"/>
        <v>0</v>
      </c>
      <c r="DV54" s="107">
        <f t="shared" si="69"/>
        <v>0</v>
      </c>
      <c r="DW54" s="107">
        <f t="shared" si="70"/>
        <v>0</v>
      </c>
      <c r="DX54" s="107">
        <f t="shared" si="71"/>
        <v>0</v>
      </c>
      <c r="DY54" s="107">
        <f t="shared" si="72"/>
        <v>0</v>
      </c>
      <c r="DZ54" s="107">
        <f t="shared" si="73"/>
        <v>0</v>
      </c>
      <c r="EA54" s="107">
        <f t="shared" si="74"/>
        <v>0</v>
      </c>
      <c r="EB54" s="107">
        <f t="shared" si="75"/>
        <v>0</v>
      </c>
      <c r="EC54" s="107">
        <f t="shared" si="76"/>
        <v>0</v>
      </c>
      <c r="ED54" s="107">
        <f t="shared" si="77"/>
        <v>0</v>
      </c>
      <c r="EE54" s="107">
        <f t="shared" si="78"/>
        <v>0</v>
      </c>
      <c r="EF54" s="107">
        <f t="shared" si="79"/>
        <v>0</v>
      </c>
      <c r="EG54" s="107">
        <f t="shared" si="80"/>
        <v>0</v>
      </c>
      <c r="EH54" s="107">
        <f t="shared" si="84"/>
        <v>0</v>
      </c>
      <c r="EI54" s="107">
        <f t="shared" si="85"/>
        <v>0</v>
      </c>
      <c r="EJ54" s="107">
        <f t="shared" si="86"/>
        <v>0</v>
      </c>
      <c r="EK54" s="107">
        <f t="shared" si="87"/>
        <v>0</v>
      </c>
      <c r="EL54" s="107">
        <f t="shared" si="88"/>
        <v>0</v>
      </c>
      <c r="EM54" s="107">
        <f t="shared" si="89"/>
        <v>0</v>
      </c>
      <c r="EN54" s="107">
        <f t="shared" si="90"/>
        <v>0</v>
      </c>
      <c r="EO54" s="107">
        <f t="shared" si="91"/>
        <v>0</v>
      </c>
      <c r="EP54" s="107">
        <f t="shared" si="92"/>
        <v>0</v>
      </c>
      <c r="EQ54" s="107">
        <f t="shared" si="93"/>
        <v>0</v>
      </c>
    </row>
    <row r="55" spans="2:147" x14ac:dyDescent="0.2">
      <c r="B55" s="126">
        <f t="shared" si="18"/>
        <v>1</v>
      </c>
      <c r="C55" s="126" t="str">
        <f t="shared" ca="1" si="81"/>
        <v/>
      </c>
      <c r="D55" s="126" t="str">
        <f t="shared" ca="1" si="25"/>
        <v/>
      </c>
      <c r="E55" s="126"/>
      <c r="F55" s="127" t="str">
        <f ca="1">OFFSET(prihlasky!$H$1,$CB55,0)</f>
        <v/>
      </c>
      <c r="G55" s="127" t="str">
        <f ca="1">IF(OFFSET(prihlasky!$B$1,$CB55,0)="","",(OFFSET(prihlasky!$B$1,$CB55,0)))</f>
        <v/>
      </c>
      <c r="H55" s="127">
        <f ca="1">OFFSET(prihlasky!$I$1,$CB55,0)</f>
        <v>0</v>
      </c>
      <c r="I55" s="127" t="str">
        <f ca="1">UPPER(OFFSET(prihlasky!$A$1,$CB55,0))</f>
        <v/>
      </c>
      <c r="J55" s="127">
        <f t="shared" si="26"/>
        <v>0</v>
      </c>
      <c r="K55" s="159">
        <f t="shared" si="82"/>
        <v>0</v>
      </c>
      <c r="L55" s="131">
        <f t="shared" ca="1" si="27"/>
        <v>0</v>
      </c>
      <c r="M55" s="130" t="str">
        <f ca="1">IF(OR(K55=0,ISERROR(MATCH(I55,TKoef!E:E,0))),"",MATCH(I55,TKoef!E:E,0)-1)</f>
        <v/>
      </c>
      <c r="N55" s="129" t="str">
        <f ca="1">IF(M55="","",OFFSET(TKoef!$B$1,M55,0))</f>
        <v/>
      </c>
      <c r="O55" s="22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209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71">
        <f t="shared" si="28"/>
        <v>0</v>
      </c>
      <c r="BZ55" s="26">
        <f t="shared" si="29"/>
        <v>0</v>
      </c>
      <c r="CB55" s="39">
        <v>47</v>
      </c>
      <c r="CC55" s="16">
        <f t="shared" si="83"/>
        <v>0</v>
      </c>
      <c r="CD55" s="51">
        <f t="shared" ca="1" si="95"/>
        <v>0</v>
      </c>
      <c r="CE55" s="51">
        <f t="shared" ca="1" si="95"/>
        <v>0</v>
      </c>
      <c r="CF55" s="51">
        <f t="shared" ca="1" si="95"/>
        <v>0</v>
      </c>
      <c r="CG55" s="51">
        <f t="shared" ca="1" si="30"/>
        <v>0</v>
      </c>
      <c r="CH55" s="51"/>
      <c r="CI55" s="195">
        <f t="shared" si="31"/>
        <v>0</v>
      </c>
      <c r="CJ55" s="195">
        <f t="shared" si="32"/>
        <v>0</v>
      </c>
      <c r="CK55" s="195">
        <f t="shared" si="33"/>
        <v>0</v>
      </c>
      <c r="CL55" s="195">
        <f t="shared" si="34"/>
        <v>0</v>
      </c>
      <c r="CM55" s="195">
        <f t="shared" si="35"/>
        <v>0</v>
      </c>
      <c r="CN55" s="195">
        <f t="shared" si="36"/>
        <v>0</v>
      </c>
      <c r="CO55" s="195">
        <f t="shared" si="37"/>
        <v>0</v>
      </c>
      <c r="CP55" s="195">
        <f t="shared" si="38"/>
        <v>0</v>
      </c>
      <c r="CQ55" s="195">
        <f t="shared" si="39"/>
        <v>0</v>
      </c>
      <c r="CR55" s="195">
        <f t="shared" si="40"/>
        <v>0</v>
      </c>
      <c r="CT55" s="107">
        <f t="shared" si="41"/>
        <v>0</v>
      </c>
      <c r="CU55" s="107">
        <f t="shared" si="42"/>
        <v>0</v>
      </c>
      <c r="CV55" s="107">
        <f t="shared" si="43"/>
        <v>0</v>
      </c>
      <c r="CW55" s="107">
        <f t="shared" si="44"/>
        <v>0</v>
      </c>
      <c r="CX55" s="107">
        <f t="shared" si="45"/>
        <v>0</v>
      </c>
      <c r="CY55" s="107">
        <f t="shared" si="46"/>
        <v>0</v>
      </c>
      <c r="CZ55" s="107">
        <f t="shared" si="47"/>
        <v>0</v>
      </c>
      <c r="DA55" s="107">
        <f t="shared" si="48"/>
        <v>0</v>
      </c>
      <c r="DB55" s="107">
        <f t="shared" si="49"/>
        <v>0</v>
      </c>
      <c r="DC55" s="107">
        <f t="shared" si="50"/>
        <v>0</v>
      </c>
      <c r="DD55" s="107">
        <f t="shared" si="51"/>
        <v>0</v>
      </c>
      <c r="DE55" s="107">
        <f t="shared" si="52"/>
        <v>0</v>
      </c>
      <c r="DF55" s="107">
        <f t="shared" si="53"/>
        <v>0</v>
      </c>
      <c r="DG55" s="107">
        <f t="shared" si="54"/>
        <v>0</v>
      </c>
      <c r="DH55" s="107">
        <f t="shared" si="55"/>
        <v>0</v>
      </c>
      <c r="DI55" s="107">
        <f t="shared" si="56"/>
        <v>0</v>
      </c>
      <c r="DJ55" s="107">
        <f t="shared" si="57"/>
        <v>0</v>
      </c>
      <c r="DK55" s="107">
        <f t="shared" si="58"/>
        <v>0</v>
      </c>
      <c r="DL55" s="107">
        <f t="shared" si="59"/>
        <v>0</v>
      </c>
      <c r="DM55" s="107">
        <f t="shared" si="60"/>
        <v>0</v>
      </c>
      <c r="DN55" s="107">
        <f t="shared" si="61"/>
        <v>0</v>
      </c>
      <c r="DO55" s="107">
        <f t="shared" si="62"/>
        <v>0</v>
      </c>
      <c r="DP55" s="107">
        <f t="shared" si="63"/>
        <v>0</v>
      </c>
      <c r="DQ55" s="107">
        <f t="shared" si="64"/>
        <v>0</v>
      </c>
      <c r="DR55" s="107">
        <f t="shared" si="65"/>
        <v>0</v>
      </c>
      <c r="DS55" s="107">
        <f t="shared" si="66"/>
        <v>0</v>
      </c>
      <c r="DT55" s="107">
        <f t="shared" si="67"/>
        <v>0</v>
      </c>
      <c r="DU55" s="107">
        <f t="shared" si="68"/>
        <v>0</v>
      </c>
      <c r="DV55" s="107">
        <f t="shared" si="69"/>
        <v>0</v>
      </c>
      <c r="DW55" s="107">
        <f t="shared" si="70"/>
        <v>0</v>
      </c>
      <c r="DX55" s="107">
        <f t="shared" si="71"/>
        <v>0</v>
      </c>
      <c r="DY55" s="107">
        <f t="shared" si="72"/>
        <v>0</v>
      </c>
      <c r="DZ55" s="107">
        <f t="shared" si="73"/>
        <v>0</v>
      </c>
      <c r="EA55" s="107">
        <f t="shared" si="74"/>
        <v>0</v>
      </c>
      <c r="EB55" s="107">
        <f t="shared" si="75"/>
        <v>0</v>
      </c>
      <c r="EC55" s="107">
        <f t="shared" si="76"/>
        <v>0</v>
      </c>
      <c r="ED55" s="107">
        <f t="shared" si="77"/>
        <v>0</v>
      </c>
      <c r="EE55" s="107">
        <f t="shared" si="78"/>
        <v>0</v>
      </c>
      <c r="EF55" s="107">
        <f t="shared" si="79"/>
        <v>0</v>
      </c>
      <c r="EG55" s="107">
        <f t="shared" si="80"/>
        <v>0</v>
      </c>
      <c r="EH55" s="107">
        <f t="shared" si="84"/>
        <v>0</v>
      </c>
      <c r="EI55" s="107">
        <f t="shared" si="85"/>
        <v>0</v>
      </c>
      <c r="EJ55" s="107">
        <f t="shared" si="86"/>
        <v>0</v>
      </c>
      <c r="EK55" s="107">
        <f t="shared" si="87"/>
        <v>0</v>
      </c>
      <c r="EL55" s="107">
        <f t="shared" si="88"/>
        <v>0</v>
      </c>
      <c r="EM55" s="107">
        <f t="shared" si="89"/>
        <v>0</v>
      </c>
      <c r="EN55" s="107">
        <f t="shared" si="90"/>
        <v>0</v>
      </c>
      <c r="EO55" s="107">
        <f t="shared" si="91"/>
        <v>0</v>
      </c>
      <c r="EP55" s="107">
        <f t="shared" si="92"/>
        <v>0</v>
      </c>
      <c r="EQ55" s="107">
        <f t="shared" si="93"/>
        <v>0</v>
      </c>
    </row>
    <row r="56" spans="2:147" x14ac:dyDescent="0.2">
      <c r="B56" s="126">
        <f t="shared" si="18"/>
        <v>1</v>
      </c>
      <c r="C56" s="126" t="str">
        <f t="shared" ca="1" si="81"/>
        <v/>
      </c>
      <c r="D56" s="126" t="str">
        <f t="shared" ca="1" si="25"/>
        <v/>
      </c>
      <c r="E56" s="126"/>
      <c r="F56" s="127" t="str">
        <f ca="1">OFFSET(prihlasky!$H$1,$CB56,0)</f>
        <v/>
      </c>
      <c r="G56" s="127" t="str">
        <f ca="1">IF(OFFSET(prihlasky!$B$1,$CB56,0)="","",(OFFSET(prihlasky!$B$1,$CB56,0)))</f>
        <v/>
      </c>
      <c r="H56" s="127">
        <f ca="1">OFFSET(prihlasky!$I$1,$CB56,0)</f>
        <v>0</v>
      </c>
      <c r="I56" s="127" t="str">
        <f ca="1">UPPER(OFFSET(prihlasky!$A$1,$CB56,0))</f>
        <v/>
      </c>
      <c r="J56" s="127">
        <f t="shared" si="26"/>
        <v>0</v>
      </c>
      <c r="K56" s="159">
        <f t="shared" si="82"/>
        <v>0</v>
      </c>
      <c r="L56" s="131">
        <f t="shared" ca="1" si="27"/>
        <v>0</v>
      </c>
      <c r="M56" s="130" t="str">
        <f ca="1">IF(OR(K56=0,ISERROR(MATCH(I56,TKoef!E:E,0))),"",MATCH(I56,TKoef!E:E,0)-1)</f>
        <v/>
      </c>
      <c r="N56" s="129" t="str">
        <f ca="1">IF(M56="","",OFFSET(TKoef!$B$1,M56,0))</f>
        <v/>
      </c>
      <c r="O56" s="22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209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71">
        <f t="shared" si="28"/>
        <v>0</v>
      </c>
      <c r="BZ56" s="26">
        <f t="shared" si="29"/>
        <v>0</v>
      </c>
      <c r="CB56" s="39">
        <v>48</v>
      </c>
      <c r="CC56" s="16">
        <f t="shared" si="83"/>
        <v>0</v>
      </c>
      <c r="CD56" s="51">
        <f t="shared" ca="1" si="95"/>
        <v>0</v>
      </c>
      <c r="CE56" s="51">
        <f t="shared" ca="1" si="95"/>
        <v>0</v>
      </c>
      <c r="CF56" s="51">
        <f t="shared" ca="1" si="95"/>
        <v>0</v>
      </c>
      <c r="CG56" s="51">
        <f t="shared" ca="1" si="30"/>
        <v>0</v>
      </c>
      <c r="CH56" s="51"/>
      <c r="CI56" s="195">
        <f t="shared" si="31"/>
        <v>0</v>
      </c>
      <c r="CJ56" s="195">
        <f t="shared" si="32"/>
        <v>0</v>
      </c>
      <c r="CK56" s="195">
        <f t="shared" si="33"/>
        <v>0</v>
      </c>
      <c r="CL56" s="195">
        <f t="shared" si="34"/>
        <v>0</v>
      </c>
      <c r="CM56" s="195">
        <f t="shared" si="35"/>
        <v>0</v>
      </c>
      <c r="CN56" s="195">
        <f t="shared" si="36"/>
        <v>0</v>
      </c>
      <c r="CO56" s="195">
        <f t="shared" si="37"/>
        <v>0</v>
      </c>
      <c r="CP56" s="195">
        <f t="shared" si="38"/>
        <v>0</v>
      </c>
      <c r="CQ56" s="195">
        <f t="shared" si="39"/>
        <v>0</v>
      </c>
      <c r="CR56" s="195">
        <f t="shared" si="40"/>
        <v>0</v>
      </c>
      <c r="CT56" s="107">
        <f t="shared" si="41"/>
        <v>0</v>
      </c>
      <c r="CU56" s="107">
        <f t="shared" si="42"/>
        <v>0</v>
      </c>
      <c r="CV56" s="107">
        <f t="shared" si="43"/>
        <v>0</v>
      </c>
      <c r="CW56" s="107">
        <f t="shared" si="44"/>
        <v>0</v>
      </c>
      <c r="CX56" s="107">
        <f t="shared" si="45"/>
        <v>0</v>
      </c>
      <c r="CY56" s="107">
        <f t="shared" si="46"/>
        <v>0</v>
      </c>
      <c r="CZ56" s="107">
        <f t="shared" si="47"/>
        <v>0</v>
      </c>
      <c r="DA56" s="107">
        <f t="shared" si="48"/>
        <v>0</v>
      </c>
      <c r="DB56" s="107">
        <f t="shared" si="49"/>
        <v>0</v>
      </c>
      <c r="DC56" s="107">
        <f t="shared" si="50"/>
        <v>0</v>
      </c>
      <c r="DD56" s="107">
        <f t="shared" si="51"/>
        <v>0</v>
      </c>
      <c r="DE56" s="107">
        <f t="shared" si="52"/>
        <v>0</v>
      </c>
      <c r="DF56" s="107">
        <f t="shared" si="53"/>
        <v>0</v>
      </c>
      <c r="DG56" s="107">
        <f t="shared" si="54"/>
        <v>0</v>
      </c>
      <c r="DH56" s="107">
        <f t="shared" si="55"/>
        <v>0</v>
      </c>
      <c r="DI56" s="107">
        <f t="shared" si="56"/>
        <v>0</v>
      </c>
      <c r="DJ56" s="107">
        <f t="shared" si="57"/>
        <v>0</v>
      </c>
      <c r="DK56" s="107">
        <f t="shared" si="58"/>
        <v>0</v>
      </c>
      <c r="DL56" s="107">
        <f t="shared" si="59"/>
        <v>0</v>
      </c>
      <c r="DM56" s="107">
        <f t="shared" si="60"/>
        <v>0</v>
      </c>
      <c r="DN56" s="107">
        <f t="shared" si="61"/>
        <v>0</v>
      </c>
      <c r="DO56" s="107">
        <f t="shared" si="62"/>
        <v>0</v>
      </c>
      <c r="DP56" s="107">
        <f t="shared" si="63"/>
        <v>0</v>
      </c>
      <c r="DQ56" s="107">
        <f t="shared" si="64"/>
        <v>0</v>
      </c>
      <c r="DR56" s="107">
        <f t="shared" si="65"/>
        <v>0</v>
      </c>
      <c r="DS56" s="107">
        <f t="shared" si="66"/>
        <v>0</v>
      </c>
      <c r="DT56" s="107">
        <f t="shared" si="67"/>
        <v>0</v>
      </c>
      <c r="DU56" s="107">
        <f t="shared" si="68"/>
        <v>0</v>
      </c>
      <c r="DV56" s="107">
        <f t="shared" si="69"/>
        <v>0</v>
      </c>
      <c r="DW56" s="107">
        <f t="shared" si="70"/>
        <v>0</v>
      </c>
      <c r="DX56" s="107">
        <f t="shared" si="71"/>
        <v>0</v>
      </c>
      <c r="DY56" s="107">
        <f t="shared" si="72"/>
        <v>0</v>
      </c>
      <c r="DZ56" s="107">
        <f t="shared" si="73"/>
        <v>0</v>
      </c>
      <c r="EA56" s="107">
        <f t="shared" si="74"/>
        <v>0</v>
      </c>
      <c r="EB56" s="107">
        <f t="shared" si="75"/>
        <v>0</v>
      </c>
      <c r="EC56" s="107">
        <f t="shared" si="76"/>
        <v>0</v>
      </c>
      <c r="ED56" s="107">
        <f t="shared" si="77"/>
        <v>0</v>
      </c>
      <c r="EE56" s="107">
        <f t="shared" si="78"/>
        <v>0</v>
      </c>
      <c r="EF56" s="107">
        <f t="shared" si="79"/>
        <v>0</v>
      </c>
      <c r="EG56" s="107">
        <f t="shared" si="80"/>
        <v>0</v>
      </c>
      <c r="EH56" s="107">
        <f t="shared" si="84"/>
        <v>0</v>
      </c>
      <c r="EI56" s="107">
        <f t="shared" si="85"/>
        <v>0</v>
      </c>
      <c r="EJ56" s="107">
        <f t="shared" si="86"/>
        <v>0</v>
      </c>
      <c r="EK56" s="107">
        <f t="shared" si="87"/>
        <v>0</v>
      </c>
      <c r="EL56" s="107">
        <f t="shared" si="88"/>
        <v>0</v>
      </c>
      <c r="EM56" s="107">
        <f t="shared" si="89"/>
        <v>0</v>
      </c>
      <c r="EN56" s="107">
        <f t="shared" si="90"/>
        <v>0</v>
      </c>
      <c r="EO56" s="107">
        <f t="shared" si="91"/>
        <v>0</v>
      </c>
      <c r="EP56" s="107">
        <f t="shared" si="92"/>
        <v>0</v>
      </c>
      <c r="EQ56" s="107">
        <f t="shared" si="93"/>
        <v>0</v>
      </c>
    </row>
    <row r="57" spans="2:147" x14ac:dyDescent="0.2">
      <c r="B57" s="126">
        <f t="shared" si="18"/>
        <v>1</v>
      </c>
      <c r="C57" s="126" t="str">
        <f t="shared" ca="1" si="81"/>
        <v/>
      </c>
      <c r="D57" s="126" t="str">
        <f t="shared" ca="1" si="25"/>
        <v/>
      </c>
      <c r="E57" s="126"/>
      <c r="F57" s="127" t="str">
        <f ca="1">OFFSET(prihlasky!$H$1,$CB57,0)</f>
        <v/>
      </c>
      <c r="G57" s="127" t="str">
        <f ca="1">IF(OFFSET(prihlasky!$B$1,$CB57,0)="","",(OFFSET(prihlasky!$B$1,$CB57,0)))</f>
        <v/>
      </c>
      <c r="H57" s="127">
        <f ca="1">OFFSET(prihlasky!$I$1,$CB57,0)</f>
        <v>0</v>
      </c>
      <c r="I57" s="127" t="str">
        <f ca="1">UPPER(OFFSET(prihlasky!$A$1,$CB57,0))</f>
        <v/>
      </c>
      <c r="J57" s="127">
        <f t="shared" si="26"/>
        <v>0</v>
      </c>
      <c r="K57" s="159">
        <f t="shared" si="82"/>
        <v>0</v>
      </c>
      <c r="L57" s="131">
        <f t="shared" ca="1" si="27"/>
        <v>0</v>
      </c>
      <c r="M57" s="130" t="str">
        <f ca="1">IF(OR(K57=0,ISERROR(MATCH(I57,TKoef!E:E,0))),"",MATCH(I57,TKoef!E:E,0)-1)</f>
        <v/>
      </c>
      <c r="N57" s="129" t="str">
        <f ca="1">IF(M57="","",OFFSET(TKoef!$B$1,M57,0))</f>
        <v/>
      </c>
      <c r="O57" s="22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209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71">
        <f t="shared" si="28"/>
        <v>0</v>
      </c>
      <c r="BZ57" s="26">
        <f t="shared" si="29"/>
        <v>0</v>
      </c>
      <c r="CB57" s="39">
        <v>49</v>
      </c>
      <c r="CC57" s="16">
        <f t="shared" si="83"/>
        <v>0</v>
      </c>
      <c r="CD57" s="51">
        <f t="shared" ca="1" si="95"/>
        <v>0</v>
      </c>
      <c r="CE57" s="51">
        <f t="shared" ca="1" si="95"/>
        <v>0</v>
      </c>
      <c r="CF57" s="51">
        <f t="shared" ca="1" si="95"/>
        <v>0</v>
      </c>
      <c r="CG57" s="51">
        <f t="shared" ca="1" si="30"/>
        <v>0</v>
      </c>
      <c r="CH57" s="51"/>
      <c r="CI57" s="195">
        <f t="shared" si="31"/>
        <v>0</v>
      </c>
      <c r="CJ57" s="195">
        <f t="shared" si="32"/>
        <v>0</v>
      </c>
      <c r="CK57" s="195">
        <f t="shared" si="33"/>
        <v>0</v>
      </c>
      <c r="CL57" s="195">
        <f t="shared" si="34"/>
        <v>0</v>
      </c>
      <c r="CM57" s="195">
        <f t="shared" si="35"/>
        <v>0</v>
      </c>
      <c r="CN57" s="195">
        <f t="shared" si="36"/>
        <v>0</v>
      </c>
      <c r="CO57" s="195">
        <f t="shared" si="37"/>
        <v>0</v>
      </c>
      <c r="CP57" s="195">
        <f t="shared" si="38"/>
        <v>0</v>
      </c>
      <c r="CQ57" s="195">
        <f t="shared" si="39"/>
        <v>0</v>
      </c>
      <c r="CR57" s="195">
        <f t="shared" si="40"/>
        <v>0</v>
      </c>
      <c r="CT57" s="107">
        <f t="shared" si="41"/>
        <v>0</v>
      </c>
      <c r="CU57" s="107">
        <f t="shared" si="42"/>
        <v>0</v>
      </c>
      <c r="CV57" s="107">
        <f t="shared" si="43"/>
        <v>0</v>
      </c>
      <c r="CW57" s="107">
        <f t="shared" si="44"/>
        <v>0</v>
      </c>
      <c r="CX57" s="107">
        <f t="shared" si="45"/>
        <v>0</v>
      </c>
      <c r="CY57" s="107">
        <f t="shared" si="46"/>
        <v>0</v>
      </c>
      <c r="CZ57" s="107">
        <f t="shared" si="47"/>
        <v>0</v>
      </c>
      <c r="DA57" s="107">
        <f t="shared" si="48"/>
        <v>0</v>
      </c>
      <c r="DB57" s="107">
        <f t="shared" si="49"/>
        <v>0</v>
      </c>
      <c r="DC57" s="107">
        <f t="shared" si="50"/>
        <v>0</v>
      </c>
      <c r="DD57" s="107">
        <f t="shared" si="51"/>
        <v>0</v>
      </c>
      <c r="DE57" s="107">
        <f t="shared" si="52"/>
        <v>0</v>
      </c>
      <c r="DF57" s="107">
        <f t="shared" si="53"/>
        <v>0</v>
      </c>
      <c r="DG57" s="107">
        <f t="shared" si="54"/>
        <v>0</v>
      </c>
      <c r="DH57" s="107">
        <f t="shared" si="55"/>
        <v>0</v>
      </c>
      <c r="DI57" s="107">
        <f t="shared" si="56"/>
        <v>0</v>
      </c>
      <c r="DJ57" s="107">
        <f t="shared" si="57"/>
        <v>0</v>
      </c>
      <c r="DK57" s="107">
        <f t="shared" si="58"/>
        <v>0</v>
      </c>
      <c r="DL57" s="107">
        <f t="shared" si="59"/>
        <v>0</v>
      </c>
      <c r="DM57" s="107">
        <f t="shared" si="60"/>
        <v>0</v>
      </c>
      <c r="DN57" s="107">
        <f t="shared" si="61"/>
        <v>0</v>
      </c>
      <c r="DO57" s="107">
        <f t="shared" si="62"/>
        <v>0</v>
      </c>
      <c r="DP57" s="107">
        <f t="shared" si="63"/>
        <v>0</v>
      </c>
      <c r="DQ57" s="107">
        <f t="shared" si="64"/>
        <v>0</v>
      </c>
      <c r="DR57" s="107">
        <f t="shared" si="65"/>
        <v>0</v>
      </c>
      <c r="DS57" s="107">
        <f t="shared" si="66"/>
        <v>0</v>
      </c>
      <c r="DT57" s="107">
        <f t="shared" si="67"/>
        <v>0</v>
      </c>
      <c r="DU57" s="107">
        <f t="shared" si="68"/>
        <v>0</v>
      </c>
      <c r="DV57" s="107">
        <f t="shared" si="69"/>
        <v>0</v>
      </c>
      <c r="DW57" s="107">
        <f t="shared" si="70"/>
        <v>0</v>
      </c>
      <c r="DX57" s="107">
        <f t="shared" si="71"/>
        <v>0</v>
      </c>
      <c r="DY57" s="107">
        <f t="shared" si="72"/>
        <v>0</v>
      </c>
      <c r="DZ57" s="107">
        <f t="shared" si="73"/>
        <v>0</v>
      </c>
      <c r="EA57" s="107">
        <f t="shared" si="74"/>
        <v>0</v>
      </c>
      <c r="EB57" s="107">
        <f t="shared" si="75"/>
        <v>0</v>
      </c>
      <c r="EC57" s="107">
        <f t="shared" si="76"/>
        <v>0</v>
      </c>
      <c r="ED57" s="107">
        <f t="shared" si="77"/>
        <v>0</v>
      </c>
      <c r="EE57" s="107">
        <f t="shared" si="78"/>
        <v>0</v>
      </c>
      <c r="EF57" s="107">
        <f t="shared" si="79"/>
        <v>0</v>
      </c>
      <c r="EG57" s="107">
        <f t="shared" si="80"/>
        <v>0</v>
      </c>
      <c r="EH57" s="107">
        <f t="shared" si="84"/>
        <v>0</v>
      </c>
      <c r="EI57" s="107">
        <f t="shared" si="85"/>
        <v>0</v>
      </c>
      <c r="EJ57" s="107">
        <f t="shared" si="86"/>
        <v>0</v>
      </c>
      <c r="EK57" s="107">
        <f t="shared" si="87"/>
        <v>0</v>
      </c>
      <c r="EL57" s="107">
        <f t="shared" si="88"/>
        <v>0</v>
      </c>
      <c r="EM57" s="107">
        <f t="shared" si="89"/>
        <v>0</v>
      </c>
      <c r="EN57" s="107">
        <f t="shared" si="90"/>
        <v>0</v>
      </c>
      <c r="EO57" s="107">
        <f t="shared" si="91"/>
        <v>0</v>
      </c>
      <c r="EP57" s="107">
        <f t="shared" si="92"/>
        <v>0</v>
      </c>
      <c r="EQ57" s="107">
        <f t="shared" si="93"/>
        <v>0</v>
      </c>
    </row>
    <row r="58" spans="2:147" x14ac:dyDescent="0.2">
      <c r="B58" s="126">
        <f t="shared" si="18"/>
        <v>1</v>
      </c>
      <c r="C58" s="126" t="str">
        <f t="shared" ca="1" si="81"/>
        <v/>
      </c>
      <c r="D58" s="126" t="str">
        <f t="shared" ca="1" si="25"/>
        <v/>
      </c>
      <c r="E58" s="126"/>
      <c r="F58" s="127" t="str">
        <f ca="1">OFFSET(prihlasky!$H$1,$CB58,0)</f>
        <v/>
      </c>
      <c r="G58" s="127" t="str">
        <f ca="1">IF(OFFSET(prihlasky!$B$1,$CB58,0)="","",(OFFSET(prihlasky!$B$1,$CB58,0)))</f>
        <v/>
      </c>
      <c r="H58" s="127">
        <f ca="1">OFFSET(prihlasky!$I$1,$CB58,0)</f>
        <v>0</v>
      </c>
      <c r="I58" s="127" t="str">
        <f ca="1">UPPER(OFFSET(prihlasky!$A$1,$CB58,0))</f>
        <v/>
      </c>
      <c r="J58" s="127">
        <f t="shared" si="26"/>
        <v>0</v>
      </c>
      <c r="K58" s="159">
        <f t="shared" si="82"/>
        <v>0</v>
      </c>
      <c r="L58" s="131">
        <f t="shared" ca="1" si="27"/>
        <v>0</v>
      </c>
      <c r="M58" s="130" t="str">
        <f ca="1">IF(OR(K58=0,ISERROR(MATCH(I58,TKoef!E:E,0))),"",MATCH(I58,TKoef!E:E,0)-1)</f>
        <v/>
      </c>
      <c r="N58" s="129" t="str">
        <f ca="1">IF(M58="","",OFFSET(TKoef!$B$1,M58,0))</f>
        <v/>
      </c>
      <c r="O58" s="22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209"/>
      <c r="BO58" s="160"/>
      <c r="BP58" s="160"/>
      <c r="BQ58" s="160"/>
      <c r="BR58" s="160"/>
      <c r="BS58" s="160"/>
      <c r="BT58" s="160"/>
      <c r="BU58" s="160"/>
      <c r="BV58" s="160"/>
      <c r="BW58" s="160"/>
      <c r="BX58" s="160"/>
      <c r="BY58" s="71">
        <f t="shared" si="28"/>
        <v>0</v>
      </c>
      <c r="BZ58" s="26">
        <f t="shared" si="29"/>
        <v>0</v>
      </c>
      <c r="CB58" s="39">
        <v>50</v>
      </c>
      <c r="CC58" s="16">
        <f t="shared" si="83"/>
        <v>0</v>
      </c>
      <c r="CD58" s="51">
        <f t="shared" ca="1" si="95"/>
        <v>0</v>
      </c>
      <c r="CE58" s="51">
        <f t="shared" ca="1" si="95"/>
        <v>0</v>
      </c>
      <c r="CF58" s="51">
        <f t="shared" ca="1" si="95"/>
        <v>0</v>
      </c>
      <c r="CG58" s="51">
        <f t="shared" ca="1" si="30"/>
        <v>0</v>
      </c>
      <c r="CH58" s="51"/>
      <c r="CI58" s="195">
        <f t="shared" si="31"/>
        <v>0</v>
      </c>
      <c r="CJ58" s="195">
        <f t="shared" si="32"/>
        <v>0</v>
      </c>
      <c r="CK58" s="195">
        <f t="shared" si="33"/>
        <v>0</v>
      </c>
      <c r="CL58" s="195">
        <f t="shared" si="34"/>
        <v>0</v>
      </c>
      <c r="CM58" s="195">
        <f t="shared" si="35"/>
        <v>0</v>
      </c>
      <c r="CN58" s="195">
        <f t="shared" si="36"/>
        <v>0</v>
      </c>
      <c r="CO58" s="195">
        <f t="shared" si="37"/>
        <v>0</v>
      </c>
      <c r="CP58" s="195">
        <f t="shared" si="38"/>
        <v>0</v>
      </c>
      <c r="CQ58" s="195">
        <f t="shared" si="39"/>
        <v>0</v>
      </c>
      <c r="CR58" s="195">
        <f t="shared" si="40"/>
        <v>0</v>
      </c>
      <c r="CT58" s="107">
        <f t="shared" si="41"/>
        <v>0</v>
      </c>
      <c r="CU58" s="107">
        <f t="shared" si="42"/>
        <v>0</v>
      </c>
      <c r="CV58" s="107">
        <f t="shared" si="43"/>
        <v>0</v>
      </c>
      <c r="CW58" s="107">
        <f t="shared" si="44"/>
        <v>0</v>
      </c>
      <c r="CX58" s="107">
        <f t="shared" si="45"/>
        <v>0</v>
      </c>
      <c r="CY58" s="107">
        <f t="shared" si="46"/>
        <v>0</v>
      </c>
      <c r="CZ58" s="107">
        <f t="shared" si="47"/>
        <v>0</v>
      </c>
      <c r="DA58" s="107">
        <f t="shared" si="48"/>
        <v>0</v>
      </c>
      <c r="DB58" s="107">
        <f t="shared" si="49"/>
        <v>0</v>
      </c>
      <c r="DC58" s="107">
        <f t="shared" si="50"/>
        <v>0</v>
      </c>
      <c r="DD58" s="107">
        <f t="shared" si="51"/>
        <v>0</v>
      </c>
      <c r="DE58" s="107">
        <f t="shared" si="52"/>
        <v>0</v>
      </c>
      <c r="DF58" s="107">
        <f t="shared" si="53"/>
        <v>0</v>
      </c>
      <c r="DG58" s="107">
        <f t="shared" si="54"/>
        <v>0</v>
      </c>
      <c r="DH58" s="107">
        <f t="shared" si="55"/>
        <v>0</v>
      </c>
      <c r="DI58" s="107">
        <f t="shared" si="56"/>
        <v>0</v>
      </c>
      <c r="DJ58" s="107">
        <f t="shared" si="57"/>
        <v>0</v>
      </c>
      <c r="DK58" s="107">
        <f t="shared" si="58"/>
        <v>0</v>
      </c>
      <c r="DL58" s="107">
        <f t="shared" si="59"/>
        <v>0</v>
      </c>
      <c r="DM58" s="107">
        <f t="shared" si="60"/>
        <v>0</v>
      </c>
      <c r="DN58" s="107">
        <f t="shared" si="61"/>
        <v>0</v>
      </c>
      <c r="DO58" s="107">
        <f t="shared" si="62"/>
        <v>0</v>
      </c>
      <c r="DP58" s="107">
        <f t="shared" si="63"/>
        <v>0</v>
      </c>
      <c r="DQ58" s="107">
        <f t="shared" si="64"/>
        <v>0</v>
      </c>
      <c r="DR58" s="107">
        <f t="shared" si="65"/>
        <v>0</v>
      </c>
      <c r="DS58" s="107">
        <f t="shared" si="66"/>
        <v>0</v>
      </c>
      <c r="DT58" s="107">
        <f t="shared" si="67"/>
        <v>0</v>
      </c>
      <c r="DU58" s="107">
        <f t="shared" si="68"/>
        <v>0</v>
      </c>
      <c r="DV58" s="107">
        <f t="shared" si="69"/>
        <v>0</v>
      </c>
      <c r="DW58" s="107">
        <f t="shared" si="70"/>
        <v>0</v>
      </c>
      <c r="DX58" s="107">
        <f t="shared" si="71"/>
        <v>0</v>
      </c>
      <c r="DY58" s="107">
        <f t="shared" si="72"/>
        <v>0</v>
      </c>
      <c r="DZ58" s="107">
        <f t="shared" si="73"/>
        <v>0</v>
      </c>
      <c r="EA58" s="107">
        <f t="shared" si="74"/>
        <v>0</v>
      </c>
      <c r="EB58" s="107">
        <f t="shared" si="75"/>
        <v>0</v>
      </c>
      <c r="EC58" s="107">
        <f t="shared" si="76"/>
        <v>0</v>
      </c>
      <c r="ED58" s="107">
        <f t="shared" si="77"/>
        <v>0</v>
      </c>
      <c r="EE58" s="107">
        <f t="shared" si="78"/>
        <v>0</v>
      </c>
      <c r="EF58" s="107">
        <f t="shared" si="79"/>
        <v>0</v>
      </c>
      <c r="EG58" s="107">
        <f t="shared" si="80"/>
        <v>0</v>
      </c>
      <c r="EH58" s="107">
        <f t="shared" si="84"/>
        <v>0</v>
      </c>
      <c r="EI58" s="107">
        <f t="shared" si="85"/>
        <v>0</v>
      </c>
      <c r="EJ58" s="107">
        <f t="shared" si="86"/>
        <v>0</v>
      </c>
      <c r="EK58" s="107">
        <f t="shared" si="87"/>
        <v>0</v>
      </c>
      <c r="EL58" s="107">
        <f t="shared" si="88"/>
        <v>0</v>
      </c>
      <c r="EM58" s="107">
        <f t="shared" si="89"/>
        <v>0</v>
      </c>
      <c r="EN58" s="107">
        <f t="shared" si="90"/>
        <v>0</v>
      </c>
      <c r="EO58" s="107">
        <f t="shared" si="91"/>
        <v>0</v>
      </c>
      <c r="EP58" s="107">
        <f t="shared" si="92"/>
        <v>0</v>
      </c>
      <c r="EQ58" s="107">
        <f t="shared" si="93"/>
        <v>0</v>
      </c>
    </row>
    <row r="59" spans="2:147" x14ac:dyDescent="0.2">
      <c r="B59" s="126">
        <f t="shared" si="18"/>
        <v>1</v>
      </c>
      <c r="C59" s="126" t="str">
        <f t="shared" ca="1" si="81"/>
        <v/>
      </c>
      <c r="D59" s="126" t="str">
        <f t="shared" ca="1" si="25"/>
        <v/>
      </c>
      <c r="E59" s="126"/>
      <c r="F59" s="127" t="str">
        <f ca="1">OFFSET(prihlasky!$H$1,$CB59,0)</f>
        <v/>
      </c>
      <c r="G59" s="127" t="str">
        <f ca="1">IF(OFFSET(prihlasky!$B$1,$CB59,0)="","",(OFFSET(prihlasky!$B$1,$CB59,0)))</f>
        <v/>
      </c>
      <c r="H59" s="127">
        <f ca="1">OFFSET(prihlasky!$I$1,$CB59,0)</f>
        <v>0</v>
      </c>
      <c r="I59" s="127" t="str">
        <f ca="1">UPPER(OFFSET(prihlasky!$A$1,$CB59,0))</f>
        <v/>
      </c>
      <c r="J59" s="127">
        <f t="shared" si="26"/>
        <v>0</v>
      </c>
      <c r="K59" s="159">
        <f t="shared" si="82"/>
        <v>0</v>
      </c>
      <c r="L59" s="131">
        <f t="shared" ca="1" si="27"/>
        <v>0</v>
      </c>
      <c r="M59" s="130" t="str">
        <f ca="1">IF(OR(K59=0,ISERROR(MATCH(I59,TKoef!E:E,0))),"",MATCH(I59,TKoef!E:E,0)-1)</f>
        <v/>
      </c>
      <c r="N59" s="129" t="str">
        <f ca="1">IF(M59="","",OFFSET(TKoef!$B$1,M59,0))</f>
        <v/>
      </c>
      <c r="O59" s="22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  <c r="BD59" s="197"/>
      <c r="BE59" s="197"/>
      <c r="BF59" s="197"/>
      <c r="BG59" s="197"/>
      <c r="BH59" s="197"/>
      <c r="BI59" s="197"/>
      <c r="BJ59" s="197"/>
      <c r="BK59" s="197"/>
      <c r="BL59" s="197"/>
      <c r="BM59" s="197"/>
      <c r="BN59" s="209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71">
        <f t="shared" si="28"/>
        <v>0</v>
      </c>
      <c r="BZ59" s="26">
        <f t="shared" si="29"/>
        <v>0</v>
      </c>
      <c r="CB59" s="39">
        <v>51</v>
      </c>
      <c r="CC59" s="16">
        <f t="shared" si="83"/>
        <v>0</v>
      </c>
      <c r="CD59" s="51">
        <f t="shared" ca="1" si="95"/>
        <v>0</v>
      </c>
      <c r="CE59" s="51">
        <f t="shared" ca="1" si="95"/>
        <v>0</v>
      </c>
      <c r="CF59" s="51">
        <f t="shared" ca="1" si="95"/>
        <v>0</v>
      </c>
      <c r="CG59" s="51">
        <f t="shared" ca="1" si="30"/>
        <v>0</v>
      </c>
      <c r="CH59" s="51"/>
      <c r="CI59" s="195">
        <f t="shared" si="31"/>
        <v>0</v>
      </c>
      <c r="CJ59" s="195">
        <f t="shared" si="32"/>
        <v>0</v>
      </c>
      <c r="CK59" s="195">
        <f t="shared" si="33"/>
        <v>0</v>
      </c>
      <c r="CL59" s="195">
        <f t="shared" si="34"/>
        <v>0</v>
      </c>
      <c r="CM59" s="195">
        <f t="shared" si="35"/>
        <v>0</v>
      </c>
      <c r="CN59" s="195">
        <f t="shared" si="36"/>
        <v>0</v>
      </c>
      <c r="CO59" s="195">
        <f t="shared" si="37"/>
        <v>0</v>
      </c>
      <c r="CP59" s="195">
        <f t="shared" si="38"/>
        <v>0</v>
      </c>
      <c r="CQ59" s="195">
        <f t="shared" si="39"/>
        <v>0</v>
      </c>
      <c r="CR59" s="195">
        <f t="shared" si="40"/>
        <v>0</v>
      </c>
      <c r="CT59" s="107">
        <f t="shared" si="41"/>
        <v>0</v>
      </c>
      <c r="CU59" s="107">
        <f t="shared" si="42"/>
        <v>0</v>
      </c>
      <c r="CV59" s="107">
        <f t="shared" si="43"/>
        <v>0</v>
      </c>
      <c r="CW59" s="107">
        <f t="shared" si="44"/>
        <v>0</v>
      </c>
      <c r="CX59" s="107">
        <f t="shared" si="45"/>
        <v>0</v>
      </c>
      <c r="CY59" s="107">
        <f t="shared" si="46"/>
        <v>0</v>
      </c>
      <c r="CZ59" s="107">
        <f t="shared" si="47"/>
        <v>0</v>
      </c>
      <c r="DA59" s="107">
        <f t="shared" si="48"/>
        <v>0</v>
      </c>
      <c r="DB59" s="107">
        <f t="shared" si="49"/>
        <v>0</v>
      </c>
      <c r="DC59" s="107">
        <f t="shared" si="50"/>
        <v>0</v>
      </c>
      <c r="DD59" s="107">
        <f t="shared" si="51"/>
        <v>0</v>
      </c>
      <c r="DE59" s="107">
        <f t="shared" si="52"/>
        <v>0</v>
      </c>
      <c r="DF59" s="107">
        <f t="shared" si="53"/>
        <v>0</v>
      </c>
      <c r="DG59" s="107">
        <f t="shared" si="54"/>
        <v>0</v>
      </c>
      <c r="DH59" s="107">
        <f t="shared" si="55"/>
        <v>0</v>
      </c>
      <c r="DI59" s="107">
        <f t="shared" si="56"/>
        <v>0</v>
      </c>
      <c r="DJ59" s="107">
        <f t="shared" si="57"/>
        <v>0</v>
      </c>
      <c r="DK59" s="107">
        <f t="shared" si="58"/>
        <v>0</v>
      </c>
      <c r="DL59" s="107">
        <f t="shared" si="59"/>
        <v>0</v>
      </c>
      <c r="DM59" s="107">
        <f t="shared" si="60"/>
        <v>0</v>
      </c>
      <c r="DN59" s="107">
        <f t="shared" si="61"/>
        <v>0</v>
      </c>
      <c r="DO59" s="107">
        <f t="shared" si="62"/>
        <v>0</v>
      </c>
      <c r="DP59" s="107">
        <f t="shared" si="63"/>
        <v>0</v>
      </c>
      <c r="DQ59" s="107">
        <f t="shared" si="64"/>
        <v>0</v>
      </c>
      <c r="DR59" s="107">
        <f t="shared" si="65"/>
        <v>0</v>
      </c>
      <c r="DS59" s="107">
        <f t="shared" si="66"/>
        <v>0</v>
      </c>
      <c r="DT59" s="107">
        <f t="shared" si="67"/>
        <v>0</v>
      </c>
      <c r="DU59" s="107">
        <f t="shared" si="68"/>
        <v>0</v>
      </c>
      <c r="DV59" s="107">
        <f t="shared" si="69"/>
        <v>0</v>
      </c>
      <c r="DW59" s="107">
        <f t="shared" si="70"/>
        <v>0</v>
      </c>
      <c r="DX59" s="107">
        <f t="shared" si="71"/>
        <v>0</v>
      </c>
      <c r="DY59" s="107">
        <f t="shared" si="72"/>
        <v>0</v>
      </c>
      <c r="DZ59" s="107">
        <f t="shared" si="73"/>
        <v>0</v>
      </c>
      <c r="EA59" s="107">
        <f t="shared" si="74"/>
        <v>0</v>
      </c>
      <c r="EB59" s="107">
        <f t="shared" si="75"/>
        <v>0</v>
      </c>
      <c r="EC59" s="107">
        <f t="shared" si="76"/>
        <v>0</v>
      </c>
      <c r="ED59" s="107">
        <f t="shared" si="77"/>
        <v>0</v>
      </c>
      <c r="EE59" s="107">
        <f t="shared" si="78"/>
        <v>0</v>
      </c>
      <c r="EF59" s="107">
        <f t="shared" si="79"/>
        <v>0</v>
      </c>
      <c r="EG59" s="107">
        <f t="shared" si="80"/>
        <v>0</v>
      </c>
      <c r="EH59" s="107">
        <f t="shared" si="84"/>
        <v>0</v>
      </c>
      <c r="EI59" s="107">
        <f t="shared" si="85"/>
        <v>0</v>
      </c>
      <c r="EJ59" s="107">
        <f t="shared" si="86"/>
        <v>0</v>
      </c>
      <c r="EK59" s="107">
        <f t="shared" si="87"/>
        <v>0</v>
      </c>
      <c r="EL59" s="107">
        <f t="shared" si="88"/>
        <v>0</v>
      </c>
      <c r="EM59" s="107">
        <f t="shared" si="89"/>
        <v>0</v>
      </c>
      <c r="EN59" s="107">
        <f t="shared" si="90"/>
        <v>0</v>
      </c>
      <c r="EO59" s="107">
        <f t="shared" si="91"/>
        <v>0</v>
      </c>
      <c r="EP59" s="107">
        <f t="shared" si="92"/>
        <v>0</v>
      </c>
      <c r="EQ59" s="107">
        <f t="shared" si="93"/>
        <v>0</v>
      </c>
    </row>
    <row r="60" spans="2:147" x14ac:dyDescent="0.2">
      <c r="B60" s="126">
        <f t="shared" si="18"/>
        <v>1</v>
      </c>
      <c r="C60" s="126" t="str">
        <f t="shared" ca="1" si="81"/>
        <v/>
      </c>
      <c r="D60" s="126" t="str">
        <f t="shared" ca="1" si="25"/>
        <v/>
      </c>
      <c r="E60" s="126"/>
      <c r="F60" s="127" t="str">
        <f ca="1">OFFSET(prihlasky!$H$1,$CB60,0)</f>
        <v/>
      </c>
      <c r="G60" s="127" t="str">
        <f ca="1">IF(OFFSET(prihlasky!$B$1,$CB60,0)="","",(OFFSET(prihlasky!$B$1,$CB60,0)))</f>
        <v/>
      </c>
      <c r="H60" s="127">
        <f ca="1">OFFSET(prihlasky!$I$1,$CB60,0)</f>
        <v>0</v>
      </c>
      <c r="I60" s="127" t="str">
        <f ca="1">UPPER(OFFSET(prihlasky!$A$1,$CB60,0))</f>
        <v/>
      </c>
      <c r="J60" s="127">
        <f t="shared" si="26"/>
        <v>0</v>
      </c>
      <c r="K60" s="159">
        <f t="shared" si="82"/>
        <v>0</v>
      </c>
      <c r="L60" s="131">
        <f t="shared" ca="1" si="27"/>
        <v>0</v>
      </c>
      <c r="M60" s="130" t="str">
        <f ca="1">IF(OR(K60=0,ISERROR(MATCH(I60,TKoef!E:E,0))),"",MATCH(I60,TKoef!E:E,0)-1)</f>
        <v/>
      </c>
      <c r="N60" s="129" t="str">
        <f ca="1">IF(M60="","",OFFSET(TKoef!$B$1,M60,0))</f>
        <v/>
      </c>
      <c r="O60" s="22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209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71">
        <f t="shared" si="28"/>
        <v>0</v>
      </c>
      <c r="BZ60" s="26">
        <f t="shared" si="29"/>
        <v>0</v>
      </c>
      <c r="CB60" s="39">
        <v>52</v>
      </c>
      <c r="CC60" s="16">
        <f t="shared" si="83"/>
        <v>0</v>
      </c>
      <c r="CD60" s="51">
        <f t="shared" ca="1" si="95"/>
        <v>0</v>
      </c>
      <c r="CE60" s="51">
        <f t="shared" ca="1" si="95"/>
        <v>0</v>
      </c>
      <c r="CF60" s="51">
        <f t="shared" ca="1" si="95"/>
        <v>0</v>
      </c>
      <c r="CG60" s="51">
        <f t="shared" ca="1" si="30"/>
        <v>0</v>
      </c>
      <c r="CH60" s="51"/>
      <c r="CI60" s="195">
        <f t="shared" si="31"/>
        <v>0</v>
      </c>
      <c r="CJ60" s="195">
        <f t="shared" si="32"/>
        <v>0</v>
      </c>
      <c r="CK60" s="195">
        <f t="shared" si="33"/>
        <v>0</v>
      </c>
      <c r="CL60" s="195">
        <f t="shared" si="34"/>
        <v>0</v>
      </c>
      <c r="CM60" s="195">
        <f t="shared" si="35"/>
        <v>0</v>
      </c>
      <c r="CN60" s="195">
        <f t="shared" si="36"/>
        <v>0</v>
      </c>
      <c r="CO60" s="195">
        <f t="shared" si="37"/>
        <v>0</v>
      </c>
      <c r="CP60" s="195">
        <f t="shared" si="38"/>
        <v>0</v>
      </c>
      <c r="CQ60" s="195">
        <f t="shared" si="39"/>
        <v>0</v>
      </c>
      <c r="CR60" s="195">
        <f t="shared" si="40"/>
        <v>0</v>
      </c>
      <c r="CT60" s="107">
        <f t="shared" si="41"/>
        <v>0</v>
      </c>
      <c r="CU60" s="107">
        <f t="shared" si="42"/>
        <v>0</v>
      </c>
      <c r="CV60" s="107">
        <f t="shared" si="43"/>
        <v>0</v>
      </c>
      <c r="CW60" s="107">
        <f t="shared" si="44"/>
        <v>0</v>
      </c>
      <c r="CX60" s="107">
        <f t="shared" si="45"/>
        <v>0</v>
      </c>
      <c r="CY60" s="107">
        <f t="shared" si="46"/>
        <v>0</v>
      </c>
      <c r="CZ60" s="107">
        <f t="shared" si="47"/>
        <v>0</v>
      </c>
      <c r="DA60" s="107">
        <f t="shared" si="48"/>
        <v>0</v>
      </c>
      <c r="DB60" s="107">
        <f t="shared" si="49"/>
        <v>0</v>
      </c>
      <c r="DC60" s="107">
        <f t="shared" si="50"/>
        <v>0</v>
      </c>
      <c r="DD60" s="107">
        <f t="shared" si="51"/>
        <v>0</v>
      </c>
      <c r="DE60" s="107">
        <f t="shared" si="52"/>
        <v>0</v>
      </c>
      <c r="DF60" s="107">
        <f t="shared" si="53"/>
        <v>0</v>
      </c>
      <c r="DG60" s="107">
        <f t="shared" si="54"/>
        <v>0</v>
      </c>
      <c r="DH60" s="107">
        <f t="shared" si="55"/>
        <v>0</v>
      </c>
      <c r="DI60" s="107">
        <f t="shared" si="56"/>
        <v>0</v>
      </c>
      <c r="DJ60" s="107">
        <f t="shared" si="57"/>
        <v>0</v>
      </c>
      <c r="DK60" s="107">
        <f t="shared" si="58"/>
        <v>0</v>
      </c>
      <c r="DL60" s="107">
        <f t="shared" si="59"/>
        <v>0</v>
      </c>
      <c r="DM60" s="107">
        <f t="shared" si="60"/>
        <v>0</v>
      </c>
      <c r="DN60" s="107">
        <f t="shared" si="61"/>
        <v>0</v>
      </c>
      <c r="DO60" s="107">
        <f t="shared" si="62"/>
        <v>0</v>
      </c>
      <c r="DP60" s="107">
        <f t="shared" si="63"/>
        <v>0</v>
      </c>
      <c r="DQ60" s="107">
        <f t="shared" si="64"/>
        <v>0</v>
      </c>
      <c r="DR60" s="107">
        <f t="shared" si="65"/>
        <v>0</v>
      </c>
      <c r="DS60" s="107">
        <f t="shared" si="66"/>
        <v>0</v>
      </c>
      <c r="DT60" s="107">
        <f t="shared" si="67"/>
        <v>0</v>
      </c>
      <c r="DU60" s="107">
        <f t="shared" si="68"/>
        <v>0</v>
      </c>
      <c r="DV60" s="107">
        <f t="shared" si="69"/>
        <v>0</v>
      </c>
      <c r="DW60" s="107">
        <f t="shared" si="70"/>
        <v>0</v>
      </c>
      <c r="DX60" s="107">
        <f t="shared" si="71"/>
        <v>0</v>
      </c>
      <c r="DY60" s="107">
        <f t="shared" si="72"/>
        <v>0</v>
      </c>
      <c r="DZ60" s="107">
        <f t="shared" si="73"/>
        <v>0</v>
      </c>
      <c r="EA60" s="107">
        <f t="shared" si="74"/>
        <v>0</v>
      </c>
      <c r="EB60" s="107">
        <f t="shared" si="75"/>
        <v>0</v>
      </c>
      <c r="EC60" s="107">
        <f t="shared" si="76"/>
        <v>0</v>
      </c>
      <c r="ED60" s="107">
        <f t="shared" si="77"/>
        <v>0</v>
      </c>
      <c r="EE60" s="107">
        <f t="shared" si="78"/>
        <v>0</v>
      </c>
      <c r="EF60" s="107">
        <f t="shared" si="79"/>
        <v>0</v>
      </c>
      <c r="EG60" s="107">
        <f t="shared" si="80"/>
        <v>0</v>
      </c>
      <c r="EH60" s="107">
        <f t="shared" si="84"/>
        <v>0</v>
      </c>
      <c r="EI60" s="107">
        <f t="shared" si="85"/>
        <v>0</v>
      </c>
      <c r="EJ60" s="107">
        <f t="shared" si="86"/>
        <v>0</v>
      </c>
      <c r="EK60" s="107">
        <f t="shared" si="87"/>
        <v>0</v>
      </c>
      <c r="EL60" s="107">
        <f t="shared" si="88"/>
        <v>0</v>
      </c>
      <c r="EM60" s="107">
        <f t="shared" si="89"/>
        <v>0</v>
      </c>
      <c r="EN60" s="107">
        <f t="shared" si="90"/>
        <v>0</v>
      </c>
      <c r="EO60" s="107">
        <f t="shared" si="91"/>
        <v>0</v>
      </c>
      <c r="EP60" s="107">
        <f t="shared" si="92"/>
        <v>0</v>
      </c>
      <c r="EQ60" s="107">
        <f t="shared" si="93"/>
        <v>0</v>
      </c>
    </row>
    <row r="61" spans="2:147" x14ac:dyDescent="0.2">
      <c r="B61" s="126">
        <f t="shared" si="18"/>
        <v>1</v>
      </c>
      <c r="C61" s="126" t="str">
        <f t="shared" ca="1" si="81"/>
        <v/>
      </c>
      <c r="D61" s="126" t="str">
        <f t="shared" ca="1" si="25"/>
        <v/>
      </c>
      <c r="E61" s="126"/>
      <c r="F61" s="127" t="str">
        <f ca="1">OFFSET(prihlasky!$H$1,$CB61,0)</f>
        <v/>
      </c>
      <c r="G61" s="127" t="str">
        <f ca="1">IF(OFFSET(prihlasky!$B$1,$CB61,0)="","",(OFFSET(prihlasky!$B$1,$CB61,0)))</f>
        <v/>
      </c>
      <c r="H61" s="127">
        <f ca="1">OFFSET(prihlasky!$I$1,$CB61,0)</f>
        <v>0</v>
      </c>
      <c r="I61" s="127" t="str">
        <f ca="1">UPPER(OFFSET(prihlasky!$A$1,$CB61,0))</f>
        <v/>
      </c>
      <c r="J61" s="127">
        <f t="shared" si="26"/>
        <v>0</v>
      </c>
      <c r="K61" s="159">
        <f t="shared" si="82"/>
        <v>0</v>
      </c>
      <c r="L61" s="131">
        <f t="shared" ca="1" si="27"/>
        <v>0</v>
      </c>
      <c r="M61" s="130" t="str">
        <f ca="1">IF(OR(K61=0,ISERROR(MATCH(I61,TKoef!E:E,0))),"",MATCH(I61,TKoef!E:E,0)-1)</f>
        <v/>
      </c>
      <c r="N61" s="129" t="str">
        <f ca="1">IF(M61="","",OFFSET(TKoef!$B$1,M61,0))</f>
        <v/>
      </c>
      <c r="O61" s="22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7"/>
      <c r="BN61" s="209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71">
        <f t="shared" si="28"/>
        <v>0</v>
      </c>
      <c r="BZ61" s="26">
        <f t="shared" si="29"/>
        <v>0</v>
      </c>
      <c r="CB61" s="39">
        <v>53</v>
      </c>
      <c r="CC61" s="16">
        <f t="shared" si="83"/>
        <v>0</v>
      </c>
      <c r="CD61" s="51">
        <f t="shared" ca="1" si="95"/>
        <v>0</v>
      </c>
      <c r="CE61" s="51">
        <f t="shared" ca="1" si="95"/>
        <v>0</v>
      </c>
      <c r="CF61" s="51">
        <f t="shared" ca="1" si="95"/>
        <v>0</v>
      </c>
      <c r="CG61" s="51">
        <f t="shared" ca="1" si="30"/>
        <v>0</v>
      </c>
      <c r="CH61" s="51"/>
      <c r="CI61" s="195">
        <f t="shared" si="31"/>
        <v>0</v>
      </c>
      <c r="CJ61" s="195">
        <f t="shared" si="32"/>
        <v>0</v>
      </c>
      <c r="CK61" s="195">
        <f t="shared" si="33"/>
        <v>0</v>
      </c>
      <c r="CL61" s="195">
        <f t="shared" si="34"/>
        <v>0</v>
      </c>
      <c r="CM61" s="195">
        <f t="shared" si="35"/>
        <v>0</v>
      </c>
      <c r="CN61" s="195">
        <f t="shared" si="36"/>
        <v>0</v>
      </c>
      <c r="CO61" s="195">
        <f t="shared" si="37"/>
        <v>0</v>
      </c>
      <c r="CP61" s="195">
        <f t="shared" si="38"/>
        <v>0</v>
      </c>
      <c r="CQ61" s="195">
        <f t="shared" si="39"/>
        <v>0</v>
      </c>
      <c r="CR61" s="195">
        <f t="shared" si="40"/>
        <v>0</v>
      </c>
      <c r="CT61" s="107">
        <f t="shared" si="41"/>
        <v>0</v>
      </c>
      <c r="CU61" s="107">
        <f t="shared" si="42"/>
        <v>0</v>
      </c>
      <c r="CV61" s="107">
        <f t="shared" si="43"/>
        <v>0</v>
      </c>
      <c r="CW61" s="107">
        <f t="shared" si="44"/>
        <v>0</v>
      </c>
      <c r="CX61" s="107">
        <f t="shared" si="45"/>
        <v>0</v>
      </c>
      <c r="CY61" s="107">
        <f t="shared" si="46"/>
        <v>0</v>
      </c>
      <c r="CZ61" s="107">
        <f t="shared" si="47"/>
        <v>0</v>
      </c>
      <c r="DA61" s="107">
        <f t="shared" si="48"/>
        <v>0</v>
      </c>
      <c r="DB61" s="107">
        <f t="shared" si="49"/>
        <v>0</v>
      </c>
      <c r="DC61" s="107">
        <f t="shared" si="50"/>
        <v>0</v>
      </c>
      <c r="DD61" s="107">
        <f t="shared" si="51"/>
        <v>0</v>
      </c>
      <c r="DE61" s="107">
        <f t="shared" si="52"/>
        <v>0</v>
      </c>
      <c r="DF61" s="107">
        <f t="shared" si="53"/>
        <v>0</v>
      </c>
      <c r="DG61" s="107">
        <f t="shared" si="54"/>
        <v>0</v>
      </c>
      <c r="DH61" s="107">
        <f t="shared" si="55"/>
        <v>0</v>
      </c>
      <c r="DI61" s="107">
        <f t="shared" si="56"/>
        <v>0</v>
      </c>
      <c r="DJ61" s="107">
        <f t="shared" si="57"/>
        <v>0</v>
      </c>
      <c r="DK61" s="107">
        <f t="shared" si="58"/>
        <v>0</v>
      </c>
      <c r="DL61" s="107">
        <f t="shared" si="59"/>
        <v>0</v>
      </c>
      <c r="DM61" s="107">
        <f t="shared" si="60"/>
        <v>0</v>
      </c>
      <c r="DN61" s="107">
        <f t="shared" si="61"/>
        <v>0</v>
      </c>
      <c r="DO61" s="107">
        <f t="shared" si="62"/>
        <v>0</v>
      </c>
      <c r="DP61" s="107">
        <f t="shared" si="63"/>
        <v>0</v>
      </c>
      <c r="DQ61" s="107">
        <f t="shared" si="64"/>
        <v>0</v>
      </c>
      <c r="DR61" s="107">
        <f t="shared" si="65"/>
        <v>0</v>
      </c>
      <c r="DS61" s="107">
        <f t="shared" si="66"/>
        <v>0</v>
      </c>
      <c r="DT61" s="107">
        <f t="shared" si="67"/>
        <v>0</v>
      </c>
      <c r="DU61" s="107">
        <f t="shared" si="68"/>
        <v>0</v>
      </c>
      <c r="DV61" s="107">
        <f t="shared" si="69"/>
        <v>0</v>
      </c>
      <c r="DW61" s="107">
        <f t="shared" si="70"/>
        <v>0</v>
      </c>
      <c r="DX61" s="107">
        <f t="shared" si="71"/>
        <v>0</v>
      </c>
      <c r="DY61" s="107">
        <f t="shared" si="72"/>
        <v>0</v>
      </c>
      <c r="DZ61" s="107">
        <f t="shared" si="73"/>
        <v>0</v>
      </c>
      <c r="EA61" s="107">
        <f t="shared" si="74"/>
        <v>0</v>
      </c>
      <c r="EB61" s="107">
        <f t="shared" si="75"/>
        <v>0</v>
      </c>
      <c r="EC61" s="107">
        <f t="shared" si="76"/>
        <v>0</v>
      </c>
      <c r="ED61" s="107">
        <f t="shared" si="77"/>
        <v>0</v>
      </c>
      <c r="EE61" s="107">
        <f t="shared" si="78"/>
        <v>0</v>
      </c>
      <c r="EF61" s="107">
        <f t="shared" si="79"/>
        <v>0</v>
      </c>
      <c r="EG61" s="107">
        <f t="shared" si="80"/>
        <v>0</v>
      </c>
      <c r="EH61" s="107">
        <f t="shared" si="84"/>
        <v>0</v>
      </c>
      <c r="EI61" s="107">
        <f t="shared" si="85"/>
        <v>0</v>
      </c>
      <c r="EJ61" s="107">
        <f t="shared" si="86"/>
        <v>0</v>
      </c>
      <c r="EK61" s="107">
        <f t="shared" si="87"/>
        <v>0</v>
      </c>
      <c r="EL61" s="107">
        <f t="shared" si="88"/>
        <v>0</v>
      </c>
      <c r="EM61" s="107">
        <f t="shared" si="89"/>
        <v>0</v>
      </c>
      <c r="EN61" s="107">
        <f t="shared" si="90"/>
        <v>0</v>
      </c>
      <c r="EO61" s="107">
        <f t="shared" si="91"/>
        <v>0</v>
      </c>
      <c r="EP61" s="107">
        <f t="shared" si="92"/>
        <v>0</v>
      </c>
      <c r="EQ61" s="107">
        <f t="shared" si="93"/>
        <v>0</v>
      </c>
    </row>
    <row r="62" spans="2:147" x14ac:dyDescent="0.2">
      <c r="B62" s="126">
        <f t="shared" si="18"/>
        <v>1</v>
      </c>
      <c r="C62" s="126" t="str">
        <f t="shared" ca="1" si="81"/>
        <v/>
      </c>
      <c r="D62" s="126" t="str">
        <f t="shared" ca="1" si="25"/>
        <v/>
      </c>
      <c r="E62" s="126"/>
      <c r="F62" s="127" t="str">
        <f ca="1">OFFSET(prihlasky!$H$1,$CB62,0)</f>
        <v/>
      </c>
      <c r="G62" s="127" t="str">
        <f ca="1">IF(OFFSET(prihlasky!$B$1,$CB62,0)="","",(OFFSET(prihlasky!$B$1,$CB62,0)))</f>
        <v/>
      </c>
      <c r="H62" s="127">
        <f ca="1">OFFSET(prihlasky!$I$1,$CB62,0)</f>
        <v>0</v>
      </c>
      <c r="I62" s="127" t="str">
        <f ca="1">UPPER(OFFSET(prihlasky!$A$1,$CB62,0))</f>
        <v/>
      </c>
      <c r="J62" s="127">
        <f t="shared" si="26"/>
        <v>0</v>
      </c>
      <c r="K62" s="159">
        <f t="shared" si="82"/>
        <v>0</v>
      </c>
      <c r="L62" s="131">
        <f t="shared" ca="1" si="27"/>
        <v>0</v>
      </c>
      <c r="M62" s="130" t="str">
        <f ca="1">IF(OR(K62=0,ISERROR(MATCH(I62,TKoef!E:E,0))),"",MATCH(I62,TKoef!E:E,0)-1)</f>
        <v/>
      </c>
      <c r="N62" s="129" t="str">
        <f ca="1">IF(M62="","",OFFSET(TKoef!$B$1,M62,0))</f>
        <v/>
      </c>
      <c r="O62" s="22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7"/>
      <c r="BN62" s="209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71">
        <f t="shared" si="28"/>
        <v>0</v>
      </c>
      <c r="BZ62" s="26">
        <f t="shared" si="29"/>
        <v>0</v>
      </c>
      <c r="CB62" s="39">
        <v>54</v>
      </c>
      <c r="CC62" s="16">
        <f t="shared" si="83"/>
        <v>0</v>
      </c>
      <c r="CD62" s="51">
        <f t="shared" ca="1" si="95"/>
        <v>0</v>
      </c>
      <c r="CE62" s="51">
        <f t="shared" ca="1" si="95"/>
        <v>0</v>
      </c>
      <c r="CF62" s="51">
        <f t="shared" ca="1" si="95"/>
        <v>0</v>
      </c>
      <c r="CG62" s="51">
        <f t="shared" ca="1" si="30"/>
        <v>0</v>
      </c>
      <c r="CH62" s="51"/>
      <c r="CI62" s="195">
        <f t="shared" si="31"/>
        <v>0</v>
      </c>
      <c r="CJ62" s="195">
        <f t="shared" si="32"/>
        <v>0</v>
      </c>
      <c r="CK62" s="195">
        <f t="shared" si="33"/>
        <v>0</v>
      </c>
      <c r="CL62" s="195">
        <f t="shared" si="34"/>
        <v>0</v>
      </c>
      <c r="CM62" s="195">
        <f t="shared" si="35"/>
        <v>0</v>
      </c>
      <c r="CN62" s="195">
        <f t="shared" si="36"/>
        <v>0</v>
      </c>
      <c r="CO62" s="195">
        <f t="shared" si="37"/>
        <v>0</v>
      </c>
      <c r="CP62" s="195">
        <f t="shared" si="38"/>
        <v>0</v>
      </c>
      <c r="CQ62" s="195">
        <f t="shared" si="39"/>
        <v>0</v>
      </c>
      <c r="CR62" s="195">
        <f t="shared" si="40"/>
        <v>0</v>
      </c>
      <c r="CT62" s="107">
        <f t="shared" si="41"/>
        <v>0</v>
      </c>
      <c r="CU62" s="107">
        <f t="shared" si="42"/>
        <v>0</v>
      </c>
      <c r="CV62" s="107">
        <f t="shared" si="43"/>
        <v>0</v>
      </c>
      <c r="CW62" s="107">
        <f t="shared" si="44"/>
        <v>0</v>
      </c>
      <c r="CX62" s="107">
        <f t="shared" si="45"/>
        <v>0</v>
      </c>
      <c r="CY62" s="107">
        <f t="shared" si="46"/>
        <v>0</v>
      </c>
      <c r="CZ62" s="107">
        <f t="shared" si="47"/>
        <v>0</v>
      </c>
      <c r="DA62" s="107">
        <f t="shared" si="48"/>
        <v>0</v>
      </c>
      <c r="DB62" s="107">
        <f t="shared" si="49"/>
        <v>0</v>
      </c>
      <c r="DC62" s="107">
        <f t="shared" si="50"/>
        <v>0</v>
      </c>
      <c r="DD62" s="107">
        <f t="shared" si="51"/>
        <v>0</v>
      </c>
      <c r="DE62" s="107">
        <f t="shared" si="52"/>
        <v>0</v>
      </c>
      <c r="DF62" s="107">
        <f t="shared" si="53"/>
        <v>0</v>
      </c>
      <c r="DG62" s="107">
        <f t="shared" si="54"/>
        <v>0</v>
      </c>
      <c r="DH62" s="107">
        <f t="shared" si="55"/>
        <v>0</v>
      </c>
      <c r="DI62" s="107">
        <f t="shared" si="56"/>
        <v>0</v>
      </c>
      <c r="DJ62" s="107">
        <f t="shared" si="57"/>
        <v>0</v>
      </c>
      <c r="DK62" s="107">
        <f t="shared" si="58"/>
        <v>0</v>
      </c>
      <c r="DL62" s="107">
        <f t="shared" si="59"/>
        <v>0</v>
      </c>
      <c r="DM62" s="107">
        <f t="shared" si="60"/>
        <v>0</v>
      </c>
      <c r="DN62" s="107">
        <f t="shared" si="61"/>
        <v>0</v>
      </c>
      <c r="DO62" s="107">
        <f t="shared" si="62"/>
        <v>0</v>
      </c>
      <c r="DP62" s="107">
        <f t="shared" si="63"/>
        <v>0</v>
      </c>
      <c r="DQ62" s="107">
        <f t="shared" si="64"/>
        <v>0</v>
      </c>
      <c r="DR62" s="107">
        <f t="shared" si="65"/>
        <v>0</v>
      </c>
      <c r="DS62" s="107">
        <f t="shared" si="66"/>
        <v>0</v>
      </c>
      <c r="DT62" s="107">
        <f t="shared" si="67"/>
        <v>0</v>
      </c>
      <c r="DU62" s="107">
        <f t="shared" si="68"/>
        <v>0</v>
      </c>
      <c r="DV62" s="107">
        <f t="shared" si="69"/>
        <v>0</v>
      </c>
      <c r="DW62" s="107">
        <f t="shared" si="70"/>
        <v>0</v>
      </c>
      <c r="DX62" s="107">
        <f t="shared" si="71"/>
        <v>0</v>
      </c>
      <c r="DY62" s="107">
        <f t="shared" si="72"/>
        <v>0</v>
      </c>
      <c r="DZ62" s="107">
        <f t="shared" si="73"/>
        <v>0</v>
      </c>
      <c r="EA62" s="107">
        <f t="shared" si="74"/>
        <v>0</v>
      </c>
      <c r="EB62" s="107">
        <f t="shared" si="75"/>
        <v>0</v>
      </c>
      <c r="EC62" s="107">
        <f t="shared" si="76"/>
        <v>0</v>
      </c>
      <c r="ED62" s="107">
        <f t="shared" si="77"/>
        <v>0</v>
      </c>
      <c r="EE62" s="107">
        <f t="shared" si="78"/>
        <v>0</v>
      </c>
      <c r="EF62" s="107">
        <f t="shared" si="79"/>
        <v>0</v>
      </c>
      <c r="EG62" s="107">
        <f t="shared" si="80"/>
        <v>0</v>
      </c>
      <c r="EH62" s="107">
        <f t="shared" si="84"/>
        <v>0</v>
      </c>
      <c r="EI62" s="107">
        <f t="shared" si="85"/>
        <v>0</v>
      </c>
      <c r="EJ62" s="107">
        <f t="shared" si="86"/>
        <v>0</v>
      </c>
      <c r="EK62" s="107">
        <f t="shared" si="87"/>
        <v>0</v>
      </c>
      <c r="EL62" s="107">
        <f t="shared" si="88"/>
        <v>0</v>
      </c>
      <c r="EM62" s="107">
        <f t="shared" si="89"/>
        <v>0</v>
      </c>
      <c r="EN62" s="107">
        <f t="shared" si="90"/>
        <v>0</v>
      </c>
      <c r="EO62" s="107">
        <f t="shared" si="91"/>
        <v>0</v>
      </c>
      <c r="EP62" s="107">
        <f t="shared" si="92"/>
        <v>0</v>
      </c>
      <c r="EQ62" s="107">
        <f t="shared" si="93"/>
        <v>0</v>
      </c>
    </row>
    <row r="63" spans="2:147" x14ac:dyDescent="0.2">
      <c r="B63" s="126">
        <f t="shared" si="18"/>
        <v>1</v>
      </c>
      <c r="C63" s="126" t="str">
        <f t="shared" ca="1" si="81"/>
        <v/>
      </c>
      <c r="D63" s="126" t="str">
        <f t="shared" ca="1" si="25"/>
        <v/>
      </c>
      <c r="E63" s="126"/>
      <c r="F63" s="127" t="str">
        <f ca="1">OFFSET(prihlasky!$H$1,$CB63,0)</f>
        <v/>
      </c>
      <c r="G63" s="127" t="str">
        <f ca="1">IF(OFFSET(prihlasky!$B$1,$CB63,0)="","",(OFFSET(prihlasky!$B$1,$CB63,0)))</f>
        <v/>
      </c>
      <c r="H63" s="127">
        <f ca="1">OFFSET(prihlasky!$I$1,$CB63,0)</f>
        <v>0</v>
      </c>
      <c r="I63" s="127" t="str">
        <f ca="1">UPPER(OFFSET(prihlasky!$A$1,$CB63,0))</f>
        <v/>
      </c>
      <c r="J63" s="127">
        <f t="shared" si="26"/>
        <v>0</v>
      </c>
      <c r="K63" s="159">
        <f t="shared" si="82"/>
        <v>0</v>
      </c>
      <c r="L63" s="131">
        <f t="shared" ca="1" si="27"/>
        <v>0</v>
      </c>
      <c r="M63" s="130" t="str">
        <f ca="1">IF(OR(K63=0,ISERROR(MATCH(I63,TKoef!E:E,0))),"",MATCH(I63,TKoef!E:E,0)-1)</f>
        <v/>
      </c>
      <c r="N63" s="129" t="str">
        <f ca="1">IF(M63="","",OFFSET(TKoef!$B$1,M63,0))</f>
        <v/>
      </c>
      <c r="O63" s="22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209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71">
        <f t="shared" si="28"/>
        <v>0</v>
      </c>
      <c r="BZ63" s="26">
        <f t="shared" si="29"/>
        <v>0</v>
      </c>
      <c r="CB63" s="39">
        <v>55</v>
      </c>
      <c r="CC63" s="16">
        <f t="shared" si="83"/>
        <v>0</v>
      </c>
      <c r="CD63" s="51">
        <f t="shared" ca="1" si="95"/>
        <v>0</v>
      </c>
      <c r="CE63" s="51">
        <f t="shared" ca="1" si="95"/>
        <v>0</v>
      </c>
      <c r="CF63" s="51">
        <f t="shared" ca="1" si="95"/>
        <v>0</v>
      </c>
      <c r="CG63" s="51">
        <f t="shared" ca="1" si="30"/>
        <v>0</v>
      </c>
      <c r="CH63" s="51"/>
      <c r="CI63" s="195">
        <f t="shared" si="31"/>
        <v>0</v>
      </c>
      <c r="CJ63" s="195">
        <f t="shared" si="32"/>
        <v>0</v>
      </c>
      <c r="CK63" s="195">
        <f t="shared" si="33"/>
        <v>0</v>
      </c>
      <c r="CL63" s="195">
        <f t="shared" si="34"/>
        <v>0</v>
      </c>
      <c r="CM63" s="195">
        <f t="shared" si="35"/>
        <v>0</v>
      </c>
      <c r="CN63" s="195">
        <f t="shared" si="36"/>
        <v>0</v>
      </c>
      <c r="CO63" s="195">
        <f t="shared" si="37"/>
        <v>0</v>
      </c>
      <c r="CP63" s="195">
        <f t="shared" si="38"/>
        <v>0</v>
      </c>
      <c r="CQ63" s="195">
        <f t="shared" si="39"/>
        <v>0</v>
      </c>
      <c r="CR63" s="195">
        <f t="shared" si="40"/>
        <v>0</v>
      </c>
      <c r="CT63" s="107">
        <f t="shared" si="41"/>
        <v>0</v>
      </c>
      <c r="CU63" s="107">
        <f t="shared" si="42"/>
        <v>0</v>
      </c>
      <c r="CV63" s="107">
        <f t="shared" si="43"/>
        <v>0</v>
      </c>
      <c r="CW63" s="107">
        <f t="shared" si="44"/>
        <v>0</v>
      </c>
      <c r="CX63" s="107">
        <f t="shared" si="45"/>
        <v>0</v>
      </c>
      <c r="CY63" s="107">
        <f t="shared" si="46"/>
        <v>0</v>
      </c>
      <c r="CZ63" s="107">
        <f t="shared" si="47"/>
        <v>0</v>
      </c>
      <c r="DA63" s="107">
        <f t="shared" si="48"/>
        <v>0</v>
      </c>
      <c r="DB63" s="107">
        <f t="shared" si="49"/>
        <v>0</v>
      </c>
      <c r="DC63" s="107">
        <f t="shared" si="50"/>
        <v>0</v>
      </c>
      <c r="DD63" s="107">
        <f t="shared" si="51"/>
        <v>0</v>
      </c>
      <c r="DE63" s="107">
        <f t="shared" si="52"/>
        <v>0</v>
      </c>
      <c r="DF63" s="107">
        <f t="shared" si="53"/>
        <v>0</v>
      </c>
      <c r="DG63" s="107">
        <f t="shared" si="54"/>
        <v>0</v>
      </c>
      <c r="DH63" s="107">
        <f t="shared" si="55"/>
        <v>0</v>
      </c>
      <c r="DI63" s="107">
        <f t="shared" si="56"/>
        <v>0</v>
      </c>
      <c r="DJ63" s="107">
        <f t="shared" si="57"/>
        <v>0</v>
      </c>
      <c r="DK63" s="107">
        <f t="shared" si="58"/>
        <v>0</v>
      </c>
      <c r="DL63" s="107">
        <f t="shared" si="59"/>
        <v>0</v>
      </c>
      <c r="DM63" s="107">
        <f t="shared" si="60"/>
        <v>0</v>
      </c>
      <c r="DN63" s="107">
        <f t="shared" si="61"/>
        <v>0</v>
      </c>
      <c r="DO63" s="107">
        <f t="shared" si="62"/>
        <v>0</v>
      </c>
      <c r="DP63" s="107">
        <f t="shared" si="63"/>
        <v>0</v>
      </c>
      <c r="DQ63" s="107">
        <f t="shared" si="64"/>
        <v>0</v>
      </c>
      <c r="DR63" s="107">
        <f t="shared" si="65"/>
        <v>0</v>
      </c>
      <c r="DS63" s="107">
        <f t="shared" si="66"/>
        <v>0</v>
      </c>
      <c r="DT63" s="107">
        <f t="shared" si="67"/>
        <v>0</v>
      </c>
      <c r="DU63" s="107">
        <f t="shared" si="68"/>
        <v>0</v>
      </c>
      <c r="DV63" s="107">
        <f t="shared" si="69"/>
        <v>0</v>
      </c>
      <c r="DW63" s="107">
        <f t="shared" si="70"/>
        <v>0</v>
      </c>
      <c r="DX63" s="107">
        <f t="shared" si="71"/>
        <v>0</v>
      </c>
      <c r="DY63" s="107">
        <f t="shared" si="72"/>
        <v>0</v>
      </c>
      <c r="DZ63" s="107">
        <f t="shared" si="73"/>
        <v>0</v>
      </c>
      <c r="EA63" s="107">
        <f t="shared" si="74"/>
        <v>0</v>
      </c>
      <c r="EB63" s="107">
        <f t="shared" si="75"/>
        <v>0</v>
      </c>
      <c r="EC63" s="107">
        <f t="shared" si="76"/>
        <v>0</v>
      </c>
      <c r="ED63" s="107">
        <f t="shared" si="77"/>
        <v>0</v>
      </c>
      <c r="EE63" s="107">
        <f t="shared" si="78"/>
        <v>0</v>
      </c>
      <c r="EF63" s="107">
        <f t="shared" si="79"/>
        <v>0</v>
      </c>
      <c r="EG63" s="107">
        <f t="shared" si="80"/>
        <v>0</v>
      </c>
      <c r="EH63" s="107">
        <f t="shared" si="84"/>
        <v>0</v>
      </c>
      <c r="EI63" s="107">
        <f t="shared" si="85"/>
        <v>0</v>
      </c>
      <c r="EJ63" s="107">
        <f t="shared" si="86"/>
        <v>0</v>
      </c>
      <c r="EK63" s="107">
        <f t="shared" si="87"/>
        <v>0</v>
      </c>
      <c r="EL63" s="107">
        <f t="shared" si="88"/>
        <v>0</v>
      </c>
      <c r="EM63" s="107">
        <f t="shared" si="89"/>
        <v>0</v>
      </c>
      <c r="EN63" s="107">
        <f t="shared" si="90"/>
        <v>0</v>
      </c>
      <c r="EO63" s="107">
        <f t="shared" si="91"/>
        <v>0</v>
      </c>
      <c r="EP63" s="107">
        <f t="shared" si="92"/>
        <v>0</v>
      </c>
      <c r="EQ63" s="107">
        <f t="shared" si="93"/>
        <v>0</v>
      </c>
    </row>
    <row r="64" spans="2:147" x14ac:dyDescent="0.2">
      <c r="B64" s="126">
        <f t="shared" si="18"/>
        <v>1</v>
      </c>
      <c r="C64" s="126" t="str">
        <f t="shared" ca="1" si="81"/>
        <v/>
      </c>
      <c r="D64" s="126" t="str">
        <f t="shared" ca="1" si="25"/>
        <v/>
      </c>
      <c r="E64" s="126"/>
      <c r="F64" s="127" t="str">
        <f ca="1">OFFSET(prihlasky!$H$1,$CB64,0)</f>
        <v/>
      </c>
      <c r="G64" s="127" t="str">
        <f ca="1">IF(OFFSET(prihlasky!$B$1,$CB64,0)="","",(OFFSET(prihlasky!$B$1,$CB64,0)))</f>
        <v/>
      </c>
      <c r="H64" s="127">
        <f ca="1">OFFSET(prihlasky!$I$1,$CB64,0)</f>
        <v>0</v>
      </c>
      <c r="I64" s="127" t="str">
        <f ca="1">UPPER(OFFSET(prihlasky!$A$1,$CB64,0))</f>
        <v/>
      </c>
      <c r="J64" s="127">
        <f t="shared" si="26"/>
        <v>0</v>
      </c>
      <c r="K64" s="159">
        <f t="shared" si="82"/>
        <v>0</v>
      </c>
      <c r="L64" s="131">
        <f t="shared" ca="1" si="27"/>
        <v>0</v>
      </c>
      <c r="M64" s="130" t="str">
        <f ca="1">IF(OR(K64=0,ISERROR(MATCH(I64,TKoef!E:E,0))),"",MATCH(I64,TKoef!E:E,0)-1)</f>
        <v/>
      </c>
      <c r="N64" s="129" t="str">
        <f ca="1">IF(M64="","",OFFSET(TKoef!$B$1,M64,0))</f>
        <v/>
      </c>
      <c r="O64" s="22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209"/>
      <c r="BO64" s="160"/>
      <c r="BP64" s="160"/>
      <c r="BQ64" s="160"/>
      <c r="BR64" s="160"/>
      <c r="BS64" s="160"/>
      <c r="BT64" s="160"/>
      <c r="BU64" s="160"/>
      <c r="BV64" s="160"/>
      <c r="BW64" s="160"/>
      <c r="BX64" s="160"/>
      <c r="BY64" s="71">
        <f t="shared" si="28"/>
        <v>0</v>
      </c>
      <c r="BZ64" s="26">
        <f t="shared" si="29"/>
        <v>0</v>
      </c>
      <c r="CB64" s="39">
        <v>56</v>
      </c>
      <c r="CC64" s="16">
        <f t="shared" si="83"/>
        <v>0</v>
      </c>
      <c r="CD64" s="51">
        <f t="shared" ca="1" si="95"/>
        <v>0</v>
      </c>
      <c r="CE64" s="51">
        <f t="shared" ca="1" si="95"/>
        <v>0</v>
      </c>
      <c r="CF64" s="51">
        <f t="shared" ca="1" si="95"/>
        <v>0</v>
      </c>
      <c r="CG64" s="51">
        <f t="shared" ca="1" si="30"/>
        <v>0</v>
      </c>
      <c r="CH64" s="51"/>
      <c r="CI64" s="195">
        <f t="shared" si="31"/>
        <v>0</v>
      </c>
      <c r="CJ64" s="195">
        <f t="shared" si="32"/>
        <v>0</v>
      </c>
      <c r="CK64" s="195">
        <f t="shared" si="33"/>
        <v>0</v>
      </c>
      <c r="CL64" s="195">
        <f t="shared" si="34"/>
        <v>0</v>
      </c>
      <c r="CM64" s="195">
        <f t="shared" si="35"/>
        <v>0</v>
      </c>
      <c r="CN64" s="195">
        <f t="shared" si="36"/>
        <v>0</v>
      </c>
      <c r="CO64" s="195">
        <f t="shared" si="37"/>
        <v>0</v>
      </c>
      <c r="CP64" s="195">
        <f t="shared" si="38"/>
        <v>0</v>
      </c>
      <c r="CQ64" s="195">
        <f t="shared" si="39"/>
        <v>0</v>
      </c>
      <c r="CR64" s="195">
        <f t="shared" si="40"/>
        <v>0</v>
      </c>
      <c r="CT64" s="107">
        <f t="shared" si="41"/>
        <v>0</v>
      </c>
      <c r="CU64" s="107">
        <f t="shared" si="42"/>
        <v>0</v>
      </c>
      <c r="CV64" s="107">
        <f t="shared" si="43"/>
        <v>0</v>
      </c>
      <c r="CW64" s="107">
        <f t="shared" si="44"/>
        <v>0</v>
      </c>
      <c r="CX64" s="107">
        <f t="shared" si="45"/>
        <v>0</v>
      </c>
      <c r="CY64" s="107">
        <f t="shared" si="46"/>
        <v>0</v>
      </c>
      <c r="CZ64" s="107">
        <f t="shared" si="47"/>
        <v>0</v>
      </c>
      <c r="DA64" s="107">
        <f t="shared" si="48"/>
        <v>0</v>
      </c>
      <c r="DB64" s="107">
        <f t="shared" si="49"/>
        <v>0</v>
      </c>
      <c r="DC64" s="107">
        <f t="shared" si="50"/>
        <v>0</v>
      </c>
      <c r="DD64" s="107">
        <f t="shared" si="51"/>
        <v>0</v>
      </c>
      <c r="DE64" s="107">
        <f t="shared" si="52"/>
        <v>0</v>
      </c>
      <c r="DF64" s="107">
        <f t="shared" si="53"/>
        <v>0</v>
      </c>
      <c r="DG64" s="107">
        <f t="shared" si="54"/>
        <v>0</v>
      </c>
      <c r="DH64" s="107">
        <f t="shared" si="55"/>
        <v>0</v>
      </c>
      <c r="DI64" s="107">
        <f t="shared" si="56"/>
        <v>0</v>
      </c>
      <c r="DJ64" s="107">
        <f t="shared" si="57"/>
        <v>0</v>
      </c>
      <c r="DK64" s="107">
        <f t="shared" si="58"/>
        <v>0</v>
      </c>
      <c r="DL64" s="107">
        <f t="shared" si="59"/>
        <v>0</v>
      </c>
      <c r="DM64" s="107">
        <f t="shared" si="60"/>
        <v>0</v>
      </c>
      <c r="DN64" s="107">
        <f t="shared" si="61"/>
        <v>0</v>
      </c>
      <c r="DO64" s="107">
        <f t="shared" si="62"/>
        <v>0</v>
      </c>
      <c r="DP64" s="107">
        <f t="shared" si="63"/>
        <v>0</v>
      </c>
      <c r="DQ64" s="107">
        <f t="shared" si="64"/>
        <v>0</v>
      </c>
      <c r="DR64" s="107">
        <f t="shared" si="65"/>
        <v>0</v>
      </c>
      <c r="DS64" s="107">
        <f t="shared" si="66"/>
        <v>0</v>
      </c>
      <c r="DT64" s="107">
        <f t="shared" si="67"/>
        <v>0</v>
      </c>
      <c r="DU64" s="107">
        <f t="shared" si="68"/>
        <v>0</v>
      </c>
      <c r="DV64" s="107">
        <f t="shared" si="69"/>
        <v>0</v>
      </c>
      <c r="DW64" s="107">
        <f t="shared" si="70"/>
        <v>0</v>
      </c>
      <c r="DX64" s="107">
        <f t="shared" si="71"/>
        <v>0</v>
      </c>
      <c r="DY64" s="107">
        <f t="shared" si="72"/>
        <v>0</v>
      </c>
      <c r="DZ64" s="107">
        <f t="shared" si="73"/>
        <v>0</v>
      </c>
      <c r="EA64" s="107">
        <f t="shared" si="74"/>
        <v>0</v>
      </c>
      <c r="EB64" s="107">
        <f t="shared" si="75"/>
        <v>0</v>
      </c>
      <c r="EC64" s="107">
        <f t="shared" si="76"/>
        <v>0</v>
      </c>
      <c r="ED64" s="107">
        <f t="shared" si="77"/>
        <v>0</v>
      </c>
      <c r="EE64" s="107">
        <f t="shared" si="78"/>
        <v>0</v>
      </c>
      <c r="EF64" s="107">
        <f t="shared" si="79"/>
        <v>0</v>
      </c>
      <c r="EG64" s="107">
        <f t="shared" si="80"/>
        <v>0</v>
      </c>
      <c r="EH64" s="107">
        <f t="shared" si="84"/>
        <v>0</v>
      </c>
      <c r="EI64" s="107">
        <f t="shared" si="85"/>
        <v>0</v>
      </c>
      <c r="EJ64" s="107">
        <f t="shared" si="86"/>
        <v>0</v>
      </c>
      <c r="EK64" s="107">
        <f t="shared" si="87"/>
        <v>0</v>
      </c>
      <c r="EL64" s="107">
        <f t="shared" si="88"/>
        <v>0</v>
      </c>
      <c r="EM64" s="107">
        <f t="shared" si="89"/>
        <v>0</v>
      </c>
      <c r="EN64" s="107">
        <f t="shared" si="90"/>
        <v>0</v>
      </c>
      <c r="EO64" s="107">
        <f t="shared" si="91"/>
        <v>0</v>
      </c>
      <c r="EP64" s="107">
        <f t="shared" si="92"/>
        <v>0</v>
      </c>
      <c r="EQ64" s="107">
        <f t="shared" si="93"/>
        <v>0</v>
      </c>
    </row>
    <row r="65" spans="2:147" x14ac:dyDescent="0.2">
      <c r="B65" s="126">
        <f t="shared" si="18"/>
        <v>1</v>
      </c>
      <c r="C65" s="126" t="str">
        <f t="shared" ca="1" si="81"/>
        <v/>
      </c>
      <c r="D65" s="126" t="str">
        <f t="shared" ca="1" si="25"/>
        <v/>
      </c>
      <c r="E65" s="126"/>
      <c r="F65" s="127" t="str">
        <f ca="1">OFFSET(prihlasky!$H$1,$CB65,0)</f>
        <v/>
      </c>
      <c r="G65" s="127" t="str">
        <f ca="1">IF(OFFSET(prihlasky!$B$1,$CB65,0)="","",(OFFSET(prihlasky!$B$1,$CB65,0)))</f>
        <v/>
      </c>
      <c r="H65" s="127">
        <f ca="1">OFFSET(prihlasky!$I$1,$CB65,0)</f>
        <v>0</v>
      </c>
      <c r="I65" s="127" t="str">
        <f ca="1">UPPER(OFFSET(prihlasky!$A$1,$CB65,0))</f>
        <v/>
      </c>
      <c r="J65" s="127">
        <f t="shared" si="26"/>
        <v>0</v>
      </c>
      <c r="K65" s="159">
        <f t="shared" si="82"/>
        <v>0</v>
      </c>
      <c r="L65" s="131">
        <f t="shared" ca="1" si="27"/>
        <v>0</v>
      </c>
      <c r="M65" s="130" t="str">
        <f ca="1">IF(OR(K65=0,ISERROR(MATCH(I65,TKoef!E:E,0))),"",MATCH(I65,TKoef!E:E,0)-1)</f>
        <v/>
      </c>
      <c r="N65" s="129" t="str">
        <f ca="1">IF(M65="","",OFFSET(TKoef!$B$1,M65,0))</f>
        <v/>
      </c>
      <c r="O65" s="22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209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71">
        <f t="shared" si="28"/>
        <v>0</v>
      </c>
      <c r="BZ65" s="26">
        <f t="shared" si="29"/>
        <v>0</v>
      </c>
      <c r="CB65" s="39">
        <v>57</v>
      </c>
      <c r="CC65" s="16">
        <f t="shared" si="83"/>
        <v>0</v>
      </c>
      <c r="CD65" s="51">
        <f t="shared" ca="1" si="95"/>
        <v>0</v>
      </c>
      <c r="CE65" s="51">
        <f t="shared" ca="1" si="95"/>
        <v>0</v>
      </c>
      <c r="CF65" s="51">
        <f t="shared" ca="1" si="95"/>
        <v>0</v>
      </c>
      <c r="CG65" s="51">
        <f t="shared" ca="1" si="30"/>
        <v>0</v>
      </c>
      <c r="CH65" s="51"/>
      <c r="CI65" s="195">
        <f t="shared" si="31"/>
        <v>0</v>
      </c>
      <c r="CJ65" s="195">
        <f t="shared" si="32"/>
        <v>0</v>
      </c>
      <c r="CK65" s="195">
        <f t="shared" si="33"/>
        <v>0</v>
      </c>
      <c r="CL65" s="195">
        <f t="shared" si="34"/>
        <v>0</v>
      </c>
      <c r="CM65" s="195">
        <f t="shared" si="35"/>
        <v>0</v>
      </c>
      <c r="CN65" s="195">
        <f t="shared" si="36"/>
        <v>0</v>
      </c>
      <c r="CO65" s="195">
        <f t="shared" si="37"/>
        <v>0</v>
      </c>
      <c r="CP65" s="195">
        <f t="shared" si="38"/>
        <v>0</v>
      </c>
      <c r="CQ65" s="195">
        <f t="shared" si="39"/>
        <v>0</v>
      </c>
      <c r="CR65" s="195">
        <f t="shared" si="40"/>
        <v>0</v>
      </c>
      <c r="CT65" s="107">
        <f t="shared" si="41"/>
        <v>0</v>
      </c>
      <c r="CU65" s="107">
        <f t="shared" si="42"/>
        <v>0</v>
      </c>
      <c r="CV65" s="107">
        <f t="shared" si="43"/>
        <v>0</v>
      </c>
      <c r="CW65" s="107">
        <f t="shared" si="44"/>
        <v>0</v>
      </c>
      <c r="CX65" s="107">
        <f t="shared" si="45"/>
        <v>0</v>
      </c>
      <c r="CY65" s="107">
        <f t="shared" si="46"/>
        <v>0</v>
      </c>
      <c r="CZ65" s="107">
        <f t="shared" si="47"/>
        <v>0</v>
      </c>
      <c r="DA65" s="107">
        <f t="shared" si="48"/>
        <v>0</v>
      </c>
      <c r="DB65" s="107">
        <f t="shared" si="49"/>
        <v>0</v>
      </c>
      <c r="DC65" s="107">
        <f t="shared" si="50"/>
        <v>0</v>
      </c>
      <c r="DD65" s="107">
        <f t="shared" si="51"/>
        <v>0</v>
      </c>
      <c r="DE65" s="107">
        <f t="shared" si="52"/>
        <v>0</v>
      </c>
      <c r="DF65" s="107">
        <f t="shared" si="53"/>
        <v>0</v>
      </c>
      <c r="DG65" s="107">
        <f t="shared" si="54"/>
        <v>0</v>
      </c>
      <c r="DH65" s="107">
        <f t="shared" si="55"/>
        <v>0</v>
      </c>
      <c r="DI65" s="107">
        <f t="shared" si="56"/>
        <v>0</v>
      </c>
      <c r="DJ65" s="107">
        <f t="shared" si="57"/>
        <v>0</v>
      </c>
      <c r="DK65" s="107">
        <f t="shared" si="58"/>
        <v>0</v>
      </c>
      <c r="DL65" s="107">
        <f t="shared" si="59"/>
        <v>0</v>
      </c>
      <c r="DM65" s="107">
        <f t="shared" si="60"/>
        <v>0</v>
      </c>
      <c r="DN65" s="107">
        <f t="shared" si="61"/>
        <v>0</v>
      </c>
      <c r="DO65" s="107">
        <f t="shared" si="62"/>
        <v>0</v>
      </c>
      <c r="DP65" s="107">
        <f t="shared" si="63"/>
        <v>0</v>
      </c>
      <c r="DQ65" s="107">
        <f t="shared" si="64"/>
        <v>0</v>
      </c>
      <c r="DR65" s="107">
        <f t="shared" si="65"/>
        <v>0</v>
      </c>
      <c r="DS65" s="107">
        <f t="shared" si="66"/>
        <v>0</v>
      </c>
      <c r="DT65" s="107">
        <f t="shared" si="67"/>
        <v>0</v>
      </c>
      <c r="DU65" s="107">
        <f t="shared" si="68"/>
        <v>0</v>
      </c>
      <c r="DV65" s="107">
        <f t="shared" si="69"/>
        <v>0</v>
      </c>
      <c r="DW65" s="107">
        <f t="shared" si="70"/>
        <v>0</v>
      </c>
      <c r="DX65" s="107">
        <f t="shared" si="71"/>
        <v>0</v>
      </c>
      <c r="DY65" s="107">
        <f t="shared" si="72"/>
        <v>0</v>
      </c>
      <c r="DZ65" s="107">
        <f t="shared" si="73"/>
        <v>0</v>
      </c>
      <c r="EA65" s="107">
        <f t="shared" si="74"/>
        <v>0</v>
      </c>
      <c r="EB65" s="107">
        <f t="shared" si="75"/>
        <v>0</v>
      </c>
      <c r="EC65" s="107">
        <f t="shared" si="76"/>
        <v>0</v>
      </c>
      <c r="ED65" s="107">
        <f t="shared" si="77"/>
        <v>0</v>
      </c>
      <c r="EE65" s="107">
        <f t="shared" si="78"/>
        <v>0</v>
      </c>
      <c r="EF65" s="107">
        <f t="shared" si="79"/>
        <v>0</v>
      </c>
      <c r="EG65" s="107">
        <f t="shared" si="80"/>
        <v>0</v>
      </c>
      <c r="EH65" s="107">
        <f t="shared" si="84"/>
        <v>0</v>
      </c>
      <c r="EI65" s="107">
        <f t="shared" si="85"/>
        <v>0</v>
      </c>
      <c r="EJ65" s="107">
        <f t="shared" si="86"/>
        <v>0</v>
      </c>
      <c r="EK65" s="107">
        <f t="shared" si="87"/>
        <v>0</v>
      </c>
      <c r="EL65" s="107">
        <f t="shared" si="88"/>
        <v>0</v>
      </c>
      <c r="EM65" s="107">
        <f t="shared" si="89"/>
        <v>0</v>
      </c>
      <c r="EN65" s="107">
        <f t="shared" si="90"/>
        <v>0</v>
      </c>
      <c r="EO65" s="107">
        <f t="shared" si="91"/>
        <v>0</v>
      </c>
      <c r="EP65" s="107">
        <f t="shared" si="92"/>
        <v>0</v>
      </c>
      <c r="EQ65" s="107">
        <f t="shared" si="93"/>
        <v>0</v>
      </c>
    </row>
    <row r="66" spans="2:147" x14ac:dyDescent="0.2">
      <c r="B66" s="126">
        <f t="shared" si="18"/>
        <v>1</v>
      </c>
      <c r="C66" s="126" t="str">
        <f t="shared" ca="1" si="81"/>
        <v/>
      </c>
      <c r="D66" s="126" t="str">
        <f t="shared" ca="1" si="25"/>
        <v/>
      </c>
      <c r="E66" s="126"/>
      <c r="F66" s="127" t="str">
        <f ca="1">OFFSET(prihlasky!$H$1,$CB66,0)</f>
        <v/>
      </c>
      <c r="G66" s="127" t="str">
        <f ca="1">IF(OFFSET(prihlasky!$B$1,$CB66,0)="","",(OFFSET(prihlasky!$B$1,$CB66,0)))</f>
        <v/>
      </c>
      <c r="H66" s="127">
        <f ca="1">OFFSET(prihlasky!$I$1,$CB66,0)</f>
        <v>0</v>
      </c>
      <c r="I66" s="127" t="str">
        <f ca="1">UPPER(OFFSET(prihlasky!$A$1,$CB66,0))</f>
        <v/>
      </c>
      <c r="J66" s="127">
        <f t="shared" si="26"/>
        <v>0</v>
      </c>
      <c r="K66" s="159">
        <f t="shared" si="82"/>
        <v>0</v>
      </c>
      <c r="L66" s="131">
        <f t="shared" ca="1" si="27"/>
        <v>0</v>
      </c>
      <c r="M66" s="130" t="str">
        <f ca="1">IF(OR(K66=0,ISERROR(MATCH(I66,TKoef!E:E,0))),"",MATCH(I66,TKoef!E:E,0)-1)</f>
        <v/>
      </c>
      <c r="N66" s="129" t="str">
        <f ca="1">IF(M66="","",OFFSET(TKoef!$B$1,M66,0))</f>
        <v/>
      </c>
      <c r="O66" s="22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197"/>
      <c r="BN66" s="209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71">
        <f t="shared" si="28"/>
        <v>0</v>
      </c>
      <c r="BZ66" s="26">
        <f t="shared" si="29"/>
        <v>0</v>
      </c>
      <c r="CB66" s="39">
        <v>58</v>
      </c>
      <c r="CC66" s="16">
        <f t="shared" si="83"/>
        <v>0</v>
      </c>
      <c r="CD66" s="51">
        <f t="shared" ca="1" si="95"/>
        <v>0</v>
      </c>
      <c r="CE66" s="51">
        <f t="shared" ca="1" si="95"/>
        <v>0</v>
      </c>
      <c r="CF66" s="51">
        <f t="shared" ca="1" si="95"/>
        <v>0</v>
      </c>
      <c r="CG66" s="51">
        <f t="shared" ca="1" si="30"/>
        <v>0</v>
      </c>
      <c r="CH66" s="51"/>
      <c r="CI66" s="195">
        <f t="shared" si="31"/>
        <v>0</v>
      </c>
      <c r="CJ66" s="195">
        <f t="shared" si="32"/>
        <v>0</v>
      </c>
      <c r="CK66" s="195">
        <f t="shared" si="33"/>
        <v>0</v>
      </c>
      <c r="CL66" s="195">
        <f t="shared" si="34"/>
        <v>0</v>
      </c>
      <c r="CM66" s="195">
        <f t="shared" si="35"/>
        <v>0</v>
      </c>
      <c r="CN66" s="195">
        <f t="shared" si="36"/>
        <v>0</v>
      </c>
      <c r="CO66" s="195">
        <f t="shared" si="37"/>
        <v>0</v>
      </c>
      <c r="CP66" s="195">
        <f t="shared" si="38"/>
        <v>0</v>
      </c>
      <c r="CQ66" s="195">
        <f t="shared" si="39"/>
        <v>0</v>
      </c>
      <c r="CR66" s="195">
        <f t="shared" si="40"/>
        <v>0</v>
      </c>
      <c r="CT66" s="107">
        <f t="shared" si="41"/>
        <v>0</v>
      </c>
      <c r="CU66" s="107">
        <f t="shared" si="42"/>
        <v>0</v>
      </c>
      <c r="CV66" s="107">
        <f t="shared" si="43"/>
        <v>0</v>
      </c>
      <c r="CW66" s="107">
        <f t="shared" si="44"/>
        <v>0</v>
      </c>
      <c r="CX66" s="107">
        <f t="shared" si="45"/>
        <v>0</v>
      </c>
      <c r="CY66" s="107">
        <f t="shared" si="46"/>
        <v>0</v>
      </c>
      <c r="CZ66" s="107">
        <f t="shared" si="47"/>
        <v>0</v>
      </c>
      <c r="DA66" s="107">
        <f t="shared" si="48"/>
        <v>0</v>
      </c>
      <c r="DB66" s="107">
        <f t="shared" si="49"/>
        <v>0</v>
      </c>
      <c r="DC66" s="107">
        <f t="shared" si="50"/>
        <v>0</v>
      </c>
      <c r="DD66" s="107">
        <f t="shared" si="51"/>
        <v>0</v>
      </c>
      <c r="DE66" s="107">
        <f t="shared" si="52"/>
        <v>0</v>
      </c>
      <c r="DF66" s="107">
        <f t="shared" si="53"/>
        <v>0</v>
      </c>
      <c r="DG66" s="107">
        <f t="shared" si="54"/>
        <v>0</v>
      </c>
      <c r="DH66" s="107">
        <f t="shared" si="55"/>
        <v>0</v>
      </c>
      <c r="DI66" s="107">
        <f t="shared" si="56"/>
        <v>0</v>
      </c>
      <c r="DJ66" s="107">
        <f t="shared" si="57"/>
        <v>0</v>
      </c>
      <c r="DK66" s="107">
        <f t="shared" si="58"/>
        <v>0</v>
      </c>
      <c r="DL66" s="107">
        <f t="shared" si="59"/>
        <v>0</v>
      </c>
      <c r="DM66" s="107">
        <f t="shared" si="60"/>
        <v>0</v>
      </c>
      <c r="DN66" s="107">
        <f t="shared" si="61"/>
        <v>0</v>
      </c>
      <c r="DO66" s="107">
        <f t="shared" si="62"/>
        <v>0</v>
      </c>
      <c r="DP66" s="107">
        <f t="shared" si="63"/>
        <v>0</v>
      </c>
      <c r="DQ66" s="107">
        <f t="shared" si="64"/>
        <v>0</v>
      </c>
      <c r="DR66" s="107">
        <f t="shared" si="65"/>
        <v>0</v>
      </c>
      <c r="DS66" s="107">
        <f t="shared" si="66"/>
        <v>0</v>
      </c>
      <c r="DT66" s="107">
        <f t="shared" si="67"/>
        <v>0</v>
      </c>
      <c r="DU66" s="107">
        <f t="shared" si="68"/>
        <v>0</v>
      </c>
      <c r="DV66" s="107">
        <f t="shared" si="69"/>
        <v>0</v>
      </c>
      <c r="DW66" s="107">
        <f t="shared" si="70"/>
        <v>0</v>
      </c>
      <c r="DX66" s="107">
        <f t="shared" si="71"/>
        <v>0</v>
      </c>
      <c r="DY66" s="107">
        <f t="shared" si="72"/>
        <v>0</v>
      </c>
      <c r="DZ66" s="107">
        <f t="shared" si="73"/>
        <v>0</v>
      </c>
      <c r="EA66" s="107">
        <f t="shared" si="74"/>
        <v>0</v>
      </c>
      <c r="EB66" s="107">
        <f t="shared" si="75"/>
        <v>0</v>
      </c>
      <c r="EC66" s="107">
        <f t="shared" si="76"/>
        <v>0</v>
      </c>
      <c r="ED66" s="107">
        <f t="shared" si="77"/>
        <v>0</v>
      </c>
      <c r="EE66" s="107">
        <f t="shared" si="78"/>
        <v>0</v>
      </c>
      <c r="EF66" s="107">
        <f t="shared" si="79"/>
        <v>0</v>
      </c>
      <c r="EG66" s="107">
        <f t="shared" si="80"/>
        <v>0</v>
      </c>
      <c r="EH66" s="107">
        <f t="shared" si="84"/>
        <v>0</v>
      </c>
      <c r="EI66" s="107">
        <f t="shared" si="85"/>
        <v>0</v>
      </c>
      <c r="EJ66" s="107">
        <f t="shared" si="86"/>
        <v>0</v>
      </c>
      <c r="EK66" s="107">
        <f t="shared" si="87"/>
        <v>0</v>
      </c>
      <c r="EL66" s="107">
        <f t="shared" si="88"/>
        <v>0</v>
      </c>
      <c r="EM66" s="107">
        <f t="shared" si="89"/>
        <v>0</v>
      </c>
      <c r="EN66" s="107">
        <f t="shared" si="90"/>
        <v>0</v>
      </c>
      <c r="EO66" s="107">
        <f t="shared" si="91"/>
        <v>0</v>
      </c>
      <c r="EP66" s="107">
        <f t="shared" si="92"/>
        <v>0</v>
      </c>
      <c r="EQ66" s="107">
        <f t="shared" si="93"/>
        <v>0</v>
      </c>
    </row>
    <row r="67" spans="2:147" x14ac:dyDescent="0.2">
      <c r="B67" s="126">
        <f t="shared" si="18"/>
        <v>1</v>
      </c>
      <c r="C67" s="126" t="str">
        <f t="shared" ca="1" si="81"/>
        <v/>
      </c>
      <c r="D67" s="126" t="str">
        <f t="shared" ca="1" si="25"/>
        <v/>
      </c>
      <c r="E67" s="126"/>
      <c r="F67" s="127" t="str">
        <f ca="1">OFFSET(prihlasky!$H$1,$CB67,0)</f>
        <v/>
      </c>
      <c r="G67" s="127" t="str">
        <f ca="1">IF(OFFSET(prihlasky!$B$1,$CB67,0)="","",(OFFSET(prihlasky!$B$1,$CB67,0)))</f>
        <v/>
      </c>
      <c r="H67" s="127">
        <f ca="1">OFFSET(prihlasky!$I$1,$CB67,0)</f>
        <v>0</v>
      </c>
      <c r="I67" s="127" t="str">
        <f ca="1">UPPER(OFFSET(prihlasky!$A$1,$CB67,0))</f>
        <v/>
      </c>
      <c r="J67" s="127">
        <f t="shared" si="26"/>
        <v>0</v>
      </c>
      <c r="K67" s="159">
        <f t="shared" si="82"/>
        <v>0</v>
      </c>
      <c r="L67" s="131">
        <f t="shared" ca="1" si="27"/>
        <v>0</v>
      </c>
      <c r="M67" s="130" t="str">
        <f ca="1">IF(OR(K67=0,ISERROR(MATCH(I67,TKoef!E:E,0))),"",MATCH(I67,TKoef!E:E,0)-1)</f>
        <v/>
      </c>
      <c r="N67" s="129" t="str">
        <f ca="1">IF(M67="","",OFFSET(TKoef!$B$1,M67,0))</f>
        <v/>
      </c>
      <c r="O67" s="22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197"/>
      <c r="BN67" s="209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71">
        <f t="shared" si="28"/>
        <v>0</v>
      </c>
      <c r="BZ67" s="26">
        <f t="shared" si="29"/>
        <v>0</v>
      </c>
      <c r="CB67" s="39">
        <v>59</v>
      </c>
      <c r="CC67" s="16">
        <f t="shared" si="83"/>
        <v>0</v>
      </c>
      <c r="CD67" s="51">
        <f t="shared" ca="1" si="95"/>
        <v>0</v>
      </c>
      <c r="CE67" s="51">
        <f t="shared" ca="1" si="95"/>
        <v>0</v>
      </c>
      <c r="CF67" s="51">
        <f t="shared" ca="1" si="95"/>
        <v>0</v>
      </c>
      <c r="CG67" s="51">
        <f t="shared" ca="1" si="30"/>
        <v>0</v>
      </c>
      <c r="CH67" s="51"/>
      <c r="CI67" s="195">
        <f t="shared" si="31"/>
        <v>0</v>
      </c>
      <c r="CJ67" s="195">
        <f t="shared" si="32"/>
        <v>0</v>
      </c>
      <c r="CK67" s="195">
        <f t="shared" si="33"/>
        <v>0</v>
      </c>
      <c r="CL67" s="195">
        <f t="shared" si="34"/>
        <v>0</v>
      </c>
      <c r="CM67" s="195">
        <f t="shared" si="35"/>
        <v>0</v>
      </c>
      <c r="CN67" s="195">
        <f t="shared" si="36"/>
        <v>0</v>
      </c>
      <c r="CO67" s="195">
        <f t="shared" si="37"/>
        <v>0</v>
      </c>
      <c r="CP67" s="195">
        <f t="shared" si="38"/>
        <v>0</v>
      </c>
      <c r="CQ67" s="195">
        <f t="shared" si="39"/>
        <v>0</v>
      </c>
      <c r="CR67" s="195">
        <f t="shared" si="40"/>
        <v>0</v>
      </c>
      <c r="CT67" s="107">
        <f t="shared" si="41"/>
        <v>0</v>
      </c>
      <c r="CU67" s="107">
        <f t="shared" si="42"/>
        <v>0</v>
      </c>
      <c r="CV67" s="107">
        <f t="shared" si="43"/>
        <v>0</v>
      </c>
      <c r="CW67" s="107">
        <f t="shared" si="44"/>
        <v>0</v>
      </c>
      <c r="CX67" s="107">
        <f t="shared" si="45"/>
        <v>0</v>
      </c>
      <c r="CY67" s="107">
        <f t="shared" si="46"/>
        <v>0</v>
      </c>
      <c r="CZ67" s="107">
        <f t="shared" si="47"/>
        <v>0</v>
      </c>
      <c r="DA67" s="107">
        <f t="shared" si="48"/>
        <v>0</v>
      </c>
      <c r="DB67" s="107">
        <f t="shared" si="49"/>
        <v>0</v>
      </c>
      <c r="DC67" s="107">
        <f t="shared" si="50"/>
        <v>0</v>
      </c>
      <c r="DD67" s="107">
        <f t="shared" si="51"/>
        <v>0</v>
      </c>
      <c r="DE67" s="107">
        <f t="shared" si="52"/>
        <v>0</v>
      </c>
      <c r="DF67" s="107">
        <f t="shared" si="53"/>
        <v>0</v>
      </c>
      <c r="DG67" s="107">
        <f t="shared" si="54"/>
        <v>0</v>
      </c>
      <c r="DH67" s="107">
        <f t="shared" si="55"/>
        <v>0</v>
      </c>
      <c r="DI67" s="107">
        <f t="shared" si="56"/>
        <v>0</v>
      </c>
      <c r="DJ67" s="107">
        <f t="shared" si="57"/>
        <v>0</v>
      </c>
      <c r="DK67" s="107">
        <f t="shared" si="58"/>
        <v>0</v>
      </c>
      <c r="DL67" s="107">
        <f t="shared" si="59"/>
        <v>0</v>
      </c>
      <c r="DM67" s="107">
        <f t="shared" si="60"/>
        <v>0</v>
      </c>
      <c r="DN67" s="107">
        <f t="shared" si="61"/>
        <v>0</v>
      </c>
      <c r="DO67" s="107">
        <f t="shared" si="62"/>
        <v>0</v>
      </c>
      <c r="DP67" s="107">
        <f t="shared" si="63"/>
        <v>0</v>
      </c>
      <c r="DQ67" s="107">
        <f t="shared" si="64"/>
        <v>0</v>
      </c>
      <c r="DR67" s="107">
        <f t="shared" si="65"/>
        <v>0</v>
      </c>
      <c r="DS67" s="107">
        <f t="shared" si="66"/>
        <v>0</v>
      </c>
      <c r="DT67" s="107">
        <f t="shared" si="67"/>
        <v>0</v>
      </c>
      <c r="DU67" s="107">
        <f t="shared" si="68"/>
        <v>0</v>
      </c>
      <c r="DV67" s="107">
        <f t="shared" si="69"/>
        <v>0</v>
      </c>
      <c r="DW67" s="107">
        <f t="shared" si="70"/>
        <v>0</v>
      </c>
      <c r="DX67" s="107">
        <f t="shared" si="71"/>
        <v>0</v>
      </c>
      <c r="DY67" s="107">
        <f t="shared" si="72"/>
        <v>0</v>
      </c>
      <c r="DZ67" s="107">
        <f t="shared" si="73"/>
        <v>0</v>
      </c>
      <c r="EA67" s="107">
        <f t="shared" si="74"/>
        <v>0</v>
      </c>
      <c r="EB67" s="107">
        <f t="shared" si="75"/>
        <v>0</v>
      </c>
      <c r="EC67" s="107">
        <f t="shared" si="76"/>
        <v>0</v>
      </c>
      <c r="ED67" s="107">
        <f t="shared" si="77"/>
        <v>0</v>
      </c>
      <c r="EE67" s="107">
        <f t="shared" si="78"/>
        <v>0</v>
      </c>
      <c r="EF67" s="107">
        <f t="shared" si="79"/>
        <v>0</v>
      </c>
      <c r="EG67" s="107">
        <f t="shared" si="80"/>
        <v>0</v>
      </c>
      <c r="EH67" s="107">
        <f t="shared" si="84"/>
        <v>0</v>
      </c>
      <c r="EI67" s="107">
        <f t="shared" si="85"/>
        <v>0</v>
      </c>
      <c r="EJ67" s="107">
        <f t="shared" si="86"/>
        <v>0</v>
      </c>
      <c r="EK67" s="107">
        <f t="shared" si="87"/>
        <v>0</v>
      </c>
      <c r="EL67" s="107">
        <f t="shared" si="88"/>
        <v>0</v>
      </c>
      <c r="EM67" s="107">
        <f t="shared" si="89"/>
        <v>0</v>
      </c>
      <c r="EN67" s="107">
        <f t="shared" si="90"/>
        <v>0</v>
      </c>
      <c r="EO67" s="107">
        <f t="shared" si="91"/>
        <v>0</v>
      </c>
      <c r="EP67" s="107">
        <f t="shared" si="92"/>
        <v>0</v>
      </c>
      <c r="EQ67" s="107">
        <f t="shared" si="93"/>
        <v>0</v>
      </c>
    </row>
    <row r="68" spans="2:147" x14ac:dyDescent="0.2">
      <c r="B68" s="126">
        <f t="shared" si="18"/>
        <v>1</v>
      </c>
      <c r="C68" s="126" t="str">
        <f t="shared" ca="1" si="81"/>
        <v/>
      </c>
      <c r="D68" s="126" t="str">
        <f t="shared" ca="1" si="25"/>
        <v/>
      </c>
      <c r="E68" s="126"/>
      <c r="F68" s="127" t="str">
        <f ca="1">OFFSET(prihlasky!$H$1,$CB68,0)</f>
        <v/>
      </c>
      <c r="G68" s="127" t="str">
        <f ca="1">IF(OFFSET(prihlasky!$B$1,$CB68,0)="","",(OFFSET(prihlasky!$B$1,$CB68,0)))</f>
        <v/>
      </c>
      <c r="H68" s="127">
        <f ca="1">OFFSET(prihlasky!$I$1,$CB68,0)</f>
        <v>0</v>
      </c>
      <c r="I68" s="127" t="str">
        <f ca="1">UPPER(OFFSET(prihlasky!$A$1,$CB68,0))</f>
        <v/>
      </c>
      <c r="J68" s="127">
        <f t="shared" si="26"/>
        <v>0</v>
      </c>
      <c r="K68" s="159">
        <f t="shared" si="82"/>
        <v>0</v>
      </c>
      <c r="L68" s="131">
        <f t="shared" ca="1" si="27"/>
        <v>0</v>
      </c>
      <c r="M68" s="130" t="str">
        <f ca="1">IF(OR(K68=0,ISERROR(MATCH(I68,TKoef!E:E,0))),"",MATCH(I68,TKoef!E:E,0)-1)</f>
        <v/>
      </c>
      <c r="N68" s="129" t="str">
        <f ca="1">IF(M68="","",OFFSET(TKoef!$B$1,M68,0))</f>
        <v/>
      </c>
      <c r="O68" s="22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197"/>
      <c r="BN68" s="209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71">
        <f t="shared" si="28"/>
        <v>0</v>
      </c>
      <c r="BZ68" s="26">
        <f t="shared" si="29"/>
        <v>0</v>
      </c>
      <c r="CB68" s="39">
        <v>60</v>
      </c>
      <c r="CC68" s="16">
        <f t="shared" si="83"/>
        <v>0</v>
      </c>
      <c r="CD68" s="51">
        <f t="shared" ca="1" si="95"/>
        <v>0</v>
      </c>
      <c r="CE68" s="51">
        <f t="shared" ca="1" si="95"/>
        <v>0</v>
      </c>
      <c r="CF68" s="51">
        <f t="shared" ca="1" si="95"/>
        <v>0</v>
      </c>
      <c r="CG68" s="51">
        <f t="shared" ca="1" si="30"/>
        <v>0</v>
      </c>
      <c r="CH68" s="51"/>
      <c r="CI68" s="195">
        <f t="shared" si="31"/>
        <v>0</v>
      </c>
      <c r="CJ68" s="195">
        <f t="shared" si="32"/>
        <v>0</v>
      </c>
      <c r="CK68" s="195">
        <f t="shared" si="33"/>
        <v>0</v>
      </c>
      <c r="CL68" s="195">
        <f t="shared" si="34"/>
        <v>0</v>
      </c>
      <c r="CM68" s="195">
        <f t="shared" si="35"/>
        <v>0</v>
      </c>
      <c r="CN68" s="195">
        <f t="shared" si="36"/>
        <v>0</v>
      </c>
      <c r="CO68" s="195">
        <f t="shared" si="37"/>
        <v>0</v>
      </c>
      <c r="CP68" s="195">
        <f t="shared" si="38"/>
        <v>0</v>
      </c>
      <c r="CQ68" s="195">
        <f t="shared" si="39"/>
        <v>0</v>
      </c>
      <c r="CR68" s="195">
        <f t="shared" si="40"/>
        <v>0</v>
      </c>
      <c r="CT68" s="107">
        <f t="shared" si="41"/>
        <v>0</v>
      </c>
      <c r="CU68" s="107">
        <f t="shared" si="42"/>
        <v>0</v>
      </c>
      <c r="CV68" s="107">
        <f t="shared" si="43"/>
        <v>0</v>
      </c>
      <c r="CW68" s="107">
        <f t="shared" si="44"/>
        <v>0</v>
      </c>
      <c r="CX68" s="107">
        <f t="shared" si="45"/>
        <v>0</v>
      </c>
      <c r="CY68" s="107">
        <f t="shared" si="46"/>
        <v>0</v>
      </c>
      <c r="CZ68" s="107">
        <f t="shared" si="47"/>
        <v>0</v>
      </c>
      <c r="DA68" s="107">
        <f t="shared" si="48"/>
        <v>0</v>
      </c>
      <c r="DB68" s="107">
        <f t="shared" si="49"/>
        <v>0</v>
      </c>
      <c r="DC68" s="107">
        <f t="shared" si="50"/>
        <v>0</v>
      </c>
      <c r="DD68" s="107">
        <f t="shared" si="51"/>
        <v>0</v>
      </c>
      <c r="DE68" s="107">
        <f t="shared" si="52"/>
        <v>0</v>
      </c>
      <c r="DF68" s="107">
        <f t="shared" si="53"/>
        <v>0</v>
      </c>
      <c r="DG68" s="107">
        <f t="shared" si="54"/>
        <v>0</v>
      </c>
      <c r="DH68" s="107">
        <f t="shared" si="55"/>
        <v>0</v>
      </c>
      <c r="DI68" s="107">
        <f t="shared" si="56"/>
        <v>0</v>
      </c>
      <c r="DJ68" s="107">
        <f t="shared" si="57"/>
        <v>0</v>
      </c>
      <c r="DK68" s="107">
        <f t="shared" si="58"/>
        <v>0</v>
      </c>
      <c r="DL68" s="107">
        <f t="shared" si="59"/>
        <v>0</v>
      </c>
      <c r="DM68" s="107">
        <f t="shared" si="60"/>
        <v>0</v>
      </c>
      <c r="DN68" s="107">
        <f t="shared" si="61"/>
        <v>0</v>
      </c>
      <c r="DO68" s="107">
        <f t="shared" si="62"/>
        <v>0</v>
      </c>
      <c r="DP68" s="107">
        <f t="shared" si="63"/>
        <v>0</v>
      </c>
      <c r="DQ68" s="107">
        <f t="shared" si="64"/>
        <v>0</v>
      </c>
      <c r="DR68" s="107">
        <f t="shared" si="65"/>
        <v>0</v>
      </c>
      <c r="DS68" s="107">
        <f t="shared" si="66"/>
        <v>0</v>
      </c>
      <c r="DT68" s="107">
        <f t="shared" si="67"/>
        <v>0</v>
      </c>
      <c r="DU68" s="107">
        <f t="shared" si="68"/>
        <v>0</v>
      </c>
      <c r="DV68" s="107">
        <f t="shared" si="69"/>
        <v>0</v>
      </c>
      <c r="DW68" s="107">
        <f t="shared" si="70"/>
        <v>0</v>
      </c>
      <c r="DX68" s="107">
        <f t="shared" si="71"/>
        <v>0</v>
      </c>
      <c r="DY68" s="107">
        <f t="shared" si="72"/>
        <v>0</v>
      </c>
      <c r="DZ68" s="107">
        <f t="shared" si="73"/>
        <v>0</v>
      </c>
      <c r="EA68" s="107">
        <f t="shared" si="74"/>
        <v>0</v>
      </c>
      <c r="EB68" s="107">
        <f t="shared" si="75"/>
        <v>0</v>
      </c>
      <c r="EC68" s="107">
        <f t="shared" si="76"/>
        <v>0</v>
      </c>
      <c r="ED68" s="107">
        <f t="shared" si="77"/>
        <v>0</v>
      </c>
      <c r="EE68" s="107">
        <f t="shared" si="78"/>
        <v>0</v>
      </c>
      <c r="EF68" s="107">
        <f t="shared" si="79"/>
        <v>0</v>
      </c>
      <c r="EG68" s="107">
        <f t="shared" si="80"/>
        <v>0</v>
      </c>
      <c r="EH68" s="107">
        <f t="shared" si="84"/>
        <v>0</v>
      </c>
      <c r="EI68" s="107">
        <f t="shared" si="85"/>
        <v>0</v>
      </c>
      <c r="EJ68" s="107">
        <f t="shared" si="86"/>
        <v>0</v>
      </c>
      <c r="EK68" s="107">
        <f t="shared" si="87"/>
        <v>0</v>
      </c>
      <c r="EL68" s="107">
        <f t="shared" si="88"/>
        <v>0</v>
      </c>
      <c r="EM68" s="107">
        <f t="shared" si="89"/>
        <v>0</v>
      </c>
      <c r="EN68" s="107">
        <f t="shared" si="90"/>
        <v>0</v>
      </c>
      <c r="EO68" s="107">
        <f t="shared" si="91"/>
        <v>0</v>
      </c>
      <c r="EP68" s="107">
        <f t="shared" si="92"/>
        <v>0</v>
      </c>
      <c r="EQ68" s="107">
        <f t="shared" si="93"/>
        <v>0</v>
      </c>
    </row>
    <row r="69" spans="2:147" x14ac:dyDescent="0.2">
      <c r="B69" s="126">
        <f t="shared" si="18"/>
        <v>1</v>
      </c>
      <c r="C69" s="126" t="str">
        <f t="shared" ca="1" si="81"/>
        <v/>
      </c>
      <c r="D69" s="126" t="str">
        <f t="shared" ca="1" si="25"/>
        <v/>
      </c>
      <c r="E69" s="126"/>
      <c r="F69" s="127" t="str">
        <f ca="1">OFFSET(prihlasky!$H$1,$CB69,0)</f>
        <v/>
      </c>
      <c r="G69" s="127" t="str">
        <f ca="1">IF(OFFSET(prihlasky!$B$1,$CB69,0)="","",(OFFSET(prihlasky!$B$1,$CB69,0)))</f>
        <v/>
      </c>
      <c r="H69" s="127">
        <f ca="1">OFFSET(prihlasky!$I$1,$CB69,0)</f>
        <v>0</v>
      </c>
      <c r="I69" s="127" t="str">
        <f ca="1">UPPER(OFFSET(prihlasky!$A$1,$CB69,0))</f>
        <v/>
      </c>
      <c r="J69" s="127">
        <f t="shared" si="26"/>
        <v>0</v>
      </c>
      <c r="K69" s="159">
        <f t="shared" si="82"/>
        <v>0</v>
      </c>
      <c r="L69" s="131">
        <f t="shared" ca="1" si="27"/>
        <v>0</v>
      </c>
      <c r="M69" s="130" t="str">
        <f ca="1">IF(OR(K69=0,ISERROR(MATCH(I69,TKoef!E:E,0))),"",MATCH(I69,TKoef!E:E,0)-1)</f>
        <v/>
      </c>
      <c r="N69" s="129" t="str">
        <f ca="1">IF(M69="","",OFFSET(TKoef!$B$1,M69,0))</f>
        <v/>
      </c>
      <c r="O69" s="22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209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71">
        <f t="shared" si="28"/>
        <v>0</v>
      </c>
      <c r="BZ69" s="26">
        <f t="shared" si="29"/>
        <v>0</v>
      </c>
      <c r="CB69" s="39">
        <v>61</v>
      </c>
      <c r="CC69" s="16">
        <f t="shared" si="83"/>
        <v>0</v>
      </c>
      <c r="CD69" s="51">
        <f t="shared" ref="CD69:CF88" ca="1" si="96">IF($H69=CD$8,$CC69,0)</f>
        <v>0</v>
      </c>
      <c r="CE69" s="51">
        <f t="shared" ca="1" si="96"/>
        <v>0</v>
      </c>
      <c r="CF69" s="51">
        <f t="shared" ca="1" si="96"/>
        <v>0</v>
      </c>
      <c r="CG69" s="51">
        <f t="shared" ca="1" si="30"/>
        <v>0</v>
      </c>
      <c r="CH69" s="51"/>
      <c r="CI69" s="195">
        <f t="shared" si="31"/>
        <v>0</v>
      </c>
      <c r="CJ69" s="195">
        <f t="shared" si="32"/>
        <v>0</v>
      </c>
      <c r="CK69" s="195">
        <f t="shared" si="33"/>
        <v>0</v>
      </c>
      <c r="CL69" s="195">
        <f t="shared" si="34"/>
        <v>0</v>
      </c>
      <c r="CM69" s="195">
        <f t="shared" si="35"/>
        <v>0</v>
      </c>
      <c r="CN69" s="195">
        <f t="shared" si="36"/>
        <v>0</v>
      </c>
      <c r="CO69" s="195">
        <f t="shared" si="37"/>
        <v>0</v>
      </c>
      <c r="CP69" s="195">
        <f t="shared" si="38"/>
        <v>0</v>
      </c>
      <c r="CQ69" s="195">
        <f t="shared" si="39"/>
        <v>0</v>
      </c>
      <c r="CR69" s="195">
        <f t="shared" si="40"/>
        <v>0</v>
      </c>
      <c r="CT69" s="107">
        <f t="shared" si="41"/>
        <v>0</v>
      </c>
      <c r="CU69" s="107">
        <f t="shared" si="42"/>
        <v>0</v>
      </c>
      <c r="CV69" s="107">
        <f t="shared" si="43"/>
        <v>0</v>
      </c>
      <c r="CW69" s="107">
        <f t="shared" si="44"/>
        <v>0</v>
      </c>
      <c r="CX69" s="107">
        <f t="shared" si="45"/>
        <v>0</v>
      </c>
      <c r="CY69" s="107">
        <f t="shared" si="46"/>
        <v>0</v>
      </c>
      <c r="CZ69" s="107">
        <f t="shared" si="47"/>
        <v>0</v>
      </c>
      <c r="DA69" s="107">
        <f t="shared" si="48"/>
        <v>0</v>
      </c>
      <c r="DB69" s="107">
        <f t="shared" si="49"/>
        <v>0</v>
      </c>
      <c r="DC69" s="107">
        <f t="shared" si="50"/>
        <v>0</v>
      </c>
      <c r="DD69" s="107">
        <f t="shared" si="51"/>
        <v>0</v>
      </c>
      <c r="DE69" s="107">
        <f t="shared" si="52"/>
        <v>0</v>
      </c>
      <c r="DF69" s="107">
        <f t="shared" si="53"/>
        <v>0</v>
      </c>
      <c r="DG69" s="107">
        <f t="shared" si="54"/>
        <v>0</v>
      </c>
      <c r="DH69" s="107">
        <f t="shared" si="55"/>
        <v>0</v>
      </c>
      <c r="DI69" s="107">
        <f t="shared" si="56"/>
        <v>0</v>
      </c>
      <c r="DJ69" s="107">
        <f t="shared" si="57"/>
        <v>0</v>
      </c>
      <c r="DK69" s="107">
        <f t="shared" si="58"/>
        <v>0</v>
      </c>
      <c r="DL69" s="107">
        <f t="shared" si="59"/>
        <v>0</v>
      </c>
      <c r="DM69" s="107">
        <f t="shared" si="60"/>
        <v>0</v>
      </c>
      <c r="DN69" s="107">
        <f t="shared" si="61"/>
        <v>0</v>
      </c>
      <c r="DO69" s="107">
        <f t="shared" si="62"/>
        <v>0</v>
      </c>
      <c r="DP69" s="107">
        <f t="shared" si="63"/>
        <v>0</v>
      </c>
      <c r="DQ69" s="107">
        <f t="shared" si="64"/>
        <v>0</v>
      </c>
      <c r="DR69" s="107">
        <f t="shared" si="65"/>
        <v>0</v>
      </c>
      <c r="DS69" s="107">
        <f t="shared" si="66"/>
        <v>0</v>
      </c>
      <c r="DT69" s="107">
        <f t="shared" si="67"/>
        <v>0</v>
      </c>
      <c r="DU69" s="107">
        <f t="shared" si="68"/>
        <v>0</v>
      </c>
      <c r="DV69" s="107">
        <f t="shared" si="69"/>
        <v>0</v>
      </c>
      <c r="DW69" s="107">
        <f t="shared" si="70"/>
        <v>0</v>
      </c>
      <c r="DX69" s="107">
        <f t="shared" si="71"/>
        <v>0</v>
      </c>
      <c r="DY69" s="107">
        <f t="shared" si="72"/>
        <v>0</v>
      </c>
      <c r="DZ69" s="107">
        <f t="shared" si="73"/>
        <v>0</v>
      </c>
      <c r="EA69" s="107">
        <f t="shared" si="74"/>
        <v>0</v>
      </c>
      <c r="EB69" s="107">
        <f t="shared" si="75"/>
        <v>0</v>
      </c>
      <c r="EC69" s="107">
        <f t="shared" si="76"/>
        <v>0</v>
      </c>
      <c r="ED69" s="107">
        <f t="shared" si="77"/>
        <v>0</v>
      </c>
      <c r="EE69" s="107">
        <f t="shared" si="78"/>
        <v>0</v>
      </c>
      <c r="EF69" s="107">
        <f t="shared" si="79"/>
        <v>0</v>
      </c>
      <c r="EG69" s="107">
        <f t="shared" si="80"/>
        <v>0</v>
      </c>
      <c r="EH69" s="107">
        <f t="shared" si="84"/>
        <v>0</v>
      </c>
      <c r="EI69" s="107">
        <f t="shared" si="85"/>
        <v>0</v>
      </c>
      <c r="EJ69" s="107">
        <f t="shared" si="86"/>
        <v>0</v>
      </c>
      <c r="EK69" s="107">
        <f t="shared" si="87"/>
        <v>0</v>
      </c>
      <c r="EL69" s="107">
        <f t="shared" si="88"/>
        <v>0</v>
      </c>
      <c r="EM69" s="107">
        <f t="shared" si="89"/>
        <v>0</v>
      </c>
      <c r="EN69" s="107">
        <f t="shared" si="90"/>
        <v>0</v>
      </c>
      <c r="EO69" s="107">
        <f t="shared" si="91"/>
        <v>0</v>
      </c>
      <c r="EP69" s="107">
        <f t="shared" si="92"/>
        <v>0</v>
      </c>
      <c r="EQ69" s="107">
        <f t="shared" si="93"/>
        <v>0</v>
      </c>
    </row>
    <row r="70" spans="2:147" x14ac:dyDescent="0.2">
      <c r="B70" s="126">
        <f t="shared" si="18"/>
        <v>1</v>
      </c>
      <c r="C70" s="126" t="str">
        <f t="shared" ca="1" si="81"/>
        <v/>
      </c>
      <c r="D70" s="126" t="str">
        <f t="shared" ca="1" si="25"/>
        <v/>
      </c>
      <c r="E70" s="126"/>
      <c r="F70" s="127" t="str">
        <f ca="1">OFFSET(prihlasky!$H$1,$CB70,0)</f>
        <v/>
      </c>
      <c r="G70" s="127" t="str">
        <f ca="1">IF(OFFSET(prihlasky!$B$1,$CB70,0)="","",(OFFSET(prihlasky!$B$1,$CB70,0)))</f>
        <v/>
      </c>
      <c r="H70" s="127">
        <f ca="1">OFFSET(prihlasky!$I$1,$CB70,0)</f>
        <v>0</v>
      </c>
      <c r="I70" s="127" t="str">
        <f ca="1">UPPER(OFFSET(prihlasky!$A$1,$CB70,0))</f>
        <v/>
      </c>
      <c r="J70" s="127">
        <f t="shared" si="26"/>
        <v>0</v>
      </c>
      <c r="K70" s="159">
        <f t="shared" si="82"/>
        <v>0</v>
      </c>
      <c r="L70" s="131">
        <f t="shared" ca="1" si="27"/>
        <v>0</v>
      </c>
      <c r="M70" s="130" t="str">
        <f ca="1">IF(OR(K70=0,ISERROR(MATCH(I70,TKoef!E:E,0))),"",MATCH(I70,TKoef!E:E,0)-1)</f>
        <v/>
      </c>
      <c r="N70" s="129" t="str">
        <f ca="1">IF(M70="","",OFFSET(TKoef!$B$1,M70,0))</f>
        <v/>
      </c>
      <c r="O70" s="22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209"/>
      <c r="BO70" s="160"/>
      <c r="BP70" s="160"/>
      <c r="BQ70" s="160"/>
      <c r="BR70" s="160"/>
      <c r="BS70" s="160"/>
      <c r="BT70" s="160"/>
      <c r="BU70" s="160"/>
      <c r="BV70" s="160"/>
      <c r="BW70" s="160"/>
      <c r="BX70" s="160"/>
      <c r="BY70" s="71">
        <f t="shared" si="28"/>
        <v>0</v>
      </c>
      <c r="BZ70" s="26">
        <f t="shared" si="29"/>
        <v>0</v>
      </c>
      <c r="CB70" s="39">
        <v>62</v>
      </c>
      <c r="CC70" s="16">
        <f t="shared" si="83"/>
        <v>0</v>
      </c>
      <c r="CD70" s="51">
        <f t="shared" ca="1" si="96"/>
        <v>0</v>
      </c>
      <c r="CE70" s="51">
        <f t="shared" ca="1" si="96"/>
        <v>0</v>
      </c>
      <c r="CF70" s="51">
        <f t="shared" ca="1" si="96"/>
        <v>0</v>
      </c>
      <c r="CG70" s="51">
        <f t="shared" ca="1" si="30"/>
        <v>0</v>
      </c>
      <c r="CH70" s="51"/>
      <c r="CI70" s="195">
        <f t="shared" si="31"/>
        <v>0</v>
      </c>
      <c r="CJ70" s="195">
        <f t="shared" si="32"/>
        <v>0</v>
      </c>
      <c r="CK70" s="195">
        <f t="shared" si="33"/>
        <v>0</v>
      </c>
      <c r="CL70" s="195">
        <f t="shared" si="34"/>
        <v>0</v>
      </c>
      <c r="CM70" s="195">
        <f t="shared" si="35"/>
        <v>0</v>
      </c>
      <c r="CN70" s="195">
        <f t="shared" si="36"/>
        <v>0</v>
      </c>
      <c r="CO70" s="195">
        <f t="shared" si="37"/>
        <v>0</v>
      </c>
      <c r="CP70" s="195">
        <f t="shared" si="38"/>
        <v>0</v>
      </c>
      <c r="CQ70" s="195">
        <f t="shared" si="39"/>
        <v>0</v>
      </c>
      <c r="CR70" s="195">
        <f t="shared" si="40"/>
        <v>0</v>
      </c>
      <c r="CT70" s="107">
        <f t="shared" si="41"/>
        <v>0</v>
      </c>
      <c r="CU70" s="107">
        <f t="shared" si="42"/>
        <v>0</v>
      </c>
      <c r="CV70" s="107">
        <f t="shared" si="43"/>
        <v>0</v>
      </c>
      <c r="CW70" s="107">
        <f t="shared" si="44"/>
        <v>0</v>
      </c>
      <c r="CX70" s="107">
        <f t="shared" si="45"/>
        <v>0</v>
      </c>
      <c r="CY70" s="107">
        <f t="shared" si="46"/>
        <v>0</v>
      </c>
      <c r="CZ70" s="107">
        <f t="shared" si="47"/>
        <v>0</v>
      </c>
      <c r="DA70" s="107">
        <f t="shared" si="48"/>
        <v>0</v>
      </c>
      <c r="DB70" s="107">
        <f t="shared" si="49"/>
        <v>0</v>
      </c>
      <c r="DC70" s="107">
        <f t="shared" si="50"/>
        <v>0</v>
      </c>
      <c r="DD70" s="107">
        <f t="shared" si="51"/>
        <v>0</v>
      </c>
      <c r="DE70" s="107">
        <f t="shared" si="52"/>
        <v>0</v>
      </c>
      <c r="DF70" s="107">
        <f t="shared" si="53"/>
        <v>0</v>
      </c>
      <c r="DG70" s="107">
        <f t="shared" si="54"/>
        <v>0</v>
      </c>
      <c r="DH70" s="107">
        <f t="shared" si="55"/>
        <v>0</v>
      </c>
      <c r="DI70" s="107">
        <f t="shared" si="56"/>
        <v>0</v>
      </c>
      <c r="DJ70" s="107">
        <f t="shared" si="57"/>
        <v>0</v>
      </c>
      <c r="DK70" s="107">
        <f t="shared" si="58"/>
        <v>0</v>
      </c>
      <c r="DL70" s="107">
        <f t="shared" si="59"/>
        <v>0</v>
      </c>
      <c r="DM70" s="107">
        <f t="shared" si="60"/>
        <v>0</v>
      </c>
      <c r="DN70" s="107">
        <f t="shared" si="61"/>
        <v>0</v>
      </c>
      <c r="DO70" s="107">
        <f t="shared" si="62"/>
        <v>0</v>
      </c>
      <c r="DP70" s="107">
        <f t="shared" si="63"/>
        <v>0</v>
      </c>
      <c r="DQ70" s="107">
        <f t="shared" si="64"/>
        <v>0</v>
      </c>
      <c r="DR70" s="107">
        <f t="shared" si="65"/>
        <v>0</v>
      </c>
      <c r="DS70" s="107">
        <f t="shared" si="66"/>
        <v>0</v>
      </c>
      <c r="DT70" s="107">
        <f t="shared" si="67"/>
        <v>0</v>
      </c>
      <c r="DU70" s="107">
        <f t="shared" si="68"/>
        <v>0</v>
      </c>
      <c r="DV70" s="107">
        <f t="shared" si="69"/>
        <v>0</v>
      </c>
      <c r="DW70" s="107">
        <f t="shared" si="70"/>
        <v>0</v>
      </c>
      <c r="DX70" s="107">
        <f t="shared" si="71"/>
        <v>0</v>
      </c>
      <c r="DY70" s="107">
        <f t="shared" si="72"/>
        <v>0</v>
      </c>
      <c r="DZ70" s="107">
        <f t="shared" si="73"/>
        <v>0</v>
      </c>
      <c r="EA70" s="107">
        <f t="shared" si="74"/>
        <v>0</v>
      </c>
      <c r="EB70" s="107">
        <f t="shared" si="75"/>
        <v>0</v>
      </c>
      <c r="EC70" s="107">
        <f t="shared" si="76"/>
        <v>0</v>
      </c>
      <c r="ED70" s="107">
        <f t="shared" si="77"/>
        <v>0</v>
      </c>
      <c r="EE70" s="107">
        <f t="shared" si="78"/>
        <v>0</v>
      </c>
      <c r="EF70" s="107">
        <f t="shared" si="79"/>
        <v>0</v>
      </c>
      <c r="EG70" s="107">
        <f t="shared" si="80"/>
        <v>0</v>
      </c>
      <c r="EH70" s="107">
        <f t="shared" si="84"/>
        <v>0</v>
      </c>
      <c r="EI70" s="107">
        <f t="shared" si="85"/>
        <v>0</v>
      </c>
      <c r="EJ70" s="107">
        <f t="shared" si="86"/>
        <v>0</v>
      </c>
      <c r="EK70" s="107">
        <f t="shared" si="87"/>
        <v>0</v>
      </c>
      <c r="EL70" s="107">
        <f t="shared" si="88"/>
        <v>0</v>
      </c>
      <c r="EM70" s="107">
        <f t="shared" si="89"/>
        <v>0</v>
      </c>
      <c r="EN70" s="107">
        <f t="shared" si="90"/>
        <v>0</v>
      </c>
      <c r="EO70" s="107">
        <f t="shared" si="91"/>
        <v>0</v>
      </c>
      <c r="EP70" s="107">
        <f t="shared" si="92"/>
        <v>0</v>
      </c>
      <c r="EQ70" s="107">
        <f t="shared" si="93"/>
        <v>0</v>
      </c>
    </row>
    <row r="71" spans="2:147" x14ac:dyDescent="0.2">
      <c r="B71" s="126">
        <f t="shared" si="18"/>
        <v>1</v>
      </c>
      <c r="C71" s="126" t="str">
        <f t="shared" ca="1" si="81"/>
        <v/>
      </c>
      <c r="D71" s="126" t="str">
        <f t="shared" ca="1" si="25"/>
        <v/>
      </c>
      <c r="E71" s="126"/>
      <c r="F71" s="127" t="str">
        <f ca="1">OFFSET(prihlasky!$H$1,$CB71,0)</f>
        <v/>
      </c>
      <c r="G71" s="127" t="str">
        <f ca="1">IF(OFFSET(prihlasky!$B$1,$CB71,0)="","",(OFFSET(prihlasky!$B$1,$CB71,0)))</f>
        <v/>
      </c>
      <c r="H71" s="127">
        <f ca="1">OFFSET(prihlasky!$I$1,$CB71,0)</f>
        <v>0</v>
      </c>
      <c r="I71" s="127" t="str">
        <f ca="1">UPPER(OFFSET(prihlasky!$A$1,$CB71,0))</f>
        <v/>
      </c>
      <c r="J71" s="127">
        <f t="shared" si="26"/>
        <v>0</v>
      </c>
      <c r="K71" s="159">
        <f t="shared" si="82"/>
        <v>0</v>
      </c>
      <c r="L71" s="131">
        <f t="shared" ca="1" si="27"/>
        <v>0</v>
      </c>
      <c r="M71" s="130" t="str">
        <f ca="1">IF(OR(K71=0,ISERROR(MATCH(I71,TKoef!E:E,0))),"",MATCH(I71,TKoef!E:E,0)-1)</f>
        <v/>
      </c>
      <c r="N71" s="129" t="str">
        <f ca="1">IF(M71="","",OFFSET(TKoef!$B$1,M71,0))</f>
        <v/>
      </c>
      <c r="O71" s="22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209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71">
        <f t="shared" si="28"/>
        <v>0</v>
      </c>
      <c r="BZ71" s="26">
        <f t="shared" si="29"/>
        <v>0</v>
      </c>
      <c r="CB71" s="39">
        <v>63</v>
      </c>
      <c r="CC71" s="16">
        <f t="shared" si="83"/>
        <v>0</v>
      </c>
      <c r="CD71" s="51">
        <f t="shared" ca="1" si="96"/>
        <v>0</v>
      </c>
      <c r="CE71" s="51">
        <f t="shared" ca="1" si="96"/>
        <v>0</v>
      </c>
      <c r="CF71" s="51">
        <f t="shared" ca="1" si="96"/>
        <v>0</v>
      </c>
      <c r="CG71" s="51">
        <f t="shared" ca="1" si="30"/>
        <v>0</v>
      </c>
      <c r="CH71" s="51"/>
      <c r="CI71" s="195">
        <f t="shared" si="31"/>
        <v>0</v>
      </c>
      <c r="CJ71" s="195">
        <f t="shared" si="32"/>
        <v>0</v>
      </c>
      <c r="CK71" s="195">
        <f t="shared" si="33"/>
        <v>0</v>
      </c>
      <c r="CL71" s="195">
        <f t="shared" si="34"/>
        <v>0</v>
      </c>
      <c r="CM71" s="195">
        <f t="shared" si="35"/>
        <v>0</v>
      </c>
      <c r="CN71" s="195">
        <f t="shared" si="36"/>
        <v>0</v>
      </c>
      <c r="CO71" s="195">
        <f t="shared" si="37"/>
        <v>0</v>
      </c>
      <c r="CP71" s="195">
        <f t="shared" si="38"/>
        <v>0</v>
      </c>
      <c r="CQ71" s="195">
        <f t="shared" si="39"/>
        <v>0</v>
      </c>
      <c r="CR71" s="195">
        <f t="shared" si="40"/>
        <v>0</v>
      </c>
      <c r="CT71" s="107">
        <f t="shared" si="41"/>
        <v>0</v>
      </c>
      <c r="CU71" s="107">
        <f t="shared" si="42"/>
        <v>0</v>
      </c>
      <c r="CV71" s="107">
        <f t="shared" si="43"/>
        <v>0</v>
      </c>
      <c r="CW71" s="107">
        <f t="shared" si="44"/>
        <v>0</v>
      </c>
      <c r="CX71" s="107">
        <f t="shared" si="45"/>
        <v>0</v>
      </c>
      <c r="CY71" s="107">
        <f t="shared" si="46"/>
        <v>0</v>
      </c>
      <c r="CZ71" s="107">
        <f t="shared" si="47"/>
        <v>0</v>
      </c>
      <c r="DA71" s="107">
        <f t="shared" si="48"/>
        <v>0</v>
      </c>
      <c r="DB71" s="107">
        <f t="shared" si="49"/>
        <v>0</v>
      </c>
      <c r="DC71" s="107">
        <f t="shared" si="50"/>
        <v>0</v>
      </c>
      <c r="DD71" s="107">
        <f t="shared" si="51"/>
        <v>0</v>
      </c>
      <c r="DE71" s="107">
        <f t="shared" si="52"/>
        <v>0</v>
      </c>
      <c r="DF71" s="107">
        <f t="shared" si="53"/>
        <v>0</v>
      </c>
      <c r="DG71" s="107">
        <f t="shared" si="54"/>
        <v>0</v>
      </c>
      <c r="DH71" s="107">
        <f t="shared" si="55"/>
        <v>0</v>
      </c>
      <c r="DI71" s="107">
        <f t="shared" si="56"/>
        <v>0</v>
      </c>
      <c r="DJ71" s="107">
        <f t="shared" si="57"/>
        <v>0</v>
      </c>
      <c r="DK71" s="107">
        <f t="shared" si="58"/>
        <v>0</v>
      </c>
      <c r="DL71" s="107">
        <f t="shared" si="59"/>
        <v>0</v>
      </c>
      <c r="DM71" s="107">
        <f t="shared" si="60"/>
        <v>0</v>
      </c>
      <c r="DN71" s="107">
        <f t="shared" si="61"/>
        <v>0</v>
      </c>
      <c r="DO71" s="107">
        <f t="shared" si="62"/>
        <v>0</v>
      </c>
      <c r="DP71" s="107">
        <f t="shared" si="63"/>
        <v>0</v>
      </c>
      <c r="DQ71" s="107">
        <f t="shared" si="64"/>
        <v>0</v>
      </c>
      <c r="DR71" s="107">
        <f t="shared" si="65"/>
        <v>0</v>
      </c>
      <c r="DS71" s="107">
        <f t="shared" si="66"/>
        <v>0</v>
      </c>
      <c r="DT71" s="107">
        <f t="shared" si="67"/>
        <v>0</v>
      </c>
      <c r="DU71" s="107">
        <f t="shared" si="68"/>
        <v>0</v>
      </c>
      <c r="DV71" s="107">
        <f t="shared" si="69"/>
        <v>0</v>
      </c>
      <c r="DW71" s="107">
        <f t="shared" si="70"/>
        <v>0</v>
      </c>
      <c r="DX71" s="107">
        <f t="shared" si="71"/>
        <v>0</v>
      </c>
      <c r="DY71" s="107">
        <f t="shared" si="72"/>
        <v>0</v>
      </c>
      <c r="DZ71" s="107">
        <f t="shared" si="73"/>
        <v>0</v>
      </c>
      <c r="EA71" s="107">
        <f t="shared" si="74"/>
        <v>0</v>
      </c>
      <c r="EB71" s="107">
        <f t="shared" si="75"/>
        <v>0</v>
      </c>
      <c r="EC71" s="107">
        <f t="shared" si="76"/>
        <v>0</v>
      </c>
      <c r="ED71" s="107">
        <f t="shared" si="77"/>
        <v>0</v>
      </c>
      <c r="EE71" s="107">
        <f t="shared" si="78"/>
        <v>0</v>
      </c>
      <c r="EF71" s="107">
        <f t="shared" si="79"/>
        <v>0</v>
      </c>
      <c r="EG71" s="107">
        <f t="shared" si="80"/>
        <v>0</v>
      </c>
      <c r="EH71" s="107">
        <f t="shared" si="84"/>
        <v>0</v>
      </c>
      <c r="EI71" s="107">
        <f t="shared" si="85"/>
        <v>0</v>
      </c>
      <c r="EJ71" s="107">
        <f t="shared" si="86"/>
        <v>0</v>
      </c>
      <c r="EK71" s="107">
        <f t="shared" si="87"/>
        <v>0</v>
      </c>
      <c r="EL71" s="107">
        <f t="shared" si="88"/>
        <v>0</v>
      </c>
      <c r="EM71" s="107">
        <f t="shared" si="89"/>
        <v>0</v>
      </c>
      <c r="EN71" s="107">
        <f t="shared" si="90"/>
        <v>0</v>
      </c>
      <c r="EO71" s="107">
        <f t="shared" si="91"/>
        <v>0</v>
      </c>
      <c r="EP71" s="107">
        <f t="shared" si="92"/>
        <v>0</v>
      </c>
      <c r="EQ71" s="107">
        <f t="shared" si="93"/>
        <v>0</v>
      </c>
    </row>
    <row r="72" spans="2:147" x14ac:dyDescent="0.2">
      <c r="B72" s="126">
        <f t="shared" si="18"/>
        <v>1</v>
      </c>
      <c r="C72" s="126" t="str">
        <f t="shared" ca="1" si="81"/>
        <v/>
      </c>
      <c r="D72" s="126" t="str">
        <f t="shared" ca="1" si="25"/>
        <v/>
      </c>
      <c r="E72" s="126"/>
      <c r="F72" s="127" t="str">
        <f ca="1">OFFSET(prihlasky!$H$1,$CB72,0)</f>
        <v/>
      </c>
      <c r="G72" s="127" t="str">
        <f ca="1">IF(OFFSET(prihlasky!$B$1,$CB72,0)="","",(OFFSET(prihlasky!$B$1,$CB72,0)))</f>
        <v/>
      </c>
      <c r="H72" s="127">
        <f ca="1">OFFSET(prihlasky!$I$1,$CB72,0)</f>
        <v>0</v>
      </c>
      <c r="I72" s="127" t="str">
        <f ca="1">UPPER(OFFSET(prihlasky!$A$1,$CB72,0))</f>
        <v/>
      </c>
      <c r="J72" s="127">
        <f t="shared" si="26"/>
        <v>0</v>
      </c>
      <c r="K72" s="159">
        <f t="shared" si="82"/>
        <v>0</v>
      </c>
      <c r="L72" s="131">
        <f t="shared" ca="1" si="27"/>
        <v>0</v>
      </c>
      <c r="M72" s="130" t="str">
        <f ca="1">IF(OR(K72=0,ISERROR(MATCH(I72,TKoef!E:E,0))),"",MATCH(I72,TKoef!E:E,0)-1)</f>
        <v/>
      </c>
      <c r="N72" s="129" t="str">
        <f ca="1">IF(M72="","",OFFSET(TKoef!$B$1,M72,0))</f>
        <v/>
      </c>
      <c r="O72" s="22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209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71">
        <f t="shared" si="28"/>
        <v>0</v>
      </c>
      <c r="BZ72" s="26">
        <f t="shared" si="29"/>
        <v>0</v>
      </c>
      <c r="CB72" s="39">
        <v>64</v>
      </c>
      <c r="CC72" s="16">
        <f t="shared" si="83"/>
        <v>0</v>
      </c>
      <c r="CD72" s="51">
        <f t="shared" ca="1" si="96"/>
        <v>0</v>
      </c>
      <c r="CE72" s="51">
        <f t="shared" ca="1" si="96"/>
        <v>0</v>
      </c>
      <c r="CF72" s="51">
        <f t="shared" ca="1" si="96"/>
        <v>0</v>
      </c>
      <c r="CG72" s="51">
        <f t="shared" ca="1" si="30"/>
        <v>0</v>
      </c>
      <c r="CH72" s="51"/>
      <c r="CI72" s="195">
        <f t="shared" si="31"/>
        <v>0</v>
      </c>
      <c r="CJ72" s="195">
        <f t="shared" si="32"/>
        <v>0</v>
      </c>
      <c r="CK72" s="195">
        <f t="shared" si="33"/>
        <v>0</v>
      </c>
      <c r="CL72" s="195">
        <f t="shared" si="34"/>
        <v>0</v>
      </c>
      <c r="CM72" s="195">
        <f t="shared" si="35"/>
        <v>0</v>
      </c>
      <c r="CN72" s="195">
        <f t="shared" si="36"/>
        <v>0</v>
      </c>
      <c r="CO72" s="195">
        <f t="shared" si="37"/>
        <v>0</v>
      </c>
      <c r="CP72" s="195">
        <f t="shared" si="38"/>
        <v>0</v>
      </c>
      <c r="CQ72" s="195">
        <f t="shared" si="39"/>
        <v>0</v>
      </c>
      <c r="CR72" s="195">
        <f t="shared" si="40"/>
        <v>0</v>
      </c>
      <c r="CT72" s="107">
        <f t="shared" si="41"/>
        <v>0</v>
      </c>
      <c r="CU72" s="107">
        <f t="shared" si="42"/>
        <v>0</v>
      </c>
      <c r="CV72" s="107">
        <f t="shared" si="43"/>
        <v>0</v>
      </c>
      <c r="CW72" s="107">
        <f t="shared" si="44"/>
        <v>0</v>
      </c>
      <c r="CX72" s="107">
        <f t="shared" si="45"/>
        <v>0</v>
      </c>
      <c r="CY72" s="107">
        <f t="shared" si="46"/>
        <v>0</v>
      </c>
      <c r="CZ72" s="107">
        <f t="shared" si="47"/>
        <v>0</v>
      </c>
      <c r="DA72" s="107">
        <f t="shared" si="48"/>
        <v>0</v>
      </c>
      <c r="DB72" s="107">
        <f t="shared" si="49"/>
        <v>0</v>
      </c>
      <c r="DC72" s="107">
        <f t="shared" si="50"/>
        <v>0</v>
      </c>
      <c r="DD72" s="107">
        <f t="shared" si="51"/>
        <v>0</v>
      </c>
      <c r="DE72" s="107">
        <f t="shared" si="52"/>
        <v>0</v>
      </c>
      <c r="DF72" s="107">
        <f t="shared" si="53"/>
        <v>0</v>
      </c>
      <c r="DG72" s="107">
        <f t="shared" si="54"/>
        <v>0</v>
      </c>
      <c r="DH72" s="107">
        <f t="shared" si="55"/>
        <v>0</v>
      </c>
      <c r="DI72" s="107">
        <f t="shared" si="56"/>
        <v>0</v>
      </c>
      <c r="DJ72" s="107">
        <f t="shared" si="57"/>
        <v>0</v>
      </c>
      <c r="DK72" s="107">
        <f t="shared" si="58"/>
        <v>0</v>
      </c>
      <c r="DL72" s="107">
        <f t="shared" si="59"/>
        <v>0</v>
      </c>
      <c r="DM72" s="107">
        <f t="shared" si="60"/>
        <v>0</v>
      </c>
      <c r="DN72" s="107">
        <f t="shared" si="61"/>
        <v>0</v>
      </c>
      <c r="DO72" s="107">
        <f t="shared" si="62"/>
        <v>0</v>
      </c>
      <c r="DP72" s="107">
        <f t="shared" si="63"/>
        <v>0</v>
      </c>
      <c r="DQ72" s="107">
        <f t="shared" si="64"/>
        <v>0</v>
      </c>
      <c r="DR72" s="107">
        <f t="shared" si="65"/>
        <v>0</v>
      </c>
      <c r="DS72" s="107">
        <f t="shared" si="66"/>
        <v>0</v>
      </c>
      <c r="DT72" s="107">
        <f t="shared" si="67"/>
        <v>0</v>
      </c>
      <c r="DU72" s="107">
        <f t="shared" si="68"/>
        <v>0</v>
      </c>
      <c r="DV72" s="107">
        <f t="shared" si="69"/>
        <v>0</v>
      </c>
      <c r="DW72" s="107">
        <f t="shared" si="70"/>
        <v>0</v>
      </c>
      <c r="DX72" s="107">
        <f t="shared" si="71"/>
        <v>0</v>
      </c>
      <c r="DY72" s="107">
        <f t="shared" si="72"/>
        <v>0</v>
      </c>
      <c r="DZ72" s="107">
        <f t="shared" si="73"/>
        <v>0</v>
      </c>
      <c r="EA72" s="107">
        <f t="shared" si="74"/>
        <v>0</v>
      </c>
      <c r="EB72" s="107">
        <f t="shared" si="75"/>
        <v>0</v>
      </c>
      <c r="EC72" s="107">
        <f t="shared" si="76"/>
        <v>0</v>
      </c>
      <c r="ED72" s="107">
        <f t="shared" si="77"/>
        <v>0</v>
      </c>
      <c r="EE72" s="107">
        <f t="shared" si="78"/>
        <v>0</v>
      </c>
      <c r="EF72" s="107">
        <f t="shared" si="79"/>
        <v>0</v>
      </c>
      <c r="EG72" s="107">
        <f t="shared" si="80"/>
        <v>0</v>
      </c>
      <c r="EH72" s="107">
        <f t="shared" si="84"/>
        <v>0</v>
      </c>
      <c r="EI72" s="107">
        <f t="shared" si="85"/>
        <v>0</v>
      </c>
      <c r="EJ72" s="107">
        <f t="shared" si="86"/>
        <v>0</v>
      </c>
      <c r="EK72" s="107">
        <f t="shared" si="87"/>
        <v>0</v>
      </c>
      <c r="EL72" s="107">
        <f t="shared" si="88"/>
        <v>0</v>
      </c>
      <c r="EM72" s="107">
        <f t="shared" si="89"/>
        <v>0</v>
      </c>
      <c r="EN72" s="107">
        <f t="shared" si="90"/>
        <v>0</v>
      </c>
      <c r="EO72" s="107">
        <f t="shared" si="91"/>
        <v>0</v>
      </c>
      <c r="EP72" s="107">
        <f t="shared" si="92"/>
        <v>0</v>
      </c>
      <c r="EQ72" s="107">
        <f t="shared" si="93"/>
        <v>0</v>
      </c>
    </row>
    <row r="73" spans="2:147" x14ac:dyDescent="0.2">
      <c r="B73" s="126">
        <f t="shared" ref="B73:B128" si="97">RANK(CC73,$CC$9:$CC$133,0)</f>
        <v>1</v>
      </c>
      <c r="C73" s="126" t="str">
        <f t="shared" ca="1" si="81"/>
        <v/>
      </c>
      <c r="D73" s="126" t="str">
        <f t="shared" ca="1" si="25"/>
        <v/>
      </c>
      <c r="E73" s="126"/>
      <c r="F73" s="127" t="str">
        <f ca="1">OFFSET(prihlasky!$H$1,$CB73,0)</f>
        <v/>
      </c>
      <c r="G73" s="127" t="str">
        <f ca="1">IF(OFFSET(prihlasky!$B$1,$CB73,0)="","",(OFFSET(prihlasky!$B$1,$CB73,0)))</f>
        <v/>
      </c>
      <c r="H73" s="127">
        <f ca="1">OFFSET(prihlasky!$I$1,$CB73,0)</f>
        <v>0</v>
      </c>
      <c r="I73" s="127" t="str">
        <f ca="1">UPPER(OFFSET(prihlasky!$A$1,$CB73,0))</f>
        <v/>
      </c>
      <c r="J73" s="127">
        <f t="shared" si="26"/>
        <v>0</v>
      </c>
      <c r="K73" s="159">
        <f t="shared" si="82"/>
        <v>0</v>
      </c>
      <c r="L73" s="131">
        <f t="shared" ca="1" si="27"/>
        <v>0</v>
      </c>
      <c r="M73" s="130" t="str">
        <f ca="1">IF(OR(K73=0,ISERROR(MATCH(I73,TKoef!E:E,0))),"",MATCH(I73,TKoef!E:E,0)-1)</f>
        <v/>
      </c>
      <c r="N73" s="129" t="str">
        <f ca="1">IF(M73="","",OFFSET(TKoef!$B$1,M73,0))</f>
        <v/>
      </c>
      <c r="O73" s="22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209"/>
      <c r="BO73" s="160"/>
      <c r="BP73" s="160"/>
      <c r="BQ73" s="160"/>
      <c r="BR73" s="160"/>
      <c r="BS73" s="160"/>
      <c r="BT73" s="160"/>
      <c r="BU73" s="160"/>
      <c r="BV73" s="160"/>
      <c r="BW73" s="160"/>
      <c r="BX73" s="160"/>
      <c r="BY73" s="71">
        <f t="shared" si="28"/>
        <v>0</v>
      </c>
      <c r="BZ73" s="26">
        <f t="shared" si="29"/>
        <v>0</v>
      </c>
      <c r="CB73" s="39">
        <v>65</v>
      </c>
      <c r="CC73" s="16">
        <f t="shared" si="83"/>
        <v>0</v>
      </c>
      <c r="CD73" s="51">
        <f t="shared" ca="1" si="96"/>
        <v>0</v>
      </c>
      <c r="CE73" s="51">
        <f t="shared" ca="1" si="96"/>
        <v>0</v>
      </c>
      <c r="CF73" s="51">
        <f t="shared" ca="1" si="96"/>
        <v>0</v>
      </c>
      <c r="CG73" s="51">
        <f t="shared" ca="1" si="30"/>
        <v>0</v>
      </c>
      <c r="CH73" s="51"/>
      <c r="CI73" s="195">
        <f t="shared" si="31"/>
        <v>0</v>
      </c>
      <c r="CJ73" s="195">
        <f t="shared" si="32"/>
        <v>0</v>
      </c>
      <c r="CK73" s="195">
        <f t="shared" si="33"/>
        <v>0</v>
      </c>
      <c r="CL73" s="195">
        <f t="shared" si="34"/>
        <v>0</v>
      </c>
      <c r="CM73" s="195">
        <f t="shared" si="35"/>
        <v>0</v>
      </c>
      <c r="CN73" s="195">
        <f t="shared" si="36"/>
        <v>0</v>
      </c>
      <c r="CO73" s="195">
        <f t="shared" si="37"/>
        <v>0</v>
      </c>
      <c r="CP73" s="195">
        <f t="shared" si="38"/>
        <v>0</v>
      </c>
      <c r="CQ73" s="195">
        <f t="shared" si="39"/>
        <v>0</v>
      </c>
      <c r="CR73" s="195">
        <f t="shared" si="40"/>
        <v>0</v>
      </c>
      <c r="CT73" s="107">
        <f t="shared" si="41"/>
        <v>0</v>
      </c>
      <c r="CU73" s="107">
        <f t="shared" si="42"/>
        <v>0</v>
      </c>
      <c r="CV73" s="107">
        <f t="shared" si="43"/>
        <v>0</v>
      </c>
      <c r="CW73" s="107">
        <f t="shared" si="44"/>
        <v>0</v>
      </c>
      <c r="CX73" s="107">
        <f t="shared" si="45"/>
        <v>0</v>
      </c>
      <c r="CY73" s="107">
        <f t="shared" si="46"/>
        <v>0</v>
      </c>
      <c r="CZ73" s="107">
        <f t="shared" si="47"/>
        <v>0</v>
      </c>
      <c r="DA73" s="107">
        <f t="shared" si="48"/>
        <v>0</v>
      </c>
      <c r="DB73" s="107">
        <f t="shared" si="49"/>
        <v>0</v>
      </c>
      <c r="DC73" s="107">
        <f t="shared" si="50"/>
        <v>0</v>
      </c>
      <c r="DD73" s="107">
        <f t="shared" si="51"/>
        <v>0</v>
      </c>
      <c r="DE73" s="107">
        <f t="shared" si="52"/>
        <v>0</v>
      </c>
      <c r="DF73" s="107">
        <f t="shared" si="53"/>
        <v>0</v>
      </c>
      <c r="DG73" s="107">
        <f t="shared" si="54"/>
        <v>0</v>
      </c>
      <c r="DH73" s="107">
        <f t="shared" si="55"/>
        <v>0</v>
      </c>
      <c r="DI73" s="107">
        <f t="shared" si="56"/>
        <v>0</v>
      </c>
      <c r="DJ73" s="107">
        <f t="shared" si="57"/>
        <v>0</v>
      </c>
      <c r="DK73" s="107">
        <f t="shared" si="58"/>
        <v>0</v>
      </c>
      <c r="DL73" s="107">
        <f t="shared" si="59"/>
        <v>0</v>
      </c>
      <c r="DM73" s="107">
        <f t="shared" si="60"/>
        <v>0</v>
      </c>
      <c r="DN73" s="107">
        <f t="shared" si="61"/>
        <v>0</v>
      </c>
      <c r="DO73" s="107">
        <f t="shared" si="62"/>
        <v>0</v>
      </c>
      <c r="DP73" s="107">
        <f t="shared" si="63"/>
        <v>0</v>
      </c>
      <c r="DQ73" s="107">
        <f t="shared" si="64"/>
        <v>0</v>
      </c>
      <c r="DR73" s="107">
        <f t="shared" si="65"/>
        <v>0</v>
      </c>
      <c r="DS73" s="107">
        <f t="shared" si="66"/>
        <v>0</v>
      </c>
      <c r="DT73" s="107">
        <f t="shared" si="67"/>
        <v>0</v>
      </c>
      <c r="DU73" s="107">
        <f t="shared" si="68"/>
        <v>0</v>
      </c>
      <c r="DV73" s="107">
        <f t="shared" si="69"/>
        <v>0</v>
      </c>
      <c r="DW73" s="107">
        <f t="shared" si="70"/>
        <v>0</v>
      </c>
      <c r="DX73" s="107">
        <f t="shared" si="71"/>
        <v>0</v>
      </c>
      <c r="DY73" s="107">
        <f t="shared" si="72"/>
        <v>0</v>
      </c>
      <c r="DZ73" s="107">
        <f t="shared" si="73"/>
        <v>0</v>
      </c>
      <c r="EA73" s="107">
        <f t="shared" si="74"/>
        <v>0</v>
      </c>
      <c r="EB73" s="107">
        <f t="shared" si="75"/>
        <v>0</v>
      </c>
      <c r="EC73" s="107">
        <f t="shared" si="76"/>
        <v>0</v>
      </c>
      <c r="ED73" s="107">
        <f t="shared" si="77"/>
        <v>0</v>
      </c>
      <c r="EE73" s="107">
        <f t="shared" si="78"/>
        <v>0</v>
      </c>
      <c r="EF73" s="107">
        <f t="shared" si="79"/>
        <v>0</v>
      </c>
      <c r="EG73" s="107">
        <f t="shared" si="80"/>
        <v>0</v>
      </c>
      <c r="EH73" s="107">
        <f t="shared" si="84"/>
        <v>0</v>
      </c>
      <c r="EI73" s="107">
        <f t="shared" si="85"/>
        <v>0</v>
      </c>
      <c r="EJ73" s="107">
        <f t="shared" si="86"/>
        <v>0</v>
      </c>
      <c r="EK73" s="107">
        <f t="shared" si="87"/>
        <v>0</v>
      </c>
      <c r="EL73" s="107">
        <f t="shared" si="88"/>
        <v>0</v>
      </c>
      <c r="EM73" s="107">
        <f t="shared" si="89"/>
        <v>0</v>
      </c>
      <c r="EN73" s="107">
        <f t="shared" si="90"/>
        <v>0</v>
      </c>
      <c r="EO73" s="107">
        <f t="shared" si="91"/>
        <v>0</v>
      </c>
      <c r="EP73" s="107">
        <f t="shared" si="92"/>
        <v>0</v>
      </c>
      <c r="EQ73" s="107">
        <f t="shared" si="93"/>
        <v>0</v>
      </c>
    </row>
    <row r="74" spans="2:147" x14ac:dyDescent="0.2">
      <c r="B74" s="126">
        <f t="shared" si="97"/>
        <v>1</v>
      </c>
      <c r="C74" s="126" t="str">
        <f t="shared" ca="1" si="81"/>
        <v/>
      </c>
      <c r="D74" s="126" t="str">
        <f t="shared" ref="D74:D128" ca="1" si="98">IF($H74="J",RANK($CC74,$CF$9:$CF$133),"")</f>
        <v/>
      </c>
      <c r="E74" s="126"/>
      <c r="F74" s="127" t="str">
        <f ca="1">OFFSET(prihlasky!$H$1,$CB74,0)</f>
        <v/>
      </c>
      <c r="G74" s="127" t="str">
        <f ca="1">IF(OFFSET(prihlasky!$B$1,$CB74,0)="","",(OFFSET(prihlasky!$B$1,$CB74,0)))</f>
        <v/>
      </c>
      <c r="H74" s="127">
        <f ca="1">OFFSET(prihlasky!$I$1,$CB74,0)</f>
        <v>0</v>
      </c>
      <c r="I74" s="127" t="str">
        <f ca="1">UPPER(OFFSET(prihlasky!$A$1,$CB74,0))</f>
        <v/>
      </c>
      <c r="J74" s="127">
        <f t="shared" ref="J74:J128" si="99">+BZ74</f>
        <v>0</v>
      </c>
      <c r="K74" s="159">
        <f t="shared" si="82"/>
        <v>0</v>
      </c>
      <c r="L74" s="131">
        <f t="shared" ref="L74:L128" ca="1" si="100">IF(ISERROR($N$6),0,CG74*$N$6/$CG$4)</f>
        <v>0</v>
      </c>
      <c r="M74" s="130" t="str">
        <f ca="1">IF(OR(K74=0,ISERROR(MATCH(I74,TKoef!E:E,0))),"",MATCH(I74,TKoef!E:E,0)-1)</f>
        <v/>
      </c>
      <c r="N74" s="129" t="str">
        <f ca="1">IF(M74="","",OFFSET(TKoef!$B$1,M74,0))</f>
        <v/>
      </c>
      <c r="O74" s="22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209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71">
        <f t="shared" ref="BY74:BY128" si="101">SUM(CI74:CR74)</f>
        <v>0</v>
      </c>
      <c r="BZ74" s="26">
        <f t="shared" ref="BZ74:BZ128" si="102">SUM(CT74:ER74)</f>
        <v>0</v>
      </c>
      <c r="CB74" s="39">
        <v>66</v>
      </c>
      <c r="CC74" s="16">
        <f t="shared" si="83"/>
        <v>0</v>
      </c>
      <c r="CD74" s="51">
        <f t="shared" ca="1" si="96"/>
        <v>0</v>
      </c>
      <c r="CE74" s="51">
        <f t="shared" ca="1" si="96"/>
        <v>0</v>
      </c>
      <c r="CF74" s="51">
        <f t="shared" ca="1" si="96"/>
        <v>0</v>
      </c>
      <c r="CG74" s="51">
        <f t="shared" ref="CG74:CG128" ca="1" si="103">IF(I74&lt;"A",0,CC74)</f>
        <v>0</v>
      </c>
      <c r="CH74" s="51"/>
      <c r="CI74" s="195">
        <f t="shared" ref="CI74:CI128" si="104">IF(BO$7="",0,BO74)</f>
        <v>0</v>
      </c>
      <c r="CJ74" s="195">
        <f t="shared" ref="CJ74:CJ128" si="105">IF(BP$7="",0,BP74)</f>
        <v>0</v>
      </c>
      <c r="CK74" s="195">
        <f t="shared" ref="CK74:CK128" si="106">IF(BQ$7="",0,BQ74)</f>
        <v>0</v>
      </c>
      <c r="CL74" s="195">
        <f t="shared" ref="CL74:CL128" si="107">IF(BR$7="",0,BR74)</f>
        <v>0</v>
      </c>
      <c r="CM74" s="195">
        <f t="shared" ref="CM74:CM128" si="108">IF(BS$7="",0,BS74)</f>
        <v>0</v>
      </c>
      <c r="CN74" s="195">
        <f t="shared" ref="CN74:CN128" si="109">IF(BT$7="",0,BT74)</f>
        <v>0</v>
      </c>
      <c r="CO74" s="195">
        <f t="shared" ref="CO74:CO128" si="110">IF(BU$7="",0,BU74)</f>
        <v>0</v>
      </c>
      <c r="CP74" s="195">
        <f t="shared" ref="CP74:CP128" si="111">IF(BV$7="",0,BV74)</f>
        <v>0</v>
      </c>
      <c r="CQ74" s="195">
        <f t="shared" ref="CQ74:CQ128" si="112">IF(BW$7="",0,BW74)</f>
        <v>0</v>
      </c>
      <c r="CR74" s="195">
        <f t="shared" ref="CR74:CR128" si="113">IF(BX$7="",0,BX74)</f>
        <v>0</v>
      </c>
      <c r="CT74" s="107">
        <f t="shared" ref="CT74:CT128" si="114">IF(AND(P$7&lt;&gt;"",P$7=P74),1,0)</f>
        <v>0</v>
      </c>
      <c r="CU74" s="107">
        <f t="shared" ref="CU74:CU128" si="115">IF(AND(Q$7&lt;&gt;"",Q$7=Q74),1,0)</f>
        <v>0</v>
      </c>
      <c r="CV74" s="107">
        <f t="shared" ref="CV74:CV128" si="116">IF(AND(R$7&lt;&gt;"",R$7=R74),1,0)</f>
        <v>0</v>
      </c>
      <c r="CW74" s="107">
        <f t="shared" ref="CW74:CW128" si="117">IF(AND(S$7&lt;&gt;"",S$7=S74),1,0)</f>
        <v>0</v>
      </c>
      <c r="CX74" s="107">
        <f t="shared" ref="CX74:CX128" si="118">IF(AND(T$7&lt;&gt;"",T$7=T74),1,0)</f>
        <v>0</v>
      </c>
      <c r="CY74" s="107">
        <f t="shared" ref="CY74:CY128" si="119">IF(AND(U$7&lt;&gt;"",U$7=U74),1,0)</f>
        <v>0</v>
      </c>
      <c r="CZ74" s="107">
        <f t="shared" ref="CZ74:CZ128" si="120">IF(AND(V$7&lt;&gt;"",V$7=V74),1,0)</f>
        <v>0</v>
      </c>
      <c r="DA74" s="107">
        <f t="shared" ref="DA74:DA128" si="121">IF(AND(W$7&lt;&gt;"",W$7=W74),1,0)</f>
        <v>0</v>
      </c>
      <c r="DB74" s="107">
        <f t="shared" ref="DB74:DB128" si="122">IF(AND(X$7&lt;&gt;"",X$7=X74),1,0)</f>
        <v>0</v>
      </c>
      <c r="DC74" s="107">
        <f t="shared" ref="DC74:DC128" si="123">IF(AND(Y$7&lt;&gt;"",Y$7=Y74),1,0)</f>
        <v>0</v>
      </c>
      <c r="DD74" s="107">
        <f t="shared" ref="DD74:DD128" si="124">IF(AND(Z$7&lt;&gt;"",Z$7=Z74),1,0)</f>
        <v>0</v>
      </c>
      <c r="DE74" s="107">
        <f t="shared" ref="DE74:DE128" si="125">IF(AND(AA$7&lt;&gt;"",AA$7=AA74),1,0)</f>
        <v>0</v>
      </c>
      <c r="DF74" s="107">
        <f t="shared" ref="DF74:DF128" si="126">IF(AND(AB$7&lt;&gt;"",AB$7=AB74),1,0)</f>
        <v>0</v>
      </c>
      <c r="DG74" s="107">
        <f t="shared" ref="DG74:DG128" si="127">IF(AND(AC$7&lt;&gt;"",AC$7=AC74),1,0)</f>
        <v>0</v>
      </c>
      <c r="DH74" s="107">
        <f t="shared" ref="DH74:DH128" si="128">IF(AND(AD$7&lt;&gt;"",AD$7=AD74),1,0)</f>
        <v>0</v>
      </c>
      <c r="DI74" s="107">
        <f t="shared" ref="DI74:DI128" si="129">IF(AND(AE$7&lt;&gt;"",AE$7=AE74),1,0)</f>
        <v>0</v>
      </c>
      <c r="DJ74" s="107">
        <f t="shared" ref="DJ74:DJ128" si="130">IF(AND(AF$7&lt;&gt;"",AF$7=AF74),1,0)</f>
        <v>0</v>
      </c>
      <c r="DK74" s="107">
        <f t="shared" ref="DK74:DK128" si="131">IF(AND(AG$7&lt;&gt;"",AG$7=AG74),1,0)</f>
        <v>0</v>
      </c>
      <c r="DL74" s="107">
        <f t="shared" ref="DL74:DL128" si="132">IF(AND(AH$7&lt;&gt;"",AH$7=AH74),1,0)</f>
        <v>0</v>
      </c>
      <c r="DM74" s="107">
        <f t="shared" ref="DM74:DM128" si="133">IF(AND(AI$7&lt;&gt;"",AI$7=AI74),1,0)</f>
        <v>0</v>
      </c>
      <c r="DN74" s="107">
        <f t="shared" ref="DN74:DN128" si="134">IF(AND(AJ$7&lt;&gt;"",AJ$7=AJ74),1,0)</f>
        <v>0</v>
      </c>
      <c r="DO74" s="107">
        <f t="shared" ref="DO74:DO128" si="135">IF(AND(AK$7&lt;&gt;"",AK$7=AK74),1,0)</f>
        <v>0</v>
      </c>
      <c r="DP74" s="107">
        <f t="shared" ref="DP74:DP128" si="136">IF(AND(AL$7&lt;&gt;"",AL$7=AL74),1,0)</f>
        <v>0</v>
      </c>
      <c r="DQ74" s="107">
        <f t="shared" ref="DQ74:DQ128" si="137">IF(AND(AM$7&lt;&gt;"",AM$7=AM74),1,0)</f>
        <v>0</v>
      </c>
      <c r="DR74" s="107">
        <f t="shared" ref="DR74:DR128" si="138">IF(AND(AN$7&lt;&gt;"",AN$7=AN74),1,0)</f>
        <v>0</v>
      </c>
      <c r="DS74" s="107">
        <f t="shared" ref="DS74:DS128" si="139">IF(AND(AO$7&lt;&gt;"",AO$7=AO74),1,0)</f>
        <v>0</v>
      </c>
      <c r="DT74" s="107">
        <f t="shared" ref="DT74:DT128" si="140">IF(AND(AP$7&lt;&gt;"",AP$7=AP74),1,0)</f>
        <v>0</v>
      </c>
      <c r="DU74" s="107">
        <f t="shared" ref="DU74:DU128" si="141">IF(AND(AQ$7&lt;&gt;"",AQ$7=AQ74),1,0)</f>
        <v>0</v>
      </c>
      <c r="DV74" s="107">
        <f t="shared" ref="DV74:DV128" si="142">IF(AND(AR$7&lt;&gt;"",AR$7=AR74),1,0)</f>
        <v>0</v>
      </c>
      <c r="DW74" s="107">
        <f t="shared" ref="DW74:DW128" si="143">IF(AND(AS$7&lt;&gt;"",AS$7=AS74),1,0)</f>
        <v>0</v>
      </c>
      <c r="DX74" s="107">
        <f t="shared" ref="DX74:DX128" si="144">IF(AND(AT$7&lt;&gt;"",AT$7=AT74),1,0)</f>
        <v>0</v>
      </c>
      <c r="DY74" s="107">
        <f t="shared" ref="DY74:DY128" si="145">IF(AND(AU$7&lt;&gt;"",AU$7=AU74),1,0)</f>
        <v>0</v>
      </c>
      <c r="DZ74" s="107">
        <f t="shared" ref="DZ74:DZ128" si="146">IF(AND(AV$7&lt;&gt;"",AV$7=AV74),1,0)</f>
        <v>0</v>
      </c>
      <c r="EA74" s="107">
        <f t="shared" ref="EA74:EA128" si="147">IF(AND(AW$7&lt;&gt;"",AW$7=AW74),1,0)</f>
        <v>0</v>
      </c>
      <c r="EB74" s="107">
        <f t="shared" ref="EB74:EB128" si="148">IF(AND(AX$7&lt;&gt;"",AX$7=AX74),1,0)</f>
        <v>0</v>
      </c>
      <c r="EC74" s="107">
        <f t="shared" ref="EC74:EC128" si="149">IF(AND(AY$7&lt;&gt;"",AY$7=AY74),1,0)</f>
        <v>0</v>
      </c>
      <c r="ED74" s="107">
        <f t="shared" ref="ED74:ED128" si="150">IF(AND(AZ$7&lt;&gt;"",AZ$7=AZ74),1,0)</f>
        <v>0</v>
      </c>
      <c r="EE74" s="107">
        <f t="shared" ref="EE74:EE128" si="151">IF(AND(BA$7&lt;&gt;"",BA$7=BA74),1,0)</f>
        <v>0</v>
      </c>
      <c r="EF74" s="107">
        <f t="shared" ref="EF74:EF128" si="152">IF(AND(BB$7&lt;&gt;"",BB$7=BB74),1,0)</f>
        <v>0</v>
      </c>
      <c r="EG74" s="107">
        <f t="shared" ref="EG74:EG128" si="153">IF(AND(BC$7&lt;&gt;"",BC$7=BC74),1,0)</f>
        <v>0</v>
      </c>
      <c r="EH74" s="107">
        <f t="shared" si="84"/>
        <v>0</v>
      </c>
      <c r="EI74" s="107">
        <f t="shared" si="85"/>
        <v>0</v>
      </c>
      <c r="EJ74" s="107">
        <f t="shared" si="86"/>
        <v>0</v>
      </c>
      <c r="EK74" s="107">
        <f t="shared" si="87"/>
        <v>0</v>
      </c>
      <c r="EL74" s="107">
        <f t="shared" si="88"/>
        <v>0</v>
      </c>
      <c r="EM74" s="107">
        <f t="shared" si="89"/>
        <v>0</v>
      </c>
      <c r="EN74" s="107">
        <f t="shared" si="90"/>
        <v>0</v>
      </c>
      <c r="EO74" s="107">
        <f t="shared" si="91"/>
        <v>0</v>
      </c>
      <c r="EP74" s="107">
        <f t="shared" si="92"/>
        <v>0</v>
      </c>
      <c r="EQ74" s="107">
        <f t="shared" si="93"/>
        <v>0</v>
      </c>
    </row>
    <row r="75" spans="2:147" x14ac:dyDescent="0.2">
      <c r="B75" s="126">
        <f t="shared" si="97"/>
        <v>1</v>
      </c>
      <c r="C75" s="126" t="str">
        <f t="shared" ref="C75:C128" ca="1" si="154">IF(OR($H75="O",$H75="P"),RANK($CC75,$CD$9:$CE$133),"")</f>
        <v/>
      </c>
      <c r="D75" s="126" t="str">
        <f t="shared" ca="1" si="98"/>
        <v/>
      </c>
      <c r="E75" s="126"/>
      <c r="F75" s="127" t="str">
        <f ca="1">OFFSET(prihlasky!$H$1,$CB75,0)</f>
        <v/>
      </c>
      <c r="G75" s="127" t="str">
        <f ca="1">IF(OFFSET(prihlasky!$B$1,$CB75,0)="","",(OFFSET(prihlasky!$B$1,$CB75,0)))</f>
        <v/>
      </c>
      <c r="H75" s="127">
        <f ca="1">OFFSET(prihlasky!$I$1,$CB75,0)</f>
        <v>0</v>
      </c>
      <c r="I75" s="127" t="str">
        <f ca="1">UPPER(OFFSET(prihlasky!$A$1,$CB75,0))</f>
        <v/>
      </c>
      <c r="J75" s="127">
        <f t="shared" si="99"/>
        <v>0</v>
      </c>
      <c r="K75" s="159">
        <f t="shared" si="82"/>
        <v>0</v>
      </c>
      <c r="L75" s="131">
        <f t="shared" ca="1" si="100"/>
        <v>0</v>
      </c>
      <c r="M75" s="130" t="str">
        <f ca="1">IF(OR(K75=0,ISERROR(MATCH(I75,TKoef!E:E,0))),"",MATCH(I75,TKoef!E:E,0)-1)</f>
        <v/>
      </c>
      <c r="N75" s="129" t="str">
        <f ca="1">IF(M75="","",OFFSET(TKoef!$B$1,M75,0))</f>
        <v/>
      </c>
      <c r="O75" s="22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209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71">
        <f t="shared" si="101"/>
        <v>0</v>
      </c>
      <c r="BZ75" s="26">
        <f t="shared" si="102"/>
        <v>0</v>
      </c>
      <c r="CB75" s="39">
        <v>67</v>
      </c>
      <c r="CC75" s="16">
        <f t="shared" si="83"/>
        <v>0</v>
      </c>
      <c r="CD75" s="51">
        <f t="shared" ca="1" si="96"/>
        <v>0</v>
      </c>
      <c r="CE75" s="51">
        <f t="shared" ca="1" si="96"/>
        <v>0</v>
      </c>
      <c r="CF75" s="51">
        <f t="shared" ca="1" si="96"/>
        <v>0</v>
      </c>
      <c r="CG75" s="51">
        <f t="shared" ca="1" si="103"/>
        <v>0</v>
      </c>
      <c r="CH75" s="51"/>
      <c r="CI75" s="195">
        <f t="shared" si="104"/>
        <v>0</v>
      </c>
      <c r="CJ75" s="195">
        <f t="shared" si="105"/>
        <v>0</v>
      </c>
      <c r="CK75" s="195">
        <f t="shared" si="106"/>
        <v>0</v>
      </c>
      <c r="CL75" s="195">
        <f t="shared" si="107"/>
        <v>0</v>
      </c>
      <c r="CM75" s="195">
        <f t="shared" si="108"/>
        <v>0</v>
      </c>
      <c r="CN75" s="195">
        <f t="shared" si="109"/>
        <v>0</v>
      </c>
      <c r="CO75" s="195">
        <f t="shared" si="110"/>
        <v>0</v>
      </c>
      <c r="CP75" s="195">
        <f t="shared" si="111"/>
        <v>0</v>
      </c>
      <c r="CQ75" s="195">
        <f t="shared" si="112"/>
        <v>0</v>
      </c>
      <c r="CR75" s="195">
        <f t="shared" si="113"/>
        <v>0</v>
      </c>
      <c r="CT75" s="107">
        <f t="shared" si="114"/>
        <v>0</v>
      </c>
      <c r="CU75" s="107">
        <f t="shared" si="115"/>
        <v>0</v>
      </c>
      <c r="CV75" s="107">
        <f t="shared" si="116"/>
        <v>0</v>
      </c>
      <c r="CW75" s="107">
        <f t="shared" si="117"/>
        <v>0</v>
      </c>
      <c r="CX75" s="107">
        <f t="shared" si="118"/>
        <v>0</v>
      </c>
      <c r="CY75" s="107">
        <f t="shared" si="119"/>
        <v>0</v>
      </c>
      <c r="CZ75" s="107">
        <f t="shared" si="120"/>
        <v>0</v>
      </c>
      <c r="DA75" s="107">
        <f t="shared" si="121"/>
        <v>0</v>
      </c>
      <c r="DB75" s="107">
        <f t="shared" si="122"/>
        <v>0</v>
      </c>
      <c r="DC75" s="107">
        <f t="shared" si="123"/>
        <v>0</v>
      </c>
      <c r="DD75" s="107">
        <f t="shared" si="124"/>
        <v>0</v>
      </c>
      <c r="DE75" s="107">
        <f t="shared" si="125"/>
        <v>0</v>
      </c>
      <c r="DF75" s="107">
        <f t="shared" si="126"/>
        <v>0</v>
      </c>
      <c r="DG75" s="107">
        <f t="shared" si="127"/>
        <v>0</v>
      </c>
      <c r="DH75" s="107">
        <f t="shared" si="128"/>
        <v>0</v>
      </c>
      <c r="DI75" s="107">
        <f t="shared" si="129"/>
        <v>0</v>
      </c>
      <c r="DJ75" s="107">
        <f t="shared" si="130"/>
        <v>0</v>
      </c>
      <c r="DK75" s="107">
        <f t="shared" si="131"/>
        <v>0</v>
      </c>
      <c r="DL75" s="107">
        <f t="shared" si="132"/>
        <v>0</v>
      </c>
      <c r="DM75" s="107">
        <f t="shared" si="133"/>
        <v>0</v>
      </c>
      <c r="DN75" s="107">
        <f t="shared" si="134"/>
        <v>0</v>
      </c>
      <c r="DO75" s="107">
        <f t="shared" si="135"/>
        <v>0</v>
      </c>
      <c r="DP75" s="107">
        <f t="shared" si="136"/>
        <v>0</v>
      </c>
      <c r="DQ75" s="107">
        <f t="shared" si="137"/>
        <v>0</v>
      </c>
      <c r="DR75" s="107">
        <f t="shared" si="138"/>
        <v>0</v>
      </c>
      <c r="DS75" s="107">
        <f t="shared" si="139"/>
        <v>0</v>
      </c>
      <c r="DT75" s="107">
        <f t="shared" si="140"/>
        <v>0</v>
      </c>
      <c r="DU75" s="107">
        <f t="shared" si="141"/>
        <v>0</v>
      </c>
      <c r="DV75" s="107">
        <f t="shared" si="142"/>
        <v>0</v>
      </c>
      <c r="DW75" s="107">
        <f t="shared" si="143"/>
        <v>0</v>
      </c>
      <c r="DX75" s="107">
        <f t="shared" si="144"/>
        <v>0</v>
      </c>
      <c r="DY75" s="107">
        <f t="shared" si="145"/>
        <v>0</v>
      </c>
      <c r="DZ75" s="107">
        <f t="shared" si="146"/>
        <v>0</v>
      </c>
      <c r="EA75" s="107">
        <f t="shared" si="147"/>
        <v>0</v>
      </c>
      <c r="EB75" s="107">
        <f t="shared" si="148"/>
        <v>0</v>
      </c>
      <c r="EC75" s="107">
        <f t="shared" si="149"/>
        <v>0</v>
      </c>
      <c r="ED75" s="107">
        <f t="shared" si="150"/>
        <v>0</v>
      </c>
      <c r="EE75" s="107">
        <f t="shared" si="151"/>
        <v>0</v>
      </c>
      <c r="EF75" s="107">
        <f t="shared" si="152"/>
        <v>0</v>
      </c>
      <c r="EG75" s="107">
        <f t="shared" si="153"/>
        <v>0</v>
      </c>
      <c r="EH75" s="107">
        <f t="shared" si="84"/>
        <v>0</v>
      </c>
      <c r="EI75" s="107">
        <f t="shared" si="85"/>
        <v>0</v>
      </c>
      <c r="EJ75" s="107">
        <f t="shared" si="86"/>
        <v>0</v>
      </c>
      <c r="EK75" s="107">
        <f t="shared" si="87"/>
        <v>0</v>
      </c>
      <c r="EL75" s="107">
        <f t="shared" si="88"/>
        <v>0</v>
      </c>
      <c r="EM75" s="107">
        <f t="shared" si="89"/>
        <v>0</v>
      </c>
      <c r="EN75" s="107">
        <f t="shared" si="90"/>
        <v>0</v>
      </c>
      <c r="EO75" s="107">
        <f t="shared" si="91"/>
        <v>0</v>
      </c>
      <c r="EP75" s="107">
        <f t="shared" si="92"/>
        <v>0</v>
      </c>
      <c r="EQ75" s="107">
        <f t="shared" si="93"/>
        <v>0</v>
      </c>
    </row>
    <row r="76" spans="2:147" x14ac:dyDescent="0.2">
      <c r="B76" s="126">
        <f t="shared" si="97"/>
        <v>1</v>
      </c>
      <c r="C76" s="126" t="str">
        <f t="shared" ca="1" si="154"/>
        <v/>
      </c>
      <c r="D76" s="126" t="str">
        <f t="shared" ca="1" si="98"/>
        <v/>
      </c>
      <c r="E76" s="126"/>
      <c r="F76" s="127" t="str">
        <f ca="1">OFFSET(prihlasky!$H$1,$CB76,0)</f>
        <v/>
      </c>
      <c r="G76" s="127" t="str">
        <f ca="1">IF(OFFSET(prihlasky!$B$1,$CB76,0)="","",(OFFSET(prihlasky!$B$1,$CB76,0)))</f>
        <v/>
      </c>
      <c r="H76" s="127">
        <f ca="1">OFFSET(prihlasky!$I$1,$CB76,0)</f>
        <v>0</v>
      </c>
      <c r="I76" s="127" t="str">
        <f ca="1">UPPER(OFFSET(prihlasky!$A$1,$CB76,0))</f>
        <v/>
      </c>
      <c r="J76" s="127">
        <f t="shared" si="99"/>
        <v>0</v>
      </c>
      <c r="K76" s="159">
        <f t="shared" si="82"/>
        <v>0</v>
      </c>
      <c r="L76" s="131">
        <f t="shared" ca="1" si="100"/>
        <v>0</v>
      </c>
      <c r="M76" s="130" t="str">
        <f ca="1">IF(OR(K76=0,ISERROR(MATCH(I76,TKoef!E:E,0))),"",MATCH(I76,TKoef!E:E,0)-1)</f>
        <v/>
      </c>
      <c r="N76" s="129" t="str">
        <f ca="1">IF(M76="","",OFFSET(TKoef!$B$1,M76,0))</f>
        <v/>
      </c>
      <c r="O76" s="22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209"/>
      <c r="BO76" s="160"/>
      <c r="BP76" s="160"/>
      <c r="BQ76" s="160"/>
      <c r="BR76" s="160"/>
      <c r="BS76" s="160"/>
      <c r="BT76" s="160"/>
      <c r="BU76" s="160"/>
      <c r="BV76" s="160"/>
      <c r="BW76" s="160"/>
      <c r="BX76" s="160"/>
      <c r="BY76" s="71">
        <f t="shared" si="101"/>
        <v>0</v>
      </c>
      <c r="BZ76" s="26">
        <f t="shared" si="102"/>
        <v>0</v>
      </c>
      <c r="CB76" s="39">
        <v>68</v>
      </c>
      <c r="CC76" s="16">
        <f t="shared" si="83"/>
        <v>0</v>
      </c>
      <c r="CD76" s="51">
        <f t="shared" ca="1" si="96"/>
        <v>0</v>
      </c>
      <c r="CE76" s="51">
        <f t="shared" ca="1" si="96"/>
        <v>0</v>
      </c>
      <c r="CF76" s="51">
        <f t="shared" ca="1" si="96"/>
        <v>0</v>
      </c>
      <c r="CG76" s="51">
        <f t="shared" ca="1" si="103"/>
        <v>0</v>
      </c>
      <c r="CH76" s="51"/>
      <c r="CI76" s="195">
        <f t="shared" si="104"/>
        <v>0</v>
      </c>
      <c r="CJ76" s="195">
        <f t="shared" si="105"/>
        <v>0</v>
      </c>
      <c r="CK76" s="195">
        <f t="shared" si="106"/>
        <v>0</v>
      </c>
      <c r="CL76" s="195">
        <f t="shared" si="107"/>
        <v>0</v>
      </c>
      <c r="CM76" s="195">
        <f t="shared" si="108"/>
        <v>0</v>
      </c>
      <c r="CN76" s="195">
        <f t="shared" si="109"/>
        <v>0</v>
      </c>
      <c r="CO76" s="195">
        <f t="shared" si="110"/>
        <v>0</v>
      </c>
      <c r="CP76" s="195">
        <f t="shared" si="111"/>
        <v>0</v>
      </c>
      <c r="CQ76" s="195">
        <f t="shared" si="112"/>
        <v>0</v>
      </c>
      <c r="CR76" s="195">
        <f t="shared" si="113"/>
        <v>0</v>
      </c>
      <c r="CT76" s="107">
        <f t="shared" si="114"/>
        <v>0</v>
      </c>
      <c r="CU76" s="107">
        <f t="shared" si="115"/>
        <v>0</v>
      </c>
      <c r="CV76" s="107">
        <f t="shared" si="116"/>
        <v>0</v>
      </c>
      <c r="CW76" s="107">
        <f t="shared" si="117"/>
        <v>0</v>
      </c>
      <c r="CX76" s="107">
        <f t="shared" si="118"/>
        <v>0</v>
      </c>
      <c r="CY76" s="107">
        <f t="shared" si="119"/>
        <v>0</v>
      </c>
      <c r="CZ76" s="107">
        <f t="shared" si="120"/>
        <v>0</v>
      </c>
      <c r="DA76" s="107">
        <f t="shared" si="121"/>
        <v>0</v>
      </c>
      <c r="DB76" s="107">
        <f t="shared" si="122"/>
        <v>0</v>
      </c>
      <c r="DC76" s="107">
        <f t="shared" si="123"/>
        <v>0</v>
      </c>
      <c r="DD76" s="107">
        <f t="shared" si="124"/>
        <v>0</v>
      </c>
      <c r="DE76" s="107">
        <f t="shared" si="125"/>
        <v>0</v>
      </c>
      <c r="DF76" s="107">
        <f t="shared" si="126"/>
        <v>0</v>
      </c>
      <c r="DG76" s="107">
        <f t="shared" si="127"/>
        <v>0</v>
      </c>
      <c r="DH76" s="107">
        <f t="shared" si="128"/>
        <v>0</v>
      </c>
      <c r="DI76" s="107">
        <f t="shared" si="129"/>
        <v>0</v>
      </c>
      <c r="DJ76" s="107">
        <f t="shared" si="130"/>
        <v>0</v>
      </c>
      <c r="DK76" s="107">
        <f t="shared" si="131"/>
        <v>0</v>
      </c>
      <c r="DL76" s="107">
        <f t="shared" si="132"/>
        <v>0</v>
      </c>
      <c r="DM76" s="107">
        <f t="shared" si="133"/>
        <v>0</v>
      </c>
      <c r="DN76" s="107">
        <f t="shared" si="134"/>
        <v>0</v>
      </c>
      <c r="DO76" s="107">
        <f t="shared" si="135"/>
        <v>0</v>
      </c>
      <c r="DP76" s="107">
        <f t="shared" si="136"/>
        <v>0</v>
      </c>
      <c r="DQ76" s="107">
        <f t="shared" si="137"/>
        <v>0</v>
      </c>
      <c r="DR76" s="107">
        <f t="shared" si="138"/>
        <v>0</v>
      </c>
      <c r="DS76" s="107">
        <f t="shared" si="139"/>
        <v>0</v>
      </c>
      <c r="DT76" s="107">
        <f t="shared" si="140"/>
        <v>0</v>
      </c>
      <c r="DU76" s="107">
        <f t="shared" si="141"/>
        <v>0</v>
      </c>
      <c r="DV76" s="107">
        <f t="shared" si="142"/>
        <v>0</v>
      </c>
      <c r="DW76" s="107">
        <f t="shared" si="143"/>
        <v>0</v>
      </c>
      <c r="DX76" s="107">
        <f t="shared" si="144"/>
        <v>0</v>
      </c>
      <c r="DY76" s="107">
        <f t="shared" si="145"/>
        <v>0</v>
      </c>
      <c r="DZ76" s="107">
        <f t="shared" si="146"/>
        <v>0</v>
      </c>
      <c r="EA76" s="107">
        <f t="shared" si="147"/>
        <v>0</v>
      </c>
      <c r="EB76" s="107">
        <f t="shared" si="148"/>
        <v>0</v>
      </c>
      <c r="EC76" s="107">
        <f t="shared" si="149"/>
        <v>0</v>
      </c>
      <c r="ED76" s="107">
        <f t="shared" si="150"/>
        <v>0</v>
      </c>
      <c r="EE76" s="107">
        <f t="shared" si="151"/>
        <v>0</v>
      </c>
      <c r="EF76" s="107">
        <f t="shared" si="152"/>
        <v>0</v>
      </c>
      <c r="EG76" s="107">
        <f t="shared" si="153"/>
        <v>0</v>
      </c>
      <c r="EH76" s="107">
        <f t="shared" si="84"/>
        <v>0</v>
      </c>
      <c r="EI76" s="107">
        <f t="shared" si="85"/>
        <v>0</v>
      </c>
      <c r="EJ76" s="107">
        <f t="shared" si="86"/>
        <v>0</v>
      </c>
      <c r="EK76" s="107">
        <f t="shared" si="87"/>
        <v>0</v>
      </c>
      <c r="EL76" s="107">
        <f t="shared" si="88"/>
        <v>0</v>
      </c>
      <c r="EM76" s="107">
        <f t="shared" si="89"/>
        <v>0</v>
      </c>
      <c r="EN76" s="107">
        <f t="shared" si="90"/>
        <v>0</v>
      </c>
      <c r="EO76" s="107">
        <f t="shared" si="91"/>
        <v>0</v>
      </c>
      <c r="EP76" s="107">
        <f t="shared" si="92"/>
        <v>0</v>
      </c>
      <c r="EQ76" s="107">
        <f t="shared" si="93"/>
        <v>0</v>
      </c>
    </row>
    <row r="77" spans="2:147" x14ac:dyDescent="0.2">
      <c r="B77" s="126">
        <f t="shared" si="97"/>
        <v>1</v>
      </c>
      <c r="C77" s="126" t="str">
        <f t="shared" ca="1" si="154"/>
        <v/>
      </c>
      <c r="D77" s="126" t="str">
        <f t="shared" ca="1" si="98"/>
        <v/>
      </c>
      <c r="E77" s="126"/>
      <c r="F77" s="127" t="str">
        <f ca="1">OFFSET(prihlasky!$H$1,$CB77,0)</f>
        <v/>
      </c>
      <c r="G77" s="127" t="str">
        <f ca="1">IF(OFFSET(prihlasky!$B$1,$CB77,0)="","",(OFFSET(prihlasky!$B$1,$CB77,0)))</f>
        <v/>
      </c>
      <c r="H77" s="127">
        <f ca="1">OFFSET(prihlasky!$I$1,$CB77,0)</f>
        <v>0</v>
      </c>
      <c r="I77" s="127" t="str">
        <f ca="1">UPPER(OFFSET(prihlasky!$A$1,$CB77,0))</f>
        <v/>
      </c>
      <c r="J77" s="127">
        <f t="shared" si="99"/>
        <v>0</v>
      </c>
      <c r="K77" s="159">
        <f t="shared" si="82"/>
        <v>0</v>
      </c>
      <c r="L77" s="131">
        <f t="shared" ca="1" si="100"/>
        <v>0</v>
      </c>
      <c r="M77" s="130" t="str">
        <f ca="1">IF(OR(K77=0,ISERROR(MATCH(I77,TKoef!E:E,0))),"",MATCH(I77,TKoef!E:E,0)-1)</f>
        <v/>
      </c>
      <c r="N77" s="129" t="str">
        <f ca="1">IF(M77="","",OFFSET(TKoef!$B$1,M77,0))</f>
        <v/>
      </c>
      <c r="O77" s="22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209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71">
        <f t="shared" si="101"/>
        <v>0</v>
      </c>
      <c r="BZ77" s="26">
        <f t="shared" si="102"/>
        <v>0</v>
      </c>
      <c r="CB77" s="39">
        <v>69</v>
      </c>
      <c r="CC77" s="16">
        <f t="shared" si="83"/>
        <v>0</v>
      </c>
      <c r="CD77" s="51">
        <f t="shared" ca="1" si="96"/>
        <v>0</v>
      </c>
      <c r="CE77" s="51">
        <f t="shared" ca="1" si="96"/>
        <v>0</v>
      </c>
      <c r="CF77" s="51">
        <f t="shared" ca="1" si="96"/>
        <v>0</v>
      </c>
      <c r="CG77" s="51">
        <f t="shared" ca="1" si="103"/>
        <v>0</v>
      </c>
      <c r="CH77" s="51"/>
      <c r="CI77" s="195">
        <f t="shared" si="104"/>
        <v>0</v>
      </c>
      <c r="CJ77" s="195">
        <f t="shared" si="105"/>
        <v>0</v>
      </c>
      <c r="CK77" s="195">
        <f t="shared" si="106"/>
        <v>0</v>
      </c>
      <c r="CL77" s="195">
        <f t="shared" si="107"/>
        <v>0</v>
      </c>
      <c r="CM77" s="195">
        <f t="shared" si="108"/>
        <v>0</v>
      </c>
      <c r="CN77" s="195">
        <f t="shared" si="109"/>
        <v>0</v>
      </c>
      <c r="CO77" s="195">
        <f t="shared" si="110"/>
        <v>0</v>
      </c>
      <c r="CP77" s="195">
        <f t="shared" si="111"/>
        <v>0</v>
      </c>
      <c r="CQ77" s="195">
        <f t="shared" si="112"/>
        <v>0</v>
      </c>
      <c r="CR77" s="195">
        <f t="shared" si="113"/>
        <v>0</v>
      </c>
      <c r="CT77" s="107">
        <f t="shared" si="114"/>
        <v>0</v>
      </c>
      <c r="CU77" s="107">
        <f t="shared" si="115"/>
        <v>0</v>
      </c>
      <c r="CV77" s="107">
        <f t="shared" si="116"/>
        <v>0</v>
      </c>
      <c r="CW77" s="107">
        <f t="shared" si="117"/>
        <v>0</v>
      </c>
      <c r="CX77" s="107">
        <f t="shared" si="118"/>
        <v>0</v>
      </c>
      <c r="CY77" s="107">
        <f t="shared" si="119"/>
        <v>0</v>
      </c>
      <c r="CZ77" s="107">
        <f t="shared" si="120"/>
        <v>0</v>
      </c>
      <c r="DA77" s="107">
        <f t="shared" si="121"/>
        <v>0</v>
      </c>
      <c r="DB77" s="107">
        <f t="shared" si="122"/>
        <v>0</v>
      </c>
      <c r="DC77" s="107">
        <f t="shared" si="123"/>
        <v>0</v>
      </c>
      <c r="DD77" s="107">
        <f t="shared" si="124"/>
        <v>0</v>
      </c>
      <c r="DE77" s="107">
        <f t="shared" si="125"/>
        <v>0</v>
      </c>
      <c r="DF77" s="107">
        <f t="shared" si="126"/>
        <v>0</v>
      </c>
      <c r="DG77" s="107">
        <f t="shared" si="127"/>
        <v>0</v>
      </c>
      <c r="DH77" s="107">
        <f t="shared" si="128"/>
        <v>0</v>
      </c>
      <c r="DI77" s="107">
        <f t="shared" si="129"/>
        <v>0</v>
      </c>
      <c r="DJ77" s="107">
        <f t="shared" si="130"/>
        <v>0</v>
      </c>
      <c r="DK77" s="107">
        <f t="shared" si="131"/>
        <v>0</v>
      </c>
      <c r="DL77" s="107">
        <f t="shared" si="132"/>
        <v>0</v>
      </c>
      <c r="DM77" s="107">
        <f t="shared" si="133"/>
        <v>0</v>
      </c>
      <c r="DN77" s="107">
        <f t="shared" si="134"/>
        <v>0</v>
      </c>
      <c r="DO77" s="107">
        <f t="shared" si="135"/>
        <v>0</v>
      </c>
      <c r="DP77" s="107">
        <f t="shared" si="136"/>
        <v>0</v>
      </c>
      <c r="DQ77" s="107">
        <f t="shared" si="137"/>
        <v>0</v>
      </c>
      <c r="DR77" s="107">
        <f t="shared" si="138"/>
        <v>0</v>
      </c>
      <c r="DS77" s="107">
        <f t="shared" si="139"/>
        <v>0</v>
      </c>
      <c r="DT77" s="107">
        <f t="shared" si="140"/>
        <v>0</v>
      </c>
      <c r="DU77" s="107">
        <f t="shared" si="141"/>
        <v>0</v>
      </c>
      <c r="DV77" s="107">
        <f t="shared" si="142"/>
        <v>0</v>
      </c>
      <c r="DW77" s="107">
        <f t="shared" si="143"/>
        <v>0</v>
      </c>
      <c r="DX77" s="107">
        <f t="shared" si="144"/>
        <v>0</v>
      </c>
      <c r="DY77" s="107">
        <f t="shared" si="145"/>
        <v>0</v>
      </c>
      <c r="DZ77" s="107">
        <f t="shared" si="146"/>
        <v>0</v>
      </c>
      <c r="EA77" s="107">
        <f t="shared" si="147"/>
        <v>0</v>
      </c>
      <c r="EB77" s="107">
        <f t="shared" si="148"/>
        <v>0</v>
      </c>
      <c r="EC77" s="107">
        <f t="shared" si="149"/>
        <v>0</v>
      </c>
      <c r="ED77" s="107">
        <f t="shared" si="150"/>
        <v>0</v>
      </c>
      <c r="EE77" s="107">
        <f t="shared" si="151"/>
        <v>0</v>
      </c>
      <c r="EF77" s="107">
        <f t="shared" si="152"/>
        <v>0</v>
      </c>
      <c r="EG77" s="107">
        <f t="shared" si="153"/>
        <v>0</v>
      </c>
      <c r="EH77" s="107">
        <f t="shared" si="84"/>
        <v>0</v>
      </c>
      <c r="EI77" s="107">
        <f t="shared" si="85"/>
        <v>0</v>
      </c>
      <c r="EJ77" s="107">
        <f t="shared" si="86"/>
        <v>0</v>
      </c>
      <c r="EK77" s="107">
        <f t="shared" si="87"/>
        <v>0</v>
      </c>
      <c r="EL77" s="107">
        <f t="shared" si="88"/>
        <v>0</v>
      </c>
      <c r="EM77" s="107">
        <f t="shared" si="89"/>
        <v>0</v>
      </c>
      <c r="EN77" s="107">
        <f t="shared" si="90"/>
        <v>0</v>
      </c>
      <c r="EO77" s="107">
        <f t="shared" si="91"/>
        <v>0</v>
      </c>
      <c r="EP77" s="107">
        <f t="shared" si="92"/>
        <v>0</v>
      </c>
      <c r="EQ77" s="107">
        <f t="shared" si="93"/>
        <v>0</v>
      </c>
    </row>
    <row r="78" spans="2:147" x14ac:dyDescent="0.2">
      <c r="B78" s="126">
        <f t="shared" si="97"/>
        <v>1</v>
      </c>
      <c r="C78" s="126" t="str">
        <f t="shared" ca="1" si="154"/>
        <v/>
      </c>
      <c r="D78" s="126" t="str">
        <f t="shared" ca="1" si="98"/>
        <v/>
      </c>
      <c r="E78" s="126"/>
      <c r="F78" s="127" t="str">
        <f ca="1">OFFSET(prihlasky!$H$1,$CB78,0)</f>
        <v/>
      </c>
      <c r="G78" s="127" t="str">
        <f ca="1">IF(OFFSET(prihlasky!$B$1,$CB78,0)="","",(OFFSET(prihlasky!$B$1,$CB78,0)))</f>
        <v/>
      </c>
      <c r="H78" s="127">
        <f ca="1">OFFSET(prihlasky!$I$1,$CB78,0)</f>
        <v>0</v>
      </c>
      <c r="I78" s="127" t="str">
        <f ca="1">UPPER(OFFSET(prihlasky!$A$1,$CB78,0))</f>
        <v/>
      </c>
      <c r="J78" s="127">
        <f t="shared" si="99"/>
        <v>0</v>
      </c>
      <c r="K78" s="159">
        <f t="shared" si="82"/>
        <v>0</v>
      </c>
      <c r="L78" s="131">
        <f t="shared" ca="1" si="100"/>
        <v>0</v>
      </c>
      <c r="M78" s="130" t="str">
        <f ca="1">IF(OR(K78=0,ISERROR(MATCH(I78,TKoef!E:E,0))),"",MATCH(I78,TKoef!E:E,0)-1)</f>
        <v/>
      </c>
      <c r="N78" s="129" t="str">
        <f ca="1">IF(M78="","",OFFSET(TKoef!$B$1,M78,0))</f>
        <v/>
      </c>
      <c r="O78" s="22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209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71">
        <f t="shared" si="101"/>
        <v>0</v>
      </c>
      <c r="BZ78" s="26">
        <f t="shared" si="102"/>
        <v>0</v>
      </c>
      <c r="CB78" s="39">
        <v>70</v>
      </c>
      <c r="CC78" s="16">
        <f t="shared" si="83"/>
        <v>0</v>
      </c>
      <c r="CD78" s="51">
        <f t="shared" ca="1" si="96"/>
        <v>0</v>
      </c>
      <c r="CE78" s="51">
        <f t="shared" ca="1" si="96"/>
        <v>0</v>
      </c>
      <c r="CF78" s="51">
        <f t="shared" ca="1" si="96"/>
        <v>0</v>
      </c>
      <c r="CG78" s="51">
        <f t="shared" ca="1" si="103"/>
        <v>0</v>
      </c>
      <c r="CH78" s="51"/>
      <c r="CI78" s="195">
        <f t="shared" si="104"/>
        <v>0</v>
      </c>
      <c r="CJ78" s="195">
        <f t="shared" si="105"/>
        <v>0</v>
      </c>
      <c r="CK78" s="195">
        <f t="shared" si="106"/>
        <v>0</v>
      </c>
      <c r="CL78" s="195">
        <f t="shared" si="107"/>
        <v>0</v>
      </c>
      <c r="CM78" s="195">
        <f t="shared" si="108"/>
        <v>0</v>
      </c>
      <c r="CN78" s="195">
        <f t="shared" si="109"/>
        <v>0</v>
      </c>
      <c r="CO78" s="195">
        <f t="shared" si="110"/>
        <v>0</v>
      </c>
      <c r="CP78" s="195">
        <f t="shared" si="111"/>
        <v>0</v>
      </c>
      <c r="CQ78" s="195">
        <f t="shared" si="112"/>
        <v>0</v>
      </c>
      <c r="CR78" s="195">
        <f t="shared" si="113"/>
        <v>0</v>
      </c>
      <c r="CT78" s="107">
        <f t="shared" si="114"/>
        <v>0</v>
      </c>
      <c r="CU78" s="107">
        <f t="shared" si="115"/>
        <v>0</v>
      </c>
      <c r="CV78" s="107">
        <f t="shared" si="116"/>
        <v>0</v>
      </c>
      <c r="CW78" s="107">
        <f t="shared" si="117"/>
        <v>0</v>
      </c>
      <c r="CX78" s="107">
        <f t="shared" si="118"/>
        <v>0</v>
      </c>
      <c r="CY78" s="107">
        <f t="shared" si="119"/>
        <v>0</v>
      </c>
      <c r="CZ78" s="107">
        <f t="shared" si="120"/>
        <v>0</v>
      </c>
      <c r="DA78" s="107">
        <f t="shared" si="121"/>
        <v>0</v>
      </c>
      <c r="DB78" s="107">
        <f t="shared" si="122"/>
        <v>0</v>
      </c>
      <c r="DC78" s="107">
        <f t="shared" si="123"/>
        <v>0</v>
      </c>
      <c r="DD78" s="107">
        <f t="shared" si="124"/>
        <v>0</v>
      </c>
      <c r="DE78" s="107">
        <f t="shared" si="125"/>
        <v>0</v>
      </c>
      <c r="DF78" s="107">
        <f t="shared" si="126"/>
        <v>0</v>
      </c>
      <c r="DG78" s="107">
        <f t="shared" si="127"/>
        <v>0</v>
      </c>
      <c r="DH78" s="107">
        <f t="shared" si="128"/>
        <v>0</v>
      </c>
      <c r="DI78" s="107">
        <f t="shared" si="129"/>
        <v>0</v>
      </c>
      <c r="DJ78" s="107">
        <f t="shared" si="130"/>
        <v>0</v>
      </c>
      <c r="DK78" s="107">
        <f t="shared" si="131"/>
        <v>0</v>
      </c>
      <c r="DL78" s="107">
        <f t="shared" si="132"/>
        <v>0</v>
      </c>
      <c r="DM78" s="107">
        <f t="shared" si="133"/>
        <v>0</v>
      </c>
      <c r="DN78" s="107">
        <f t="shared" si="134"/>
        <v>0</v>
      </c>
      <c r="DO78" s="107">
        <f t="shared" si="135"/>
        <v>0</v>
      </c>
      <c r="DP78" s="107">
        <f t="shared" si="136"/>
        <v>0</v>
      </c>
      <c r="DQ78" s="107">
        <f t="shared" si="137"/>
        <v>0</v>
      </c>
      <c r="DR78" s="107">
        <f t="shared" si="138"/>
        <v>0</v>
      </c>
      <c r="DS78" s="107">
        <f t="shared" si="139"/>
        <v>0</v>
      </c>
      <c r="DT78" s="107">
        <f t="shared" si="140"/>
        <v>0</v>
      </c>
      <c r="DU78" s="107">
        <f t="shared" si="141"/>
        <v>0</v>
      </c>
      <c r="DV78" s="107">
        <f t="shared" si="142"/>
        <v>0</v>
      </c>
      <c r="DW78" s="107">
        <f t="shared" si="143"/>
        <v>0</v>
      </c>
      <c r="DX78" s="107">
        <f t="shared" si="144"/>
        <v>0</v>
      </c>
      <c r="DY78" s="107">
        <f t="shared" si="145"/>
        <v>0</v>
      </c>
      <c r="DZ78" s="107">
        <f t="shared" si="146"/>
        <v>0</v>
      </c>
      <c r="EA78" s="107">
        <f t="shared" si="147"/>
        <v>0</v>
      </c>
      <c r="EB78" s="107">
        <f t="shared" si="148"/>
        <v>0</v>
      </c>
      <c r="EC78" s="107">
        <f t="shared" si="149"/>
        <v>0</v>
      </c>
      <c r="ED78" s="107">
        <f t="shared" si="150"/>
        <v>0</v>
      </c>
      <c r="EE78" s="107">
        <f t="shared" si="151"/>
        <v>0</v>
      </c>
      <c r="EF78" s="107">
        <f t="shared" si="152"/>
        <v>0</v>
      </c>
      <c r="EG78" s="107">
        <f t="shared" si="153"/>
        <v>0</v>
      </c>
      <c r="EH78" s="107">
        <f t="shared" si="84"/>
        <v>0</v>
      </c>
      <c r="EI78" s="107">
        <f t="shared" si="85"/>
        <v>0</v>
      </c>
      <c r="EJ78" s="107">
        <f t="shared" si="86"/>
        <v>0</v>
      </c>
      <c r="EK78" s="107">
        <f t="shared" si="87"/>
        <v>0</v>
      </c>
      <c r="EL78" s="107">
        <f t="shared" si="88"/>
        <v>0</v>
      </c>
      <c r="EM78" s="107">
        <f t="shared" si="89"/>
        <v>0</v>
      </c>
      <c r="EN78" s="107">
        <f t="shared" si="90"/>
        <v>0</v>
      </c>
      <c r="EO78" s="107">
        <f t="shared" si="91"/>
        <v>0</v>
      </c>
      <c r="EP78" s="107">
        <f t="shared" si="92"/>
        <v>0</v>
      </c>
      <c r="EQ78" s="107">
        <f t="shared" si="93"/>
        <v>0</v>
      </c>
    </row>
    <row r="79" spans="2:147" x14ac:dyDescent="0.2">
      <c r="B79" s="126">
        <f t="shared" si="97"/>
        <v>1</v>
      </c>
      <c r="C79" s="126" t="str">
        <f t="shared" ca="1" si="154"/>
        <v/>
      </c>
      <c r="D79" s="126" t="str">
        <f t="shared" ca="1" si="98"/>
        <v/>
      </c>
      <c r="E79" s="126"/>
      <c r="F79" s="127" t="str">
        <f ca="1">OFFSET(prihlasky!$H$1,$CB79,0)</f>
        <v/>
      </c>
      <c r="G79" s="127" t="str">
        <f ca="1">IF(OFFSET(prihlasky!$B$1,$CB79,0)="","",(OFFSET(prihlasky!$B$1,$CB79,0)))</f>
        <v/>
      </c>
      <c r="H79" s="127">
        <f ca="1">OFFSET(prihlasky!$I$1,$CB79,0)</f>
        <v>0</v>
      </c>
      <c r="I79" s="127" t="str">
        <f ca="1">UPPER(OFFSET(prihlasky!$A$1,$CB79,0))</f>
        <v/>
      </c>
      <c r="J79" s="127">
        <f t="shared" si="99"/>
        <v>0</v>
      </c>
      <c r="K79" s="159">
        <f t="shared" si="82"/>
        <v>0</v>
      </c>
      <c r="L79" s="131">
        <f t="shared" ca="1" si="100"/>
        <v>0</v>
      </c>
      <c r="M79" s="130" t="str">
        <f ca="1">IF(OR(K79=0,ISERROR(MATCH(I79,TKoef!E:E,0))),"",MATCH(I79,TKoef!E:E,0)-1)</f>
        <v/>
      </c>
      <c r="N79" s="129" t="str">
        <f ca="1">IF(M79="","",OFFSET(TKoef!$B$1,M79,0))</f>
        <v/>
      </c>
      <c r="O79" s="22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209"/>
      <c r="BO79" s="160"/>
      <c r="BP79" s="160"/>
      <c r="BQ79" s="160"/>
      <c r="BR79" s="160"/>
      <c r="BS79" s="160"/>
      <c r="BT79" s="160"/>
      <c r="BU79" s="160"/>
      <c r="BV79" s="160"/>
      <c r="BW79" s="160"/>
      <c r="BX79" s="160"/>
      <c r="BY79" s="71">
        <f t="shared" si="101"/>
        <v>0</v>
      </c>
      <c r="BZ79" s="26">
        <f t="shared" si="102"/>
        <v>0</v>
      </c>
      <c r="CB79" s="39">
        <v>71</v>
      </c>
      <c r="CC79" s="16">
        <f t="shared" si="83"/>
        <v>0</v>
      </c>
      <c r="CD79" s="51">
        <f t="shared" ca="1" si="96"/>
        <v>0</v>
      </c>
      <c r="CE79" s="51">
        <f t="shared" ca="1" si="96"/>
        <v>0</v>
      </c>
      <c r="CF79" s="51">
        <f t="shared" ca="1" si="96"/>
        <v>0</v>
      </c>
      <c r="CG79" s="51">
        <f t="shared" ca="1" si="103"/>
        <v>0</v>
      </c>
      <c r="CH79" s="51"/>
      <c r="CI79" s="195">
        <f t="shared" si="104"/>
        <v>0</v>
      </c>
      <c r="CJ79" s="195">
        <f t="shared" si="105"/>
        <v>0</v>
      </c>
      <c r="CK79" s="195">
        <f t="shared" si="106"/>
        <v>0</v>
      </c>
      <c r="CL79" s="195">
        <f t="shared" si="107"/>
        <v>0</v>
      </c>
      <c r="CM79" s="195">
        <f t="shared" si="108"/>
        <v>0</v>
      </c>
      <c r="CN79" s="195">
        <f t="shared" si="109"/>
        <v>0</v>
      </c>
      <c r="CO79" s="195">
        <f t="shared" si="110"/>
        <v>0</v>
      </c>
      <c r="CP79" s="195">
        <f t="shared" si="111"/>
        <v>0</v>
      </c>
      <c r="CQ79" s="195">
        <f t="shared" si="112"/>
        <v>0</v>
      </c>
      <c r="CR79" s="195">
        <f t="shared" si="113"/>
        <v>0</v>
      </c>
      <c r="CT79" s="107">
        <f t="shared" si="114"/>
        <v>0</v>
      </c>
      <c r="CU79" s="107">
        <f t="shared" si="115"/>
        <v>0</v>
      </c>
      <c r="CV79" s="107">
        <f t="shared" si="116"/>
        <v>0</v>
      </c>
      <c r="CW79" s="107">
        <f t="shared" si="117"/>
        <v>0</v>
      </c>
      <c r="CX79" s="107">
        <f t="shared" si="118"/>
        <v>0</v>
      </c>
      <c r="CY79" s="107">
        <f t="shared" si="119"/>
        <v>0</v>
      </c>
      <c r="CZ79" s="107">
        <f t="shared" si="120"/>
        <v>0</v>
      </c>
      <c r="DA79" s="107">
        <f t="shared" si="121"/>
        <v>0</v>
      </c>
      <c r="DB79" s="107">
        <f t="shared" si="122"/>
        <v>0</v>
      </c>
      <c r="DC79" s="107">
        <f t="shared" si="123"/>
        <v>0</v>
      </c>
      <c r="DD79" s="107">
        <f t="shared" si="124"/>
        <v>0</v>
      </c>
      <c r="DE79" s="107">
        <f t="shared" si="125"/>
        <v>0</v>
      </c>
      <c r="DF79" s="107">
        <f t="shared" si="126"/>
        <v>0</v>
      </c>
      <c r="DG79" s="107">
        <f t="shared" si="127"/>
        <v>0</v>
      </c>
      <c r="DH79" s="107">
        <f t="shared" si="128"/>
        <v>0</v>
      </c>
      <c r="DI79" s="107">
        <f t="shared" si="129"/>
        <v>0</v>
      </c>
      <c r="DJ79" s="107">
        <f t="shared" si="130"/>
        <v>0</v>
      </c>
      <c r="DK79" s="107">
        <f t="shared" si="131"/>
        <v>0</v>
      </c>
      <c r="DL79" s="107">
        <f t="shared" si="132"/>
        <v>0</v>
      </c>
      <c r="DM79" s="107">
        <f t="shared" si="133"/>
        <v>0</v>
      </c>
      <c r="DN79" s="107">
        <f t="shared" si="134"/>
        <v>0</v>
      </c>
      <c r="DO79" s="107">
        <f t="shared" si="135"/>
        <v>0</v>
      </c>
      <c r="DP79" s="107">
        <f t="shared" si="136"/>
        <v>0</v>
      </c>
      <c r="DQ79" s="107">
        <f t="shared" si="137"/>
        <v>0</v>
      </c>
      <c r="DR79" s="107">
        <f t="shared" si="138"/>
        <v>0</v>
      </c>
      <c r="DS79" s="107">
        <f t="shared" si="139"/>
        <v>0</v>
      </c>
      <c r="DT79" s="107">
        <f t="shared" si="140"/>
        <v>0</v>
      </c>
      <c r="DU79" s="107">
        <f t="shared" si="141"/>
        <v>0</v>
      </c>
      <c r="DV79" s="107">
        <f t="shared" si="142"/>
        <v>0</v>
      </c>
      <c r="DW79" s="107">
        <f t="shared" si="143"/>
        <v>0</v>
      </c>
      <c r="DX79" s="107">
        <f t="shared" si="144"/>
        <v>0</v>
      </c>
      <c r="DY79" s="107">
        <f t="shared" si="145"/>
        <v>0</v>
      </c>
      <c r="DZ79" s="107">
        <f t="shared" si="146"/>
        <v>0</v>
      </c>
      <c r="EA79" s="107">
        <f t="shared" si="147"/>
        <v>0</v>
      </c>
      <c r="EB79" s="107">
        <f t="shared" si="148"/>
        <v>0</v>
      </c>
      <c r="EC79" s="107">
        <f t="shared" si="149"/>
        <v>0</v>
      </c>
      <c r="ED79" s="107">
        <f t="shared" si="150"/>
        <v>0</v>
      </c>
      <c r="EE79" s="107">
        <f t="shared" si="151"/>
        <v>0</v>
      </c>
      <c r="EF79" s="107">
        <f t="shared" si="152"/>
        <v>0</v>
      </c>
      <c r="EG79" s="107">
        <f t="shared" si="153"/>
        <v>0</v>
      </c>
      <c r="EH79" s="107">
        <f t="shared" si="84"/>
        <v>0</v>
      </c>
      <c r="EI79" s="107">
        <f t="shared" si="85"/>
        <v>0</v>
      </c>
      <c r="EJ79" s="107">
        <f t="shared" si="86"/>
        <v>0</v>
      </c>
      <c r="EK79" s="107">
        <f t="shared" si="87"/>
        <v>0</v>
      </c>
      <c r="EL79" s="107">
        <f t="shared" si="88"/>
        <v>0</v>
      </c>
      <c r="EM79" s="107">
        <f t="shared" si="89"/>
        <v>0</v>
      </c>
      <c r="EN79" s="107">
        <f t="shared" si="90"/>
        <v>0</v>
      </c>
      <c r="EO79" s="107">
        <f t="shared" si="91"/>
        <v>0</v>
      </c>
      <c r="EP79" s="107">
        <f t="shared" si="92"/>
        <v>0</v>
      </c>
      <c r="EQ79" s="107">
        <f t="shared" si="93"/>
        <v>0</v>
      </c>
    </row>
    <row r="80" spans="2:147" x14ac:dyDescent="0.2">
      <c r="B80" s="126">
        <f t="shared" si="97"/>
        <v>1</v>
      </c>
      <c r="C80" s="126" t="str">
        <f t="shared" ca="1" si="154"/>
        <v/>
      </c>
      <c r="D80" s="126" t="str">
        <f t="shared" ca="1" si="98"/>
        <v/>
      </c>
      <c r="E80" s="126"/>
      <c r="F80" s="127" t="str">
        <f ca="1">OFFSET(prihlasky!$H$1,$CB80,0)</f>
        <v/>
      </c>
      <c r="G80" s="127" t="str">
        <f ca="1">IF(OFFSET(prihlasky!$B$1,$CB80,0)="","",(OFFSET(prihlasky!$B$1,$CB80,0)))</f>
        <v/>
      </c>
      <c r="H80" s="127">
        <f ca="1">OFFSET(prihlasky!$I$1,$CB80,0)</f>
        <v>0</v>
      </c>
      <c r="I80" s="127" t="str">
        <f ca="1">UPPER(OFFSET(prihlasky!$A$1,$CB80,0))</f>
        <v/>
      </c>
      <c r="J80" s="127">
        <f t="shared" si="99"/>
        <v>0</v>
      </c>
      <c r="K80" s="159">
        <f t="shared" si="82"/>
        <v>0</v>
      </c>
      <c r="L80" s="131">
        <f t="shared" ca="1" si="100"/>
        <v>0</v>
      </c>
      <c r="M80" s="130" t="str">
        <f ca="1">IF(OR(K80=0,ISERROR(MATCH(I80,TKoef!E:E,0))),"",MATCH(I80,TKoef!E:E,0)-1)</f>
        <v/>
      </c>
      <c r="N80" s="129" t="str">
        <f ca="1">IF(M80="","",OFFSET(TKoef!$B$1,M80,0))</f>
        <v/>
      </c>
      <c r="O80" s="22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209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71">
        <f t="shared" si="101"/>
        <v>0</v>
      </c>
      <c r="BZ80" s="26">
        <f t="shared" si="102"/>
        <v>0</v>
      </c>
      <c r="CB80" s="39">
        <v>72</v>
      </c>
      <c r="CC80" s="16">
        <f t="shared" si="83"/>
        <v>0</v>
      </c>
      <c r="CD80" s="51">
        <f t="shared" ca="1" si="96"/>
        <v>0</v>
      </c>
      <c r="CE80" s="51">
        <f t="shared" ca="1" si="96"/>
        <v>0</v>
      </c>
      <c r="CF80" s="51">
        <f t="shared" ca="1" si="96"/>
        <v>0</v>
      </c>
      <c r="CG80" s="51">
        <f t="shared" ca="1" si="103"/>
        <v>0</v>
      </c>
      <c r="CH80" s="51"/>
      <c r="CI80" s="195">
        <f t="shared" si="104"/>
        <v>0</v>
      </c>
      <c r="CJ80" s="195">
        <f t="shared" si="105"/>
        <v>0</v>
      </c>
      <c r="CK80" s="195">
        <f t="shared" si="106"/>
        <v>0</v>
      </c>
      <c r="CL80" s="195">
        <f t="shared" si="107"/>
        <v>0</v>
      </c>
      <c r="CM80" s="195">
        <f t="shared" si="108"/>
        <v>0</v>
      </c>
      <c r="CN80" s="195">
        <f t="shared" si="109"/>
        <v>0</v>
      </c>
      <c r="CO80" s="195">
        <f t="shared" si="110"/>
        <v>0</v>
      </c>
      <c r="CP80" s="195">
        <f t="shared" si="111"/>
        <v>0</v>
      </c>
      <c r="CQ80" s="195">
        <f t="shared" si="112"/>
        <v>0</v>
      </c>
      <c r="CR80" s="195">
        <f t="shared" si="113"/>
        <v>0</v>
      </c>
      <c r="CT80" s="107">
        <f t="shared" si="114"/>
        <v>0</v>
      </c>
      <c r="CU80" s="107">
        <f t="shared" si="115"/>
        <v>0</v>
      </c>
      <c r="CV80" s="107">
        <f t="shared" si="116"/>
        <v>0</v>
      </c>
      <c r="CW80" s="107">
        <f t="shared" si="117"/>
        <v>0</v>
      </c>
      <c r="CX80" s="107">
        <f t="shared" si="118"/>
        <v>0</v>
      </c>
      <c r="CY80" s="107">
        <f t="shared" si="119"/>
        <v>0</v>
      </c>
      <c r="CZ80" s="107">
        <f t="shared" si="120"/>
        <v>0</v>
      </c>
      <c r="DA80" s="107">
        <f t="shared" si="121"/>
        <v>0</v>
      </c>
      <c r="DB80" s="107">
        <f t="shared" si="122"/>
        <v>0</v>
      </c>
      <c r="DC80" s="107">
        <f t="shared" si="123"/>
        <v>0</v>
      </c>
      <c r="DD80" s="107">
        <f t="shared" si="124"/>
        <v>0</v>
      </c>
      <c r="DE80" s="107">
        <f t="shared" si="125"/>
        <v>0</v>
      </c>
      <c r="DF80" s="107">
        <f t="shared" si="126"/>
        <v>0</v>
      </c>
      <c r="DG80" s="107">
        <f t="shared" si="127"/>
        <v>0</v>
      </c>
      <c r="DH80" s="107">
        <f t="shared" si="128"/>
        <v>0</v>
      </c>
      <c r="DI80" s="107">
        <f t="shared" si="129"/>
        <v>0</v>
      </c>
      <c r="DJ80" s="107">
        <f t="shared" si="130"/>
        <v>0</v>
      </c>
      <c r="DK80" s="107">
        <f t="shared" si="131"/>
        <v>0</v>
      </c>
      <c r="DL80" s="107">
        <f t="shared" si="132"/>
        <v>0</v>
      </c>
      <c r="DM80" s="107">
        <f t="shared" si="133"/>
        <v>0</v>
      </c>
      <c r="DN80" s="107">
        <f t="shared" si="134"/>
        <v>0</v>
      </c>
      <c r="DO80" s="107">
        <f t="shared" si="135"/>
        <v>0</v>
      </c>
      <c r="DP80" s="107">
        <f t="shared" si="136"/>
        <v>0</v>
      </c>
      <c r="DQ80" s="107">
        <f t="shared" si="137"/>
        <v>0</v>
      </c>
      <c r="DR80" s="107">
        <f t="shared" si="138"/>
        <v>0</v>
      </c>
      <c r="DS80" s="107">
        <f t="shared" si="139"/>
        <v>0</v>
      </c>
      <c r="DT80" s="107">
        <f t="shared" si="140"/>
        <v>0</v>
      </c>
      <c r="DU80" s="107">
        <f t="shared" si="141"/>
        <v>0</v>
      </c>
      <c r="DV80" s="107">
        <f t="shared" si="142"/>
        <v>0</v>
      </c>
      <c r="DW80" s="107">
        <f t="shared" si="143"/>
        <v>0</v>
      </c>
      <c r="DX80" s="107">
        <f t="shared" si="144"/>
        <v>0</v>
      </c>
      <c r="DY80" s="107">
        <f t="shared" si="145"/>
        <v>0</v>
      </c>
      <c r="DZ80" s="107">
        <f t="shared" si="146"/>
        <v>0</v>
      </c>
      <c r="EA80" s="107">
        <f t="shared" si="147"/>
        <v>0</v>
      </c>
      <c r="EB80" s="107">
        <f t="shared" si="148"/>
        <v>0</v>
      </c>
      <c r="EC80" s="107">
        <f t="shared" si="149"/>
        <v>0</v>
      </c>
      <c r="ED80" s="107">
        <f t="shared" si="150"/>
        <v>0</v>
      </c>
      <c r="EE80" s="107">
        <f t="shared" si="151"/>
        <v>0</v>
      </c>
      <c r="EF80" s="107">
        <f t="shared" si="152"/>
        <v>0</v>
      </c>
      <c r="EG80" s="107">
        <f t="shared" si="153"/>
        <v>0</v>
      </c>
      <c r="EH80" s="107">
        <f t="shared" si="84"/>
        <v>0</v>
      </c>
      <c r="EI80" s="107">
        <f t="shared" si="85"/>
        <v>0</v>
      </c>
      <c r="EJ80" s="107">
        <f t="shared" si="86"/>
        <v>0</v>
      </c>
      <c r="EK80" s="107">
        <f t="shared" si="87"/>
        <v>0</v>
      </c>
      <c r="EL80" s="107">
        <f t="shared" si="88"/>
        <v>0</v>
      </c>
      <c r="EM80" s="107">
        <f t="shared" si="89"/>
        <v>0</v>
      </c>
      <c r="EN80" s="107">
        <f t="shared" si="90"/>
        <v>0</v>
      </c>
      <c r="EO80" s="107">
        <f t="shared" si="91"/>
        <v>0</v>
      </c>
      <c r="EP80" s="107">
        <f t="shared" si="92"/>
        <v>0</v>
      </c>
      <c r="EQ80" s="107">
        <f t="shared" si="93"/>
        <v>0</v>
      </c>
    </row>
    <row r="81" spans="2:147" x14ac:dyDescent="0.2">
      <c r="B81" s="126">
        <f t="shared" si="97"/>
        <v>1</v>
      </c>
      <c r="C81" s="126" t="str">
        <f t="shared" ca="1" si="154"/>
        <v/>
      </c>
      <c r="D81" s="126" t="str">
        <f t="shared" ca="1" si="98"/>
        <v/>
      </c>
      <c r="E81" s="126"/>
      <c r="F81" s="127" t="str">
        <f ca="1">OFFSET(prihlasky!$H$1,$CB81,0)</f>
        <v/>
      </c>
      <c r="G81" s="127" t="str">
        <f ca="1">IF(OFFSET(prihlasky!$B$1,$CB81,0)="","",(OFFSET(prihlasky!$B$1,$CB81,0)))</f>
        <v/>
      </c>
      <c r="H81" s="127">
        <f ca="1">OFFSET(prihlasky!$I$1,$CB81,0)</f>
        <v>0</v>
      </c>
      <c r="I81" s="127" t="str">
        <f ca="1">UPPER(OFFSET(prihlasky!$A$1,$CB81,0))</f>
        <v/>
      </c>
      <c r="J81" s="127">
        <f t="shared" si="99"/>
        <v>0</v>
      </c>
      <c r="K81" s="159">
        <f t="shared" si="82"/>
        <v>0</v>
      </c>
      <c r="L81" s="131">
        <f t="shared" ca="1" si="100"/>
        <v>0</v>
      </c>
      <c r="M81" s="130" t="str">
        <f ca="1">IF(OR(K81=0,ISERROR(MATCH(I81,TKoef!E:E,0))),"",MATCH(I81,TKoef!E:E,0)-1)</f>
        <v/>
      </c>
      <c r="N81" s="129" t="str">
        <f ca="1">IF(M81="","",OFFSET(TKoef!$B$1,M81,0))</f>
        <v/>
      </c>
      <c r="O81" s="22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209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71">
        <f t="shared" si="101"/>
        <v>0</v>
      </c>
      <c r="BZ81" s="26">
        <f t="shared" si="102"/>
        <v>0</v>
      </c>
      <c r="CB81" s="39">
        <v>73</v>
      </c>
      <c r="CC81" s="16">
        <f t="shared" si="83"/>
        <v>0</v>
      </c>
      <c r="CD81" s="51">
        <f t="shared" ca="1" si="96"/>
        <v>0</v>
      </c>
      <c r="CE81" s="51">
        <f t="shared" ca="1" si="96"/>
        <v>0</v>
      </c>
      <c r="CF81" s="51">
        <f t="shared" ca="1" si="96"/>
        <v>0</v>
      </c>
      <c r="CG81" s="51">
        <f t="shared" ca="1" si="103"/>
        <v>0</v>
      </c>
      <c r="CH81" s="51"/>
      <c r="CI81" s="195">
        <f t="shared" si="104"/>
        <v>0</v>
      </c>
      <c r="CJ81" s="195">
        <f t="shared" si="105"/>
        <v>0</v>
      </c>
      <c r="CK81" s="195">
        <f t="shared" si="106"/>
        <v>0</v>
      </c>
      <c r="CL81" s="195">
        <f t="shared" si="107"/>
        <v>0</v>
      </c>
      <c r="CM81" s="195">
        <f t="shared" si="108"/>
        <v>0</v>
      </c>
      <c r="CN81" s="195">
        <f t="shared" si="109"/>
        <v>0</v>
      </c>
      <c r="CO81" s="195">
        <f t="shared" si="110"/>
        <v>0</v>
      </c>
      <c r="CP81" s="195">
        <f t="shared" si="111"/>
        <v>0</v>
      </c>
      <c r="CQ81" s="195">
        <f t="shared" si="112"/>
        <v>0</v>
      </c>
      <c r="CR81" s="195">
        <f t="shared" si="113"/>
        <v>0</v>
      </c>
      <c r="CT81" s="107">
        <f t="shared" si="114"/>
        <v>0</v>
      </c>
      <c r="CU81" s="107">
        <f t="shared" si="115"/>
        <v>0</v>
      </c>
      <c r="CV81" s="107">
        <f t="shared" si="116"/>
        <v>0</v>
      </c>
      <c r="CW81" s="107">
        <f t="shared" si="117"/>
        <v>0</v>
      </c>
      <c r="CX81" s="107">
        <f t="shared" si="118"/>
        <v>0</v>
      </c>
      <c r="CY81" s="107">
        <f t="shared" si="119"/>
        <v>0</v>
      </c>
      <c r="CZ81" s="107">
        <f t="shared" si="120"/>
        <v>0</v>
      </c>
      <c r="DA81" s="107">
        <f t="shared" si="121"/>
        <v>0</v>
      </c>
      <c r="DB81" s="107">
        <f t="shared" si="122"/>
        <v>0</v>
      </c>
      <c r="DC81" s="107">
        <f t="shared" si="123"/>
        <v>0</v>
      </c>
      <c r="DD81" s="107">
        <f t="shared" si="124"/>
        <v>0</v>
      </c>
      <c r="DE81" s="107">
        <f t="shared" si="125"/>
        <v>0</v>
      </c>
      <c r="DF81" s="107">
        <f t="shared" si="126"/>
        <v>0</v>
      </c>
      <c r="DG81" s="107">
        <f t="shared" si="127"/>
        <v>0</v>
      </c>
      <c r="DH81" s="107">
        <f t="shared" si="128"/>
        <v>0</v>
      </c>
      <c r="DI81" s="107">
        <f t="shared" si="129"/>
        <v>0</v>
      </c>
      <c r="DJ81" s="107">
        <f t="shared" si="130"/>
        <v>0</v>
      </c>
      <c r="DK81" s="107">
        <f t="shared" si="131"/>
        <v>0</v>
      </c>
      <c r="DL81" s="107">
        <f t="shared" si="132"/>
        <v>0</v>
      </c>
      <c r="DM81" s="107">
        <f t="shared" si="133"/>
        <v>0</v>
      </c>
      <c r="DN81" s="107">
        <f t="shared" si="134"/>
        <v>0</v>
      </c>
      <c r="DO81" s="107">
        <f t="shared" si="135"/>
        <v>0</v>
      </c>
      <c r="DP81" s="107">
        <f t="shared" si="136"/>
        <v>0</v>
      </c>
      <c r="DQ81" s="107">
        <f t="shared" si="137"/>
        <v>0</v>
      </c>
      <c r="DR81" s="107">
        <f t="shared" si="138"/>
        <v>0</v>
      </c>
      <c r="DS81" s="107">
        <f t="shared" si="139"/>
        <v>0</v>
      </c>
      <c r="DT81" s="107">
        <f t="shared" si="140"/>
        <v>0</v>
      </c>
      <c r="DU81" s="107">
        <f t="shared" si="141"/>
        <v>0</v>
      </c>
      <c r="DV81" s="107">
        <f t="shared" si="142"/>
        <v>0</v>
      </c>
      <c r="DW81" s="107">
        <f t="shared" si="143"/>
        <v>0</v>
      </c>
      <c r="DX81" s="107">
        <f t="shared" si="144"/>
        <v>0</v>
      </c>
      <c r="DY81" s="107">
        <f t="shared" si="145"/>
        <v>0</v>
      </c>
      <c r="DZ81" s="107">
        <f t="shared" si="146"/>
        <v>0</v>
      </c>
      <c r="EA81" s="107">
        <f t="shared" si="147"/>
        <v>0</v>
      </c>
      <c r="EB81" s="107">
        <f t="shared" si="148"/>
        <v>0</v>
      </c>
      <c r="EC81" s="107">
        <f t="shared" si="149"/>
        <v>0</v>
      </c>
      <c r="ED81" s="107">
        <f t="shared" si="150"/>
        <v>0</v>
      </c>
      <c r="EE81" s="107">
        <f t="shared" si="151"/>
        <v>0</v>
      </c>
      <c r="EF81" s="107">
        <f t="shared" si="152"/>
        <v>0</v>
      </c>
      <c r="EG81" s="107">
        <f t="shared" si="153"/>
        <v>0</v>
      </c>
      <c r="EH81" s="107">
        <f t="shared" si="84"/>
        <v>0</v>
      </c>
      <c r="EI81" s="107">
        <f t="shared" si="85"/>
        <v>0</v>
      </c>
      <c r="EJ81" s="107">
        <f t="shared" si="86"/>
        <v>0</v>
      </c>
      <c r="EK81" s="107">
        <f t="shared" si="87"/>
        <v>0</v>
      </c>
      <c r="EL81" s="107">
        <f t="shared" si="88"/>
        <v>0</v>
      </c>
      <c r="EM81" s="107">
        <f t="shared" si="89"/>
        <v>0</v>
      </c>
      <c r="EN81" s="107">
        <f t="shared" si="90"/>
        <v>0</v>
      </c>
      <c r="EO81" s="107">
        <f t="shared" si="91"/>
        <v>0</v>
      </c>
      <c r="EP81" s="107">
        <f t="shared" si="92"/>
        <v>0</v>
      </c>
      <c r="EQ81" s="107">
        <f t="shared" si="93"/>
        <v>0</v>
      </c>
    </row>
    <row r="82" spans="2:147" x14ac:dyDescent="0.2">
      <c r="B82" s="126">
        <f t="shared" si="97"/>
        <v>1</v>
      </c>
      <c r="C82" s="126" t="str">
        <f t="shared" ca="1" si="154"/>
        <v/>
      </c>
      <c r="D82" s="126" t="str">
        <f t="shared" ca="1" si="98"/>
        <v/>
      </c>
      <c r="E82" s="126"/>
      <c r="F82" s="127" t="str">
        <f ca="1">OFFSET(prihlasky!$H$1,$CB82,0)</f>
        <v/>
      </c>
      <c r="G82" s="127" t="str">
        <f ca="1">IF(OFFSET(prihlasky!$B$1,$CB82,0)="","",(OFFSET(prihlasky!$B$1,$CB82,0)))</f>
        <v/>
      </c>
      <c r="H82" s="127">
        <f ca="1">OFFSET(prihlasky!$I$1,$CB82,0)</f>
        <v>0</v>
      </c>
      <c r="I82" s="127" t="str">
        <f ca="1">UPPER(OFFSET(prihlasky!$A$1,$CB82,0))</f>
        <v/>
      </c>
      <c r="J82" s="127">
        <f t="shared" si="99"/>
        <v>0</v>
      </c>
      <c r="K82" s="159">
        <f t="shared" si="82"/>
        <v>0</v>
      </c>
      <c r="L82" s="131">
        <f t="shared" ca="1" si="100"/>
        <v>0</v>
      </c>
      <c r="M82" s="130" t="str">
        <f ca="1">IF(OR(K82=0,ISERROR(MATCH(I82,TKoef!E:E,0))),"",MATCH(I82,TKoef!E:E,0)-1)</f>
        <v/>
      </c>
      <c r="N82" s="129" t="str">
        <f ca="1">IF(M82="","",OFFSET(TKoef!$B$1,M82,0))</f>
        <v/>
      </c>
      <c r="O82" s="22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209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71">
        <f t="shared" si="101"/>
        <v>0</v>
      </c>
      <c r="BZ82" s="26">
        <f t="shared" si="102"/>
        <v>0</v>
      </c>
      <c r="CB82" s="39">
        <v>74</v>
      </c>
      <c r="CC82" s="16">
        <f t="shared" si="83"/>
        <v>0</v>
      </c>
      <c r="CD82" s="51">
        <f t="shared" ca="1" si="96"/>
        <v>0</v>
      </c>
      <c r="CE82" s="51">
        <f t="shared" ca="1" si="96"/>
        <v>0</v>
      </c>
      <c r="CF82" s="51">
        <f t="shared" ca="1" si="96"/>
        <v>0</v>
      </c>
      <c r="CG82" s="51">
        <f t="shared" ca="1" si="103"/>
        <v>0</v>
      </c>
      <c r="CH82" s="51"/>
      <c r="CI82" s="195">
        <f t="shared" si="104"/>
        <v>0</v>
      </c>
      <c r="CJ82" s="195">
        <f t="shared" si="105"/>
        <v>0</v>
      </c>
      <c r="CK82" s="195">
        <f t="shared" si="106"/>
        <v>0</v>
      </c>
      <c r="CL82" s="195">
        <f t="shared" si="107"/>
        <v>0</v>
      </c>
      <c r="CM82" s="195">
        <f t="shared" si="108"/>
        <v>0</v>
      </c>
      <c r="CN82" s="195">
        <f t="shared" si="109"/>
        <v>0</v>
      </c>
      <c r="CO82" s="195">
        <f t="shared" si="110"/>
        <v>0</v>
      </c>
      <c r="CP82" s="195">
        <f t="shared" si="111"/>
        <v>0</v>
      </c>
      <c r="CQ82" s="195">
        <f t="shared" si="112"/>
        <v>0</v>
      </c>
      <c r="CR82" s="195">
        <f t="shared" si="113"/>
        <v>0</v>
      </c>
      <c r="CT82" s="107">
        <f t="shared" si="114"/>
        <v>0</v>
      </c>
      <c r="CU82" s="107">
        <f t="shared" si="115"/>
        <v>0</v>
      </c>
      <c r="CV82" s="107">
        <f t="shared" si="116"/>
        <v>0</v>
      </c>
      <c r="CW82" s="107">
        <f t="shared" si="117"/>
        <v>0</v>
      </c>
      <c r="CX82" s="107">
        <f t="shared" si="118"/>
        <v>0</v>
      </c>
      <c r="CY82" s="107">
        <f t="shared" si="119"/>
        <v>0</v>
      </c>
      <c r="CZ82" s="107">
        <f t="shared" si="120"/>
        <v>0</v>
      </c>
      <c r="DA82" s="107">
        <f t="shared" si="121"/>
        <v>0</v>
      </c>
      <c r="DB82" s="107">
        <f t="shared" si="122"/>
        <v>0</v>
      </c>
      <c r="DC82" s="107">
        <f t="shared" si="123"/>
        <v>0</v>
      </c>
      <c r="DD82" s="107">
        <f t="shared" si="124"/>
        <v>0</v>
      </c>
      <c r="DE82" s="107">
        <f t="shared" si="125"/>
        <v>0</v>
      </c>
      <c r="DF82" s="107">
        <f t="shared" si="126"/>
        <v>0</v>
      </c>
      <c r="DG82" s="107">
        <f t="shared" si="127"/>
        <v>0</v>
      </c>
      <c r="DH82" s="107">
        <f t="shared" si="128"/>
        <v>0</v>
      </c>
      <c r="DI82" s="107">
        <f t="shared" si="129"/>
        <v>0</v>
      </c>
      <c r="DJ82" s="107">
        <f t="shared" si="130"/>
        <v>0</v>
      </c>
      <c r="DK82" s="107">
        <f t="shared" si="131"/>
        <v>0</v>
      </c>
      <c r="DL82" s="107">
        <f t="shared" si="132"/>
        <v>0</v>
      </c>
      <c r="DM82" s="107">
        <f t="shared" si="133"/>
        <v>0</v>
      </c>
      <c r="DN82" s="107">
        <f t="shared" si="134"/>
        <v>0</v>
      </c>
      <c r="DO82" s="107">
        <f t="shared" si="135"/>
        <v>0</v>
      </c>
      <c r="DP82" s="107">
        <f t="shared" si="136"/>
        <v>0</v>
      </c>
      <c r="DQ82" s="107">
        <f t="shared" si="137"/>
        <v>0</v>
      </c>
      <c r="DR82" s="107">
        <f t="shared" si="138"/>
        <v>0</v>
      </c>
      <c r="DS82" s="107">
        <f t="shared" si="139"/>
        <v>0</v>
      </c>
      <c r="DT82" s="107">
        <f t="shared" si="140"/>
        <v>0</v>
      </c>
      <c r="DU82" s="107">
        <f t="shared" si="141"/>
        <v>0</v>
      </c>
      <c r="DV82" s="107">
        <f t="shared" si="142"/>
        <v>0</v>
      </c>
      <c r="DW82" s="107">
        <f t="shared" si="143"/>
        <v>0</v>
      </c>
      <c r="DX82" s="107">
        <f t="shared" si="144"/>
        <v>0</v>
      </c>
      <c r="DY82" s="107">
        <f t="shared" si="145"/>
        <v>0</v>
      </c>
      <c r="DZ82" s="107">
        <f t="shared" si="146"/>
        <v>0</v>
      </c>
      <c r="EA82" s="107">
        <f t="shared" si="147"/>
        <v>0</v>
      </c>
      <c r="EB82" s="107">
        <f t="shared" si="148"/>
        <v>0</v>
      </c>
      <c r="EC82" s="107">
        <f t="shared" si="149"/>
        <v>0</v>
      </c>
      <c r="ED82" s="107">
        <f t="shared" si="150"/>
        <v>0</v>
      </c>
      <c r="EE82" s="107">
        <f t="shared" si="151"/>
        <v>0</v>
      </c>
      <c r="EF82" s="107">
        <f t="shared" si="152"/>
        <v>0</v>
      </c>
      <c r="EG82" s="107">
        <f t="shared" si="153"/>
        <v>0</v>
      </c>
      <c r="EH82" s="107">
        <f t="shared" si="84"/>
        <v>0</v>
      </c>
      <c r="EI82" s="107">
        <f t="shared" si="85"/>
        <v>0</v>
      </c>
      <c r="EJ82" s="107">
        <f t="shared" si="86"/>
        <v>0</v>
      </c>
      <c r="EK82" s="107">
        <f t="shared" si="87"/>
        <v>0</v>
      </c>
      <c r="EL82" s="107">
        <f t="shared" si="88"/>
        <v>0</v>
      </c>
      <c r="EM82" s="107">
        <f t="shared" si="89"/>
        <v>0</v>
      </c>
      <c r="EN82" s="107">
        <f t="shared" si="90"/>
        <v>0</v>
      </c>
      <c r="EO82" s="107">
        <f t="shared" si="91"/>
        <v>0</v>
      </c>
      <c r="EP82" s="107">
        <f t="shared" si="92"/>
        <v>0</v>
      </c>
      <c r="EQ82" s="107">
        <f t="shared" si="93"/>
        <v>0</v>
      </c>
    </row>
    <row r="83" spans="2:147" x14ac:dyDescent="0.2">
      <c r="B83" s="126">
        <f t="shared" si="97"/>
        <v>1</v>
      </c>
      <c r="C83" s="126" t="str">
        <f t="shared" ca="1" si="154"/>
        <v/>
      </c>
      <c r="D83" s="126" t="str">
        <f t="shared" ca="1" si="98"/>
        <v/>
      </c>
      <c r="E83" s="126"/>
      <c r="F83" s="127" t="str">
        <f ca="1">OFFSET(prihlasky!$H$1,$CB83,0)</f>
        <v/>
      </c>
      <c r="G83" s="127" t="str">
        <f ca="1">IF(OFFSET(prihlasky!$B$1,$CB83,0)="","",(OFFSET(prihlasky!$B$1,$CB83,0)))</f>
        <v/>
      </c>
      <c r="H83" s="127">
        <f ca="1">OFFSET(prihlasky!$I$1,$CB83,0)</f>
        <v>0</v>
      </c>
      <c r="I83" s="127" t="str">
        <f ca="1">UPPER(OFFSET(prihlasky!$A$1,$CB83,0))</f>
        <v/>
      </c>
      <c r="J83" s="127">
        <f t="shared" si="99"/>
        <v>0</v>
      </c>
      <c r="K83" s="159">
        <f t="shared" si="82"/>
        <v>0</v>
      </c>
      <c r="L83" s="131">
        <f t="shared" ca="1" si="100"/>
        <v>0</v>
      </c>
      <c r="M83" s="130" t="str">
        <f ca="1">IF(OR(K83=0,ISERROR(MATCH(I83,TKoef!E:E,0))),"",MATCH(I83,TKoef!E:E,0)-1)</f>
        <v/>
      </c>
      <c r="N83" s="129" t="str">
        <f ca="1">IF(M83="","",OFFSET(TKoef!$B$1,M83,0))</f>
        <v/>
      </c>
      <c r="O83" s="22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209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71">
        <f t="shared" si="101"/>
        <v>0</v>
      </c>
      <c r="BZ83" s="26">
        <f t="shared" si="102"/>
        <v>0</v>
      </c>
      <c r="CB83" s="39">
        <v>75</v>
      </c>
      <c r="CC83" s="16">
        <f t="shared" si="83"/>
        <v>0</v>
      </c>
      <c r="CD83" s="51">
        <f t="shared" ca="1" si="96"/>
        <v>0</v>
      </c>
      <c r="CE83" s="51">
        <f t="shared" ca="1" si="96"/>
        <v>0</v>
      </c>
      <c r="CF83" s="51">
        <f t="shared" ca="1" si="96"/>
        <v>0</v>
      </c>
      <c r="CG83" s="51">
        <f t="shared" ca="1" si="103"/>
        <v>0</v>
      </c>
      <c r="CH83" s="51"/>
      <c r="CI83" s="195">
        <f t="shared" si="104"/>
        <v>0</v>
      </c>
      <c r="CJ83" s="195">
        <f t="shared" si="105"/>
        <v>0</v>
      </c>
      <c r="CK83" s="195">
        <f t="shared" si="106"/>
        <v>0</v>
      </c>
      <c r="CL83" s="195">
        <f t="shared" si="107"/>
        <v>0</v>
      </c>
      <c r="CM83" s="195">
        <f t="shared" si="108"/>
        <v>0</v>
      </c>
      <c r="CN83" s="195">
        <f t="shared" si="109"/>
        <v>0</v>
      </c>
      <c r="CO83" s="195">
        <f t="shared" si="110"/>
        <v>0</v>
      </c>
      <c r="CP83" s="195">
        <f t="shared" si="111"/>
        <v>0</v>
      </c>
      <c r="CQ83" s="195">
        <f t="shared" si="112"/>
        <v>0</v>
      </c>
      <c r="CR83" s="195">
        <f t="shared" si="113"/>
        <v>0</v>
      </c>
      <c r="CT83" s="107">
        <f t="shared" si="114"/>
        <v>0</v>
      </c>
      <c r="CU83" s="107">
        <f t="shared" si="115"/>
        <v>0</v>
      </c>
      <c r="CV83" s="107">
        <f t="shared" si="116"/>
        <v>0</v>
      </c>
      <c r="CW83" s="107">
        <f t="shared" si="117"/>
        <v>0</v>
      </c>
      <c r="CX83" s="107">
        <f t="shared" si="118"/>
        <v>0</v>
      </c>
      <c r="CY83" s="107">
        <f t="shared" si="119"/>
        <v>0</v>
      </c>
      <c r="CZ83" s="107">
        <f t="shared" si="120"/>
        <v>0</v>
      </c>
      <c r="DA83" s="107">
        <f t="shared" si="121"/>
        <v>0</v>
      </c>
      <c r="DB83" s="107">
        <f t="shared" si="122"/>
        <v>0</v>
      </c>
      <c r="DC83" s="107">
        <f t="shared" si="123"/>
        <v>0</v>
      </c>
      <c r="DD83" s="107">
        <f t="shared" si="124"/>
        <v>0</v>
      </c>
      <c r="DE83" s="107">
        <f t="shared" si="125"/>
        <v>0</v>
      </c>
      <c r="DF83" s="107">
        <f t="shared" si="126"/>
        <v>0</v>
      </c>
      <c r="DG83" s="107">
        <f t="shared" si="127"/>
        <v>0</v>
      </c>
      <c r="DH83" s="107">
        <f t="shared" si="128"/>
        <v>0</v>
      </c>
      <c r="DI83" s="107">
        <f t="shared" si="129"/>
        <v>0</v>
      </c>
      <c r="DJ83" s="107">
        <f t="shared" si="130"/>
        <v>0</v>
      </c>
      <c r="DK83" s="107">
        <f t="shared" si="131"/>
        <v>0</v>
      </c>
      <c r="DL83" s="107">
        <f t="shared" si="132"/>
        <v>0</v>
      </c>
      <c r="DM83" s="107">
        <f t="shared" si="133"/>
        <v>0</v>
      </c>
      <c r="DN83" s="107">
        <f t="shared" si="134"/>
        <v>0</v>
      </c>
      <c r="DO83" s="107">
        <f t="shared" si="135"/>
        <v>0</v>
      </c>
      <c r="DP83" s="107">
        <f t="shared" si="136"/>
        <v>0</v>
      </c>
      <c r="DQ83" s="107">
        <f t="shared" si="137"/>
        <v>0</v>
      </c>
      <c r="DR83" s="107">
        <f t="shared" si="138"/>
        <v>0</v>
      </c>
      <c r="DS83" s="107">
        <f t="shared" si="139"/>
        <v>0</v>
      </c>
      <c r="DT83" s="107">
        <f t="shared" si="140"/>
        <v>0</v>
      </c>
      <c r="DU83" s="107">
        <f t="shared" si="141"/>
        <v>0</v>
      </c>
      <c r="DV83" s="107">
        <f t="shared" si="142"/>
        <v>0</v>
      </c>
      <c r="DW83" s="107">
        <f t="shared" si="143"/>
        <v>0</v>
      </c>
      <c r="DX83" s="107">
        <f t="shared" si="144"/>
        <v>0</v>
      </c>
      <c r="DY83" s="107">
        <f t="shared" si="145"/>
        <v>0</v>
      </c>
      <c r="DZ83" s="107">
        <f t="shared" si="146"/>
        <v>0</v>
      </c>
      <c r="EA83" s="107">
        <f t="shared" si="147"/>
        <v>0</v>
      </c>
      <c r="EB83" s="107">
        <f t="shared" si="148"/>
        <v>0</v>
      </c>
      <c r="EC83" s="107">
        <f t="shared" si="149"/>
        <v>0</v>
      </c>
      <c r="ED83" s="107">
        <f t="shared" si="150"/>
        <v>0</v>
      </c>
      <c r="EE83" s="107">
        <f t="shared" si="151"/>
        <v>0</v>
      </c>
      <c r="EF83" s="107">
        <f t="shared" si="152"/>
        <v>0</v>
      </c>
      <c r="EG83" s="107">
        <f t="shared" si="153"/>
        <v>0</v>
      </c>
      <c r="EH83" s="107">
        <f t="shared" si="84"/>
        <v>0</v>
      </c>
      <c r="EI83" s="107">
        <f t="shared" si="85"/>
        <v>0</v>
      </c>
      <c r="EJ83" s="107">
        <f t="shared" si="86"/>
        <v>0</v>
      </c>
      <c r="EK83" s="107">
        <f t="shared" si="87"/>
        <v>0</v>
      </c>
      <c r="EL83" s="107">
        <f t="shared" si="88"/>
        <v>0</v>
      </c>
      <c r="EM83" s="107">
        <f t="shared" si="89"/>
        <v>0</v>
      </c>
      <c r="EN83" s="107">
        <f t="shared" si="90"/>
        <v>0</v>
      </c>
      <c r="EO83" s="107">
        <f t="shared" si="91"/>
        <v>0</v>
      </c>
      <c r="EP83" s="107">
        <f t="shared" si="92"/>
        <v>0</v>
      </c>
      <c r="EQ83" s="107">
        <f t="shared" si="93"/>
        <v>0</v>
      </c>
    </row>
    <row r="84" spans="2:147" x14ac:dyDescent="0.2">
      <c r="B84" s="126">
        <f t="shared" si="97"/>
        <v>1</v>
      </c>
      <c r="C84" s="126" t="str">
        <f t="shared" ca="1" si="154"/>
        <v/>
      </c>
      <c r="D84" s="126" t="str">
        <f t="shared" ca="1" si="98"/>
        <v/>
      </c>
      <c r="E84" s="126"/>
      <c r="F84" s="127" t="str">
        <f ca="1">OFFSET(prihlasky!$H$1,$CB84,0)</f>
        <v/>
      </c>
      <c r="G84" s="127" t="str">
        <f ca="1">IF(OFFSET(prihlasky!$B$1,$CB84,0)="","",(OFFSET(prihlasky!$B$1,$CB84,0)))</f>
        <v/>
      </c>
      <c r="H84" s="127">
        <f ca="1">OFFSET(prihlasky!$I$1,$CB84,0)</f>
        <v>0</v>
      </c>
      <c r="I84" s="127" t="str">
        <f ca="1">UPPER(OFFSET(prihlasky!$A$1,$CB84,0))</f>
        <v/>
      </c>
      <c r="J84" s="127">
        <f t="shared" si="99"/>
        <v>0</v>
      </c>
      <c r="K84" s="159">
        <f t="shared" si="82"/>
        <v>0</v>
      </c>
      <c r="L84" s="131">
        <f t="shared" ca="1" si="100"/>
        <v>0</v>
      </c>
      <c r="M84" s="130" t="str">
        <f ca="1">IF(OR(K84=0,ISERROR(MATCH(I84,TKoef!E:E,0))),"",MATCH(I84,TKoef!E:E,0)-1)</f>
        <v/>
      </c>
      <c r="N84" s="129" t="str">
        <f ca="1">IF(M84="","",OFFSET(TKoef!$B$1,M84,0))</f>
        <v/>
      </c>
      <c r="O84" s="22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209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71">
        <f t="shared" si="101"/>
        <v>0</v>
      </c>
      <c r="BZ84" s="26">
        <f t="shared" si="102"/>
        <v>0</v>
      </c>
      <c r="CB84" s="39">
        <v>76</v>
      </c>
      <c r="CC84" s="16">
        <f t="shared" si="83"/>
        <v>0</v>
      </c>
      <c r="CD84" s="51">
        <f t="shared" ca="1" si="96"/>
        <v>0</v>
      </c>
      <c r="CE84" s="51">
        <f t="shared" ca="1" si="96"/>
        <v>0</v>
      </c>
      <c r="CF84" s="51">
        <f t="shared" ca="1" si="96"/>
        <v>0</v>
      </c>
      <c r="CG84" s="51">
        <f t="shared" ca="1" si="103"/>
        <v>0</v>
      </c>
      <c r="CH84" s="51"/>
      <c r="CI84" s="195">
        <f t="shared" si="104"/>
        <v>0</v>
      </c>
      <c r="CJ84" s="195">
        <f t="shared" si="105"/>
        <v>0</v>
      </c>
      <c r="CK84" s="195">
        <f t="shared" si="106"/>
        <v>0</v>
      </c>
      <c r="CL84" s="195">
        <f t="shared" si="107"/>
        <v>0</v>
      </c>
      <c r="CM84" s="195">
        <f t="shared" si="108"/>
        <v>0</v>
      </c>
      <c r="CN84" s="195">
        <f t="shared" si="109"/>
        <v>0</v>
      </c>
      <c r="CO84" s="195">
        <f t="shared" si="110"/>
        <v>0</v>
      </c>
      <c r="CP84" s="195">
        <f t="shared" si="111"/>
        <v>0</v>
      </c>
      <c r="CQ84" s="195">
        <f t="shared" si="112"/>
        <v>0</v>
      </c>
      <c r="CR84" s="195">
        <f t="shared" si="113"/>
        <v>0</v>
      </c>
      <c r="CT84" s="107">
        <f t="shared" si="114"/>
        <v>0</v>
      </c>
      <c r="CU84" s="107">
        <f t="shared" si="115"/>
        <v>0</v>
      </c>
      <c r="CV84" s="107">
        <f t="shared" si="116"/>
        <v>0</v>
      </c>
      <c r="CW84" s="107">
        <f t="shared" si="117"/>
        <v>0</v>
      </c>
      <c r="CX84" s="107">
        <f t="shared" si="118"/>
        <v>0</v>
      </c>
      <c r="CY84" s="107">
        <f t="shared" si="119"/>
        <v>0</v>
      </c>
      <c r="CZ84" s="107">
        <f t="shared" si="120"/>
        <v>0</v>
      </c>
      <c r="DA84" s="107">
        <f t="shared" si="121"/>
        <v>0</v>
      </c>
      <c r="DB84" s="107">
        <f t="shared" si="122"/>
        <v>0</v>
      </c>
      <c r="DC84" s="107">
        <f t="shared" si="123"/>
        <v>0</v>
      </c>
      <c r="DD84" s="107">
        <f t="shared" si="124"/>
        <v>0</v>
      </c>
      <c r="DE84" s="107">
        <f t="shared" si="125"/>
        <v>0</v>
      </c>
      <c r="DF84" s="107">
        <f t="shared" si="126"/>
        <v>0</v>
      </c>
      <c r="DG84" s="107">
        <f t="shared" si="127"/>
        <v>0</v>
      </c>
      <c r="DH84" s="107">
        <f t="shared" si="128"/>
        <v>0</v>
      </c>
      <c r="DI84" s="107">
        <f t="shared" si="129"/>
        <v>0</v>
      </c>
      <c r="DJ84" s="107">
        <f t="shared" si="130"/>
        <v>0</v>
      </c>
      <c r="DK84" s="107">
        <f t="shared" si="131"/>
        <v>0</v>
      </c>
      <c r="DL84" s="107">
        <f t="shared" si="132"/>
        <v>0</v>
      </c>
      <c r="DM84" s="107">
        <f t="shared" si="133"/>
        <v>0</v>
      </c>
      <c r="DN84" s="107">
        <f t="shared" si="134"/>
        <v>0</v>
      </c>
      <c r="DO84" s="107">
        <f t="shared" si="135"/>
        <v>0</v>
      </c>
      <c r="DP84" s="107">
        <f t="shared" si="136"/>
        <v>0</v>
      </c>
      <c r="DQ84" s="107">
        <f t="shared" si="137"/>
        <v>0</v>
      </c>
      <c r="DR84" s="107">
        <f t="shared" si="138"/>
        <v>0</v>
      </c>
      <c r="DS84" s="107">
        <f t="shared" si="139"/>
        <v>0</v>
      </c>
      <c r="DT84" s="107">
        <f t="shared" si="140"/>
        <v>0</v>
      </c>
      <c r="DU84" s="107">
        <f t="shared" si="141"/>
        <v>0</v>
      </c>
      <c r="DV84" s="107">
        <f t="shared" si="142"/>
        <v>0</v>
      </c>
      <c r="DW84" s="107">
        <f t="shared" si="143"/>
        <v>0</v>
      </c>
      <c r="DX84" s="107">
        <f t="shared" si="144"/>
        <v>0</v>
      </c>
      <c r="DY84" s="107">
        <f t="shared" si="145"/>
        <v>0</v>
      </c>
      <c r="DZ84" s="107">
        <f t="shared" si="146"/>
        <v>0</v>
      </c>
      <c r="EA84" s="107">
        <f t="shared" si="147"/>
        <v>0</v>
      </c>
      <c r="EB84" s="107">
        <f t="shared" si="148"/>
        <v>0</v>
      </c>
      <c r="EC84" s="107">
        <f t="shared" si="149"/>
        <v>0</v>
      </c>
      <c r="ED84" s="107">
        <f t="shared" si="150"/>
        <v>0</v>
      </c>
      <c r="EE84" s="107">
        <f t="shared" si="151"/>
        <v>0</v>
      </c>
      <c r="EF84" s="107">
        <f t="shared" si="152"/>
        <v>0</v>
      </c>
      <c r="EG84" s="107">
        <f t="shared" si="153"/>
        <v>0</v>
      </c>
      <c r="EH84" s="107">
        <f t="shared" si="84"/>
        <v>0</v>
      </c>
      <c r="EI84" s="107">
        <f t="shared" si="85"/>
        <v>0</v>
      </c>
      <c r="EJ84" s="107">
        <f t="shared" si="86"/>
        <v>0</v>
      </c>
      <c r="EK84" s="107">
        <f t="shared" si="87"/>
        <v>0</v>
      </c>
      <c r="EL84" s="107">
        <f t="shared" si="88"/>
        <v>0</v>
      </c>
      <c r="EM84" s="107">
        <f t="shared" si="89"/>
        <v>0</v>
      </c>
      <c r="EN84" s="107">
        <f t="shared" si="90"/>
        <v>0</v>
      </c>
      <c r="EO84" s="107">
        <f t="shared" si="91"/>
        <v>0</v>
      </c>
      <c r="EP84" s="107">
        <f t="shared" si="92"/>
        <v>0</v>
      </c>
      <c r="EQ84" s="107">
        <f t="shared" si="93"/>
        <v>0</v>
      </c>
    </row>
    <row r="85" spans="2:147" x14ac:dyDescent="0.2">
      <c r="B85" s="126">
        <f t="shared" si="97"/>
        <v>1</v>
      </c>
      <c r="C85" s="126" t="str">
        <f t="shared" ca="1" si="154"/>
        <v/>
      </c>
      <c r="D85" s="126" t="str">
        <f t="shared" ca="1" si="98"/>
        <v/>
      </c>
      <c r="E85" s="126"/>
      <c r="F85" s="127" t="str">
        <f ca="1">OFFSET(prihlasky!$H$1,$CB85,0)</f>
        <v/>
      </c>
      <c r="G85" s="127" t="str">
        <f ca="1">IF(OFFSET(prihlasky!$B$1,$CB85,0)="","",(OFFSET(prihlasky!$B$1,$CB85,0)))</f>
        <v/>
      </c>
      <c r="H85" s="127">
        <f ca="1">OFFSET(prihlasky!$I$1,$CB85,0)</f>
        <v>0</v>
      </c>
      <c r="I85" s="127" t="str">
        <f ca="1">UPPER(OFFSET(prihlasky!$A$1,$CB85,0))</f>
        <v/>
      </c>
      <c r="J85" s="127">
        <f t="shared" si="99"/>
        <v>0</v>
      </c>
      <c r="K85" s="159">
        <f t="shared" ref="K85:K128" si="155">IF(COUNTBLANK($P85:$BC85)&gt;=COLUMNS($P85:$BC85),0,$CC$4*(CD$4-BZ85)+BY85)</f>
        <v>0</v>
      </c>
      <c r="L85" s="131">
        <f t="shared" ca="1" si="100"/>
        <v>0</v>
      </c>
      <c r="M85" s="130" t="str">
        <f ca="1">IF(OR(K85=0,ISERROR(MATCH(I85,TKoef!E:E,0))),"",MATCH(I85,TKoef!E:E,0)-1)</f>
        <v/>
      </c>
      <c r="N85" s="129" t="str">
        <f ca="1">IF(M85="","",OFFSET(TKoef!$B$1,M85,0))</f>
        <v/>
      </c>
      <c r="O85" s="22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209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71">
        <f t="shared" si="101"/>
        <v>0</v>
      </c>
      <c r="BZ85" s="26">
        <f t="shared" si="102"/>
        <v>0</v>
      </c>
      <c r="CB85" s="39">
        <v>77</v>
      </c>
      <c r="CC85" s="16">
        <f t="shared" ref="CC85:CC128" si="156">IF(K85=0,0,(CE$4-K85)/CE$4)</f>
        <v>0</v>
      </c>
      <c r="CD85" s="51">
        <f t="shared" ca="1" si="96"/>
        <v>0</v>
      </c>
      <c r="CE85" s="51">
        <f t="shared" ca="1" si="96"/>
        <v>0</v>
      </c>
      <c r="CF85" s="51">
        <f t="shared" ca="1" si="96"/>
        <v>0</v>
      </c>
      <c r="CG85" s="51">
        <f t="shared" ca="1" si="103"/>
        <v>0</v>
      </c>
      <c r="CH85" s="51"/>
      <c r="CI85" s="195">
        <f t="shared" si="104"/>
        <v>0</v>
      </c>
      <c r="CJ85" s="195">
        <f t="shared" si="105"/>
        <v>0</v>
      </c>
      <c r="CK85" s="195">
        <f t="shared" si="106"/>
        <v>0</v>
      </c>
      <c r="CL85" s="195">
        <f t="shared" si="107"/>
        <v>0</v>
      </c>
      <c r="CM85" s="195">
        <f t="shared" si="108"/>
        <v>0</v>
      </c>
      <c r="CN85" s="195">
        <f t="shared" si="109"/>
        <v>0</v>
      </c>
      <c r="CO85" s="195">
        <f t="shared" si="110"/>
        <v>0</v>
      </c>
      <c r="CP85" s="195">
        <f t="shared" si="111"/>
        <v>0</v>
      </c>
      <c r="CQ85" s="195">
        <f t="shared" si="112"/>
        <v>0</v>
      </c>
      <c r="CR85" s="195">
        <f t="shared" si="113"/>
        <v>0</v>
      </c>
      <c r="CT85" s="107">
        <f t="shared" si="114"/>
        <v>0</v>
      </c>
      <c r="CU85" s="107">
        <f t="shared" si="115"/>
        <v>0</v>
      </c>
      <c r="CV85" s="107">
        <f t="shared" si="116"/>
        <v>0</v>
      </c>
      <c r="CW85" s="107">
        <f t="shared" si="117"/>
        <v>0</v>
      </c>
      <c r="CX85" s="107">
        <f t="shared" si="118"/>
        <v>0</v>
      </c>
      <c r="CY85" s="107">
        <f t="shared" si="119"/>
        <v>0</v>
      </c>
      <c r="CZ85" s="107">
        <f t="shared" si="120"/>
        <v>0</v>
      </c>
      <c r="DA85" s="107">
        <f t="shared" si="121"/>
        <v>0</v>
      </c>
      <c r="DB85" s="107">
        <f t="shared" si="122"/>
        <v>0</v>
      </c>
      <c r="DC85" s="107">
        <f t="shared" si="123"/>
        <v>0</v>
      </c>
      <c r="DD85" s="107">
        <f t="shared" si="124"/>
        <v>0</v>
      </c>
      <c r="DE85" s="107">
        <f t="shared" si="125"/>
        <v>0</v>
      </c>
      <c r="DF85" s="107">
        <f t="shared" si="126"/>
        <v>0</v>
      </c>
      <c r="DG85" s="107">
        <f t="shared" si="127"/>
        <v>0</v>
      </c>
      <c r="DH85" s="107">
        <f t="shared" si="128"/>
        <v>0</v>
      </c>
      <c r="DI85" s="107">
        <f t="shared" si="129"/>
        <v>0</v>
      </c>
      <c r="DJ85" s="107">
        <f t="shared" si="130"/>
        <v>0</v>
      </c>
      <c r="DK85" s="107">
        <f t="shared" si="131"/>
        <v>0</v>
      </c>
      <c r="DL85" s="107">
        <f t="shared" si="132"/>
        <v>0</v>
      </c>
      <c r="DM85" s="107">
        <f t="shared" si="133"/>
        <v>0</v>
      </c>
      <c r="DN85" s="107">
        <f t="shared" si="134"/>
        <v>0</v>
      </c>
      <c r="DO85" s="107">
        <f t="shared" si="135"/>
        <v>0</v>
      </c>
      <c r="DP85" s="107">
        <f t="shared" si="136"/>
        <v>0</v>
      </c>
      <c r="DQ85" s="107">
        <f t="shared" si="137"/>
        <v>0</v>
      </c>
      <c r="DR85" s="107">
        <f t="shared" si="138"/>
        <v>0</v>
      </c>
      <c r="DS85" s="107">
        <f t="shared" si="139"/>
        <v>0</v>
      </c>
      <c r="DT85" s="107">
        <f t="shared" si="140"/>
        <v>0</v>
      </c>
      <c r="DU85" s="107">
        <f t="shared" si="141"/>
        <v>0</v>
      </c>
      <c r="DV85" s="107">
        <f t="shared" si="142"/>
        <v>0</v>
      </c>
      <c r="DW85" s="107">
        <f t="shared" si="143"/>
        <v>0</v>
      </c>
      <c r="DX85" s="107">
        <f t="shared" si="144"/>
        <v>0</v>
      </c>
      <c r="DY85" s="107">
        <f t="shared" si="145"/>
        <v>0</v>
      </c>
      <c r="DZ85" s="107">
        <f t="shared" si="146"/>
        <v>0</v>
      </c>
      <c r="EA85" s="107">
        <f t="shared" si="147"/>
        <v>0</v>
      </c>
      <c r="EB85" s="107">
        <f t="shared" si="148"/>
        <v>0</v>
      </c>
      <c r="EC85" s="107">
        <f t="shared" si="149"/>
        <v>0</v>
      </c>
      <c r="ED85" s="107">
        <f t="shared" si="150"/>
        <v>0</v>
      </c>
      <c r="EE85" s="107">
        <f t="shared" si="151"/>
        <v>0</v>
      </c>
      <c r="EF85" s="107">
        <f t="shared" si="152"/>
        <v>0</v>
      </c>
      <c r="EG85" s="107">
        <f t="shared" si="153"/>
        <v>0</v>
      </c>
      <c r="EH85" s="107">
        <f t="shared" si="84"/>
        <v>0</v>
      </c>
      <c r="EI85" s="107">
        <f t="shared" si="85"/>
        <v>0</v>
      </c>
      <c r="EJ85" s="107">
        <f t="shared" si="86"/>
        <v>0</v>
      </c>
      <c r="EK85" s="107">
        <f t="shared" si="87"/>
        <v>0</v>
      </c>
      <c r="EL85" s="107">
        <f t="shared" si="88"/>
        <v>0</v>
      </c>
      <c r="EM85" s="107">
        <f t="shared" si="89"/>
        <v>0</v>
      </c>
      <c r="EN85" s="107">
        <f t="shared" si="90"/>
        <v>0</v>
      </c>
      <c r="EO85" s="107">
        <f t="shared" si="91"/>
        <v>0</v>
      </c>
      <c r="EP85" s="107">
        <f t="shared" si="92"/>
        <v>0</v>
      </c>
      <c r="EQ85" s="107">
        <f t="shared" si="93"/>
        <v>0</v>
      </c>
    </row>
    <row r="86" spans="2:147" x14ac:dyDescent="0.2">
      <c r="B86" s="126">
        <f t="shared" si="97"/>
        <v>1</v>
      </c>
      <c r="C86" s="126" t="str">
        <f t="shared" ca="1" si="154"/>
        <v/>
      </c>
      <c r="D86" s="126" t="str">
        <f t="shared" ca="1" si="98"/>
        <v/>
      </c>
      <c r="E86" s="126"/>
      <c r="F86" s="127" t="str">
        <f ca="1">OFFSET(prihlasky!$H$1,$CB86,0)</f>
        <v/>
      </c>
      <c r="G86" s="127" t="str">
        <f ca="1">IF(OFFSET(prihlasky!$B$1,$CB86,0)="","",(OFFSET(prihlasky!$B$1,$CB86,0)))</f>
        <v/>
      </c>
      <c r="H86" s="127">
        <f ca="1">OFFSET(prihlasky!$I$1,$CB86,0)</f>
        <v>0</v>
      </c>
      <c r="I86" s="127" t="str">
        <f ca="1">UPPER(OFFSET(prihlasky!$A$1,$CB86,0))</f>
        <v/>
      </c>
      <c r="J86" s="127">
        <f t="shared" si="99"/>
        <v>0</v>
      </c>
      <c r="K86" s="159">
        <f t="shared" si="155"/>
        <v>0</v>
      </c>
      <c r="L86" s="131">
        <f t="shared" ca="1" si="100"/>
        <v>0</v>
      </c>
      <c r="M86" s="130" t="str">
        <f ca="1">IF(OR(K86=0,ISERROR(MATCH(I86,TKoef!E:E,0))),"",MATCH(I86,TKoef!E:E,0)-1)</f>
        <v/>
      </c>
      <c r="N86" s="129" t="str">
        <f ca="1">IF(M86="","",OFFSET(TKoef!$B$1,M86,0))</f>
        <v/>
      </c>
      <c r="O86" s="22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209"/>
      <c r="BO86" s="160"/>
      <c r="BP86" s="160"/>
      <c r="BQ86" s="160"/>
      <c r="BR86" s="160"/>
      <c r="BS86" s="160"/>
      <c r="BT86" s="160"/>
      <c r="BU86" s="160"/>
      <c r="BV86" s="160"/>
      <c r="BW86" s="160"/>
      <c r="BX86" s="160"/>
      <c r="BY86" s="71">
        <f t="shared" si="101"/>
        <v>0</v>
      </c>
      <c r="BZ86" s="26">
        <f t="shared" si="102"/>
        <v>0</v>
      </c>
      <c r="CB86" s="39">
        <v>78</v>
      </c>
      <c r="CC86" s="16">
        <f t="shared" si="156"/>
        <v>0</v>
      </c>
      <c r="CD86" s="51">
        <f t="shared" ca="1" si="96"/>
        <v>0</v>
      </c>
      <c r="CE86" s="51">
        <f t="shared" ca="1" si="96"/>
        <v>0</v>
      </c>
      <c r="CF86" s="51">
        <f t="shared" ca="1" si="96"/>
        <v>0</v>
      </c>
      <c r="CG86" s="51">
        <f t="shared" ca="1" si="103"/>
        <v>0</v>
      </c>
      <c r="CH86" s="51"/>
      <c r="CI86" s="195">
        <f t="shared" si="104"/>
        <v>0</v>
      </c>
      <c r="CJ86" s="195">
        <f t="shared" si="105"/>
        <v>0</v>
      </c>
      <c r="CK86" s="195">
        <f t="shared" si="106"/>
        <v>0</v>
      </c>
      <c r="CL86" s="195">
        <f t="shared" si="107"/>
        <v>0</v>
      </c>
      <c r="CM86" s="195">
        <f t="shared" si="108"/>
        <v>0</v>
      </c>
      <c r="CN86" s="195">
        <f t="shared" si="109"/>
        <v>0</v>
      </c>
      <c r="CO86" s="195">
        <f t="shared" si="110"/>
        <v>0</v>
      </c>
      <c r="CP86" s="195">
        <f t="shared" si="111"/>
        <v>0</v>
      </c>
      <c r="CQ86" s="195">
        <f t="shared" si="112"/>
        <v>0</v>
      </c>
      <c r="CR86" s="195">
        <f t="shared" si="113"/>
        <v>0</v>
      </c>
      <c r="CT86" s="107">
        <f t="shared" si="114"/>
        <v>0</v>
      </c>
      <c r="CU86" s="107">
        <f t="shared" si="115"/>
        <v>0</v>
      </c>
      <c r="CV86" s="107">
        <f t="shared" si="116"/>
        <v>0</v>
      </c>
      <c r="CW86" s="107">
        <f t="shared" si="117"/>
        <v>0</v>
      </c>
      <c r="CX86" s="107">
        <f t="shared" si="118"/>
        <v>0</v>
      </c>
      <c r="CY86" s="107">
        <f t="shared" si="119"/>
        <v>0</v>
      </c>
      <c r="CZ86" s="107">
        <f t="shared" si="120"/>
        <v>0</v>
      </c>
      <c r="DA86" s="107">
        <f t="shared" si="121"/>
        <v>0</v>
      </c>
      <c r="DB86" s="107">
        <f t="shared" si="122"/>
        <v>0</v>
      </c>
      <c r="DC86" s="107">
        <f t="shared" si="123"/>
        <v>0</v>
      </c>
      <c r="DD86" s="107">
        <f t="shared" si="124"/>
        <v>0</v>
      </c>
      <c r="DE86" s="107">
        <f t="shared" si="125"/>
        <v>0</v>
      </c>
      <c r="DF86" s="107">
        <f t="shared" si="126"/>
        <v>0</v>
      </c>
      <c r="DG86" s="107">
        <f t="shared" si="127"/>
        <v>0</v>
      </c>
      <c r="DH86" s="107">
        <f t="shared" si="128"/>
        <v>0</v>
      </c>
      <c r="DI86" s="107">
        <f t="shared" si="129"/>
        <v>0</v>
      </c>
      <c r="DJ86" s="107">
        <f t="shared" si="130"/>
        <v>0</v>
      </c>
      <c r="DK86" s="107">
        <f t="shared" si="131"/>
        <v>0</v>
      </c>
      <c r="DL86" s="107">
        <f t="shared" si="132"/>
        <v>0</v>
      </c>
      <c r="DM86" s="107">
        <f t="shared" si="133"/>
        <v>0</v>
      </c>
      <c r="DN86" s="107">
        <f t="shared" si="134"/>
        <v>0</v>
      </c>
      <c r="DO86" s="107">
        <f t="shared" si="135"/>
        <v>0</v>
      </c>
      <c r="DP86" s="107">
        <f t="shared" si="136"/>
        <v>0</v>
      </c>
      <c r="DQ86" s="107">
        <f t="shared" si="137"/>
        <v>0</v>
      </c>
      <c r="DR86" s="107">
        <f t="shared" si="138"/>
        <v>0</v>
      </c>
      <c r="DS86" s="107">
        <f t="shared" si="139"/>
        <v>0</v>
      </c>
      <c r="DT86" s="107">
        <f t="shared" si="140"/>
        <v>0</v>
      </c>
      <c r="DU86" s="107">
        <f t="shared" si="141"/>
        <v>0</v>
      </c>
      <c r="DV86" s="107">
        <f t="shared" si="142"/>
        <v>0</v>
      </c>
      <c r="DW86" s="107">
        <f t="shared" si="143"/>
        <v>0</v>
      </c>
      <c r="DX86" s="107">
        <f t="shared" si="144"/>
        <v>0</v>
      </c>
      <c r="DY86" s="107">
        <f t="shared" si="145"/>
        <v>0</v>
      </c>
      <c r="DZ86" s="107">
        <f t="shared" si="146"/>
        <v>0</v>
      </c>
      <c r="EA86" s="107">
        <f t="shared" si="147"/>
        <v>0</v>
      </c>
      <c r="EB86" s="107">
        <f t="shared" si="148"/>
        <v>0</v>
      </c>
      <c r="EC86" s="107">
        <f t="shared" si="149"/>
        <v>0</v>
      </c>
      <c r="ED86" s="107">
        <f t="shared" si="150"/>
        <v>0</v>
      </c>
      <c r="EE86" s="107">
        <f t="shared" si="151"/>
        <v>0</v>
      </c>
      <c r="EF86" s="107">
        <f t="shared" si="152"/>
        <v>0</v>
      </c>
      <c r="EG86" s="107">
        <f t="shared" si="153"/>
        <v>0</v>
      </c>
      <c r="EH86" s="107">
        <f t="shared" si="84"/>
        <v>0</v>
      </c>
      <c r="EI86" s="107">
        <f t="shared" si="85"/>
        <v>0</v>
      </c>
      <c r="EJ86" s="107">
        <f t="shared" si="86"/>
        <v>0</v>
      </c>
      <c r="EK86" s="107">
        <f t="shared" si="87"/>
        <v>0</v>
      </c>
      <c r="EL86" s="107">
        <f t="shared" si="88"/>
        <v>0</v>
      </c>
      <c r="EM86" s="107">
        <f t="shared" si="89"/>
        <v>0</v>
      </c>
      <c r="EN86" s="107">
        <f t="shared" si="90"/>
        <v>0</v>
      </c>
      <c r="EO86" s="107">
        <f t="shared" si="91"/>
        <v>0</v>
      </c>
      <c r="EP86" s="107">
        <f t="shared" si="92"/>
        <v>0</v>
      </c>
      <c r="EQ86" s="107">
        <f t="shared" si="93"/>
        <v>0</v>
      </c>
    </row>
    <row r="87" spans="2:147" x14ac:dyDescent="0.2">
      <c r="B87" s="126">
        <f t="shared" si="97"/>
        <v>1</v>
      </c>
      <c r="C87" s="126" t="str">
        <f t="shared" ca="1" si="154"/>
        <v/>
      </c>
      <c r="D87" s="126" t="str">
        <f t="shared" ca="1" si="98"/>
        <v/>
      </c>
      <c r="E87" s="126"/>
      <c r="F87" s="127" t="str">
        <f ca="1">OFFSET(prihlasky!$H$1,$CB87,0)</f>
        <v/>
      </c>
      <c r="G87" s="127" t="str">
        <f ca="1">IF(OFFSET(prihlasky!$B$1,$CB87,0)="","",(OFFSET(prihlasky!$B$1,$CB87,0)))</f>
        <v/>
      </c>
      <c r="H87" s="127">
        <f ca="1">OFFSET(prihlasky!$I$1,$CB87,0)</f>
        <v>0</v>
      </c>
      <c r="I87" s="127" t="str">
        <f ca="1">UPPER(OFFSET(prihlasky!$A$1,$CB87,0))</f>
        <v/>
      </c>
      <c r="J87" s="127">
        <f t="shared" si="99"/>
        <v>0</v>
      </c>
      <c r="K87" s="159">
        <f t="shared" si="155"/>
        <v>0</v>
      </c>
      <c r="L87" s="131">
        <f t="shared" ca="1" si="100"/>
        <v>0</v>
      </c>
      <c r="M87" s="130" t="str">
        <f ca="1">IF(OR(K87=0,ISERROR(MATCH(I87,TKoef!E:E,0))),"",MATCH(I87,TKoef!E:E,0)-1)</f>
        <v/>
      </c>
      <c r="N87" s="129" t="str">
        <f ca="1">IF(M87="","",OFFSET(TKoef!$B$1,M87,0))</f>
        <v/>
      </c>
      <c r="O87" s="22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209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71">
        <f t="shared" si="101"/>
        <v>0</v>
      </c>
      <c r="BZ87" s="26">
        <f t="shared" si="102"/>
        <v>0</v>
      </c>
      <c r="CB87" s="39">
        <v>79</v>
      </c>
      <c r="CC87" s="16">
        <f t="shared" si="156"/>
        <v>0</v>
      </c>
      <c r="CD87" s="51">
        <f t="shared" ca="1" si="96"/>
        <v>0</v>
      </c>
      <c r="CE87" s="51">
        <f t="shared" ca="1" si="96"/>
        <v>0</v>
      </c>
      <c r="CF87" s="51">
        <f t="shared" ca="1" si="96"/>
        <v>0</v>
      </c>
      <c r="CG87" s="51">
        <f t="shared" ca="1" si="103"/>
        <v>0</v>
      </c>
      <c r="CH87" s="51"/>
      <c r="CI87" s="195">
        <f t="shared" si="104"/>
        <v>0</v>
      </c>
      <c r="CJ87" s="195">
        <f t="shared" si="105"/>
        <v>0</v>
      </c>
      <c r="CK87" s="195">
        <f t="shared" si="106"/>
        <v>0</v>
      </c>
      <c r="CL87" s="195">
        <f t="shared" si="107"/>
        <v>0</v>
      </c>
      <c r="CM87" s="195">
        <f t="shared" si="108"/>
        <v>0</v>
      </c>
      <c r="CN87" s="195">
        <f t="shared" si="109"/>
        <v>0</v>
      </c>
      <c r="CO87" s="195">
        <f t="shared" si="110"/>
        <v>0</v>
      </c>
      <c r="CP87" s="195">
        <f t="shared" si="111"/>
        <v>0</v>
      </c>
      <c r="CQ87" s="195">
        <f t="shared" si="112"/>
        <v>0</v>
      </c>
      <c r="CR87" s="195">
        <f t="shared" si="113"/>
        <v>0</v>
      </c>
      <c r="CT87" s="107">
        <f t="shared" si="114"/>
        <v>0</v>
      </c>
      <c r="CU87" s="107">
        <f t="shared" si="115"/>
        <v>0</v>
      </c>
      <c r="CV87" s="107">
        <f t="shared" si="116"/>
        <v>0</v>
      </c>
      <c r="CW87" s="107">
        <f t="shared" si="117"/>
        <v>0</v>
      </c>
      <c r="CX87" s="107">
        <f t="shared" si="118"/>
        <v>0</v>
      </c>
      <c r="CY87" s="107">
        <f t="shared" si="119"/>
        <v>0</v>
      </c>
      <c r="CZ87" s="107">
        <f t="shared" si="120"/>
        <v>0</v>
      </c>
      <c r="DA87" s="107">
        <f t="shared" si="121"/>
        <v>0</v>
      </c>
      <c r="DB87" s="107">
        <f t="shared" si="122"/>
        <v>0</v>
      </c>
      <c r="DC87" s="107">
        <f t="shared" si="123"/>
        <v>0</v>
      </c>
      <c r="DD87" s="107">
        <f t="shared" si="124"/>
        <v>0</v>
      </c>
      <c r="DE87" s="107">
        <f t="shared" si="125"/>
        <v>0</v>
      </c>
      <c r="DF87" s="107">
        <f t="shared" si="126"/>
        <v>0</v>
      </c>
      <c r="DG87" s="107">
        <f t="shared" si="127"/>
        <v>0</v>
      </c>
      <c r="DH87" s="107">
        <f t="shared" si="128"/>
        <v>0</v>
      </c>
      <c r="DI87" s="107">
        <f t="shared" si="129"/>
        <v>0</v>
      </c>
      <c r="DJ87" s="107">
        <f t="shared" si="130"/>
        <v>0</v>
      </c>
      <c r="DK87" s="107">
        <f t="shared" si="131"/>
        <v>0</v>
      </c>
      <c r="DL87" s="107">
        <f t="shared" si="132"/>
        <v>0</v>
      </c>
      <c r="DM87" s="107">
        <f t="shared" si="133"/>
        <v>0</v>
      </c>
      <c r="DN87" s="107">
        <f t="shared" si="134"/>
        <v>0</v>
      </c>
      <c r="DO87" s="107">
        <f t="shared" si="135"/>
        <v>0</v>
      </c>
      <c r="DP87" s="107">
        <f t="shared" si="136"/>
        <v>0</v>
      </c>
      <c r="DQ87" s="107">
        <f t="shared" si="137"/>
        <v>0</v>
      </c>
      <c r="DR87" s="107">
        <f t="shared" si="138"/>
        <v>0</v>
      </c>
      <c r="DS87" s="107">
        <f t="shared" si="139"/>
        <v>0</v>
      </c>
      <c r="DT87" s="107">
        <f t="shared" si="140"/>
        <v>0</v>
      </c>
      <c r="DU87" s="107">
        <f t="shared" si="141"/>
        <v>0</v>
      </c>
      <c r="DV87" s="107">
        <f t="shared" si="142"/>
        <v>0</v>
      </c>
      <c r="DW87" s="107">
        <f t="shared" si="143"/>
        <v>0</v>
      </c>
      <c r="DX87" s="107">
        <f t="shared" si="144"/>
        <v>0</v>
      </c>
      <c r="DY87" s="107">
        <f t="shared" si="145"/>
        <v>0</v>
      </c>
      <c r="DZ87" s="107">
        <f t="shared" si="146"/>
        <v>0</v>
      </c>
      <c r="EA87" s="107">
        <f t="shared" si="147"/>
        <v>0</v>
      </c>
      <c r="EB87" s="107">
        <f t="shared" si="148"/>
        <v>0</v>
      </c>
      <c r="EC87" s="107">
        <f t="shared" si="149"/>
        <v>0</v>
      </c>
      <c r="ED87" s="107">
        <f t="shared" si="150"/>
        <v>0</v>
      </c>
      <c r="EE87" s="107">
        <f t="shared" si="151"/>
        <v>0</v>
      </c>
      <c r="EF87" s="107">
        <f t="shared" si="152"/>
        <v>0</v>
      </c>
      <c r="EG87" s="107">
        <f t="shared" si="153"/>
        <v>0</v>
      </c>
      <c r="EH87" s="107">
        <f t="shared" si="84"/>
        <v>0</v>
      </c>
      <c r="EI87" s="107">
        <f t="shared" si="85"/>
        <v>0</v>
      </c>
      <c r="EJ87" s="107">
        <f t="shared" si="86"/>
        <v>0</v>
      </c>
      <c r="EK87" s="107">
        <f t="shared" si="87"/>
        <v>0</v>
      </c>
      <c r="EL87" s="107">
        <f t="shared" si="88"/>
        <v>0</v>
      </c>
      <c r="EM87" s="107">
        <f t="shared" si="89"/>
        <v>0</v>
      </c>
      <c r="EN87" s="107">
        <f t="shared" si="90"/>
        <v>0</v>
      </c>
      <c r="EO87" s="107">
        <f t="shared" si="91"/>
        <v>0</v>
      </c>
      <c r="EP87" s="107">
        <f t="shared" si="92"/>
        <v>0</v>
      </c>
      <c r="EQ87" s="107">
        <f t="shared" si="93"/>
        <v>0</v>
      </c>
    </row>
    <row r="88" spans="2:147" x14ac:dyDescent="0.2">
      <c r="B88" s="126">
        <f t="shared" si="97"/>
        <v>1</v>
      </c>
      <c r="C88" s="126" t="str">
        <f t="shared" ca="1" si="154"/>
        <v/>
      </c>
      <c r="D88" s="126" t="str">
        <f t="shared" ca="1" si="98"/>
        <v/>
      </c>
      <c r="E88" s="126"/>
      <c r="F88" s="127" t="str">
        <f ca="1">OFFSET(prihlasky!$H$1,$CB88,0)</f>
        <v/>
      </c>
      <c r="G88" s="127" t="str">
        <f ca="1">IF(OFFSET(prihlasky!$B$1,$CB88,0)="","",(OFFSET(prihlasky!$B$1,$CB88,0)))</f>
        <v/>
      </c>
      <c r="H88" s="127">
        <f ca="1">OFFSET(prihlasky!$I$1,$CB88,0)</f>
        <v>0</v>
      </c>
      <c r="I88" s="127" t="str">
        <f ca="1">UPPER(OFFSET(prihlasky!$A$1,$CB88,0))</f>
        <v/>
      </c>
      <c r="J88" s="127">
        <f t="shared" si="99"/>
        <v>0</v>
      </c>
      <c r="K88" s="159">
        <f t="shared" si="155"/>
        <v>0</v>
      </c>
      <c r="L88" s="131">
        <f t="shared" ca="1" si="100"/>
        <v>0</v>
      </c>
      <c r="M88" s="130" t="str">
        <f ca="1">IF(OR(K88=0,ISERROR(MATCH(I88,TKoef!E:E,0))),"",MATCH(I88,TKoef!E:E,0)-1)</f>
        <v/>
      </c>
      <c r="N88" s="129" t="str">
        <f ca="1">IF(M88="","",OFFSET(TKoef!$B$1,M88,0))</f>
        <v/>
      </c>
      <c r="O88" s="22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209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71">
        <f t="shared" si="101"/>
        <v>0</v>
      </c>
      <c r="BZ88" s="26">
        <f t="shared" si="102"/>
        <v>0</v>
      </c>
      <c r="CB88" s="39">
        <v>80</v>
      </c>
      <c r="CC88" s="16">
        <f t="shared" si="156"/>
        <v>0</v>
      </c>
      <c r="CD88" s="51">
        <f t="shared" ca="1" si="96"/>
        <v>0</v>
      </c>
      <c r="CE88" s="51">
        <f t="shared" ca="1" si="96"/>
        <v>0</v>
      </c>
      <c r="CF88" s="51">
        <f t="shared" ca="1" si="96"/>
        <v>0</v>
      </c>
      <c r="CG88" s="51">
        <f t="shared" ca="1" si="103"/>
        <v>0</v>
      </c>
      <c r="CH88" s="51"/>
      <c r="CI88" s="195">
        <f t="shared" si="104"/>
        <v>0</v>
      </c>
      <c r="CJ88" s="195">
        <f t="shared" si="105"/>
        <v>0</v>
      </c>
      <c r="CK88" s="195">
        <f t="shared" si="106"/>
        <v>0</v>
      </c>
      <c r="CL88" s="195">
        <f t="shared" si="107"/>
        <v>0</v>
      </c>
      <c r="CM88" s="195">
        <f t="shared" si="108"/>
        <v>0</v>
      </c>
      <c r="CN88" s="195">
        <f t="shared" si="109"/>
        <v>0</v>
      </c>
      <c r="CO88" s="195">
        <f t="shared" si="110"/>
        <v>0</v>
      </c>
      <c r="CP88" s="195">
        <f t="shared" si="111"/>
        <v>0</v>
      </c>
      <c r="CQ88" s="195">
        <f t="shared" si="112"/>
        <v>0</v>
      </c>
      <c r="CR88" s="195">
        <f t="shared" si="113"/>
        <v>0</v>
      </c>
      <c r="CT88" s="107">
        <f t="shared" si="114"/>
        <v>0</v>
      </c>
      <c r="CU88" s="107">
        <f t="shared" si="115"/>
        <v>0</v>
      </c>
      <c r="CV88" s="107">
        <f t="shared" si="116"/>
        <v>0</v>
      </c>
      <c r="CW88" s="107">
        <f t="shared" si="117"/>
        <v>0</v>
      </c>
      <c r="CX88" s="107">
        <f t="shared" si="118"/>
        <v>0</v>
      </c>
      <c r="CY88" s="107">
        <f t="shared" si="119"/>
        <v>0</v>
      </c>
      <c r="CZ88" s="107">
        <f t="shared" si="120"/>
        <v>0</v>
      </c>
      <c r="DA88" s="107">
        <f t="shared" si="121"/>
        <v>0</v>
      </c>
      <c r="DB88" s="107">
        <f t="shared" si="122"/>
        <v>0</v>
      </c>
      <c r="DC88" s="107">
        <f t="shared" si="123"/>
        <v>0</v>
      </c>
      <c r="DD88" s="107">
        <f t="shared" si="124"/>
        <v>0</v>
      </c>
      <c r="DE88" s="107">
        <f t="shared" si="125"/>
        <v>0</v>
      </c>
      <c r="DF88" s="107">
        <f t="shared" si="126"/>
        <v>0</v>
      </c>
      <c r="DG88" s="107">
        <f t="shared" si="127"/>
        <v>0</v>
      </c>
      <c r="DH88" s="107">
        <f t="shared" si="128"/>
        <v>0</v>
      </c>
      <c r="DI88" s="107">
        <f t="shared" si="129"/>
        <v>0</v>
      </c>
      <c r="DJ88" s="107">
        <f t="shared" si="130"/>
        <v>0</v>
      </c>
      <c r="DK88" s="107">
        <f t="shared" si="131"/>
        <v>0</v>
      </c>
      <c r="DL88" s="107">
        <f t="shared" si="132"/>
        <v>0</v>
      </c>
      <c r="DM88" s="107">
        <f t="shared" si="133"/>
        <v>0</v>
      </c>
      <c r="DN88" s="107">
        <f t="shared" si="134"/>
        <v>0</v>
      </c>
      <c r="DO88" s="107">
        <f t="shared" si="135"/>
        <v>0</v>
      </c>
      <c r="DP88" s="107">
        <f t="shared" si="136"/>
        <v>0</v>
      </c>
      <c r="DQ88" s="107">
        <f t="shared" si="137"/>
        <v>0</v>
      </c>
      <c r="DR88" s="107">
        <f t="shared" si="138"/>
        <v>0</v>
      </c>
      <c r="DS88" s="107">
        <f t="shared" si="139"/>
        <v>0</v>
      </c>
      <c r="DT88" s="107">
        <f t="shared" si="140"/>
        <v>0</v>
      </c>
      <c r="DU88" s="107">
        <f t="shared" si="141"/>
        <v>0</v>
      </c>
      <c r="DV88" s="107">
        <f t="shared" si="142"/>
        <v>0</v>
      </c>
      <c r="DW88" s="107">
        <f t="shared" si="143"/>
        <v>0</v>
      </c>
      <c r="DX88" s="107">
        <f t="shared" si="144"/>
        <v>0</v>
      </c>
      <c r="DY88" s="107">
        <f t="shared" si="145"/>
        <v>0</v>
      </c>
      <c r="DZ88" s="107">
        <f t="shared" si="146"/>
        <v>0</v>
      </c>
      <c r="EA88" s="107">
        <f t="shared" si="147"/>
        <v>0</v>
      </c>
      <c r="EB88" s="107">
        <f t="shared" si="148"/>
        <v>0</v>
      </c>
      <c r="EC88" s="107">
        <f t="shared" si="149"/>
        <v>0</v>
      </c>
      <c r="ED88" s="107">
        <f t="shared" si="150"/>
        <v>0</v>
      </c>
      <c r="EE88" s="107">
        <f t="shared" si="151"/>
        <v>0</v>
      </c>
      <c r="EF88" s="107">
        <f t="shared" si="152"/>
        <v>0</v>
      </c>
      <c r="EG88" s="107">
        <f t="shared" si="153"/>
        <v>0</v>
      </c>
      <c r="EH88" s="107">
        <f t="shared" si="84"/>
        <v>0</v>
      </c>
      <c r="EI88" s="107">
        <f t="shared" si="85"/>
        <v>0</v>
      </c>
      <c r="EJ88" s="107">
        <f t="shared" si="86"/>
        <v>0</v>
      </c>
      <c r="EK88" s="107">
        <f t="shared" si="87"/>
        <v>0</v>
      </c>
      <c r="EL88" s="107">
        <f t="shared" si="88"/>
        <v>0</v>
      </c>
      <c r="EM88" s="107">
        <f t="shared" si="89"/>
        <v>0</v>
      </c>
      <c r="EN88" s="107">
        <f t="shared" si="90"/>
        <v>0</v>
      </c>
      <c r="EO88" s="107">
        <f t="shared" si="91"/>
        <v>0</v>
      </c>
      <c r="EP88" s="107">
        <f t="shared" si="92"/>
        <v>0</v>
      </c>
      <c r="EQ88" s="107">
        <f t="shared" si="93"/>
        <v>0</v>
      </c>
    </row>
    <row r="89" spans="2:147" x14ac:dyDescent="0.2">
      <c r="B89" s="126">
        <f t="shared" si="97"/>
        <v>1</v>
      </c>
      <c r="C89" s="126" t="str">
        <f t="shared" ca="1" si="154"/>
        <v/>
      </c>
      <c r="D89" s="126" t="str">
        <f t="shared" ca="1" si="98"/>
        <v/>
      </c>
      <c r="E89" s="126"/>
      <c r="F89" s="127" t="str">
        <f ca="1">OFFSET(prihlasky!$H$1,$CB89,0)</f>
        <v/>
      </c>
      <c r="G89" s="127" t="str">
        <f ca="1">IF(OFFSET(prihlasky!$B$1,$CB89,0)="","",(OFFSET(prihlasky!$B$1,$CB89,0)))</f>
        <v/>
      </c>
      <c r="H89" s="127">
        <f ca="1">OFFSET(prihlasky!$I$1,$CB89,0)</f>
        <v>0</v>
      </c>
      <c r="I89" s="127" t="str">
        <f ca="1">UPPER(OFFSET(prihlasky!$A$1,$CB89,0))</f>
        <v/>
      </c>
      <c r="J89" s="127">
        <f t="shared" si="99"/>
        <v>0</v>
      </c>
      <c r="K89" s="159">
        <f t="shared" si="155"/>
        <v>0</v>
      </c>
      <c r="L89" s="131">
        <f t="shared" ca="1" si="100"/>
        <v>0</v>
      </c>
      <c r="M89" s="130" t="str">
        <f ca="1">IF(OR(K89=0,ISERROR(MATCH(I89,TKoef!E:E,0))),"",MATCH(I89,TKoef!E:E,0)-1)</f>
        <v/>
      </c>
      <c r="N89" s="129" t="str">
        <f ca="1">IF(M89="","",OFFSET(TKoef!$B$1,M89,0))</f>
        <v/>
      </c>
      <c r="O89" s="22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209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71">
        <f t="shared" si="101"/>
        <v>0</v>
      </c>
      <c r="BZ89" s="26">
        <f t="shared" si="102"/>
        <v>0</v>
      </c>
      <c r="CB89" s="39">
        <v>81</v>
      </c>
      <c r="CC89" s="16">
        <f t="shared" si="156"/>
        <v>0</v>
      </c>
      <c r="CD89" s="51">
        <f t="shared" ref="CD89:CF108" ca="1" si="157">IF($H89=CD$8,$CC89,0)</f>
        <v>0</v>
      </c>
      <c r="CE89" s="51">
        <f t="shared" ca="1" si="157"/>
        <v>0</v>
      </c>
      <c r="CF89" s="51">
        <f t="shared" ca="1" si="157"/>
        <v>0</v>
      </c>
      <c r="CG89" s="51">
        <f t="shared" ca="1" si="103"/>
        <v>0</v>
      </c>
      <c r="CH89" s="51"/>
      <c r="CI89" s="195">
        <f t="shared" si="104"/>
        <v>0</v>
      </c>
      <c r="CJ89" s="195">
        <f t="shared" si="105"/>
        <v>0</v>
      </c>
      <c r="CK89" s="195">
        <f t="shared" si="106"/>
        <v>0</v>
      </c>
      <c r="CL89" s="195">
        <f t="shared" si="107"/>
        <v>0</v>
      </c>
      <c r="CM89" s="195">
        <f t="shared" si="108"/>
        <v>0</v>
      </c>
      <c r="CN89" s="195">
        <f t="shared" si="109"/>
        <v>0</v>
      </c>
      <c r="CO89" s="195">
        <f t="shared" si="110"/>
        <v>0</v>
      </c>
      <c r="CP89" s="195">
        <f t="shared" si="111"/>
        <v>0</v>
      </c>
      <c r="CQ89" s="195">
        <f t="shared" si="112"/>
        <v>0</v>
      </c>
      <c r="CR89" s="195">
        <f t="shared" si="113"/>
        <v>0</v>
      </c>
      <c r="CT89" s="107">
        <f t="shared" si="114"/>
        <v>0</v>
      </c>
      <c r="CU89" s="107">
        <f t="shared" si="115"/>
        <v>0</v>
      </c>
      <c r="CV89" s="107">
        <f t="shared" si="116"/>
        <v>0</v>
      </c>
      <c r="CW89" s="107">
        <f t="shared" si="117"/>
        <v>0</v>
      </c>
      <c r="CX89" s="107">
        <f t="shared" si="118"/>
        <v>0</v>
      </c>
      <c r="CY89" s="107">
        <f t="shared" si="119"/>
        <v>0</v>
      </c>
      <c r="CZ89" s="107">
        <f t="shared" si="120"/>
        <v>0</v>
      </c>
      <c r="DA89" s="107">
        <f t="shared" si="121"/>
        <v>0</v>
      </c>
      <c r="DB89" s="107">
        <f t="shared" si="122"/>
        <v>0</v>
      </c>
      <c r="DC89" s="107">
        <f t="shared" si="123"/>
        <v>0</v>
      </c>
      <c r="DD89" s="107">
        <f t="shared" si="124"/>
        <v>0</v>
      </c>
      <c r="DE89" s="107">
        <f t="shared" si="125"/>
        <v>0</v>
      </c>
      <c r="DF89" s="107">
        <f t="shared" si="126"/>
        <v>0</v>
      </c>
      <c r="DG89" s="107">
        <f t="shared" si="127"/>
        <v>0</v>
      </c>
      <c r="DH89" s="107">
        <f t="shared" si="128"/>
        <v>0</v>
      </c>
      <c r="DI89" s="107">
        <f t="shared" si="129"/>
        <v>0</v>
      </c>
      <c r="DJ89" s="107">
        <f t="shared" si="130"/>
        <v>0</v>
      </c>
      <c r="DK89" s="107">
        <f t="shared" si="131"/>
        <v>0</v>
      </c>
      <c r="DL89" s="107">
        <f t="shared" si="132"/>
        <v>0</v>
      </c>
      <c r="DM89" s="107">
        <f t="shared" si="133"/>
        <v>0</v>
      </c>
      <c r="DN89" s="107">
        <f t="shared" si="134"/>
        <v>0</v>
      </c>
      <c r="DO89" s="107">
        <f t="shared" si="135"/>
        <v>0</v>
      </c>
      <c r="DP89" s="107">
        <f t="shared" si="136"/>
        <v>0</v>
      </c>
      <c r="DQ89" s="107">
        <f t="shared" si="137"/>
        <v>0</v>
      </c>
      <c r="DR89" s="107">
        <f t="shared" si="138"/>
        <v>0</v>
      </c>
      <c r="DS89" s="107">
        <f t="shared" si="139"/>
        <v>0</v>
      </c>
      <c r="DT89" s="107">
        <f t="shared" si="140"/>
        <v>0</v>
      </c>
      <c r="DU89" s="107">
        <f t="shared" si="141"/>
        <v>0</v>
      </c>
      <c r="DV89" s="107">
        <f t="shared" si="142"/>
        <v>0</v>
      </c>
      <c r="DW89" s="107">
        <f t="shared" si="143"/>
        <v>0</v>
      </c>
      <c r="DX89" s="107">
        <f t="shared" si="144"/>
        <v>0</v>
      </c>
      <c r="DY89" s="107">
        <f t="shared" si="145"/>
        <v>0</v>
      </c>
      <c r="DZ89" s="107">
        <f t="shared" si="146"/>
        <v>0</v>
      </c>
      <c r="EA89" s="107">
        <f t="shared" si="147"/>
        <v>0</v>
      </c>
      <c r="EB89" s="107">
        <f t="shared" si="148"/>
        <v>0</v>
      </c>
      <c r="EC89" s="107">
        <f t="shared" si="149"/>
        <v>0</v>
      </c>
      <c r="ED89" s="107">
        <f t="shared" si="150"/>
        <v>0</v>
      </c>
      <c r="EE89" s="107">
        <f t="shared" si="151"/>
        <v>0</v>
      </c>
      <c r="EF89" s="107">
        <f t="shared" si="152"/>
        <v>0</v>
      </c>
      <c r="EG89" s="107">
        <f t="shared" si="153"/>
        <v>0</v>
      </c>
      <c r="EH89" s="107">
        <f t="shared" ref="EH89:EH128" si="158">IF(AND(BD$7&lt;&gt;"",BD$7=BD89),1,0)</f>
        <v>0</v>
      </c>
      <c r="EI89" s="107">
        <f t="shared" ref="EI89:EI128" si="159">IF(AND(BE$7&lt;&gt;"",BE$7=BE89),1,0)</f>
        <v>0</v>
      </c>
      <c r="EJ89" s="107">
        <f t="shared" ref="EJ89:EJ128" si="160">IF(AND(BF$7&lt;&gt;"",BF$7=BF89),1,0)</f>
        <v>0</v>
      </c>
      <c r="EK89" s="107">
        <f t="shared" ref="EK89:EK128" si="161">IF(AND(BG$7&lt;&gt;"",BG$7=BG89),1,0)</f>
        <v>0</v>
      </c>
      <c r="EL89" s="107">
        <f t="shared" ref="EL89:EL128" si="162">IF(AND(BH$7&lt;&gt;"",BH$7=BH89),1,0)</f>
        <v>0</v>
      </c>
      <c r="EM89" s="107">
        <f t="shared" ref="EM89:EM128" si="163">IF(AND(BI$7&lt;&gt;"",BI$7=BI89),1,0)</f>
        <v>0</v>
      </c>
      <c r="EN89" s="107">
        <f t="shared" ref="EN89:EN128" si="164">IF(AND(BJ$7&lt;&gt;"",BJ$7=BJ89),1,0)</f>
        <v>0</v>
      </c>
      <c r="EO89" s="107">
        <f t="shared" ref="EO89:EO128" si="165">IF(AND(BK$7&lt;&gt;"",BK$7=BK89),1,0)</f>
        <v>0</v>
      </c>
      <c r="EP89" s="107">
        <f t="shared" ref="EP89:EP128" si="166">IF(AND(BL$7&lt;&gt;"",BL$7=BL89),1,0)</f>
        <v>0</v>
      </c>
      <c r="EQ89" s="107">
        <f t="shared" ref="EQ89:EQ128" si="167">IF(AND(BM$7&lt;&gt;"",BM$7=BM89),1,0)</f>
        <v>0</v>
      </c>
    </row>
    <row r="90" spans="2:147" x14ac:dyDescent="0.2">
      <c r="B90" s="126">
        <f t="shared" si="97"/>
        <v>1</v>
      </c>
      <c r="C90" s="126" t="str">
        <f t="shared" ca="1" si="154"/>
        <v/>
      </c>
      <c r="D90" s="126" t="str">
        <f t="shared" ca="1" si="98"/>
        <v/>
      </c>
      <c r="E90" s="126"/>
      <c r="F90" s="127" t="str">
        <f ca="1">OFFSET(prihlasky!$H$1,$CB90,0)</f>
        <v/>
      </c>
      <c r="G90" s="127" t="str">
        <f ca="1">IF(OFFSET(prihlasky!$B$1,$CB90,0)="","",(OFFSET(prihlasky!$B$1,$CB90,0)))</f>
        <v/>
      </c>
      <c r="H90" s="127">
        <f ca="1">OFFSET(prihlasky!$I$1,$CB90,0)</f>
        <v>0</v>
      </c>
      <c r="I90" s="127" t="str">
        <f ca="1">UPPER(OFFSET(prihlasky!$A$1,$CB90,0))</f>
        <v/>
      </c>
      <c r="J90" s="127">
        <f t="shared" si="99"/>
        <v>0</v>
      </c>
      <c r="K90" s="159">
        <f t="shared" si="155"/>
        <v>0</v>
      </c>
      <c r="L90" s="131">
        <f t="shared" ca="1" si="100"/>
        <v>0</v>
      </c>
      <c r="M90" s="130" t="str">
        <f ca="1">IF(OR(K90=0,ISERROR(MATCH(I90,TKoef!E:E,0))),"",MATCH(I90,TKoef!E:E,0)-1)</f>
        <v/>
      </c>
      <c r="N90" s="129" t="str">
        <f ca="1">IF(M90="","",OFFSET(TKoef!$B$1,M90,0))</f>
        <v/>
      </c>
      <c r="O90" s="22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209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71">
        <f t="shared" si="101"/>
        <v>0</v>
      </c>
      <c r="BZ90" s="26">
        <f t="shared" si="102"/>
        <v>0</v>
      </c>
      <c r="CB90" s="39">
        <v>82</v>
      </c>
      <c r="CC90" s="16">
        <f t="shared" si="156"/>
        <v>0</v>
      </c>
      <c r="CD90" s="51">
        <f t="shared" ca="1" si="157"/>
        <v>0</v>
      </c>
      <c r="CE90" s="51">
        <f t="shared" ca="1" si="157"/>
        <v>0</v>
      </c>
      <c r="CF90" s="51">
        <f t="shared" ca="1" si="157"/>
        <v>0</v>
      </c>
      <c r="CG90" s="51">
        <f t="shared" ca="1" si="103"/>
        <v>0</v>
      </c>
      <c r="CH90" s="51"/>
      <c r="CI90" s="195">
        <f t="shared" si="104"/>
        <v>0</v>
      </c>
      <c r="CJ90" s="195">
        <f t="shared" si="105"/>
        <v>0</v>
      </c>
      <c r="CK90" s="195">
        <f t="shared" si="106"/>
        <v>0</v>
      </c>
      <c r="CL90" s="195">
        <f t="shared" si="107"/>
        <v>0</v>
      </c>
      <c r="CM90" s="195">
        <f t="shared" si="108"/>
        <v>0</v>
      </c>
      <c r="CN90" s="195">
        <f t="shared" si="109"/>
        <v>0</v>
      </c>
      <c r="CO90" s="195">
        <f t="shared" si="110"/>
        <v>0</v>
      </c>
      <c r="CP90" s="195">
        <f t="shared" si="111"/>
        <v>0</v>
      </c>
      <c r="CQ90" s="195">
        <f t="shared" si="112"/>
        <v>0</v>
      </c>
      <c r="CR90" s="195">
        <f t="shared" si="113"/>
        <v>0</v>
      </c>
      <c r="CT90" s="107">
        <f t="shared" si="114"/>
        <v>0</v>
      </c>
      <c r="CU90" s="107">
        <f t="shared" si="115"/>
        <v>0</v>
      </c>
      <c r="CV90" s="107">
        <f t="shared" si="116"/>
        <v>0</v>
      </c>
      <c r="CW90" s="107">
        <f t="shared" si="117"/>
        <v>0</v>
      </c>
      <c r="CX90" s="107">
        <f t="shared" si="118"/>
        <v>0</v>
      </c>
      <c r="CY90" s="107">
        <f t="shared" si="119"/>
        <v>0</v>
      </c>
      <c r="CZ90" s="107">
        <f t="shared" si="120"/>
        <v>0</v>
      </c>
      <c r="DA90" s="107">
        <f t="shared" si="121"/>
        <v>0</v>
      </c>
      <c r="DB90" s="107">
        <f t="shared" si="122"/>
        <v>0</v>
      </c>
      <c r="DC90" s="107">
        <f t="shared" si="123"/>
        <v>0</v>
      </c>
      <c r="DD90" s="107">
        <f t="shared" si="124"/>
        <v>0</v>
      </c>
      <c r="DE90" s="107">
        <f t="shared" si="125"/>
        <v>0</v>
      </c>
      <c r="DF90" s="107">
        <f t="shared" si="126"/>
        <v>0</v>
      </c>
      <c r="DG90" s="107">
        <f t="shared" si="127"/>
        <v>0</v>
      </c>
      <c r="DH90" s="107">
        <f t="shared" si="128"/>
        <v>0</v>
      </c>
      <c r="DI90" s="107">
        <f t="shared" si="129"/>
        <v>0</v>
      </c>
      <c r="DJ90" s="107">
        <f t="shared" si="130"/>
        <v>0</v>
      </c>
      <c r="DK90" s="107">
        <f t="shared" si="131"/>
        <v>0</v>
      </c>
      <c r="DL90" s="107">
        <f t="shared" si="132"/>
        <v>0</v>
      </c>
      <c r="DM90" s="107">
        <f t="shared" si="133"/>
        <v>0</v>
      </c>
      <c r="DN90" s="107">
        <f t="shared" si="134"/>
        <v>0</v>
      </c>
      <c r="DO90" s="107">
        <f t="shared" si="135"/>
        <v>0</v>
      </c>
      <c r="DP90" s="107">
        <f t="shared" si="136"/>
        <v>0</v>
      </c>
      <c r="DQ90" s="107">
        <f t="shared" si="137"/>
        <v>0</v>
      </c>
      <c r="DR90" s="107">
        <f t="shared" si="138"/>
        <v>0</v>
      </c>
      <c r="DS90" s="107">
        <f t="shared" si="139"/>
        <v>0</v>
      </c>
      <c r="DT90" s="107">
        <f t="shared" si="140"/>
        <v>0</v>
      </c>
      <c r="DU90" s="107">
        <f t="shared" si="141"/>
        <v>0</v>
      </c>
      <c r="DV90" s="107">
        <f t="shared" si="142"/>
        <v>0</v>
      </c>
      <c r="DW90" s="107">
        <f t="shared" si="143"/>
        <v>0</v>
      </c>
      <c r="DX90" s="107">
        <f t="shared" si="144"/>
        <v>0</v>
      </c>
      <c r="DY90" s="107">
        <f t="shared" si="145"/>
        <v>0</v>
      </c>
      <c r="DZ90" s="107">
        <f t="shared" si="146"/>
        <v>0</v>
      </c>
      <c r="EA90" s="107">
        <f t="shared" si="147"/>
        <v>0</v>
      </c>
      <c r="EB90" s="107">
        <f t="shared" si="148"/>
        <v>0</v>
      </c>
      <c r="EC90" s="107">
        <f t="shared" si="149"/>
        <v>0</v>
      </c>
      <c r="ED90" s="107">
        <f t="shared" si="150"/>
        <v>0</v>
      </c>
      <c r="EE90" s="107">
        <f t="shared" si="151"/>
        <v>0</v>
      </c>
      <c r="EF90" s="107">
        <f t="shared" si="152"/>
        <v>0</v>
      </c>
      <c r="EG90" s="107">
        <f t="shared" si="153"/>
        <v>0</v>
      </c>
      <c r="EH90" s="107">
        <f t="shared" si="158"/>
        <v>0</v>
      </c>
      <c r="EI90" s="107">
        <f t="shared" si="159"/>
        <v>0</v>
      </c>
      <c r="EJ90" s="107">
        <f t="shared" si="160"/>
        <v>0</v>
      </c>
      <c r="EK90" s="107">
        <f t="shared" si="161"/>
        <v>0</v>
      </c>
      <c r="EL90" s="107">
        <f t="shared" si="162"/>
        <v>0</v>
      </c>
      <c r="EM90" s="107">
        <f t="shared" si="163"/>
        <v>0</v>
      </c>
      <c r="EN90" s="107">
        <f t="shared" si="164"/>
        <v>0</v>
      </c>
      <c r="EO90" s="107">
        <f t="shared" si="165"/>
        <v>0</v>
      </c>
      <c r="EP90" s="107">
        <f t="shared" si="166"/>
        <v>0</v>
      </c>
      <c r="EQ90" s="107">
        <f t="shared" si="167"/>
        <v>0</v>
      </c>
    </row>
    <row r="91" spans="2:147" x14ac:dyDescent="0.2">
      <c r="B91" s="126">
        <f t="shared" si="97"/>
        <v>1</v>
      </c>
      <c r="C91" s="126" t="str">
        <f t="shared" ca="1" si="154"/>
        <v/>
      </c>
      <c r="D91" s="126" t="str">
        <f t="shared" ca="1" si="98"/>
        <v/>
      </c>
      <c r="E91" s="126"/>
      <c r="F91" s="127" t="str">
        <f ca="1">OFFSET(prihlasky!$H$1,$CB91,0)</f>
        <v/>
      </c>
      <c r="G91" s="127" t="str">
        <f ca="1">IF(OFFSET(prihlasky!$B$1,$CB91,0)="","",(OFFSET(prihlasky!$B$1,$CB91,0)))</f>
        <v/>
      </c>
      <c r="H91" s="127">
        <f ca="1">OFFSET(prihlasky!$I$1,$CB91,0)</f>
        <v>0</v>
      </c>
      <c r="I91" s="127" t="str">
        <f ca="1">UPPER(OFFSET(prihlasky!$A$1,$CB91,0))</f>
        <v/>
      </c>
      <c r="J91" s="127">
        <f t="shared" si="99"/>
        <v>0</v>
      </c>
      <c r="K91" s="159">
        <f t="shared" si="155"/>
        <v>0</v>
      </c>
      <c r="L91" s="131">
        <f t="shared" ca="1" si="100"/>
        <v>0</v>
      </c>
      <c r="M91" s="130" t="str">
        <f ca="1">IF(OR(K91=0,ISERROR(MATCH(I91,TKoef!E:E,0))),"",MATCH(I91,TKoef!E:E,0)-1)</f>
        <v/>
      </c>
      <c r="N91" s="129" t="str">
        <f ca="1">IF(M91="","",OFFSET(TKoef!$B$1,M91,0))</f>
        <v/>
      </c>
      <c r="O91" s="22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209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/>
      <c r="BY91" s="71">
        <f t="shared" si="101"/>
        <v>0</v>
      </c>
      <c r="BZ91" s="26">
        <f t="shared" si="102"/>
        <v>0</v>
      </c>
      <c r="CB91" s="39">
        <v>83</v>
      </c>
      <c r="CC91" s="16">
        <f t="shared" si="156"/>
        <v>0</v>
      </c>
      <c r="CD91" s="51">
        <f t="shared" ca="1" si="157"/>
        <v>0</v>
      </c>
      <c r="CE91" s="51">
        <f t="shared" ca="1" si="157"/>
        <v>0</v>
      </c>
      <c r="CF91" s="51">
        <f t="shared" ca="1" si="157"/>
        <v>0</v>
      </c>
      <c r="CG91" s="51">
        <f t="shared" ca="1" si="103"/>
        <v>0</v>
      </c>
      <c r="CH91" s="51"/>
      <c r="CI91" s="195">
        <f t="shared" si="104"/>
        <v>0</v>
      </c>
      <c r="CJ91" s="195">
        <f t="shared" si="105"/>
        <v>0</v>
      </c>
      <c r="CK91" s="195">
        <f t="shared" si="106"/>
        <v>0</v>
      </c>
      <c r="CL91" s="195">
        <f t="shared" si="107"/>
        <v>0</v>
      </c>
      <c r="CM91" s="195">
        <f t="shared" si="108"/>
        <v>0</v>
      </c>
      <c r="CN91" s="195">
        <f t="shared" si="109"/>
        <v>0</v>
      </c>
      <c r="CO91" s="195">
        <f t="shared" si="110"/>
        <v>0</v>
      </c>
      <c r="CP91" s="195">
        <f t="shared" si="111"/>
        <v>0</v>
      </c>
      <c r="CQ91" s="195">
        <f t="shared" si="112"/>
        <v>0</v>
      </c>
      <c r="CR91" s="195">
        <f t="shared" si="113"/>
        <v>0</v>
      </c>
      <c r="CT91" s="107">
        <f t="shared" si="114"/>
        <v>0</v>
      </c>
      <c r="CU91" s="107">
        <f t="shared" si="115"/>
        <v>0</v>
      </c>
      <c r="CV91" s="107">
        <f t="shared" si="116"/>
        <v>0</v>
      </c>
      <c r="CW91" s="107">
        <f t="shared" si="117"/>
        <v>0</v>
      </c>
      <c r="CX91" s="107">
        <f t="shared" si="118"/>
        <v>0</v>
      </c>
      <c r="CY91" s="107">
        <f t="shared" si="119"/>
        <v>0</v>
      </c>
      <c r="CZ91" s="107">
        <f t="shared" si="120"/>
        <v>0</v>
      </c>
      <c r="DA91" s="107">
        <f t="shared" si="121"/>
        <v>0</v>
      </c>
      <c r="DB91" s="107">
        <f t="shared" si="122"/>
        <v>0</v>
      </c>
      <c r="DC91" s="107">
        <f t="shared" si="123"/>
        <v>0</v>
      </c>
      <c r="DD91" s="107">
        <f t="shared" si="124"/>
        <v>0</v>
      </c>
      <c r="DE91" s="107">
        <f t="shared" si="125"/>
        <v>0</v>
      </c>
      <c r="DF91" s="107">
        <f t="shared" si="126"/>
        <v>0</v>
      </c>
      <c r="DG91" s="107">
        <f t="shared" si="127"/>
        <v>0</v>
      </c>
      <c r="DH91" s="107">
        <f t="shared" si="128"/>
        <v>0</v>
      </c>
      <c r="DI91" s="107">
        <f t="shared" si="129"/>
        <v>0</v>
      </c>
      <c r="DJ91" s="107">
        <f t="shared" si="130"/>
        <v>0</v>
      </c>
      <c r="DK91" s="107">
        <f t="shared" si="131"/>
        <v>0</v>
      </c>
      <c r="DL91" s="107">
        <f t="shared" si="132"/>
        <v>0</v>
      </c>
      <c r="DM91" s="107">
        <f t="shared" si="133"/>
        <v>0</v>
      </c>
      <c r="DN91" s="107">
        <f t="shared" si="134"/>
        <v>0</v>
      </c>
      <c r="DO91" s="107">
        <f t="shared" si="135"/>
        <v>0</v>
      </c>
      <c r="DP91" s="107">
        <f t="shared" si="136"/>
        <v>0</v>
      </c>
      <c r="DQ91" s="107">
        <f t="shared" si="137"/>
        <v>0</v>
      </c>
      <c r="DR91" s="107">
        <f t="shared" si="138"/>
        <v>0</v>
      </c>
      <c r="DS91" s="107">
        <f t="shared" si="139"/>
        <v>0</v>
      </c>
      <c r="DT91" s="107">
        <f t="shared" si="140"/>
        <v>0</v>
      </c>
      <c r="DU91" s="107">
        <f t="shared" si="141"/>
        <v>0</v>
      </c>
      <c r="DV91" s="107">
        <f t="shared" si="142"/>
        <v>0</v>
      </c>
      <c r="DW91" s="107">
        <f t="shared" si="143"/>
        <v>0</v>
      </c>
      <c r="DX91" s="107">
        <f t="shared" si="144"/>
        <v>0</v>
      </c>
      <c r="DY91" s="107">
        <f t="shared" si="145"/>
        <v>0</v>
      </c>
      <c r="DZ91" s="107">
        <f t="shared" si="146"/>
        <v>0</v>
      </c>
      <c r="EA91" s="107">
        <f t="shared" si="147"/>
        <v>0</v>
      </c>
      <c r="EB91" s="107">
        <f t="shared" si="148"/>
        <v>0</v>
      </c>
      <c r="EC91" s="107">
        <f t="shared" si="149"/>
        <v>0</v>
      </c>
      <c r="ED91" s="107">
        <f t="shared" si="150"/>
        <v>0</v>
      </c>
      <c r="EE91" s="107">
        <f t="shared" si="151"/>
        <v>0</v>
      </c>
      <c r="EF91" s="107">
        <f t="shared" si="152"/>
        <v>0</v>
      </c>
      <c r="EG91" s="107">
        <f t="shared" si="153"/>
        <v>0</v>
      </c>
      <c r="EH91" s="107">
        <f t="shared" si="158"/>
        <v>0</v>
      </c>
      <c r="EI91" s="107">
        <f t="shared" si="159"/>
        <v>0</v>
      </c>
      <c r="EJ91" s="107">
        <f t="shared" si="160"/>
        <v>0</v>
      </c>
      <c r="EK91" s="107">
        <f t="shared" si="161"/>
        <v>0</v>
      </c>
      <c r="EL91" s="107">
        <f t="shared" si="162"/>
        <v>0</v>
      </c>
      <c r="EM91" s="107">
        <f t="shared" si="163"/>
        <v>0</v>
      </c>
      <c r="EN91" s="107">
        <f t="shared" si="164"/>
        <v>0</v>
      </c>
      <c r="EO91" s="107">
        <f t="shared" si="165"/>
        <v>0</v>
      </c>
      <c r="EP91" s="107">
        <f t="shared" si="166"/>
        <v>0</v>
      </c>
      <c r="EQ91" s="107">
        <f t="shared" si="167"/>
        <v>0</v>
      </c>
    </row>
    <row r="92" spans="2:147" x14ac:dyDescent="0.2">
      <c r="B92" s="126">
        <f t="shared" si="97"/>
        <v>1</v>
      </c>
      <c r="C92" s="126" t="str">
        <f t="shared" ca="1" si="154"/>
        <v/>
      </c>
      <c r="D92" s="126" t="str">
        <f t="shared" ca="1" si="98"/>
        <v/>
      </c>
      <c r="E92" s="126"/>
      <c r="F92" s="127" t="str">
        <f ca="1">OFFSET(prihlasky!$H$1,$CB92,0)</f>
        <v/>
      </c>
      <c r="G92" s="127" t="str">
        <f ca="1">IF(OFFSET(prihlasky!$B$1,$CB92,0)="","",(OFFSET(prihlasky!$B$1,$CB92,0)))</f>
        <v/>
      </c>
      <c r="H92" s="127">
        <f ca="1">OFFSET(prihlasky!$I$1,$CB92,0)</f>
        <v>0</v>
      </c>
      <c r="I92" s="127" t="str">
        <f ca="1">UPPER(OFFSET(prihlasky!$A$1,$CB92,0))</f>
        <v/>
      </c>
      <c r="J92" s="127">
        <f t="shared" si="99"/>
        <v>0</v>
      </c>
      <c r="K92" s="159">
        <f t="shared" si="155"/>
        <v>0</v>
      </c>
      <c r="L92" s="131">
        <f t="shared" ca="1" si="100"/>
        <v>0</v>
      </c>
      <c r="M92" s="130" t="str">
        <f ca="1">IF(OR(K92=0,ISERROR(MATCH(I92,TKoef!E:E,0))),"",MATCH(I92,TKoef!E:E,0)-1)</f>
        <v/>
      </c>
      <c r="N92" s="129" t="str">
        <f ca="1">IF(M92="","",OFFSET(TKoef!$B$1,M92,0))</f>
        <v/>
      </c>
      <c r="O92" s="22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209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71">
        <f t="shared" si="101"/>
        <v>0</v>
      </c>
      <c r="BZ92" s="26">
        <f t="shared" si="102"/>
        <v>0</v>
      </c>
      <c r="CB92" s="39">
        <v>84</v>
      </c>
      <c r="CC92" s="16">
        <f t="shared" si="156"/>
        <v>0</v>
      </c>
      <c r="CD92" s="51">
        <f t="shared" ca="1" si="157"/>
        <v>0</v>
      </c>
      <c r="CE92" s="51">
        <f t="shared" ca="1" si="157"/>
        <v>0</v>
      </c>
      <c r="CF92" s="51">
        <f t="shared" ca="1" si="157"/>
        <v>0</v>
      </c>
      <c r="CG92" s="51">
        <f t="shared" ca="1" si="103"/>
        <v>0</v>
      </c>
      <c r="CH92" s="51"/>
      <c r="CI92" s="195">
        <f t="shared" si="104"/>
        <v>0</v>
      </c>
      <c r="CJ92" s="195">
        <f t="shared" si="105"/>
        <v>0</v>
      </c>
      <c r="CK92" s="195">
        <f t="shared" si="106"/>
        <v>0</v>
      </c>
      <c r="CL92" s="195">
        <f t="shared" si="107"/>
        <v>0</v>
      </c>
      <c r="CM92" s="195">
        <f t="shared" si="108"/>
        <v>0</v>
      </c>
      <c r="CN92" s="195">
        <f t="shared" si="109"/>
        <v>0</v>
      </c>
      <c r="CO92" s="195">
        <f t="shared" si="110"/>
        <v>0</v>
      </c>
      <c r="CP92" s="195">
        <f t="shared" si="111"/>
        <v>0</v>
      </c>
      <c r="CQ92" s="195">
        <f t="shared" si="112"/>
        <v>0</v>
      </c>
      <c r="CR92" s="195">
        <f t="shared" si="113"/>
        <v>0</v>
      </c>
      <c r="CT92" s="107">
        <f t="shared" si="114"/>
        <v>0</v>
      </c>
      <c r="CU92" s="107">
        <f t="shared" si="115"/>
        <v>0</v>
      </c>
      <c r="CV92" s="107">
        <f t="shared" si="116"/>
        <v>0</v>
      </c>
      <c r="CW92" s="107">
        <f t="shared" si="117"/>
        <v>0</v>
      </c>
      <c r="CX92" s="107">
        <f t="shared" si="118"/>
        <v>0</v>
      </c>
      <c r="CY92" s="107">
        <f t="shared" si="119"/>
        <v>0</v>
      </c>
      <c r="CZ92" s="107">
        <f t="shared" si="120"/>
        <v>0</v>
      </c>
      <c r="DA92" s="107">
        <f t="shared" si="121"/>
        <v>0</v>
      </c>
      <c r="DB92" s="107">
        <f t="shared" si="122"/>
        <v>0</v>
      </c>
      <c r="DC92" s="107">
        <f t="shared" si="123"/>
        <v>0</v>
      </c>
      <c r="DD92" s="107">
        <f t="shared" si="124"/>
        <v>0</v>
      </c>
      <c r="DE92" s="107">
        <f t="shared" si="125"/>
        <v>0</v>
      </c>
      <c r="DF92" s="107">
        <f t="shared" si="126"/>
        <v>0</v>
      </c>
      <c r="DG92" s="107">
        <f t="shared" si="127"/>
        <v>0</v>
      </c>
      <c r="DH92" s="107">
        <f t="shared" si="128"/>
        <v>0</v>
      </c>
      <c r="DI92" s="107">
        <f t="shared" si="129"/>
        <v>0</v>
      </c>
      <c r="DJ92" s="107">
        <f t="shared" si="130"/>
        <v>0</v>
      </c>
      <c r="DK92" s="107">
        <f t="shared" si="131"/>
        <v>0</v>
      </c>
      <c r="DL92" s="107">
        <f t="shared" si="132"/>
        <v>0</v>
      </c>
      <c r="DM92" s="107">
        <f t="shared" si="133"/>
        <v>0</v>
      </c>
      <c r="DN92" s="107">
        <f t="shared" si="134"/>
        <v>0</v>
      </c>
      <c r="DO92" s="107">
        <f t="shared" si="135"/>
        <v>0</v>
      </c>
      <c r="DP92" s="107">
        <f t="shared" si="136"/>
        <v>0</v>
      </c>
      <c r="DQ92" s="107">
        <f t="shared" si="137"/>
        <v>0</v>
      </c>
      <c r="DR92" s="107">
        <f t="shared" si="138"/>
        <v>0</v>
      </c>
      <c r="DS92" s="107">
        <f t="shared" si="139"/>
        <v>0</v>
      </c>
      <c r="DT92" s="107">
        <f t="shared" si="140"/>
        <v>0</v>
      </c>
      <c r="DU92" s="107">
        <f t="shared" si="141"/>
        <v>0</v>
      </c>
      <c r="DV92" s="107">
        <f t="shared" si="142"/>
        <v>0</v>
      </c>
      <c r="DW92" s="107">
        <f t="shared" si="143"/>
        <v>0</v>
      </c>
      <c r="DX92" s="107">
        <f t="shared" si="144"/>
        <v>0</v>
      </c>
      <c r="DY92" s="107">
        <f t="shared" si="145"/>
        <v>0</v>
      </c>
      <c r="DZ92" s="107">
        <f t="shared" si="146"/>
        <v>0</v>
      </c>
      <c r="EA92" s="107">
        <f t="shared" si="147"/>
        <v>0</v>
      </c>
      <c r="EB92" s="107">
        <f t="shared" si="148"/>
        <v>0</v>
      </c>
      <c r="EC92" s="107">
        <f t="shared" si="149"/>
        <v>0</v>
      </c>
      <c r="ED92" s="107">
        <f t="shared" si="150"/>
        <v>0</v>
      </c>
      <c r="EE92" s="107">
        <f t="shared" si="151"/>
        <v>0</v>
      </c>
      <c r="EF92" s="107">
        <f t="shared" si="152"/>
        <v>0</v>
      </c>
      <c r="EG92" s="107">
        <f t="shared" si="153"/>
        <v>0</v>
      </c>
      <c r="EH92" s="107">
        <f t="shared" si="158"/>
        <v>0</v>
      </c>
      <c r="EI92" s="107">
        <f t="shared" si="159"/>
        <v>0</v>
      </c>
      <c r="EJ92" s="107">
        <f t="shared" si="160"/>
        <v>0</v>
      </c>
      <c r="EK92" s="107">
        <f t="shared" si="161"/>
        <v>0</v>
      </c>
      <c r="EL92" s="107">
        <f t="shared" si="162"/>
        <v>0</v>
      </c>
      <c r="EM92" s="107">
        <f t="shared" si="163"/>
        <v>0</v>
      </c>
      <c r="EN92" s="107">
        <f t="shared" si="164"/>
        <v>0</v>
      </c>
      <c r="EO92" s="107">
        <f t="shared" si="165"/>
        <v>0</v>
      </c>
      <c r="EP92" s="107">
        <f t="shared" si="166"/>
        <v>0</v>
      </c>
      <c r="EQ92" s="107">
        <f t="shared" si="167"/>
        <v>0</v>
      </c>
    </row>
    <row r="93" spans="2:147" x14ac:dyDescent="0.2">
      <c r="B93" s="126">
        <f t="shared" si="97"/>
        <v>1</v>
      </c>
      <c r="C93" s="126" t="str">
        <f t="shared" ca="1" si="154"/>
        <v/>
      </c>
      <c r="D93" s="126" t="str">
        <f t="shared" ca="1" si="98"/>
        <v/>
      </c>
      <c r="E93" s="126"/>
      <c r="F93" s="127" t="str">
        <f ca="1">OFFSET(prihlasky!$H$1,$CB93,0)</f>
        <v/>
      </c>
      <c r="G93" s="127" t="str">
        <f ca="1">IF(OFFSET(prihlasky!$B$1,$CB93,0)="","",(OFFSET(prihlasky!$B$1,$CB93,0)))</f>
        <v/>
      </c>
      <c r="H93" s="127">
        <f ca="1">OFFSET(prihlasky!$I$1,$CB93,0)</f>
        <v>0</v>
      </c>
      <c r="I93" s="127" t="str">
        <f ca="1">UPPER(OFFSET(prihlasky!$A$1,$CB93,0))</f>
        <v/>
      </c>
      <c r="J93" s="127">
        <f t="shared" si="99"/>
        <v>0</v>
      </c>
      <c r="K93" s="159">
        <f t="shared" si="155"/>
        <v>0</v>
      </c>
      <c r="L93" s="131">
        <f t="shared" ca="1" si="100"/>
        <v>0</v>
      </c>
      <c r="M93" s="130" t="str">
        <f ca="1">IF(OR(K93=0,ISERROR(MATCH(I93,TKoef!E:E,0))),"",MATCH(I93,TKoef!E:E,0)-1)</f>
        <v/>
      </c>
      <c r="N93" s="129" t="str">
        <f ca="1">IF(M93="","",OFFSET(TKoef!$B$1,M93,0))</f>
        <v/>
      </c>
      <c r="O93" s="22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209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71">
        <f t="shared" si="101"/>
        <v>0</v>
      </c>
      <c r="BZ93" s="26">
        <f t="shared" si="102"/>
        <v>0</v>
      </c>
      <c r="CB93" s="39">
        <v>85</v>
      </c>
      <c r="CC93" s="16">
        <f t="shared" si="156"/>
        <v>0</v>
      </c>
      <c r="CD93" s="51">
        <f t="shared" ca="1" si="157"/>
        <v>0</v>
      </c>
      <c r="CE93" s="51">
        <f t="shared" ca="1" si="157"/>
        <v>0</v>
      </c>
      <c r="CF93" s="51">
        <f t="shared" ca="1" si="157"/>
        <v>0</v>
      </c>
      <c r="CG93" s="51">
        <f t="shared" ca="1" si="103"/>
        <v>0</v>
      </c>
      <c r="CH93" s="51"/>
      <c r="CI93" s="195">
        <f t="shared" si="104"/>
        <v>0</v>
      </c>
      <c r="CJ93" s="195">
        <f t="shared" si="105"/>
        <v>0</v>
      </c>
      <c r="CK93" s="195">
        <f t="shared" si="106"/>
        <v>0</v>
      </c>
      <c r="CL93" s="195">
        <f t="shared" si="107"/>
        <v>0</v>
      </c>
      <c r="CM93" s="195">
        <f t="shared" si="108"/>
        <v>0</v>
      </c>
      <c r="CN93" s="195">
        <f t="shared" si="109"/>
        <v>0</v>
      </c>
      <c r="CO93" s="195">
        <f t="shared" si="110"/>
        <v>0</v>
      </c>
      <c r="CP93" s="195">
        <f t="shared" si="111"/>
        <v>0</v>
      </c>
      <c r="CQ93" s="195">
        <f t="shared" si="112"/>
        <v>0</v>
      </c>
      <c r="CR93" s="195">
        <f t="shared" si="113"/>
        <v>0</v>
      </c>
      <c r="CT93" s="107">
        <f t="shared" si="114"/>
        <v>0</v>
      </c>
      <c r="CU93" s="107">
        <f t="shared" si="115"/>
        <v>0</v>
      </c>
      <c r="CV93" s="107">
        <f t="shared" si="116"/>
        <v>0</v>
      </c>
      <c r="CW93" s="107">
        <f t="shared" si="117"/>
        <v>0</v>
      </c>
      <c r="CX93" s="107">
        <f t="shared" si="118"/>
        <v>0</v>
      </c>
      <c r="CY93" s="107">
        <f t="shared" si="119"/>
        <v>0</v>
      </c>
      <c r="CZ93" s="107">
        <f t="shared" si="120"/>
        <v>0</v>
      </c>
      <c r="DA93" s="107">
        <f t="shared" si="121"/>
        <v>0</v>
      </c>
      <c r="DB93" s="107">
        <f t="shared" si="122"/>
        <v>0</v>
      </c>
      <c r="DC93" s="107">
        <f t="shared" si="123"/>
        <v>0</v>
      </c>
      <c r="DD93" s="107">
        <f t="shared" si="124"/>
        <v>0</v>
      </c>
      <c r="DE93" s="107">
        <f t="shared" si="125"/>
        <v>0</v>
      </c>
      <c r="DF93" s="107">
        <f t="shared" si="126"/>
        <v>0</v>
      </c>
      <c r="DG93" s="107">
        <f t="shared" si="127"/>
        <v>0</v>
      </c>
      <c r="DH93" s="107">
        <f t="shared" si="128"/>
        <v>0</v>
      </c>
      <c r="DI93" s="107">
        <f t="shared" si="129"/>
        <v>0</v>
      </c>
      <c r="DJ93" s="107">
        <f t="shared" si="130"/>
        <v>0</v>
      </c>
      <c r="DK93" s="107">
        <f t="shared" si="131"/>
        <v>0</v>
      </c>
      <c r="DL93" s="107">
        <f t="shared" si="132"/>
        <v>0</v>
      </c>
      <c r="DM93" s="107">
        <f t="shared" si="133"/>
        <v>0</v>
      </c>
      <c r="DN93" s="107">
        <f t="shared" si="134"/>
        <v>0</v>
      </c>
      <c r="DO93" s="107">
        <f t="shared" si="135"/>
        <v>0</v>
      </c>
      <c r="DP93" s="107">
        <f t="shared" si="136"/>
        <v>0</v>
      </c>
      <c r="DQ93" s="107">
        <f t="shared" si="137"/>
        <v>0</v>
      </c>
      <c r="DR93" s="107">
        <f t="shared" si="138"/>
        <v>0</v>
      </c>
      <c r="DS93" s="107">
        <f t="shared" si="139"/>
        <v>0</v>
      </c>
      <c r="DT93" s="107">
        <f t="shared" si="140"/>
        <v>0</v>
      </c>
      <c r="DU93" s="107">
        <f t="shared" si="141"/>
        <v>0</v>
      </c>
      <c r="DV93" s="107">
        <f t="shared" si="142"/>
        <v>0</v>
      </c>
      <c r="DW93" s="107">
        <f t="shared" si="143"/>
        <v>0</v>
      </c>
      <c r="DX93" s="107">
        <f t="shared" si="144"/>
        <v>0</v>
      </c>
      <c r="DY93" s="107">
        <f t="shared" si="145"/>
        <v>0</v>
      </c>
      <c r="DZ93" s="107">
        <f t="shared" si="146"/>
        <v>0</v>
      </c>
      <c r="EA93" s="107">
        <f t="shared" si="147"/>
        <v>0</v>
      </c>
      <c r="EB93" s="107">
        <f t="shared" si="148"/>
        <v>0</v>
      </c>
      <c r="EC93" s="107">
        <f t="shared" si="149"/>
        <v>0</v>
      </c>
      <c r="ED93" s="107">
        <f t="shared" si="150"/>
        <v>0</v>
      </c>
      <c r="EE93" s="107">
        <f t="shared" si="151"/>
        <v>0</v>
      </c>
      <c r="EF93" s="107">
        <f t="shared" si="152"/>
        <v>0</v>
      </c>
      <c r="EG93" s="107">
        <f t="shared" si="153"/>
        <v>0</v>
      </c>
      <c r="EH93" s="107">
        <f t="shared" si="158"/>
        <v>0</v>
      </c>
      <c r="EI93" s="107">
        <f t="shared" si="159"/>
        <v>0</v>
      </c>
      <c r="EJ93" s="107">
        <f t="shared" si="160"/>
        <v>0</v>
      </c>
      <c r="EK93" s="107">
        <f t="shared" si="161"/>
        <v>0</v>
      </c>
      <c r="EL93" s="107">
        <f t="shared" si="162"/>
        <v>0</v>
      </c>
      <c r="EM93" s="107">
        <f t="shared" si="163"/>
        <v>0</v>
      </c>
      <c r="EN93" s="107">
        <f t="shared" si="164"/>
        <v>0</v>
      </c>
      <c r="EO93" s="107">
        <f t="shared" si="165"/>
        <v>0</v>
      </c>
      <c r="EP93" s="107">
        <f t="shared" si="166"/>
        <v>0</v>
      </c>
      <c r="EQ93" s="107">
        <f t="shared" si="167"/>
        <v>0</v>
      </c>
    </row>
    <row r="94" spans="2:147" x14ac:dyDescent="0.2">
      <c r="B94" s="126">
        <f t="shared" si="97"/>
        <v>1</v>
      </c>
      <c r="C94" s="126" t="str">
        <f t="shared" ca="1" si="154"/>
        <v/>
      </c>
      <c r="D94" s="126" t="str">
        <f t="shared" ca="1" si="98"/>
        <v/>
      </c>
      <c r="E94" s="126"/>
      <c r="F94" s="127" t="str">
        <f ca="1">OFFSET(prihlasky!$H$1,$CB94,0)</f>
        <v/>
      </c>
      <c r="G94" s="127" t="str">
        <f ca="1">IF(OFFSET(prihlasky!$B$1,$CB94,0)="","",(OFFSET(prihlasky!$B$1,$CB94,0)))</f>
        <v/>
      </c>
      <c r="H94" s="127">
        <f ca="1">OFFSET(prihlasky!$I$1,$CB94,0)</f>
        <v>0</v>
      </c>
      <c r="I94" s="127" t="str">
        <f ca="1">UPPER(OFFSET(prihlasky!$A$1,$CB94,0))</f>
        <v/>
      </c>
      <c r="J94" s="127">
        <f t="shared" si="99"/>
        <v>0</v>
      </c>
      <c r="K94" s="159">
        <f t="shared" si="155"/>
        <v>0</v>
      </c>
      <c r="L94" s="131">
        <f t="shared" ca="1" si="100"/>
        <v>0</v>
      </c>
      <c r="M94" s="130" t="str">
        <f ca="1">IF(OR(K94=0,ISERROR(MATCH(I94,TKoef!E:E,0))),"",MATCH(I94,TKoef!E:E,0)-1)</f>
        <v/>
      </c>
      <c r="N94" s="129" t="str">
        <f ca="1">IF(M94="","",OFFSET(TKoef!$B$1,M94,0))</f>
        <v/>
      </c>
      <c r="O94" s="22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209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71">
        <f t="shared" si="101"/>
        <v>0</v>
      </c>
      <c r="BZ94" s="26">
        <f t="shared" si="102"/>
        <v>0</v>
      </c>
      <c r="CB94" s="39">
        <v>86</v>
      </c>
      <c r="CC94" s="16">
        <f t="shared" si="156"/>
        <v>0</v>
      </c>
      <c r="CD94" s="51">
        <f t="shared" ca="1" si="157"/>
        <v>0</v>
      </c>
      <c r="CE94" s="51">
        <f t="shared" ca="1" si="157"/>
        <v>0</v>
      </c>
      <c r="CF94" s="51">
        <f t="shared" ca="1" si="157"/>
        <v>0</v>
      </c>
      <c r="CG94" s="51">
        <f t="shared" ca="1" si="103"/>
        <v>0</v>
      </c>
      <c r="CH94" s="51"/>
      <c r="CI94" s="195">
        <f t="shared" si="104"/>
        <v>0</v>
      </c>
      <c r="CJ94" s="195">
        <f t="shared" si="105"/>
        <v>0</v>
      </c>
      <c r="CK94" s="195">
        <f t="shared" si="106"/>
        <v>0</v>
      </c>
      <c r="CL94" s="195">
        <f t="shared" si="107"/>
        <v>0</v>
      </c>
      <c r="CM94" s="195">
        <f t="shared" si="108"/>
        <v>0</v>
      </c>
      <c r="CN94" s="195">
        <f t="shared" si="109"/>
        <v>0</v>
      </c>
      <c r="CO94" s="195">
        <f t="shared" si="110"/>
        <v>0</v>
      </c>
      <c r="CP94" s="195">
        <f t="shared" si="111"/>
        <v>0</v>
      </c>
      <c r="CQ94" s="195">
        <f t="shared" si="112"/>
        <v>0</v>
      </c>
      <c r="CR94" s="195">
        <f t="shared" si="113"/>
        <v>0</v>
      </c>
      <c r="CT94" s="107">
        <f t="shared" si="114"/>
        <v>0</v>
      </c>
      <c r="CU94" s="107">
        <f t="shared" si="115"/>
        <v>0</v>
      </c>
      <c r="CV94" s="107">
        <f t="shared" si="116"/>
        <v>0</v>
      </c>
      <c r="CW94" s="107">
        <f t="shared" si="117"/>
        <v>0</v>
      </c>
      <c r="CX94" s="107">
        <f t="shared" si="118"/>
        <v>0</v>
      </c>
      <c r="CY94" s="107">
        <f t="shared" si="119"/>
        <v>0</v>
      </c>
      <c r="CZ94" s="107">
        <f t="shared" si="120"/>
        <v>0</v>
      </c>
      <c r="DA94" s="107">
        <f t="shared" si="121"/>
        <v>0</v>
      </c>
      <c r="DB94" s="107">
        <f t="shared" si="122"/>
        <v>0</v>
      </c>
      <c r="DC94" s="107">
        <f t="shared" si="123"/>
        <v>0</v>
      </c>
      <c r="DD94" s="107">
        <f t="shared" si="124"/>
        <v>0</v>
      </c>
      <c r="DE94" s="107">
        <f t="shared" si="125"/>
        <v>0</v>
      </c>
      <c r="DF94" s="107">
        <f t="shared" si="126"/>
        <v>0</v>
      </c>
      <c r="DG94" s="107">
        <f t="shared" si="127"/>
        <v>0</v>
      </c>
      <c r="DH94" s="107">
        <f t="shared" si="128"/>
        <v>0</v>
      </c>
      <c r="DI94" s="107">
        <f t="shared" si="129"/>
        <v>0</v>
      </c>
      <c r="DJ94" s="107">
        <f t="shared" si="130"/>
        <v>0</v>
      </c>
      <c r="DK94" s="107">
        <f t="shared" si="131"/>
        <v>0</v>
      </c>
      <c r="DL94" s="107">
        <f t="shared" si="132"/>
        <v>0</v>
      </c>
      <c r="DM94" s="107">
        <f t="shared" si="133"/>
        <v>0</v>
      </c>
      <c r="DN94" s="107">
        <f t="shared" si="134"/>
        <v>0</v>
      </c>
      <c r="DO94" s="107">
        <f t="shared" si="135"/>
        <v>0</v>
      </c>
      <c r="DP94" s="107">
        <f t="shared" si="136"/>
        <v>0</v>
      </c>
      <c r="DQ94" s="107">
        <f t="shared" si="137"/>
        <v>0</v>
      </c>
      <c r="DR94" s="107">
        <f t="shared" si="138"/>
        <v>0</v>
      </c>
      <c r="DS94" s="107">
        <f t="shared" si="139"/>
        <v>0</v>
      </c>
      <c r="DT94" s="107">
        <f t="shared" si="140"/>
        <v>0</v>
      </c>
      <c r="DU94" s="107">
        <f t="shared" si="141"/>
        <v>0</v>
      </c>
      <c r="DV94" s="107">
        <f t="shared" si="142"/>
        <v>0</v>
      </c>
      <c r="DW94" s="107">
        <f t="shared" si="143"/>
        <v>0</v>
      </c>
      <c r="DX94" s="107">
        <f t="shared" si="144"/>
        <v>0</v>
      </c>
      <c r="DY94" s="107">
        <f t="shared" si="145"/>
        <v>0</v>
      </c>
      <c r="DZ94" s="107">
        <f t="shared" si="146"/>
        <v>0</v>
      </c>
      <c r="EA94" s="107">
        <f t="shared" si="147"/>
        <v>0</v>
      </c>
      <c r="EB94" s="107">
        <f t="shared" si="148"/>
        <v>0</v>
      </c>
      <c r="EC94" s="107">
        <f t="shared" si="149"/>
        <v>0</v>
      </c>
      <c r="ED94" s="107">
        <f t="shared" si="150"/>
        <v>0</v>
      </c>
      <c r="EE94" s="107">
        <f t="shared" si="151"/>
        <v>0</v>
      </c>
      <c r="EF94" s="107">
        <f t="shared" si="152"/>
        <v>0</v>
      </c>
      <c r="EG94" s="107">
        <f t="shared" si="153"/>
        <v>0</v>
      </c>
      <c r="EH94" s="107">
        <f t="shared" si="158"/>
        <v>0</v>
      </c>
      <c r="EI94" s="107">
        <f t="shared" si="159"/>
        <v>0</v>
      </c>
      <c r="EJ94" s="107">
        <f t="shared" si="160"/>
        <v>0</v>
      </c>
      <c r="EK94" s="107">
        <f t="shared" si="161"/>
        <v>0</v>
      </c>
      <c r="EL94" s="107">
        <f t="shared" si="162"/>
        <v>0</v>
      </c>
      <c r="EM94" s="107">
        <f t="shared" si="163"/>
        <v>0</v>
      </c>
      <c r="EN94" s="107">
        <f t="shared" si="164"/>
        <v>0</v>
      </c>
      <c r="EO94" s="107">
        <f t="shared" si="165"/>
        <v>0</v>
      </c>
      <c r="EP94" s="107">
        <f t="shared" si="166"/>
        <v>0</v>
      </c>
      <c r="EQ94" s="107">
        <f t="shared" si="167"/>
        <v>0</v>
      </c>
    </row>
    <row r="95" spans="2:147" x14ac:dyDescent="0.2">
      <c r="B95" s="126">
        <f t="shared" si="97"/>
        <v>1</v>
      </c>
      <c r="C95" s="126" t="str">
        <f t="shared" ca="1" si="154"/>
        <v/>
      </c>
      <c r="D95" s="126" t="str">
        <f t="shared" ca="1" si="98"/>
        <v/>
      </c>
      <c r="E95" s="126"/>
      <c r="F95" s="127" t="str">
        <f ca="1">OFFSET(prihlasky!$H$1,$CB95,0)</f>
        <v/>
      </c>
      <c r="G95" s="127" t="str">
        <f ca="1">IF(OFFSET(prihlasky!$B$1,$CB95,0)="","",(OFFSET(prihlasky!$B$1,$CB95,0)))</f>
        <v/>
      </c>
      <c r="H95" s="127">
        <f ca="1">OFFSET(prihlasky!$I$1,$CB95,0)</f>
        <v>0</v>
      </c>
      <c r="I95" s="127" t="str">
        <f ca="1">UPPER(OFFSET(prihlasky!$A$1,$CB95,0))</f>
        <v/>
      </c>
      <c r="J95" s="127">
        <f t="shared" si="99"/>
        <v>0</v>
      </c>
      <c r="K95" s="159">
        <f t="shared" si="155"/>
        <v>0</v>
      </c>
      <c r="L95" s="131">
        <f t="shared" ca="1" si="100"/>
        <v>0</v>
      </c>
      <c r="M95" s="130" t="str">
        <f ca="1">IF(OR(K95=0,ISERROR(MATCH(I95,TKoef!E:E,0))),"",MATCH(I95,TKoef!E:E,0)-1)</f>
        <v/>
      </c>
      <c r="N95" s="129" t="str">
        <f ca="1">IF(M95="","",OFFSET(TKoef!$B$1,M95,0))</f>
        <v/>
      </c>
      <c r="O95" s="22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209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71">
        <f t="shared" si="101"/>
        <v>0</v>
      </c>
      <c r="BZ95" s="26">
        <f t="shared" si="102"/>
        <v>0</v>
      </c>
      <c r="CB95" s="39">
        <v>87</v>
      </c>
      <c r="CC95" s="16">
        <f t="shared" si="156"/>
        <v>0</v>
      </c>
      <c r="CD95" s="51">
        <f t="shared" ca="1" si="157"/>
        <v>0</v>
      </c>
      <c r="CE95" s="51">
        <f t="shared" ca="1" si="157"/>
        <v>0</v>
      </c>
      <c r="CF95" s="51">
        <f t="shared" ca="1" si="157"/>
        <v>0</v>
      </c>
      <c r="CG95" s="51">
        <f t="shared" ca="1" si="103"/>
        <v>0</v>
      </c>
      <c r="CH95" s="51"/>
      <c r="CI95" s="195">
        <f t="shared" si="104"/>
        <v>0</v>
      </c>
      <c r="CJ95" s="195">
        <f t="shared" si="105"/>
        <v>0</v>
      </c>
      <c r="CK95" s="195">
        <f t="shared" si="106"/>
        <v>0</v>
      </c>
      <c r="CL95" s="195">
        <f t="shared" si="107"/>
        <v>0</v>
      </c>
      <c r="CM95" s="195">
        <f t="shared" si="108"/>
        <v>0</v>
      </c>
      <c r="CN95" s="195">
        <f t="shared" si="109"/>
        <v>0</v>
      </c>
      <c r="CO95" s="195">
        <f t="shared" si="110"/>
        <v>0</v>
      </c>
      <c r="CP95" s="195">
        <f t="shared" si="111"/>
        <v>0</v>
      </c>
      <c r="CQ95" s="195">
        <f t="shared" si="112"/>
        <v>0</v>
      </c>
      <c r="CR95" s="195">
        <f t="shared" si="113"/>
        <v>0</v>
      </c>
      <c r="CT95" s="107">
        <f t="shared" si="114"/>
        <v>0</v>
      </c>
      <c r="CU95" s="107">
        <f t="shared" si="115"/>
        <v>0</v>
      </c>
      <c r="CV95" s="107">
        <f t="shared" si="116"/>
        <v>0</v>
      </c>
      <c r="CW95" s="107">
        <f t="shared" si="117"/>
        <v>0</v>
      </c>
      <c r="CX95" s="107">
        <f t="shared" si="118"/>
        <v>0</v>
      </c>
      <c r="CY95" s="107">
        <f t="shared" si="119"/>
        <v>0</v>
      </c>
      <c r="CZ95" s="107">
        <f t="shared" si="120"/>
        <v>0</v>
      </c>
      <c r="DA95" s="107">
        <f t="shared" si="121"/>
        <v>0</v>
      </c>
      <c r="DB95" s="107">
        <f t="shared" si="122"/>
        <v>0</v>
      </c>
      <c r="DC95" s="107">
        <f t="shared" si="123"/>
        <v>0</v>
      </c>
      <c r="DD95" s="107">
        <f t="shared" si="124"/>
        <v>0</v>
      </c>
      <c r="DE95" s="107">
        <f t="shared" si="125"/>
        <v>0</v>
      </c>
      <c r="DF95" s="107">
        <f t="shared" si="126"/>
        <v>0</v>
      </c>
      <c r="DG95" s="107">
        <f t="shared" si="127"/>
        <v>0</v>
      </c>
      <c r="DH95" s="107">
        <f t="shared" si="128"/>
        <v>0</v>
      </c>
      <c r="DI95" s="107">
        <f t="shared" si="129"/>
        <v>0</v>
      </c>
      <c r="DJ95" s="107">
        <f t="shared" si="130"/>
        <v>0</v>
      </c>
      <c r="DK95" s="107">
        <f t="shared" si="131"/>
        <v>0</v>
      </c>
      <c r="DL95" s="107">
        <f t="shared" si="132"/>
        <v>0</v>
      </c>
      <c r="DM95" s="107">
        <f t="shared" si="133"/>
        <v>0</v>
      </c>
      <c r="DN95" s="107">
        <f t="shared" si="134"/>
        <v>0</v>
      </c>
      <c r="DO95" s="107">
        <f t="shared" si="135"/>
        <v>0</v>
      </c>
      <c r="DP95" s="107">
        <f t="shared" si="136"/>
        <v>0</v>
      </c>
      <c r="DQ95" s="107">
        <f t="shared" si="137"/>
        <v>0</v>
      </c>
      <c r="DR95" s="107">
        <f t="shared" si="138"/>
        <v>0</v>
      </c>
      <c r="DS95" s="107">
        <f t="shared" si="139"/>
        <v>0</v>
      </c>
      <c r="DT95" s="107">
        <f t="shared" si="140"/>
        <v>0</v>
      </c>
      <c r="DU95" s="107">
        <f t="shared" si="141"/>
        <v>0</v>
      </c>
      <c r="DV95" s="107">
        <f t="shared" si="142"/>
        <v>0</v>
      </c>
      <c r="DW95" s="107">
        <f t="shared" si="143"/>
        <v>0</v>
      </c>
      <c r="DX95" s="107">
        <f t="shared" si="144"/>
        <v>0</v>
      </c>
      <c r="DY95" s="107">
        <f t="shared" si="145"/>
        <v>0</v>
      </c>
      <c r="DZ95" s="107">
        <f t="shared" si="146"/>
        <v>0</v>
      </c>
      <c r="EA95" s="107">
        <f t="shared" si="147"/>
        <v>0</v>
      </c>
      <c r="EB95" s="107">
        <f t="shared" si="148"/>
        <v>0</v>
      </c>
      <c r="EC95" s="107">
        <f t="shared" si="149"/>
        <v>0</v>
      </c>
      <c r="ED95" s="107">
        <f t="shared" si="150"/>
        <v>0</v>
      </c>
      <c r="EE95" s="107">
        <f t="shared" si="151"/>
        <v>0</v>
      </c>
      <c r="EF95" s="107">
        <f t="shared" si="152"/>
        <v>0</v>
      </c>
      <c r="EG95" s="107">
        <f t="shared" si="153"/>
        <v>0</v>
      </c>
      <c r="EH95" s="107">
        <f t="shared" si="158"/>
        <v>0</v>
      </c>
      <c r="EI95" s="107">
        <f t="shared" si="159"/>
        <v>0</v>
      </c>
      <c r="EJ95" s="107">
        <f t="shared" si="160"/>
        <v>0</v>
      </c>
      <c r="EK95" s="107">
        <f t="shared" si="161"/>
        <v>0</v>
      </c>
      <c r="EL95" s="107">
        <f t="shared" si="162"/>
        <v>0</v>
      </c>
      <c r="EM95" s="107">
        <f t="shared" si="163"/>
        <v>0</v>
      </c>
      <c r="EN95" s="107">
        <f t="shared" si="164"/>
        <v>0</v>
      </c>
      <c r="EO95" s="107">
        <f t="shared" si="165"/>
        <v>0</v>
      </c>
      <c r="EP95" s="107">
        <f t="shared" si="166"/>
        <v>0</v>
      </c>
      <c r="EQ95" s="107">
        <f t="shared" si="167"/>
        <v>0</v>
      </c>
    </row>
    <row r="96" spans="2:147" x14ac:dyDescent="0.2">
      <c r="B96" s="126">
        <f t="shared" si="97"/>
        <v>1</v>
      </c>
      <c r="C96" s="126" t="str">
        <f t="shared" ca="1" si="154"/>
        <v/>
      </c>
      <c r="D96" s="126" t="str">
        <f t="shared" ca="1" si="98"/>
        <v/>
      </c>
      <c r="E96" s="126"/>
      <c r="F96" s="127" t="str">
        <f ca="1">OFFSET(prihlasky!$H$1,$CB96,0)</f>
        <v/>
      </c>
      <c r="G96" s="127" t="str">
        <f ca="1">IF(OFFSET(prihlasky!$B$1,$CB96,0)="","",(OFFSET(prihlasky!$B$1,$CB96,0)))</f>
        <v/>
      </c>
      <c r="H96" s="127">
        <f ca="1">OFFSET(prihlasky!$I$1,$CB96,0)</f>
        <v>0</v>
      </c>
      <c r="I96" s="127" t="str">
        <f ca="1">UPPER(OFFSET(prihlasky!$A$1,$CB96,0))</f>
        <v/>
      </c>
      <c r="J96" s="127">
        <f t="shared" si="99"/>
        <v>0</v>
      </c>
      <c r="K96" s="159">
        <f t="shared" si="155"/>
        <v>0</v>
      </c>
      <c r="L96" s="131">
        <f t="shared" ca="1" si="100"/>
        <v>0</v>
      </c>
      <c r="M96" s="130" t="str">
        <f ca="1">IF(OR(K96=0,ISERROR(MATCH(I96,TKoef!E:E,0))),"",MATCH(I96,TKoef!E:E,0)-1)</f>
        <v/>
      </c>
      <c r="N96" s="129" t="str">
        <f ca="1">IF(M96="","",OFFSET(TKoef!$B$1,M96,0))</f>
        <v/>
      </c>
      <c r="O96" s="22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209"/>
      <c r="BO96" s="160"/>
      <c r="BP96" s="160"/>
      <c r="BQ96" s="160"/>
      <c r="BR96" s="160"/>
      <c r="BS96" s="160"/>
      <c r="BT96" s="160"/>
      <c r="BU96" s="160"/>
      <c r="BV96" s="160"/>
      <c r="BW96" s="160"/>
      <c r="BX96" s="160"/>
      <c r="BY96" s="71">
        <f t="shared" si="101"/>
        <v>0</v>
      </c>
      <c r="BZ96" s="26">
        <f t="shared" si="102"/>
        <v>0</v>
      </c>
      <c r="CB96" s="39">
        <v>88</v>
      </c>
      <c r="CC96" s="16">
        <f t="shared" si="156"/>
        <v>0</v>
      </c>
      <c r="CD96" s="51">
        <f t="shared" ca="1" si="157"/>
        <v>0</v>
      </c>
      <c r="CE96" s="51">
        <f t="shared" ca="1" si="157"/>
        <v>0</v>
      </c>
      <c r="CF96" s="51">
        <f t="shared" ca="1" si="157"/>
        <v>0</v>
      </c>
      <c r="CG96" s="51">
        <f t="shared" ca="1" si="103"/>
        <v>0</v>
      </c>
      <c r="CH96" s="51"/>
      <c r="CI96" s="195">
        <f t="shared" si="104"/>
        <v>0</v>
      </c>
      <c r="CJ96" s="195">
        <f t="shared" si="105"/>
        <v>0</v>
      </c>
      <c r="CK96" s="195">
        <f t="shared" si="106"/>
        <v>0</v>
      </c>
      <c r="CL96" s="195">
        <f t="shared" si="107"/>
        <v>0</v>
      </c>
      <c r="CM96" s="195">
        <f t="shared" si="108"/>
        <v>0</v>
      </c>
      <c r="CN96" s="195">
        <f t="shared" si="109"/>
        <v>0</v>
      </c>
      <c r="CO96" s="195">
        <f t="shared" si="110"/>
        <v>0</v>
      </c>
      <c r="CP96" s="195">
        <f t="shared" si="111"/>
        <v>0</v>
      </c>
      <c r="CQ96" s="195">
        <f t="shared" si="112"/>
        <v>0</v>
      </c>
      <c r="CR96" s="195">
        <f t="shared" si="113"/>
        <v>0</v>
      </c>
      <c r="CT96" s="107">
        <f t="shared" si="114"/>
        <v>0</v>
      </c>
      <c r="CU96" s="107">
        <f t="shared" si="115"/>
        <v>0</v>
      </c>
      <c r="CV96" s="107">
        <f t="shared" si="116"/>
        <v>0</v>
      </c>
      <c r="CW96" s="107">
        <f t="shared" si="117"/>
        <v>0</v>
      </c>
      <c r="CX96" s="107">
        <f t="shared" si="118"/>
        <v>0</v>
      </c>
      <c r="CY96" s="107">
        <f t="shared" si="119"/>
        <v>0</v>
      </c>
      <c r="CZ96" s="107">
        <f t="shared" si="120"/>
        <v>0</v>
      </c>
      <c r="DA96" s="107">
        <f t="shared" si="121"/>
        <v>0</v>
      </c>
      <c r="DB96" s="107">
        <f t="shared" si="122"/>
        <v>0</v>
      </c>
      <c r="DC96" s="107">
        <f t="shared" si="123"/>
        <v>0</v>
      </c>
      <c r="DD96" s="107">
        <f t="shared" si="124"/>
        <v>0</v>
      </c>
      <c r="DE96" s="107">
        <f t="shared" si="125"/>
        <v>0</v>
      </c>
      <c r="DF96" s="107">
        <f t="shared" si="126"/>
        <v>0</v>
      </c>
      <c r="DG96" s="107">
        <f t="shared" si="127"/>
        <v>0</v>
      </c>
      <c r="DH96" s="107">
        <f t="shared" si="128"/>
        <v>0</v>
      </c>
      <c r="DI96" s="107">
        <f t="shared" si="129"/>
        <v>0</v>
      </c>
      <c r="DJ96" s="107">
        <f t="shared" si="130"/>
        <v>0</v>
      </c>
      <c r="DK96" s="107">
        <f t="shared" si="131"/>
        <v>0</v>
      </c>
      <c r="DL96" s="107">
        <f t="shared" si="132"/>
        <v>0</v>
      </c>
      <c r="DM96" s="107">
        <f t="shared" si="133"/>
        <v>0</v>
      </c>
      <c r="DN96" s="107">
        <f t="shared" si="134"/>
        <v>0</v>
      </c>
      <c r="DO96" s="107">
        <f t="shared" si="135"/>
        <v>0</v>
      </c>
      <c r="DP96" s="107">
        <f t="shared" si="136"/>
        <v>0</v>
      </c>
      <c r="DQ96" s="107">
        <f t="shared" si="137"/>
        <v>0</v>
      </c>
      <c r="DR96" s="107">
        <f t="shared" si="138"/>
        <v>0</v>
      </c>
      <c r="DS96" s="107">
        <f t="shared" si="139"/>
        <v>0</v>
      </c>
      <c r="DT96" s="107">
        <f t="shared" si="140"/>
        <v>0</v>
      </c>
      <c r="DU96" s="107">
        <f t="shared" si="141"/>
        <v>0</v>
      </c>
      <c r="DV96" s="107">
        <f t="shared" si="142"/>
        <v>0</v>
      </c>
      <c r="DW96" s="107">
        <f t="shared" si="143"/>
        <v>0</v>
      </c>
      <c r="DX96" s="107">
        <f t="shared" si="144"/>
        <v>0</v>
      </c>
      <c r="DY96" s="107">
        <f t="shared" si="145"/>
        <v>0</v>
      </c>
      <c r="DZ96" s="107">
        <f t="shared" si="146"/>
        <v>0</v>
      </c>
      <c r="EA96" s="107">
        <f t="shared" si="147"/>
        <v>0</v>
      </c>
      <c r="EB96" s="107">
        <f t="shared" si="148"/>
        <v>0</v>
      </c>
      <c r="EC96" s="107">
        <f t="shared" si="149"/>
        <v>0</v>
      </c>
      <c r="ED96" s="107">
        <f t="shared" si="150"/>
        <v>0</v>
      </c>
      <c r="EE96" s="107">
        <f t="shared" si="151"/>
        <v>0</v>
      </c>
      <c r="EF96" s="107">
        <f t="shared" si="152"/>
        <v>0</v>
      </c>
      <c r="EG96" s="107">
        <f t="shared" si="153"/>
        <v>0</v>
      </c>
      <c r="EH96" s="107">
        <f t="shared" si="158"/>
        <v>0</v>
      </c>
      <c r="EI96" s="107">
        <f t="shared" si="159"/>
        <v>0</v>
      </c>
      <c r="EJ96" s="107">
        <f t="shared" si="160"/>
        <v>0</v>
      </c>
      <c r="EK96" s="107">
        <f t="shared" si="161"/>
        <v>0</v>
      </c>
      <c r="EL96" s="107">
        <f t="shared" si="162"/>
        <v>0</v>
      </c>
      <c r="EM96" s="107">
        <f t="shared" si="163"/>
        <v>0</v>
      </c>
      <c r="EN96" s="107">
        <f t="shared" si="164"/>
        <v>0</v>
      </c>
      <c r="EO96" s="107">
        <f t="shared" si="165"/>
        <v>0</v>
      </c>
      <c r="EP96" s="107">
        <f t="shared" si="166"/>
        <v>0</v>
      </c>
      <c r="EQ96" s="107">
        <f t="shared" si="167"/>
        <v>0</v>
      </c>
    </row>
    <row r="97" spans="2:147" x14ac:dyDescent="0.2">
      <c r="B97" s="126">
        <f t="shared" si="97"/>
        <v>1</v>
      </c>
      <c r="C97" s="126" t="str">
        <f t="shared" ca="1" si="154"/>
        <v/>
      </c>
      <c r="D97" s="126" t="str">
        <f t="shared" ca="1" si="98"/>
        <v/>
      </c>
      <c r="E97" s="126"/>
      <c r="F97" s="127" t="str">
        <f ca="1">OFFSET(prihlasky!$H$1,$CB97,0)</f>
        <v/>
      </c>
      <c r="G97" s="127" t="str">
        <f ca="1">IF(OFFSET(prihlasky!$B$1,$CB97,0)="","",(OFFSET(prihlasky!$B$1,$CB97,0)))</f>
        <v/>
      </c>
      <c r="H97" s="127">
        <f ca="1">OFFSET(prihlasky!$I$1,$CB97,0)</f>
        <v>0</v>
      </c>
      <c r="I97" s="127" t="str">
        <f ca="1">UPPER(OFFSET(prihlasky!$A$1,$CB97,0))</f>
        <v/>
      </c>
      <c r="J97" s="127">
        <f t="shared" si="99"/>
        <v>0</v>
      </c>
      <c r="K97" s="159">
        <f t="shared" si="155"/>
        <v>0</v>
      </c>
      <c r="L97" s="131">
        <f t="shared" ca="1" si="100"/>
        <v>0</v>
      </c>
      <c r="M97" s="130" t="str">
        <f ca="1">IF(OR(K97=0,ISERROR(MATCH(I97,TKoef!E:E,0))),"",MATCH(I97,TKoef!E:E,0)-1)</f>
        <v/>
      </c>
      <c r="N97" s="129" t="str">
        <f ca="1">IF(M97="","",OFFSET(TKoef!$B$1,M97,0))</f>
        <v/>
      </c>
      <c r="O97" s="22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209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71">
        <f t="shared" si="101"/>
        <v>0</v>
      </c>
      <c r="BZ97" s="26">
        <f t="shared" si="102"/>
        <v>0</v>
      </c>
      <c r="CB97" s="39">
        <v>89</v>
      </c>
      <c r="CC97" s="16">
        <f t="shared" si="156"/>
        <v>0</v>
      </c>
      <c r="CD97" s="51">
        <f t="shared" ca="1" si="157"/>
        <v>0</v>
      </c>
      <c r="CE97" s="51">
        <f t="shared" ca="1" si="157"/>
        <v>0</v>
      </c>
      <c r="CF97" s="51">
        <f t="shared" ca="1" si="157"/>
        <v>0</v>
      </c>
      <c r="CG97" s="51">
        <f t="shared" ca="1" si="103"/>
        <v>0</v>
      </c>
      <c r="CH97" s="51"/>
      <c r="CI97" s="195">
        <f t="shared" si="104"/>
        <v>0</v>
      </c>
      <c r="CJ97" s="195">
        <f t="shared" si="105"/>
        <v>0</v>
      </c>
      <c r="CK97" s="195">
        <f t="shared" si="106"/>
        <v>0</v>
      </c>
      <c r="CL97" s="195">
        <f t="shared" si="107"/>
        <v>0</v>
      </c>
      <c r="CM97" s="195">
        <f t="shared" si="108"/>
        <v>0</v>
      </c>
      <c r="CN97" s="195">
        <f t="shared" si="109"/>
        <v>0</v>
      </c>
      <c r="CO97" s="195">
        <f t="shared" si="110"/>
        <v>0</v>
      </c>
      <c r="CP97" s="195">
        <f t="shared" si="111"/>
        <v>0</v>
      </c>
      <c r="CQ97" s="195">
        <f t="shared" si="112"/>
        <v>0</v>
      </c>
      <c r="CR97" s="195">
        <f t="shared" si="113"/>
        <v>0</v>
      </c>
      <c r="CT97" s="107">
        <f t="shared" si="114"/>
        <v>0</v>
      </c>
      <c r="CU97" s="107">
        <f t="shared" si="115"/>
        <v>0</v>
      </c>
      <c r="CV97" s="107">
        <f t="shared" si="116"/>
        <v>0</v>
      </c>
      <c r="CW97" s="107">
        <f t="shared" si="117"/>
        <v>0</v>
      </c>
      <c r="CX97" s="107">
        <f t="shared" si="118"/>
        <v>0</v>
      </c>
      <c r="CY97" s="107">
        <f t="shared" si="119"/>
        <v>0</v>
      </c>
      <c r="CZ97" s="107">
        <f t="shared" si="120"/>
        <v>0</v>
      </c>
      <c r="DA97" s="107">
        <f t="shared" si="121"/>
        <v>0</v>
      </c>
      <c r="DB97" s="107">
        <f t="shared" si="122"/>
        <v>0</v>
      </c>
      <c r="DC97" s="107">
        <f t="shared" si="123"/>
        <v>0</v>
      </c>
      <c r="DD97" s="107">
        <f t="shared" si="124"/>
        <v>0</v>
      </c>
      <c r="DE97" s="107">
        <f t="shared" si="125"/>
        <v>0</v>
      </c>
      <c r="DF97" s="107">
        <f t="shared" si="126"/>
        <v>0</v>
      </c>
      <c r="DG97" s="107">
        <f t="shared" si="127"/>
        <v>0</v>
      </c>
      <c r="DH97" s="107">
        <f t="shared" si="128"/>
        <v>0</v>
      </c>
      <c r="DI97" s="107">
        <f t="shared" si="129"/>
        <v>0</v>
      </c>
      <c r="DJ97" s="107">
        <f t="shared" si="130"/>
        <v>0</v>
      </c>
      <c r="DK97" s="107">
        <f t="shared" si="131"/>
        <v>0</v>
      </c>
      <c r="DL97" s="107">
        <f t="shared" si="132"/>
        <v>0</v>
      </c>
      <c r="DM97" s="107">
        <f t="shared" si="133"/>
        <v>0</v>
      </c>
      <c r="DN97" s="107">
        <f t="shared" si="134"/>
        <v>0</v>
      </c>
      <c r="DO97" s="107">
        <f t="shared" si="135"/>
        <v>0</v>
      </c>
      <c r="DP97" s="107">
        <f t="shared" si="136"/>
        <v>0</v>
      </c>
      <c r="DQ97" s="107">
        <f t="shared" si="137"/>
        <v>0</v>
      </c>
      <c r="DR97" s="107">
        <f t="shared" si="138"/>
        <v>0</v>
      </c>
      <c r="DS97" s="107">
        <f t="shared" si="139"/>
        <v>0</v>
      </c>
      <c r="DT97" s="107">
        <f t="shared" si="140"/>
        <v>0</v>
      </c>
      <c r="DU97" s="107">
        <f t="shared" si="141"/>
        <v>0</v>
      </c>
      <c r="DV97" s="107">
        <f t="shared" si="142"/>
        <v>0</v>
      </c>
      <c r="DW97" s="107">
        <f t="shared" si="143"/>
        <v>0</v>
      </c>
      <c r="DX97" s="107">
        <f t="shared" si="144"/>
        <v>0</v>
      </c>
      <c r="DY97" s="107">
        <f t="shared" si="145"/>
        <v>0</v>
      </c>
      <c r="DZ97" s="107">
        <f t="shared" si="146"/>
        <v>0</v>
      </c>
      <c r="EA97" s="107">
        <f t="shared" si="147"/>
        <v>0</v>
      </c>
      <c r="EB97" s="107">
        <f t="shared" si="148"/>
        <v>0</v>
      </c>
      <c r="EC97" s="107">
        <f t="shared" si="149"/>
        <v>0</v>
      </c>
      <c r="ED97" s="107">
        <f t="shared" si="150"/>
        <v>0</v>
      </c>
      <c r="EE97" s="107">
        <f t="shared" si="151"/>
        <v>0</v>
      </c>
      <c r="EF97" s="107">
        <f t="shared" si="152"/>
        <v>0</v>
      </c>
      <c r="EG97" s="107">
        <f t="shared" si="153"/>
        <v>0</v>
      </c>
      <c r="EH97" s="107">
        <f t="shared" si="158"/>
        <v>0</v>
      </c>
      <c r="EI97" s="107">
        <f t="shared" si="159"/>
        <v>0</v>
      </c>
      <c r="EJ97" s="107">
        <f t="shared" si="160"/>
        <v>0</v>
      </c>
      <c r="EK97" s="107">
        <f t="shared" si="161"/>
        <v>0</v>
      </c>
      <c r="EL97" s="107">
        <f t="shared" si="162"/>
        <v>0</v>
      </c>
      <c r="EM97" s="107">
        <f t="shared" si="163"/>
        <v>0</v>
      </c>
      <c r="EN97" s="107">
        <f t="shared" si="164"/>
        <v>0</v>
      </c>
      <c r="EO97" s="107">
        <f t="shared" si="165"/>
        <v>0</v>
      </c>
      <c r="EP97" s="107">
        <f t="shared" si="166"/>
        <v>0</v>
      </c>
      <c r="EQ97" s="107">
        <f t="shared" si="167"/>
        <v>0</v>
      </c>
    </row>
    <row r="98" spans="2:147" x14ac:dyDescent="0.2">
      <c r="B98" s="126">
        <f t="shared" si="97"/>
        <v>1</v>
      </c>
      <c r="C98" s="126" t="str">
        <f t="shared" ca="1" si="154"/>
        <v/>
      </c>
      <c r="D98" s="126" t="str">
        <f t="shared" ca="1" si="98"/>
        <v/>
      </c>
      <c r="E98" s="126"/>
      <c r="F98" s="127" t="str">
        <f ca="1">OFFSET(prihlasky!$H$1,$CB98,0)</f>
        <v/>
      </c>
      <c r="G98" s="127" t="str">
        <f ca="1">IF(OFFSET(prihlasky!$B$1,$CB98,0)="","",(OFFSET(prihlasky!$B$1,$CB98,0)))</f>
        <v/>
      </c>
      <c r="H98" s="127">
        <f ca="1">OFFSET(prihlasky!$I$1,$CB98,0)</f>
        <v>0</v>
      </c>
      <c r="I98" s="127" t="str">
        <f ca="1">UPPER(OFFSET(prihlasky!$A$1,$CB98,0))</f>
        <v/>
      </c>
      <c r="J98" s="127">
        <f t="shared" si="99"/>
        <v>0</v>
      </c>
      <c r="K98" s="159">
        <f t="shared" si="155"/>
        <v>0</v>
      </c>
      <c r="L98" s="131">
        <f t="shared" ca="1" si="100"/>
        <v>0</v>
      </c>
      <c r="M98" s="130" t="str">
        <f ca="1">IF(OR(K98=0,ISERROR(MATCH(I98,TKoef!E:E,0))),"",MATCH(I98,TKoef!E:E,0)-1)</f>
        <v/>
      </c>
      <c r="N98" s="129" t="str">
        <f ca="1">IF(M98="","",OFFSET(TKoef!$B$1,M98,0))</f>
        <v/>
      </c>
      <c r="O98" s="22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209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71">
        <f t="shared" si="101"/>
        <v>0</v>
      </c>
      <c r="BZ98" s="26">
        <f t="shared" si="102"/>
        <v>0</v>
      </c>
      <c r="CB98" s="39">
        <v>90</v>
      </c>
      <c r="CC98" s="16">
        <f t="shared" si="156"/>
        <v>0</v>
      </c>
      <c r="CD98" s="51">
        <f t="shared" ca="1" si="157"/>
        <v>0</v>
      </c>
      <c r="CE98" s="51">
        <f t="shared" ca="1" si="157"/>
        <v>0</v>
      </c>
      <c r="CF98" s="51">
        <f t="shared" ca="1" si="157"/>
        <v>0</v>
      </c>
      <c r="CG98" s="51">
        <f t="shared" ca="1" si="103"/>
        <v>0</v>
      </c>
      <c r="CH98" s="51"/>
      <c r="CI98" s="195">
        <f t="shared" si="104"/>
        <v>0</v>
      </c>
      <c r="CJ98" s="195">
        <f t="shared" si="105"/>
        <v>0</v>
      </c>
      <c r="CK98" s="195">
        <f t="shared" si="106"/>
        <v>0</v>
      </c>
      <c r="CL98" s="195">
        <f t="shared" si="107"/>
        <v>0</v>
      </c>
      <c r="CM98" s="195">
        <f t="shared" si="108"/>
        <v>0</v>
      </c>
      <c r="CN98" s="195">
        <f t="shared" si="109"/>
        <v>0</v>
      </c>
      <c r="CO98" s="195">
        <f t="shared" si="110"/>
        <v>0</v>
      </c>
      <c r="CP98" s="195">
        <f t="shared" si="111"/>
        <v>0</v>
      </c>
      <c r="CQ98" s="195">
        <f t="shared" si="112"/>
        <v>0</v>
      </c>
      <c r="CR98" s="195">
        <f t="shared" si="113"/>
        <v>0</v>
      </c>
      <c r="CT98" s="107">
        <f t="shared" si="114"/>
        <v>0</v>
      </c>
      <c r="CU98" s="107">
        <f t="shared" si="115"/>
        <v>0</v>
      </c>
      <c r="CV98" s="107">
        <f t="shared" si="116"/>
        <v>0</v>
      </c>
      <c r="CW98" s="107">
        <f t="shared" si="117"/>
        <v>0</v>
      </c>
      <c r="CX98" s="107">
        <f t="shared" si="118"/>
        <v>0</v>
      </c>
      <c r="CY98" s="107">
        <f t="shared" si="119"/>
        <v>0</v>
      </c>
      <c r="CZ98" s="107">
        <f t="shared" si="120"/>
        <v>0</v>
      </c>
      <c r="DA98" s="107">
        <f t="shared" si="121"/>
        <v>0</v>
      </c>
      <c r="DB98" s="107">
        <f t="shared" si="122"/>
        <v>0</v>
      </c>
      <c r="DC98" s="107">
        <f t="shared" si="123"/>
        <v>0</v>
      </c>
      <c r="DD98" s="107">
        <f t="shared" si="124"/>
        <v>0</v>
      </c>
      <c r="DE98" s="107">
        <f t="shared" si="125"/>
        <v>0</v>
      </c>
      <c r="DF98" s="107">
        <f t="shared" si="126"/>
        <v>0</v>
      </c>
      <c r="DG98" s="107">
        <f t="shared" si="127"/>
        <v>0</v>
      </c>
      <c r="DH98" s="107">
        <f t="shared" si="128"/>
        <v>0</v>
      </c>
      <c r="DI98" s="107">
        <f t="shared" si="129"/>
        <v>0</v>
      </c>
      <c r="DJ98" s="107">
        <f t="shared" si="130"/>
        <v>0</v>
      </c>
      <c r="DK98" s="107">
        <f t="shared" si="131"/>
        <v>0</v>
      </c>
      <c r="DL98" s="107">
        <f t="shared" si="132"/>
        <v>0</v>
      </c>
      <c r="DM98" s="107">
        <f t="shared" si="133"/>
        <v>0</v>
      </c>
      <c r="DN98" s="107">
        <f t="shared" si="134"/>
        <v>0</v>
      </c>
      <c r="DO98" s="107">
        <f t="shared" si="135"/>
        <v>0</v>
      </c>
      <c r="DP98" s="107">
        <f t="shared" si="136"/>
        <v>0</v>
      </c>
      <c r="DQ98" s="107">
        <f t="shared" si="137"/>
        <v>0</v>
      </c>
      <c r="DR98" s="107">
        <f t="shared" si="138"/>
        <v>0</v>
      </c>
      <c r="DS98" s="107">
        <f t="shared" si="139"/>
        <v>0</v>
      </c>
      <c r="DT98" s="107">
        <f t="shared" si="140"/>
        <v>0</v>
      </c>
      <c r="DU98" s="107">
        <f t="shared" si="141"/>
        <v>0</v>
      </c>
      <c r="DV98" s="107">
        <f t="shared" si="142"/>
        <v>0</v>
      </c>
      <c r="DW98" s="107">
        <f t="shared" si="143"/>
        <v>0</v>
      </c>
      <c r="DX98" s="107">
        <f t="shared" si="144"/>
        <v>0</v>
      </c>
      <c r="DY98" s="107">
        <f t="shared" si="145"/>
        <v>0</v>
      </c>
      <c r="DZ98" s="107">
        <f t="shared" si="146"/>
        <v>0</v>
      </c>
      <c r="EA98" s="107">
        <f t="shared" si="147"/>
        <v>0</v>
      </c>
      <c r="EB98" s="107">
        <f t="shared" si="148"/>
        <v>0</v>
      </c>
      <c r="EC98" s="107">
        <f t="shared" si="149"/>
        <v>0</v>
      </c>
      <c r="ED98" s="107">
        <f t="shared" si="150"/>
        <v>0</v>
      </c>
      <c r="EE98" s="107">
        <f t="shared" si="151"/>
        <v>0</v>
      </c>
      <c r="EF98" s="107">
        <f t="shared" si="152"/>
        <v>0</v>
      </c>
      <c r="EG98" s="107">
        <f t="shared" si="153"/>
        <v>0</v>
      </c>
      <c r="EH98" s="107">
        <f t="shared" si="158"/>
        <v>0</v>
      </c>
      <c r="EI98" s="107">
        <f t="shared" si="159"/>
        <v>0</v>
      </c>
      <c r="EJ98" s="107">
        <f t="shared" si="160"/>
        <v>0</v>
      </c>
      <c r="EK98" s="107">
        <f t="shared" si="161"/>
        <v>0</v>
      </c>
      <c r="EL98" s="107">
        <f t="shared" si="162"/>
        <v>0</v>
      </c>
      <c r="EM98" s="107">
        <f t="shared" si="163"/>
        <v>0</v>
      </c>
      <c r="EN98" s="107">
        <f t="shared" si="164"/>
        <v>0</v>
      </c>
      <c r="EO98" s="107">
        <f t="shared" si="165"/>
        <v>0</v>
      </c>
      <c r="EP98" s="107">
        <f t="shared" si="166"/>
        <v>0</v>
      </c>
      <c r="EQ98" s="107">
        <f t="shared" si="167"/>
        <v>0</v>
      </c>
    </row>
    <row r="99" spans="2:147" x14ac:dyDescent="0.2">
      <c r="B99" s="126">
        <f t="shared" si="97"/>
        <v>1</v>
      </c>
      <c r="C99" s="126" t="str">
        <f t="shared" ca="1" si="154"/>
        <v/>
      </c>
      <c r="D99" s="126" t="str">
        <f t="shared" ca="1" si="98"/>
        <v/>
      </c>
      <c r="E99" s="126"/>
      <c r="F99" s="127" t="str">
        <f ca="1">OFFSET(prihlasky!$H$1,$CB99,0)</f>
        <v/>
      </c>
      <c r="G99" s="127" t="str">
        <f ca="1">IF(OFFSET(prihlasky!$B$1,$CB99,0)="","",(OFFSET(prihlasky!$B$1,$CB99,0)))</f>
        <v/>
      </c>
      <c r="H99" s="127">
        <f ca="1">OFFSET(prihlasky!$I$1,$CB99,0)</f>
        <v>0</v>
      </c>
      <c r="I99" s="127" t="str">
        <f ca="1">UPPER(OFFSET(prihlasky!$A$1,$CB99,0))</f>
        <v/>
      </c>
      <c r="J99" s="127">
        <f t="shared" si="99"/>
        <v>0</v>
      </c>
      <c r="K99" s="159">
        <f t="shared" si="155"/>
        <v>0</v>
      </c>
      <c r="L99" s="131">
        <f t="shared" ca="1" si="100"/>
        <v>0</v>
      </c>
      <c r="M99" s="130" t="str">
        <f ca="1">IF(OR(K99=0,ISERROR(MATCH(I99,TKoef!E:E,0))),"",MATCH(I99,TKoef!E:E,0)-1)</f>
        <v/>
      </c>
      <c r="N99" s="129" t="str">
        <f ca="1">IF(M99="","",OFFSET(TKoef!$B$1,M99,0))</f>
        <v/>
      </c>
      <c r="O99" s="22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209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71">
        <f t="shared" si="101"/>
        <v>0</v>
      </c>
      <c r="BZ99" s="26">
        <f t="shared" si="102"/>
        <v>0</v>
      </c>
      <c r="CB99" s="39">
        <v>91</v>
      </c>
      <c r="CC99" s="16">
        <f t="shared" si="156"/>
        <v>0</v>
      </c>
      <c r="CD99" s="51">
        <f t="shared" ca="1" si="157"/>
        <v>0</v>
      </c>
      <c r="CE99" s="51">
        <f t="shared" ca="1" si="157"/>
        <v>0</v>
      </c>
      <c r="CF99" s="51">
        <f t="shared" ca="1" si="157"/>
        <v>0</v>
      </c>
      <c r="CG99" s="51">
        <f t="shared" ca="1" si="103"/>
        <v>0</v>
      </c>
      <c r="CH99" s="51"/>
      <c r="CI99" s="195">
        <f t="shared" si="104"/>
        <v>0</v>
      </c>
      <c r="CJ99" s="195">
        <f t="shared" si="105"/>
        <v>0</v>
      </c>
      <c r="CK99" s="195">
        <f t="shared" si="106"/>
        <v>0</v>
      </c>
      <c r="CL99" s="195">
        <f t="shared" si="107"/>
        <v>0</v>
      </c>
      <c r="CM99" s="195">
        <f t="shared" si="108"/>
        <v>0</v>
      </c>
      <c r="CN99" s="195">
        <f t="shared" si="109"/>
        <v>0</v>
      </c>
      <c r="CO99" s="195">
        <f t="shared" si="110"/>
        <v>0</v>
      </c>
      <c r="CP99" s="195">
        <f t="shared" si="111"/>
        <v>0</v>
      </c>
      <c r="CQ99" s="195">
        <f t="shared" si="112"/>
        <v>0</v>
      </c>
      <c r="CR99" s="195">
        <f t="shared" si="113"/>
        <v>0</v>
      </c>
      <c r="CT99" s="107">
        <f t="shared" si="114"/>
        <v>0</v>
      </c>
      <c r="CU99" s="107">
        <f t="shared" si="115"/>
        <v>0</v>
      </c>
      <c r="CV99" s="107">
        <f t="shared" si="116"/>
        <v>0</v>
      </c>
      <c r="CW99" s="107">
        <f t="shared" si="117"/>
        <v>0</v>
      </c>
      <c r="CX99" s="107">
        <f t="shared" si="118"/>
        <v>0</v>
      </c>
      <c r="CY99" s="107">
        <f t="shared" si="119"/>
        <v>0</v>
      </c>
      <c r="CZ99" s="107">
        <f t="shared" si="120"/>
        <v>0</v>
      </c>
      <c r="DA99" s="107">
        <f t="shared" si="121"/>
        <v>0</v>
      </c>
      <c r="DB99" s="107">
        <f t="shared" si="122"/>
        <v>0</v>
      </c>
      <c r="DC99" s="107">
        <f t="shared" si="123"/>
        <v>0</v>
      </c>
      <c r="DD99" s="107">
        <f t="shared" si="124"/>
        <v>0</v>
      </c>
      <c r="DE99" s="107">
        <f t="shared" si="125"/>
        <v>0</v>
      </c>
      <c r="DF99" s="107">
        <f t="shared" si="126"/>
        <v>0</v>
      </c>
      <c r="DG99" s="107">
        <f t="shared" si="127"/>
        <v>0</v>
      </c>
      <c r="DH99" s="107">
        <f t="shared" si="128"/>
        <v>0</v>
      </c>
      <c r="DI99" s="107">
        <f t="shared" si="129"/>
        <v>0</v>
      </c>
      <c r="DJ99" s="107">
        <f t="shared" si="130"/>
        <v>0</v>
      </c>
      <c r="DK99" s="107">
        <f t="shared" si="131"/>
        <v>0</v>
      </c>
      <c r="DL99" s="107">
        <f t="shared" si="132"/>
        <v>0</v>
      </c>
      <c r="DM99" s="107">
        <f t="shared" si="133"/>
        <v>0</v>
      </c>
      <c r="DN99" s="107">
        <f t="shared" si="134"/>
        <v>0</v>
      </c>
      <c r="DO99" s="107">
        <f t="shared" si="135"/>
        <v>0</v>
      </c>
      <c r="DP99" s="107">
        <f t="shared" si="136"/>
        <v>0</v>
      </c>
      <c r="DQ99" s="107">
        <f t="shared" si="137"/>
        <v>0</v>
      </c>
      <c r="DR99" s="107">
        <f t="shared" si="138"/>
        <v>0</v>
      </c>
      <c r="DS99" s="107">
        <f t="shared" si="139"/>
        <v>0</v>
      </c>
      <c r="DT99" s="107">
        <f t="shared" si="140"/>
        <v>0</v>
      </c>
      <c r="DU99" s="107">
        <f t="shared" si="141"/>
        <v>0</v>
      </c>
      <c r="DV99" s="107">
        <f t="shared" si="142"/>
        <v>0</v>
      </c>
      <c r="DW99" s="107">
        <f t="shared" si="143"/>
        <v>0</v>
      </c>
      <c r="DX99" s="107">
        <f t="shared" si="144"/>
        <v>0</v>
      </c>
      <c r="DY99" s="107">
        <f t="shared" si="145"/>
        <v>0</v>
      </c>
      <c r="DZ99" s="107">
        <f t="shared" si="146"/>
        <v>0</v>
      </c>
      <c r="EA99" s="107">
        <f t="shared" si="147"/>
        <v>0</v>
      </c>
      <c r="EB99" s="107">
        <f t="shared" si="148"/>
        <v>0</v>
      </c>
      <c r="EC99" s="107">
        <f t="shared" si="149"/>
        <v>0</v>
      </c>
      <c r="ED99" s="107">
        <f t="shared" si="150"/>
        <v>0</v>
      </c>
      <c r="EE99" s="107">
        <f t="shared" si="151"/>
        <v>0</v>
      </c>
      <c r="EF99" s="107">
        <f t="shared" si="152"/>
        <v>0</v>
      </c>
      <c r="EG99" s="107">
        <f t="shared" si="153"/>
        <v>0</v>
      </c>
      <c r="EH99" s="107">
        <f t="shared" si="158"/>
        <v>0</v>
      </c>
      <c r="EI99" s="107">
        <f t="shared" si="159"/>
        <v>0</v>
      </c>
      <c r="EJ99" s="107">
        <f t="shared" si="160"/>
        <v>0</v>
      </c>
      <c r="EK99" s="107">
        <f t="shared" si="161"/>
        <v>0</v>
      </c>
      <c r="EL99" s="107">
        <f t="shared" si="162"/>
        <v>0</v>
      </c>
      <c r="EM99" s="107">
        <f t="shared" si="163"/>
        <v>0</v>
      </c>
      <c r="EN99" s="107">
        <f t="shared" si="164"/>
        <v>0</v>
      </c>
      <c r="EO99" s="107">
        <f t="shared" si="165"/>
        <v>0</v>
      </c>
      <c r="EP99" s="107">
        <f t="shared" si="166"/>
        <v>0</v>
      </c>
      <c r="EQ99" s="107">
        <f t="shared" si="167"/>
        <v>0</v>
      </c>
    </row>
    <row r="100" spans="2:147" x14ac:dyDescent="0.2">
      <c r="B100" s="126">
        <f t="shared" si="97"/>
        <v>1</v>
      </c>
      <c r="C100" s="126" t="str">
        <f t="shared" ca="1" si="154"/>
        <v/>
      </c>
      <c r="D100" s="126" t="str">
        <f t="shared" ca="1" si="98"/>
        <v/>
      </c>
      <c r="E100" s="126"/>
      <c r="F100" s="127" t="str">
        <f ca="1">OFFSET(prihlasky!$H$1,$CB100,0)</f>
        <v/>
      </c>
      <c r="G100" s="127" t="str">
        <f ca="1">IF(OFFSET(prihlasky!$B$1,$CB100,0)="","",(OFFSET(prihlasky!$B$1,$CB100,0)))</f>
        <v/>
      </c>
      <c r="H100" s="127">
        <f ca="1">OFFSET(prihlasky!$I$1,$CB100,0)</f>
        <v>0</v>
      </c>
      <c r="I100" s="127" t="str">
        <f ca="1">UPPER(OFFSET(prihlasky!$A$1,$CB100,0))</f>
        <v/>
      </c>
      <c r="J100" s="127">
        <f t="shared" si="99"/>
        <v>0</v>
      </c>
      <c r="K100" s="159">
        <f t="shared" si="155"/>
        <v>0</v>
      </c>
      <c r="L100" s="131">
        <f t="shared" ca="1" si="100"/>
        <v>0</v>
      </c>
      <c r="M100" s="130" t="str">
        <f ca="1">IF(OR(K100=0,ISERROR(MATCH(I100,TKoef!E:E,0))),"",MATCH(I100,TKoef!E:E,0)-1)</f>
        <v/>
      </c>
      <c r="N100" s="129" t="str">
        <f ca="1">IF(M100="","",OFFSET(TKoef!$B$1,M100,0))</f>
        <v/>
      </c>
      <c r="O100" s="22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209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71">
        <f t="shared" si="101"/>
        <v>0</v>
      </c>
      <c r="BZ100" s="26">
        <f t="shared" si="102"/>
        <v>0</v>
      </c>
      <c r="CB100" s="39">
        <v>92</v>
      </c>
      <c r="CC100" s="16">
        <f t="shared" si="156"/>
        <v>0</v>
      </c>
      <c r="CD100" s="51">
        <f t="shared" ca="1" si="157"/>
        <v>0</v>
      </c>
      <c r="CE100" s="51">
        <f t="shared" ca="1" si="157"/>
        <v>0</v>
      </c>
      <c r="CF100" s="51">
        <f t="shared" ca="1" si="157"/>
        <v>0</v>
      </c>
      <c r="CG100" s="51">
        <f t="shared" ca="1" si="103"/>
        <v>0</v>
      </c>
      <c r="CH100" s="51"/>
      <c r="CI100" s="195">
        <f t="shared" si="104"/>
        <v>0</v>
      </c>
      <c r="CJ100" s="195">
        <f t="shared" si="105"/>
        <v>0</v>
      </c>
      <c r="CK100" s="195">
        <f t="shared" si="106"/>
        <v>0</v>
      </c>
      <c r="CL100" s="195">
        <f t="shared" si="107"/>
        <v>0</v>
      </c>
      <c r="CM100" s="195">
        <f t="shared" si="108"/>
        <v>0</v>
      </c>
      <c r="CN100" s="195">
        <f t="shared" si="109"/>
        <v>0</v>
      </c>
      <c r="CO100" s="195">
        <f t="shared" si="110"/>
        <v>0</v>
      </c>
      <c r="CP100" s="195">
        <f t="shared" si="111"/>
        <v>0</v>
      </c>
      <c r="CQ100" s="195">
        <f t="shared" si="112"/>
        <v>0</v>
      </c>
      <c r="CR100" s="195">
        <f t="shared" si="113"/>
        <v>0</v>
      </c>
      <c r="CT100" s="107">
        <f t="shared" si="114"/>
        <v>0</v>
      </c>
      <c r="CU100" s="107">
        <f t="shared" si="115"/>
        <v>0</v>
      </c>
      <c r="CV100" s="107">
        <f t="shared" si="116"/>
        <v>0</v>
      </c>
      <c r="CW100" s="107">
        <f t="shared" si="117"/>
        <v>0</v>
      </c>
      <c r="CX100" s="107">
        <f t="shared" si="118"/>
        <v>0</v>
      </c>
      <c r="CY100" s="107">
        <f t="shared" si="119"/>
        <v>0</v>
      </c>
      <c r="CZ100" s="107">
        <f t="shared" si="120"/>
        <v>0</v>
      </c>
      <c r="DA100" s="107">
        <f t="shared" si="121"/>
        <v>0</v>
      </c>
      <c r="DB100" s="107">
        <f t="shared" si="122"/>
        <v>0</v>
      </c>
      <c r="DC100" s="107">
        <f t="shared" si="123"/>
        <v>0</v>
      </c>
      <c r="DD100" s="107">
        <f t="shared" si="124"/>
        <v>0</v>
      </c>
      <c r="DE100" s="107">
        <f t="shared" si="125"/>
        <v>0</v>
      </c>
      <c r="DF100" s="107">
        <f t="shared" si="126"/>
        <v>0</v>
      </c>
      <c r="DG100" s="107">
        <f t="shared" si="127"/>
        <v>0</v>
      </c>
      <c r="DH100" s="107">
        <f t="shared" si="128"/>
        <v>0</v>
      </c>
      <c r="DI100" s="107">
        <f t="shared" si="129"/>
        <v>0</v>
      </c>
      <c r="DJ100" s="107">
        <f t="shared" si="130"/>
        <v>0</v>
      </c>
      <c r="DK100" s="107">
        <f t="shared" si="131"/>
        <v>0</v>
      </c>
      <c r="DL100" s="107">
        <f t="shared" si="132"/>
        <v>0</v>
      </c>
      <c r="DM100" s="107">
        <f t="shared" si="133"/>
        <v>0</v>
      </c>
      <c r="DN100" s="107">
        <f t="shared" si="134"/>
        <v>0</v>
      </c>
      <c r="DO100" s="107">
        <f t="shared" si="135"/>
        <v>0</v>
      </c>
      <c r="DP100" s="107">
        <f t="shared" si="136"/>
        <v>0</v>
      </c>
      <c r="DQ100" s="107">
        <f t="shared" si="137"/>
        <v>0</v>
      </c>
      <c r="DR100" s="107">
        <f t="shared" si="138"/>
        <v>0</v>
      </c>
      <c r="DS100" s="107">
        <f t="shared" si="139"/>
        <v>0</v>
      </c>
      <c r="DT100" s="107">
        <f t="shared" si="140"/>
        <v>0</v>
      </c>
      <c r="DU100" s="107">
        <f t="shared" si="141"/>
        <v>0</v>
      </c>
      <c r="DV100" s="107">
        <f t="shared" si="142"/>
        <v>0</v>
      </c>
      <c r="DW100" s="107">
        <f t="shared" si="143"/>
        <v>0</v>
      </c>
      <c r="DX100" s="107">
        <f t="shared" si="144"/>
        <v>0</v>
      </c>
      <c r="DY100" s="107">
        <f t="shared" si="145"/>
        <v>0</v>
      </c>
      <c r="DZ100" s="107">
        <f t="shared" si="146"/>
        <v>0</v>
      </c>
      <c r="EA100" s="107">
        <f t="shared" si="147"/>
        <v>0</v>
      </c>
      <c r="EB100" s="107">
        <f t="shared" si="148"/>
        <v>0</v>
      </c>
      <c r="EC100" s="107">
        <f t="shared" si="149"/>
        <v>0</v>
      </c>
      <c r="ED100" s="107">
        <f t="shared" si="150"/>
        <v>0</v>
      </c>
      <c r="EE100" s="107">
        <f t="shared" si="151"/>
        <v>0</v>
      </c>
      <c r="EF100" s="107">
        <f t="shared" si="152"/>
        <v>0</v>
      </c>
      <c r="EG100" s="107">
        <f t="shared" si="153"/>
        <v>0</v>
      </c>
      <c r="EH100" s="107">
        <f t="shared" si="158"/>
        <v>0</v>
      </c>
      <c r="EI100" s="107">
        <f t="shared" si="159"/>
        <v>0</v>
      </c>
      <c r="EJ100" s="107">
        <f t="shared" si="160"/>
        <v>0</v>
      </c>
      <c r="EK100" s="107">
        <f t="shared" si="161"/>
        <v>0</v>
      </c>
      <c r="EL100" s="107">
        <f t="shared" si="162"/>
        <v>0</v>
      </c>
      <c r="EM100" s="107">
        <f t="shared" si="163"/>
        <v>0</v>
      </c>
      <c r="EN100" s="107">
        <f t="shared" si="164"/>
        <v>0</v>
      </c>
      <c r="EO100" s="107">
        <f t="shared" si="165"/>
        <v>0</v>
      </c>
      <c r="EP100" s="107">
        <f t="shared" si="166"/>
        <v>0</v>
      </c>
      <c r="EQ100" s="107">
        <f t="shared" si="167"/>
        <v>0</v>
      </c>
    </row>
    <row r="101" spans="2:147" x14ac:dyDescent="0.2">
      <c r="B101" s="126">
        <f t="shared" si="97"/>
        <v>1</v>
      </c>
      <c r="C101" s="126" t="str">
        <f t="shared" ca="1" si="154"/>
        <v/>
      </c>
      <c r="D101" s="126" t="str">
        <f t="shared" ca="1" si="98"/>
        <v/>
      </c>
      <c r="E101" s="126"/>
      <c r="F101" s="127" t="str">
        <f ca="1">OFFSET(prihlasky!$H$1,$CB101,0)</f>
        <v/>
      </c>
      <c r="G101" s="127" t="str">
        <f ca="1">IF(OFFSET(prihlasky!$B$1,$CB101,0)="","",(OFFSET(prihlasky!$B$1,$CB101,0)))</f>
        <v/>
      </c>
      <c r="H101" s="127">
        <f ca="1">OFFSET(prihlasky!$I$1,$CB101,0)</f>
        <v>0</v>
      </c>
      <c r="I101" s="127" t="str">
        <f ca="1">UPPER(OFFSET(prihlasky!$A$1,$CB101,0))</f>
        <v/>
      </c>
      <c r="J101" s="127">
        <f t="shared" si="99"/>
        <v>0</v>
      </c>
      <c r="K101" s="159">
        <f t="shared" si="155"/>
        <v>0</v>
      </c>
      <c r="L101" s="131">
        <f t="shared" ca="1" si="100"/>
        <v>0</v>
      </c>
      <c r="M101" s="130" t="str">
        <f ca="1">IF(OR(K101=0,ISERROR(MATCH(I101,TKoef!E:E,0))),"",MATCH(I101,TKoef!E:E,0)-1)</f>
        <v/>
      </c>
      <c r="N101" s="129" t="str">
        <f ca="1">IF(M101="","",OFFSET(TKoef!$B$1,M101,0))</f>
        <v/>
      </c>
      <c r="O101" s="22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209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71">
        <f t="shared" si="101"/>
        <v>0</v>
      </c>
      <c r="BZ101" s="26">
        <f t="shared" si="102"/>
        <v>0</v>
      </c>
      <c r="CB101" s="39">
        <v>93</v>
      </c>
      <c r="CC101" s="16">
        <f t="shared" si="156"/>
        <v>0</v>
      </c>
      <c r="CD101" s="51">
        <f t="shared" ca="1" si="157"/>
        <v>0</v>
      </c>
      <c r="CE101" s="51">
        <f t="shared" ca="1" si="157"/>
        <v>0</v>
      </c>
      <c r="CF101" s="51">
        <f t="shared" ca="1" si="157"/>
        <v>0</v>
      </c>
      <c r="CG101" s="51">
        <f t="shared" ca="1" si="103"/>
        <v>0</v>
      </c>
      <c r="CH101" s="51"/>
      <c r="CI101" s="195">
        <f t="shared" si="104"/>
        <v>0</v>
      </c>
      <c r="CJ101" s="195">
        <f t="shared" si="105"/>
        <v>0</v>
      </c>
      <c r="CK101" s="195">
        <f t="shared" si="106"/>
        <v>0</v>
      </c>
      <c r="CL101" s="195">
        <f t="shared" si="107"/>
        <v>0</v>
      </c>
      <c r="CM101" s="195">
        <f t="shared" si="108"/>
        <v>0</v>
      </c>
      <c r="CN101" s="195">
        <f t="shared" si="109"/>
        <v>0</v>
      </c>
      <c r="CO101" s="195">
        <f t="shared" si="110"/>
        <v>0</v>
      </c>
      <c r="CP101" s="195">
        <f t="shared" si="111"/>
        <v>0</v>
      </c>
      <c r="CQ101" s="195">
        <f t="shared" si="112"/>
        <v>0</v>
      </c>
      <c r="CR101" s="195">
        <f t="shared" si="113"/>
        <v>0</v>
      </c>
      <c r="CT101" s="107">
        <f t="shared" si="114"/>
        <v>0</v>
      </c>
      <c r="CU101" s="107">
        <f t="shared" si="115"/>
        <v>0</v>
      </c>
      <c r="CV101" s="107">
        <f t="shared" si="116"/>
        <v>0</v>
      </c>
      <c r="CW101" s="107">
        <f t="shared" si="117"/>
        <v>0</v>
      </c>
      <c r="CX101" s="107">
        <f t="shared" si="118"/>
        <v>0</v>
      </c>
      <c r="CY101" s="107">
        <f t="shared" si="119"/>
        <v>0</v>
      </c>
      <c r="CZ101" s="107">
        <f t="shared" si="120"/>
        <v>0</v>
      </c>
      <c r="DA101" s="107">
        <f t="shared" si="121"/>
        <v>0</v>
      </c>
      <c r="DB101" s="107">
        <f t="shared" si="122"/>
        <v>0</v>
      </c>
      <c r="DC101" s="107">
        <f t="shared" si="123"/>
        <v>0</v>
      </c>
      <c r="DD101" s="107">
        <f t="shared" si="124"/>
        <v>0</v>
      </c>
      <c r="DE101" s="107">
        <f t="shared" si="125"/>
        <v>0</v>
      </c>
      <c r="DF101" s="107">
        <f t="shared" si="126"/>
        <v>0</v>
      </c>
      <c r="DG101" s="107">
        <f t="shared" si="127"/>
        <v>0</v>
      </c>
      <c r="DH101" s="107">
        <f t="shared" si="128"/>
        <v>0</v>
      </c>
      <c r="DI101" s="107">
        <f t="shared" si="129"/>
        <v>0</v>
      </c>
      <c r="DJ101" s="107">
        <f t="shared" si="130"/>
        <v>0</v>
      </c>
      <c r="DK101" s="107">
        <f t="shared" si="131"/>
        <v>0</v>
      </c>
      <c r="DL101" s="107">
        <f t="shared" si="132"/>
        <v>0</v>
      </c>
      <c r="DM101" s="107">
        <f t="shared" si="133"/>
        <v>0</v>
      </c>
      <c r="DN101" s="107">
        <f t="shared" si="134"/>
        <v>0</v>
      </c>
      <c r="DO101" s="107">
        <f t="shared" si="135"/>
        <v>0</v>
      </c>
      <c r="DP101" s="107">
        <f t="shared" si="136"/>
        <v>0</v>
      </c>
      <c r="DQ101" s="107">
        <f t="shared" si="137"/>
        <v>0</v>
      </c>
      <c r="DR101" s="107">
        <f t="shared" si="138"/>
        <v>0</v>
      </c>
      <c r="DS101" s="107">
        <f t="shared" si="139"/>
        <v>0</v>
      </c>
      <c r="DT101" s="107">
        <f t="shared" si="140"/>
        <v>0</v>
      </c>
      <c r="DU101" s="107">
        <f t="shared" si="141"/>
        <v>0</v>
      </c>
      <c r="DV101" s="107">
        <f t="shared" si="142"/>
        <v>0</v>
      </c>
      <c r="DW101" s="107">
        <f t="shared" si="143"/>
        <v>0</v>
      </c>
      <c r="DX101" s="107">
        <f t="shared" si="144"/>
        <v>0</v>
      </c>
      <c r="DY101" s="107">
        <f t="shared" si="145"/>
        <v>0</v>
      </c>
      <c r="DZ101" s="107">
        <f t="shared" si="146"/>
        <v>0</v>
      </c>
      <c r="EA101" s="107">
        <f t="shared" si="147"/>
        <v>0</v>
      </c>
      <c r="EB101" s="107">
        <f t="shared" si="148"/>
        <v>0</v>
      </c>
      <c r="EC101" s="107">
        <f t="shared" si="149"/>
        <v>0</v>
      </c>
      <c r="ED101" s="107">
        <f t="shared" si="150"/>
        <v>0</v>
      </c>
      <c r="EE101" s="107">
        <f t="shared" si="151"/>
        <v>0</v>
      </c>
      <c r="EF101" s="107">
        <f t="shared" si="152"/>
        <v>0</v>
      </c>
      <c r="EG101" s="107">
        <f t="shared" si="153"/>
        <v>0</v>
      </c>
      <c r="EH101" s="107">
        <f t="shared" si="158"/>
        <v>0</v>
      </c>
      <c r="EI101" s="107">
        <f t="shared" si="159"/>
        <v>0</v>
      </c>
      <c r="EJ101" s="107">
        <f t="shared" si="160"/>
        <v>0</v>
      </c>
      <c r="EK101" s="107">
        <f t="shared" si="161"/>
        <v>0</v>
      </c>
      <c r="EL101" s="107">
        <f t="shared" si="162"/>
        <v>0</v>
      </c>
      <c r="EM101" s="107">
        <f t="shared" si="163"/>
        <v>0</v>
      </c>
      <c r="EN101" s="107">
        <f t="shared" si="164"/>
        <v>0</v>
      </c>
      <c r="EO101" s="107">
        <f t="shared" si="165"/>
        <v>0</v>
      </c>
      <c r="EP101" s="107">
        <f t="shared" si="166"/>
        <v>0</v>
      </c>
      <c r="EQ101" s="107">
        <f t="shared" si="167"/>
        <v>0</v>
      </c>
    </row>
    <row r="102" spans="2:147" x14ac:dyDescent="0.2">
      <c r="B102" s="126">
        <f t="shared" si="97"/>
        <v>1</v>
      </c>
      <c r="C102" s="126" t="str">
        <f t="shared" ca="1" si="154"/>
        <v/>
      </c>
      <c r="D102" s="126" t="str">
        <f t="shared" ca="1" si="98"/>
        <v/>
      </c>
      <c r="E102" s="126"/>
      <c r="F102" s="127" t="str">
        <f ca="1">OFFSET(prihlasky!$H$1,$CB102,0)</f>
        <v/>
      </c>
      <c r="G102" s="127" t="str">
        <f ca="1">IF(OFFSET(prihlasky!$B$1,$CB102,0)="","",(OFFSET(prihlasky!$B$1,$CB102,0)))</f>
        <v/>
      </c>
      <c r="H102" s="127">
        <f ca="1">OFFSET(prihlasky!$I$1,$CB102,0)</f>
        <v>0</v>
      </c>
      <c r="I102" s="127" t="str">
        <f ca="1">UPPER(OFFSET(prihlasky!$A$1,$CB102,0))</f>
        <v/>
      </c>
      <c r="J102" s="127">
        <f t="shared" si="99"/>
        <v>0</v>
      </c>
      <c r="K102" s="159">
        <f t="shared" si="155"/>
        <v>0</v>
      </c>
      <c r="L102" s="131">
        <f t="shared" ca="1" si="100"/>
        <v>0</v>
      </c>
      <c r="M102" s="130" t="str">
        <f ca="1">IF(OR(K102=0,ISERROR(MATCH(I102,TKoef!E:E,0))),"",MATCH(I102,TKoef!E:E,0)-1)</f>
        <v/>
      </c>
      <c r="N102" s="129" t="str">
        <f ca="1">IF(M102="","",OFFSET(TKoef!$B$1,M102,0))</f>
        <v/>
      </c>
      <c r="O102" s="22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209"/>
      <c r="BO102" s="160"/>
      <c r="BP102" s="160"/>
      <c r="BQ102" s="160"/>
      <c r="BR102" s="160"/>
      <c r="BS102" s="160"/>
      <c r="BT102" s="160"/>
      <c r="BU102" s="160"/>
      <c r="BV102" s="160"/>
      <c r="BW102" s="160"/>
      <c r="BX102" s="160"/>
      <c r="BY102" s="71">
        <f t="shared" si="101"/>
        <v>0</v>
      </c>
      <c r="BZ102" s="26">
        <f t="shared" si="102"/>
        <v>0</v>
      </c>
      <c r="CB102" s="39">
        <v>94</v>
      </c>
      <c r="CC102" s="16">
        <f t="shared" si="156"/>
        <v>0</v>
      </c>
      <c r="CD102" s="51">
        <f t="shared" ca="1" si="157"/>
        <v>0</v>
      </c>
      <c r="CE102" s="51">
        <f t="shared" ca="1" si="157"/>
        <v>0</v>
      </c>
      <c r="CF102" s="51">
        <f t="shared" ca="1" si="157"/>
        <v>0</v>
      </c>
      <c r="CG102" s="51">
        <f t="shared" ca="1" si="103"/>
        <v>0</v>
      </c>
      <c r="CH102" s="51"/>
      <c r="CI102" s="195">
        <f t="shared" si="104"/>
        <v>0</v>
      </c>
      <c r="CJ102" s="195">
        <f t="shared" si="105"/>
        <v>0</v>
      </c>
      <c r="CK102" s="195">
        <f t="shared" si="106"/>
        <v>0</v>
      </c>
      <c r="CL102" s="195">
        <f t="shared" si="107"/>
        <v>0</v>
      </c>
      <c r="CM102" s="195">
        <f t="shared" si="108"/>
        <v>0</v>
      </c>
      <c r="CN102" s="195">
        <f t="shared" si="109"/>
        <v>0</v>
      </c>
      <c r="CO102" s="195">
        <f t="shared" si="110"/>
        <v>0</v>
      </c>
      <c r="CP102" s="195">
        <f t="shared" si="111"/>
        <v>0</v>
      </c>
      <c r="CQ102" s="195">
        <f t="shared" si="112"/>
        <v>0</v>
      </c>
      <c r="CR102" s="195">
        <f t="shared" si="113"/>
        <v>0</v>
      </c>
      <c r="CT102" s="107">
        <f t="shared" si="114"/>
        <v>0</v>
      </c>
      <c r="CU102" s="107">
        <f t="shared" si="115"/>
        <v>0</v>
      </c>
      <c r="CV102" s="107">
        <f t="shared" si="116"/>
        <v>0</v>
      </c>
      <c r="CW102" s="107">
        <f t="shared" si="117"/>
        <v>0</v>
      </c>
      <c r="CX102" s="107">
        <f t="shared" si="118"/>
        <v>0</v>
      </c>
      <c r="CY102" s="107">
        <f t="shared" si="119"/>
        <v>0</v>
      </c>
      <c r="CZ102" s="107">
        <f t="shared" si="120"/>
        <v>0</v>
      </c>
      <c r="DA102" s="107">
        <f t="shared" si="121"/>
        <v>0</v>
      </c>
      <c r="DB102" s="107">
        <f t="shared" si="122"/>
        <v>0</v>
      </c>
      <c r="DC102" s="107">
        <f t="shared" si="123"/>
        <v>0</v>
      </c>
      <c r="DD102" s="107">
        <f t="shared" si="124"/>
        <v>0</v>
      </c>
      <c r="DE102" s="107">
        <f t="shared" si="125"/>
        <v>0</v>
      </c>
      <c r="DF102" s="107">
        <f t="shared" si="126"/>
        <v>0</v>
      </c>
      <c r="DG102" s="107">
        <f t="shared" si="127"/>
        <v>0</v>
      </c>
      <c r="DH102" s="107">
        <f t="shared" si="128"/>
        <v>0</v>
      </c>
      <c r="DI102" s="107">
        <f t="shared" si="129"/>
        <v>0</v>
      </c>
      <c r="DJ102" s="107">
        <f t="shared" si="130"/>
        <v>0</v>
      </c>
      <c r="DK102" s="107">
        <f t="shared" si="131"/>
        <v>0</v>
      </c>
      <c r="DL102" s="107">
        <f t="shared" si="132"/>
        <v>0</v>
      </c>
      <c r="DM102" s="107">
        <f t="shared" si="133"/>
        <v>0</v>
      </c>
      <c r="DN102" s="107">
        <f t="shared" si="134"/>
        <v>0</v>
      </c>
      <c r="DO102" s="107">
        <f t="shared" si="135"/>
        <v>0</v>
      </c>
      <c r="DP102" s="107">
        <f t="shared" si="136"/>
        <v>0</v>
      </c>
      <c r="DQ102" s="107">
        <f t="shared" si="137"/>
        <v>0</v>
      </c>
      <c r="DR102" s="107">
        <f t="shared" si="138"/>
        <v>0</v>
      </c>
      <c r="DS102" s="107">
        <f t="shared" si="139"/>
        <v>0</v>
      </c>
      <c r="DT102" s="107">
        <f t="shared" si="140"/>
        <v>0</v>
      </c>
      <c r="DU102" s="107">
        <f t="shared" si="141"/>
        <v>0</v>
      </c>
      <c r="DV102" s="107">
        <f t="shared" si="142"/>
        <v>0</v>
      </c>
      <c r="DW102" s="107">
        <f t="shared" si="143"/>
        <v>0</v>
      </c>
      <c r="DX102" s="107">
        <f t="shared" si="144"/>
        <v>0</v>
      </c>
      <c r="DY102" s="107">
        <f t="shared" si="145"/>
        <v>0</v>
      </c>
      <c r="DZ102" s="107">
        <f t="shared" si="146"/>
        <v>0</v>
      </c>
      <c r="EA102" s="107">
        <f t="shared" si="147"/>
        <v>0</v>
      </c>
      <c r="EB102" s="107">
        <f t="shared" si="148"/>
        <v>0</v>
      </c>
      <c r="EC102" s="107">
        <f t="shared" si="149"/>
        <v>0</v>
      </c>
      <c r="ED102" s="107">
        <f t="shared" si="150"/>
        <v>0</v>
      </c>
      <c r="EE102" s="107">
        <f t="shared" si="151"/>
        <v>0</v>
      </c>
      <c r="EF102" s="107">
        <f t="shared" si="152"/>
        <v>0</v>
      </c>
      <c r="EG102" s="107">
        <f t="shared" si="153"/>
        <v>0</v>
      </c>
      <c r="EH102" s="107">
        <f t="shared" si="158"/>
        <v>0</v>
      </c>
      <c r="EI102" s="107">
        <f t="shared" si="159"/>
        <v>0</v>
      </c>
      <c r="EJ102" s="107">
        <f t="shared" si="160"/>
        <v>0</v>
      </c>
      <c r="EK102" s="107">
        <f t="shared" si="161"/>
        <v>0</v>
      </c>
      <c r="EL102" s="107">
        <f t="shared" si="162"/>
        <v>0</v>
      </c>
      <c r="EM102" s="107">
        <f t="shared" si="163"/>
        <v>0</v>
      </c>
      <c r="EN102" s="107">
        <f t="shared" si="164"/>
        <v>0</v>
      </c>
      <c r="EO102" s="107">
        <f t="shared" si="165"/>
        <v>0</v>
      </c>
      <c r="EP102" s="107">
        <f t="shared" si="166"/>
        <v>0</v>
      </c>
      <c r="EQ102" s="107">
        <f t="shared" si="167"/>
        <v>0</v>
      </c>
    </row>
    <row r="103" spans="2:147" x14ac:dyDescent="0.2">
      <c r="B103" s="126">
        <f t="shared" si="97"/>
        <v>1</v>
      </c>
      <c r="C103" s="126" t="str">
        <f t="shared" ca="1" si="154"/>
        <v/>
      </c>
      <c r="D103" s="126" t="str">
        <f t="shared" ca="1" si="98"/>
        <v/>
      </c>
      <c r="E103" s="126"/>
      <c r="F103" s="127" t="str">
        <f ca="1">OFFSET(prihlasky!$H$1,$CB103,0)</f>
        <v/>
      </c>
      <c r="G103" s="127" t="str">
        <f ca="1">IF(OFFSET(prihlasky!$B$1,$CB103,0)="","",(OFFSET(prihlasky!$B$1,$CB103,0)))</f>
        <v/>
      </c>
      <c r="H103" s="127">
        <f ca="1">OFFSET(prihlasky!$I$1,$CB103,0)</f>
        <v>0</v>
      </c>
      <c r="I103" s="127" t="str">
        <f ca="1">UPPER(OFFSET(prihlasky!$A$1,$CB103,0))</f>
        <v/>
      </c>
      <c r="J103" s="127">
        <f t="shared" si="99"/>
        <v>0</v>
      </c>
      <c r="K103" s="159">
        <f t="shared" si="155"/>
        <v>0</v>
      </c>
      <c r="L103" s="131">
        <f t="shared" ca="1" si="100"/>
        <v>0</v>
      </c>
      <c r="M103" s="130" t="str">
        <f ca="1">IF(OR(K103=0,ISERROR(MATCH(I103,TKoef!E:E,0))),"",MATCH(I103,TKoef!E:E,0)-1)</f>
        <v/>
      </c>
      <c r="N103" s="129" t="str">
        <f ca="1">IF(M103="","",OFFSET(TKoef!$B$1,M103,0))</f>
        <v/>
      </c>
      <c r="O103" s="22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209"/>
      <c r="BO103" s="160"/>
      <c r="BP103" s="160"/>
      <c r="BQ103" s="160"/>
      <c r="BR103" s="160"/>
      <c r="BS103" s="160"/>
      <c r="BT103" s="160"/>
      <c r="BU103" s="160"/>
      <c r="BV103" s="160"/>
      <c r="BW103" s="160"/>
      <c r="BX103" s="160"/>
      <c r="BY103" s="71">
        <f t="shared" si="101"/>
        <v>0</v>
      </c>
      <c r="BZ103" s="26">
        <f t="shared" si="102"/>
        <v>0</v>
      </c>
      <c r="CB103" s="39">
        <v>95</v>
      </c>
      <c r="CC103" s="16">
        <f t="shared" si="156"/>
        <v>0</v>
      </c>
      <c r="CD103" s="51">
        <f t="shared" ca="1" si="157"/>
        <v>0</v>
      </c>
      <c r="CE103" s="51">
        <f t="shared" ca="1" si="157"/>
        <v>0</v>
      </c>
      <c r="CF103" s="51">
        <f t="shared" ca="1" si="157"/>
        <v>0</v>
      </c>
      <c r="CG103" s="51">
        <f t="shared" ca="1" si="103"/>
        <v>0</v>
      </c>
      <c r="CH103" s="51"/>
      <c r="CI103" s="195">
        <f t="shared" si="104"/>
        <v>0</v>
      </c>
      <c r="CJ103" s="195">
        <f t="shared" si="105"/>
        <v>0</v>
      </c>
      <c r="CK103" s="195">
        <f t="shared" si="106"/>
        <v>0</v>
      </c>
      <c r="CL103" s="195">
        <f t="shared" si="107"/>
        <v>0</v>
      </c>
      <c r="CM103" s="195">
        <f t="shared" si="108"/>
        <v>0</v>
      </c>
      <c r="CN103" s="195">
        <f t="shared" si="109"/>
        <v>0</v>
      </c>
      <c r="CO103" s="195">
        <f t="shared" si="110"/>
        <v>0</v>
      </c>
      <c r="CP103" s="195">
        <f t="shared" si="111"/>
        <v>0</v>
      </c>
      <c r="CQ103" s="195">
        <f t="shared" si="112"/>
        <v>0</v>
      </c>
      <c r="CR103" s="195">
        <f t="shared" si="113"/>
        <v>0</v>
      </c>
      <c r="CT103" s="107">
        <f t="shared" si="114"/>
        <v>0</v>
      </c>
      <c r="CU103" s="107">
        <f t="shared" si="115"/>
        <v>0</v>
      </c>
      <c r="CV103" s="107">
        <f t="shared" si="116"/>
        <v>0</v>
      </c>
      <c r="CW103" s="107">
        <f t="shared" si="117"/>
        <v>0</v>
      </c>
      <c r="CX103" s="107">
        <f t="shared" si="118"/>
        <v>0</v>
      </c>
      <c r="CY103" s="107">
        <f t="shared" si="119"/>
        <v>0</v>
      </c>
      <c r="CZ103" s="107">
        <f t="shared" si="120"/>
        <v>0</v>
      </c>
      <c r="DA103" s="107">
        <f t="shared" si="121"/>
        <v>0</v>
      </c>
      <c r="DB103" s="107">
        <f t="shared" si="122"/>
        <v>0</v>
      </c>
      <c r="DC103" s="107">
        <f t="shared" si="123"/>
        <v>0</v>
      </c>
      <c r="DD103" s="107">
        <f t="shared" si="124"/>
        <v>0</v>
      </c>
      <c r="DE103" s="107">
        <f t="shared" si="125"/>
        <v>0</v>
      </c>
      <c r="DF103" s="107">
        <f t="shared" si="126"/>
        <v>0</v>
      </c>
      <c r="DG103" s="107">
        <f t="shared" si="127"/>
        <v>0</v>
      </c>
      <c r="DH103" s="107">
        <f t="shared" si="128"/>
        <v>0</v>
      </c>
      <c r="DI103" s="107">
        <f t="shared" si="129"/>
        <v>0</v>
      </c>
      <c r="DJ103" s="107">
        <f t="shared" si="130"/>
        <v>0</v>
      </c>
      <c r="DK103" s="107">
        <f t="shared" si="131"/>
        <v>0</v>
      </c>
      <c r="DL103" s="107">
        <f t="shared" si="132"/>
        <v>0</v>
      </c>
      <c r="DM103" s="107">
        <f t="shared" si="133"/>
        <v>0</v>
      </c>
      <c r="DN103" s="107">
        <f t="shared" si="134"/>
        <v>0</v>
      </c>
      <c r="DO103" s="107">
        <f t="shared" si="135"/>
        <v>0</v>
      </c>
      <c r="DP103" s="107">
        <f t="shared" si="136"/>
        <v>0</v>
      </c>
      <c r="DQ103" s="107">
        <f t="shared" si="137"/>
        <v>0</v>
      </c>
      <c r="DR103" s="107">
        <f t="shared" si="138"/>
        <v>0</v>
      </c>
      <c r="DS103" s="107">
        <f t="shared" si="139"/>
        <v>0</v>
      </c>
      <c r="DT103" s="107">
        <f t="shared" si="140"/>
        <v>0</v>
      </c>
      <c r="DU103" s="107">
        <f t="shared" si="141"/>
        <v>0</v>
      </c>
      <c r="DV103" s="107">
        <f t="shared" si="142"/>
        <v>0</v>
      </c>
      <c r="DW103" s="107">
        <f t="shared" si="143"/>
        <v>0</v>
      </c>
      <c r="DX103" s="107">
        <f t="shared" si="144"/>
        <v>0</v>
      </c>
      <c r="DY103" s="107">
        <f t="shared" si="145"/>
        <v>0</v>
      </c>
      <c r="DZ103" s="107">
        <f t="shared" si="146"/>
        <v>0</v>
      </c>
      <c r="EA103" s="107">
        <f t="shared" si="147"/>
        <v>0</v>
      </c>
      <c r="EB103" s="107">
        <f t="shared" si="148"/>
        <v>0</v>
      </c>
      <c r="EC103" s="107">
        <f t="shared" si="149"/>
        <v>0</v>
      </c>
      <c r="ED103" s="107">
        <f t="shared" si="150"/>
        <v>0</v>
      </c>
      <c r="EE103" s="107">
        <f t="shared" si="151"/>
        <v>0</v>
      </c>
      <c r="EF103" s="107">
        <f t="shared" si="152"/>
        <v>0</v>
      </c>
      <c r="EG103" s="107">
        <f t="shared" si="153"/>
        <v>0</v>
      </c>
      <c r="EH103" s="107">
        <f t="shared" si="158"/>
        <v>0</v>
      </c>
      <c r="EI103" s="107">
        <f t="shared" si="159"/>
        <v>0</v>
      </c>
      <c r="EJ103" s="107">
        <f t="shared" si="160"/>
        <v>0</v>
      </c>
      <c r="EK103" s="107">
        <f t="shared" si="161"/>
        <v>0</v>
      </c>
      <c r="EL103" s="107">
        <f t="shared" si="162"/>
        <v>0</v>
      </c>
      <c r="EM103" s="107">
        <f t="shared" si="163"/>
        <v>0</v>
      </c>
      <c r="EN103" s="107">
        <f t="shared" si="164"/>
        <v>0</v>
      </c>
      <c r="EO103" s="107">
        <f t="shared" si="165"/>
        <v>0</v>
      </c>
      <c r="EP103" s="107">
        <f t="shared" si="166"/>
        <v>0</v>
      </c>
      <c r="EQ103" s="107">
        <f t="shared" si="167"/>
        <v>0</v>
      </c>
    </row>
    <row r="104" spans="2:147" x14ac:dyDescent="0.2">
      <c r="B104" s="126">
        <f t="shared" si="97"/>
        <v>1</v>
      </c>
      <c r="C104" s="126" t="str">
        <f t="shared" ca="1" si="154"/>
        <v/>
      </c>
      <c r="D104" s="126" t="str">
        <f t="shared" ca="1" si="98"/>
        <v/>
      </c>
      <c r="E104" s="126"/>
      <c r="F104" s="127" t="str">
        <f ca="1">OFFSET(prihlasky!$H$1,$CB104,0)</f>
        <v/>
      </c>
      <c r="G104" s="127" t="str">
        <f ca="1">IF(OFFSET(prihlasky!$B$1,$CB104,0)="","",(OFFSET(prihlasky!$B$1,$CB104,0)))</f>
        <v/>
      </c>
      <c r="H104" s="127">
        <f ca="1">OFFSET(prihlasky!$I$1,$CB104,0)</f>
        <v>0</v>
      </c>
      <c r="I104" s="127" t="str">
        <f ca="1">UPPER(OFFSET(prihlasky!$A$1,$CB104,0))</f>
        <v/>
      </c>
      <c r="J104" s="127">
        <f t="shared" si="99"/>
        <v>0</v>
      </c>
      <c r="K104" s="159">
        <f t="shared" si="155"/>
        <v>0</v>
      </c>
      <c r="L104" s="131">
        <f t="shared" ca="1" si="100"/>
        <v>0</v>
      </c>
      <c r="M104" s="130" t="str">
        <f ca="1">IF(OR(K104=0,ISERROR(MATCH(I104,TKoef!E:E,0))),"",MATCH(I104,TKoef!E:E,0)-1)</f>
        <v/>
      </c>
      <c r="N104" s="129" t="str">
        <f ca="1">IF(M104="","",OFFSET(TKoef!$B$1,M104,0))</f>
        <v/>
      </c>
      <c r="O104" s="22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209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71">
        <f t="shared" si="101"/>
        <v>0</v>
      </c>
      <c r="BZ104" s="26">
        <f t="shared" si="102"/>
        <v>0</v>
      </c>
      <c r="CB104" s="39">
        <v>96</v>
      </c>
      <c r="CC104" s="16">
        <f t="shared" si="156"/>
        <v>0</v>
      </c>
      <c r="CD104" s="51">
        <f t="shared" ca="1" si="157"/>
        <v>0</v>
      </c>
      <c r="CE104" s="51">
        <f t="shared" ca="1" si="157"/>
        <v>0</v>
      </c>
      <c r="CF104" s="51">
        <f t="shared" ca="1" si="157"/>
        <v>0</v>
      </c>
      <c r="CG104" s="51">
        <f t="shared" ca="1" si="103"/>
        <v>0</v>
      </c>
      <c r="CH104" s="51"/>
      <c r="CI104" s="195">
        <f t="shared" si="104"/>
        <v>0</v>
      </c>
      <c r="CJ104" s="195">
        <f t="shared" si="105"/>
        <v>0</v>
      </c>
      <c r="CK104" s="195">
        <f t="shared" si="106"/>
        <v>0</v>
      </c>
      <c r="CL104" s="195">
        <f t="shared" si="107"/>
        <v>0</v>
      </c>
      <c r="CM104" s="195">
        <f t="shared" si="108"/>
        <v>0</v>
      </c>
      <c r="CN104" s="195">
        <f t="shared" si="109"/>
        <v>0</v>
      </c>
      <c r="CO104" s="195">
        <f t="shared" si="110"/>
        <v>0</v>
      </c>
      <c r="CP104" s="195">
        <f t="shared" si="111"/>
        <v>0</v>
      </c>
      <c r="CQ104" s="195">
        <f t="shared" si="112"/>
        <v>0</v>
      </c>
      <c r="CR104" s="195">
        <f t="shared" si="113"/>
        <v>0</v>
      </c>
      <c r="CT104" s="107">
        <f t="shared" si="114"/>
        <v>0</v>
      </c>
      <c r="CU104" s="107">
        <f t="shared" si="115"/>
        <v>0</v>
      </c>
      <c r="CV104" s="107">
        <f t="shared" si="116"/>
        <v>0</v>
      </c>
      <c r="CW104" s="107">
        <f t="shared" si="117"/>
        <v>0</v>
      </c>
      <c r="CX104" s="107">
        <f t="shared" si="118"/>
        <v>0</v>
      </c>
      <c r="CY104" s="107">
        <f t="shared" si="119"/>
        <v>0</v>
      </c>
      <c r="CZ104" s="107">
        <f t="shared" si="120"/>
        <v>0</v>
      </c>
      <c r="DA104" s="107">
        <f t="shared" si="121"/>
        <v>0</v>
      </c>
      <c r="DB104" s="107">
        <f t="shared" si="122"/>
        <v>0</v>
      </c>
      <c r="DC104" s="107">
        <f t="shared" si="123"/>
        <v>0</v>
      </c>
      <c r="DD104" s="107">
        <f t="shared" si="124"/>
        <v>0</v>
      </c>
      <c r="DE104" s="107">
        <f t="shared" si="125"/>
        <v>0</v>
      </c>
      <c r="DF104" s="107">
        <f t="shared" si="126"/>
        <v>0</v>
      </c>
      <c r="DG104" s="107">
        <f t="shared" si="127"/>
        <v>0</v>
      </c>
      <c r="DH104" s="107">
        <f t="shared" si="128"/>
        <v>0</v>
      </c>
      <c r="DI104" s="107">
        <f t="shared" si="129"/>
        <v>0</v>
      </c>
      <c r="DJ104" s="107">
        <f t="shared" si="130"/>
        <v>0</v>
      </c>
      <c r="DK104" s="107">
        <f t="shared" si="131"/>
        <v>0</v>
      </c>
      <c r="DL104" s="107">
        <f t="shared" si="132"/>
        <v>0</v>
      </c>
      <c r="DM104" s="107">
        <f t="shared" si="133"/>
        <v>0</v>
      </c>
      <c r="DN104" s="107">
        <f t="shared" si="134"/>
        <v>0</v>
      </c>
      <c r="DO104" s="107">
        <f t="shared" si="135"/>
        <v>0</v>
      </c>
      <c r="DP104" s="107">
        <f t="shared" si="136"/>
        <v>0</v>
      </c>
      <c r="DQ104" s="107">
        <f t="shared" si="137"/>
        <v>0</v>
      </c>
      <c r="DR104" s="107">
        <f t="shared" si="138"/>
        <v>0</v>
      </c>
      <c r="DS104" s="107">
        <f t="shared" si="139"/>
        <v>0</v>
      </c>
      <c r="DT104" s="107">
        <f t="shared" si="140"/>
        <v>0</v>
      </c>
      <c r="DU104" s="107">
        <f t="shared" si="141"/>
        <v>0</v>
      </c>
      <c r="DV104" s="107">
        <f t="shared" si="142"/>
        <v>0</v>
      </c>
      <c r="DW104" s="107">
        <f t="shared" si="143"/>
        <v>0</v>
      </c>
      <c r="DX104" s="107">
        <f t="shared" si="144"/>
        <v>0</v>
      </c>
      <c r="DY104" s="107">
        <f t="shared" si="145"/>
        <v>0</v>
      </c>
      <c r="DZ104" s="107">
        <f t="shared" si="146"/>
        <v>0</v>
      </c>
      <c r="EA104" s="107">
        <f t="shared" si="147"/>
        <v>0</v>
      </c>
      <c r="EB104" s="107">
        <f t="shared" si="148"/>
        <v>0</v>
      </c>
      <c r="EC104" s="107">
        <f t="shared" si="149"/>
        <v>0</v>
      </c>
      <c r="ED104" s="107">
        <f t="shared" si="150"/>
        <v>0</v>
      </c>
      <c r="EE104" s="107">
        <f t="shared" si="151"/>
        <v>0</v>
      </c>
      <c r="EF104" s="107">
        <f t="shared" si="152"/>
        <v>0</v>
      </c>
      <c r="EG104" s="107">
        <f t="shared" si="153"/>
        <v>0</v>
      </c>
      <c r="EH104" s="107">
        <f t="shared" si="158"/>
        <v>0</v>
      </c>
      <c r="EI104" s="107">
        <f t="shared" si="159"/>
        <v>0</v>
      </c>
      <c r="EJ104" s="107">
        <f t="shared" si="160"/>
        <v>0</v>
      </c>
      <c r="EK104" s="107">
        <f t="shared" si="161"/>
        <v>0</v>
      </c>
      <c r="EL104" s="107">
        <f t="shared" si="162"/>
        <v>0</v>
      </c>
      <c r="EM104" s="107">
        <f t="shared" si="163"/>
        <v>0</v>
      </c>
      <c r="EN104" s="107">
        <f t="shared" si="164"/>
        <v>0</v>
      </c>
      <c r="EO104" s="107">
        <f t="shared" si="165"/>
        <v>0</v>
      </c>
      <c r="EP104" s="107">
        <f t="shared" si="166"/>
        <v>0</v>
      </c>
      <c r="EQ104" s="107">
        <f t="shared" si="167"/>
        <v>0</v>
      </c>
    </row>
    <row r="105" spans="2:147" x14ac:dyDescent="0.2">
      <c r="B105" s="126">
        <f t="shared" si="97"/>
        <v>1</v>
      </c>
      <c r="C105" s="126" t="str">
        <f t="shared" ca="1" si="154"/>
        <v/>
      </c>
      <c r="D105" s="126" t="str">
        <f t="shared" ca="1" si="98"/>
        <v/>
      </c>
      <c r="E105" s="126"/>
      <c r="F105" s="127" t="str">
        <f ca="1">OFFSET(prihlasky!$H$1,$CB105,0)</f>
        <v/>
      </c>
      <c r="G105" s="127" t="str">
        <f ca="1">IF(OFFSET(prihlasky!$B$1,$CB105,0)="","",(OFFSET(prihlasky!$B$1,$CB105,0)))</f>
        <v/>
      </c>
      <c r="H105" s="127">
        <f ca="1">OFFSET(prihlasky!$I$1,$CB105,0)</f>
        <v>0</v>
      </c>
      <c r="I105" s="127" t="str">
        <f ca="1">UPPER(OFFSET(prihlasky!$A$1,$CB105,0))</f>
        <v/>
      </c>
      <c r="J105" s="127">
        <f t="shared" si="99"/>
        <v>0</v>
      </c>
      <c r="K105" s="159">
        <f t="shared" si="155"/>
        <v>0</v>
      </c>
      <c r="L105" s="131">
        <f t="shared" ca="1" si="100"/>
        <v>0</v>
      </c>
      <c r="M105" s="130" t="str">
        <f ca="1">IF(OR(K105=0,ISERROR(MATCH(I105,TKoef!E:E,0))),"",MATCH(I105,TKoef!E:E,0)-1)</f>
        <v/>
      </c>
      <c r="N105" s="129" t="str">
        <f ca="1">IF(M105="","",OFFSET(TKoef!$B$1,M105,0))</f>
        <v/>
      </c>
      <c r="O105" s="22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209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71">
        <f t="shared" si="101"/>
        <v>0</v>
      </c>
      <c r="BZ105" s="26">
        <f t="shared" si="102"/>
        <v>0</v>
      </c>
      <c r="CB105" s="39">
        <v>97</v>
      </c>
      <c r="CC105" s="16">
        <f t="shared" si="156"/>
        <v>0</v>
      </c>
      <c r="CD105" s="51">
        <f t="shared" ca="1" si="157"/>
        <v>0</v>
      </c>
      <c r="CE105" s="51">
        <f t="shared" ca="1" si="157"/>
        <v>0</v>
      </c>
      <c r="CF105" s="51">
        <f t="shared" ca="1" si="157"/>
        <v>0</v>
      </c>
      <c r="CG105" s="51">
        <f t="shared" ca="1" si="103"/>
        <v>0</v>
      </c>
      <c r="CH105" s="51"/>
      <c r="CI105" s="195">
        <f t="shared" si="104"/>
        <v>0</v>
      </c>
      <c r="CJ105" s="195">
        <f t="shared" si="105"/>
        <v>0</v>
      </c>
      <c r="CK105" s="195">
        <f t="shared" si="106"/>
        <v>0</v>
      </c>
      <c r="CL105" s="195">
        <f t="shared" si="107"/>
        <v>0</v>
      </c>
      <c r="CM105" s="195">
        <f t="shared" si="108"/>
        <v>0</v>
      </c>
      <c r="CN105" s="195">
        <f t="shared" si="109"/>
        <v>0</v>
      </c>
      <c r="CO105" s="195">
        <f t="shared" si="110"/>
        <v>0</v>
      </c>
      <c r="CP105" s="195">
        <f t="shared" si="111"/>
        <v>0</v>
      </c>
      <c r="CQ105" s="195">
        <f t="shared" si="112"/>
        <v>0</v>
      </c>
      <c r="CR105" s="195">
        <f t="shared" si="113"/>
        <v>0</v>
      </c>
      <c r="CT105" s="107">
        <f t="shared" si="114"/>
        <v>0</v>
      </c>
      <c r="CU105" s="107">
        <f t="shared" si="115"/>
        <v>0</v>
      </c>
      <c r="CV105" s="107">
        <f t="shared" si="116"/>
        <v>0</v>
      </c>
      <c r="CW105" s="107">
        <f t="shared" si="117"/>
        <v>0</v>
      </c>
      <c r="CX105" s="107">
        <f t="shared" si="118"/>
        <v>0</v>
      </c>
      <c r="CY105" s="107">
        <f t="shared" si="119"/>
        <v>0</v>
      </c>
      <c r="CZ105" s="107">
        <f t="shared" si="120"/>
        <v>0</v>
      </c>
      <c r="DA105" s="107">
        <f t="shared" si="121"/>
        <v>0</v>
      </c>
      <c r="DB105" s="107">
        <f t="shared" si="122"/>
        <v>0</v>
      </c>
      <c r="DC105" s="107">
        <f t="shared" si="123"/>
        <v>0</v>
      </c>
      <c r="DD105" s="107">
        <f t="shared" si="124"/>
        <v>0</v>
      </c>
      <c r="DE105" s="107">
        <f t="shared" si="125"/>
        <v>0</v>
      </c>
      <c r="DF105" s="107">
        <f t="shared" si="126"/>
        <v>0</v>
      </c>
      <c r="DG105" s="107">
        <f t="shared" si="127"/>
        <v>0</v>
      </c>
      <c r="DH105" s="107">
        <f t="shared" si="128"/>
        <v>0</v>
      </c>
      <c r="DI105" s="107">
        <f t="shared" si="129"/>
        <v>0</v>
      </c>
      <c r="DJ105" s="107">
        <f t="shared" si="130"/>
        <v>0</v>
      </c>
      <c r="DK105" s="107">
        <f t="shared" si="131"/>
        <v>0</v>
      </c>
      <c r="DL105" s="107">
        <f t="shared" si="132"/>
        <v>0</v>
      </c>
      <c r="DM105" s="107">
        <f t="shared" si="133"/>
        <v>0</v>
      </c>
      <c r="DN105" s="107">
        <f t="shared" si="134"/>
        <v>0</v>
      </c>
      <c r="DO105" s="107">
        <f t="shared" si="135"/>
        <v>0</v>
      </c>
      <c r="DP105" s="107">
        <f t="shared" si="136"/>
        <v>0</v>
      </c>
      <c r="DQ105" s="107">
        <f t="shared" si="137"/>
        <v>0</v>
      </c>
      <c r="DR105" s="107">
        <f t="shared" si="138"/>
        <v>0</v>
      </c>
      <c r="DS105" s="107">
        <f t="shared" si="139"/>
        <v>0</v>
      </c>
      <c r="DT105" s="107">
        <f t="shared" si="140"/>
        <v>0</v>
      </c>
      <c r="DU105" s="107">
        <f t="shared" si="141"/>
        <v>0</v>
      </c>
      <c r="DV105" s="107">
        <f t="shared" si="142"/>
        <v>0</v>
      </c>
      <c r="DW105" s="107">
        <f t="shared" si="143"/>
        <v>0</v>
      </c>
      <c r="DX105" s="107">
        <f t="shared" si="144"/>
        <v>0</v>
      </c>
      <c r="DY105" s="107">
        <f t="shared" si="145"/>
        <v>0</v>
      </c>
      <c r="DZ105" s="107">
        <f t="shared" si="146"/>
        <v>0</v>
      </c>
      <c r="EA105" s="107">
        <f t="shared" si="147"/>
        <v>0</v>
      </c>
      <c r="EB105" s="107">
        <f t="shared" si="148"/>
        <v>0</v>
      </c>
      <c r="EC105" s="107">
        <f t="shared" si="149"/>
        <v>0</v>
      </c>
      <c r="ED105" s="107">
        <f t="shared" si="150"/>
        <v>0</v>
      </c>
      <c r="EE105" s="107">
        <f t="shared" si="151"/>
        <v>0</v>
      </c>
      <c r="EF105" s="107">
        <f t="shared" si="152"/>
        <v>0</v>
      </c>
      <c r="EG105" s="107">
        <f t="shared" si="153"/>
        <v>0</v>
      </c>
      <c r="EH105" s="107">
        <f t="shared" si="158"/>
        <v>0</v>
      </c>
      <c r="EI105" s="107">
        <f t="shared" si="159"/>
        <v>0</v>
      </c>
      <c r="EJ105" s="107">
        <f t="shared" si="160"/>
        <v>0</v>
      </c>
      <c r="EK105" s="107">
        <f t="shared" si="161"/>
        <v>0</v>
      </c>
      <c r="EL105" s="107">
        <f t="shared" si="162"/>
        <v>0</v>
      </c>
      <c r="EM105" s="107">
        <f t="shared" si="163"/>
        <v>0</v>
      </c>
      <c r="EN105" s="107">
        <f t="shared" si="164"/>
        <v>0</v>
      </c>
      <c r="EO105" s="107">
        <f t="shared" si="165"/>
        <v>0</v>
      </c>
      <c r="EP105" s="107">
        <f t="shared" si="166"/>
        <v>0</v>
      </c>
      <c r="EQ105" s="107">
        <f t="shared" si="167"/>
        <v>0</v>
      </c>
    </row>
    <row r="106" spans="2:147" x14ac:dyDescent="0.2">
      <c r="B106" s="126">
        <f t="shared" si="97"/>
        <v>1</v>
      </c>
      <c r="C106" s="126" t="str">
        <f t="shared" ca="1" si="154"/>
        <v/>
      </c>
      <c r="D106" s="126" t="str">
        <f t="shared" ca="1" si="98"/>
        <v/>
      </c>
      <c r="E106" s="126"/>
      <c r="F106" s="127" t="str">
        <f ca="1">OFFSET(prihlasky!$H$1,$CB106,0)</f>
        <v/>
      </c>
      <c r="G106" s="127" t="str">
        <f ca="1">IF(OFFSET(prihlasky!$B$1,$CB106,0)="","",(OFFSET(prihlasky!$B$1,$CB106,0)))</f>
        <v/>
      </c>
      <c r="H106" s="127">
        <f ca="1">OFFSET(prihlasky!$I$1,$CB106,0)</f>
        <v>0</v>
      </c>
      <c r="I106" s="127" t="str">
        <f ca="1">UPPER(OFFSET(prihlasky!$A$1,$CB106,0))</f>
        <v/>
      </c>
      <c r="J106" s="127">
        <f t="shared" si="99"/>
        <v>0</v>
      </c>
      <c r="K106" s="159">
        <f t="shared" si="155"/>
        <v>0</v>
      </c>
      <c r="L106" s="131">
        <f t="shared" ca="1" si="100"/>
        <v>0</v>
      </c>
      <c r="M106" s="130" t="str">
        <f ca="1">IF(OR(K106=0,ISERROR(MATCH(I106,TKoef!E:E,0))),"",MATCH(I106,TKoef!E:E,0)-1)</f>
        <v/>
      </c>
      <c r="N106" s="129" t="str">
        <f ca="1">IF(M106="","",OFFSET(TKoef!$B$1,M106,0))</f>
        <v/>
      </c>
      <c r="O106" s="22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209"/>
      <c r="BO106" s="160"/>
      <c r="BP106" s="160"/>
      <c r="BQ106" s="160"/>
      <c r="BR106" s="160"/>
      <c r="BS106" s="160"/>
      <c r="BT106" s="160"/>
      <c r="BU106" s="160"/>
      <c r="BV106" s="160"/>
      <c r="BW106" s="160"/>
      <c r="BX106" s="160"/>
      <c r="BY106" s="71">
        <f t="shared" si="101"/>
        <v>0</v>
      </c>
      <c r="BZ106" s="26">
        <f t="shared" si="102"/>
        <v>0</v>
      </c>
      <c r="CB106" s="39">
        <v>98</v>
      </c>
      <c r="CC106" s="16">
        <f t="shared" si="156"/>
        <v>0</v>
      </c>
      <c r="CD106" s="51">
        <f t="shared" ca="1" si="157"/>
        <v>0</v>
      </c>
      <c r="CE106" s="51">
        <f t="shared" ca="1" si="157"/>
        <v>0</v>
      </c>
      <c r="CF106" s="51">
        <f t="shared" ca="1" si="157"/>
        <v>0</v>
      </c>
      <c r="CG106" s="51">
        <f t="shared" ca="1" si="103"/>
        <v>0</v>
      </c>
      <c r="CH106" s="51"/>
      <c r="CI106" s="195">
        <f t="shared" si="104"/>
        <v>0</v>
      </c>
      <c r="CJ106" s="195">
        <f t="shared" si="105"/>
        <v>0</v>
      </c>
      <c r="CK106" s="195">
        <f t="shared" si="106"/>
        <v>0</v>
      </c>
      <c r="CL106" s="195">
        <f t="shared" si="107"/>
        <v>0</v>
      </c>
      <c r="CM106" s="195">
        <f t="shared" si="108"/>
        <v>0</v>
      </c>
      <c r="CN106" s="195">
        <f t="shared" si="109"/>
        <v>0</v>
      </c>
      <c r="CO106" s="195">
        <f t="shared" si="110"/>
        <v>0</v>
      </c>
      <c r="CP106" s="195">
        <f t="shared" si="111"/>
        <v>0</v>
      </c>
      <c r="CQ106" s="195">
        <f t="shared" si="112"/>
        <v>0</v>
      </c>
      <c r="CR106" s="195">
        <f t="shared" si="113"/>
        <v>0</v>
      </c>
      <c r="CT106" s="107">
        <f t="shared" si="114"/>
        <v>0</v>
      </c>
      <c r="CU106" s="107">
        <f t="shared" si="115"/>
        <v>0</v>
      </c>
      <c r="CV106" s="107">
        <f t="shared" si="116"/>
        <v>0</v>
      </c>
      <c r="CW106" s="107">
        <f t="shared" si="117"/>
        <v>0</v>
      </c>
      <c r="CX106" s="107">
        <f t="shared" si="118"/>
        <v>0</v>
      </c>
      <c r="CY106" s="107">
        <f t="shared" si="119"/>
        <v>0</v>
      </c>
      <c r="CZ106" s="107">
        <f t="shared" si="120"/>
        <v>0</v>
      </c>
      <c r="DA106" s="107">
        <f t="shared" si="121"/>
        <v>0</v>
      </c>
      <c r="DB106" s="107">
        <f t="shared" si="122"/>
        <v>0</v>
      </c>
      <c r="DC106" s="107">
        <f t="shared" si="123"/>
        <v>0</v>
      </c>
      <c r="DD106" s="107">
        <f t="shared" si="124"/>
        <v>0</v>
      </c>
      <c r="DE106" s="107">
        <f t="shared" si="125"/>
        <v>0</v>
      </c>
      <c r="DF106" s="107">
        <f t="shared" si="126"/>
        <v>0</v>
      </c>
      <c r="DG106" s="107">
        <f t="shared" si="127"/>
        <v>0</v>
      </c>
      <c r="DH106" s="107">
        <f t="shared" si="128"/>
        <v>0</v>
      </c>
      <c r="DI106" s="107">
        <f t="shared" si="129"/>
        <v>0</v>
      </c>
      <c r="DJ106" s="107">
        <f t="shared" si="130"/>
        <v>0</v>
      </c>
      <c r="DK106" s="107">
        <f t="shared" si="131"/>
        <v>0</v>
      </c>
      <c r="DL106" s="107">
        <f t="shared" si="132"/>
        <v>0</v>
      </c>
      <c r="DM106" s="107">
        <f t="shared" si="133"/>
        <v>0</v>
      </c>
      <c r="DN106" s="107">
        <f t="shared" si="134"/>
        <v>0</v>
      </c>
      <c r="DO106" s="107">
        <f t="shared" si="135"/>
        <v>0</v>
      </c>
      <c r="DP106" s="107">
        <f t="shared" si="136"/>
        <v>0</v>
      </c>
      <c r="DQ106" s="107">
        <f t="shared" si="137"/>
        <v>0</v>
      </c>
      <c r="DR106" s="107">
        <f t="shared" si="138"/>
        <v>0</v>
      </c>
      <c r="DS106" s="107">
        <f t="shared" si="139"/>
        <v>0</v>
      </c>
      <c r="DT106" s="107">
        <f t="shared" si="140"/>
        <v>0</v>
      </c>
      <c r="DU106" s="107">
        <f t="shared" si="141"/>
        <v>0</v>
      </c>
      <c r="DV106" s="107">
        <f t="shared" si="142"/>
        <v>0</v>
      </c>
      <c r="DW106" s="107">
        <f t="shared" si="143"/>
        <v>0</v>
      </c>
      <c r="DX106" s="107">
        <f t="shared" si="144"/>
        <v>0</v>
      </c>
      <c r="DY106" s="107">
        <f t="shared" si="145"/>
        <v>0</v>
      </c>
      <c r="DZ106" s="107">
        <f t="shared" si="146"/>
        <v>0</v>
      </c>
      <c r="EA106" s="107">
        <f t="shared" si="147"/>
        <v>0</v>
      </c>
      <c r="EB106" s="107">
        <f t="shared" si="148"/>
        <v>0</v>
      </c>
      <c r="EC106" s="107">
        <f t="shared" si="149"/>
        <v>0</v>
      </c>
      <c r="ED106" s="107">
        <f t="shared" si="150"/>
        <v>0</v>
      </c>
      <c r="EE106" s="107">
        <f t="shared" si="151"/>
        <v>0</v>
      </c>
      <c r="EF106" s="107">
        <f t="shared" si="152"/>
        <v>0</v>
      </c>
      <c r="EG106" s="107">
        <f t="shared" si="153"/>
        <v>0</v>
      </c>
      <c r="EH106" s="107">
        <f t="shared" si="158"/>
        <v>0</v>
      </c>
      <c r="EI106" s="107">
        <f t="shared" si="159"/>
        <v>0</v>
      </c>
      <c r="EJ106" s="107">
        <f t="shared" si="160"/>
        <v>0</v>
      </c>
      <c r="EK106" s="107">
        <f t="shared" si="161"/>
        <v>0</v>
      </c>
      <c r="EL106" s="107">
        <f t="shared" si="162"/>
        <v>0</v>
      </c>
      <c r="EM106" s="107">
        <f t="shared" si="163"/>
        <v>0</v>
      </c>
      <c r="EN106" s="107">
        <f t="shared" si="164"/>
        <v>0</v>
      </c>
      <c r="EO106" s="107">
        <f t="shared" si="165"/>
        <v>0</v>
      </c>
      <c r="EP106" s="107">
        <f t="shared" si="166"/>
        <v>0</v>
      </c>
      <c r="EQ106" s="107">
        <f t="shared" si="167"/>
        <v>0</v>
      </c>
    </row>
    <row r="107" spans="2:147" x14ac:dyDescent="0.2">
      <c r="B107" s="126">
        <f t="shared" si="97"/>
        <v>1</v>
      </c>
      <c r="C107" s="126" t="str">
        <f t="shared" ca="1" si="154"/>
        <v/>
      </c>
      <c r="D107" s="126" t="str">
        <f t="shared" ca="1" si="98"/>
        <v/>
      </c>
      <c r="E107" s="126"/>
      <c r="F107" s="127" t="str">
        <f ca="1">OFFSET(prihlasky!$H$1,$CB107,0)</f>
        <v/>
      </c>
      <c r="G107" s="127" t="str">
        <f ca="1">IF(OFFSET(prihlasky!$B$1,$CB107,0)="","",(OFFSET(prihlasky!$B$1,$CB107,0)))</f>
        <v/>
      </c>
      <c r="H107" s="127">
        <f ca="1">OFFSET(prihlasky!$I$1,$CB107,0)</f>
        <v>0</v>
      </c>
      <c r="I107" s="127" t="str">
        <f ca="1">UPPER(OFFSET(prihlasky!$A$1,$CB107,0))</f>
        <v/>
      </c>
      <c r="J107" s="127">
        <f t="shared" si="99"/>
        <v>0</v>
      </c>
      <c r="K107" s="159">
        <f t="shared" si="155"/>
        <v>0</v>
      </c>
      <c r="L107" s="131">
        <f t="shared" ca="1" si="100"/>
        <v>0</v>
      </c>
      <c r="M107" s="130" t="str">
        <f ca="1">IF(OR(K107=0,ISERROR(MATCH(I107,TKoef!E:E,0))),"",MATCH(I107,TKoef!E:E,0)-1)</f>
        <v/>
      </c>
      <c r="N107" s="129" t="str">
        <f ca="1">IF(M107="","",OFFSET(TKoef!$B$1,M107,0))</f>
        <v/>
      </c>
      <c r="O107" s="22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209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71">
        <f t="shared" si="101"/>
        <v>0</v>
      </c>
      <c r="BZ107" s="26">
        <f t="shared" si="102"/>
        <v>0</v>
      </c>
      <c r="CB107" s="39">
        <v>99</v>
      </c>
      <c r="CC107" s="16">
        <f t="shared" si="156"/>
        <v>0</v>
      </c>
      <c r="CD107" s="51">
        <f t="shared" ca="1" si="157"/>
        <v>0</v>
      </c>
      <c r="CE107" s="51">
        <f t="shared" ca="1" si="157"/>
        <v>0</v>
      </c>
      <c r="CF107" s="51">
        <f t="shared" ca="1" si="157"/>
        <v>0</v>
      </c>
      <c r="CG107" s="51">
        <f t="shared" ca="1" si="103"/>
        <v>0</v>
      </c>
      <c r="CH107" s="51"/>
      <c r="CI107" s="195">
        <f t="shared" si="104"/>
        <v>0</v>
      </c>
      <c r="CJ107" s="195">
        <f t="shared" si="105"/>
        <v>0</v>
      </c>
      <c r="CK107" s="195">
        <f t="shared" si="106"/>
        <v>0</v>
      </c>
      <c r="CL107" s="195">
        <f t="shared" si="107"/>
        <v>0</v>
      </c>
      <c r="CM107" s="195">
        <f t="shared" si="108"/>
        <v>0</v>
      </c>
      <c r="CN107" s="195">
        <f t="shared" si="109"/>
        <v>0</v>
      </c>
      <c r="CO107" s="195">
        <f t="shared" si="110"/>
        <v>0</v>
      </c>
      <c r="CP107" s="195">
        <f t="shared" si="111"/>
        <v>0</v>
      </c>
      <c r="CQ107" s="195">
        <f t="shared" si="112"/>
        <v>0</v>
      </c>
      <c r="CR107" s="195">
        <f t="shared" si="113"/>
        <v>0</v>
      </c>
      <c r="CT107" s="107">
        <f t="shared" si="114"/>
        <v>0</v>
      </c>
      <c r="CU107" s="107">
        <f t="shared" si="115"/>
        <v>0</v>
      </c>
      <c r="CV107" s="107">
        <f t="shared" si="116"/>
        <v>0</v>
      </c>
      <c r="CW107" s="107">
        <f t="shared" si="117"/>
        <v>0</v>
      </c>
      <c r="CX107" s="107">
        <f t="shared" si="118"/>
        <v>0</v>
      </c>
      <c r="CY107" s="107">
        <f t="shared" si="119"/>
        <v>0</v>
      </c>
      <c r="CZ107" s="107">
        <f t="shared" si="120"/>
        <v>0</v>
      </c>
      <c r="DA107" s="107">
        <f t="shared" si="121"/>
        <v>0</v>
      </c>
      <c r="DB107" s="107">
        <f t="shared" si="122"/>
        <v>0</v>
      </c>
      <c r="DC107" s="107">
        <f t="shared" si="123"/>
        <v>0</v>
      </c>
      <c r="DD107" s="107">
        <f t="shared" si="124"/>
        <v>0</v>
      </c>
      <c r="DE107" s="107">
        <f t="shared" si="125"/>
        <v>0</v>
      </c>
      <c r="DF107" s="107">
        <f t="shared" si="126"/>
        <v>0</v>
      </c>
      <c r="DG107" s="107">
        <f t="shared" si="127"/>
        <v>0</v>
      </c>
      <c r="DH107" s="107">
        <f t="shared" si="128"/>
        <v>0</v>
      </c>
      <c r="DI107" s="107">
        <f t="shared" si="129"/>
        <v>0</v>
      </c>
      <c r="DJ107" s="107">
        <f t="shared" si="130"/>
        <v>0</v>
      </c>
      <c r="DK107" s="107">
        <f t="shared" si="131"/>
        <v>0</v>
      </c>
      <c r="DL107" s="107">
        <f t="shared" si="132"/>
        <v>0</v>
      </c>
      <c r="DM107" s="107">
        <f t="shared" si="133"/>
        <v>0</v>
      </c>
      <c r="DN107" s="107">
        <f t="shared" si="134"/>
        <v>0</v>
      </c>
      <c r="DO107" s="107">
        <f t="shared" si="135"/>
        <v>0</v>
      </c>
      <c r="DP107" s="107">
        <f t="shared" si="136"/>
        <v>0</v>
      </c>
      <c r="DQ107" s="107">
        <f t="shared" si="137"/>
        <v>0</v>
      </c>
      <c r="DR107" s="107">
        <f t="shared" si="138"/>
        <v>0</v>
      </c>
      <c r="DS107" s="107">
        <f t="shared" si="139"/>
        <v>0</v>
      </c>
      <c r="DT107" s="107">
        <f t="shared" si="140"/>
        <v>0</v>
      </c>
      <c r="DU107" s="107">
        <f t="shared" si="141"/>
        <v>0</v>
      </c>
      <c r="DV107" s="107">
        <f t="shared" si="142"/>
        <v>0</v>
      </c>
      <c r="DW107" s="107">
        <f t="shared" si="143"/>
        <v>0</v>
      </c>
      <c r="DX107" s="107">
        <f t="shared" si="144"/>
        <v>0</v>
      </c>
      <c r="DY107" s="107">
        <f t="shared" si="145"/>
        <v>0</v>
      </c>
      <c r="DZ107" s="107">
        <f t="shared" si="146"/>
        <v>0</v>
      </c>
      <c r="EA107" s="107">
        <f t="shared" si="147"/>
        <v>0</v>
      </c>
      <c r="EB107" s="107">
        <f t="shared" si="148"/>
        <v>0</v>
      </c>
      <c r="EC107" s="107">
        <f t="shared" si="149"/>
        <v>0</v>
      </c>
      <c r="ED107" s="107">
        <f t="shared" si="150"/>
        <v>0</v>
      </c>
      <c r="EE107" s="107">
        <f t="shared" si="151"/>
        <v>0</v>
      </c>
      <c r="EF107" s="107">
        <f t="shared" si="152"/>
        <v>0</v>
      </c>
      <c r="EG107" s="107">
        <f t="shared" si="153"/>
        <v>0</v>
      </c>
      <c r="EH107" s="107">
        <f t="shared" si="158"/>
        <v>0</v>
      </c>
      <c r="EI107" s="107">
        <f t="shared" si="159"/>
        <v>0</v>
      </c>
      <c r="EJ107" s="107">
        <f t="shared" si="160"/>
        <v>0</v>
      </c>
      <c r="EK107" s="107">
        <f t="shared" si="161"/>
        <v>0</v>
      </c>
      <c r="EL107" s="107">
        <f t="shared" si="162"/>
        <v>0</v>
      </c>
      <c r="EM107" s="107">
        <f t="shared" si="163"/>
        <v>0</v>
      </c>
      <c r="EN107" s="107">
        <f t="shared" si="164"/>
        <v>0</v>
      </c>
      <c r="EO107" s="107">
        <f t="shared" si="165"/>
        <v>0</v>
      </c>
      <c r="EP107" s="107">
        <f t="shared" si="166"/>
        <v>0</v>
      </c>
      <c r="EQ107" s="107">
        <f t="shared" si="167"/>
        <v>0</v>
      </c>
    </row>
    <row r="108" spans="2:147" x14ac:dyDescent="0.2">
      <c r="B108" s="126">
        <f t="shared" si="97"/>
        <v>1</v>
      </c>
      <c r="C108" s="126" t="str">
        <f t="shared" ca="1" si="154"/>
        <v/>
      </c>
      <c r="D108" s="126" t="str">
        <f t="shared" ca="1" si="98"/>
        <v/>
      </c>
      <c r="E108" s="126"/>
      <c r="F108" s="127" t="str">
        <f ca="1">OFFSET(prihlasky!$H$1,$CB108,0)</f>
        <v/>
      </c>
      <c r="G108" s="127" t="str">
        <f ca="1">IF(OFFSET(prihlasky!$B$1,$CB108,0)="","",(OFFSET(prihlasky!$B$1,$CB108,0)))</f>
        <v/>
      </c>
      <c r="H108" s="127">
        <f ca="1">OFFSET(prihlasky!$I$1,$CB108,0)</f>
        <v>0</v>
      </c>
      <c r="I108" s="127" t="str">
        <f ca="1">UPPER(OFFSET(prihlasky!$A$1,$CB108,0))</f>
        <v/>
      </c>
      <c r="J108" s="127">
        <f t="shared" si="99"/>
        <v>0</v>
      </c>
      <c r="K108" s="159">
        <f t="shared" si="155"/>
        <v>0</v>
      </c>
      <c r="L108" s="131">
        <f t="shared" ca="1" si="100"/>
        <v>0</v>
      </c>
      <c r="M108" s="130" t="str">
        <f ca="1">IF(OR(K108=0,ISERROR(MATCH(I108,TKoef!E:E,0))),"",MATCH(I108,TKoef!E:E,0)-1)</f>
        <v/>
      </c>
      <c r="N108" s="129" t="str">
        <f ca="1">IF(M108="","",OFFSET(TKoef!$B$1,M108,0))</f>
        <v/>
      </c>
      <c r="O108" s="22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209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71">
        <f t="shared" si="101"/>
        <v>0</v>
      </c>
      <c r="BZ108" s="26">
        <f t="shared" si="102"/>
        <v>0</v>
      </c>
      <c r="CB108" s="39">
        <v>100</v>
      </c>
      <c r="CC108" s="16">
        <f t="shared" si="156"/>
        <v>0</v>
      </c>
      <c r="CD108" s="51">
        <f t="shared" ca="1" si="157"/>
        <v>0</v>
      </c>
      <c r="CE108" s="51">
        <f t="shared" ca="1" si="157"/>
        <v>0</v>
      </c>
      <c r="CF108" s="51">
        <f t="shared" ca="1" si="157"/>
        <v>0</v>
      </c>
      <c r="CG108" s="51">
        <f t="shared" ca="1" si="103"/>
        <v>0</v>
      </c>
      <c r="CH108" s="51"/>
      <c r="CI108" s="195">
        <f t="shared" si="104"/>
        <v>0</v>
      </c>
      <c r="CJ108" s="195">
        <f t="shared" si="105"/>
        <v>0</v>
      </c>
      <c r="CK108" s="195">
        <f t="shared" si="106"/>
        <v>0</v>
      </c>
      <c r="CL108" s="195">
        <f t="shared" si="107"/>
        <v>0</v>
      </c>
      <c r="CM108" s="195">
        <f t="shared" si="108"/>
        <v>0</v>
      </c>
      <c r="CN108" s="195">
        <f t="shared" si="109"/>
        <v>0</v>
      </c>
      <c r="CO108" s="195">
        <f t="shared" si="110"/>
        <v>0</v>
      </c>
      <c r="CP108" s="195">
        <f t="shared" si="111"/>
        <v>0</v>
      </c>
      <c r="CQ108" s="195">
        <f t="shared" si="112"/>
        <v>0</v>
      </c>
      <c r="CR108" s="195">
        <f t="shared" si="113"/>
        <v>0</v>
      </c>
      <c r="CT108" s="107">
        <f t="shared" si="114"/>
        <v>0</v>
      </c>
      <c r="CU108" s="107">
        <f t="shared" si="115"/>
        <v>0</v>
      </c>
      <c r="CV108" s="107">
        <f t="shared" si="116"/>
        <v>0</v>
      </c>
      <c r="CW108" s="107">
        <f t="shared" si="117"/>
        <v>0</v>
      </c>
      <c r="CX108" s="107">
        <f t="shared" si="118"/>
        <v>0</v>
      </c>
      <c r="CY108" s="107">
        <f t="shared" si="119"/>
        <v>0</v>
      </c>
      <c r="CZ108" s="107">
        <f t="shared" si="120"/>
        <v>0</v>
      </c>
      <c r="DA108" s="107">
        <f t="shared" si="121"/>
        <v>0</v>
      </c>
      <c r="DB108" s="107">
        <f t="shared" si="122"/>
        <v>0</v>
      </c>
      <c r="DC108" s="107">
        <f t="shared" si="123"/>
        <v>0</v>
      </c>
      <c r="DD108" s="107">
        <f t="shared" si="124"/>
        <v>0</v>
      </c>
      <c r="DE108" s="107">
        <f t="shared" si="125"/>
        <v>0</v>
      </c>
      <c r="DF108" s="107">
        <f t="shared" si="126"/>
        <v>0</v>
      </c>
      <c r="DG108" s="107">
        <f t="shared" si="127"/>
        <v>0</v>
      </c>
      <c r="DH108" s="107">
        <f t="shared" si="128"/>
        <v>0</v>
      </c>
      <c r="DI108" s="107">
        <f t="shared" si="129"/>
        <v>0</v>
      </c>
      <c r="DJ108" s="107">
        <f t="shared" si="130"/>
        <v>0</v>
      </c>
      <c r="DK108" s="107">
        <f t="shared" si="131"/>
        <v>0</v>
      </c>
      <c r="DL108" s="107">
        <f t="shared" si="132"/>
        <v>0</v>
      </c>
      <c r="DM108" s="107">
        <f t="shared" si="133"/>
        <v>0</v>
      </c>
      <c r="DN108" s="107">
        <f t="shared" si="134"/>
        <v>0</v>
      </c>
      <c r="DO108" s="107">
        <f t="shared" si="135"/>
        <v>0</v>
      </c>
      <c r="DP108" s="107">
        <f t="shared" si="136"/>
        <v>0</v>
      </c>
      <c r="DQ108" s="107">
        <f t="shared" si="137"/>
        <v>0</v>
      </c>
      <c r="DR108" s="107">
        <f t="shared" si="138"/>
        <v>0</v>
      </c>
      <c r="DS108" s="107">
        <f t="shared" si="139"/>
        <v>0</v>
      </c>
      <c r="DT108" s="107">
        <f t="shared" si="140"/>
        <v>0</v>
      </c>
      <c r="DU108" s="107">
        <f t="shared" si="141"/>
        <v>0</v>
      </c>
      <c r="DV108" s="107">
        <f t="shared" si="142"/>
        <v>0</v>
      </c>
      <c r="DW108" s="107">
        <f t="shared" si="143"/>
        <v>0</v>
      </c>
      <c r="DX108" s="107">
        <f t="shared" si="144"/>
        <v>0</v>
      </c>
      <c r="DY108" s="107">
        <f t="shared" si="145"/>
        <v>0</v>
      </c>
      <c r="DZ108" s="107">
        <f t="shared" si="146"/>
        <v>0</v>
      </c>
      <c r="EA108" s="107">
        <f t="shared" si="147"/>
        <v>0</v>
      </c>
      <c r="EB108" s="107">
        <f t="shared" si="148"/>
        <v>0</v>
      </c>
      <c r="EC108" s="107">
        <f t="shared" si="149"/>
        <v>0</v>
      </c>
      <c r="ED108" s="107">
        <f t="shared" si="150"/>
        <v>0</v>
      </c>
      <c r="EE108" s="107">
        <f t="shared" si="151"/>
        <v>0</v>
      </c>
      <c r="EF108" s="107">
        <f t="shared" si="152"/>
        <v>0</v>
      </c>
      <c r="EG108" s="107">
        <f t="shared" si="153"/>
        <v>0</v>
      </c>
      <c r="EH108" s="107">
        <f t="shared" si="158"/>
        <v>0</v>
      </c>
      <c r="EI108" s="107">
        <f t="shared" si="159"/>
        <v>0</v>
      </c>
      <c r="EJ108" s="107">
        <f t="shared" si="160"/>
        <v>0</v>
      </c>
      <c r="EK108" s="107">
        <f t="shared" si="161"/>
        <v>0</v>
      </c>
      <c r="EL108" s="107">
        <f t="shared" si="162"/>
        <v>0</v>
      </c>
      <c r="EM108" s="107">
        <f t="shared" si="163"/>
        <v>0</v>
      </c>
      <c r="EN108" s="107">
        <f t="shared" si="164"/>
        <v>0</v>
      </c>
      <c r="EO108" s="107">
        <f t="shared" si="165"/>
        <v>0</v>
      </c>
      <c r="EP108" s="107">
        <f t="shared" si="166"/>
        <v>0</v>
      </c>
      <c r="EQ108" s="107">
        <f t="shared" si="167"/>
        <v>0</v>
      </c>
    </row>
    <row r="109" spans="2:147" x14ac:dyDescent="0.2">
      <c r="B109" s="126">
        <f t="shared" si="97"/>
        <v>1</v>
      </c>
      <c r="C109" s="126" t="str">
        <f t="shared" ca="1" si="154"/>
        <v/>
      </c>
      <c r="D109" s="126" t="str">
        <f t="shared" ca="1" si="98"/>
        <v/>
      </c>
      <c r="E109" s="126"/>
      <c r="F109" s="127" t="str">
        <f ca="1">OFFSET(prihlasky!$H$1,$CB109,0)</f>
        <v/>
      </c>
      <c r="G109" s="127" t="str">
        <f ca="1">IF(OFFSET(prihlasky!$B$1,$CB109,0)="","",(OFFSET(prihlasky!$B$1,$CB109,0)))</f>
        <v/>
      </c>
      <c r="H109" s="127">
        <f ca="1">OFFSET(prihlasky!$I$1,$CB109,0)</f>
        <v>0</v>
      </c>
      <c r="I109" s="127" t="str">
        <f ca="1">UPPER(OFFSET(prihlasky!$A$1,$CB109,0))</f>
        <v/>
      </c>
      <c r="J109" s="127">
        <f t="shared" si="99"/>
        <v>0</v>
      </c>
      <c r="K109" s="159">
        <f t="shared" si="155"/>
        <v>0</v>
      </c>
      <c r="L109" s="131">
        <f t="shared" ca="1" si="100"/>
        <v>0</v>
      </c>
      <c r="M109" s="130" t="str">
        <f ca="1">IF(OR(K109=0,ISERROR(MATCH(I109,TKoef!E:E,0))),"",MATCH(I109,TKoef!E:E,0)-1)</f>
        <v/>
      </c>
      <c r="N109" s="129" t="str">
        <f ca="1">IF(M109="","",OFFSET(TKoef!$B$1,M109,0))</f>
        <v/>
      </c>
      <c r="O109" s="22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209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71">
        <f t="shared" si="101"/>
        <v>0</v>
      </c>
      <c r="BZ109" s="26">
        <f t="shared" si="102"/>
        <v>0</v>
      </c>
      <c r="CB109" s="39">
        <v>101</v>
      </c>
      <c r="CC109" s="16">
        <f t="shared" si="156"/>
        <v>0</v>
      </c>
      <c r="CD109" s="51">
        <f t="shared" ref="CD109:CF128" ca="1" si="168">IF($H109=CD$8,$CC109,0)</f>
        <v>0</v>
      </c>
      <c r="CE109" s="51">
        <f t="shared" ca="1" si="168"/>
        <v>0</v>
      </c>
      <c r="CF109" s="51">
        <f t="shared" ca="1" si="168"/>
        <v>0</v>
      </c>
      <c r="CG109" s="51">
        <f t="shared" ca="1" si="103"/>
        <v>0</v>
      </c>
      <c r="CH109" s="51"/>
      <c r="CI109" s="195">
        <f t="shared" si="104"/>
        <v>0</v>
      </c>
      <c r="CJ109" s="195">
        <f t="shared" si="105"/>
        <v>0</v>
      </c>
      <c r="CK109" s="195">
        <f t="shared" si="106"/>
        <v>0</v>
      </c>
      <c r="CL109" s="195">
        <f t="shared" si="107"/>
        <v>0</v>
      </c>
      <c r="CM109" s="195">
        <f t="shared" si="108"/>
        <v>0</v>
      </c>
      <c r="CN109" s="195">
        <f t="shared" si="109"/>
        <v>0</v>
      </c>
      <c r="CO109" s="195">
        <f t="shared" si="110"/>
        <v>0</v>
      </c>
      <c r="CP109" s="195">
        <f t="shared" si="111"/>
        <v>0</v>
      </c>
      <c r="CQ109" s="195">
        <f t="shared" si="112"/>
        <v>0</v>
      </c>
      <c r="CR109" s="195">
        <f t="shared" si="113"/>
        <v>0</v>
      </c>
      <c r="CT109" s="107">
        <f t="shared" si="114"/>
        <v>0</v>
      </c>
      <c r="CU109" s="107">
        <f t="shared" si="115"/>
        <v>0</v>
      </c>
      <c r="CV109" s="107">
        <f t="shared" si="116"/>
        <v>0</v>
      </c>
      <c r="CW109" s="107">
        <f t="shared" si="117"/>
        <v>0</v>
      </c>
      <c r="CX109" s="107">
        <f t="shared" si="118"/>
        <v>0</v>
      </c>
      <c r="CY109" s="107">
        <f t="shared" si="119"/>
        <v>0</v>
      </c>
      <c r="CZ109" s="107">
        <f t="shared" si="120"/>
        <v>0</v>
      </c>
      <c r="DA109" s="107">
        <f t="shared" si="121"/>
        <v>0</v>
      </c>
      <c r="DB109" s="107">
        <f t="shared" si="122"/>
        <v>0</v>
      </c>
      <c r="DC109" s="107">
        <f t="shared" si="123"/>
        <v>0</v>
      </c>
      <c r="DD109" s="107">
        <f t="shared" si="124"/>
        <v>0</v>
      </c>
      <c r="DE109" s="107">
        <f t="shared" si="125"/>
        <v>0</v>
      </c>
      <c r="DF109" s="107">
        <f t="shared" si="126"/>
        <v>0</v>
      </c>
      <c r="DG109" s="107">
        <f t="shared" si="127"/>
        <v>0</v>
      </c>
      <c r="DH109" s="107">
        <f t="shared" si="128"/>
        <v>0</v>
      </c>
      <c r="DI109" s="107">
        <f t="shared" si="129"/>
        <v>0</v>
      </c>
      <c r="DJ109" s="107">
        <f t="shared" si="130"/>
        <v>0</v>
      </c>
      <c r="DK109" s="107">
        <f t="shared" si="131"/>
        <v>0</v>
      </c>
      <c r="DL109" s="107">
        <f t="shared" si="132"/>
        <v>0</v>
      </c>
      <c r="DM109" s="107">
        <f t="shared" si="133"/>
        <v>0</v>
      </c>
      <c r="DN109" s="107">
        <f t="shared" si="134"/>
        <v>0</v>
      </c>
      <c r="DO109" s="107">
        <f t="shared" si="135"/>
        <v>0</v>
      </c>
      <c r="DP109" s="107">
        <f t="shared" si="136"/>
        <v>0</v>
      </c>
      <c r="DQ109" s="107">
        <f t="shared" si="137"/>
        <v>0</v>
      </c>
      <c r="DR109" s="107">
        <f t="shared" si="138"/>
        <v>0</v>
      </c>
      <c r="DS109" s="107">
        <f t="shared" si="139"/>
        <v>0</v>
      </c>
      <c r="DT109" s="107">
        <f t="shared" si="140"/>
        <v>0</v>
      </c>
      <c r="DU109" s="107">
        <f t="shared" si="141"/>
        <v>0</v>
      </c>
      <c r="DV109" s="107">
        <f t="shared" si="142"/>
        <v>0</v>
      </c>
      <c r="DW109" s="107">
        <f t="shared" si="143"/>
        <v>0</v>
      </c>
      <c r="DX109" s="107">
        <f t="shared" si="144"/>
        <v>0</v>
      </c>
      <c r="DY109" s="107">
        <f t="shared" si="145"/>
        <v>0</v>
      </c>
      <c r="DZ109" s="107">
        <f t="shared" si="146"/>
        <v>0</v>
      </c>
      <c r="EA109" s="107">
        <f t="shared" si="147"/>
        <v>0</v>
      </c>
      <c r="EB109" s="107">
        <f t="shared" si="148"/>
        <v>0</v>
      </c>
      <c r="EC109" s="107">
        <f t="shared" si="149"/>
        <v>0</v>
      </c>
      <c r="ED109" s="107">
        <f t="shared" si="150"/>
        <v>0</v>
      </c>
      <c r="EE109" s="107">
        <f t="shared" si="151"/>
        <v>0</v>
      </c>
      <c r="EF109" s="107">
        <f t="shared" si="152"/>
        <v>0</v>
      </c>
      <c r="EG109" s="107">
        <f t="shared" si="153"/>
        <v>0</v>
      </c>
      <c r="EH109" s="107">
        <f t="shared" si="158"/>
        <v>0</v>
      </c>
      <c r="EI109" s="107">
        <f t="shared" si="159"/>
        <v>0</v>
      </c>
      <c r="EJ109" s="107">
        <f t="shared" si="160"/>
        <v>0</v>
      </c>
      <c r="EK109" s="107">
        <f t="shared" si="161"/>
        <v>0</v>
      </c>
      <c r="EL109" s="107">
        <f t="shared" si="162"/>
        <v>0</v>
      </c>
      <c r="EM109" s="107">
        <f t="shared" si="163"/>
        <v>0</v>
      </c>
      <c r="EN109" s="107">
        <f t="shared" si="164"/>
        <v>0</v>
      </c>
      <c r="EO109" s="107">
        <f t="shared" si="165"/>
        <v>0</v>
      </c>
      <c r="EP109" s="107">
        <f t="shared" si="166"/>
        <v>0</v>
      </c>
      <c r="EQ109" s="107">
        <f t="shared" si="167"/>
        <v>0</v>
      </c>
    </row>
    <row r="110" spans="2:147" x14ac:dyDescent="0.2">
      <c r="B110" s="126">
        <f t="shared" si="97"/>
        <v>1</v>
      </c>
      <c r="C110" s="126" t="str">
        <f t="shared" ca="1" si="154"/>
        <v/>
      </c>
      <c r="D110" s="126" t="str">
        <f t="shared" ca="1" si="98"/>
        <v/>
      </c>
      <c r="E110" s="126"/>
      <c r="F110" s="127" t="str">
        <f ca="1">OFFSET(prihlasky!$H$1,$CB110,0)</f>
        <v/>
      </c>
      <c r="G110" s="127" t="str">
        <f ca="1">IF(OFFSET(prihlasky!$B$1,$CB110,0)="","",(OFFSET(prihlasky!$B$1,$CB110,0)))</f>
        <v/>
      </c>
      <c r="H110" s="127">
        <f ca="1">OFFSET(prihlasky!$I$1,$CB110,0)</f>
        <v>0</v>
      </c>
      <c r="I110" s="127" t="str">
        <f ca="1">UPPER(OFFSET(prihlasky!$A$1,$CB110,0))</f>
        <v/>
      </c>
      <c r="J110" s="127">
        <f t="shared" si="99"/>
        <v>0</v>
      </c>
      <c r="K110" s="159">
        <f t="shared" si="155"/>
        <v>0</v>
      </c>
      <c r="L110" s="131">
        <f t="shared" ca="1" si="100"/>
        <v>0</v>
      </c>
      <c r="M110" s="130" t="str">
        <f ca="1">IF(OR(K110=0,ISERROR(MATCH(I110,TKoef!E:E,0))),"",MATCH(I110,TKoef!E:E,0)-1)</f>
        <v/>
      </c>
      <c r="N110" s="129" t="str">
        <f ca="1">IF(M110="","",OFFSET(TKoef!$B$1,M110,0))</f>
        <v/>
      </c>
      <c r="O110" s="22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209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71">
        <f t="shared" si="101"/>
        <v>0</v>
      </c>
      <c r="BZ110" s="26">
        <f t="shared" si="102"/>
        <v>0</v>
      </c>
      <c r="CB110" s="39">
        <v>102</v>
      </c>
      <c r="CC110" s="16">
        <f t="shared" si="156"/>
        <v>0</v>
      </c>
      <c r="CD110" s="51">
        <f t="shared" ca="1" si="168"/>
        <v>0</v>
      </c>
      <c r="CE110" s="51">
        <f t="shared" ca="1" si="168"/>
        <v>0</v>
      </c>
      <c r="CF110" s="51">
        <f t="shared" ca="1" si="168"/>
        <v>0</v>
      </c>
      <c r="CG110" s="51">
        <f t="shared" ca="1" si="103"/>
        <v>0</v>
      </c>
      <c r="CH110" s="51"/>
      <c r="CI110" s="195">
        <f t="shared" si="104"/>
        <v>0</v>
      </c>
      <c r="CJ110" s="195">
        <f t="shared" si="105"/>
        <v>0</v>
      </c>
      <c r="CK110" s="195">
        <f t="shared" si="106"/>
        <v>0</v>
      </c>
      <c r="CL110" s="195">
        <f t="shared" si="107"/>
        <v>0</v>
      </c>
      <c r="CM110" s="195">
        <f t="shared" si="108"/>
        <v>0</v>
      </c>
      <c r="CN110" s="195">
        <f t="shared" si="109"/>
        <v>0</v>
      </c>
      <c r="CO110" s="195">
        <f t="shared" si="110"/>
        <v>0</v>
      </c>
      <c r="CP110" s="195">
        <f t="shared" si="111"/>
        <v>0</v>
      </c>
      <c r="CQ110" s="195">
        <f t="shared" si="112"/>
        <v>0</v>
      </c>
      <c r="CR110" s="195">
        <f t="shared" si="113"/>
        <v>0</v>
      </c>
      <c r="CT110" s="107">
        <f t="shared" si="114"/>
        <v>0</v>
      </c>
      <c r="CU110" s="107">
        <f t="shared" si="115"/>
        <v>0</v>
      </c>
      <c r="CV110" s="107">
        <f t="shared" si="116"/>
        <v>0</v>
      </c>
      <c r="CW110" s="107">
        <f t="shared" si="117"/>
        <v>0</v>
      </c>
      <c r="CX110" s="107">
        <f t="shared" si="118"/>
        <v>0</v>
      </c>
      <c r="CY110" s="107">
        <f t="shared" si="119"/>
        <v>0</v>
      </c>
      <c r="CZ110" s="107">
        <f t="shared" si="120"/>
        <v>0</v>
      </c>
      <c r="DA110" s="107">
        <f t="shared" si="121"/>
        <v>0</v>
      </c>
      <c r="DB110" s="107">
        <f t="shared" si="122"/>
        <v>0</v>
      </c>
      <c r="DC110" s="107">
        <f t="shared" si="123"/>
        <v>0</v>
      </c>
      <c r="DD110" s="107">
        <f t="shared" si="124"/>
        <v>0</v>
      </c>
      <c r="DE110" s="107">
        <f t="shared" si="125"/>
        <v>0</v>
      </c>
      <c r="DF110" s="107">
        <f t="shared" si="126"/>
        <v>0</v>
      </c>
      <c r="DG110" s="107">
        <f t="shared" si="127"/>
        <v>0</v>
      </c>
      <c r="DH110" s="107">
        <f t="shared" si="128"/>
        <v>0</v>
      </c>
      <c r="DI110" s="107">
        <f t="shared" si="129"/>
        <v>0</v>
      </c>
      <c r="DJ110" s="107">
        <f t="shared" si="130"/>
        <v>0</v>
      </c>
      <c r="DK110" s="107">
        <f t="shared" si="131"/>
        <v>0</v>
      </c>
      <c r="DL110" s="107">
        <f t="shared" si="132"/>
        <v>0</v>
      </c>
      <c r="DM110" s="107">
        <f t="shared" si="133"/>
        <v>0</v>
      </c>
      <c r="DN110" s="107">
        <f t="shared" si="134"/>
        <v>0</v>
      </c>
      <c r="DO110" s="107">
        <f t="shared" si="135"/>
        <v>0</v>
      </c>
      <c r="DP110" s="107">
        <f t="shared" si="136"/>
        <v>0</v>
      </c>
      <c r="DQ110" s="107">
        <f t="shared" si="137"/>
        <v>0</v>
      </c>
      <c r="DR110" s="107">
        <f t="shared" si="138"/>
        <v>0</v>
      </c>
      <c r="DS110" s="107">
        <f t="shared" si="139"/>
        <v>0</v>
      </c>
      <c r="DT110" s="107">
        <f t="shared" si="140"/>
        <v>0</v>
      </c>
      <c r="DU110" s="107">
        <f t="shared" si="141"/>
        <v>0</v>
      </c>
      <c r="DV110" s="107">
        <f t="shared" si="142"/>
        <v>0</v>
      </c>
      <c r="DW110" s="107">
        <f t="shared" si="143"/>
        <v>0</v>
      </c>
      <c r="DX110" s="107">
        <f t="shared" si="144"/>
        <v>0</v>
      </c>
      <c r="DY110" s="107">
        <f t="shared" si="145"/>
        <v>0</v>
      </c>
      <c r="DZ110" s="107">
        <f t="shared" si="146"/>
        <v>0</v>
      </c>
      <c r="EA110" s="107">
        <f t="shared" si="147"/>
        <v>0</v>
      </c>
      <c r="EB110" s="107">
        <f t="shared" si="148"/>
        <v>0</v>
      </c>
      <c r="EC110" s="107">
        <f t="shared" si="149"/>
        <v>0</v>
      </c>
      <c r="ED110" s="107">
        <f t="shared" si="150"/>
        <v>0</v>
      </c>
      <c r="EE110" s="107">
        <f t="shared" si="151"/>
        <v>0</v>
      </c>
      <c r="EF110" s="107">
        <f t="shared" si="152"/>
        <v>0</v>
      </c>
      <c r="EG110" s="107">
        <f t="shared" si="153"/>
        <v>0</v>
      </c>
      <c r="EH110" s="107">
        <f t="shared" si="158"/>
        <v>0</v>
      </c>
      <c r="EI110" s="107">
        <f t="shared" si="159"/>
        <v>0</v>
      </c>
      <c r="EJ110" s="107">
        <f t="shared" si="160"/>
        <v>0</v>
      </c>
      <c r="EK110" s="107">
        <f t="shared" si="161"/>
        <v>0</v>
      </c>
      <c r="EL110" s="107">
        <f t="shared" si="162"/>
        <v>0</v>
      </c>
      <c r="EM110" s="107">
        <f t="shared" si="163"/>
        <v>0</v>
      </c>
      <c r="EN110" s="107">
        <f t="shared" si="164"/>
        <v>0</v>
      </c>
      <c r="EO110" s="107">
        <f t="shared" si="165"/>
        <v>0</v>
      </c>
      <c r="EP110" s="107">
        <f t="shared" si="166"/>
        <v>0</v>
      </c>
      <c r="EQ110" s="107">
        <f t="shared" si="167"/>
        <v>0</v>
      </c>
    </row>
    <row r="111" spans="2:147" x14ac:dyDescent="0.2">
      <c r="B111" s="126">
        <f t="shared" si="97"/>
        <v>1</v>
      </c>
      <c r="C111" s="126" t="str">
        <f t="shared" ca="1" si="154"/>
        <v/>
      </c>
      <c r="D111" s="126" t="str">
        <f t="shared" ca="1" si="98"/>
        <v/>
      </c>
      <c r="E111" s="126"/>
      <c r="F111" s="127" t="str">
        <f ca="1">OFFSET(prihlasky!$H$1,$CB111,0)</f>
        <v/>
      </c>
      <c r="G111" s="127" t="str">
        <f ca="1">IF(OFFSET(prihlasky!$B$1,$CB111,0)="","",(OFFSET(prihlasky!$B$1,$CB111,0)))</f>
        <v/>
      </c>
      <c r="H111" s="127">
        <f ca="1">OFFSET(prihlasky!$I$1,$CB111,0)</f>
        <v>0</v>
      </c>
      <c r="I111" s="127" t="str">
        <f ca="1">UPPER(OFFSET(prihlasky!$A$1,$CB111,0))</f>
        <v/>
      </c>
      <c r="J111" s="127">
        <f t="shared" si="99"/>
        <v>0</v>
      </c>
      <c r="K111" s="159">
        <f t="shared" si="155"/>
        <v>0</v>
      </c>
      <c r="L111" s="131">
        <f t="shared" ca="1" si="100"/>
        <v>0</v>
      </c>
      <c r="M111" s="130" t="str">
        <f ca="1">IF(OR(K111=0,ISERROR(MATCH(I111,TKoef!E:E,0))),"",MATCH(I111,TKoef!E:E,0)-1)</f>
        <v/>
      </c>
      <c r="N111" s="129" t="str">
        <f ca="1">IF(M111="","",OFFSET(TKoef!$B$1,M111,0))</f>
        <v/>
      </c>
      <c r="O111" s="22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209"/>
      <c r="BO111" s="160"/>
      <c r="BP111" s="160"/>
      <c r="BQ111" s="160"/>
      <c r="BR111" s="160"/>
      <c r="BS111" s="160"/>
      <c r="BT111" s="160"/>
      <c r="BU111" s="160"/>
      <c r="BV111" s="160"/>
      <c r="BW111" s="160"/>
      <c r="BX111" s="160"/>
      <c r="BY111" s="71">
        <f t="shared" si="101"/>
        <v>0</v>
      </c>
      <c r="BZ111" s="26">
        <f t="shared" si="102"/>
        <v>0</v>
      </c>
      <c r="CB111" s="39">
        <v>103</v>
      </c>
      <c r="CC111" s="16">
        <f t="shared" si="156"/>
        <v>0</v>
      </c>
      <c r="CD111" s="51">
        <f t="shared" ca="1" si="168"/>
        <v>0</v>
      </c>
      <c r="CE111" s="51">
        <f t="shared" ca="1" si="168"/>
        <v>0</v>
      </c>
      <c r="CF111" s="51">
        <f t="shared" ca="1" si="168"/>
        <v>0</v>
      </c>
      <c r="CG111" s="51">
        <f t="shared" ca="1" si="103"/>
        <v>0</v>
      </c>
      <c r="CH111" s="51"/>
      <c r="CI111" s="195">
        <f t="shared" si="104"/>
        <v>0</v>
      </c>
      <c r="CJ111" s="195">
        <f t="shared" si="105"/>
        <v>0</v>
      </c>
      <c r="CK111" s="195">
        <f t="shared" si="106"/>
        <v>0</v>
      </c>
      <c r="CL111" s="195">
        <f t="shared" si="107"/>
        <v>0</v>
      </c>
      <c r="CM111" s="195">
        <f t="shared" si="108"/>
        <v>0</v>
      </c>
      <c r="CN111" s="195">
        <f t="shared" si="109"/>
        <v>0</v>
      </c>
      <c r="CO111" s="195">
        <f t="shared" si="110"/>
        <v>0</v>
      </c>
      <c r="CP111" s="195">
        <f t="shared" si="111"/>
        <v>0</v>
      </c>
      <c r="CQ111" s="195">
        <f t="shared" si="112"/>
        <v>0</v>
      </c>
      <c r="CR111" s="195">
        <f t="shared" si="113"/>
        <v>0</v>
      </c>
      <c r="CT111" s="107">
        <f t="shared" si="114"/>
        <v>0</v>
      </c>
      <c r="CU111" s="107">
        <f t="shared" si="115"/>
        <v>0</v>
      </c>
      <c r="CV111" s="107">
        <f t="shared" si="116"/>
        <v>0</v>
      </c>
      <c r="CW111" s="107">
        <f t="shared" si="117"/>
        <v>0</v>
      </c>
      <c r="CX111" s="107">
        <f t="shared" si="118"/>
        <v>0</v>
      </c>
      <c r="CY111" s="107">
        <f t="shared" si="119"/>
        <v>0</v>
      </c>
      <c r="CZ111" s="107">
        <f t="shared" si="120"/>
        <v>0</v>
      </c>
      <c r="DA111" s="107">
        <f t="shared" si="121"/>
        <v>0</v>
      </c>
      <c r="DB111" s="107">
        <f t="shared" si="122"/>
        <v>0</v>
      </c>
      <c r="DC111" s="107">
        <f t="shared" si="123"/>
        <v>0</v>
      </c>
      <c r="DD111" s="107">
        <f t="shared" si="124"/>
        <v>0</v>
      </c>
      <c r="DE111" s="107">
        <f t="shared" si="125"/>
        <v>0</v>
      </c>
      <c r="DF111" s="107">
        <f t="shared" si="126"/>
        <v>0</v>
      </c>
      <c r="DG111" s="107">
        <f t="shared" si="127"/>
        <v>0</v>
      </c>
      <c r="DH111" s="107">
        <f t="shared" si="128"/>
        <v>0</v>
      </c>
      <c r="DI111" s="107">
        <f t="shared" si="129"/>
        <v>0</v>
      </c>
      <c r="DJ111" s="107">
        <f t="shared" si="130"/>
        <v>0</v>
      </c>
      <c r="DK111" s="107">
        <f t="shared" si="131"/>
        <v>0</v>
      </c>
      <c r="DL111" s="107">
        <f t="shared" si="132"/>
        <v>0</v>
      </c>
      <c r="DM111" s="107">
        <f t="shared" si="133"/>
        <v>0</v>
      </c>
      <c r="DN111" s="107">
        <f t="shared" si="134"/>
        <v>0</v>
      </c>
      <c r="DO111" s="107">
        <f t="shared" si="135"/>
        <v>0</v>
      </c>
      <c r="DP111" s="107">
        <f t="shared" si="136"/>
        <v>0</v>
      </c>
      <c r="DQ111" s="107">
        <f t="shared" si="137"/>
        <v>0</v>
      </c>
      <c r="DR111" s="107">
        <f t="shared" si="138"/>
        <v>0</v>
      </c>
      <c r="DS111" s="107">
        <f t="shared" si="139"/>
        <v>0</v>
      </c>
      <c r="DT111" s="107">
        <f t="shared" si="140"/>
        <v>0</v>
      </c>
      <c r="DU111" s="107">
        <f t="shared" si="141"/>
        <v>0</v>
      </c>
      <c r="DV111" s="107">
        <f t="shared" si="142"/>
        <v>0</v>
      </c>
      <c r="DW111" s="107">
        <f t="shared" si="143"/>
        <v>0</v>
      </c>
      <c r="DX111" s="107">
        <f t="shared" si="144"/>
        <v>0</v>
      </c>
      <c r="DY111" s="107">
        <f t="shared" si="145"/>
        <v>0</v>
      </c>
      <c r="DZ111" s="107">
        <f t="shared" si="146"/>
        <v>0</v>
      </c>
      <c r="EA111" s="107">
        <f t="shared" si="147"/>
        <v>0</v>
      </c>
      <c r="EB111" s="107">
        <f t="shared" si="148"/>
        <v>0</v>
      </c>
      <c r="EC111" s="107">
        <f t="shared" si="149"/>
        <v>0</v>
      </c>
      <c r="ED111" s="107">
        <f t="shared" si="150"/>
        <v>0</v>
      </c>
      <c r="EE111" s="107">
        <f t="shared" si="151"/>
        <v>0</v>
      </c>
      <c r="EF111" s="107">
        <f t="shared" si="152"/>
        <v>0</v>
      </c>
      <c r="EG111" s="107">
        <f t="shared" si="153"/>
        <v>0</v>
      </c>
      <c r="EH111" s="107">
        <f t="shared" si="158"/>
        <v>0</v>
      </c>
      <c r="EI111" s="107">
        <f t="shared" si="159"/>
        <v>0</v>
      </c>
      <c r="EJ111" s="107">
        <f t="shared" si="160"/>
        <v>0</v>
      </c>
      <c r="EK111" s="107">
        <f t="shared" si="161"/>
        <v>0</v>
      </c>
      <c r="EL111" s="107">
        <f t="shared" si="162"/>
        <v>0</v>
      </c>
      <c r="EM111" s="107">
        <f t="shared" si="163"/>
        <v>0</v>
      </c>
      <c r="EN111" s="107">
        <f t="shared" si="164"/>
        <v>0</v>
      </c>
      <c r="EO111" s="107">
        <f t="shared" si="165"/>
        <v>0</v>
      </c>
      <c r="EP111" s="107">
        <f t="shared" si="166"/>
        <v>0</v>
      </c>
      <c r="EQ111" s="107">
        <f t="shared" si="167"/>
        <v>0</v>
      </c>
    </row>
    <row r="112" spans="2:147" x14ac:dyDescent="0.2">
      <c r="B112" s="126">
        <f t="shared" si="97"/>
        <v>1</v>
      </c>
      <c r="C112" s="126" t="str">
        <f t="shared" ca="1" si="154"/>
        <v/>
      </c>
      <c r="D112" s="126" t="str">
        <f t="shared" ca="1" si="98"/>
        <v/>
      </c>
      <c r="E112" s="126"/>
      <c r="F112" s="127" t="str">
        <f ca="1">OFFSET(prihlasky!$H$1,$CB112,0)</f>
        <v/>
      </c>
      <c r="G112" s="127" t="str">
        <f ca="1">IF(OFFSET(prihlasky!$B$1,$CB112,0)="","",(OFFSET(prihlasky!$B$1,$CB112,0)))</f>
        <v/>
      </c>
      <c r="H112" s="127">
        <f ca="1">OFFSET(prihlasky!$I$1,$CB112,0)</f>
        <v>0</v>
      </c>
      <c r="I112" s="127" t="str">
        <f ca="1">UPPER(OFFSET(prihlasky!$A$1,$CB112,0))</f>
        <v/>
      </c>
      <c r="J112" s="127">
        <f t="shared" si="99"/>
        <v>0</v>
      </c>
      <c r="K112" s="159">
        <f t="shared" si="155"/>
        <v>0</v>
      </c>
      <c r="L112" s="131">
        <f t="shared" ca="1" si="100"/>
        <v>0</v>
      </c>
      <c r="M112" s="130" t="str">
        <f ca="1">IF(OR(K112=0,ISERROR(MATCH(I112,TKoef!E:E,0))),"",MATCH(I112,TKoef!E:E,0)-1)</f>
        <v/>
      </c>
      <c r="N112" s="129" t="str">
        <f ca="1">IF(M112="","",OFFSET(TKoef!$B$1,M112,0))</f>
        <v/>
      </c>
      <c r="O112" s="22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209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71">
        <f t="shared" si="101"/>
        <v>0</v>
      </c>
      <c r="BZ112" s="26">
        <f t="shared" si="102"/>
        <v>0</v>
      </c>
      <c r="CB112" s="39">
        <v>104</v>
      </c>
      <c r="CC112" s="16">
        <f t="shared" si="156"/>
        <v>0</v>
      </c>
      <c r="CD112" s="51">
        <f t="shared" ca="1" si="168"/>
        <v>0</v>
      </c>
      <c r="CE112" s="51">
        <f t="shared" ca="1" si="168"/>
        <v>0</v>
      </c>
      <c r="CF112" s="51">
        <f t="shared" ca="1" si="168"/>
        <v>0</v>
      </c>
      <c r="CG112" s="51">
        <f t="shared" ca="1" si="103"/>
        <v>0</v>
      </c>
      <c r="CH112" s="51"/>
      <c r="CI112" s="195">
        <f t="shared" si="104"/>
        <v>0</v>
      </c>
      <c r="CJ112" s="195">
        <f t="shared" si="105"/>
        <v>0</v>
      </c>
      <c r="CK112" s="195">
        <f t="shared" si="106"/>
        <v>0</v>
      </c>
      <c r="CL112" s="195">
        <f t="shared" si="107"/>
        <v>0</v>
      </c>
      <c r="CM112" s="195">
        <f t="shared" si="108"/>
        <v>0</v>
      </c>
      <c r="CN112" s="195">
        <f t="shared" si="109"/>
        <v>0</v>
      </c>
      <c r="CO112" s="195">
        <f t="shared" si="110"/>
        <v>0</v>
      </c>
      <c r="CP112" s="195">
        <f t="shared" si="111"/>
        <v>0</v>
      </c>
      <c r="CQ112" s="195">
        <f t="shared" si="112"/>
        <v>0</v>
      </c>
      <c r="CR112" s="195">
        <f t="shared" si="113"/>
        <v>0</v>
      </c>
      <c r="CT112" s="107">
        <f t="shared" si="114"/>
        <v>0</v>
      </c>
      <c r="CU112" s="107">
        <f t="shared" si="115"/>
        <v>0</v>
      </c>
      <c r="CV112" s="107">
        <f t="shared" si="116"/>
        <v>0</v>
      </c>
      <c r="CW112" s="107">
        <f t="shared" si="117"/>
        <v>0</v>
      </c>
      <c r="CX112" s="107">
        <f t="shared" si="118"/>
        <v>0</v>
      </c>
      <c r="CY112" s="107">
        <f t="shared" si="119"/>
        <v>0</v>
      </c>
      <c r="CZ112" s="107">
        <f t="shared" si="120"/>
        <v>0</v>
      </c>
      <c r="DA112" s="107">
        <f t="shared" si="121"/>
        <v>0</v>
      </c>
      <c r="DB112" s="107">
        <f t="shared" si="122"/>
        <v>0</v>
      </c>
      <c r="DC112" s="107">
        <f t="shared" si="123"/>
        <v>0</v>
      </c>
      <c r="DD112" s="107">
        <f t="shared" si="124"/>
        <v>0</v>
      </c>
      <c r="DE112" s="107">
        <f t="shared" si="125"/>
        <v>0</v>
      </c>
      <c r="DF112" s="107">
        <f t="shared" si="126"/>
        <v>0</v>
      </c>
      <c r="DG112" s="107">
        <f t="shared" si="127"/>
        <v>0</v>
      </c>
      <c r="DH112" s="107">
        <f t="shared" si="128"/>
        <v>0</v>
      </c>
      <c r="DI112" s="107">
        <f t="shared" si="129"/>
        <v>0</v>
      </c>
      <c r="DJ112" s="107">
        <f t="shared" si="130"/>
        <v>0</v>
      </c>
      <c r="DK112" s="107">
        <f t="shared" si="131"/>
        <v>0</v>
      </c>
      <c r="DL112" s="107">
        <f t="shared" si="132"/>
        <v>0</v>
      </c>
      <c r="DM112" s="107">
        <f t="shared" si="133"/>
        <v>0</v>
      </c>
      <c r="DN112" s="107">
        <f t="shared" si="134"/>
        <v>0</v>
      </c>
      <c r="DO112" s="107">
        <f t="shared" si="135"/>
        <v>0</v>
      </c>
      <c r="DP112" s="107">
        <f t="shared" si="136"/>
        <v>0</v>
      </c>
      <c r="DQ112" s="107">
        <f t="shared" si="137"/>
        <v>0</v>
      </c>
      <c r="DR112" s="107">
        <f t="shared" si="138"/>
        <v>0</v>
      </c>
      <c r="DS112" s="107">
        <f t="shared" si="139"/>
        <v>0</v>
      </c>
      <c r="DT112" s="107">
        <f t="shared" si="140"/>
        <v>0</v>
      </c>
      <c r="DU112" s="107">
        <f t="shared" si="141"/>
        <v>0</v>
      </c>
      <c r="DV112" s="107">
        <f t="shared" si="142"/>
        <v>0</v>
      </c>
      <c r="DW112" s="107">
        <f t="shared" si="143"/>
        <v>0</v>
      </c>
      <c r="DX112" s="107">
        <f t="shared" si="144"/>
        <v>0</v>
      </c>
      <c r="DY112" s="107">
        <f t="shared" si="145"/>
        <v>0</v>
      </c>
      <c r="DZ112" s="107">
        <f t="shared" si="146"/>
        <v>0</v>
      </c>
      <c r="EA112" s="107">
        <f t="shared" si="147"/>
        <v>0</v>
      </c>
      <c r="EB112" s="107">
        <f t="shared" si="148"/>
        <v>0</v>
      </c>
      <c r="EC112" s="107">
        <f t="shared" si="149"/>
        <v>0</v>
      </c>
      <c r="ED112" s="107">
        <f t="shared" si="150"/>
        <v>0</v>
      </c>
      <c r="EE112" s="107">
        <f t="shared" si="151"/>
        <v>0</v>
      </c>
      <c r="EF112" s="107">
        <f t="shared" si="152"/>
        <v>0</v>
      </c>
      <c r="EG112" s="107">
        <f t="shared" si="153"/>
        <v>0</v>
      </c>
      <c r="EH112" s="107">
        <f t="shared" si="158"/>
        <v>0</v>
      </c>
      <c r="EI112" s="107">
        <f t="shared" si="159"/>
        <v>0</v>
      </c>
      <c r="EJ112" s="107">
        <f t="shared" si="160"/>
        <v>0</v>
      </c>
      <c r="EK112" s="107">
        <f t="shared" si="161"/>
        <v>0</v>
      </c>
      <c r="EL112" s="107">
        <f t="shared" si="162"/>
        <v>0</v>
      </c>
      <c r="EM112" s="107">
        <f t="shared" si="163"/>
        <v>0</v>
      </c>
      <c r="EN112" s="107">
        <f t="shared" si="164"/>
        <v>0</v>
      </c>
      <c r="EO112" s="107">
        <f t="shared" si="165"/>
        <v>0</v>
      </c>
      <c r="EP112" s="107">
        <f t="shared" si="166"/>
        <v>0</v>
      </c>
      <c r="EQ112" s="107">
        <f t="shared" si="167"/>
        <v>0</v>
      </c>
    </row>
    <row r="113" spans="2:147" x14ac:dyDescent="0.2">
      <c r="B113" s="126">
        <f t="shared" si="97"/>
        <v>1</v>
      </c>
      <c r="C113" s="126" t="str">
        <f t="shared" ca="1" si="154"/>
        <v/>
      </c>
      <c r="D113" s="126" t="str">
        <f t="shared" ca="1" si="98"/>
        <v/>
      </c>
      <c r="E113" s="126"/>
      <c r="F113" s="127" t="str">
        <f ca="1">OFFSET(prihlasky!$H$1,$CB113,0)</f>
        <v/>
      </c>
      <c r="G113" s="127" t="str">
        <f ca="1">IF(OFFSET(prihlasky!$B$1,$CB113,0)="","",(OFFSET(prihlasky!$B$1,$CB113,0)))</f>
        <v/>
      </c>
      <c r="H113" s="127">
        <f ca="1">OFFSET(prihlasky!$I$1,$CB113,0)</f>
        <v>0</v>
      </c>
      <c r="I113" s="127" t="str">
        <f ca="1">UPPER(OFFSET(prihlasky!$A$1,$CB113,0))</f>
        <v/>
      </c>
      <c r="J113" s="127">
        <f t="shared" si="99"/>
        <v>0</v>
      </c>
      <c r="K113" s="159">
        <f t="shared" si="155"/>
        <v>0</v>
      </c>
      <c r="L113" s="131">
        <f t="shared" ca="1" si="100"/>
        <v>0</v>
      </c>
      <c r="M113" s="130" t="str">
        <f ca="1">IF(OR(K113=0,ISERROR(MATCH(I113,TKoef!E:E,0))),"",MATCH(I113,TKoef!E:E,0)-1)</f>
        <v/>
      </c>
      <c r="N113" s="129" t="str">
        <f ca="1">IF(M113="","",OFFSET(TKoef!$B$1,M113,0))</f>
        <v/>
      </c>
      <c r="O113" s="22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209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71">
        <f t="shared" si="101"/>
        <v>0</v>
      </c>
      <c r="BZ113" s="26">
        <f t="shared" si="102"/>
        <v>0</v>
      </c>
      <c r="CB113" s="39">
        <v>105</v>
      </c>
      <c r="CC113" s="16">
        <f t="shared" si="156"/>
        <v>0</v>
      </c>
      <c r="CD113" s="51">
        <f t="shared" ca="1" si="168"/>
        <v>0</v>
      </c>
      <c r="CE113" s="51">
        <f t="shared" ca="1" si="168"/>
        <v>0</v>
      </c>
      <c r="CF113" s="51">
        <f t="shared" ca="1" si="168"/>
        <v>0</v>
      </c>
      <c r="CG113" s="51">
        <f t="shared" ca="1" si="103"/>
        <v>0</v>
      </c>
      <c r="CH113" s="51"/>
      <c r="CI113" s="195">
        <f t="shared" si="104"/>
        <v>0</v>
      </c>
      <c r="CJ113" s="195">
        <f t="shared" si="105"/>
        <v>0</v>
      </c>
      <c r="CK113" s="195">
        <f t="shared" si="106"/>
        <v>0</v>
      </c>
      <c r="CL113" s="195">
        <f t="shared" si="107"/>
        <v>0</v>
      </c>
      <c r="CM113" s="195">
        <f t="shared" si="108"/>
        <v>0</v>
      </c>
      <c r="CN113" s="195">
        <f t="shared" si="109"/>
        <v>0</v>
      </c>
      <c r="CO113" s="195">
        <f t="shared" si="110"/>
        <v>0</v>
      </c>
      <c r="CP113" s="195">
        <f t="shared" si="111"/>
        <v>0</v>
      </c>
      <c r="CQ113" s="195">
        <f t="shared" si="112"/>
        <v>0</v>
      </c>
      <c r="CR113" s="195">
        <f t="shared" si="113"/>
        <v>0</v>
      </c>
      <c r="CT113" s="107">
        <f t="shared" si="114"/>
        <v>0</v>
      </c>
      <c r="CU113" s="107">
        <f t="shared" si="115"/>
        <v>0</v>
      </c>
      <c r="CV113" s="107">
        <f t="shared" si="116"/>
        <v>0</v>
      </c>
      <c r="CW113" s="107">
        <f t="shared" si="117"/>
        <v>0</v>
      </c>
      <c r="CX113" s="107">
        <f t="shared" si="118"/>
        <v>0</v>
      </c>
      <c r="CY113" s="107">
        <f t="shared" si="119"/>
        <v>0</v>
      </c>
      <c r="CZ113" s="107">
        <f t="shared" si="120"/>
        <v>0</v>
      </c>
      <c r="DA113" s="107">
        <f t="shared" si="121"/>
        <v>0</v>
      </c>
      <c r="DB113" s="107">
        <f t="shared" si="122"/>
        <v>0</v>
      </c>
      <c r="DC113" s="107">
        <f t="shared" si="123"/>
        <v>0</v>
      </c>
      <c r="DD113" s="107">
        <f t="shared" si="124"/>
        <v>0</v>
      </c>
      <c r="DE113" s="107">
        <f t="shared" si="125"/>
        <v>0</v>
      </c>
      <c r="DF113" s="107">
        <f t="shared" si="126"/>
        <v>0</v>
      </c>
      <c r="DG113" s="107">
        <f t="shared" si="127"/>
        <v>0</v>
      </c>
      <c r="DH113" s="107">
        <f t="shared" si="128"/>
        <v>0</v>
      </c>
      <c r="DI113" s="107">
        <f t="shared" si="129"/>
        <v>0</v>
      </c>
      <c r="DJ113" s="107">
        <f t="shared" si="130"/>
        <v>0</v>
      </c>
      <c r="DK113" s="107">
        <f t="shared" si="131"/>
        <v>0</v>
      </c>
      <c r="DL113" s="107">
        <f t="shared" si="132"/>
        <v>0</v>
      </c>
      <c r="DM113" s="107">
        <f t="shared" si="133"/>
        <v>0</v>
      </c>
      <c r="DN113" s="107">
        <f t="shared" si="134"/>
        <v>0</v>
      </c>
      <c r="DO113" s="107">
        <f t="shared" si="135"/>
        <v>0</v>
      </c>
      <c r="DP113" s="107">
        <f t="shared" si="136"/>
        <v>0</v>
      </c>
      <c r="DQ113" s="107">
        <f t="shared" si="137"/>
        <v>0</v>
      </c>
      <c r="DR113" s="107">
        <f t="shared" si="138"/>
        <v>0</v>
      </c>
      <c r="DS113" s="107">
        <f t="shared" si="139"/>
        <v>0</v>
      </c>
      <c r="DT113" s="107">
        <f t="shared" si="140"/>
        <v>0</v>
      </c>
      <c r="DU113" s="107">
        <f t="shared" si="141"/>
        <v>0</v>
      </c>
      <c r="DV113" s="107">
        <f t="shared" si="142"/>
        <v>0</v>
      </c>
      <c r="DW113" s="107">
        <f t="shared" si="143"/>
        <v>0</v>
      </c>
      <c r="DX113" s="107">
        <f t="shared" si="144"/>
        <v>0</v>
      </c>
      <c r="DY113" s="107">
        <f t="shared" si="145"/>
        <v>0</v>
      </c>
      <c r="DZ113" s="107">
        <f t="shared" si="146"/>
        <v>0</v>
      </c>
      <c r="EA113" s="107">
        <f t="shared" si="147"/>
        <v>0</v>
      </c>
      <c r="EB113" s="107">
        <f t="shared" si="148"/>
        <v>0</v>
      </c>
      <c r="EC113" s="107">
        <f t="shared" si="149"/>
        <v>0</v>
      </c>
      <c r="ED113" s="107">
        <f t="shared" si="150"/>
        <v>0</v>
      </c>
      <c r="EE113" s="107">
        <f t="shared" si="151"/>
        <v>0</v>
      </c>
      <c r="EF113" s="107">
        <f t="shared" si="152"/>
        <v>0</v>
      </c>
      <c r="EG113" s="107">
        <f t="shared" si="153"/>
        <v>0</v>
      </c>
      <c r="EH113" s="107">
        <f t="shared" si="158"/>
        <v>0</v>
      </c>
      <c r="EI113" s="107">
        <f t="shared" si="159"/>
        <v>0</v>
      </c>
      <c r="EJ113" s="107">
        <f t="shared" si="160"/>
        <v>0</v>
      </c>
      <c r="EK113" s="107">
        <f t="shared" si="161"/>
        <v>0</v>
      </c>
      <c r="EL113" s="107">
        <f t="shared" si="162"/>
        <v>0</v>
      </c>
      <c r="EM113" s="107">
        <f t="shared" si="163"/>
        <v>0</v>
      </c>
      <c r="EN113" s="107">
        <f t="shared" si="164"/>
        <v>0</v>
      </c>
      <c r="EO113" s="107">
        <f t="shared" si="165"/>
        <v>0</v>
      </c>
      <c r="EP113" s="107">
        <f t="shared" si="166"/>
        <v>0</v>
      </c>
      <c r="EQ113" s="107">
        <f t="shared" si="167"/>
        <v>0</v>
      </c>
    </row>
    <row r="114" spans="2:147" x14ac:dyDescent="0.2">
      <c r="B114" s="126">
        <f t="shared" si="97"/>
        <v>1</v>
      </c>
      <c r="C114" s="126" t="str">
        <f t="shared" ca="1" si="154"/>
        <v/>
      </c>
      <c r="D114" s="126" t="str">
        <f t="shared" ca="1" si="98"/>
        <v/>
      </c>
      <c r="E114" s="126"/>
      <c r="F114" s="127" t="str">
        <f ca="1">OFFSET(prihlasky!$H$1,$CB114,0)</f>
        <v/>
      </c>
      <c r="G114" s="127" t="str">
        <f ca="1">IF(OFFSET(prihlasky!$B$1,$CB114,0)="","",(OFFSET(prihlasky!$B$1,$CB114,0)))</f>
        <v/>
      </c>
      <c r="H114" s="127">
        <f ca="1">OFFSET(prihlasky!$I$1,$CB114,0)</f>
        <v>0</v>
      </c>
      <c r="I114" s="127" t="str">
        <f ca="1">UPPER(OFFSET(prihlasky!$A$1,$CB114,0))</f>
        <v/>
      </c>
      <c r="J114" s="127">
        <f t="shared" si="99"/>
        <v>0</v>
      </c>
      <c r="K114" s="159">
        <f t="shared" si="155"/>
        <v>0</v>
      </c>
      <c r="L114" s="131">
        <f t="shared" ca="1" si="100"/>
        <v>0</v>
      </c>
      <c r="M114" s="130" t="str">
        <f ca="1">IF(OR(K114=0,ISERROR(MATCH(I114,TKoef!E:E,0))),"",MATCH(I114,TKoef!E:E,0)-1)</f>
        <v/>
      </c>
      <c r="N114" s="129" t="str">
        <f ca="1">IF(M114="","",OFFSET(TKoef!$B$1,M114,0))</f>
        <v/>
      </c>
      <c r="O114" s="22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209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71">
        <f t="shared" si="101"/>
        <v>0</v>
      </c>
      <c r="BZ114" s="26">
        <f t="shared" si="102"/>
        <v>0</v>
      </c>
      <c r="CB114" s="39">
        <v>106</v>
      </c>
      <c r="CC114" s="16">
        <f t="shared" si="156"/>
        <v>0</v>
      </c>
      <c r="CD114" s="51">
        <f t="shared" ca="1" si="168"/>
        <v>0</v>
      </c>
      <c r="CE114" s="51">
        <f t="shared" ca="1" si="168"/>
        <v>0</v>
      </c>
      <c r="CF114" s="51">
        <f t="shared" ca="1" si="168"/>
        <v>0</v>
      </c>
      <c r="CG114" s="51">
        <f t="shared" ca="1" si="103"/>
        <v>0</v>
      </c>
      <c r="CH114" s="51"/>
      <c r="CI114" s="195">
        <f t="shared" si="104"/>
        <v>0</v>
      </c>
      <c r="CJ114" s="195">
        <f t="shared" si="105"/>
        <v>0</v>
      </c>
      <c r="CK114" s="195">
        <f t="shared" si="106"/>
        <v>0</v>
      </c>
      <c r="CL114" s="195">
        <f t="shared" si="107"/>
        <v>0</v>
      </c>
      <c r="CM114" s="195">
        <f t="shared" si="108"/>
        <v>0</v>
      </c>
      <c r="CN114" s="195">
        <f t="shared" si="109"/>
        <v>0</v>
      </c>
      <c r="CO114" s="195">
        <f t="shared" si="110"/>
        <v>0</v>
      </c>
      <c r="CP114" s="195">
        <f t="shared" si="111"/>
        <v>0</v>
      </c>
      <c r="CQ114" s="195">
        <f t="shared" si="112"/>
        <v>0</v>
      </c>
      <c r="CR114" s="195">
        <f t="shared" si="113"/>
        <v>0</v>
      </c>
      <c r="CT114" s="107">
        <f t="shared" si="114"/>
        <v>0</v>
      </c>
      <c r="CU114" s="107">
        <f t="shared" si="115"/>
        <v>0</v>
      </c>
      <c r="CV114" s="107">
        <f t="shared" si="116"/>
        <v>0</v>
      </c>
      <c r="CW114" s="107">
        <f t="shared" si="117"/>
        <v>0</v>
      </c>
      <c r="CX114" s="107">
        <f t="shared" si="118"/>
        <v>0</v>
      </c>
      <c r="CY114" s="107">
        <f t="shared" si="119"/>
        <v>0</v>
      </c>
      <c r="CZ114" s="107">
        <f t="shared" si="120"/>
        <v>0</v>
      </c>
      <c r="DA114" s="107">
        <f t="shared" si="121"/>
        <v>0</v>
      </c>
      <c r="DB114" s="107">
        <f t="shared" si="122"/>
        <v>0</v>
      </c>
      <c r="DC114" s="107">
        <f t="shared" si="123"/>
        <v>0</v>
      </c>
      <c r="DD114" s="107">
        <f t="shared" si="124"/>
        <v>0</v>
      </c>
      <c r="DE114" s="107">
        <f t="shared" si="125"/>
        <v>0</v>
      </c>
      <c r="DF114" s="107">
        <f t="shared" si="126"/>
        <v>0</v>
      </c>
      <c r="DG114" s="107">
        <f t="shared" si="127"/>
        <v>0</v>
      </c>
      <c r="DH114" s="107">
        <f t="shared" si="128"/>
        <v>0</v>
      </c>
      <c r="DI114" s="107">
        <f t="shared" si="129"/>
        <v>0</v>
      </c>
      <c r="DJ114" s="107">
        <f t="shared" si="130"/>
        <v>0</v>
      </c>
      <c r="DK114" s="107">
        <f t="shared" si="131"/>
        <v>0</v>
      </c>
      <c r="DL114" s="107">
        <f t="shared" si="132"/>
        <v>0</v>
      </c>
      <c r="DM114" s="107">
        <f t="shared" si="133"/>
        <v>0</v>
      </c>
      <c r="DN114" s="107">
        <f t="shared" si="134"/>
        <v>0</v>
      </c>
      <c r="DO114" s="107">
        <f t="shared" si="135"/>
        <v>0</v>
      </c>
      <c r="DP114" s="107">
        <f t="shared" si="136"/>
        <v>0</v>
      </c>
      <c r="DQ114" s="107">
        <f t="shared" si="137"/>
        <v>0</v>
      </c>
      <c r="DR114" s="107">
        <f t="shared" si="138"/>
        <v>0</v>
      </c>
      <c r="DS114" s="107">
        <f t="shared" si="139"/>
        <v>0</v>
      </c>
      <c r="DT114" s="107">
        <f t="shared" si="140"/>
        <v>0</v>
      </c>
      <c r="DU114" s="107">
        <f t="shared" si="141"/>
        <v>0</v>
      </c>
      <c r="DV114" s="107">
        <f t="shared" si="142"/>
        <v>0</v>
      </c>
      <c r="DW114" s="107">
        <f t="shared" si="143"/>
        <v>0</v>
      </c>
      <c r="DX114" s="107">
        <f t="shared" si="144"/>
        <v>0</v>
      </c>
      <c r="DY114" s="107">
        <f t="shared" si="145"/>
        <v>0</v>
      </c>
      <c r="DZ114" s="107">
        <f t="shared" si="146"/>
        <v>0</v>
      </c>
      <c r="EA114" s="107">
        <f t="shared" si="147"/>
        <v>0</v>
      </c>
      <c r="EB114" s="107">
        <f t="shared" si="148"/>
        <v>0</v>
      </c>
      <c r="EC114" s="107">
        <f t="shared" si="149"/>
        <v>0</v>
      </c>
      <c r="ED114" s="107">
        <f t="shared" si="150"/>
        <v>0</v>
      </c>
      <c r="EE114" s="107">
        <f t="shared" si="151"/>
        <v>0</v>
      </c>
      <c r="EF114" s="107">
        <f t="shared" si="152"/>
        <v>0</v>
      </c>
      <c r="EG114" s="107">
        <f t="shared" si="153"/>
        <v>0</v>
      </c>
      <c r="EH114" s="107">
        <f t="shared" si="158"/>
        <v>0</v>
      </c>
      <c r="EI114" s="107">
        <f t="shared" si="159"/>
        <v>0</v>
      </c>
      <c r="EJ114" s="107">
        <f t="shared" si="160"/>
        <v>0</v>
      </c>
      <c r="EK114" s="107">
        <f t="shared" si="161"/>
        <v>0</v>
      </c>
      <c r="EL114" s="107">
        <f t="shared" si="162"/>
        <v>0</v>
      </c>
      <c r="EM114" s="107">
        <f t="shared" si="163"/>
        <v>0</v>
      </c>
      <c r="EN114" s="107">
        <f t="shared" si="164"/>
        <v>0</v>
      </c>
      <c r="EO114" s="107">
        <f t="shared" si="165"/>
        <v>0</v>
      </c>
      <c r="EP114" s="107">
        <f t="shared" si="166"/>
        <v>0</v>
      </c>
      <c r="EQ114" s="107">
        <f t="shared" si="167"/>
        <v>0</v>
      </c>
    </row>
    <row r="115" spans="2:147" x14ac:dyDescent="0.2">
      <c r="B115" s="126">
        <f t="shared" si="97"/>
        <v>1</v>
      </c>
      <c r="C115" s="126" t="str">
        <f t="shared" ca="1" si="154"/>
        <v/>
      </c>
      <c r="D115" s="126" t="str">
        <f t="shared" ca="1" si="98"/>
        <v/>
      </c>
      <c r="E115" s="126"/>
      <c r="F115" s="127" t="str">
        <f ca="1">OFFSET(prihlasky!$H$1,$CB115,0)</f>
        <v/>
      </c>
      <c r="G115" s="127" t="str">
        <f ca="1">IF(OFFSET(prihlasky!$B$1,$CB115,0)="","",(OFFSET(prihlasky!$B$1,$CB115,0)))</f>
        <v/>
      </c>
      <c r="H115" s="127">
        <f ca="1">OFFSET(prihlasky!$I$1,$CB115,0)</f>
        <v>0</v>
      </c>
      <c r="I115" s="127" t="str">
        <f ca="1">UPPER(OFFSET(prihlasky!$A$1,$CB115,0))</f>
        <v/>
      </c>
      <c r="J115" s="127">
        <f t="shared" si="99"/>
        <v>0</v>
      </c>
      <c r="K115" s="159">
        <f t="shared" si="155"/>
        <v>0</v>
      </c>
      <c r="L115" s="131">
        <f t="shared" ca="1" si="100"/>
        <v>0</v>
      </c>
      <c r="M115" s="130" t="str">
        <f ca="1">IF(OR(K115=0,ISERROR(MATCH(I115,TKoef!E:E,0))),"",MATCH(I115,TKoef!E:E,0)-1)</f>
        <v/>
      </c>
      <c r="N115" s="129" t="str">
        <f ca="1">IF(M115="","",OFFSET(TKoef!$B$1,M115,0))</f>
        <v/>
      </c>
      <c r="O115" s="22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209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71">
        <f t="shared" si="101"/>
        <v>0</v>
      </c>
      <c r="BZ115" s="26">
        <f t="shared" si="102"/>
        <v>0</v>
      </c>
      <c r="CB115" s="39">
        <v>107</v>
      </c>
      <c r="CC115" s="16">
        <f t="shared" si="156"/>
        <v>0</v>
      </c>
      <c r="CD115" s="51">
        <f t="shared" ca="1" si="168"/>
        <v>0</v>
      </c>
      <c r="CE115" s="51">
        <f t="shared" ca="1" si="168"/>
        <v>0</v>
      </c>
      <c r="CF115" s="51">
        <f t="shared" ca="1" si="168"/>
        <v>0</v>
      </c>
      <c r="CG115" s="51">
        <f t="shared" ca="1" si="103"/>
        <v>0</v>
      </c>
      <c r="CH115" s="51"/>
      <c r="CI115" s="195">
        <f t="shared" si="104"/>
        <v>0</v>
      </c>
      <c r="CJ115" s="195">
        <f t="shared" si="105"/>
        <v>0</v>
      </c>
      <c r="CK115" s="195">
        <f t="shared" si="106"/>
        <v>0</v>
      </c>
      <c r="CL115" s="195">
        <f t="shared" si="107"/>
        <v>0</v>
      </c>
      <c r="CM115" s="195">
        <f t="shared" si="108"/>
        <v>0</v>
      </c>
      <c r="CN115" s="195">
        <f t="shared" si="109"/>
        <v>0</v>
      </c>
      <c r="CO115" s="195">
        <f t="shared" si="110"/>
        <v>0</v>
      </c>
      <c r="CP115" s="195">
        <f t="shared" si="111"/>
        <v>0</v>
      </c>
      <c r="CQ115" s="195">
        <f t="shared" si="112"/>
        <v>0</v>
      </c>
      <c r="CR115" s="195">
        <f t="shared" si="113"/>
        <v>0</v>
      </c>
      <c r="CT115" s="107">
        <f t="shared" si="114"/>
        <v>0</v>
      </c>
      <c r="CU115" s="107">
        <f t="shared" si="115"/>
        <v>0</v>
      </c>
      <c r="CV115" s="107">
        <f t="shared" si="116"/>
        <v>0</v>
      </c>
      <c r="CW115" s="107">
        <f t="shared" si="117"/>
        <v>0</v>
      </c>
      <c r="CX115" s="107">
        <f t="shared" si="118"/>
        <v>0</v>
      </c>
      <c r="CY115" s="107">
        <f t="shared" si="119"/>
        <v>0</v>
      </c>
      <c r="CZ115" s="107">
        <f t="shared" si="120"/>
        <v>0</v>
      </c>
      <c r="DA115" s="107">
        <f t="shared" si="121"/>
        <v>0</v>
      </c>
      <c r="DB115" s="107">
        <f t="shared" si="122"/>
        <v>0</v>
      </c>
      <c r="DC115" s="107">
        <f t="shared" si="123"/>
        <v>0</v>
      </c>
      <c r="DD115" s="107">
        <f t="shared" si="124"/>
        <v>0</v>
      </c>
      <c r="DE115" s="107">
        <f t="shared" si="125"/>
        <v>0</v>
      </c>
      <c r="DF115" s="107">
        <f t="shared" si="126"/>
        <v>0</v>
      </c>
      <c r="DG115" s="107">
        <f t="shared" si="127"/>
        <v>0</v>
      </c>
      <c r="DH115" s="107">
        <f t="shared" si="128"/>
        <v>0</v>
      </c>
      <c r="DI115" s="107">
        <f t="shared" si="129"/>
        <v>0</v>
      </c>
      <c r="DJ115" s="107">
        <f t="shared" si="130"/>
        <v>0</v>
      </c>
      <c r="DK115" s="107">
        <f t="shared" si="131"/>
        <v>0</v>
      </c>
      <c r="DL115" s="107">
        <f t="shared" si="132"/>
        <v>0</v>
      </c>
      <c r="DM115" s="107">
        <f t="shared" si="133"/>
        <v>0</v>
      </c>
      <c r="DN115" s="107">
        <f t="shared" si="134"/>
        <v>0</v>
      </c>
      <c r="DO115" s="107">
        <f t="shared" si="135"/>
        <v>0</v>
      </c>
      <c r="DP115" s="107">
        <f t="shared" si="136"/>
        <v>0</v>
      </c>
      <c r="DQ115" s="107">
        <f t="shared" si="137"/>
        <v>0</v>
      </c>
      <c r="DR115" s="107">
        <f t="shared" si="138"/>
        <v>0</v>
      </c>
      <c r="DS115" s="107">
        <f t="shared" si="139"/>
        <v>0</v>
      </c>
      <c r="DT115" s="107">
        <f t="shared" si="140"/>
        <v>0</v>
      </c>
      <c r="DU115" s="107">
        <f t="shared" si="141"/>
        <v>0</v>
      </c>
      <c r="DV115" s="107">
        <f t="shared" si="142"/>
        <v>0</v>
      </c>
      <c r="DW115" s="107">
        <f t="shared" si="143"/>
        <v>0</v>
      </c>
      <c r="DX115" s="107">
        <f t="shared" si="144"/>
        <v>0</v>
      </c>
      <c r="DY115" s="107">
        <f t="shared" si="145"/>
        <v>0</v>
      </c>
      <c r="DZ115" s="107">
        <f t="shared" si="146"/>
        <v>0</v>
      </c>
      <c r="EA115" s="107">
        <f t="shared" si="147"/>
        <v>0</v>
      </c>
      <c r="EB115" s="107">
        <f t="shared" si="148"/>
        <v>0</v>
      </c>
      <c r="EC115" s="107">
        <f t="shared" si="149"/>
        <v>0</v>
      </c>
      <c r="ED115" s="107">
        <f t="shared" si="150"/>
        <v>0</v>
      </c>
      <c r="EE115" s="107">
        <f t="shared" si="151"/>
        <v>0</v>
      </c>
      <c r="EF115" s="107">
        <f t="shared" si="152"/>
        <v>0</v>
      </c>
      <c r="EG115" s="107">
        <f t="shared" si="153"/>
        <v>0</v>
      </c>
      <c r="EH115" s="107">
        <f t="shared" si="158"/>
        <v>0</v>
      </c>
      <c r="EI115" s="107">
        <f t="shared" si="159"/>
        <v>0</v>
      </c>
      <c r="EJ115" s="107">
        <f t="shared" si="160"/>
        <v>0</v>
      </c>
      <c r="EK115" s="107">
        <f t="shared" si="161"/>
        <v>0</v>
      </c>
      <c r="EL115" s="107">
        <f t="shared" si="162"/>
        <v>0</v>
      </c>
      <c r="EM115" s="107">
        <f t="shared" si="163"/>
        <v>0</v>
      </c>
      <c r="EN115" s="107">
        <f t="shared" si="164"/>
        <v>0</v>
      </c>
      <c r="EO115" s="107">
        <f t="shared" si="165"/>
        <v>0</v>
      </c>
      <c r="EP115" s="107">
        <f t="shared" si="166"/>
        <v>0</v>
      </c>
      <c r="EQ115" s="107">
        <f t="shared" si="167"/>
        <v>0</v>
      </c>
    </row>
    <row r="116" spans="2:147" x14ac:dyDescent="0.2">
      <c r="B116" s="126">
        <f t="shared" si="97"/>
        <v>1</v>
      </c>
      <c r="C116" s="126" t="str">
        <f t="shared" ca="1" si="154"/>
        <v/>
      </c>
      <c r="D116" s="126" t="str">
        <f t="shared" ca="1" si="98"/>
        <v/>
      </c>
      <c r="E116" s="126"/>
      <c r="F116" s="127" t="str">
        <f ca="1">OFFSET(prihlasky!$H$1,$CB116,0)</f>
        <v/>
      </c>
      <c r="G116" s="127" t="str">
        <f ca="1">IF(OFFSET(prihlasky!$B$1,$CB116,0)="","",(OFFSET(prihlasky!$B$1,$CB116,0)))</f>
        <v/>
      </c>
      <c r="H116" s="127">
        <f ca="1">OFFSET(prihlasky!$I$1,$CB116,0)</f>
        <v>0</v>
      </c>
      <c r="I116" s="127" t="str">
        <f ca="1">UPPER(OFFSET(prihlasky!$A$1,$CB116,0))</f>
        <v/>
      </c>
      <c r="J116" s="127">
        <f t="shared" si="99"/>
        <v>0</v>
      </c>
      <c r="K116" s="159">
        <f t="shared" si="155"/>
        <v>0</v>
      </c>
      <c r="L116" s="131">
        <f t="shared" ca="1" si="100"/>
        <v>0</v>
      </c>
      <c r="M116" s="130" t="str">
        <f ca="1">IF(OR(K116=0,ISERROR(MATCH(I116,TKoef!E:E,0))),"",MATCH(I116,TKoef!E:E,0)-1)</f>
        <v/>
      </c>
      <c r="N116" s="129" t="str">
        <f ca="1">IF(M116="","",OFFSET(TKoef!$B$1,M116,0))</f>
        <v/>
      </c>
      <c r="O116" s="22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209"/>
      <c r="BO116" s="160"/>
      <c r="BP116" s="160"/>
      <c r="BQ116" s="160"/>
      <c r="BR116" s="160"/>
      <c r="BS116" s="160"/>
      <c r="BT116" s="160"/>
      <c r="BU116" s="160"/>
      <c r="BV116" s="160"/>
      <c r="BW116" s="160"/>
      <c r="BX116" s="160"/>
      <c r="BY116" s="71">
        <f t="shared" si="101"/>
        <v>0</v>
      </c>
      <c r="BZ116" s="26">
        <f t="shared" si="102"/>
        <v>0</v>
      </c>
      <c r="CB116" s="39">
        <v>108</v>
      </c>
      <c r="CC116" s="16">
        <f t="shared" si="156"/>
        <v>0</v>
      </c>
      <c r="CD116" s="51">
        <f t="shared" ca="1" si="168"/>
        <v>0</v>
      </c>
      <c r="CE116" s="51">
        <f t="shared" ca="1" si="168"/>
        <v>0</v>
      </c>
      <c r="CF116" s="51">
        <f t="shared" ca="1" si="168"/>
        <v>0</v>
      </c>
      <c r="CG116" s="51">
        <f t="shared" ca="1" si="103"/>
        <v>0</v>
      </c>
      <c r="CH116" s="51"/>
      <c r="CI116" s="195">
        <f t="shared" si="104"/>
        <v>0</v>
      </c>
      <c r="CJ116" s="195">
        <f t="shared" si="105"/>
        <v>0</v>
      </c>
      <c r="CK116" s="195">
        <f t="shared" si="106"/>
        <v>0</v>
      </c>
      <c r="CL116" s="195">
        <f t="shared" si="107"/>
        <v>0</v>
      </c>
      <c r="CM116" s="195">
        <f t="shared" si="108"/>
        <v>0</v>
      </c>
      <c r="CN116" s="195">
        <f t="shared" si="109"/>
        <v>0</v>
      </c>
      <c r="CO116" s="195">
        <f t="shared" si="110"/>
        <v>0</v>
      </c>
      <c r="CP116" s="195">
        <f t="shared" si="111"/>
        <v>0</v>
      </c>
      <c r="CQ116" s="195">
        <f t="shared" si="112"/>
        <v>0</v>
      </c>
      <c r="CR116" s="195">
        <f t="shared" si="113"/>
        <v>0</v>
      </c>
      <c r="CT116" s="107">
        <f t="shared" si="114"/>
        <v>0</v>
      </c>
      <c r="CU116" s="107">
        <f t="shared" si="115"/>
        <v>0</v>
      </c>
      <c r="CV116" s="107">
        <f t="shared" si="116"/>
        <v>0</v>
      </c>
      <c r="CW116" s="107">
        <f t="shared" si="117"/>
        <v>0</v>
      </c>
      <c r="CX116" s="107">
        <f t="shared" si="118"/>
        <v>0</v>
      </c>
      <c r="CY116" s="107">
        <f t="shared" si="119"/>
        <v>0</v>
      </c>
      <c r="CZ116" s="107">
        <f t="shared" si="120"/>
        <v>0</v>
      </c>
      <c r="DA116" s="107">
        <f t="shared" si="121"/>
        <v>0</v>
      </c>
      <c r="DB116" s="107">
        <f t="shared" si="122"/>
        <v>0</v>
      </c>
      <c r="DC116" s="107">
        <f t="shared" si="123"/>
        <v>0</v>
      </c>
      <c r="DD116" s="107">
        <f t="shared" si="124"/>
        <v>0</v>
      </c>
      <c r="DE116" s="107">
        <f t="shared" si="125"/>
        <v>0</v>
      </c>
      <c r="DF116" s="107">
        <f t="shared" si="126"/>
        <v>0</v>
      </c>
      <c r="DG116" s="107">
        <f t="shared" si="127"/>
        <v>0</v>
      </c>
      <c r="DH116" s="107">
        <f t="shared" si="128"/>
        <v>0</v>
      </c>
      <c r="DI116" s="107">
        <f t="shared" si="129"/>
        <v>0</v>
      </c>
      <c r="DJ116" s="107">
        <f t="shared" si="130"/>
        <v>0</v>
      </c>
      <c r="DK116" s="107">
        <f t="shared" si="131"/>
        <v>0</v>
      </c>
      <c r="DL116" s="107">
        <f t="shared" si="132"/>
        <v>0</v>
      </c>
      <c r="DM116" s="107">
        <f t="shared" si="133"/>
        <v>0</v>
      </c>
      <c r="DN116" s="107">
        <f t="shared" si="134"/>
        <v>0</v>
      </c>
      <c r="DO116" s="107">
        <f t="shared" si="135"/>
        <v>0</v>
      </c>
      <c r="DP116" s="107">
        <f t="shared" si="136"/>
        <v>0</v>
      </c>
      <c r="DQ116" s="107">
        <f t="shared" si="137"/>
        <v>0</v>
      </c>
      <c r="DR116" s="107">
        <f t="shared" si="138"/>
        <v>0</v>
      </c>
      <c r="DS116" s="107">
        <f t="shared" si="139"/>
        <v>0</v>
      </c>
      <c r="DT116" s="107">
        <f t="shared" si="140"/>
        <v>0</v>
      </c>
      <c r="DU116" s="107">
        <f t="shared" si="141"/>
        <v>0</v>
      </c>
      <c r="DV116" s="107">
        <f t="shared" si="142"/>
        <v>0</v>
      </c>
      <c r="DW116" s="107">
        <f t="shared" si="143"/>
        <v>0</v>
      </c>
      <c r="DX116" s="107">
        <f t="shared" si="144"/>
        <v>0</v>
      </c>
      <c r="DY116" s="107">
        <f t="shared" si="145"/>
        <v>0</v>
      </c>
      <c r="DZ116" s="107">
        <f t="shared" si="146"/>
        <v>0</v>
      </c>
      <c r="EA116" s="107">
        <f t="shared" si="147"/>
        <v>0</v>
      </c>
      <c r="EB116" s="107">
        <f t="shared" si="148"/>
        <v>0</v>
      </c>
      <c r="EC116" s="107">
        <f t="shared" si="149"/>
        <v>0</v>
      </c>
      <c r="ED116" s="107">
        <f t="shared" si="150"/>
        <v>0</v>
      </c>
      <c r="EE116" s="107">
        <f t="shared" si="151"/>
        <v>0</v>
      </c>
      <c r="EF116" s="107">
        <f t="shared" si="152"/>
        <v>0</v>
      </c>
      <c r="EG116" s="107">
        <f t="shared" si="153"/>
        <v>0</v>
      </c>
      <c r="EH116" s="107">
        <f t="shared" si="158"/>
        <v>0</v>
      </c>
      <c r="EI116" s="107">
        <f t="shared" si="159"/>
        <v>0</v>
      </c>
      <c r="EJ116" s="107">
        <f t="shared" si="160"/>
        <v>0</v>
      </c>
      <c r="EK116" s="107">
        <f t="shared" si="161"/>
        <v>0</v>
      </c>
      <c r="EL116" s="107">
        <f t="shared" si="162"/>
        <v>0</v>
      </c>
      <c r="EM116" s="107">
        <f t="shared" si="163"/>
        <v>0</v>
      </c>
      <c r="EN116" s="107">
        <f t="shared" si="164"/>
        <v>0</v>
      </c>
      <c r="EO116" s="107">
        <f t="shared" si="165"/>
        <v>0</v>
      </c>
      <c r="EP116" s="107">
        <f t="shared" si="166"/>
        <v>0</v>
      </c>
      <c r="EQ116" s="107">
        <f t="shared" si="167"/>
        <v>0</v>
      </c>
    </row>
    <row r="117" spans="2:147" x14ac:dyDescent="0.2">
      <c r="B117" s="126">
        <f t="shared" si="97"/>
        <v>1</v>
      </c>
      <c r="C117" s="126" t="str">
        <f t="shared" ca="1" si="154"/>
        <v/>
      </c>
      <c r="D117" s="126" t="str">
        <f t="shared" ca="1" si="98"/>
        <v/>
      </c>
      <c r="E117" s="126"/>
      <c r="F117" s="127" t="str">
        <f ca="1">OFFSET(prihlasky!$H$1,$CB117,0)</f>
        <v/>
      </c>
      <c r="G117" s="127" t="str">
        <f ca="1">IF(OFFSET(prihlasky!$B$1,$CB117,0)="","",(OFFSET(prihlasky!$B$1,$CB117,0)))</f>
        <v/>
      </c>
      <c r="H117" s="127">
        <f ca="1">OFFSET(prihlasky!$I$1,$CB117,0)</f>
        <v>0</v>
      </c>
      <c r="I117" s="127" t="str">
        <f ca="1">UPPER(OFFSET(prihlasky!$A$1,$CB117,0))</f>
        <v/>
      </c>
      <c r="J117" s="127">
        <f t="shared" si="99"/>
        <v>0</v>
      </c>
      <c r="K117" s="159">
        <f t="shared" si="155"/>
        <v>0</v>
      </c>
      <c r="L117" s="131">
        <f t="shared" ca="1" si="100"/>
        <v>0</v>
      </c>
      <c r="M117" s="130" t="str">
        <f ca="1">IF(OR(K117=0,ISERROR(MATCH(I117,TKoef!E:E,0))),"",MATCH(I117,TKoef!E:E,0)-1)</f>
        <v/>
      </c>
      <c r="N117" s="129" t="str">
        <f ca="1">IF(M117="","",OFFSET(TKoef!$B$1,M117,0))</f>
        <v/>
      </c>
      <c r="O117" s="22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209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71">
        <f t="shared" si="101"/>
        <v>0</v>
      </c>
      <c r="BZ117" s="26">
        <f t="shared" si="102"/>
        <v>0</v>
      </c>
      <c r="CB117" s="39">
        <v>109</v>
      </c>
      <c r="CC117" s="16">
        <f t="shared" si="156"/>
        <v>0</v>
      </c>
      <c r="CD117" s="51">
        <f t="shared" ca="1" si="168"/>
        <v>0</v>
      </c>
      <c r="CE117" s="51">
        <f t="shared" ca="1" si="168"/>
        <v>0</v>
      </c>
      <c r="CF117" s="51">
        <f t="shared" ca="1" si="168"/>
        <v>0</v>
      </c>
      <c r="CG117" s="51">
        <f t="shared" ca="1" si="103"/>
        <v>0</v>
      </c>
      <c r="CH117" s="51"/>
      <c r="CI117" s="195">
        <f t="shared" si="104"/>
        <v>0</v>
      </c>
      <c r="CJ117" s="195">
        <f t="shared" si="105"/>
        <v>0</v>
      </c>
      <c r="CK117" s="195">
        <f t="shared" si="106"/>
        <v>0</v>
      </c>
      <c r="CL117" s="195">
        <f t="shared" si="107"/>
        <v>0</v>
      </c>
      <c r="CM117" s="195">
        <f t="shared" si="108"/>
        <v>0</v>
      </c>
      <c r="CN117" s="195">
        <f t="shared" si="109"/>
        <v>0</v>
      </c>
      <c r="CO117" s="195">
        <f t="shared" si="110"/>
        <v>0</v>
      </c>
      <c r="CP117" s="195">
        <f t="shared" si="111"/>
        <v>0</v>
      </c>
      <c r="CQ117" s="195">
        <f t="shared" si="112"/>
        <v>0</v>
      </c>
      <c r="CR117" s="195">
        <f t="shared" si="113"/>
        <v>0</v>
      </c>
      <c r="CT117" s="107">
        <f t="shared" si="114"/>
        <v>0</v>
      </c>
      <c r="CU117" s="107">
        <f t="shared" si="115"/>
        <v>0</v>
      </c>
      <c r="CV117" s="107">
        <f t="shared" si="116"/>
        <v>0</v>
      </c>
      <c r="CW117" s="107">
        <f t="shared" si="117"/>
        <v>0</v>
      </c>
      <c r="CX117" s="107">
        <f t="shared" si="118"/>
        <v>0</v>
      </c>
      <c r="CY117" s="107">
        <f t="shared" si="119"/>
        <v>0</v>
      </c>
      <c r="CZ117" s="107">
        <f t="shared" si="120"/>
        <v>0</v>
      </c>
      <c r="DA117" s="107">
        <f t="shared" si="121"/>
        <v>0</v>
      </c>
      <c r="DB117" s="107">
        <f t="shared" si="122"/>
        <v>0</v>
      </c>
      <c r="DC117" s="107">
        <f t="shared" si="123"/>
        <v>0</v>
      </c>
      <c r="DD117" s="107">
        <f t="shared" si="124"/>
        <v>0</v>
      </c>
      <c r="DE117" s="107">
        <f t="shared" si="125"/>
        <v>0</v>
      </c>
      <c r="DF117" s="107">
        <f t="shared" si="126"/>
        <v>0</v>
      </c>
      <c r="DG117" s="107">
        <f t="shared" si="127"/>
        <v>0</v>
      </c>
      <c r="DH117" s="107">
        <f t="shared" si="128"/>
        <v>0</v>
      </c>
      <c r="DI117" s="107">
        <f t="shared" si="129"/>
        <v>0</v>
      </c>
      <c r="DJ117" s="107">
        <f t="shared" si="130"/>
        <v>0</v>
      </c>
      <c r="DK117" s="107">
        <f t="shared" si="131"/>
        <v>0</v>
      </c>
      <c r="DL117" s="107">
        <f t="shared" si="132"/>
        <v>0</v>
      </c>
      <c r="DM117" s="107">
        <f t="shared" si="133"/>
        <v>0</v>
      </c>
      <c r="DN117" s="107">
        <f t="shared" si="134"/>
        <v>0</v>
      </c>
      <c r="DO117" s="107">
        <f t="shared" si="135"/>
        <v>0</v>
      </c>
      <c r="DP117" s="107">
        <f t="shared" si="136"/>
        <v>0</v>
      </c>
      <c r="DQ117" s="107">
        <f t="shared" si="137"/>
        <v>0</v>
      </c>
      <c r="DR117" s="107">
        <f t="shared" si="138"/>
        <v>0</v>
      </c>
      <c r="DS117" s="107">
        <f t="shared" si="139"/>
        <v>0</v>
      </c>
      <c r="DT117" s="107">
        <f t="shared" si="140"/>
        <v>0</v>
      </c>
      <c r="DU117" s="107">
        <f t="shared" si="141"/>
        <v>0</v>
      </c>
      <c r="DV117" s="107">
        <f t="shared" si="142"/>
        <v>0</v>
      </c>
      <c r="DW117" s="107">
        <f t="shared" si="143"/>
        <v>0</v>
      </c>
      <c r="DX117" s="107">
        <f t="shared" si="144"/>
        <v>0</v>
      </c>
      <c r="DY117" s="107">
        <f t="shared" si="145"/>
        <v>0</v>
      </c>
      <c r="DZ117" s="107">
        <f t="shared" si="146"/>
        <v>0</v>
      </c>
      <c r="EA117" s="107">
        <f t="shared" si="147"/>
        <v>0</v>
      </c>
      <c r="EB117" s="107">
        <f t="shared" si="148"/>
        <v>0</v>
      </c>
      <c r="EC117" s="107">
        <f t="shared" si="149"/>
        <v>0</v>
      </c>
      <c r="ED117" s="107">
        <f t="shared" si="150"/>
        <v>0</v>
      </c>
      <c r="EE117" s="107">
        <f t="shared" si="151"/>
        <v>0</v>
      </c>
      <c r="EF117" s="107">
        <f t="shared" si="152"/>
        <v>0</v>
      </c>
      <c r="EG117" s="107">
        <f t="shared" si="153"/>
        <v>0</v>
      </c>
      <c r="EH117" s="107">
        <f t="shared" si="158"/>
        <v>0</v>
      </c>
      <c r="EI117" s="107">
        <f t="shared" si="159"/>
        <v>0</v>
      </c>
      <c r="EJ117" s="107">
        <f t="shared" si="160"/>
        <v>0</v>
      </c>
      <c r="EK117" s="107">
        <f t="shared" si="161"/>
        <v>0</v>
      </c>
      <c r="EL117" s="107">
        <f t="shared" si="162"/>
        <v>0</v>
      </c>
      <c r="EM117" s="107">
        <f t="shared" si="163"/>
        <v>0</v>
      </c>
      <c r="EN117" s="107">
        <f t="shared" si="164"/>
        <v>0</v>
      </c>
      <c r="EO117" s="107">
        <f t="shared" si="165"/>
        <v>0</v>
      </c>
      <c r="EP117" s="107">
        <f t="shared" si="166"/>
        <v>0</v>
      </c>
      <c r="EQ117" s="107">
        <f t="shared" si="167"/>
        <v>0</v>
      </c>
    </row>
    <row r="118" spans="2:147" x14ac:dyDescent="0.2">
      <c r="B118" s="126">
        <f t="shared" si="97"/>
        <v>1</v>
      </c>
      <c r="C118" s="126" t="str">
        <f t="shared" ca="1" si="154"/>
        <v/>
      </c>
      <c r="D118" s="126" t="str">
        <f t="shared" ca="1" si="98"/>
        <v/>
      </c>
      <c r="E118" s="126"/>
      <c r="F118" s="127" t="str">
        <f ca="1">OFFSET(prihlasky!$H$1,$CB118,0)</f>
        <v/>
      </c>
      <c r="G118" s="127" t="str">
        <f ca="1">IF(OFFSET(prihlasky!$B$1,$CB118,0)="","",(OFFSET(prihlasky!$B$1,$CB118,0)))</f>
        <v/>
      </c>
      <c r="H118" s="127">
        <f ca="1">OFFSET(prihlasky!$I$1,$CB118,0)</f>
        <v>0</v>
      </c>
      <c r="I118" s="127" t="str">
        <f ca="1">UPPER(OFFSET(prihlasky!$A$1,$CB118,0))</f>
        <v/>
      </c>
      <c r="J118" s="127">
        <f t="shared" si="99"/>
        <v>0</v>
      </c>
      <c r="K118" s="159">
        <f t="shared" si="155"/>
        <v>0</v>
      </c>
      <c r="L118" s="131">
        <f t="shared" ca="1" si="100"/>
        <v>0</v>
      </c>
      <c r="M118" s="130" t="str">
        <f ca="1">IF(OR(K118=0,ISERROR(MATCH(I118,TKoef!E:E,0))),"",MATCH(I118,TKoef!E:E,0)-1)</f>
        <v/>
      </c>
      <c r="N118" s="129" t="str">
        <f ca="1">IF(M118="","",OFFSET(TKoef!$B$1,M118,0))</f>
        <v/>
      </c>
      <c r="O118" s="22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209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71">
        <f t="shared" si="101"/>
        <v>0</v>
      </c>
      <c r="BZ118" s="26">
        <f t="shared" si="102"/>
        <v>0</v>
      </c>
      <c r="CB118" s="39">
        <v>110</v>
      </c>
      <c r="CC118" s="16">
        <f t="shared" si="156"/>
        <v>0</v>
      </c>
      <c r="CD118" s="51">
        <f t="shared" ca="1" si="168"/>
        <v>0</v>
      </c>
      <c r="CE118" s="51">
        <f t="shared" ca="1" si="168"/>
        <v>0</v>
      </c>
      <c r="CF118" s="51">
        <f t="shared" ca="1" si="168"/>
        <v>0</v>
      </c>
      <c r="CG118" s="51">
        <f t="shared" ca="1" si="103"/>
        <v>0</v>
      </c>
      <c r="CH118" s="51"/>
      <c r="CI118" s="195">
        <f t="shared" si="104"/>
        <v>0</v>
      </c>
      <c r="CJ118" s="195">
        <f t="shared" si="105"/>
        <v>0</v>
      </c>
      <c r="CK118" s="195">
        <f t="shared" si="106"/>
        <v>0</v>
      </c>
      <c r="CL118" s="195">
        <f t="shared" si="107"/>
        <v>0</v>
      </c>
      <c r="CM118" s="195">
        <f t="shared" si="108"/>
        <v>0</v>
      </c>
      <c r="CN118" s="195">
        <f t="shared" si="109"/>
        <v>0</v>
      </c>
      <c r="CO118" s="195">
        <f t="shared" si="110"/>
        <v>0</v>
      </c>
      <c r="CP118" s="195">
        <f t="shared" si="111"/>
        <v>0</v>
      </c>
      <c r="CQ118" s="195">
        <f t="shared" si="112"/>
        <v>0</v>
      </c>
      <c r="CR118" s="195">
        <f t="shared" si="113"/>
        <v>0</v>
      </c>
      <c r="CT118" s="107">
        <f t="shared" si="114"/>
        <v>0</v>
      </c>
      <c r="CU118" s="107">
        <f t="shared" si="115"/>
        <v>0</v>
      </c>
      <c r="CV118" s="107">
        <f t="shared" si="116"/>
        <v>0</v>
      </c>
      <c r="CW118" s="107">
        <f t="shared" si="117"/>
        <v>0</v>
      </c>
      <c r="CX118" s="107">
        <f t="shared" si="118"/>
        <v>0</v>
      </c>
      <c r="CY118" s="107">
        <f t="shared" si="119"/>
        <v>0</v>
      </c>
      <c r="CZ118" s="107">
        <f t="shared" si="120"/>
        <v>0</v>
      </c>
      <c r="DA118" s="107">
        <f t="shared" si="121"/>
        <v>0</v>
      </c>
      <c r="DB118" s="107">
        <f t="shared" si="122"/>
        <v>0</v>
      </c>
      <c r="DC118" s="107">
        <f t="shared" si="123"/>
        <v>0</v>
      </c>
      <c r="DD118" s="107">
        <f t="shared" si="124"/>
        <v>0</v>
      </c>
      <c r="DE118" s="107">
        <f t="shared" si="125"/>
        <v>0</v>
      </c>
      <c r="DF118" s="107">
        <f t="shared" si="126"/>
        <v>0</v>
      </c>
      <c r="DG118" s="107">
        <f t="shared" si="127"/>
        <v>0</v>
      </c>
      <c r="DH118" s="107">
        <f t="shared" si="128"/>
        <v>0</v>
      </c>
      <c r="DI118" s="107">
        <f t="shared" si="129"/>
        <v>0</v>
      </c>
      <c r="DJ118" s="107">
        <f t="shared" si="130"/>
        <v>0</v>
      </c>
      <c r="DK118" s="107">
        <f t="shared" si="131"/>
        <v>0</v>
      </c>
      <c r="DL118" s="107">
        <f t="shared" si="132"/>
        <v>0</v>
      </c>
      <c r="DM118" s="107">
        <f t="shared" si="133"/>
        <v>0</v>
      </c>
      <c r="DN118" s="107">
        <f t="shared" si="134"/>
        <v>0</v>
      </c>
      <c r="DO118" s="107">
        <f t="shared" si="135"/>
        <v>0</v>
      </c>
      <c r="DP118" s="107">
        <f t="shared" si="136"/>
        <v>0</v>
      </c>
      <c r="DQ118" s="107">
        <f t="shared" si="137"/>
        <v>0</v>
      </c>
      <c r="DR118" s="107">
        <f t="shared" si="138"/>
        <v>0</v>
      </c>
      <c r="DS118" s="107">
        <f t="shared" si="139"/>
        <v>0</v>
      </c>
      <c r="DT118" s="107">
        <f t="shared" si="140"/>
        <v>0</v>
      </c>
      <c r="DU118" s="107">
        <f t="shared" si="141"/>
        <v>0</v>
      </c>
      <c r="DV118" s="107">
        <f t="shared" si="142"/>
        <v>0</v>
      </c>
      <c r="DW118" s="107">
        <f t="shared" si="143"/>
        <v>0</v>
      </c>
      <c r="DX118" s="107">
        <f t="shared" si="144"/>
        <v>0</v>
      </c>
      <c r="DY118" s="107">
        <f t="shared" si="145"/>
        <v>0</v>
      </c>
      <c r="DZ118" s="107">
        <f t="shared" si="146"/>
        <v>0</v>
      </c>
      <c r="EA118" s="107">
        <f t="shared" si="147"/>
        <v>0</v>
      </c>
      <c r="EB118" s="107">
        <f t="shared" si="148"/>
        <v>0</v>
      </c>
      <c r="EC118" s="107">
        <f t="shared" si="149"/>
        <v>0</v>
      </c>
      <c r="ED118" s="107">
        <f t="shared" si="150"/>
        <v>0</v>
      </c>
      <c r="EE118" s="107">
        <f t="shared" si="151"/>
        <v>0</v>
      </c>
      <c r="EF118" s="107">
        <f t="shared" si="152"/>
        <v>0</v>
      </c>
      <c r="EG118" s="107">
        <f t="shared" si="153"/>
        <v>0</v>
      </c>
      <c r="EH118" s="107">
        <f t="shared" si="158"/>
        <v>0</v>
      </c>
      <c r="EI118" s="107">
        <f t="shared" si="159"/>
        <v>0</v>
      </c>
      <c r="EJ118" s="107">
        <f t="shared" si="160"/>
        <v>0</v>
      </c>
      <c r="EK118" s="107">
        <f t="shared" si="161"/>
        <v>0</v>
      </c>
      <c r="EL118" s="107">
        <f t="shared" si="162"/>
        <v>0</v>
      </c>
      <c r="EM118" s="107">
        <f t="shared" si="163"/>
        <v>0</v>
      </c>
      <c r="EN118" s="107">
        <f t="shared" si="164"/>
        <v>0</v>
      </c>
      <c r="EO118" s="107">
        <f t="shared" si="165"/>
        <v>0</v>
      </c>
      <c r="EP118" s="107">
        <f t="shared" si="166"/>
        <v>0</v>
      </c>
      <c r="EQ118" s="107">
        <f t="shared" si="167"/>
        <v>0</v>
      </c>
    </row>
    <row r="119" spans="2:147" x14ac:dyDescent="0.2">
      <c r="B119" s="126">
        <f t="shared" si="97"/>
        <v>1</v>
      </c>
      <c r="C119" s="126" t="str">
        <f t="shared" ca="1" si="154"/>
        <v/>
      </c>
      <c r="D119" s="126" t="str">
        <f t="shared" ca="1" si="98"/>
        <v/>
      </c>
      <c r="E119" s="126"/>
      <c r="F119" s="127" t="str">
        <f ca="1">OFFSET(prihlasky!$H$1,$CB119,0)</f>
        <v/>
      </c>
      <c r="G119" s="127" t="str">
        <f ca="1">IF(OFFSET(prihlasky!$B$1,$CB119,0)="","",(OFFSET(prihlasky!$B$1,$CB119,0)))</f>
        <v/>
      </c>
      <c r="H119" s="127">
        <f ca="1">OFFSET(prihlasky!$I$1,$CB119,0)</f>
        <v>0</v>
      </c>
      <c r="I119" s="127" t="str">
        <f ca="1">UPPER(OFFSET(prihlasky!$A$1,$CB119,0))</f>
        <v/>
      </c>
      <c r="J119" s="127">
        <f t="shared" si="99"/>
        <v>0</v>
      </c>
      <c r="K119" s="159">
        <f t="shared" si="155"/>
        <v>0</v>
      </c>
      <c r="L119" s="131">
        <f t="shared" ca="1" si="100"/>
        <v>0</v>
      </c>
      <c r="M119" s="130" t="str">
        <f ca="1">IF(OR(K119=0,ISERROR(MATCH(I119,TKoef!E:E,0))),"",MATCH(I119,TKoef!E:E,0)-1)</f>
        <v/>
      </c>
      <c r="N119" s="129" t="str">
        <f ca="1">IF(M119="","",OFFSET(TKoef!$B$1,M119,0))</f>
        <v/>
      </c>
      <c r="O119" s="22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209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71">
        <f t="shared" si="101"/>
        <v>0</v>
      </c>
      <c r="BZ119" s="26">
        <f t="shared" si="102"/>
        <v>0</v>
      </c>
      <c r="CB119" s="39">
        <v>111</v>
      </c>
      <c r="CC119" s="16">
        <f t="shared" si="156"/>
        <v>0</v>
      </c>
      <c r="CD119" s="51">
        <f t="shared" ca="1" si="168"/>
        <v>0</v>
      </c>
      <c r="CE119" s="51">
        <f t="shared" ca="1" si="168"/>
        <v>0</v>
      </c>
      <c r="CF119" s="51">
        <f t="shared" ca="1" si="168"/>
        <v>0</v>
      </c>
      <c r="CG119" s="51">
        <f t="shared" ca="1" si="103"/>
        <v>0</v>
      </c>
      <c r="CH119" s="51"/>
      <c r="CI119" s="195">
        <f t="shared" si="104"/>
        <v>0</v>
      </c>
      <c r="CJ119" s="195">
        <f t="shared" si="105"/>
        <v>0</v>
      </c>
      <c r="CK119" s="195">
        <f t="shared" si="106"/>
        <v>0</v>
      </c>
      <c r="CL119" s="195">
        <f t="shared" si="107"/>
        <v>0</v>
      </c>
      <c r="CM119" s="195">
        <f t="shared" si="108"/>
        <v>0</v>
      </c>
      <c r="CN119" s="195">
        <f t="shared" si="109"/>
        <v>0</v>
      </c>
      <c r="CO119" s="195">
        <f t="shared" si="110"/>
        <v>0</v>
      </c>
      <c r="CP119" s="195">
        <f t="shared" si="111"/>
        <v>0</v>
      </c>
      <c r="CQ119" s="195">
        <f t="shared" si="112"/>
        <v>0</v>
      </c>
      <c r="CR119" s="195">
        <f t="shared" si="113"/>
        <v>0</v>
      </c>
      <c r="CT119" s="107">
        <f t="shared" si="114"/>
        <v>0</v>
      </c>
      <c r="CU119" s="107">
        <f t="shared" si="115"/>
        <v>0</v>
      </c>
      <c r="CV119" s="107">
        <f t="shared" si="116"/>
        <v>0</v>
      </c>
      <c r="CW119" s="107">
        <f t="shared" si="117"/>
        <v>0</v>
      </c>
      <c r="CX119" s="107">
        <f t="shared" si="118"/>
        <v>0</v>
      </c>
      <c r="CY119" s="107">
        <f t="shared" si="119"/>
        <v>0</v>
      </c>
      <c r="CZ119" s="107">
        <f t="shared" si="120"/>
        <v>0</v>
      </c>
      <c r="DA119" s="107">
        <f t="shared" si="121"/>
        <v>0</v>
      </c>
      <c r="DB119" s="107">
        <f t="shared" si="122"/>
        <v>0</v>
      </c>
      <c r="DC119" s="107">
        <f t="shared" si="123"/>
        <v>0</v>
      </c>
      <c r="DD119" s="107">
        <f t="shared" si="124"/>
        <v>0</v>
      </c>
      <c r="DE119" s="107">
        <f t="shared" si="125"/>
        <v>0</v>
      </c>
      <c r="DF119" s="107">
        <f t="shared" si="126"/>
        <v>0</v>
      </c>
      <c r="DG119" s="107">
        <f t="shared" si="127"/>
        <v>0</v>
      </c>
      <c r="DH119" s="107">
        <f t="shared" si="128"/>
        <v>0</v>
      </c>
      <c r="DI119" s="107">
        <f t="shared" si="129"/>
        <v>0</v>
      </c>
      <c r="DJ119" s="107">
        <f t="shared" si="130"/>
        <v>0</v>
      </c>
      <c r="DK119" s="107">
        <f t="shared" si="131"/>
        <v>0</v>
      </c>
      <c r="DL119" s="107">
        <f t="shared" si="132"/>
        <v>0</v>
      </c>
      <c r="DM119" s="107">
        <f t="shared" si="133"/>
        <v>0</v>
      </c>
      <c r="DN119" s="107">
        <f t="shared" si="134"/>
        <v>0</v>
      </c>
      <c r="DO119" s="107">
        <f t="shared" si="135"/>
        <v>0</v>
      </c>
      <c r="DP119" s="107">
        <f t="shared" si="136"/>
        <v>0</v>
      </c>
      <c r="DQ119" s="107">
        <f t="shared" si="137"/>
        <v>0</v>
      </c>
      <c r="DR119" s="107">
        <f t="shared" si="138"/>
        <v>0</v>
      </c>
      <c r="DS119" s="107">
        <f t="shared" si="139"/>
        <v>0</v>
      </c>
      <c r="DT119" s="107">
        <f t="shared" si="140"/>
        <v>0</v>
      </c>
      <c r="DU119" s="107">
        <f t="shared" si="141"/>
        <v>0</v>
      </c>
      <c r="DV119" s="107">
        <f t="shared" si="142"/>
        <v>0</v>
      </c>
      <c r="DW119" s="107">
        <f t="shared" si="143"/>
        <v>0</v>
      </c>
      <c r="DX119" s="107">
        <f t="shared" si="144"/>
        <v>0</v>
      </c>
      <c r="DY119" s="107">
        <f t="shared" si="145"/>
        <v>0</v>
      </c>
      <c r="DZ119" s="107">
        <f t="shared" si="146"/>
        <v>0</v>
      </c>
      <c r="EA119" s="107">
        <f t="shared" si="147"/>
        <v>0</v>
      </c>
      <c r="EB119" s="107">
        <f t="shared" si="148"/>
        <v>0</v>
      </c>
      <c r="EC119" s="107">
        <f t="shared" si="149"/>
        <v>0</v>
      </c>
      <c r="ED119" s="107">
        <f t="shared" si="150"/>
        <v>0</v>
      </c>
      <c r="EE119" s="107">
        <f t="shared" si="151"/>
        <v>0</v>
      </c>
      <c r="EF119" s="107">
        <f t="shared" si="152"/>
        <v>0</v>
      </c>
      <c r="EG119" s="107">
        <f t="shared" si="153"/>
        <v>0</v>
      </c>
      <c r="EH119" s="107">
        <f t="shared" si="158"/>
        <v>0</v>
      </c>
      <c r="EI119" s="107">
        <f t="shared" si="159"/>
        <v>0</v>
      </c>
      <c r="EJ119" s="107">
        <f t="shared" si="160"/>
        <v>0</v>
      </c>
      <c r="EK119" s="107">
        <f t="shared" si="161"/>
        <v>0</v>
      </c>
      <c r="EL119" s="107">
        <f t="shared" si="162"/>
        <v>0</v>
      </c>
      <c r="EM119" s="107">
        <f t="shared" si="163"/>
        <v>0</v>
      </c>
      <c r="EN119" s="107">
        <f t="shared" si="164"/>
        <v>0</v>
      </c>
      <c r="EO119" s="107">
        <f t="shared" si="165"/>
        <v>0</v>
      </c>
      <c r="EP119" s="107">
        <f t="shared" si="166"/>
        <v>0</v>
      </c>
      <c r="EQ119" s="107">
        <f t="shared" si="167"/>
        <v>0</v>
      </c>
    </row>
    <row r="120" spans="2:147" x14ac:dyDescent="0.2">
      <c r="B120" s="126">
        <f t="shared" si="97"/>
        <v>1</v>
      </c>
      <c r="C120" s="126" t="str">
        <f t="shared" ca="1" si="154"/>
        <v/>
      </c>
      <c r="D120" s="126" t="str">
        <f t="shared" ca="1" si="98"/>
        <v/>
      </c>
      <c r="E120" s="126"/>
      <c r="F120" s="127" t="str">
        <f ca="1">OFFSET(prihlasky!$H$1,$CB120,0)</f>
        <v/>
      </c>
      <c r="G120" s="127" t="str">
        <f ca="1">IF(OFFSET(prihlasky!$B$1,$CB120,0)="","",(OFFSET(prihlasky!$B$1,$CB120,0)))</f>
        <v/>
      </c>
      <c r="H120" s="127">
        <f ca="1">OFFSET(prihlasky!$I$1,$CB120,0)</f>
        <v>0</v>
      </c>
      <c r="I120" s="127" t="str">
        <f ca="1">UPPER(OFFSET(prihlasky!$A$1,$CB120,0))</f>
        <v/>
      </c>
      <c r="J120" s="127">
        <f t="shared" si="99"/>
        <v>0</v>
      </c>
      <c r="K120" s="159">
        <f t="shared" si="155"/>
        <v>0</v>
      </c>
      <c r="L120" s="131">
        <f t="shared" ca="1" si="100"/>
        <v>0</v>
      </c>
      <c r="M120" s="130" t="str">
        <f ca="1">IF(OR(K120=0,ISERROR(MATCH(I120,TKoef!E:E,0))),"",MATCH(I120,TKoef!E:E,0)-1)</f>
        <v/>
      </c>
      <c r="N120" s="129" t="str">
        <f ca="1">IF(M120="","",OFFSET(TKoef!$B$1,M120,0))</f>
        <v/>
      </c>
      <c r="O120" s="22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209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71">
        <f t="shared" si="101"/>
        <v>0</v>
      </c>
      <c r="BZ120" s="26">
        <f t="shared" si="102"/>
        <v>0</v>
      </c>
      <c r="CB120" s="39">
        <v>112</v>
      </c>
      <c r="CC120" s="16">
        <f t="shared" si="156"/>
        <v>0</v>
      </c>
      <c r="CD120" s="51">
        <f t="shared" ca="1" si="168"/>
        <v>0</v>
      </c>
      <c r="CE120" s="51">
        <f t="shared" ca="1" si="168"/>
        <v>0</v>
      </c>
      <c r="CF120" s="51">
        <f t="shared" ca="1" si="168"/>
        <v>0</v>
      </c>
      <c r="CG120" s="51">
        <f t="shared" ca="1" si="103"/>
        <v>0</v>
      </c>
      <c r="CH120" s="51"/>
      <c r="CI120" s="195">
        <f t="shared" si="104"/>
        <v>0</v>
      </c>
      <c r="CJ120" s="195">
        <f t="shared" si="105"/>
        <v>0</v>
      </c>
      <c r="CK120" s="195">
        <f t="shared" si="106"/>
        <v>0</v>
      </c>
      <c r="CL120" s="195">
        <f t="shared" si="107"/>
        <v>0</v>
      </c>
      <c r="CM120" s="195">
        <f t="shared" si="108"/>
        <v>0</v>
      </c>
      <c r="CN120" s="195">
        <f t="shared" si="109"/>
        <v>0</v>
      </c>
      <c r="CO120" s="195">
        <f t="shared" si="110"/>
        <v>0</v>
      </c>
      <c r="CP120" s="195">
        <f t="shared" si="111"/>
        <v>0</v>
      </c>
      <c r="CQ120" s="195">
        <f t="shared" si="112"/>
        <v>0</v>
      </c>
      <c r="CR120" s="195">
        <f t="shared" si="113"/>
        <v>0</v>
      </c>
      <c r="CT120" s="107">
        <f t="shared" si="114"/>
        <v>0</v>
      </c>
      <c r="CU120" s="107">
        <f t="shared" si="115"/>
        <v>0</v>
      </c>
      <c r="CV120" s="107">
        <f t="shared" si="116"/>
        <v>0</v>
      </c>
      <c r="CW120" s="107">
        <f t="shared" si="117"/>
        <v>0</v>
      </c>
      <c r="CX120" s="107">
        <f t="shared" si="118"/>
        <v>0</v>
      </c>
      <c r="CY120" s="107">
        <f t="shared" si="119"/>
        <v>0</v>
      </c>
      <c r="CZ120" s="107">
        <f t="shared" si="120"/>
        <v>0</v>
      </c>
      <c r="DA120" s="107">
        <f t="shared" si="121"/>
        <v>0</v>
      </c>
      <c r="DB120" s="107">
        <f t="shared" si="122"/>
        <v>0</v>
      </c>
      <c r="DC120" s="107">
        <f t="shared" si="123"/>
        <v>0</v>
      </c>
      <c r="DD120" s="107">
        <f t="shared" si="124"/>
        <v>0</v>
      </c>
      <c r="DE120" s="107">
        <f t="shared" si="125"/>
        <v>0</v>
      </c>
      <c r="DF120" s="107">
        <f t="shared" si="126"/>
        <v>0</v>
      </c>
      <c r="DG120" s="107">
        <f t="shared" si="127"/>
        <v>0</v>
      </c>
      <c r="DH120" s="107">
        <f t="shared" si="128"/>
        <v>0</v>
      </c>
      <c r="DI120" s="107">
        <f t="shared" si="129"/>
        <v>0</v>
      </c>
      <c r="DJ120" s="107">
        <f t="shared" si="130"/>
        <v>0</v>
      </c>
      <c r="DK120" s="107">
        <f t="shared" si="131"/>
        <v>0</v>
      </c>
      <c r="DL120" s="107">
        <f t="shared" si="132"/>
        <v>0</v>
      </c>
      <c r="DM120" s="107">
        <f t="shared" si="133"/>
        <v>0</v>
      </c>
      <c r="DN120" s="107">
        <f t="shared" si="134"/>
        <v>0</v>
      </c>
      <c r="DO120" s="107">
        <f t="shared" si="135"/>
        <v>0</v>
      </c>
      <c r="DP120" s="107">
        <f t="shared" si="136"/>
        <v>0</v>
      </c>
      <c r="DQ120" s="107">
        <f t="shared" si="137"/>
        <v>0</v>
      </c>
      <c r="DR120" s="107">
        <f t="shared" si="138"/>
        <v>0</v>
      </c>
      <c r="DS120" s="107">
        <f t="shared" si="139"/>
        <v>0</v>
      </c>
      <c r="DT120" s="107">
        <f t="shared" si="140"/>
        <v>0</v>
      </c>
      <c r="DU120" s="107">
        <f t="shared" si="141"/>
        <v>0</v>
      </c>
      <c r="DV120" s="107">
        <f t="shared" si="142"/>
        <v>0</v>
      </c>
      <c r="DW120" s="107">
        <f t="shared" si="143"/>
        <v>0</v>
      </c>
      <c r="DX120" s="107">
        <f t="shared" si="144"/>
        <v>0</v>
      </c>
      <c r="DY120" s="107">
        <f t="shared" si="145"/>
        <v>0</v>
      </c>
      <c r="DZ120" s="107">
        <f t="shared" si="146"/>
        <v>0</v>
      </c>
      <c r="EA120" s="107">
        <f t="shared" si="147"/>
        <v>0</v>
      </c>
      <c r="EB120" s="107">
        <f t="shared" si="148"/>
        <v>0</v>
      </c>
      <c r="EC120" s="107">
        <f t="shared" si="149"/>
        <v>0</v>
      </c>
      <c r="ED120" s="107">
        <f t="shared" si="150"/>
        <v>0</v>
      </c>
      <c r="EE120" s="107">
        <f t="shared" si="151"/>
        <v>0</v>
      </c>
      <c r="EF120" s="107">
        <f t="shared" si="152"/>
        <v>0</v>
      </c>
      <c r="EG120" s="107">
        <f t="shared" si="153"/>
        <v>0</v>
      </c>
      <c r="EH120" s="107">
        <f t="shared" si="158"/>
        <v>0</v>
      </c>
      <c r="EI120" s="107">
        <f t="shared" si="159"/>
        <v>0</v>
      </c>
      <c r="EJ120" s="107">
        <f t="shared" si="160"/>
        <v>0</v>
      </c>
      <c r="EK120" s="107">
        <f t="shared" si="161"/>
        <v>0</v>
      </c>
      <c r="EL120" s="107">
        <f t="shared" si="162"/>
        <v>0</v>
      </c>
      <c r="EM120" s="107">
        <f t="shared" si="163"/>
        <v>0</v>
      </c>
      <c r="EN120" s="107">
        <f t="shared" si="164"/>
        <v>0</v>
      </c>
      <c r="EO120" s="107">
        <f t="shared" si="165"/>
        <v>0</v>
      </c>
      <c r="EP120" s="107">
        <f t="shared" si="166"/>
        <v>0</v>
      </c>
      <c r="EQ120" s="107">
        <f t="shared" si="167"/>
        <v>0</v>
      </c>
    </row>
    <row r="121" spans="2:147" x14ac:dyDescent="0.2">
      <c r="B121" s="126">
        <f t="shared" si="97"/>
        <v>1</v>
      </c>
      <c r="C121" s="126" t="str">
        <f t="shared" ca="1" si="154"/>
        <v/>
      </c>
      <c r="D121" s="126" t="str">
        <f t="shared" ca="1" si="98"/>
        <v/>
      </c>
      <c r="E121" s="126"/>
      <c r="F121" s="127" t="str">
        <f ca="1">OFFSET(prihlasky!$H$1,$CB121,0)</f>
        <v/>
      </c>
      <c r="G121" s="127" t="str">
        <f ca="1">IF(OFFSET(prihlasky!$B$1,$CB121,0)="","",(OFFSET(prihlasky!$B$1,$CB121,0)))</f>
        <v/>
      </c>
      <c r="H121" s="127">
        <f ca="1">OFFSET(prihlasky!$I$1,$CB121,0)</f>
        <v>0</v>
      </c>
      <c r="I121" s="127" t="str">
        <f ca="1">UPPER(OFFSET(prihlasky!$A$1,$CB121,0))</f>
        <v/>
      </c>
      <c r="J121" s="127">
        <f t="shared" si="99"/>
        <v>0</v>
      </c>
      <c r="K121" s="159">
        <f t="shared" si="155"/>
        <v>0</v>
      </c>
      <c r="L121" s="131">
        <f t="shared" ca="1" si="100"/>
        <v>0</v>
      </c>
      <c r="M121" s="130" t="str">
        <f ca="1">IF(OR(K121=0,ISERROR(MATCH(I121,TKoef!E:E,0))),"",MATCH(I121,TKoef!E:E,0)-1)</f>
        <v/>
      </c>
      <c r="N121" s="129" t="str">
        <f ca="1">IF(M121="","",OFFSET(TKoef!$B$1,M121,0))</f>
        <v/>
      </c>
      <c r="O121" s="22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209"/>
      <c r="BO121" s="160"/>
      <c r="BP121" s="160"/>
      <c r="BQ121" s="160"/>
      <c r="BR121" s="160"/>
      <c r="BS121" s="160"/>
      <c r="BT121" s="160"/>
      <c r="BU121" s="160"/>
      <c r="BV121" s="160"/>
      <c r="BW121" s="160"/>
      <c r="BX121" s="160"/>
      <c r="BY121" s="71">
        <f t="shared" si="101"/>
        <v>0</v>
      </c>
      <c r="BZ121" s="26">
        <f t="shared" si="102"/>
        <v>0</v>
      </c>
      <c r="CB121" s="39">
        <v>113</v>
      </c>
      <c r="CC121" s="16">
        <f t="shared" si="156"/>
        <v>0</v>
      </c>
      <c r="CD121" s="51">
        <f t="shared" ca="1" si="168"/>
        <v>0</v>
      </c>
      <c r="CE121" s="51">
        <f t="shared" ca="1" si="168"/>
        <v>0</v>
      </c>
      <c r="CF121" s="51">
        <f t="shared" ca="1" si="168"/>
        <v>0</v>
      </c>
      <c r="CG121" s="51">
        <f t="shared" ca="1" si="103"/>
        <v>0</v>
      </c>
      <c r="CH121" s="51"/>
      <c r="CI121" s="195">
        <f t="shared" si="104"/>
        <v>0</v>
      </c>
      <c r="CJ121" s="195">
        <f t="shared" si="105"/>
        <v>0</v>
      </c>
      <c r="CK121" s="195">
        <f t="shared" si="106"/>
        <v>0</v>
      </c>
      <c r="CL121" s="195">
        <f t="shared" si="107"/>
        <v>0</v>
      </c>
      <c r="CM121" s="195">
        <f t="shared" si="108"/>
        <v>0</v>
      </c>
      <c r="CN121" s="195">
        <f t="shared" si="109"/>
        <v>0</v>
      </c>
      <c r="CO121" s="195">
        <f t="shared" si="110"/>
        <v>0</v>
      </c>
      <c r="CP121" s="195">
        <f t="shared" si="111"/>
        <v>0</v>
      </c>
      <c r="CQ121" s="195">
        <f t="shared" si="112"/>
        <v>0</v>
      </c>
      <c r="CR121" s="195">
        <f t="shared" si="113"/>
        <v>0</v>
      </c>
      <c r="CT121" s="107">
        <f t="shared" si="114"/>
        <v>0</v>
      </c>
      <c r="CU121" s="107">
        <f t="shared" si="115"/>
        <v>0</v>
      </c>
      <c r="CV121" s="107">
        <f t="shared" si="116"/>
        <v>0</v>
      </c>
      <c r="CW121" s="107">
        <f t="shared" si="117"/>
        <v>0</v>
      </c>
      <c r="CX121" s="107">
        <f t="shared" si="118"/>
        <v>0</v>
      </c>
      <c r="CY121" s="107">
        <f t="shared" si="119"/>
        <v>0</v>
      </c>
      <c r="CZ121" s="107">
        <f t="shared" si="120"/>
        <v>0</v>
      </c>
      <c r="DA121" s="107">
        <f t="shared" si="121"/>
        <v>0</v>
      </c>
      <c r="DB121" s="107">
        <f t="shared" si="122"/>
        <v>0</v>
      </c>
      <c r="DC121" s="107">
        <f t="shared" si="123"/>
        <v>0</v>
      </c>
      <c r="DD121" s="107">
        <f t="shared" si="124"/>
        <v>0</v>
      </c>
      <c r="DE121" s="107">
        <f t="shared" si="125"/>
        <v>0</v>
      </c>
      <c r="DF121" s="107">
        <f t="shared" si="126"/>
        <v>0</v>
      </c>
      <c r="DG121" s="107">
        <f t="shared" si="127"/>
        <v>0</v>
      </c>
      <c r="DH121" s="107">
        <f t="shared" si="128"/>
        <v>0</v>
      </c>
      <c r="DI121" s="107">
        <f t="shared" si="129"/>
        <v>0</v>
      </c>
      <c r="DJ121" s="107">
        <f t="shared" si="130"/>
        <v>0</v>
      </c>
      <c r="DK121" s="107">
        <f t="shared" si="131"/>
        <v>0</v>
      </c>
      <c r="DL121" s="107">
        <f t="shared" si="132"/>
        <v>0</v>
      </c>
      <c r="DM121" s="107">
        <f t="shared" si="133"/>
        <v>0</v>
      </c>
      <c r="DN121" s="107">
        <f t="shared" si="134"/>
        <v>0</v>
      </c>
      <c r="DO121" s="107">
        <f t="shared" si="135"/>
        <v>0</v>
      </c>
      <c r="DP121" s="107">
        <f t="shared" si="136"/>
        <v>0</v>
      </c>
      <c r="DQ121" s="107">
        <f t="shared" si="137"/>
        <v>0</v>
      </c>
      <c r="DR121" s="107">
        <f t="shared" si="138"/>
        <v>0</v>
      </c>
      <c r="DS121" s="107">
        <f t="shared" si="139"/>
        <v>0</v>
      </c>
      <c r="DT121" s="107">
        <f t="shared" si="140"/>
        <v>0</v>
      </c>
      <c r="DU121" s="107">
        <f t="shared" si="141"/>
        <v>0</v>
      </c>
      <c r="DV121" s="107">
        <f t="shared" si="142"/>
        <v>0</v>
      </c>
      <c r="DW121" s="107">
        <f t="shared" si="143"/>
        <v>0</v>
      </c>
      <c r="DX121" s="107">
        <f t="shared" si="144"/>
        <v>0</v>
      </c>
      <c r="DY121" s="107">
        <f t="shared" si="145"/>
        <v>0</v>
      </c>
      <c r="DZ121" s="107">
        <f t="shared" si="146"/>
        <v>0</v>
      </c>
      <c r="EA121" s="107">
        <f t="shared" si="147"/>
        <v>0</v>
      </c>
      <c r="EB121" s="107">
        <f t="shared" si="148"/>
        <v>0</v>
      </c>
      <c r="EC121" s="107">
        <f t="shared" si="149"/>
        <v>0</v>
      </c>
      <c r="ED121" s="107">
        <f t="shared" si="150"/>
        <v>0</v>
      </c>
      <c r="EE121" s="107">
        <f t="shared" si="151"/>
        <v>0</v>
      </c>
      <c r="EF121" s="107">
        <f t="shared" si="152"/>
        <v>0</v>
      </c>
      <c r="EG121" s="107">
        <f t="shared" si="153"/>
        <v>0</v>
      </c>
      <c r="EH121" s="107">
        <f t="shared" si="158"/>
        <v>0</v>
      </c>
      <c r="EI121" s="107">
        <f t="shared" si="159"/>
        <v>0</v>
      </c>
      <c r="EJ121" s="107">
        <f t="shared" si="160"/>
        <v>0</v>
      </c>
      <c r="EK121" s="107">
        <f t="shared" si="161"/>
        <v>0</v>
      </c>
      <c r="EL121" s="107">
        <f t="shared" si="162"/>
        <v>0</v>
      </c>
      <c r="EM121" s="107">
        <f t="shared" si="163"/>
        <v>0</v>
      </c>
      <c r="EN121" s="107">
        <f t="shared" si="164"/>
        <v>0</v>
      </c>
      <c r="EO121" s="107">
        <f t="shared" si="165"/>
        <v>0</v>
      </c>
      <c r="EP121" s="107">
        <f t="shared" si="166"/>
        <v>0</v>
      </c>
      <c r="EQ121" s="107">
        <f t="shared" si="167"/>
        <v>0</v>
      </c>
    </row>
    <row r="122" spans="2:147" x14ac:dyDescent="0.2">
      <c r="B122" s="126">
        <f t="shared" si="97"/>
        <v>1</v>
      </c>
      <c r="C122" s="126" t="str">
        <f t="shared" ca="1" si="154"/>
        <v/>
      </c>
      <c r="D122" s="126" t="str">
        <f t="shared" ca="1" si="98"/>
        <v/>
      </c>
      <c r="E122" s="126"/>
      <c r="F122" s="127" t="str">
        <f ca="1">OFFSET(prihlasky!$H$1,$CB122,0)</f>
        <v/>
      </c>
      <c r="G122" s="127" t="str">
        <f ca="1">IF(OFFSET(prihlasky!$B$1,$CB122,0)="","",(OFFSET(prihlasky!$B$1,$CB122,0)))</f>
        <v/>
      </c>
      <c r="H122" s="127">
        <f ca="1">OFFSET(prihlasky!$I$1,$CB122,0)</f>
        <v>0</v>
      </c>
      <c r="I122" s="127" t="str">
        <f ca="1">UPPER(OFFSET(prihlasky!$A$1,$CB122,0))</f>
        <v/>
      </c>
      <c r="J122" s="127">
        <f t="shared" si="99"/>
        <v>0</v>
      </c>
      <c r="K122" s="159">
        <f t="shared" si="155"/>
        <v>0</v>
      </c>
      <c r="L122" s="131">
        <f t="shared" ca="1" si="100"/>
        <v>0</v>
      </c>
      <c r="M122" s="130" t="str">
        <f ca="1">IF(OR(K122=0,ISERROR(MATCH(I122,TKoef!E:E,0))),"",MATCH(I122,TKoef!E:E,0)-1)</f>
        <v/>
      </c>
      <c r="N122" s="129" t="str">
        <f ca="1">IF(M122="","",OFFSET(TKoef!$B$1,M122,0))</f>
        <v/>
      </c>
      <c r="O122" s="22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209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71">
        <f t="shared" si="101"/>
        <v>0</v>
      </c>
      <c r="BZ122" s="26">
        <f t="shared" si="102"/>
        <v>0</v>
      </c>
      <c r="CB122" s="39">
        <v>114</v>
      </c>
      <c r="CC122" s="16">
        <f t="shared" si="156"/>
        <v>0</v>
      </c>
      <c r="CD122" s="51">
        <f t="shared" ca="1" si="168"/>
        <v>0</v>
      </c>
      <c r="CE122" s="51">
        <f t="shared" ca="1" si="168"/>
        <v>0</v>
      </c>
      <c r="CF122" s="51">
        <f t="shared" ca="1" si="168"/>
        <v>0</v>
      </c>
      <c r="CG122" s="51">
        <f t="shared" ca="1" si="103"/>
        <v>0</v>
      </c>
      <c r="CH122" s="51"/>
      <c r="CI122" s="195">
        <f t="shared" si="104"/>
        <v>0</v>
      </c>
      <c r="CJ122" s="195">
        <f t="shared" si="105"/>
        <v>0</v>
      </c>
      <c r="CK122" s="195">
        <f t="shared" si="106"/>
        <v>0</v>
      </c>
      <c r="CL122" s="195">
        <f t="shared" si="107"/>
        <v>0</v>
      </c>
      <c r="CM122" s="195">
        <f t="shared" si="108"/>
        <v>0</v>
      </c>
      <c r="CN122" s="195">
        <f t="shared" si="109"/>
        <v>0</v>
      </c>
      <c r="CO122" s="195">
        <f t="shared" si="110"/>
        <v>0</v>
      </c>
      <c r="CP122" s="195">
        <f t="shared" si="111"/>
        <v>0</v>
      </c>
      <c r="CQ122" s="195">
        <f t="shared" si="112"/>
        <v>0</v>
      </c>
      <c r="CR122" s="195">
        <f t="shared" si="113"/>
        <v>0</v>
      </c>
      <c r="CT122" s="107">
        <f t="shared" si="114"/>
        <v>0</v>
      </c>
      <c r="CU122" s="107">
        <f t="shared" si="115"/>
        <v>0</v>
      </c>
      <c r="CV122" s="107">
        <f t="shared" si="116"/>
        <v>0</v>
      </c>
      <c r="CW122" s="107">
        <f t="shared" si="117"/>
        <v>0</v>
      </c>
      <c r="CX122" s="107">
        <f t="shared" si="118"/>
        <v>0</v>
      </c>
      <c r="CY122" s="107">
        <f t="shared" si="119"/>
        <v>0</v>
      </c>
      <c r="CZ122" s="107">
        <f t="shared" si="120"/>
        <v>0</v>
      </c>
      <c r="DA122" s="107">
        <f t="shared" si="121"/>
        <v>0</v>
      </c>
      <c r="DB122" s="107">
        <f t="shared" si="122"/>
        <v>0</v>
      </c>
      <c r="DC122" s="107">
        <f t="shared" si="123"/>
        <v>0</v>
      </c>
      <c r="DD122" s="107">
        <f t="shared" si="124"/>
        <v>0</v>
      </c>
      <c r="DE122" s="107">
        <f t="shared" si="125"/>
        <v>0</v>
      </c>
      <c r="DF122" s="107">
        <f t="shared" si="126"/>
        <v>0</v>
      </c>
      <c r="DG122" s="107">
        <f t="shared" si="127"/>
        <v>0</v>
      </c>
      <c r="DH122" s="107">
        <f t="shared" si="128"/>
        <v>0</v>
      </c>
      <c r="DI122" s="107">
        <f t="shared" si="129"/>
        <v>0</v>
      </c>
      <c r="DJ122" s="107">
        <f t="shared" si="130"/>
        <v>0</v>
      </c>
      <c r="DK122" s="107">
        <f t="shared" si="131"/>
        <v>0</v>
      </c>
      <c r="DL122" s="107">
        <f t="shared" si="132"/>
        <v>0</v>
      </c>
      <c r="DM122" s="107">
        <f t="shared" si="133"/>
        <v>0</v>
      </c>
      <c r="DN122" s="107">
        <f t="shared" si="134"/>
        <v>0</v>
      </c>
      <c r="DO122" s="107">
        <f t="shared" si="135"/>
        <v>0</v>
      </c>
      <c r="DP122" s="107">
        <f t="shared" si="136"/>
        <v>0</v>
      </c>
      <c r="DQ122" s="107">
        <f t="shared" si="137"/>
        <v>0</v>
      </c>
      <c r="DR122" s="107">
        <f t="shared" si="138"/>
        <v>0</v>
      </c>
      <c r="DS122" s="107">
        <f t="shared" si="139"/>
        <v>0</v>
      </c>
      <c r="DT122" s="107">
        <f t="shared" si="140"/>
        <v>0</v>
      </c>
      <c r="DU122" s="107">
        <f t="shared" si="141"/>
        <v>0</v>
      </c>
      <c r="DV122" s="107">
        <f t="shared" si="142"/>
        <v>0</v>
      </c>
      <c r="DW122" s="107">
        <f t="shared" si="143"/>
        <v>0</v>
      </c>
      <c r="DX122" s="107">
        <f t="shared" si="144"/>
        <v>0</v>
      </c>
      <c r="DY122" s="107">
        <f t="shared" si="145"/>
        <v>0</v>
      </c>
      <c r="DZ122" s="107">
        <f t="shared" si="146"/>
        <v>0</v>
      </c>
      <c r="EA122" s="107">
        <f t="shared" si="147"/>
        <v>0</v>
      </c>
      <c r="EB122" s="107">
        <f t="shared" si="148"/>
        <v>0</v>
      </c>
      <c r="EC122" s="107">
        <f t="shared" si="149"/>
        <v>0</v>
      </c>
      <c r="ED122" s="107">
        <f t="shared" si="150"/>
        <v>0</v>
      </c>
      <c r="EE122" s="107">
        <f t="shared" si="151"/>
        <v>0</v>
      </c>
      <c r="EF122" s="107">
        <f t="shared" si="152"/>
        <v>0</v>
      </c>
      <c r="EG122" s="107">
        <f t="shared" si="153"/>
        <v>0</v>
      </c>
      <c r="EH122" s="107">
        <f t="shared" si="158"/>
        <v>0</v>
      </c>
      <c r="EI122" s="107">
        <f t="shared" si="159"/>
        <v>0</v>
      </c>
      <c r="EJ122" s="107">
        <f t="shared" si="160"/>
        <v>0</v>
      </c>
      <c r="EK122" s="107">
        <f t="shared" si="161"/>
        <v>0</v>
      </c>
      <c r="EL122" s="107">
        <f t="shared" si="162"/>
        <v>0</v>
      </c>
      <c r="EM122" s="107">
        <f t="shared" si="163"/>
        <v>0</v>
      </c>
      <c r="EN122" s="107">
        <f t="shared" si="164"/>
        <v>0</v>
      </c>
      <c r="EO122" s="107">
        <f t="shared" si="165"/>
        <v>0</v>
      </c>
      <c r="EP122" s="107">
        <f t="shared" si="166"/>
        <v>0</v>
      </c>
      <c r="EQ122" s="107">
        <f t="shared" si="167"/>
        <v>0</v>
      </c>
    </row>
    <row r="123" spans="2:147" x14ac:dyDescent="0.2">
      <c r="B123" s="126">
        <f t="shared" si="97"/>
        <v>1</v>
      </c>
      <c r="C123" s="126" t="str">
        <f t="shared" ca="1" si="154"/>
        <v/>
      </c>
      <c r="D123" s="126" t="str">
        <f t="shared" ca="1" si="98"/>
        <v/>
      </c>
      <c r="E123" s="126"/>
      <c r="F123" s="127" t="str">
        <f ca="1">OFFSET(prihlasky!$H$1,$CB123,0)</f>
        <v/>
      </c>
      <c r="G123" s="127" t="str">
        <f ca="1">IF(OFFSET(prihlasky!$B$1,$CB123,0)="","",(OFFSET(prihlasky!$B$1,$CB123,0)))</f>
        <v/>
      </c>
      <c r="H123" s="127">
        <f ca="1">OFFSET(prihlasky!$I$1,$CB123,0)</f>
        <v>0</v>
      </c>
      <c r="I123" s="127" t="str">
        <f ca="1">UPPER(OFFSET(prihlasky!$A$1,$CB123,0))</f>
        <v/>
      </c>
      <c r="J123" s="127">
        <f t="shared" si="99"/>
        <v>0</v>
      </c>
      <c r="K123" s="159">
        <f t="shared" si="155"/>
        <v>0</v>
      </c>
      <c r="L123" s="131">
        <f t="shared" ca="1" si="100"/>
        <v>0</v>
      </c>
      <c r="M123" s="130" t="str">
        <f ca="1">IF(OR(K123=0,ISERROR(MATCH(I123,TKoef!E:E,0))),"",MATCH(I123,TKoef!E:E,0)-1)</f>
        <v/>
      </c>
      <c r="N123" s="129" t="str">
        <f ca="1">IF(M123="","",OFFSET(TKoef!$B$1,M123,0))</f>
        <v/>
      </c>
      <c r="O123" s="22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209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71">
        <f t="shared" si="101"/>
        <v>0</v>
      </c>
      <c r="BZ123" s="26">
        <f t="shared" si="102"/>
        <v>0</v>
      </c>
      <c r="CB123" s="39">
        <v>115</v>
      </c>
      <c r="CC123" s="16">
        <f t="shared" si="156"/>
        <v>0</v>
      </c>
      <c r="CD123" s="51">
        <f t="shared" ca="1" si="168"/>
        <v>0</v>
      </c>
      <c r="CE123" s="51">
        <f t="shared" ca="1" si="168"/>
        <v>0</v>
      </c>
      <c r="CF123" s="51">
        <f t="shared" ca="1" si="168"/>
        <v>0</v>
      </c>
      <c r="CG123" s="51">
        <f t="shared" ca="1" si="103"/>
        <v>0</v>
      </c>
      <c r="CH123" s="51"/>
      <c r="CI123" s="195">
        <f t="shared" si="104"/>
        <v>0</v>
      </c>
      <c r="CJ123" s="195">
        <f t="shared" si="105"/>
        <v>0</v>
      </c>
      <c r="CK123" s="195">
        <f t="shared" si="106"/>
        <v>0</v>
      </c>
      <c r="CL123" s="195">
        <f t="shared" si="107"/>
        <v>0</v>
      </c>
      <c r="CM123" s="195">
        <f t="shared" si="108"/>
        <v>0</v>
      </c>
      <c r="CN123" s="195">
        <f t="shared" si="109"/>
        <v>0</v>
      </c>
      <c r="CO123" s="195">
        <f t="shared" si="110"/>
        <v>0</v>
      </c>
      <c r="CP123" s="195">
        <f t="shared" si="111"/>
        <v>0</v>
      </c>
      <c r="CQ123" s="195">
        <f t="shared" si="112"/>
        <v>0</v>
      </c>
      <c r="CR123" s="195">
        <f t="shared" si="113"/>
        <v>0</v>
      </c>
      <c r="CT123" s="107">
        <f t="shared" si="114"/>
        <v>0</v>
      </c>
      <c r="CU123" s="107">
        <f t="shared" si="115"/>
        <v>0</v>
      </c>
      <c r="CV123" s="107">
        <f t="shared" si="116"/>
        <v>0</v>
      </c>
      <c r="CW123" s="107">
        <f t="shared" si="117"/>
        <v>0</v>
      </c>
      <c r="CX123" s="107">
        <f t="shared" si="118"/>
        <v>0</v>
      </c>
      <c r="CY123" s="107">
        <f t="shared" si="119"/>
        <v>0</v>
      </c>
      <c r="CZ123" s="107">
        <f t="shared" si="120"/>
        <v>0</v>
      </c>
      <c r="DA123" s="107">
        <f t="shared" si="121"/>
        <v>0</v>
      </c>
      <c r="DB123" s="107">
        <f t="shared" si="122"/>
        <v>0</v>
      </c>
      <c r="DC123" s="107">
        <f t="shared" si="123"/>
        <v>0</v>
      </c>
      <c r="DD123" s="107">
        <f t="shared" si="124"/>
        <v>0</v>
      </c>
      <c r="DE123" s="107">
        <f t="shared" si="125"/>
        <v>0</v>
      </c>
      <c r="DF123" s="107">
        <f t="shared" si="126"/>
        <v>0</v>
      </c>
      <c r="DG123" s="107">
        <f t="shared" si="127"/>
        <v>0</v>
      </c>
      <c r="DH123" s="107">
        <f t="shared" si="128"/>
        <v>0</v>
      </c>
      <c r="DI123" s="107">
        <f t="shared" si="129"/>
        <v>0</v>
      </c>
      <c r="DJ123" s="107">
        <f t="shared" si="130"/>
        <v>0</v>
      </c>
      <c r="DK123" s="107">
        <f t="shared" si="131"/>
        <v>0</v>
      </c>
      <c r="DL123" s="107">
        <f t="shared" si="132"/>
        <v>0</v>
      </c>
      <c r="DM123" s="107">
        <f t="shared" si="133"/>
        <v>0</v>
      </c>
      <c r="DN123" s="107">
        <f t="shared" si="134"/>
        <v>0</v>
      </c>
      <c r="DO123" s="107">
        <f t="shared" si="135"/>
        <v>0</v>
      </c>
      <c r="DP123" s="107">
        <f t="shared" si="136"/>
        <v>0</v>
      </c>
      <c r="DQ123" s="107">
        <f t="shared" si="137"/>
        <v>0</v>
      </c>
      <c r="DR123" s="107">
        <f t="shared" si="138"/>
        <v>0</v>
      </c>
      <c r="DS123" s="107">
        <f t="shared" si="139"/>
        <v>0</v>
      </c>
      <c r="DT123" s="107">
        <f t="shared" si="140"/>
        <v>0</v>
      </c>
      <c r="DU123" s="107">
        <f t="shared" si="141"/>
        <v>0</v>
      </c>
      <c r="DV123" s="107">
        <f t="shared" si="142"/>
        <v>0</v>
      </c>
      <c r="DW123" s="107">
        <f t="shared" si="143"/>
        <v>0</v>
      </c>
      <c r="DX123" s="107">
        <f t="shared" si="144"/>
        <v>0</v>
      </c>
      <c r="DY123" s="107">
        <f t="shared" si="145"/>
        <v>0</v>
      </c>
      <c r="DZ123" s="107">
        <f t="shared" si="146"/>
        <v>0</v>
      </c>
      <c r="EA123" s="107">
        <f t="shared" si="147"/>
        <v>0</v>
      </c>
      <c r="EB123" s="107">
        <f t="shared" si="148"/>
        <v>0</v>
      </c>
      <c r="EC123" s="107">
        <f t="shared" si="149"/>
        <v>0</v>
      </c>
      <c r="ED123" s="107">
        <f t="shared" si="150"/>
        <v>0</v>
      </c>
      <c r="EE123" s="107">
        <f t="shared" si="151"/>
        <v>0</v>
      </c>
      <c r="EF123" s="107">
        <f t="shared" si="152"/>
        <v>0</v>
      </c>
      <c r="EG123" s="107">
        <f t="shared" si="153"/>
        <v>0</v>
      </c>
      <c r="EH123" s="107">
        <f t="shared" si="158"/>
        <v>0</v>
      </c>
      <c r="EI123" s="107">
        <f t="shared" si="159"/>
        <v>0</v>
      </c>
      <c r="EJ123" s="107">
        <f t="shared" si="160"/>
        <v>0</v>
      </c>
      <c r="EK123" s="107">
        <f t="shared" si="161"/>
        <v>0</v>
      </c>
      <c r="EL123" s="107">
        <f t="shared" si="162"/>
        <v>0</v>
      </c>
      <c r="EM123" s="107">
        <f t="shared" si="163"/>
        <v>0</v>
      </c>
      <c r="EN123" s="107">
        <f t="shared" si="164"/>
        <v>0</v>
      </c>
      <c r="EO123" s="107">
        <f t="shared" si="165"/>
        <v>0</v>
      </c>
      <c r="EP123" s="107">
        <f t="shared" si="166"/>
        <v>0</v>
      </c>
      <c r="EQ123" s="107">
        <f t="shared" si="167"/>
        <v>0</v>
      </c>
    </row>
    <row r="124" spans="2:147" x14ac:dyDescent="0.2">
      <c r="B124" s="126">
        <f t="shared" si="97"/>
        <v>1</v>
      </c>
      <c r="C124" s="126" t="str">
        <f t="shared" ca="1" si="154"/>
        <v/>
      </c>
      <c r="D124" s="126" t="str">
        <f t="shared" ca="1" si="98"/>
        <v/>
      </c>
      <c r="E124" s="126"/>
      <c r="F124" s="127" t="str">
        <f ca="1">OFFSET(prihlasky!$H$1,$CB124,0)</f>
        <v/>
      </c>
      <c r="G124" s="127" t="str">
        <f ca="1">IF(OFFSET(prihlasky!$B$1,$CB124,0)="","",(OFFSET(prihlasky!$B$1,$CB124,0)))</f>
        <v/>
      </c>
      <c r="H124" s="127">
        <f ca="1">OFFSET(prihlasky!$I$1,$CB124,0)</f>
        <v>0</v>
      </c>
      <c r="I124" s="127" t="str">
        <f ca="1">UPPER(OFFSET(prihlasky!$A$1,$CB124,0))</f>
        <v/>
      </c>
      <c r="J124" s="127">
        <f t="shared" si="99"/>
        <v>0</v>
      </c>
      <c r="K124" s="159">
        <f t="shared" si="155"/>
        <v>0</v>
      </c>
      <c r="L124" s="131">
        <f t="shared" ca="1" si="100"/>
        <v>0</v>
      </c>
      <c r="M124" s="130" t="str">
        <f ca="1">IF(OR(K124=0,ISERROR(MATCH(I124,TKoef!E:E,0))),"",MATCH(I124,TKoef!E:E,0)-1)</f>
        <v/>
      </c>
      <c r="N124" s="129" t="str">
        <f ca="1">IF(M124="","",OFFSET(TKoef!$B$1,M124,0))</f>
        <v/>
      </c>
      <c r="O124" s="22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209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71">
        <f t="shared" si="101"/>
        <v>0</v>
      </c>
      <c r="BZ124" s="26">
        <f t="shared" si="102"/>
        <v>0</v>
      </c>
      <c r="CB124" s="39">
        <v>116</v>
      </c>
      <c r="CC124" s="16">
        <f t="shared" si="156"/>
        <v>0</v>
      </c>
      <c r="CD124" s="51">
        <f t="shared" ca="1" si="168"/>
        <v>0</v>
      </c>
      <c r="CE124" s="51">
        <f t="shared" ca="1" si="168"/>
        <v>0</v>
      </c>
      <c r="CF124" s="51">
        <f t="shared" ca="1" si="168"/>
        <v>0</v>
      </c>
      <c r="CG124" s="51">
        <f t="shared" ca="1" si="103"/>
        <v>0</v>
      </c>
      <c r="CH124" s="51"/>
      <c r="CI124" s="195">
        <f t="shared" si="104"/>
        <v>0</v>
      </c>
      <c r="CJ124" s="195">
        <f t="shared" si="105"/>
        <v>0</v>
      </c>
      <c r="CK124" s="195">
        <f t="shared" si="106"/>
        <v>0</v>
      </c>
      <c r="CL124" s="195">
        <f t="shared" si="107"/>
        <v>0</v>
      </c>
      <c r="CM124" s="195">
        <f t="shared" si="108"/>
        <v>0</v>
      </c>
      <c r="CN124" s="195">
        <f t="shared" si="109"/>
        <v>0</v>
      </c>
      <c r="CO124" s="195">
        <f t="shared" si="110"/>
        <v>0</v>
      </c>
      <c r="CP124" s="195">
        <f t="shared" si="111"/>
        <v>0</v>
      </c>
      <c r="CQ124" s="195">
        <f t="shared" si="112"/>
        <v>0</v>
      </c>
      <c r="CR124" s="195">
        <f t="shared" si="113"/>
        <v>0</v>
      </c>
      <c r="CT124" s="107">
        <f t="shared" si="114"/>
        <v>0</v>
      </c>
      <c r="CU124" s="107">
        <f t="shared" si="115"/>
        <v>0</v>
      </c>
      <c r="CV124" s="107">
        <f t="shared" si="116"/>
        <v>0</v>
      </c>
      <c r="CW124" s="107">
        <f t="shared" si="117"/>
        <v>0</v>
      </c>
      <c r="CX124" s="107">
        <f t="shared" si="118"/>
        <v>0</v>
      </c>
      <c r="CY124" s="107">
        <f t="shared" si="119"/>
        <v>0</v>
      </c>
      <c r="CZ124" s="107">
        <f t="shared" si="120"/>
        <v>0</v>
      </c>
      <c r="DA124" s="107">
        <f t="shared" si="121"/>
        <v>0</v>
      </c>
      <c r="DB124" s="107">
        <f t="shared" si="122"/>
        <v>0</v>
      </c>
      <c r="DC124" s="107">
        <f t="shared" si="123"/>
        <v>0</v>
      </c>
      <c r="DD124" s="107">
        <f t="shared" si="124"/>
        <v>0</v>
      </c>
      <c r="DE124" s="107">
        <f t="shared" si="125"/>
        <v>0</v>
      </c>
      <c r="DF124" s="107">
        <f t="shared" si="126"/>
        <v>0</v>
      </c>
      <c r="DG124" s="107">
        <f t="shared" si="127"/>
        <v>0</v>
      </c>
      <c r="DH124" s="107">
        <f t="shared" si="128"/>
        <v>0</v>
      </c>
      <c r="DI124" s="107">
        <f t="shared" si="129"/>
        <v>0</v>
      </c>
      <c r="DJ124" s="107">
        <f t="shared" si="130"/>
        <v>0</v>
      </c>
      <c r="DK124" s="107">
        <f t="shared" si="131"/>
        <v>0</v>
      </c>
      <c r="DL124" s="107">
        <f t="shared" si="132"/>
        <v>0</v>
      </c>
      <c r="DM124" s="107">
        <f t="shared" si="133"/>
        <v>0</v>
      </c>
      <c r="DN124" s="107">
        <f t="shared" si="134"/>
        <v>0</v>
      </c>
      <c r="DO124" s="107">
        <f t="shared" si="135"/>
        <v>0</v>
      </c>
      <c r="DP124" s="107">
        <f t="shared" si="136"/>
        <v>0</v>
      </c>
      <c r="DQ124" s="107">
        <f t="shared" si="137"/>
        <v>0</v>
      </c>
      <c r="DR124" s="107">
        <f t="shared" si="138"/>
        <v>0</v>
      </c>
      <c r="DS124" s="107">
        <f t="shared" si="139"/>
        <v>0</v>
      </c>
      <c r="DT124" s="107">
        <f t="shared" si="140"/>
        <v>0</v>
      </c>
      <c r="DU124" s="107">
        <f t="shared" si="141"/>
        <v>0</v>
      </c>
      <c r="DV124" s="107">
        <f t="shared" si="142"/>
        <v>0</v>
      </c>
      <c r="DW124" s="107">
        <f t="shared" si="143"/>
        <v>0</v>
      </c>
      <c r="DX124" s="107">
        <f t="shared" si="144"/>
        <v>0</v>
      </c>
      <c r="DY124" s="107">
        <f t="shared" si="145"/>
        <v>0</v>
      </c>
      <c r="DZ124" s="107">
        <f t="shared" si="146"/>
        <v>0</v>
      </c>
      <c r="EA124" s="107">
        <f t="shared" si="147"/>
        <v>0</v>
      </c>
      <c r="EB124" s="107">
        <f t="shared" si="148"/>
        <v>0</v>
      </c>
      <c r="EC124" s="107">
        <f t="shared" si="149"/>
        <v>0</v>
      </c>
      <c r="ED124" s="107">
        <f t="shared" si="150"/>
        <v>0</v>
      </c>
      <c r="EE124" s="107">
        <f t="shared" si="151"/>
        <v>0</v>
      </c>
      <c r="EF124" s="107">
        <f t="shared" si="152"/>
        <v>0</v>
      </c>
      <c r="EG124" s="107">
        <f t="shared" si="153"/>
        <v>0</v>
      </c>
      <c r="EH124" s="107">
        <f t="shared" si="158"/>
        <v>0</v>
      </c>
      <c r="EI124" s="107">
        <f t="shared" si="159"/>
        <v>0</v>
      </c>
      <c r="EJ124" s="107">
        <f t="shared" si="160"/>
        <v>0</v>
      </c>
      <c r="EK124" s="107">
        <f t="shared" si="161"/>
        <v>0</v>
      </c>
      <c r="EL124" s="107">
        <f t="shared" si="162"/>
        <v>0</v>
      </c>
      <c r="EM124" s="107">
        <f t="shared" si="163"/>
        <v>0</v>
      </c>
      <c r="EN124" s="107">
        <f t="shared" si="164"/>
        <v>0</v>
      </c>
      <c r="EO124" s="107">
        <f t="shared" si="165"/>
        <v>0</v>
      </c>
      <c r="EP124" s="107">
        <f t="shared" si="166"/>
        <v>0</v>
      </c>
      <c r="EQ124" s="107">
        <f t="shared" si="167"/>
        <v>0</v>
      </c>
    </row>
    <row r="125" spans="2:147" x14ac:dyDescent="0.2">
      <c r="B125" s="126">
        <f t="shared" si="97"/>
        <v>1</v>
      </c>
      <c r="C125" s="126" t="str">
        <f t="shared" ca="1" si="154"/>
        <v/>
      </c>
      <c r="D125" s="126" t="str">
        <f t="shared" ca="1" si="98"/>
        <v/>
      </c>
      <c r="E125" s="126"/>
      <c r="F125" s="127" t="str">
        <f ca="1">OFFSET(prihlasky!$H$1,$CB125,0)</f>
        <v/>
      </c>
      <c r="G125" s="127" t="str">
        <f ca="1">IF(OFFSET(prihlasky!$B$1,$CB125,0)="","",(OFFSET(prihlasky!$B$1,$CB125,0)))</f>
        <v/>
      </c>
      <c r="H125" s="127">
        <f ca="1">OFFSET(prihlasky!$I$1,$CB125,0)</f>
        <v>0</v>
      </c>
      <c r="I125" s="127" t="str">
        <f ca="1">UPPER(OFFSET(prihlasky!$A$1,$CB125,0))</f>
        <v/>
      </c>
      <c r="J125" s="127">
        <f t="shared" si="99"/>
        <v>0</v>
      </c>
      <c r="K125" s="159">
        <f t="shared" si="155"/>
        <v>0</v>
      </c>
      <c r="L125" s="131">
        <f t="shared" ca="1" si="100"/>
        <v>0</v>
      </c>
      <c r="M125" s="130" t="str">
        <f ca="1">IF(OR(K125=0,ISERROR(MATCH(I125,TKoef!E:E,0))),"",MATCH(I125,TKoef!E:E,0)-1)</f>
        <v/>
      </c>
      <c r="N125" s="129" t="str">
        <f ca="1">IF(M125="","",OFFSET(TKoef!$B$1,M125,0))</f>
        <v/>
      </c>
      <c r="O125" s="22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209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71">
        <f t="shared" si="101"/>
        <v>0</v>
      </c>
      <c r="BZ125" s="26">
        <f t="shared" si="102"/>
        <v>0</v>
      </c>
      <c r="CB125" s="39">
        <v>117</v>
      </c>
      <c r="CC125" s="16">
        <f t="shared" si="156"/>
        <v>0</v>
      </c>
      <c r="CD125" s="51">
        <f t="shared" ca="1" si="168"/>
        <v>0</v>
      </c>
      <c r="CE125" s="51">
        <f t="shared" ca="1" si="168"/>
        <v>0</v>
      </c>
      <c r="CF125" s="51">
        <f t="shared" ca="1" si="168"/>
        <v>0</v>
      </c>
      <c r="CG125" s="51">
        <f t="shared" ca="1" si="103"/>
        <v>0</v>
      </c>
      <c r="CH125" s="51"/>
      <c r="CI125" s="195">
        <f t="shared" si="104"/>
        <v>0</v>
      </c>
      <c r="CJ125" s="195">
        <f t="shared" si="105"/>
        <v>0</v>
      </c>
      <c r="CK125" s="195">
        <f t="shared" si="106"/>
        <v>0</v>
      </c>
      <c r="CL125" s="195">
        <f t="shared" si="107"/>
        <v>0</v>
      </c>
      <c r="CM125" s="195">
        <f t="shared" si="108"/>
        <v>0</v>
      </c>
      <c r="CN125" s="195">
        <f t="shared" si="109"/>
        <v>0</v>
      </c>
      <c r="CO125" s="195">
        <f t="shared" si="110"/>
        <v>0</v>
      </c>
      <c r="CP125" s="195">
        <f t="shared" si="111"/>
        <v>0</v>
      </c>
      <c r="CQ125" s="195">
        <f t="shared" si="112"/>
        <v>0</v>
      </c>
      <c r="CR125" s="195">
        <f t="shared" si="113"/>
        <v>0</v>
      </c>
      <c r="CT125" s="107">
        <f t="shared" si="114"/>
        <v>0</v>
      </c>
      <c r="CU125" s="107">
        <f t="shared" si="115"/>
        <v>0</v>
      </c>
      <c r="CV125" s="107">
        <f t="shared" si="116"/>
        <v>0</v>
      </c>
      <c r="CW125" s="107">
        <f t="shared" si="117"/>
        <v>0</v>
      </c>
      <c r="CX125" s="107">
        <f t="shared" si="118"/>
        <v>0</v>
      </c>
      <c r="CY125" s="107">
        <f t="shared" si="119"/>
        <v>0</v>
      </c>
      <c r="CZ125" s="107">
        <f t="shared" si="120"/>
        <v>0</v>
      </c>
      <c r="DA125" s="107">
        <f t="shared" si="121"/>
        <v>0</v>
      </c>
      <c r="DB125" s="107">
        <f t="shared" si="122"/>
        <v>0</v>
      </c>
      <c r="DC125" s="107">
        <f t="shared" si="123"/>
        <v>0</v>
      </c>
      <c r="DD125" s="107">
        <f t="shared" si="124"/>
        <v>0</v>
      </c>
      <c r="DE125" s="107">
        <f t="shared" si="125"/>
        <v>0</v>
      </c>
      <c r="DF125" s="107">
        <f t="shared" si="126"/>
        <v>0</v>
      </c>
      <c r="DG125" s="107">
        <f t="shared" si="127"/>
        <v>0</v>
      </c>
      <c r="DH125" s="107">
        <f t="shared" si="128"/>
        <v>0</v>
      </c>
      <c r="DI125" s="107">
        <f t="shared" si="129"/>
        <v>0</v>
      </c>
      <c r="DJ125" s="107">
        <f t="shared" si="130"/>
        <v>0</v>
      </c>
      <c r="DK125" s="107">
        <f t="shared" si="131"/>
        <v>0</v>
      </c>
      <c r="DL125" s="107">
        <f t="shared" si="132"/>
        <v>0</v>
      </c>
      <c r="DM125" s="107">
        <f t="shared" si="133"/>
        <v>0</v>
      </c>
      <c r="DN125" s="107">
        <f t="shared" si="134"/>
        <v>0</v>
      </c>
      <c r="DO125" s="107">
        <f t="shared" si="135"/>
        <v>0</v>
      </c>
      <c r="DP125" s="107">
        <f t="shared" si="136"/>
        <v>0</v>
      </c>
      <c r="DQ125" s="107">
        <f t="shared" si="137"/>
        <v>0</v>
      </c>
      <c r="DR125" s="107">
        <f t="shared" si="138"/>
        <v>0</v>
      </c>
      <c r="DS125" s="107">
        <f t="shared" si="139"/>
        <v>0</v>
      </c>
      <c r="DT125" s="107">
        <f t="shared" si="140"/>
        <v>0</v>
      </c>
      <c r="DU125" s="107">
        <f t="shared" si="141"/>
        <v>0</v>
      </c>
      <c r="DV125" s="107">
        <f t="shared" si="142"/>
        <v>0</v>
      </c>
      <c r="DW125" s="107">
        <f t="shared" si="143"/>
        <v>0</v>
      </c>
      <c r="DX125" s="107">
        <f t="shared" si="144"/>
        <v>0</v>
      </c>
      <c r="DY125" s="107">
        <f t="shared" si="145"/>
        <v>0</v>
      </c>
      <c r="DZ125" s="107">
        <f t="shared" si="146"/>
        <v>0</v>
      </c>
      <c r="EA125" s="107">
        <f t="shared" si="147"/>
        <v>0</v>
      </c>
      <c r="EB125" s="107">
        <f t="shared" si="148"/>
        <v>0</v>
      </c>
      <c r="EC125" s="107">
        <f t="shared" si="149"/>
        <v>0</v>
      </c>
      <c r="ED125" s="107">
        <f t="shared" si="150"/>
        <v>0</v>
      </c>
      <c r="EE125" s="107">
        <f t="shared" si="151"/>
        <v>0</v>
      </c>
      <c r="EF125" s="107">
        <f t="shared" si="152"/>
        <v>0</v>
      </c>
      <c r="EG125" s="107">
        <f t="shared" si="153"/>
        <v>0</v>
      </c>
      <c r="EH125" s="107">
        <f t="shared" si="158"/>
        <v>0</v>
      </c>
      <c r="EI125" s="107">
        <f t="shared" si="159"/>
        <v>0</v>
      </c>
      <c r="EJ125" s="107">
        <f t="shared" si="160"/>
        <v>0</v>
      </c>
      <c r="EK125" s="107">
        <f t="shared" si="161"/>
        <v>0</v>
      </c>
      <c r="EL125" s="107">
        <f t="shared" si="162"/>
        <v>0</v>
      </c>
      <c r="EM125" s="107">
        <f t="shared" si="163"/>
        <v>0</v>
      </c>
      <c r="EN125" s="107">
        <f t="shared" si="164"/>
        <v>0</v>
      </c>
      <c r="EO125" s="107">
        <f t="shared" si="165"/>
        <v>0</v>
      </c>
      <c r="EP125" s="107">
        <f t="shared" si="166"/>
        <v>0</v>
      </c>
      <c r="EQ125" s="107">
        <f t="shared" si="167"/>
        <v>0</v>
      </c>
    </row>
    <row r="126" spans="2:147" x14ac:dyDescent="0.2">
      <c r="B126" s="126">
        <f t="shared" si="97"/>
        <v>1</v>
      </c>
      <c r="C126" s="126" t="str">
        <f t="shared" ca="1" si="154"/>
        <v/>
      </c>
      <c r="D126" s="126" t="str">
        <f t="shared" ca="1" si="98"/>
        <v/>
      </c>
      <c r="E126" s="126"/>
      <c r="F126" s="127" t="str">
        <f ca="1">OFFSET(prihlasky!$H$1,$CB126,0)</f>
        <v/>
      </c>
      <c r="G126" s="127" t="str">
        <f ca="1">IF(OFFSET(prihlasky!$B$1,$CB126,0)="","",(OFFSET(prihlasky!$B$1,$CB126,0)))</f>
        <v/>
      </c>
      <c r="H126" s="127">
        <f ca="1">OFFSET(prihlasky!$I$1,$CB126,0)</f>
        <v>0</v>
      </c>
      <c r="I126" s="127" t="str">
        <f ca="1">UPPER(OFFSET(prihlasky!$A$1,$CB126,0))</f>
        <v/>
      </c>
      <c r="J126" s="127">
        <f t="shared" si="99"/>
        <v>0</v>
      </c>
      <c r="K126" s="159">
        <f t="shared" si="155"/>
        <v>0</v>
      </c>
      <c r="L126" s="131">
        <f t="shared" ca="1" si="100"/>
        <v>0</v>
      </c>
      <c r="M126" s="130" t="str">
        <f ca="1">IF(OR(K126=0,ISERROR(MATCH(I126,TKoef!E:E,0))),"",MATCH(I126,TKoef!E:E,0)-1)</f>
        <v/>
      </c>
      <c r="N126" s="129" t="str">
        <f ca="1">IF(M126="","",OFFSET(TKoef!$B$1,M126,0))</f>
        <v/>
      </c>
      <c r="O126" s="22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209"/>
      <c r="BO126" s="160"/>
      <c r="BP126" s="160"/>
      <c r="BQ126" s="160"/>
      <c r="BR126" s="160"/>
      <c r="BS126" s="160"/>
      <c r="BT126" s="160"/>
      <c r="BU126" s="160"/>
      <c r="BV126" s="160"/>
      <c r="BW126" s="160"/>
      <c r="BX126" s="160"/>
      <c r="BY126" s="71">
        <f t="shared" si="101"/>
        <v>0</v>
      </c>
      <c r="BZ126" s="26">
        <f t="shared" si="102"/>
        <v>0</v>
      </c>
      <c r="CB126" s="39">
        <v>118</v>
      </c>
      <c r="CC126" s="16">
        <f t="shared" si="156"/>
        <v>0</v>
      </c>
      <c r="CD126" s="51">
        <f t="shared" ca="1" si="168"/>
        <v>0</v>
      </c>
      <c r="CE126" s="51">
        <f t="shared" ca="1" si="168"/>
        <v>0</v>
      </c>
      <c r="CF126" s="51">
        <f t="shared" ca="1" si="168"/>
        <v>0</v>
      </c>
      <c r="CG126" s="51">
        <f t="shared" ca="1" si="103"/>
        <v>0</v>
      </c>
      <c r="CH126" s="51"/>
      <c r="CI126" s="195">
        <f t="shared" si="104"/>
        <v>0</v>
      </c>
      <c r="CJ126" s="195">
        <f t="shared" si="105"/>
        <v>0</v>
      </c>
      <c r="CK126" s="195">
        <f t="shared" si="106"/>
        <v>0</v>
      </c>
      <c r="CL126" s="195">
        <f t="shared" si="107"/>
        <v>0</v>
      </c>
      <c r="CM126" s="195">
        <f t="shared" si="108"/>
        <v>0</v>
      </c>
      <c r="CN126" s="195">
        <f t="shared" si="109"/>
        <v>0</v>
      </c>
      <c r="CO126" s="195">
        <f t="shared" si="110"/>
        <v>0</v>
      </c>
      <c r="CP126" s="195">
        <f t="shared" si="111"/>
        <v>0</v>
      </c>
      <c r="CQ126" s="195">
        <f t="shared" si="112"/>
        <v>0</v>
      </c>
      <c r="CR126" s="195">
        <f t="shared" si="113"/>
        <v>0</v>
      </c>
      <c r="CT126" s="107">
        <f t="shared" si="114"/>
        <v>0</v>
      </c>
      <c r="CU126" s="107">
        <f t="shared" si="115"/>
        <v>0</v>
      </c>
      <c r="CV126" s="107">
        <f t="shared" si="116"/>
        <v>0</v>
      </c>
      <c r="CW126" s="107">
        <f t="shared" si="117"/>
        <v>0</v>
      </c>
      <c r="CX126" s="107">
        <f t="shared" si="118"/>
        <v>0</v>
      </c>
      <c r="CY126" s="107">
        <f t="shared" si="119"/>
        <v>0</v>
      </c>
      <c r="CZ126" s="107">
        <f t="shared" si="120"/>
        <v>0</v>
      </c>
      <c r="DA126" s="107">
        <f t="shared" si="121"/>
        <v>0</v>
      </c>
      <c r="DB126" s="107">
        <f t="shared" si="122"/>
        <v>0</v>
      </c>
      <c r="DC126" s="107">
        <f t="shared" si="123"/>
        <v>0</v>
      </c>
      <c r="DD126" s="107">
        <f t="shared" si="124"/>
        <v>0</v>
      </c>
      <c r="DE126" s="107">
        <f t="shared" si="125"/>
        <v>0</v>
      </c>
      <c r="DF126" s="107">
        <f t="shared" si="126"/>
        <v>0</v>
      </c>
      <c r="DG126" s="107">
        <f t="shared" si="127"/>
        <v>0</v>
      </c>
      <c r="DH126" s="107">
        <f t="shared" si="128"/>
        <v>0</v>
      </c>
      <c r="DI126" s="107">
        <f t="shared" si="129"/>
        <v>0</v>
      </c>
      <c r="DJ126" s="107">
        <f t="shared" si="130"/>
        <v>0</v>
      </c>
      <c r="DK126" s="107">
        <f t="shared" si="131"/>
        <v>0</v>
      </c>
      <c r="DL126" s="107">
        <f t="shared" si="132"/>
        <v>0</v>
      </c>
      <c r="DM126" s="107">
        <f t="shared" si="133"/>
        <v>0</v>
      </c>
      <c r="DN126" s="107">
        <f t="shared" si="134"/>
        <v>0</v>
      </c>
      <c r="DO126" s="107">
        <f t="shared" si="135"/>
        <v>0</v>
      </c>
      <c r="DP126" s="107">
        <f t="shared" si="136"/>
        <v>0</v>
      </c>
      <c r="DQ126" s="107">
        <f t="shared" si="137"/>
        <v>0</v>
      </c>
      <c r="DR126" s="107">
        <f t="shared" si="138"/>
        <v>0</v>
      </c>
      <c r="DS126" s="107">
        <f t="shared" si="139"/>
        <v>0</v>
      </c>
      <c r="DT126" s="107">
        <f t="shared" si="140"/>
        <v>0</v>
      </c>
      <c r="DU126" s="107">
        <f t="shared" si="141"/>
        <v>0</v>
      </c>
      <c r="DV126" s="107">
        <f t="shared" si="142"/>
        <v>0</v>
      </c>
      <c r="DW126" s="107">
        <f t="shared" si="143"/>
        <v>0</v>
      </c>
      <c r="DX126" s="107">
        <f t="shared" si="144"/>
        <v>0</v>
      </c>
      <c r="DY126" s="107">
        <f t="shared" si="145"/>
        <v>0</v>
      </c>
      <c r="DZ126" s="107">
        <f t="shared" si="146"/>
        <v>0</v>
      </c>
      <c r="EA126" s="107">
        <f t="shared" si="147"/>
        <v>0</v>
      </c>
      <c r="EB126" s="107">
        <f t="shared" si="148"/>
        <v>0</v>
      </c>
      <c r="EC126" s="107">
        <f t="shared" si="149"/>
        <v>0</v>
      </c>
      <c r="ED126" s="107">
        <f t="shared" si="150"/>
        <v>0</v>
      </c>
      <c r="EE126" s="107">
        <f t="shared" si="151"/>
        <v>0</v>
      </c>
      <c r="EF126" s="107">
        <f t="shared" si="152"/>
        <v>0</v>
      </c>
      <c r="EG126" s="107">
        <f t="shared" si="153"/>
        <v>0</v>
      </c>
      <c r="EH126" s="107">
        <f t="shared" si="158"/>
        <v>0</v>
      </c>
      <c r="EI126" s="107">
        <f t="shared" si="159"/>
        <v>0</v>
      </c>
      <c r="EJ126" s="107">
        <f t="shared" si="160"/>
        <v>0</v>
      </c>
      <c r="EK126" s="107">
        <f t="shared" si="161"/>
        <v>0</v>
      </c>
      <c r="EL126" s="107">
        <f t="shared" si="162"/>
        <v>0</v>
      </c>
      <c r="EM126" s="107">
        <f t="shared" si="163"/>
        <v>0</v>
      </c>
      <c r="EN126" s="107">
        <f t="shared" si="164"/>
        <v>0</v>
      </c>
      <c r="EO126" s="107">
        <f t="shared" si="165"/>
        <v>0</v>
      </c>
      <c r="EP126" s="107">
        <f t="shared" si="166"/>
        <v>0</v>
      </c>
      <c r="EQ126" s="107">
        <f t="shared" si="167"/>
        <v>0</v>
      </c>
    </row>
    <row r="127" spans="2:147" x14ac:dyDescent="0.2">
      <c r="B127" s="126">
        <f t="shared" si="97"/>
        <v>1</v>
      </c>
      <c r="C127" s="126" t="str">
        <f t="shared" ca="1" si="154"/>
        <v/>
      </c>
      <c r="D127" s="126" t="str">
        <f t="shared" ca="1" si="98"/>
        <v/>
      </c>
      <c r="E127" s="126"/>
      <c r="F127" s="127" t="str">
        <f ca="1">OFFSET(prihlasky!$H$1,$CB127,0)</f>
        <v/>
      </c>
      <c r="G127" s="127" t="str">
        <f ca="1">IF(OFFSET(prihlasky!$B$1,$CB127,0)="","",(OFFSET(prihlasky!$B$1,$CB127,0)))</f>
        <v/>
      </c>
      <c r="H127" s="127">
        <f ca="1">OFFSET(prihlasky!$I$1,$CB127,0)</f>
        <v>0</v>
      </c>
      <c r="I127" s="127" t="str">
        <f ca="1">UPPER(OFFSET(prihlasky!$A$1,$CB127,0))</f>
        <v/>
      </c>
      <c r="J127" s="127">
        <f t="shared" si="99"/>
        <v>0</v>
      </c>
      <c r="K127" s="159">
        <f t="shared" si="155"/>
        <v>0</v>
      </c>
      <c r="L127" s="131">
        <f t="shared" ca="1" si="100"/>
        <v>0</v>
      </c>
      <c r="M127" s="130" t="str">
        <f ca="1">IF(OR(K127=0,ISERROR(MATCH(I127,TKoef!E:E,0))),"",MATCH(I127,TKoef!E:E,0)-1)</f>
        <v/>
      </c>
      <c r="N127" s="129" t="str">
        <f ca="1">IF(M127="","",OFFSET(TKoef!$B$1,M127,0))</f>
        <v/>
      </c>
      <c r="O127" s="22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209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71">
        <f t="shared" si="101"/>
        <v>0</v>
      </c>
      <c r="BZ127" s="26">
        <f t="shared" si="102"/>
        <v>0</v>
      </c>
      <c r="CB127" s="39">
        <v>119</v>
      </c>
      <c r="CC127" s="16">
        <f t="shared" si="156"/>
        <v>0</v>
      </c>
      <c r="CD127" s="51">
        <f t="shared" ca="1" si="168"/>
        <v>0</v>
      </c>
      <c r="CE127" s="51">
        <f t="shared" ca="1" si="168"/>
        <v>0</v>
      </c>
      <c r="CF127" s="51">
        <f t="shared" ca="1" si="168"/>
        <v>0</v>
      </c>
      <c r="CG127" s="51">
        <f t="shared" ca="1" si="103"/>
        <v>0</v>
      </c>
      <c r="CH127" s="51"/>
      <c r="CI127" s="195">
        <f t="shared" si="104"/>
        <v>0</v>
      </c>
      <c r="CJ127" s="195">
        <f t="shared" si="105"/>
        <v>0</v>
      </c>
      <c r="CK127" s="195">
        <f t="shared" si="106"/>
        <v>0</v>
      </c>
      <c r="CL127" s="195">
        <f t="shared" si="107"/>
        <v>0</v>
      </c>
      <c r="CM127" s="195">
        <f t="shared" si="108"/>
        <v>0</v>
      </c>
      <c r="CN127" s="195">
        <f t="shared" si="109"/>
        <v>0</v>
      </c>
      <c r="CO127" s="195">
        <f t="shared" si="110"/>
        <v>0</v>
      </c>
      <c r="CP127" s="195">
        <f t="shared" si="111"/>
        <v>0</v>
      </c>
      <c r="CQ127" s="195">
        <f t="shared" si="112"/>
        <v>0</v>
      </c>
      <c r="CR127" s="195">
        <f t="shared" si="113"/>
        <v>0</v>
      </c>
      <c r="CT127" s="107">
        <f t="shared" si="114"/>
        <v>0</v>
      </c>
      <c r="CU127" s="107">
        <f t="shared" si="115"/>
        <v>0</v>
      </c>
      <c r="CV127" s="107">
        <f t="shared" si="116"/>
        <v>0</v>
      </c>
      <c r="CW127" s="107">
        <f t="shared" si="117"/>
        <v>0</v>
      </c>
      <c r="CX127" s="107">
        <f t="shared" si="118"/>
        <v>0</v>
      </c>
      <c r="CY127" s="107">
        <f t="shared" si="119"/>
        <v>0</v>
      </c>
      <c r="CZ127" s="107">
        <f t="shared" si="120"/>
        <v>0</v>
      </c>
      <c r="DA127" s="107">
        <f t="shared" si="121"/>
        <v>0</v>
      </c>
      <c r="DB127" s="107">
        <f t="shared" si="122"/>
        <v>0</v>
      </c>
      <c r="DC127" s="107">
        <f t="shared" si="123"/>
        <v>0</v>
      </c>
      <c r="DD127" s="107">
        <f t="shared" si="124"/>
        <v>0</v>
      </c>
      <c r="DE127" s="107">
        <f t="shared" si="125"/>
        <v>0</v>
      </c>
      <c r="DF127" s="107">
        <f t="shared" si="126"/>
        <v>0</v>
      </c>
      <c r="DG127" s="107">
        <f t="shared" si="127"/>
        <v>0</v>
      </c>
      <c r="DH127" s="107">
        <f t="shared" si="128"/>
        <v>0</v>
      </c>
      <c r="DI127" s="107">
        <f t="shared" si="129"/>
        <v>0</v>
      </c>
      <c r="DJ127" s="107">
        <f t="shared" si="130"/>
        <v>0</v>
      </c>
      <c r="DK127" s="107">
        <f t="shared" si="131"/>
        <v>0</v>
      </c>
      <c r="DL127" s="107">
        <f t="shared" si="132"/>
        <v>0</v>
      </c>
      <c r="DM127" s="107">
        <f t="shared" si="133"/>
        <v>0</v>
      </c>
      <c r="DN127" s="107">
        <f t="shared" si="134"/>
        <v>0</v>
      </c>
      <c r="DO127" s="107">
        <f t="shared" si="135"/>
        <v>0</v>
      </c>
      <c r="DP127" s="107">
        <f t="shared" si="136"/>
        <v>0</v>
      </c>
      <c r="DQ127" s="107">
        <f t="shared" si="137"/>
        <v>0</v>
      </c>
      <c r="DR127" s="107">
        <f t="shared" si="138"/>
        <v>0</v>
      </c>
      <c r="DS127" s="107">
        <f t="shared" si="139"/>
        <v>0</v>
      </c>
      <c r="DT127" s="107">
        <f t="shared" si="140"/>
        <v>0</v>
      </c>
      <c r="DU127" s="107">
        <f t="shared" si="141"/>
        <v>0</v>
      </c>
      <c r="DV127" s="107">
        <f t="shared" si="142"/>
        <v>0</v>
      </c>
      <c r="DW127" s="107">
        <f t="shared" si="143"/>
        <v>0</v>
      </c>
      <c r="DX127" s="107">
        <f t="shared" si="144"/>
        <v>0</v>
      </c>
      <c r="DY127" s="107">
        <f t="shared" si="145"/>
        <v>0</v>
      </c>
      <c r="DZ127" s="107">
        <f t="shared" si="146"/>
        <v>0</v>
      </c>
      <c r="EA127" s="107">
        <f t="shared" si="147"/>
        <v>0</v>
      </c>
      <c r="EB127" s="107">
        <f t="shared" si="148"/>
        <v>0</v>
      </c>
      <c r="EC127" s="107">
        <f t="shared" si="149"/>
        <v>0</v>
      </c>
      <c r="ED127" s="107">
        <f t="shared" si="150"/>
        <v>0</v>
      </c>
      <c r="EE127" s="107">
        <f t="shared" si="151"/>
        <v>0</v>
      </c>
      <c r="EF127" s="107">
        <f t="shared" si="152"/>
        <v>0</v>
      </c>
      <c r="EG127" s="107">
        <f t="shared" si="153"/>
        <v>0</v>
      </c>
      <c r="EH127" s="107">
        <f t="shared" si="158"/>
        <v>0</v>
      </c>
      <c r="EI127" s="107">
        <f t="shared" si="159"/>
        <v>0</v>
      </c>
      <c r="EJ127" s="107">
        <f t="shared" si="160"/>
        <v>0</v>
      </c>
      <c r="EK127" s="107">
        <f t="shared" si="161"/>
        <v>0</v>
      </c>
      <c r="EL127" s="107">
        <f t="shared" si="162"/>
        <v>0</v>
      </c>
      <c r="EM127" s="107">
        <f t="shared" si="163"/>
        <v>0</v>
      </c>
      <c r="EN127" s="107">
        <f t="shared" si="164"/>
        <v>0</v>
      </c>
      <c r="EO127" s="107">
        <f t="shared" si="165"/>
        <v>0</v>
      </c>
      <c r="EP127" s="107">
        <f t="shared" si="166"/>
        <v>0</v>
      </c>
      <c r="EQ127" s="107">
        <f t="shared" si="167"/>
        <v>0</v>
      </c>
    </row>
    <row r="128" spans="2:147" x14ac:dyDescent="0.2">
      <c r="B128" s="126">
        <f t="shared" si="97"/>
        <v>1</v>
      </c>
      <c r="C128" s="126" t="str">
        <f t="shared" ca="1" si="154"/>
        <v/>
      </c>
      <c r="D128" s="126" t="str">
        <f t="shared" ca="1" si="98"/>
        <v/>
      </c>
      <c r="E128" s="126"/>
      <c r="F128" s="127" t="str">
        <f ca="1">OFFSET(prihlasky!$H$1,$CB128,0)</f>
        <v/>
      </c>
      <c r="G128" s="127" t="str">
        <f ca="1">IF(OFFSET(prihlasky!$B$1,$CB128,0)="","",(OFFSET(prihlasky!$B$1,$CB128,0)))</f>
        <v/>
      </c>
      <c r="H128" s="127">
        <f ca="1">OFFSET(prihlasky!$I$1,$CB128,0)</f>
        <v>0</v>
      </c>
      <c r="I128" s="127" t="str">
        <f ca="1">UPPER(OFFSET(prihlasky!$A$1,$CB128,0))</f>
        <v/>
      </c>
      <c r="J128" s="127">
        <f t="shared" si="99"/>
        <v>0</v>
      </c>
      <c r="K128" s="159">
        <f t="shared" si="155"/>
        <v>0</v>
      </c>
      <c r="L128" s="131">
        <f t="shared" ca="1" si="100"/>
        <v>0</v>
      </c>
      <c r="M128" s="130" t="str">
        <f ca="1">IF(OR(K128=0,ISERROR(MATCH(I128,TKoef!E:E,0))),"",MATCH(I128,TKoef!E:E,0)-1)</f>
        <v/>
      </c>
      <c r="N128" s="129" t="str">
        <f ca="1">IF(M128="","",OFFSET(TKoef!$B$1,M128,0))</f>
        <v/>
      </c>
      <c r="O128" s="22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209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71">
        <f t="shared" si="101"/>
        <v>0</v>
      </c>
      <c r="BZ128" s="26">
        <f t="shared" si="102"/>
        <v>0</v>
      </c>
      <c r="CB128" s="39">
        <v>120</v>
      </c>
      <c r="CC128" s="16">
        <f t="shared" si="156"/>
        <v>0</v>
      </c>
      <c r="CD128" s="51">
        <f t="shared" ca="1" si="168"/>
        <v>0</v>
      </c>
      <c r="CE128" s="51">
        <f t="shared" ca="1" si="168"/>
        <v>0</v>
      </c>
      <c r="CF128" s="51">
        <f t="shared" ca="1" si="168"/>
        <v>0</v>
      </c>
      <c r="CG128" s="51">
        <f t="shared" ca="1" si="103"/>
        <v>0</v>
      </c>
      <c r="CH128" s="51"/>
      <c r="CI128" s="195">
        <f t="shared" si="104"/>
        <v>0</v>
      </c>
      <c r="CJ128" s="195">
        <f t="shared" si="105"/>
        <v>0</v>
      </c>
      <c r="CK128" s="195">
        <f t="shared" si="106"/>
        <v>0</v>
      </c>
      <c r="CL128" s="195">
        <f t="shared" si="107"/>
        <v>0</v>
      </c>
      <c r="CM128" s="195">
        <f t="shared" si="108"/>
        <v>0</v>
      </c>
      <c r="CN128" s="195">
        <f t="shared" si="109"/>
        <v>0</v>
      </c>
      <c r="CO128" s="195">
        <f t="shared" si="110"/>
        <v>0</v>
      </c>
      <c r="CP128" s="195">
        <f t="shared" si="111"/>
        <v>0</v>
      </c>
      <c r="CQ128" s="195">
        <f t="shared" si="112"/>
        <v>0</v>
      </c>
      <c r="CR128" s="195">
        <f t="shared" si="113"/>
        <v>0</v>
      </c>
      <c r="CT128" s="107">
        <f t="shared" si="114"/>
        <v>0</v>
      </c>
      <c r="CU128" s="107">
        <f t="shared" si="115"/>
        <v>0</v>
      </c>
      <c r="CV128" s="107">
        <f t="shared" si="116"/>
        <v>0</v>
      </c>
      <c r="CW128" s="107">
        <f t="shared" si="117"/>
        <v>0</v>
      </c>
      <c r="CX128" s="107">
        <f t="shared" si="118"/>
        <v>0</v>
      </c>
      <c r="CY128" s="107">
        <f t="shared" si="119"/>
        <v>0</v>
      </c>
      <c r="CZ128" s="107">
        <f t="shared" si="120"/>
        <v>0</v>
      </c>
      <c r="DA128" s="107">
        <f t="shared" si="121"/>
        <v>0</v>
      </c>
      <c r="DB128" s="107">
        <f t="shared" si="122"/>
        <v>0</v>
      </c>
      <c r="DC128" s="107">
        <f t="shared" si="123"/>
        <v>0</v>
      </c>
      <c r="DD128" s="107">
        <f t="shared" si="124"/>
        <v>0</v>
      </c>
      <c r="DE128" s="107">
        <f t="shared" si="125"/>
        <v>0</v>
      </c>
      <c r="DF128" s="107">
        <f t="shared" si="126"/>
        <v>0</v>
      </c>
      <c r="DG128" s="107">
        <f t="shared" si="127"/>
        <v>0</v>
      </c>
      <c r="DH128" s="107">
        <f t="shared" si="128"/>
        <v>0</v>
      </c>
      <c r="DI128" s="107">
        <f t="shared" si="129"/>
        <v>0</v>
      </c>
      <c r="DJ128" s="107">
        <f t="shared" si="130"/>
        <v>0</v>
      </c>
      <c r="DK128" s="107">
        <f t="shared" si="131"/>
        <v>0</v>
      </c>
      <c r="DL128" s="107">
        <f t="shared" si="132"/>
        <v>0</v>
      </c>
      <c r="DM128" s="107">
        <f t="shared" si="133"/>
        <v>0</v>
      </c>
      <c r="DN128" s="107">
        <f t="shared" si="134"/>
        <v>0</v>
      </c>
      <c r="DO128" s="107">
        <f t="shared" si="135"/>
        <v>0</v>
      </c>
      <c r="DP128" s="107">
        <f t="shared" si="136"/>
        <v>0</v>
      </c>
      <c r="DQ128" s="107">
        <f t="shared" si="137"/>
        <v>0</v>
      </c>
      <c r="DR128" s="107">
        <f t="shared" si="138"/>
        <v>0</v>
      </c>
      <c r="DS128" s="107">
        <f t="shared" si="139"/>
        <v>0</v>
      </c>
      <c r="DT128" s="107">
        <f t="shared" si="140"/>
        <v>0</v>
      </c>
      <c r="DU128" s="107">
        <f t="shared" si="141"/>
        <v>0</v>
      </c>
      <c r="DV128" s="107">
        <f t="shared" si="142"/>
        <v>0</v>
      </c>
      <c r="DW128" s="107">
        <f t="shared" si="143"/>
        <v>0</v>
      </c>
      <c r="DX128" s="107">
        <f t="shared" si="144"/>
        <v>0</v>
      </c>
      <c r="DY128" s="107">
        <f t="shared" si="145"/>
        <v>0</v>
      </c>
      <c r="DZ128" s="107">
        <f t="shared" si="146"/>
        <v>0</v>
      </c>
      <c r="EA128" s="107">
        <f t="shared" si="147"/>
        <v>0</v>
      </c>
      <c r="EB128" s="107">
        <f t="shared" si="148"/>
        <v>0</v>
      </c>
      <c r="EC128" s="107">
        <f t="shared" si="149"/>
        <v>0</v>
      </c>
      <c r="ED128" s="107">
        <f t="shared" si="150"/>
        <v>0</v>
      </c>
      <c r="EE128" s="107">
        <f t="shared" si="151"/>
        <v>0</v>
      </c>
      <c r="EF128" s="107">
        <f t="shared" si="152"/>
        <v>0</v>
      </c>
      <c r="EG128" s="107">
        <f t="shared" si="153"/>
        <v>0</v>
      </c>
      <c r="EH128" s="107">
        <f t="shared" si="158"/>
        <v>0</v>
      </c>
      <c r="EI128" s="107">
        <f t="shared" si="159"/>
        <v>0</v>
      </c>
      <c r="EJ128" s="107">
        <f t="shared" si="160"/>
        <v>0</v>
      </c>
      <c r="EK128" s="107">
        <f t="shared" si="161"/>
        <v>0</v>
      </c>
      <c r="EL128" s="107">
        <f t="shared" si="162"/>
        <v>0</v>
      </c>
      <c r="EM128" s="107">
        <f t="shared" si="163"/>
        <v>0</v>
      </c>
      <c r="EN128" s="107">
        <f t="shared" si="164"/>
        <v>0</v>
      </c>
      <c r="EO128" s="107">
        <f t="shared" si="165"/>
        <v>0</v>
      </c>
      <c r="EP128" s="107">
        <f t="shared" si="166"/>
        <v>0</v>
      </c>
      <c r="EQ128" s="107">
        <f t="shared" si="167"/>
        <v>0</v>
      </c>
    </row>
    <row r="129" spans="2:81" x14ac:dyDescent="0.2">
      <c r="O129" s="23"/>
      <c r="BN129" s="23"/>
      <c r="BY129" s="71"/>
      <c r="CC129" s="17"/>
    </row>
    <row r="130" spans="2:81" x14ac:dyDescent="0.2">
      <c r="F130" s="8" t="str">
        <f>Texty!$A$19</f>
        <v>Počet správných odpovědí</v>
      </c>
      <c r="G130" s="8"/>
      <c r="H130" s="48"/>
      <c r="I130" s="8"/>
      <c r="J130" s="8"/>
      <c r="M130" s="8"/>
      <c r="N130" s="8"/>
      <c r="O130" s="10"/>
      <c r="P130" s="9">
        <f t="shared" ref="P130:BC130" si="169">COUNTIF(P9:P128,P7)</f>
        <v>0</v>
      </c>
      <c r="Q130" s="9">
        <f t="shared" si="169"/>
        <v>0</v>
      </c>
      <c r="R130" s="9">
        <f t="shared" si="169"/>
        <v>0</v>
      </c>
      <c r="S130" s="9">
        <f t="shared" si="169"/>
        <v>0</v>
      </c>
      <c r="T130" s="9">
        <f t="shared" si="169"/>
        <v>0</v>
      </c>
      <c r="U130" s="9">
        <f t="shared" si="169"/>
        <v>0</v>
      </c>
      <c r="V130" s="9">
        <f t="shared" si="169"/>
        <v>0</v>
      </c>
      <c r="W130" s="9">
        <f t="shared" si="169"/>
        <v>0</v>
      </c>
      <c r="X130" s="9">
        <f t="shared" si="169"/>
        <v>0</v>
      </c>
      <c r="Y130" s="9">
        <f t="shared" si="169"/>
        <v>0</v>
      </c>
      <c r="Z130" s="9">
        <f t="shared" si="169"/>
        <v>0</v>
      </c>
      <c r="AA130" s="9">
        <f t="shared" si="169"/>
        <v>0</v>
      </c>
      <c r="AB130" s="9">
        <f t="shared" si="169"/>
        <v>0</v>
      </c>
      <c r="AC130" s="9">
        <f t="shared" si="169"/>
        <v>0</v>
      </c>
      <c r="AD130" s="9">
        <f t="shared" si="169"/>
        <v>0</v>
      </c>
      <c r="AE130" s="9">
        <f t="shared" si="169"/>
        <v>0</v>
      </c>
      <c r="AF130" s="9">
        <f t="shared" si="169"/>
        <v>0</v>
      </c>
      <c r="AG130" s="9">
        <f t="shared" si="169"/>
        <v>0</v>
      </c>
      <c r="AH130" s="9">
        <f t="shared" si="169"/>
        <v>0</v>
      </c>
      <c r="AI130" s="9">
        <f t="shared" si="169"/>
        <v>0</v>
      </c>
      <c r="AJ130" s="9">
        <f t="shared" si="169"/>
        <v>0</v>
      </c>
      <c r="AK130" s="29">
        <f t="shared" si="169"/>
        <v>0</v>
      </c>
      <c r="AL130" s="9">
        <f t="shared" si="169"/>
        <v>0</v>
      </c>
      <c r="AM130" s="9">
        <f t="shared" si="169"/>
        <v>0</v>
      </c>
      <c r="AN130" s="29">
        <f t="shared" si="169"/>
        <v>0</v>
      </c>
      <c r="AO130" s="9">
        <f t="shared" si="169"/>
        <v>0</v>
      </c>
      <c r="AP130" s="9">
        <f t="shared" si="169"/>
        <v>0</v>
      </c>
      <c r="AQ130" s="9">
        <f t="shared" si="169"/>
        <v>0</v>
      </c>
      <c r="AR130" s="9">
        <f t="shared" si="169"/>
        <v>0</v>
      </c>
      <c r="AS130" s="9">
        <f t="shared" si="169"/>
        <v>0</v>
      </c>
      <c r="AT130" s="9">
        <f>COUNTIF(AT9:AT128,AT7)</f>
        <v>0</v>
      </c>
      <c r="AU130" s="29">
        <f>COUNTIF(AU9:AU128,AU7)</f>
        <v>0</v>
      </c>
      <c r="AV130" s="9">
        <f>COUNTIF(AV9:AV128,AV7)</f>
        <v>0</v>
      </c>
      <c r="AW130" s="9">
        <f>COUNTIF(AW9:AW128,AW7)</f>
        <v>0</v>
      </c>
      <c r="AX130" s="29">
        <f>COUNTIF(AX9:AX128,AX7)</f>
        <v>0</v>
      </c>
      <c r="AY130" s="9">
        <f t="shared" si="169"/>
        <v>0</v>
      </c>
      <c r="AZ130" s="29">
        <f t="shared" si="169"/>
        <v>0</v>
      </c>
      <c r="BA130" s="9">
        <f t="shared" si="169"/>
        <v>0</v>
      </c>
      <c r="BB130" s="9">
        <f t="shared" si="169"/>
        <v>0</v>
      </c>
      <c r="BC130" s="29">
        <f t="shared" si="169"/>
        <v>0</v>
      </c>
      <c r="BD130" s="9">
        <f>COUNTIF(BD9:BD128,BD7)</f>
        <v>0</v>
      </c>
      <c r="BE130" s="29">
        <f>COUNTIF(BE9:BE128,BE7)</f>
        <v>0</v>
      </c>
      <c r="BF130" s="9">
        <f>COUNTIF(BF9:BF128,BF7)</f>
        <v>0</v>
      </c>
      <c r="BG130" s="9">
        <f>COUNTIF(BG9:BG128,BG7)</f>
        <v>0</v>
      </c>
      <c r="BH130" s="29">
        <f>COUNTIF(BH9:BH128,BH7)</f>
        <v>0</v>
      </c>
      <c r="BI130" s="9">
        <f t="shared" ref="BI130:BM130" si="170">COUNTIF(BI9:BI128,BI7)</f>
        <v>0</v>
      </c>
      <c r="BJ130" s="29">
        <f t="shared" si="170"/>
        <v>0</v>
      </c>
      <c r="BK130" s="9">
        <f t="shared" si="170"/>
        <v>0</v>
      </c>
      <c r="BL130" s="9">
        <f t="shared" si="170"/>
        <v>0</v>
      </c>
      <c r="BM130" s="29">
        <f t="shared" si="170"/>
        <v>0</v>
      </c>
      <c r="BN130" s="11"/>
      <c r="BO130" s="161" t="e">
        <f>AVERAGE(BO8:BO129)</f>
        <v>#DIV/0!</v>
      </c>
      <c r="BP130" s="161" t="e">
        <f t="shared" ref="BP130:BX130" si="171">AVERAGE(BP8:BP129)</f>
        <v>#DIV/0!</v>
      </c>
      <c r="BQ130" s="161" t="e">
        <f t="shared" si="171"/>
        <v>#DIV/0!</v>
      </c>
      <c r="BR130" s="161" t="e">
        <f t="shared" si="171"/>
        <v>#DIV/0!</v>
      </c>
      <c r="BS130" s="161" t="e">
        <f t="shared" si="171"/>
        <v>#DIV/0!</v>
      </c>
      <c r="BT130" s="161" t="e">
        <f t="shared" si="171"/>
        <v>#DIV/0!</v>
      </c>
      <c r="BU130" s="161" t="e">
        <f t="shared" si="171"/>
        <v>#DIV/0!</v>
      </c>
      <c r="BV130" s="161" t="e">
        <f t="shared" si="171"/>
        <v>#DIV/0!</v>
      </c>
      <c r="BW130" s="161" t="e">
        <f t="shared" si="171"/>
        <v>#DIV/0!</v>
      </c>
      <c r="BX130" s="161" t="e">
        <f t="shared" si="171"/>
        <v>#DIV/0!</v>
      </c>
      <c r="BY130" s="72"/>
      <c r="CB130" s="40"/>
    </row>
    <row r="131" spans="2:81" x14ac:dyDescent="0.2">
      <c r="F131" s="8" t="str">
        <f>Texty!$A$20</f>
        <v>Celkový počet odpovědí</v>
      </c>
      <c r="G131" s="8"/>
      <c r="H131" s="48"/>
      <c r="I131" s="8"/>
      <c r="J131" s="8"/>
      <c r="M131" s="8"/>
      <c r="N131" s="8"/>
      <c r="O131" s="10"/>
      <c r="P131" s="11">
        <f t="shared" ref="P131:BC131" si="172">COUNTA(P9:P128)</f>
        <v>0</v>
      </c>
      <c r="Q131" s="11">
        <f t="shared" si="172"/>
        <v>0</v>
      </c>
      <c r="R131" s="11">
        <f t="shared" si="172"/>
        <v>0</v>
      </c>
      <c r="S131" s="11">
        <f t="shared" si="172"/>
        <v>0</v>
      </c>
      <c r="T131" s="11">
        <f t="shared" si="172"/>
        <v>0</v>
      </c>
      <c r="U131" s="11">
        <f t="shared" si="172"/>
        <v>0</v>
      </c>
      <c r="V131" s="11">
        <f t="shared" si="172"/>
        <v>0</v>
      </c>
      <c r="W131" s="11">
        <f t="shared" si="172"/>
        <v>0</v>
      </c>
      <c r="X131" s="11">
        <f t="shared" si="172"/>
        <v>0</v>
      </c>
      <c r="Y131" s="11">
        <f t="shared" si="172"/>
        <v>0</v>
      </c>
      <c r="Z131" s="11">
        <f t="shared" si="172"/>
        <v>0</v>
      </c>
      <c r="AA131" s="11">
        <f t="shared" si="172"/>
        <v>0</v>
      </c>
      <c r="AB131" s="11">
        <f t="shared" si="172"/>
        <v>0</v>
      </c>
      <c r="AC131" s="11">
        <f t="shared" si="172"/>
        <v>0</v>
      </c>
      <c r="AD131" s="11">
        <f t="shared" si="172"/>
        <v>0</v>
      </c>
      <c r="AE131" s="11">
        <f t="shared" si="172"/>
        <v>0</v>
      </c>
      <c r="AF131" s="11">
        <f t="shared" si="172"/>
        <v>0</v>
      </c>
      <c r="AG131" s="11">
        <f t="shared" si="172"/>
        <v>0</v>
      </c>
      <c r="AH131" s="11">
        <f t="shared" si="172"/>
        <v>0</v>
      </c>
      <c r="AI131" s="11">
        <f t="shared" si="172"/>
        <v>0</v>
      </c>
      <c r="AJ131" s="11">
        <f t="shared" si="172"/>
        <v>0</v>
      </c>
      <c r="AK131" s="30">
        <f t="shared" si="172"/>
        <v>0</v>
      </c>
      <c r="AL131" s="11">
        <f t="shared" si="172"/>
        <v>0</v>
      </c>
      <c r="AM131" s="11">
        <f t="shared" si="172"/>
        <v>0</v>
      </c>
      <c r="AN131" s="30">
        <f t="shared" si="172"/>
        <v>0</v>
      </c>
      <c r="AO131" s="11">
        <f t="shared" si="172"/>
        <v>0</v>
      </c>
      <c r="AP131" s="11">
        <f t="shared" si="172"/>
        <v>0</v>
      </c>
      <c r="AQ131" s="11">
        <f t="shared" si="172"/>
        <v>0</v>
      </c>
      <c r="AR131" s="11">
        <f t="shared" si="172"/>
        <v>0</v>
      </c>
      <c r="AS131" s="11">
        <f t="shared" si="172"/>
        <v>0</v>
      </c>
      <c r="AT131" s="11">
        <f>COUNTA(AT9:AT128)</f>
        <v>0</v>
      </c>
      <c r="AU131" s="30">
        <f>COUNTA(AU9:AU128)</f>
        <v>0</v>
      </c>
      <c r="AV131" s="11">
        <f>COUNTA(AV9:AV128)</f>
        <v>0</v>
      </c>
      <c r="AW131" s="11">
        <f>COUNTA(AW9:AW128)</f>
        <v>0</v>
      </c>
      <c r="AX131" s="30">
        <f>COUNTA(AX9:AX128)</f>
        <v>0</v>
      </c>
      <c r="AY131" s="11">
        <f t="shared" si="172"/>
        <v>0</v>
      </c>
      <c r="AZ131" s="30">
        <f t="shared" si="172"/>
        <v>0</v>
      </c>
      <c r="BA131" s="11">
        <f t="shared" si="172"/>
        <v>0</v>
      </c>
      <c r="BB131" s="11">
        <f t="shared" si="172"/>
        <v>0</v>
      </c>
      <c r="BC131" s="30">
        <f t="shared" si="172"/>
        <v>0</v>
      </c>
      <c r="BD131" s="11">
        <f>COUNTA(BD9:BD128)</f>
        <v>0</v>
      </c>
      <c r="BE131" s="30">
        <f>COUNTA(BE9:BE128)</f>
        <v>0</v>
      </c>
      <c r="BF131" s="11">
        <f>COUNTA(BF9:BF128)</f>
        <v>0</v>
      </c>
      <c r="BG131" s="11">
        <f>COUNTA(BG9:BG128)</f>
        <v>0</v>
      </c>
      <c r="BH131" s="30">
        <f>COUNTA(BH9:BH128)</f>
        <v>0</v>
      </c>
      <c r="BI131" s="11">
        <f t="shared" ref="BI131:BM131" si="173">COUNTA(BI9:BI128)</f>
        <v>0</v>
      </c>
      <c r="BJ131" s="30">
        <f t="shared" si="173"/>
        <v>0</v>
      </c>
      <c r="BK131" s="11">
        <f t="shared" si="173"/>
        <v>0</v>
      </c>
      <c r="BL131" s="11">
        <f t="shared" si="173"/>
        <v>0</v>
      </c>
      <c r="BM131" s="30">
        <f t="shared" si="173"/>
        <v>0</v>
      </c>
      <c r="BN131" s="11"/>
      <c r="BO131" s="4"/>
      <c r="BP131" s="10"/>
      <c r="BQ131" s="10"/>
      <c r="BS131" s="10"/>
      <c r="BT131" s="10"/>
      <c r="BU131" s="10"/>
      <c r="BV131" s="10"/>
      <c r="BW131" s="10"/>
      <c r="BX131" s="10"/>
      <c r="BY131" s="72"/>
      <c r="CB131" s="40"/>
    </row>
    <row r="132" spans="2:81" x14ac:dyDescent="0.2">
      <c r="F132" s="5" t="str">
        <f>Texty!$A$21</f>
        <v>Procento správných odpovědí</v>
      </c>
      <c r="G132" s="5"/>
      <c r="H132" s="6"/>
      <c r="I132" s="5"/>
      <c r="J132" s="5"/>
      <c r="M132" s="5"/>
      <c r="N132" s="5"/>
      <c r="O132" s="12"/>
      <c r="P132" s="36" t="str">
        <f t="shared" ref="P132:AN132" si="174">IF(P131=0," ",100*P130/P131)</f>
        <v xml:space="preserve"> </v>
      </c>
      <c r="Q132" s="36" t="str">
        <f t="shared" si="174"/>
        <v xml:space="preserve"> </v>
      </c>
      <c r="R132" s="36" t="str">
        <f t="shared" si="174"/>
        <v xml:space="preserve"> </v>
      </c>
      <c r="S132" s="36" t="str">
        <f t="shared" si="174"/>
        <v xml:space="preserve"> </v>
      </c>
      <c r="T132" s="36" t="str">
        <f t="shared" si="174"/>
        <v xml:space="preserve"> </v>
      </c>
      <c r="U132" s="36" t="str">
        <f t="shared" si="174"/>
        <v xml:space="preserve"> </v>
      </c>
      <c r="V132" s="36" t="str">
        <f t="shared" si="174"/>
        <v xml:space="preserve"> </v>
      </c>
      <c r="W132" s="36" t="str">
        <f t="shared" si="174"/>
        <v xml:space="preserve"> </v>
      </c>
      <c r="X132" s="36" t="str">
        <f t="shared" si="174"/>
        <v xml:space="preserve"> </v>
      </c>
      <c r="Y132" s="36" t="str">
        <f t="shared" si="174"/>
        <v xml:space="preserve"> </v>
      </c>
      <c r="Z132" s="36" t="str">
        <f t="shared" si="174"/>
        <v xml:space="preserve"> </v>
      </c>
      <c r="AA132" s="36" t="str">
        <f t="shared" si="174"/>
        <v xml:space="preserve"> </v>
      </c>
      <c r="AB132" s="36" t="str">
        <f t="shared" si="174"/>
        <v xml:space="preserve"> </v>
      </c>
      <c r="AC132" s="36" t="str">
        <f t="shared" si="174"/>
        <v xml:space="preserve"> </v>
      </c>
      <c r="AD132" s="36" t="str">
        <f t="shared" si="174"/>
        <v xml:space="preserve"> </v>
      </c>
      <c r="AE132" s="36" t="str">
        <f t="shared" si="174"/>
        <v xml:space="preserve"> </v>
      </c>
      <c r="AF132" s="36" t="str">
        <f t="shared" si="174"/>
        <v xml:space="preserve"> </v>
      </c>
      <c r="AG132" s="36" t="str">
        <f t="shared" si="174"/>
        <v xml:space="preserve"> </v>
      </c>
      <c r="AH132" s="36" t="str">
        <f t="shared" si="174"/>
        <v xml:space="preserve"> </v>
      </c>
      <c r="AI132" s="36" t="str">
        <f t="shared" si="174"/>
        <v xml:space="preserve"> </v>
      </c>
      <c r="AJ132" s="36" t="str">
        <f t="shared" si="174"/>
        <v xml:space="preserve"> </v>
      </c>
      <c r="AK132" s="36" t="str">
        <f t="shared" si="174"/>
        <v xml:space="preserve"> </v>
      </c>
      <c r="AL132" s="36" t="str">
        <f t="shared" si="174"/>
        <v xml:space="preserve"> </v>
      </c>
      <c r="AM132" s="36" t="str">
        <f t="shared" si="174"/>
        <v xml:space="preserve"> </v>
      </c>
      <c r="AN132" s="36" t="str">
        <f t="shared" si="174"/>
        <v xml:space="preserve"> </v>
      </c>
      <c r="AO132" s="36" t="str">
        <f t="shared" ref="AO132:BC132" si="175">IF(AO131=0," ",100*AO130/AO131)</f>
        <v xml:space="preserve"> </v>
      </c>
      <c r="AP132" s="36" t="str">
        <f t="shared" si="175"/>
        <v xml:space="preserve"> </v>
      </c>
      <c r="AQ132" s="36" t="str">
        <f t="shared" si="175"/>
        <v xml:space="preserve"> </v>
      </c>
      <c r="AR132" s="36" t="str">
        <f t="shared" si="175"/>
        <v xml:space="preserve"> </v>
      </c>
      <c r="AS132" s="36" t="str">
        <f t="shared" si="175"/>
        <v xml:space="preserve"> </v>
      </c>
      <c r="AT132" s="36" t="str">
        <f>IF(AT131=0," ",100*AT130/AT131)</f>
        <v xml:space="preserve"> </v>
      </c>
      <c r="AU132" s="36" t="str">
        <f>IF(AU131=0," ",100*AU130/AU131)</f>
        <v xml:space="preserve"> </v>
      </c>
      <c r="AV132" s="36" t="str">
        <f>IF(AV131=0," ",100*AV130/AV131)</f>
        <v xml:space="preserve"> </v>
      </c>
      <c r="AW132" s="36" t="str">
        <f>IF(AW131=0," ",100*AW130/AW131)</f>
        <v xml:space="preserve"> </v>
      </c>
      <c r="AX132" s="36" t="str">
        <f>IF(AX131=0," ",100*AX130/AX131)</f>
        <v xml:space="preserve"> </v>
      </c>
      <c r="AY132" s="36" t="str">
        <f t="shared" si="175"/>
        <v xml:space="preserve"> </v>
      </c>
      <c r="AZ132" s="36" t="str">
        <f t="shared" si="175"/>
        <v xml:space="preserve"> </v>
      </c>
      <c r="BA132" s="36" t="str">
        <f t="shared" si="175"/>
        <v xml:space="preserve"> </v>
      </c>
      <c r="BB132" s="36" t="str">
        <f t="shared" si="175"/>
        <v xml:space="preserve"> </v>
      </c>
      <c r="BC132" s="36" t="str">
        <f t="shared" si="175"/>
        <v xml:space="preserve"> </v>
      </c>
      <c r="BD132" s="36" t="str">
        <f>IF(BD131=0," ",100*BD130/BD131)</f>
        <v xml:space="preserve"> </v>
      </c>
      <c r="BE132" s="36" t="str">
        <f>IF(BE131=0," ",100*BE130/BE131)</f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 t="shared" ref="BI132:BM132" si="176">IF(BI131=0," ",100*BI130/BI131)</f>
        <v xml:space="preserve"> </v>
      </c>
      <c r="BJ132" s="36" t="str">
        <f t="shared" si="176"/>
        <v xml:space="preserve"> </v>
      </c>
      <c r="BK132" s="36" t="str">
        <f t="shared" si="176"/>
        <v xml:space="preserve"> </v>
      </c>
      <c r="BL132" s="36" t="str">
        <f t="shared" si="176"/>
        <v xml:space="preserve"> </v>
      </c>
      <c r="BM132" s="36" t="str">
        <f t="shared" si="176"/>
        <v xml:space="preserve"> </v>
      </c>
      <c r="BN132" s="115"/>
      <c r="BO132" s="4"/>
      <c r="BP132" s="12"/>
      <c r="BQ132" s="12"/>
      <c r="BS132" s="12"/>
      <c r="BT132" s="12"/>
      <c r="BU132" s="12"/>
      <c r="BV132" s="12"/>
      <c r="BW132" s="12"/>
      <c r="BX132" s="12"/>
      <c r="BY132" s="73"/>
      <c r="CB132" s="41"/>
    </row>
    <row r="133" spans="2:81" x14ac:dyDescent="0.2">
      <c r="F133" s="5"/>
      <c r="G133" s="5"/>
      <c r="H133" s="6"/>
      <c r="I133" s="5"/>
      <c r="J133" s="5"/>
      <c r="M133" s="5"/>
      <c r="N133" s="5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P133" s="12"/>
      <c r="BQ133" s="12"/>
      <c r="BS133" s="12"/>
      <c r="BT133" s="12"/>
      <c r="BU133" s="12"/>
      <c r="BV133" s="12"/>
      <c r="BW133" s="12"/>
      <c r="BX133" s="12"/>
      <c r="BY133" s="73"/>
      <c r="CB133" s="41"/>
    </row>
    <row r="134" spans="2:81" x14ac:dyDescent="0.2">
      <c r="I134" s="35"/>
      <c r="J134" s="35"/>
      <c r="K134" s="111" t="s">
        <v>25</v>
      </c>
      <c r="M134" s="35"/>
      <c r="N134" s="35"/>
      <c r="P134" s="46">
        <f t="shared" ref="P134:P140" si="177">COUNTIF(P$9:P$128,"=" &amp; $K134)</f>
        <v>0</v>
      </c>
      <c r="Q134" s="46">
        <f t="shared" ref="Q134:BC140" si="178">COUNTIF(Q$9:Q$128,"=" &amp; $K134)</f>
        <v>0</v>
      </c>
      <c r="R134" s="46">
        <f t="shared" si="178"/>
        <v>0</v>
      </c>
      <c r="S134" s="46">
        <f t="shared" si="178"/>
        <v>0</v>
      </c>
      <c r="T134" s="46">
        <f t="shared" si="178"/>
        <v>0</v>
      </c>
      <c r="U134" s="46">
        <f t="shared" si="178"/>
        <v>0</v>
      </c>
      <c r="V134" s="46">
        <f t="shared" si="178"/>
        <v>0</v>
      </c>
      <c r="W134" s="46">
        <f t="shared" si="178"/>
        <v>0</v>
      </c>
      <c r="X134" s="46">
        <f t="shared" si="178"/>
        <v>0</v>
      </c>
      <c r="Y134" s="46">
        <f t="shared" si="178"/>
        <v>0</v>
      </c>
      <c r="Z134" s="46">
        <f t="shared" si="178"/>
        <v>0</v>
      </c>
      <c r="AA134" s="46">
        <f t="shared" si="178"/>
        <v>0</v>
      </c>
      <c r="AB134" s="46">
        <f t="shared" si="178"/>
        <v>0</v>
      </c>
      <c r="AC134" s="46">
        <f t="shared" si="178"/>
        <v>0</v>
      </c>
      <c r="AD134" s="46">
        <f t="shared" si="178"/>
        <v>0</v>
      </c>
      <c r="AE134" s="46">
        <f t="shared" si="178"/>
        <v>0</v>
      </c>
      <c r="AF134" s="46">
        <f t="shared" si="178"/>
        <v>0</v>
      </c>
      <c r="AG134" s="46">
        <f t="shared" si="178"/>
        <v>0</v>
      </c>
      <c r="AH134" s="46">
        <f t="shared" si="178"/>
        <v>0</v>
      </c>
      <c r="AI134" s="46">
        <f t="shared" si="178"/>
        <v>0</v>
      </c>
      <c r="AJ134" s="46">
        <f t="shared" si="178"/>
        <v>0</v>
      </c>
      <c r="AK134" s="46">
        <f t="shared" si="178"/>
        <v>0</v>
      </c>
      <c r="AL134" s="46">
        <f t="shared" si="178"/>
        <v>0</v>
      </c>
      <c r="AM134" s="46">
        <f t="shared" si="178"/>
        <v>0</v>
      </c>
      <c r="AN134" s="46">
        <f t="shared" si="178"/>
        <v>0</v>
      </c>
      <c r="AO134" s="46">
        <f t="shared" si="178"/>
        <v>0</v>
      </c>
      <c r="AP134" s="46">
        <f t="shared" si="178"/>
        <v>0</v>
      </c>
      <c r="AQ134" s="46">
        <f t="shared" si="178"/>
        <v>0</v>
      </c>
      <c r="AR134" s="46">
        <f t="shared" si="178"/>
        <v>0</v>
      </c>
      <c r="AS134" s="46">
        <f t="shared" si="178"/>
        <v>0</v>
      </c>
      <c r="AT134" s="46">
        <f t="shared" si="178"/>
        <v>0</v>
      </c>
      <c r="AU134" s="46">
        <f t="shared" si="178"/>
        <v>0</v>
      </c>
      <c r="AV134" s="46">
        <f t="shared" si="178"/>
        <v>0</v>
      </c>
      <c r="AW134" s="46">
        <f t="shared" si="178"/>
        <v>0</v>
      </c>
      <c r="AX134" s="46">
        <f t="shared" si="178"/>
        <v>0</v>
      </c>
      <c r="AY134" s="46">
        <f t="shared" si="178"/>
        <v>0</v>
      </c>
      <c r="AZ134" s="46">
        <f t="shared" si="178"/>
        <v>0</v>
      </c>
      <c r="BA134" s="46">
        <f t="shared" si="178"/>
        <v>0</v>
      </c>
      <c r="BB134" s="46">
        <f t="shared" si="178"/>
        <v>0</v>
      </c>
      <c r="BC134" s="46">
        <f t="shared" si="178"/>
        <v>0</v>
      </c>
      <c r="BD134" s="46">
        <f t="shared" ref="BD134:BM140" si="179">COUNTIF(BD$9:BD$128,"=" &amp; $K134)</f>
        <v>0</v>
      </c>
      <c r="BE134" s="46">
        <f t="shared" si="179"/>
        <v>0</v>
      </c>
      <c r="BF134" s="46">
        <f t="shared" si="179"/>
        <v>0</v>
      </c>
      <c r="BG134" s="46">
        <f t="shared" si="179"/>
        <v>0</v>
      </c>
      <c r="BH134" s="46">
        <f t="shared" si="179"/>
        <v>0</v>
      </c>
      <c r="BI134" s="46">
        <f t="shared" si="179"/>
        <v>0</v>
      </c>
      <c r="BJ134" s="46">
        <f t="shared" si="179"/>
        <v>0</v>
      </c>
      <c r="BK134" s="46">
        <f t="shared" si="179"/>
        <v>0</v>
      </c>
      <c r="BL134" s="46">
        <f t="shared" si="179"/>
        <v>0</v>
      </c>
      <c r="BM134" s="46">
        <f t="shared" si="179"/>
        <v>0</v>
      </c>
      <c r="BN134" s="46"/>
    </row>
    <row r="135" spans="2:81" x14ac:dyDescent="0.2">
      <c r="I135" s="35"/>
      <c r="J135" s="35"/>
      <c r="K135" s="111" t="s">
        <v>27</v>
      </c>
      <c r="M135" s="35"/>
      <c r="N135" s="35"/>
      <c r="P135" s="46">
        <f t="shared" si="177"/>
        <v>0</v>
      </c>
      <c r="Q135" s="46">
        <f t="shared" ref="Q135:AE135" si="180">COUNTIF(Q$9:Q$128,"=" &amp; $K135)</f>
        <v>0</v>
      </c>
      <c r="R135" s="46">
        <f t="shared" si="180"/>
        <v>0</v>
      </c>
      <c r="S135" s="46">
        <f t="shared" si="180"/>
        <v>0</v>
      </c>
      <c r="T135" s="46">
        <f t="shared" si="180"/>
        <v>0</v>
      </c>
      <c r="U135" s="46">
        <f t="shared" si="180"/>
        <v>0</v>
      </c>
      <c r="V135" s="46">
        <f t="shared" si="180"/>
        <v>0</v>
      </c>
      <c r="W135" s="46">
        <f t="shared" si="180"/>
        <v>0</v>
      </c>
      <c r="X135" s="46">
        <f t="shared" si="180"/>
        <v>0</v>
      </c>
      <c r="Y135" s="46">
        <f t="shared" si="180"/>
        <v>0</v>
      </c>
      <c r="Z135" s="46">
        <f t="shared" si="180"/>
        <v>0</v>
      </c>
      <c r="AA135" s="46">
        <f t="shared" si="180"/>
        <v>0</v>
      </c>
      <c r="AB135" s="46">
        <f t="shared" si="180"/>
        <v>0</v>
      </c>
      <c r="AC135" s="46">
        <f t="shared" si="180"/>
        <v>0</v>
      </c>
      <c r="AD135" s="46">
        <f t="shared" si="180"/>
        <v>0</v>
      </c>
      <c r="AE135" s="46">
        <f t="shared" si="180"/>
        <v>0</v>
      </c>
      <c r="AF135" s="46">
        <f t="shared" si="178"/>
        <v>0</v>
      </c>
      <c r="AG135" s="46">
        <f t="shared" si="178"/>
        <v>0</v>
      </c>
      <c r="AH135" s="46">
        <f t="shared" si="178"/>
        <v>0</v>
      </c>
      <c r="AI135" s="46">
        <f t="shared" si="178"/>
        <v>0</v>
      </c>
      <c r="AJ135" s="46">
        <f t="shared" si="178"/>
        <v>0</v>
      </c>
      <c r="AK135" s="46">
        <f t="shared" si="178"/>
        <v>0</v>
      </c>
      <c r="AL135" s="46">
        <f t="shared" si="178"/>
        <v>0</v>
      </c>
      <c r="AM135" s="46">
        <f t="shared" si="178"/>
        <v>0</v>
      </c>
      <c r="AN135" s="46">
        <f t="shared" si="178"/>
        <v>0</v>
      </c>
      <c r="AO135" s="46">
        <f t="shared" si="178"/>
        <v>0</v>
      </c>
      <c r="AP135" s="46">
        <f t="shared" si="178"/>
        <v>0</v>
      </c>
      <c r="AQ135" s="46">
        <f t="shared" si="178"/>
        <v>0</v>
      </c>
      <c r="AR135" s="46">
        <f t="shared" si="178"/>
        <v>0</v>
      </c>
      <c r="AS135" s="46">
        <f t="shared" si="178"/>
        <v>0</v>
      </c>
      <c r="AT135" s="46">
        <f t="shared" si="178"/>
        <v>0</v>
      </c>
      <c r="AU135" s="46">
        <f t="shared" si="178"/>
        <v>0</v>
      </c>
      <c r="AV135" s="46">
        <f t="shared" si="178"/>
        <v>0</v>
      </c>
      <c r="AW135" s="46">
        <f t="shared" si="178"/>
        <v>0</v>
      </c>
      <c r="AX135" s="46">
        <f t="shared" si="178"/>
        <v>0</v>
      </c>
      <c r="AY135" s="46">
        <f t="shared" si="178"/>
        <v>0</v>
      </c>
      <c r="AZ135" s="46">
        <f t="shared" si="178"/>
        <v>0</v>
      </c>
      <c r="BA135" s="46">
        <f t="shared" si="178"/>
        <v>0</v>
      </c>
      <c r="BB135" s="46">
        <f t="shared" si="178"/>
        <v>0</v>
      </c>
      <c r="BC135" s="46">
        <f t="shared" si="178"/>
        <v>0</v>
      </c>
      <c r="BD135" s="46">
        <f t="shared" si="179"/>
        <v>0</v>
      </c>
      <c r="BE135" s="46">
        <f t="shared" si="179"/>
        <v>0</v>
      </c>
      <c r="BF135" s="46">
        <f t="shared" si="179"/>
        <v>0</v>
      </c>
      <c r="BG135" s="46">
        <f t="shared" si="179"/>
        <v>0</v>
      </c>
      <c r="BH135" s="46">
        <f t="shared" si="179"/>
        <v>0</v>
      </c>
      <c r="BI135" s="46">
        <f t="shared" si="179"/>
        <v>0</v>
      </c>
      <c r="BJ135" s="46">
        <f t="shared" si="179"/>
        <v>0</v>
      </c>
      <c r="BK135" s="46">
        <f t="shared" si="179"/>
        <v>0</v>
      </c>
      <c r="BL135" s="46">
        <f t="shared" si="179"/>
        <v>0</v>
      </c>
      <c r="BM135" s="46">
        <f t="shared" si="179"/>
        <v>0</v>
      </c>
      <c r="BN135" s="46"/>
    </row>
    <row r="136" spans="2:81" x14ac:dyDescent="0.2">
      <c r="I136" s="35"/>
      <c r="J136" s="35"/>
      <c r="K136" s="111" t="s">
        <v>28</v>
      </c>
      <c r="M136" s="35"/>
      <c r="N136" s="35"/>
      <c r="P136" s="46">
        <f t="shared" si="177"/>
        <v>0</v>
      </c>
      <c r="Q136" s="46">
        <f t="shared" si="178"/>
        <v>0</v>
      </c>
      <c r="R136" s="46">
        <f t="shared" si="178"/>
        <v>0</v>
      </c>
      <c r="S136" s="46">
        <f t="shared" si="178"/>
        <v>0</v>
      </c>
      <c r="T136" s="46">
        <f t="shared" si="178"/>
        <v>0</v>
      </c>
      <c r="U136" s="46">
        <f t="shared" si="178"/>
        <v>0</v>
      </c>
      <c r="V136" s="46">
        <f t="shared" si="178"/>
        <v>0</v>
      </c>
      <c r="W136" s="46">
        <f t="shared" si="178"/>
        <v>0</v>
      </c>
      <c r="X136" s="46">
        <f t="shared" si="178"/>
        <v>0</v>
      </c>
      <c r="Y136" s="46">
        <f t="shared" si="178"/>
        <v>0</v>
      </c>
      <c r="Z136" s="46">
        <f t="shared" si="178"/>
        <v>0</v>
      </c>
      <c r="AA136" s="46">
        <f t="shared" si="178"/>
        <v>0</v>
      </c>
      <c r="AB136" s="46">
        <f t="shared" si="178"/>
        <v>0</v>
      </c>
      <c r="AC136" s="46">
        <f t="shared" si="178"/>
        <v>0</v>
      </c>
      <c r="AD136" s="46">
        <f t="shared" si="178"/>
        <v>0</v>
      </c>
      <c r="AE136" s="46">
        <f t="shared" si="178"/>
        <v>0</v>
      </c>
      <c r="AF136" s="46">
        <f t="shared" si="178"/>
        <v>0</v>
      </c>
      <c r="AG136" s="46">
        <f t="shared" si="178"/>
        <v>0</v>
      </c>
      <c r="AH136" s="46">
        <f t="shared" si="178"/>
        <v>0</v>
      </c>
      <c r="AI136" s="46">
        <f t="shared" si="178"/>
        <v>0</v>
      </c>
      <c r="AJ136" s="46">
        <f t="shared" si="178"/>
        <v>0</v>
      </c>
      <c r="AK136" s="46">
        <f t="shared" si="178"/>
        <v>0</v>
      </c>
      <c r="AL136" s="46">
        <f t="shared" si="178"/>
        <v>0</v>
      </c>
      <c r="AM136" s="46">
        <f t="shared" si="178"/>
        <v>0</v>
      </c>
      <c r="AN136" s="46">
        <f t="shared" si="178"/>
        <v>0</v>
      </c>
      <c r="AO136" s="46">
        <f t="shared" si="178"/>
        <v>0</v>
      </c>
      <c r="AP136" s="46">
        <f t="shared" si="178"/>
        <v>0</v>
      </c>
      <c r="AQ136" s="46">
        <f t="shared" si="178"/>
        <v>0</v>
      </c>
      <c r="AR136" s="46">
        <f t="shared" si="178"/>
        <v>0</v>
      </c>
      <c r="AS136" s="46">
        <f t="shared" si="178"/>
        <v>0</v>
      </c>
      <c r="AT136" s="46">
        <f t="shared" si="178"/>
        <v>0</v>
      </c>
      <c r="AU136" s="46">
        <f t="shared" si="178"/>
        <v>0</v>
      </c>
      <c r="AV136" s="46">
        <f t="shared" si="178"/>
        <v>0</v>
      </c>
      <c r="AW136" s="46">
        <f t="shared" si="178"/>
        <v>0</v>
      </c>
      <c r="AX136" s="46">
        <f t="shared" si="178"/>
        <v>0</v>
      </c>
      <c r="AY136" s="46">
        <f t="shared" si="178"/>
        <v>0</v>
      </c>
      <c r="AZ136" s="46">
        <f t="shared" si="178"/>
        <v>0</v>
      </c>
      <c r="BA136" s="46">
        <f t="shared" si="178"/>
        <v>0</v>
      </c>
      <c r="BB136" s="46">
        <f t="shared" si="178"/>
        <v>0</v>
      </c>
      <c r="BC136" s="46">
        <f t="shared" si="178"/>
        <v>0</v>
      </c>
      <c r="BD136" s="46">
        <f t="shared" si="179"/>
        <v>0</v>
      </c>
      <c r="BE136" s="46">
        <f t="shared" si="179"/>
        <v>0</v>
      </c>
      <c r="BF136" s="46">
        <f t="shared" si="179"/>
        <v>0</v>
      </c>
      <c r="BG136" s="46">
        <f t="shared" si="179"/>
        <v>0</v>
      </c>
      <c r="BH136" s="46">
        <f t="shared" si="179"/>
        <v>0</v>
      </c>
      <c r="BI136" s="46">
        <f t="shared" si="179"/>
        <v>0</v>
      </c>
      <c r="BJ136" s="46">
        <f t="shared" si="179"/>
        <v>0</v>
      </c>
      <c r="BK136" s="46">
        <f t="shared" si="179"/>
        <v>0</v>
      </c>
      <c r="BL136" s="46">
        <f t="shared" si="179"/>
        <v>0</v>
      </c>
      <c r="BM136" s="46">
        <f t="shared" si="179"/>
        <v>0</v>
      </c>
      <c r="BN136" s="46"/>
    </row>
    <row r="137" spans="2:81" x14ac:dyDescent="0.2">
      <c r="I137" s="35"/>
      <c r="J137" s="35"/>
      <c r="K137" s="111" t="s">
        <v>29</v>
      </c>
      <c r="M137" s="35"/>
      <c r="N137" s="35"/>
      <c r="P137" s="46">
        <f t="shared" si="177"/>
        <v>0</v>
      </c>
      <c r="Q137" s="46">
        <f t="shared" si="178"/>
        <v>0</v>
      </c>
      <c r="R137" s="46">
        <f t="shared" si="178"/>
        <v>0</v>
      </c>
      <c r="S137" s="46">
        <f t="shared" si="178"/>
        <v>0</v>
      </c>
      <c r="T137" s="46">
        <f t="shared" si="178"/>
        <v>0</v>
      </c>
      <c r="U137" s="46">
        <f t="shared" si="178"/>
        <v>0</v>
      </c>
      <c r="V137" s="46">
        <f t="shared" si="178"/>
        <v>0</v>
      </c>
      <c r="W137" s="46">
        <f t="shared" si="178"/>
        <v>0</v>
      </c>
      <c r="X137" s="46">
        <f t="shared" si="178"/>
        <v>0</v>
      </c>
      <c r="Y137" s="46">
        <f t="shared" si="178"/>
        <v>0</v>
      </c>
      <c r="Z137" s="46">
        <f t="shared" si="178"/>
        <v>0</v>
      </c>
      <c r="AA137" s="46">
        <f t="shared" si="178"/>
        <v>0</v>
      </c>
      <c r="AB137" s="46">
        <f t="shared" si="178"/>
        <v>0</v>
      </c>
      <c r="AC137" s="46">
        <f t="shared" si="178"/>
        <v>0</v>
      </c>
      <c r="AD137" s="46">
        <f t="shared" si="178"/>
        <v>0</v>
      </c>
      <c r="AE137" s="46">
        <f t="shared" si="178"/>
        <v>0</v>
      </c>
      <c r="AF137" s="46">
        <f t="shared" si="178"/>
        <v>0</v>
      </c>
      <c r="AG137" s="46">
        <f t="shared" si="178"/>
        <v>0</v>
      </c>
      <c r="AH137" s="46">
        <f t="shared" si="178"/>
        <v>0</v>
      </c>
      <c r="AI137" s="46">
        <f t="shared" si="178"/>
        <v>0</v>
      </c>
      <c r="AJ137" s="46">
        <f t="shared" si="178"/>
        <v>0</v>
      </c>
      <c r="AK137" s="46">
        <f t="shared" si="178"/>
        <v>0</v>
      </c>
      <c r="AL137" s="46">
        <f t="shared" si="178"/>
        <v>0</v>
      </c>
      <c r="AM137" s="46">
        <f t="shared" si="178"/>
        <v>0</v>
      </c>
      <c r="AN137" s="46">
        <f t="shared" si="178"/>
        <v>0</v>
      </c>
      <c r="AO137" s="46">
        <f t="shared" si="178"/>
        <v>0</v>
      </c>
      <c r="AP137" s="46">
        <f t="shared" si="178"/>
        <v>0</v>
      </c>
      <c r="AQ137" s="46">
        <f t="shared" si="178"/>
        <v>0</v>
      </c>
      <c r="AR137" s="46">
        <f t="shared" si="178"/>
        <v>0</v>
      </c>
      <c r="AS137" s="46">
        <f t="shared" si="178"/>
        <v>0</v>
      </c>
      <c r="AT137" s="46">
        <f t="shared" si="178"/>
        <v>0</v>
      </c>
      <c r="AU137" s="46">
        <f t="shared" si="178"/>
        <v>0</v>
      </c>
      <c r="AV137" s="46">
        <f t="shared" si="178"/>
        <v>0</v>
      </c>
      <c r="AW137" s="46">
        <f t="shared" si="178"/>
        <v>0</v>
      </c>
      <c r="AX137" s="46">
        <f t="shared" si="178"/>
        <v>0</v>
      </c>
      <c r="AY137" s="46">
        <f t="shared" si="178"/>
        <v>0</v>
      </c>
      <c r="AZ137" s="46">
        <f t="shared" si="178"/>
        <v>0</v>
      </c>
      <c r="BA137" s="46">
        <f t="shared" si="178"/>
        <v>0</v>
      </c>
      <c r="BB137" s="46">
        <f t="shared" si="178"/>
        <v>0</v>
      </c>
      <c r="BC137" s="46">
        <f t="shared" si="178"/>
        <v>0</v>
      </c>
      <c r="BD137" s="46">
        <f t="shared" si="179"/>
        <v>0</v>
      </c>
      <c r="BE137" s="46">
        <f t="shared" si="179"/>
        <v>0</v>
      </c>
      <c r="BF137" s="46">
        <f t="shared" si="179"/>
        <v>0</v>
      </c>
      <c r="BG137" s="46">
        <f t="shared" si="179"/>
        <v>0</v>
      </c>
      <c r="BH137" s="46">
        <f t="shared" si="179"/>
        <v>0</v>
      </c>
      <c r="BI137" s="46">
        <f t="shared" si="179"/>
        <v>0</v>
      </c>
      <c r="BJ137" s="46">
        <f t="shared" si="179"/>
        <v>0</v>
      </c>
      <c r="BK137" s="46">
        <f t="shared" si="179"/>
        <v>0</v>
      </c>
      <c r="BL137" s="46">
        <f t="shared" si="179"/>
        <v>0</v>
      </c>
      <c r="BM137" s="46">
        <f t="shared" si="179"/>
        <v>0</v>
      </c>
      <c r="BN137" s="46"/>
    </row>
    <row r="138" spans="2:81" x14ac:dyDescent="0.2">
      <c r="I138" s="35"/>
      <c r="J138" s="35"/>
      <c r="K138" s="111" t="s">
        <v>30</v>
      </c>
      <c r="M138" s="35"/>
      <c r="N138" s="35"/>
      <c r="P138" s="46">
        <f t="shared" si="177"/>
        <v>0</v>
      </c>
      <c r="Q138" s="46">
        <f t="shared" si="178"/>
        <v>0</v>
      </c>
      <c r="R138" s="46">
        <f t="shared" si="178"/>
        <v>0</v>
      </c>
      <c r="S138" s="46">
        <f t="shared" si="178"/>
        <v>0</v>
      </c>
      <c r="T138" s="46">
        <f t="shared" si="178"/>
        <v>0</v>
      </c>
      <c r="U138" s="46">
        <f t="shared" si="178"/>
        <v>0</v>
      </c>
      <c r="V138" s="46">
        <f t="shared" si="178"/>
        <v>0</v>
      </c>
      <c r="W138" s="46">
        <f t="shared" si="178"/>
        <v>0</v>
      </c>
      <c r="X138" s="46">
        <f t="shared" si="178"/>
        <v>0</v>
      </c>
      <c r="Y138" s="46">
        <f t="shared" si="178"/>
        <v>0</v>
      </c>
      <c r="Z138" s="46">
        <f t="shared" si="178"/>
        <v>0</v>
      </c>
      <c r="AA138" s="46">
        <f t="shared" si="178"/>
        <v>0</v>
      </c>
      <c r="AB138" s="46">
        <f t="shared" si="178"/>
        <v>0</v>
      </c>
      <c r="AC138" s="46">
        <f t="shared" si="178"/>
        <v>0</v>
      </c>
      <c r="AD138" s="46">
        <f t="shared" si="178"/>
        <v>0</v>
      </c>
      <c r="AE138" s="46">
        <f t="shared" si="178"/>
        <v>0</v>
      </c>
      <c r="AF138" s="46">
        <f t="shared" si="178"/>
        <v>0</v>
      </c>
      <c r="AG138" s="46">
        <f t="shared" si="178"/>
        <v>0</v>
      </c>
      <c r="AH138" s="46">
        <f t="shared" si="178"/>
        <v>0</v>
      </c>
      <c r="AI138" s="46">
        <f t="shared" si="178"/>
        <v>0</v>
      </c>
      <c r="AJ138" s="46">
        <f t="shared" si="178"/>
        <v>0</v>
      </c>
      <c r="AK138" s="46">
        <f t="shared" si="178"/>
        <v>0</v>
      </c>
      <c r="AL138" s="46">
        <f t="shared" si="178"/>
        <v>0</v>
      </c>
      <c r="AM138" s="46">
        <f t="shared" si="178"/>
        <v>0</v>
      </c>
      <c r="AN138" s="46">
        <f t="shared" si="178"/>
        <v>0</v>
      </c>
      <c r="AO138" s="46">
        <f t="shared" si="178"/>
        <v>0</v>
      </c>
      <c r="AP138" s="46">
        <f t="shared" si="178"/>
        <v>0</v>
      </c>
      <c r="AQ138" s="46">
        <f t="shared" si="178"/>
        <v>0</v>
      </c>
      <c r="AR138" s="46">
        <f t="shared" si="178"/>
        <v>0</v>
      </c>
      <c r="AS138" s="46">
        <f t="shared" si="178"/>
        <v>0</v>
      </c>
      <c r="AT138" s="46">
        <f t="shared" si="178"/>
        <v>0</v>
      </c>
      <c r="AU138" s="46">
        <f t="shared" si="178"/>
        <v>0</v>
      </c>
      <c r="AV138" s="46">
        <f t="shared" si="178"/>
        <v>0</v>
      </c>
      <c r="AW138" s="46">
        <f t="shared" si="178"/>
        <v>0</v>
      </c>
      <c r="AX138" s="46">
        <f t="shared" si="178"/>
        <v>0</v>
      </c>
      <c r="AY138" s="46">
        <f t="shared" si="178"/>
        <v>0</v>
      </c>
      <c r="AZ138" s="46">
        <f t="shared" si="178"/>
        <v>0</v>
      </c>
      <c r="BA138" s="46">
        <f t="shared" si="178"/>
        <v>0</v>
      </c>
      <c r="BB138" s="46">
        <f t="shared" si="178"/>
        <v>0</v>
      </c>
      <c r="BC138" s="46">
        <f t="shared" si="178"/>
        <v>0</v>
      </c>
      <c r="BD138" s="46">
        <f t="shared" si="179"/>
        <v>0</v>
      </c>
      <c r="BE138" s="46">
        <f t="shared" si="179"/>
        <v>0</v>
      </c>
      <c r="BF138" s="46">
        <f t="shared" si="179"/>
        <v>0</v>
      </c>
      <c r="BG138" s="46">
        <f t="shared" si="179"/>
        <v>0</v>
      </c>
      <c r="BH138" s="46">
        <f t="shared" si="179"/>
        <v>0</v>
      </c>
      <c r="BI138" s="46">
        <f t="shared" si="179"/>
        <v>0</v>
      </c>
      <c r="BJ138" s="46">
        <f t="shared" si="179"/>
        <v>0</v>
      </c>
      <c r="BK138" s="46">
        <f t="shared" si="179"/>
        <v>0</v>
      </c>
      <c r="BL138" s="46">
        <f t="shared" si="179"/>
        <v>0</v>
      </c>
      <c r="BM138" s="46">
        <f t="shared" si="179"/>
        <v>0</v>
      </c>
      <c r="BN138" s="46"/>
    </row>
    <row r="139" spans="2:81" x14ac:dyDescent="0.2">
      <c r="I139" s="35"/>
      <c r="J139" s="35"/>
      <c r="K139" s="111" t="s">
        <v>158</v>
      </c>
      <c r="M139" s="35"/>
      <c r="N139" s="35"/>
      <c r="P139" s="46">
        <f t="shared" si="177"/>
        <v>0</v>
      </c>
      <c r="Q139" s="46">
        <f t="shared" si="178"/>
        <v>0</v>
      </c>
      <c r="R139" s="46">
        <f t="shared" si="178"/>
        <v>0</v>
      </c>
      <c r="S139" s="46">
        <f t="shared" si="178"/>
        <v>0</v>
      </c>
      <c r="T139" s="46">
        <f t="shared" si="178"/>
        <v>0</v>
      </c>
      <c r="U139" s="46">
        <f t="shared" si="178"/>
        <v>0</v>
      </c>
      <c r="V139" s="46">
        <f t="shared" si="178"/>
        <v>0</v>
      </c>
      <c r="W139" s="46">
        <f t="shared" si="178"/>
        <v>0</v>
      </c>
      <c r="X139" s="46">
        <f t="shared" si="178"/>
        <v>0</v>
      </c>
      <c r="Y139" s="46">
        <f t="shared" si="178"/>
        <v>0</v>
      </c>
      <c r="Z139" s="46">
        <f t="shared" si="178"/>
        <v>0</v>
      </c>
      <c r="AA139" s="46">
        <f t="shared" si="178"/>
        <v>0</v>
      </c>
      <c r="AB139" s="46">
        <f t="shared" si="178"/>
        <v>0</v>
      </c>
      <c r="AC139" s="46">
        <f t="shared" si="178"/>
        <v>0</v>
      </c>
      <c r="AD139" s="46">
        <f t="shared" si="178"/>
        <v>0</v>
      </c>
      <c r="AE139" s="46">
        <f t="shared" si="178"/>
        <v>0</v>
      </c>
      <c r="AF139" s="46">
        <f t="shared" si="178"/>
        <v>0</v>
      </c>
      <c r="AG139" s="46">
        <f t="shared" si="178"/>
        <v>0</v>
      </c>
      <c r="AH139" s="46">
        <f t="shared" si="178"/>
        <v>0</v>
      </c>
      <c r="AI139" s="46">
        <f t="shared" si="178"/>
        <v>0</v>
      </c>
      <c r="AJ139" s="46">
        <f t="shared" si="178"/>
        <v>0</v>
      </c>
      <c r="AK139" s="46">
        <f t="shared" si="178"/>
        <v>0</v>
      </c>
      <c r="AL139" s="46">
        <f t="shared" si="178"/>
        <v>0</v>
      </c>
      <c r="AM139" s="46">
        <f t="shared" si="178"/>
        <v>0</v>
      </c>
      <c r="AN139" s="46">
        <f t="shared" si="178"/>
        <v>0</v>
      </c>
      <c r="AO139" s="46">
        <f t="shared" si="178"/>
        <v>0</v>
      </c>
      <c r="AP139" s="46">
        <f t="shared" si="178"/>
        <v>0</v>
      </c>
      <c r="AQ139" s="46">
        <f t="shared" si="178"/>
        <v>0</v>
      </c>
      <c r="AR139" s="46">
        <f t="shared" si="178"/>
        <v>0</v>
      </c>
      <c r="AS139" s="46">
        <f t="shared" si="178"/>
        <v>0</v>
      </c>
      <c r="AT139" s="46">
        <f t="shared" si="178"/>
        <v>0</v>
      </c>
      <c r="AU139" s="46">
        <f t="shared" si="178"/>
        <v>0</v>
      </c>
      <c r="AV139" s="46">
        <f t="shared" si="178"/>
        <v>0</v>
      </c>
      <c r="AW139" s="46">
        <f t="shared" si="178"/>
        <v>0</v>
      </c>
      <c r="AX139" s="46">
        <f t="shared" si="178"/>
        <v>0</v>
      </c>
      <c r="AY139" s="46">
        <f t="shared" si="178"/>
        <v>0</v>
      </c>
      <c r="AZ139" s="46">
        <f t="shared" si="178"/>
        <v>0</v>
      </c>
      <c r="BA139" s="46">
        <f t="shared" si="178"/>
        <v>0</v>
      </c>
      <c r="BB139" s="46">
        <f t="shared" si="178"/>
        <v>0</v>
      </c>
      <c r="BC139" s="46">
        <f t="shared" si="178"/>
        <v>0</v>
      </c>
      <c r="BD139" s="46">
        <f t="shared" si="179"/>
        <v>0</v>
      </c>
      <c r="BE139" s="46">
        <f t="shared" si="179"/>
        <v>0</v>
      </c>
      <c r="BF139" s="46">
        <f t="shared" si="179"/>
        <v>0</v>
      </c>
      <c r="BG139" s="46">
        <f t="shared" si="179"/>
        <v>0</v>
      </c>
      <c r="BH139" s="46">
        <f t="shared" si="179"/>
        <v>0</v>
      </c>
      <c r="BI139" s="46">
        <f t="shared" si="179"/>
        <v>0</v>
      </c>
      <c r="BJ139" s="46">
        <f t="shared" si="179"/>
        <v>0</v>
      </c>
      <c r="BK139" s="46">
        <f t="shared" si="179"/>
        <v>0</v>
      </c>
      <c r="BL139" s="46">
        <f t="shared" si="179"/>
        <v>0</v>
      </c>
      <c r="BM139" s="46">
        <f t="shared" si="179"/>
        <v>0</v>
      </c>
      <c r="BN139" s="46"/>
    </row>
    <row r="140" spans="2:81" x14ac:dyDescent="0.2">
      <c r="I140" s="35"/>
      <c r="J140" s="35"/>
      <c r="K140" s="111" t="s">
        <v>31</v>
      </c>
      <c r="M140" s="35"/>
      <c r="N140" s="35"/>
      <c r="P140" s="46">
        <f t="shared" si="177"/>
        <v>0</v>
      </c>
      <c r="Q140" s="46">
        <f t="shared" si="178"/>
        <v>0</v>
      </c>
      <c r="R140" s="46">
        <f t="shared" si="178"/>
        <v>0</v>
      </c>
      <c r="S140" s="46">
        <f t="shared" si="178"/>
        <v>0</v>
      </c>
      <c r="T140" s="46">
        <f t="shared" si="178"/>
        <v>0</v>
      </c>
      <c r="U140" s="46">
        <f t="shared" si="178"/>
        <v>0</v>
      </c>
      <c r="V140" s="46">
        <f t="shared" si="178"/>
        <v>0</v>
      </c>
      <c r="W140" s="46">
        <f t="shared" si="178"/>
        <v>0</v>
      </c>
      <c r="X140" s="46">
        <f t="shared" si="178"/>
        <v>0</v>
      </c>
      <c r="Y140" s="46">
        <f t="shared" si="178"/>
        <v>0</v>
      </c>
      <c r="Z140" s="46">
        <f t="shared" si="178"/>
        <v>0</v>
      </c>
      <c r="AA140" s="46">
        <f t="shared" si="178"/>
        <v>0</v>
      </c>
      <c r="AB140" s="46">
        <f t="shared" si="178"/>
        <v>0</v>
      </c>
      <c r="AC140" s="46">
        <f t="shared" si="178"/>
        <v>0</v>
      </c>
      <c r="AD140" s="46">
        <f t="shared" si="178"/>
        <v>0</v>
      </c>
      <c r="AE140" s="46">
        <f t="shared" si="178"/>
        <v>0</v>
      </c>
      <c r="AF140" s="46">
        <f t="shared" si="178"/>
        <v>0</v>
      </c>
      <c r="AG140" s="46">
        <f t="shared" si="178"/>
        <v>0</v>
      </c>
      <c r="AH140" s="46">
        <f t="shared" si="178"/>
        <v>0</v>
      </c>
      <c r="AI140" s="46">
        <f t="shared" si="178"/>
        <v>0</v>
      </c>
      <c r="AJ140" s="46">
        <f t="shared" si="178"/>
        <v>0</v>
      </c>
      <c r="AK140" s="46">
        <f t="shared" si="178"/>
        <v>0</v>
      </c>
      <c r="AL140" s="46">
        <f t="shared" si="178"/>
        <v>0</v>
      </c>
      <c r="AM140" s="46">
        <f t="shared" si="178"/>
        <v>0</v>
      </c>
      <c r="AN140" s="46">
        <f t="shared" si="178"/>
        <v>0</v>
      </c>
      <c r="AO140" s="46">
        <f t="shared" si="178"/>
        <v>0</v>
      </c>
      <c r="AP140" s="46">
        <f t="shared" si="178"/>
        <v>0</v>
      </c>
      <c r="AQ140" s="46">
        <f t="shared" si="178"/>
        <v>0</v>
      </c>
      <c r="AR140" s="46">
        <f t="shared" si="178"/>
        <v>0</v>
      </c>
      <c r="AS140" s="46">
        <f t="shared" si="178"/>
        <v>0</v>
      </c>
      <c r="AT140" s="46">
        <f t="shared" si="178"/>
        <v>0</v>
      </c>
      <c r="AU140" s="46">
        <f t="shared" si="178"/>
        <v>0</v>
      </c>
      <c r="AV140" s="46">
        <f t="shared" si="178"/>
        <v>0</v>
      </c>
      <c r="AW140" s="46">
        <f t="shared" si="178"/>
        <v>0</v>
      </c>
      <c r="AX140" s="46">
        <f t="shared" si="178"/>
        <v>0</v>
      </c>
      <c r="AY140" s="46">
        <f t="shared" si="178"/>
        <v>0</v>
      </c>
      <c r="AZ140" s="46">
        <f t="shared" si="178"/>
        <v>0</v>
      </c>
      <c r="BA140" s="46">
        <f>COUNTIF(BA$9:BA$128,"=" &amp; $K140)</f>
        <v>0</v>
      </c>
      <c r="BB140" s="46">
        <f>COUNTIF(BB$9:BB$128,"=" &amp; $K140)</f>
        <v>0</v>
      </c>
      <c r="BC140" s="46">
        <f>COUNTIF(BC$9:BC$128,"=" &amp; $K140)</f>
        <v>0</v>
      </c>
      <c r="BD140" s="46">
        <f t="shared" si="179"/>
        <v>0</v>
      </c>
      <c r="BE140" s="46">
        <f t="shared" si="179"/>
        <v>0</v>
      </c>
      <c r="BF140" s="46">
        <f t="shared" si="179"/>
        <v>0</v>
      </c>
      <c r="BG140" s="46">
        <f t="shared" si="179"/>
        <v>0</v>
      </c>
      <c r="BH140" s="46">
        <f t="shared" si="179"/>
        <v>0</v>
      </c>
      <c r="BI140" s="46">
        <f t="shared" si="179"/>
        <v>0</v>
      </c>
      <c r="BJ140" s="46">
        <f t="shared" si="179"/>
        <v>0</v>
      </c>
      <c r="BK140" s="46">
        <f>COUNTIF(BK$9:BK$128,"=" &amp; $K140)</f>
        <v>0</v>
      </c>
      <c r="BL140" s="46">
        <f>COUNTIF(BL$9:BL$128,"=" &amp; $K140)</f>
        <v>0</v>
      </c>
      <c r="BM140" s="46">
        <f>COUNTIF(BM$9:BM$128,"=" &amp; $K140)</f>
        <v>0</v>
      </c>
      <c r="BN140" s="46"/>
    </row>
    <row r="142" spans="2:81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</row>
  </sheetData>
  <sheetProtection sheet="1" objects="1" scenarios="1" formatCells="0" formatColumns="0" formatRows="0" sort="0" autoFilter="0" pivotTables="0"/>
  <mergeCells count="2">
    <mergeCell ref="CB2:CB7"/>
    <mergeCell ref="CA7:CA8"/>
  </mergeCells>
  <phoneticPr fontId="2" type="noConversion"/>
  <conditionalFormatting sqref="P134:BC140">
    <cfRule type="expression" dxfId="63" priority="18" stopIfTrue="1">
      <formula>$K134=P$7</formula>
    </cfRule>
  </conditionalFormatting>
  <conditionalFormatting sqref="BO9:BX128 C9:N128">
    <cfRule type="expression" dxfId="62" priority="19" stopIfTrue="1">
      <formula>MOD(ROW(C9)-ROW(C$7),5) = 1</formula>
    </cfRule>
    <cfRule type="expression" dxfId="61" priority="20" stopIfTrue="1">
      <formula>MOD(ROW(C9)-ROW(C$7),5) = 2</formula>
    </cfRule>
  </conditionalFormatting>
  <conditionalFormatting sqref="P39:BC128 AT9:BC38">
    <cfRule type="expression" dxfId="60" priority="21">
      <formula>P9&lt;&gt;P$7</formula>
    </cfRule>
    <cfRule type="expression" dxfId="59" priority="22">
      <formula>MOD(ROW(P9)-ROW(P$7),5) = 1</formula>
    </cfRule>
    <cfRule type="expression" dxfId="58" priority="23">
      <formula>P$8 = 1</formula>
    </cfRule>
  </conditionalFormatting>
  <conditionalFormatting sqref="AT7:BC7">
    <cfRule type="expression" dxfId="57" priority="15" stopIfTrue="1">
      <formula>AT$8=1</formula>
    </cfRule>
  </conditionalFormatting>
  <conditionalFormatting sqref="CI4:CR5">
    <cfRule type="expression" dxfId="56" priority="14" stopIfTrue="1">
      <formula>CI$8=1</formula>
    </cfRule>
  </conditionalFormatting>
  <conditionalFormatting sqref="BD134:BM140">
    <cfRule type="expression" dxfId="55" priority="10" stopIfTrue="1">
      <formula>$K134=BD$7</formula>
    </cfRule>
  </conditionalFormatting>
  <conditionalFormatting sqref="BD9:BM128">
    <cfRule type="expression" dxfId="54" priority="11">
      <formula>BD9&lt;&gt;BD$7</formula>
    </cfRule>
    <cfRule type="expression" dxfId="53" priority="12">
      <formula>MOD(ROW(BD9)-ROW(BD$7),5) = 1</formula>
    </cfRule>
    <cfRule type="expression" dxfId="52" priority="13">
      <formula>BD$8 = 1</formula>
    </cfRule>
  </conditionalFormatting>
  <conditionalFormatting sqref="BD7:BM7">
    <cfRule type="expression" dxfId="51" priority="9" stopIfTrue="1">
      <formula>BD$8=1</formula>
    </cfRule>
  </conditionalFormatting>
  <conditionalFormatting sqref="P6:BM6">
    <cfRule type="expression" dxfId="50" priority="8" stopIfTrue="1">
      <formula>P$8=1</formula>
    </cfRule>
  </conditionalFormatting>
  <conditionalFormatting sqref="P8:BM8">
    <cfRule type="expression" dxfId="49" priority="7" stopIfTrue="1">
      <formula>P$8=1</formula>
    </cfRule>
  </conditionalFormatting>
  <conditionalFormatting sqref="B9:B128">
    <cfRule type="expression" dxfId="48" priority="5" stopIfTrue="1">
      <formula>MOD(ROW(B9)-ROW(B$7),5) = 1</formula>
    </cfRule>
    <cfRule type="expression" dxfId="47" priority="6" stopIfTrue="1">
      <formula>MOD(ROW(B9)-ROW(B$7),5) = 2</formula>
    </cfRule>
  </conditionalFormatting>
  <conditionalFormatting sqref="P7:AS7">
    <cfRule type="expression" dxfId="46" priority="4" stopIfTrue="1">
      <formula>P$8=1</formula>
    </cfRule>
  </conditionalFormatting>
  <conditionalFormatting sqref="P9:AS38">
    <cfRule type="expression" dxfId="45" priority="1">
      <formula>P9&lt;&gt;P$7</formula>
    </cfRule>
    <cfRule type="expression" dxfId="44" priority="2">
      <formula>MOD(ROW(P9)-ROW(P$7),5) = 1</formula>
    </cfRule>
    <cfRule type="expression" dxfId="43" priority="3">
      <formula>P$8 = 1</formula>
    </cfRule>
  </conditionalFormatting>
  <printOptions horizontalCentered="1"/>
  <pageMargins left="0" right="0" top="0" bottom="0" header="0" footer="0"/>
  <pageSetup paperSize="9" scale="44" fitToHeight="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pageSetUpPr fitToPage="1"/>
  </sheetPr>
  <dimension ref="B1:EQ142"/>
  <sheetViews>
    <sheetView zoomScale="80" zoomScaleNormal="80" workbookViewId="0">
      <pane xSplit="14" ySplit="8" topLeftCell="BM9" activePane="bottomRight" state="frozen"/>
      <selection activeCell="A5" sqref="A5:XFD5"/>
      <selection pane="topRight" activeCell="A5" sqref="A5:XFD5"/>
      <selection pane="bottomLeft" activeCell="A5" sqref="A5:XFD5"/>
      <selection pane="bottomRight" activeCell="G14" sqref="G14"/>
    </sheetView>
  </sheetViews>
  <sheetFormatPr defaultRowHeight="12.75" x14ac:dyDescent="0.2"/>
  <cols>
    <col min="1" max="1" width="3.5703125" style="1" customWidth="1"/>
    <col min="2" max="2" width="5.28515625" style="1" customWidth="1"/>
    <col min="3" max="4" width="4.28515625" style="1" customWidth="1"/>
    <col min="5" max="5" width="4.28515625" style="1" hidden="1" customWidth="1"/>
    <col min="6" max="6" width="23.28515625" style="1" customWidth="1"/>
    <col min="7" max="7" width="8.42578125" style="1" customWidth="1"/>
    <col min="8" max="8" width="5.5703125" style="2" customWidth="1"/>
    <col min="9" max="9" width="10.7109375" style="1" bestFit="1" customWidth="1"/>
    <col min="10" max="10" width="6" style="1" bestFit="1" customWidth="1"/>
    <col min="11" max="11" width="7.28515625" style="74" customWidth="1"/>
    <col min="12" max="12" width="9.140625" style="24" bestFit="1"/>
    <col min="13" max="13" width="5.140625" style="1" customWidth="1"/>
    <col min="14" max="14" width="9.140625" style="1"/>
    <col min="15" max="15" width="3.7109375" style="24" customWidth="1"/>
    <col min="16" max="16" width="3.7109375" style="3" customWidth="1"/>
    <col min="17" max="17" width="3.7109375" style="4" customWidth="1"/>
    <col min="18" max="65" width="3.7109375" style="1" customWidth="1"/>
    <col min="66" max="66" width="3.7109375" style="24" customWidth="1"/>
    <col min="67" max="76" width="5.7109375" style="1" customWidth="1"/>
    <col min="77" max="77" width="8" style="74" bestFit="1" customWidth="1"/>
    <col min="78" max="78" width="6" style="24" bestFit="1" customWidth="1"/>
    <col min="79" max="79" width="3" style="1" customWidth="1"/>
    <col min="80" max="80" width="5.5703125" style="38" customWidth="1"/>
    <col min="81" max="81" width="12.140625" style="15" bestFit="1" customWidth="1"/>
    <col min="82" max="85" width="9.140625" style="74"/>
    <col min="86" max="86" width="15.42578125" style="74" customWidth="1"/>
    <col min="87" max="96" width="6.28515625" style="74" customWidth="1"/>
    <col min="97" max="97" width="9.140625" style="1"/>
    <col min="98" max="147" width="3.7109375" style="105" customWidth="1"/>
    <col min="148" max="16384" width="9.140625" style="1"/>
  </cols>
  <sheetData>
    <row r="1" spans="2:147" ht="30" customHeight="1" x14ac:dyDescent="0.2"/>
    <row r="2" spans="2:147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28"/>
      <c r="CB2" s="268" t="s">
        <v>188</v>
      </c>
      <c r="CC2" s="28"/>
    </row>
    <row r="3" spans="2:147" ht="21.75" customHeight="1" x14ac:dyDescent="0.3">
      <c r="B3" s="114" t="str">
        <f>TempO_2_nazev &amp; "  " &amp; TEXT(TempO_2_datum,"d.m.") &amp; YEAR(TempO_2_datum)</f>
        <v xml:space="preserve">  0.1.1900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B3" s="269"/>
      <c r="CC3" s="20" t="s">
        <v>161</v>
      </c>
      <c r="CD3" s="108" t="s">
        <v>200</v>
      </c>
      <c r="CE3" s="108" t="s">
        <v>393</v>
      </c>
      <c r="CG3" s="202" t="s">
        <v>373</v>
      </c>
      <c r="CH3" s="202"/>
      <c r="CI3" s="106" t="s">
        <v>320</v>
      </c>
      <c r="CU3" s="106"/>
      <c r="CV3" s="106"/>
      <c r="CW3" s="106"/>
      <c r="CX3" s="106"/>
      <c r="CY3" s="106"/>
      <c r="CZ3" s="106"/>
      <c r="DA3" s="106"/>
    </row>
    <row r="4" spans="2:147" ht="16.5" customHeight="1" x14ac:dyDescent="0.25">
      <c r="B4" s="112" t="str">
        <f>Texty!$A$2 &amp; kategorie</f>
        <v>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B4" s="269"/>
      <c r="CC4" s="20">
        <f>TempO_2_pen</f>
        <v>0</v>
      </c>
      <c r="CD4" s="108">
        <f>COUNTIF(P7:BN7,"&gt; ''")</f>
        <v>0</v>
      </c>
      <c r="CE4" s="108">
        <f>2*CC4*CD4</f>
        <v>0</v>
      </c>
      <c r="CG4" s="55">
        <f ca="1">AVERAGE(LARGE(CG9:CG225,1),LARGE(CG9:CG225,2),LARGE(CG9:CG225,3))</f>
        <v>0</v>
      </c>
      <c r="CH4" s="229" t="s">
        <v>380</v>
      </c>
      <c r="CI4" s="169"/>
      <c r="CJ4" s="169"/>
      <c r="CK4" s="169"/>
      <c r="CL4" s="169"/>
      <c r="CM4" s="169"/>
      <c r="CN4" s="169"/>
      <c r="CO4" s="169"/>
      <c r="CP4" s="169"/>
      <c r="CQ4" s="169"/>
      <c r="CR4" s="169"/>
    </row>
    <row r="5" spans="2:147" ht="30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70"/>
      <c r="L5" s="5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70"/>
      <c r="BZ5" s="34"/>
      <c r="CB5" s="269"/>
      <c r="CC5" s="20"/>
      <c r="CH5" s="230" t="s">
        <v>379</v>
      </c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T5" s="107">
        <f t="shared" ref="CT5:EQ5" si="0">IF(CT7&lt;=$CL$6,IF(CT7&lt;=$CJ$6,IF(CT7&lt;=$CI$6,1,2),IF(CT7&lt;=$CK$6,3,4)),IF(CT7&lt;=$CP$6,IF(CT7&lt;=$CN$6,IF(CT7&lt;=$CM$6,5,6),IF(CT7&lt;=$CO$6,7,8)),IF(CT7&lt;=$CQ$6,9,10)))</f>
        <v>10</v>
      </c>
      <c r="CU5" s="107">
        <f t="shared" si="0"/>
        <v>10</v>
      </c>
      <c r="CV5" s="107">
        <f t="shared" si="0"/>
        <v>10</v>
      </c>
      <c r="CW5" s="107">
        <f t="shared" si="0"/>
        <v>10</v>
      </c>
      <c r="CX5" s="107">
        <f t="shared" si="0"/>
        <v>10</v>
      </c>
      <c r="CY5" s="107">
        <f t="shared" si="0"/>
        <v>10</v>
      </c>
      <c r="CZ5" s="107">
        <f t="shared" si="0"/>
        <v>10</v>
      </c>
      <c r="DA5" s="107">
        <f t="shared" si="0"/>
        <v>10</v>
      </c>
      <c r="DB5" s="107">
        <f t="shared" si="0"/>
        <v>10</v>
      </c>
      <c r="DC5" s="107">
        <f t="shared" si="0"/>
        <v>10</v>
      </c>
      <c r="DD5" s="107">
        <f t="shared" si="0"/>
        <v>10</v>
      </c>
      <c r="DE5" s="107">
        <f t="shared" si="0"/>
        <v>10</v>
      </c>
      <c r="DF5" s="107">
        <f t="shared" si="0"/>
        <v>10</v>
      </c>
      <c r="DG5" s="107">
        <f t="shared" si="0"/>
        <v>10</v>
      </c>
      <c r="DH5" s="107">
        <f t="shared" si="0"/>
        <v>10</v>
      </c>
      <c r="DI5" s="107">
        <f t="shared" si="0"/>
        <v>10</v>
      </c>
      <c r="DJ5" s="107">
        <f t="shared" si="0"/>
        <v>10</v>
      </c>
      <c r="DK5" s="107">
        <f t="shared" si="0"/>
        <v>10</v>
      </c>
      <c r="DL5" s="107">
        <f t="shared" si="0"/>
        <v>10</v>
      </c>
      <c r="DM5" s="107">
        <f t="shared" si="0"/>
        <v>10</v>
      </c>
      <c r="DN5" s="107">
        <f t="shared" si="0"/>
        <v>10</v>
      </c>
      <c r="DO5" s="107">
        <f t="shared" si="0"/>
        <v>10</v>
      </c>
      <c r="DP5" s="107">
        <f t="shared" si="0"/>
        <v>10</v>
      </c>
      <c r="DQ5" s="107">
        <f t="shared" si="0"/>
        <v>10</v>
      </c>
      <c r="DR5" s="107">
        <f t="shared" si="0"/>
        <v>10</v>
      </c>
      <c r="DS5" s="107">
        <f t="shared" si="0"/>
        <v>10</v>
      </c>
      <c r="DT5" s="107">
        <f t="shared" si="0"/>
        <v>10</v>
      </c>
      <c r="DU5" s="107">
        <f t="shared" si="0"/>
        <v>10</v>
      </c>
      <c r="DV5" s="107">
        <f t="shared" si="0"/>
        <v>10</v>
      </c>
      <c r="DW5" s="107">
        <f t="shared" si="0"/>
        <v>10</v>
      </c>
      <c r="DX5" s="107">
        <f t="shared" si="0"/>
        <v>10</v>
      </c>
      <c r="DY5" s="107">
        <f t="shared" si="0"/>
        <v>10</v>
      </c>
      <c r="DZ5" s="107">
        <f t="shared" si="0"/>
        <v>10</v>
      </c>
      <c r="EA5" s="107">
        <f t="shared" si="0"/>
        <v>10</v>
      </c>
      <c r="EB5" s="107">
        <f t="shared" si="0"/>
        <v>10</v>
      </c>
      <c r="EC5" s="107">
        <f t="shared" si="0"/>
        <v>10</v>
      </c>
      <c r="ED5" s="107">
        <f t="shared" si="0"/>
        <v>10</v>
      </c>
      <c r="EE5" s="107">
        <f t="shared" si="0"/>
        <v>10</v>
      </c>
      <c r="EF5" s="107">
        <f t="shared" si="0"/>
        <v>10</v>
      </c>
      <c r="EG5" s="107">
        <f t="shared" si="0"/>
        <v>10</v>
      </c>
      <c r="EH5" s="107">
        <f t="shared" si="0"/>
        <v>10</v>
      </c>
      <c r="EI5" s="107">
        <f t="shared" si="0"/>
        <v>10</v>
      </c>
      <c r="EJ5" s="107">
        <f t="shared" si="0"/>
        <v>10</v>
      </c>
      <c r="EK5" s="107">
        <f t="shared" si="0"/>
        <v>10</v>
      </c>
      <c r="EL5" s="107">
        <f t="shared" si="0"/>
        <v>10</v>
      </c>
      <c r="EM5" s="107">
        <f t="shared" si="0"/>
        <v>10</v>
      </c>
      <c r="EN5" s="107">
        <f t="shared" si="0"/>
        <v>10</v>
      </c>
      <c r="EO5" s="107">
        <f t="shared" si="0"/>
        <v>10</v>
      </c>
      <c r="EP5" s="107">
        <f t="shared" si="0"/>
        <v>10</v>
      </c>
      <c r="EQ5" s="107">
        <f t="shared" si="0"/>
        <v>10</v>
      </c>
    </row>
    <row r="6" spans="2:147" ht="16.5" customHeight="1" x14ac:dyDescent="0.25">
      <c r="B6" s="34"/>
      <c r="C6" s="34"/>
      <c r="D6" s="34"/>
      <c r="E6" s="34"/>
      <c r="F6" s="34"/>
      <c r="G6" s="34"/>
      <c r="H6" s="34"/>
      <c r="I6" s="34"/>
      <c r="J6" s="34"/>
      <c r="K6" s="70"/>
      <c r="L6" s="54"/>
      <c r="M6" s="34"/>
      <c r="N6" s="133" t="e">
        <f ca="1">AVERAGE(LARGE(N9:N225,1),LARGE(N9:N225,2),LARGE(N9:N225,3))</f>
        <v>#NUM!</v>
      </c>
      <c r="O6" s="34"/>
      <c r="P6" s="233">
        <f>CT5</f>
        <v>10</v>
      </c>
      <c r="Q6" s="233">
        <f t="shared" ref="Q6:BM6" si="1">CU5</f>
        <v>10</v>
      </c>
      <c r="R6" s="233">
        <f t="shared" si="1"/>
        <v>10</v>
      </c>
      <c r="S6" s="233">
        <f t="shared" si="1"/>
        <v>10</v>
      </c>
      <c r="T6" s="233">
        <f t="shared" si="1"/>
        <v>10</v>
      </c>
      <c r="U6" s="233">
        <f t="shared" si="1"/>
        <v>10</v>
      </c>
      <c r="V6" s="233">
        <f t="shared" si="1"/>
        <v>10</v>
      </c>
      <c r="W6" s="233">
        <f t="shared" si="1"/>
        <v>10</v>
      </c>
      <c r="X6" s="233">
        <f t="shared" si="1"/>
        <v>10</v>
      </c>
      <c r="Y6" s="233">
        <f t="shared" si="1"/>
        <v>10</v>
      </c>
      <c r="Z6" s="233">
        <f t="shared" si="1"/>
        <v>10</v>
      </c>
      <c r="AA6" s="233">
        <f t="shared" si="1"/>
        <v>10</v>
      </c>
      <c r="AB6" s="233">
        <f t="shared" si="1"/>
        <v>10</v>
      </c>
      <c r="AC6" s="233">
        <f t="shared" si="1"/>
        <v>10</v>
      </c>
      <c r="AD6" s="233">
        <f t="shared" si="1"/>
        <v>10</v>
      </c>
      <c r="AE6" s="233">
        <f t="shared" si="1"/>
        <v>10</v>
      </c>
      <c r="AF6" s="233">
        <f t="shared" si="1"/>
        <v>10</v>
      </c>
      <c r="AG6" s="233">
        <f t="shared" si="1"/>
        <v>10</v>
      </c>
      <c r="AH6" s="233">
        <f t="shared" si="1"/>
        <v>10</v>
      </c>
      <c r="AI6" s="233">
        <f t="shared" si="1"/>
        <v>10</v>
      </c>
      <c r="AJ6" s="233">
        <f t="shared" si="1"/>
        <v>10</v>
      </c>
      <c r="AK6" s="233">
        <f t="shared" si="1"/>
        <v>10</v>
      </c>
      <c r="AL6" s="233">
        <f t="shared" si="1"/>
        <v>10</v>
      </c>
      <c r="AM6" s="233">
        <f t="shared" si="1"/>
        <v>10</v>
      </c>
      <c r="AN6" s="233">
        <f t="shared" si="1"/>
        <v>10</v>
      </c>
      <c r="AO6" s="233">
        <f t="shared" si="1"/>
        <v>10</v>
      </c>
      <c r="AP6" s="233">
        <f t="shared" si="1"/>
        <v>10</v>
      </c>
      <c r="AQ6" s="233">
        <f t="shared" si="1"/>
        <v>10</v>
      </c>
      <c r="AR6" s="233">
        <f t="shared" si="1"/>
        <v>10</v>
      </c>
      <c r="AS6" s="233">
        <f t="shared" si="1"/>
        <v>10</v>
      </c>
      <c r="AT6" s="233">
        <f t="shared" si="1"/>
        <v>10</v>
      </c>
      <c r="AU6" s="233">
        <f t="shared" si="1"/>
        <v>10</v>
      </c>
      <c r="AV6" s="233">
        <f t="shared" si="1"/>
        <v>10</v>
      </c>
      <c r="AW6" s="233">
        <f t="shared" si="1"/>
        <v>10</v>
      </c>
      <c r="AX6" s="233">
        <f t="shared" si="1"/>
        <v>10</v>
      </c>
      <c r="AY6" s="233">
        <f t="shared" si="1"/>
        <v>10</v>
      </c>
      <c r="AZ6" s="233">
        <f t="shared" si="1"/>
        <v>10</v>
      </c>
      <c r="BA6" s="233">
        <f t="shared" si="1"/>
        <v>10</v>
      </c>
      <c r="BB6" s="233">
        <f t="shared" si="1"/>
        <v>10</v>
      </c>
      <c r="BC6" s="233">
        <f t="shared" si="1"/>
        <v>10</v>
      </c>
      <c r="BD6" s="233">
        <f t="shared" si="1"/>
        <v>10</v>
      </c>
      <c r="BE6" s="233">
        <f t="shared" si="1"/>
        <v>10</v>
      </c>
      <c r="BF6" s="233">
        <f t="shared" si="1"/>
        <v>10</v>
      </c>
      <c r="BG6" s="233">
        <f t="shared" si="1"/>
        <v>10</v>
      </c>
      <c r="BH6" s="233">
        <f t="shared" si="1"/>
        <v>10</v>
      </c>
      <c r="BI6" s="233">
        <f t="shared" si="1"/>
        <v>10</v>
      </c>
      <c r="BJ6" s="233">
        <f t="shared" si="1"/>
        <v>10</v>
      </c>
      <c r="BK6" s="233">
        <f t="shared" si="1"/>
        <v>10</v>
      </c>
      <c r="BL6" s="233">
        <f t="shared" si="1"/>
        <v>10</v>
      </c>
      <c r="BM6" s="233">
        <f t="shared" si="1"/>
        <v>10</v>
      </c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70"/>
      <c r="BZ6" s="34"/>
      <c r="CB6" s="269"/>
      <c r="CI6" s="107">
        <f>SUM($CI5:CI5)</f>
        <v>0</v>
      </c>
      <c r="CJ6" s="107">
        <f>SUM($CI5:CJ5)</f>
        <v>0</v>
      </c>
      <c r="CK6" s="107">
        <f>SUM($CI5:CK5)</f>
        <v>0</v>
      </c>
      <c r="CL6" s="107">
        <f>SUM($CI5:CL5)</f>
        <v>0</v>
      </c>
      <c r="CM6" s="107">
        <f>SUM($CI5:CM5)</f>
        <v>0</v>
      </c>
      <c r="CN6" s="107">
        <f>SUM($CI5:CN5)</f>
        <v>0</v>
      </c>
      <c r="CO6" s="107">
        <f>SUM($CI5:CO5)</f>
        <v>0</v>
      </c>
      <c r="CP6" s="107">
        <f>SUM($CI5:CP5)</f>
        <v>0</v>
      </c>
      <c r="CQ6" s="107">
        <f>SUM($CI5:CQ5)</f>
        <v>0</v>
      </c>
      <c r="CR6" s="107">
        <f>SUM($CI5:CR5)</f>
        <v>0</v>
      </c>
      <c r="CS6" s="196"/>
      <c r="CT6" s="107">
        <f>IF(CT5=CS5,CS6+1,1)</f>
        <v>1</v>
      </c>
      <c r="CU6" s="107">
        <f t="shared" ref="CU6:EQ6" si="2">IF(CU5=CT5,CT6+1,1)</f>
        <v>2</v>
      </c>
      <c r="CV6" s="107">
        <f t="shared" si="2"/>
        <v>3</v>
      </c>
      <c r="CW6" s="107">
        <f t="shared" si="2"/>
        <v>4</v>
      </c>
      <c r="CX6" s="107">
        <f t="shared" si="2"/>
        <v>5</v>
      </c>
      <c r="CY6" s="107">
        <f t="shared" si="2"/>
        <v>6</v>
      </c>
      <c r="CZ6" s="107">
        <f t="shared" si="2"/>
        <v>7</v>
      </c>
      <c r="DA6" s="107">
        <f t="shared" si="2"/>
        <v>8</v>
      </c>
      <c r="DB6" s="107">
        <f t="shared" si="2"/>
        <v>9</v>
      </c>
      <c r="DC6" s="107">
        <f t="shared" si="2"/>
        <v>10</v>
      </c>
      <c r="DD6" s="107">
        <f t="shared" si="2"/>
        <v>11</v>
      </c>
      <c r="DE6" s="107">
        <f t="shared" si="2"/>
        <v>12</v>
      </c>
      <c r="DF6" s="107">
        <f t="shared" si="2"/>
        <v>13</v>
      </c>
      <c r="DG6" s="107">
        <f t="shared" si="2"/>
        <v>14</v>
      </c>
      <c r="DH6" s="107">
        <f t="shared" si="2"/>
        <v>15</v>
      </c>
      <c r="DI6" s="107">
        <f t="shared" si="2"/>
        <v>16</v>
      </c>
      <c r="DJ6" s="107">
        <f t="shared" si="2"/>
        <v>17</v>
      </c>
      <c r="DK6" s="107">
        <f t="shared" si="2"/>
        <v>18</v>
      </c>
      <c r="DL6" s="107">
        <f t="shared" si="2"/>
        <v>19</v>
      </c>
      <c r="DM6" s="107">
        <f t="shared" si="2"/>
        <v>20</v>
      </c>
      <c r="DN6" s="107">
        <f t="shared" si="2"/>
        <v>21</v>
      </c>
      <c r="DO6" s="107">
        <f t="shared" si="2"/>
        <v>22</v>
      </c>
      <c r="DP6" s="107">
        <f t="shared" si="2"/>
        <v>23</v>
      </c>
      <c r="DQ6" s="107">
        <f t="shared" si="2"/>
        <v>24</v>
      </c>
      <c r="DR6" s="107">
        <f t="shared" si="2"/>
        <v>25</v>
      </c>
      <c r="DS6" s="107">
        <f t="shared" si="2"/>
        <v>26</v>
      </c>
      <c r="DT6" s="107">
        <f t="shared" si="2"/>
        <v>27</v>
      </c>
      <c r="DU6" s="107">
        <f t="shared" si="2"/>
        <v>28</v>
      </c>
      <c r="DV6" s="107">
        <f t="shared" si="2"/>
        <v>29</v>
      </c>
      <c r="DW6" s="107">
        <f t="shared" si="2"/>
        <v>30</v>
      </c>
      <c r="DX6" s="107">
        <f t="shared" si="2"/>
        <v>31</v>
      </c>
      <c r="DY6" s="107">
        <f t="shared" si="2"/>
        <v>32</v>
      </c>
      <c r="DZ6" s="107">
        <f t="shared" si="2"/>
        <v>33</v>
      </c>
      <c r="EA6" s="107">
        <f t="shared" si="2"/>
        <v>34</v>
      </c>
      <c r="EB6" s="107">
        <f t="shared" si="2"/>
        <v>35</v>
      </c>
      <c r="EC6" s="107">
        <f t="shared" si="2"/>
        <v>36</v>
      </c>
      <c r="ED6" s="107">
        <f t="shared" si="2"/>
        <v>37</v>
      </c>
      <c r="EE6" s="107">
        <f t="shared" si="2"/>
        <v>38</v>
      </c>
      <c r="EF6" s="107">
        <f t="shared" si="2"/>
        <v>39</v>
      </c>
      <c r="EG6" s="107">
        <f t="shared" si="2"/>
        <v>40</v>
      </c>
      <c r="EH6" s="107">
        <f t="shared" si="2"/>
        <v>41</v>
      </c>
      <c r="EI6" s="107">
        <f t="shared" si="2"/>
        <v>42</v>
      </c>
      <c r="EJ6" s="107">
        <f t="shared" si="2"/>
        <v>43</v>
      </c>
      <c r="EK6" s="107">
        <f t="shared" si="2"/>
        <v>44</v>
      </c>
      <c r="EL6" s="107">
        <f t="shared" si="2"/>
        <v>45</v>
      </c>
      <c r="EM6" s="107">
        <f t="shared" si="2"/>
        <v>46</v>
      </c>
      <c r="EN6" s="107">
        <f t="shared" si="2"/>
        <v>47</v>
      </c>
      <c r="EO6" s="107">
        <f t="shared" si="2"/>
        <v>48</v>
      </c>
      <c r="EP6" s="107">
        <f t="shared" si="2"/>
        <v>49</v>
      </c>
      <c r="EQ6" s="107">
        <f t="shared" si="2"/>
        <v>50</v>
      </c>
    </row>
    <row r="7" spans="2:147" x14ac:dyDescent="0.2">
      <c r="B7" s="49" t="str">
        <f>Texty!$A$3</f>
        <v>Pořadí</v>
      </c>
      <c r="C7" s="49"/>
      <c r="D7" s="49"/>
      <c r="E7" s="49"/>
      <c r="J7" s="192" t="str">
        <f>Texty!$A$4</f>
        <v>celk.</v>
      </c>
      <c r="K7" s="21" t="str">
        <f>Texty!$A$4</f>
        <v>celk.</v>
      </c>
      <c r="L7" s="27" t="s">
        <v>43</v>
      </c>
      <c r="M7" s="27"/>
      <c r="N7" s="27"/>
      <c r="O7" s="13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60"/>
      <c r="BO7" s="234" t="str">
        <f>Texty!$A$11</f>
        <v>čas</v>
      </c>
      <c r="BP7" s="234" t="str">
        <f>Texty!$A$11</f>
        <v>čas</v>
      </c>
      <c r="BQ7" s="234" t="str">
        <f>Texty!$A$11</f>
        <v>čas</v>
      </c>
      <c r="BR7" s="234" t="str">
        <f>Texty!$A$11</f>
        <v>čas</v>
      </c>
      <c r="BS7" s="234" t="str">
        <f>Texty!$A$11</f>
        <v>čas</v>
      </c>
      <c r="BT7" s="234" t="str">
        <f>Texty!$A$11</f>
        <v>čas</v>
      </c>
      <c r="BU7" s="234" t="str">
        <f>Texty!$A$11</f>
        <v>čas</v>
      </c>
      <c r="BV7" s="234" t="str">
        <f>Texty!$A$11</f>
        <v>čas</v>
      </c>
      <c r="BW7" s="234" t="str">
        <f>Texty!$A$11</f>
        <v>čas</v>
      </c>
      <c r="BX7" s="234" t="str">
        <f>Texty!$A$11</f>
        <v>čas</v>
      </c>
      <c r="BY7" s="100" t="str">
        <f>Texty!$A$16</f>
        <v>součet</v>
      </c>
      <c r="BZ7" s="7"/>
      <c r="CA7" s="270"/>
      <c r="CB7" s="269"/>
      <c r="CC7" s="109" t="s">
        <v>201</v>
      </c>
      <c r="CD7" s="75"/>
      <c r="CE7" s="75"/>
      <c r="CF7" s="75"/>
      <c r="CG7" s="75"/>
      <c r="CH7" s="75"/>
      <c r="CI7" s="107">
        <f>COLUMN(BO6)-COLUMN($BO$6)+1</f>
        <v>1</v>
      </c>
      <c r="CJ7" s="107">
        <f t="shared" ref="CJ7:CR7" si="3">COLUMN(BP6)-COLUMN($BO$6)+1</f>
        <v>2</v>
      </c>
      <c r="CK7" s="107">
        <f t="shared" si="3"/>
        <v>3</v>
      </c>
      <c r="CL7" s="107">
        <f t="shared" si="3"/>
        <v>4</v>
      </c>
      <c r="CM7" s="107">
        <f t="shared" si="3"/>
        <v>5</v>
      </c>
      <c r="CN7" s="107">
        <f t="shared" si="3"/>
        <v>6</v>
      </c>
      <c r="CO7" s="107">
        <f t="shared" si="3"/>
        <v>7</v>
      </c>
      <c r="CP7" s="107">
        <f t="shared" si="3"/>
        <v>8</v>
      </c>
      <c r="CQ7" s="107">
        <f t="shared" si="3"/>
        <v>9</v>
      </c>
      <c r="CR7" s="107">
        <f t="shared" si="3"/>
        <v>10</v>
      </c>
      <c r="CT7" s="107">
        <f t="shared" ref="CT7:EG7" si="4">COLUMN(P6)-COLUMN($P$6)+1</f>
        <v>1</v>
      </c>
      <c r="CU7" s="107">
        <f t="shared" si="4"/>
        <v>2</v>
      </c>
      <c r="CV7" s="107">
        <f t="shared" si="4"/>
        <v>3</v>
      </c>
      <c r="CW7" s="107">
        <f t="shared" si="4"/>
        <v>4</v>
      </c>
      <c r="CX7" s="107">
        <f t="shared" si="4"/>
        <v>5</v>
      </c>
      <c r="CY7" s="107">
        <f t="shared" si="4"/>
        <v>6</v>
      </c>
      <c r="CZ7" s="107">
        <f t="shared" si="4"/>
        <v>7</v>
      </c>
      <c r="DA7" s="107">
        <f t="shared" si="4"/>
        <v>8</v>
      </c>
      <c r="DB7" s="107">
        <f t="shared" si="4"/>
        <v>9</v>
      </c>
      <c r="DC7" s="107">
        <f t="shared" si="4"/>
        <v>10</v>
      </c>
      <c r="DD7" s="107">
        <f t="shared" si="4"/>
        <v>11</v>
      </c>
      <c r="DE7" s="107">
        <f t="shared" si="4"/>
        <v>12</v>
      </c>
      <c r="DF7" s="107">
        <f t="shared" si="4"/>
        <v>13</v>
      </c>
      <c r="DG7" s="107">
        <f t="shared" si="4"/>
        <v>14</v>
      </c>
      <c r="DH7" s="107">
        <f t="shared" si="4"/>
        <v>15</v>
      </c>
      <c r="DI7" s="107">
        <f t="shared" si="4"/>
        <v>16</v>
      </c>
      <c r="DJ7" s="107">
        <f t="shared" si="4"/>
        <v>17</v>
      </c>
      <c r="DK7" s="107">
        <f t="shared" si="4"/>
        <v>18</v>
      </c>
      <c r="DL7" s="107">
        <f t="shared" si="4"/>
        <v>19</v>
      </c>
      <c r="DM7" s="107">
        <f t="shared" si="4"/>
        <v>20</v>
      </c>
      <c r="DN7" s="107">
        <f t="shared" si="4"/>
        <v>21</v>
      </c>
      <c r="DO7" s="107">
        <f t="shared" si="4"/>
        <v>22</v>
      </c>
      <c r="DP7" s="107">
        <f t="shared" si="4"/>
        <v>23</v>
      </c>
      <c r="DQ7" s="107">
        <f t="shared" si="4"/>
        <v>24</v>
      </c>
      <c r="DR7" s="107">
        <f t="shared" si="4"/>
        <v>25</v>
      </c>
      <c r="DS7" s="107">
        <f t="shared" si="4"/>
        <v>26</v>
      </c>
      <c r="DT7" s="107">
        <f t="shared" si="4"/>
        <v>27</v>
      </c>
      <c r="DU7" s="107">
        <f t="shared" si="4"/>
        <v>28</v>
      </c>
      <c r="DV7" s="107">
        <f t="shared" si="4"/>
        <v>29</v>
      </c>
      <c r="DW7" s="107">
        <f t="shared" si="4"/>
        <v>30</v>
      </c>
      <c r="DX7" s="107">
        <f t="shared" si="4"/>
        <v>31</v>
      </c>
      <c r="DY7" s="107">
        <f t="shared" si="4"/>
        <v>32</v>
      </c>
      <c r="DZ7" s="107">
        <f t="shared" si="4"/>
        <v>33</v>
      </c>
      <c r="EA7" s="107">
        <f t="shared" si="4"/>
        <v>34</v>
      </c>
      <c r="EB7" s="107">
        <f t="shared" si="4"/>
        <v>35</v>
      </c>
      <c r="EC7" s="107">
        <f t="shared" si="4"/>
        <v>36</v>
      </c>
      <c r="ED7" s="107">
        <f t="shared" si="4"/>
        <v>37</v>
      </c>
      <c r="EE7" s="107">
        <f t="shared" si="4"/>
        <v>38</v>
      </c>
      <c r="EF7" s="107">
        <f t="shared" si="4"/>
        <v>39</v>
      </c>
      <c r="EG7" s="107">
        <f t="shared" si="4"/>
        <v>40</v>
      </c>
      <c r="EH7" s="107">
        <f t="shared" ref="EH7:EQ7" si="5">COLUMN(BD6)-COLUMN($P$6)+1</f>
        <v>41</v>
      </c>
      <c r="EI7" s="107">
        <f t="shared" si="5"/>
        <v>42</v>
      </c>
      <c r="EJ7" s="107">
        <f t="shared" si="5"/>
        <v>43</v>
      </c>
      <c r="EK7" s="107">
        <f t="shared" si="5"/>
        <v>44</v>
      </c>
      <c r="EL7" s="107">
        <f t="shared" si="5"/>
        <v>45</v>
      </c>
      <c r="EM7" s="107">
        <f t="shared" si="5"/>
        <v>46</v>
      </c>
      <c r="EN7" s="107">
        <f t="shared" si="5"/>
        <v>47</v>
      </c>
      <c r="EO7" s="107">
        <f t="shared" si="5"/>
        <v>48</v>
      </c>
      <c r="EP7" s="107">
        <f t="shared" si="5"/>
        <v>49</v>
      </c>
      <c r="EQ7" s="107">
        <f t="shared" si="5"/>
        <v>50</v>
      </c>
    </row>
    <row r="8" spans="2:147" s="186" customFormat="1" x14ac:dyDescent="0.2">
      <c r="B8" s="239" t="str">
        <f>Texty!$A$4</f>
        <v>celk.</v>
      </c>
      <c r="C8" s="189" t="s">
        <v>269</v>
      </c>
      <c r="D8" s="176" t="s">
        <v>197</v>
      </c>
      <c r="E8" s="176"/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93" t="str">
        <f>Texty!$A$10</f>
        <v>body</v>
      </c>
      <c r="K8" s="178" t="str">
        <f>Texty!$A$11</f>
        <v>čas</v>
      </c>
      <c r="L8" s="179" t="str">
        <f>Texty!$A$12</f>
        <v>skóre</v>
      </c>
      <c r="M8" s="177" t="str">
        <f>Texty!$A$13</f>
        <v>poř.</v>
      </c>
      <c r="N8" s="177" t="str">
        <f>Texty!$A$14</f>
        <v>koef.</v>
      </c>
      <c r="O8" s="179"/>
      <c r="P8" s="181">
        <f>CT6</f>
        <v>1</v>
      </c>
      <c r="Q8" s="181">
        <f t="shared" ref="Q8:BM8" si="6">CU6</f>
        <v>2</v>
      </c>
      <c r="R8" s="181">
        <f t="shared" si="6"/>
        <v>3</v>
      </c>
      <c r="S8" s="181">
        <f t="shared" si="6"/>
        <v>4</v>
      </c>
      <c r="T8" s="181">
        <f t="shared" si="6"/>
        <v>5</v>
      </c>
      <c r="U8" s="181">
        <f t="shared" si="6"/>
        <v>6</v>
      </c>
      <c r="V8" s="181">
        <f t="shared" si="6"/>
        <v>7</v>
      </c>
      <c r="W8" s="181">
        <f t="shared" si="6"/>
        <v>8</v>
      </c>
      <c r="X8" s="181">
        <f t="shared" si="6"/>
        <v>9</v>
      </c>
      <c r="Y8" s="181">
        <f t="shared" si="6"/>
        <v>10</v>
      </c>
      <c r="Z8" s="181">
        <f t="shared" si="6"/>
        <v>11</v>
      </c>
      <c r="AA8" s="181">
        <f t="shared" si="6"/>
        <v>12</v>
      </c>
      <c r="AB8" s="181">
        <f t="shared" si="6"/>
        <v>13</v>
      </c>
      <c r="AC8" s="181">
        <f t="shared" si="6"/>
        <v>14</v>
      </c>
      <c r="AD8" s="181">
        <f t="shared" si="6"/>
        <v>15</v>
      </c>
      <c r="AE8" s="181">
        <f t="shared" si="6"/>
        <v>16</v>
      </c>
      <c r="AF8" s="181">
        <f t="shared" si="6"/>
        <v>17</v>
      </c>
      <c r="AG8" s="181">
        <f t="shared" si="6"/>
        <v>18</v>
      </c>
      <c r="AH8" s="181">
        <f t="shared" si="6"/>
        <v>19</v>
      </c>
      <c r="AI8" s="181">
        <f t="shared" si="6"/>
        <v>20</v>
      </c>
      <c r="AJ8" s="181">
        <f t="shared" si="6"/>
        <v>21</v>
      </c>
      <c r="AK8" s="181">
        <f t="shared" si="6"/>
        <v>22</v>
      </c>
      <c r="AL8" s="181">
        <f t="shared" si="6"/>
        <v>23</v>
      </c>
      <c r="AM8" s="181">
        <f t="shared" si="6"/>
        <v>24</v>
      </c>
      <c r="AN8" s="181">
        <f t="shared" si="6"/>
        <v>25</v>
      </c>
      <c r="AO8" s="181">
        <f t="shared" si="6"/>
        <v>26</v>
      </c>
      <c r="AP8" s="181">
        <f t="shared" si="6"/>
        <v>27</v>
      </c>
      <c r="AQ8" s="181">
        <f t="shared" si="6"/>
        <v>28</v>
      </c>
      <c r="AR8" s="181">
        <f t="shared" si="6"/>
        <v>29</v>
      </c>
      <c r="AS8" s="181">
        <f t="shared" si="6"/>
        <v>30</v>
      </c>
      <c r="AT8" s="181">
        <f t="shared" si="6"/>
        <v>31</v>
      </c>
      <c r="AU8" s="181">
        <f t="shared" si="6"/>
        <v>32</v>
      </c>
      <c r="AV8" s="181">
        <f t="shared" si="6"/>
        <v>33</v>
      </c>
      <c r="AW8" s="181">
        <f t="shared" si="6"/>
        <v>34</v>
      </c>
      <c r="AX8" s="181">
        <f t="shared" si="6"/>
        <v>35</v>
      </c>
      <c r="AY8" s="181">
        <f t="shared" si="6"/>
        <v>36</v>
      </c>
      <c r="AZ8" s="181">
        <f t="shared" si="6"/>
        <v>37</v>
      </c>
      <c r="BA8" s="181">
        <f t="shared" si="6"/>
        <v>38</v>
      </c>
      <c r="BB8" s="181">
        <f t="shared" si="6"/>
        <v>39</v>
      </c>
      <c r="BC8" s="181">
        <f t="shared" si="6"/>
        <v>40</v>
      </c>
      <c r="BD8" s="181">
        <f t="shared" si="6"/>
        <v>41</v>
      </c>
      <c r="BE8" s="181">
        <f t="shared" si="6"/>
        <v>42</v>
      </c>
      <c r="BF8" s="181">
        <f t="shared" si="6"/>
        <v>43</v>
      </c>
      <c r="BG8" s="181">
        <f t="shared" si="6"/>
        <v>44</v>
      </c>
      <c r="BH8" s="181">
        <f t="shared" si="6"/>
        <v>45</v>
      </c>
      <c r="BI8" s="181">
        <f t="shared" si="6"/>
        <v>46</v>
      </c>
      <c r="BJ8" s="181">
        <f t="shared" si="6"/>
        <v>47</v>
      </c>
      <c r="BK8" s="181">
        <f t="shared" si="6"/>
        <v>48</v>
      </c>
      <c r="BL8" s="181">
        <f t="shared" si="6"/>
        <v>49</v>
      </c>
      <c r="BM8" s="181">
        <f t="shared" si="6"/>
        <v>50</v>
      </c>
      <c r="BN8" s="190"/>
      <c r="BO8" s="181" t="s">
        <v>2</v>
      </c>
      <c r="BP8" s="181" t="s">
        <v>3</v>
      </c>
      <c r="BQ8" s="181" t="s">
        <v>7</v>
      </c>
      <c r="BR8" s="181" t="s">
        <v>123</v>
      </c>
      <c r="BS8" s="181" t="s">
        <v>124</v>
      </c>
      <c r="BT8" s="181" t="s">
        <v>125</v>
      </c>
      <c r="BU8" s="181" t="s">
        <v>159</v>
      </c>
      <c r="BV8" s="181" t="s">
        <v>160</v>
      </c>
      <c r="BW8" s="181" t="s">
        <v>198</v>
      </c>
      <c r="BX8" s="181" t="s">
        <v>199</v>
      </c>
      <c r="BY8" s="182" t="str">
        <f>Texty!$A$17</f>
        <v>časů</v>
      </c>
      <c r="BZ8" s="179" t="str">
        <f>Texty!$A$10</f>
        <v>body</v>
      </c>
      <c r="CA8" s="270"/>
      <c r="CB8" s="183"/>
      <c r="CC8" s="184"/>
      <c r="CD8" s="191" t="s">
        <v>54</v>
      </c>
      <c r="CE8" s="191" t="s">
        <v>62</v>
      </c>
      <c r="CF8" s="191" t="s">
        <v>197</v>
      </c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  <c r="EC8" s="187"/>
      <c r="ED8" s="187"/>
      <c r="EE8" s="187"/>
      <c r="EF8" s="187"/>
      <c r="EG8" s="187"/>
      <c r="EH8" s="187"/>
      <c r="EI8" s="187"/>
      <c r="EJ8" s="187"/>
      <c r="EK8" s="187"/>
      <c r="EL8" s="187"/>
      <c r="EM8" s="187"/>
      <c r="EN8" s="187"/>
      <c r="EO8" s="187"/>
      <c r="EP8" s="187"/>
      <c r="EQ8" s="187"/>
    </row>
    <row r="9" spans="2:147" x14ac:dyDescent="0.2">
      <c r="B9" s="126">
        <f t="shared" ref="B9:B72" si="7">RANK(CC9,$CC$9:$CC$133,0)</f>
        <v>1</v>
      </c>
      <c r="C9" s="126" t="str">
        <f ca="1">IF(OR($H9="O",$H9="P"),RANK($CC9,$CD$9:$CE$133),"")</f>
        <v/>
      </c>
      <c r="D9" s="126" t="str">
        <f ca="1">IF($H9="J",RANK($CC9,$CF$9:$CF$133),"")</f>
        <v/>
      </c>
      <c r="E9" s="126"/>
      <c r="F9" s="127" t="str">
        <f ca="1">OFFSET(prihlasky!$H$1,$CB9,0)</f>
        <v/>
      </c>
      <c r="G9" s="127" t="str">
        <f ca="1">IF(OFFSET(prihlasky!$B$1,$CB9,0)="","",(OFFSET(prihlasky!$B$1,$CB9,0)))</f>
        <v/>
      </c>
      <c r="H9" s="127">
        <f ca="1">OFFSET(prihlasky!$I$1,$CB9,0)</f>
        <v>0</v>
      </c>
      <c r="I9" s="127" t="str">
        <f ca="1">UPPER(OFFSET(prihlasky!$A$1,$CB9,0))</f>
        <v/>
      </c>
      <c r="J9" s="127">
        <f>+BZ9</f>
        <v>0</v>
      </c>
      <c r="K9" s="159">
        <f>IF(COUNTBLANK($P9:$BC9)&gt;=COLUMNS($P9:$BC9),0,$CC$4*(CD$4-BZ9)+BY9)</f>
        <v>0</v>
      </c>
      <c r="L9" s="131">
        <f ca="1">IF(ISERROR($N$6),0,CG9*$N$6/$CG$4)</f>
        <v>0</v>
      </c>
      <c r="M9" s="130" t="str">
        <f ca="1">IF(OR(K9=0,ISERROR(MATCH(I9,TKoef!E:E,0))),"",MATCH(I9,TKoef!E:E,0)-1)</f>
        <v/>
      </c>
      <c r="N9" s="129" t="str">
        <f ca="1">IF(M9="","",OFFSET(TKoef!$B$1,M9,0))</f>
        <v/>
      </c>
      <c r="O9" s="22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61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71">
        <f>SUM(CI9:CR9)</f>
        <v>0</v>
      </c>
      <c r="BZ9" s="26">
        <f>SUM(CT9:ER9)</f>
        <v>0</v>
      </c>
      <c r="CB9" s="39">
        <v>2</v>
      </c>
      <c r="CC9" s="16">
        <f>IF(K9=0,0,(CE$4-K9)/CE$4)</f>
        <v>0</v>
      </c>
      <c r="CD9" s="51">
        <f t="shared" ref="CD9:CF28" ca="1" si="8">IF($H9=CD$8,$CC9,0)</f>
        <v>0</v>
      </c>
      <c r="CE9" s="51">
        <f t="shared" ca="1" si="8"/>
        <v>0</v>
      </c>
      <c r="CF9" s="51">
        <f t="shared" ca="1" si="8"/>
        <v>0</v>
      </c>
      <c r="CG9" s="51">
        <f ca="1">IF(I9&lt;"A",0,CC9)</f>
        <v>0</v>
      </c>
      <c r="CH9" s="51"/>
      <c r="CI9" s="195">
        <f>IF(BO$7="",0,BO9)</f>
        <v>0</v>
      </c>
      <c r="CJ9" s="195">
        <f t="shared" ref="CJ9:CR24" si="9">IF(BP$7="",0,BP9)</f>
        <v>0</v>
      </c>
      <c r="CK9" s="195">
        <f t="shared" si="9"/>
        <v>0</v>
      </c>
      <c r="CL9" s="195">
        <f t="shared" si="9"/>
        <v>0</v>
      </c>
      <c r="CM9" s="195">
        <f t="shared" si="9"/>
        <v>0</v>
      </c>
      <c r="CN9" s="195">
        <f t="shared" si="9"/>
        <v>0</v>
      </c>
      <c r="CO9" s="195">
        <f t="shared" si="9"/>
        <v>0</v>
      </c>
      <c r="CP9" s="195">
        <f t="shared" si="9"/>
        <v>0</v>
      </c>
      <c r="CQ9" s="195">
        <f t="shared" si="9"/>
        <v>0</v>
      </c>
      <c r="CR9" s="195">
        <f t="shared" si="9"/>
        <v>0</v>
      </c>
      <c r="CT9" s="107">
        <f t="shared" ref="CT9:CT29" si="10">IF(AND(P$7&lt;&gt;"",P$7=P9),1,0)</f>
        <v>0</v>
      </c>
      <c r="CU9" s="107">
        <f t="shared" ref="CU9:CU29" si="11">IF(AND(Q$7&lt;&gt;"",Q$7=Q9),1,0)</f>
        <v>0</v>
      </c>
      <c r="CV9" s="107">
        <f t="shared" ref="CV9:CV29" si="12">IF(AND(R$7&lt;&gt;"",R$7=R9),1,0)</f>
        <v>0</v>
      </c>
      <c r="CW9" s="107">
        <f t="shared" ref="CW9:CW29" si="13">IF(AND(S$7&lt;&gt;"",S$7=S9),1,0)</f>
        <v>0</v>
      </c>
      <c r="CX9" s="107">
        <f t="shared" ref="CX9:CX29" si="14">IF(AND(T$7&lt;&gt;"",T$7=T9),1,0)</f>
        <v>0</v>
      </c>
      <c r="CY9" s="107">
        <f t="shared" ref="CY9:CY29" si="15">IF(AND(U$7&lt;&gt;"",U$7=U9),1,0)</f>
        <v>0</v>
      </c>
      <c r="CZ9" s="107">
        <f t="shared" ref="CZ9:CZ29" si="16">IF(AND(V$7&lt;&gt;"",V$7=V9),1,0)</f>
        <v>0</v>
      </c>
      <c r="DA9" s="107">
        <f t="shared" ref="DA9:DA29" si="17">IF(AND(W$7&lt;&gt;"",W$7=W9),1,0)</f>
        <v>0</v>
      </c>
      <c r="DB9" s="107">
        <f t="shared" ref="DB9:DB29" si="18">IF(AND(X$7&lt;&gt;"",X$7=X9),1,0)</f>
        <v>0</v>
      </c>
      <c r="DC9" s="107">
        <f t="shared" ref="DC9:DC29" si="19">IF(AND(Y$7&lt;&gt;"",Y$7=Y9),1,0)</f>
        <v>0</v>
      </c>
      <c r="DD9" s="107">
        <f t="shared" ref="DD9:DD29" si="20">IF(AND(Z$7&lt;&gt;"",Z$7=Z9),1,0)</f>
        <v>0</v>
      </c>
      <c r="DE9" s="107">
        <f t="shared" ref="DE9:DE29" si="21">IF(AND(AA$7&lt;&gt;"",AA$7=AA9),1,0)</f>
        <v>0</v>
      </c>
      <c r="DF9" s="107">
        <f t="shared" ref="DF9:DF29" si="22">IF(AND(AB$7&lt;&gt;"",AB$7=AB9),1,0)</f>
        <v>0</v>
      </c>
      <c r="DG9" s="107">
        <f t="shared" ref="DG9:DG29" si="23">IF(AND(AC$7&lt;&gt;"",AC$7=AC9),1,0)</f>
        <v>0</v>
      </c>
      <c r="DH9" s="107">
        <f t="shared" ref="DH9:DH29" si="24">IF(AND(AD$7&lt;&gt;"",AD$7=AD9),1,0)</f>
        <v>0</v>
      </c>
      <c r="DI9" s="107">
        <f t="shared" ref="DI9:DI29" si="25">IF(AND(AE$7&lt;&gt;"",AE$7=AE9),1,0)</f>
        <v>0</v>
      </c>
      <c r="DJ9" s="107">
        <f t="shared" ref="DJ9:DJ29" si="26">IF(AND(AF$7&lt;&gt;"",AF$7=AF9),1,0)</f>
        <v>0</v>
      </c>
      <c r="DK9" s="107">
        <f t="shared" ref="DK9:DK29" si="27">IF(AND(AG$7&lt;&gt;"",AG$7=AG9),1,0)</f>
        <v>0</v>
      </c>
      <c r="DL9" s="107">
        <f t="shared" ref="DL9:DL29" si="28">IF(AND(AH$7&lt;&gt;"",AH$7=AH9),1,0)</f>
        <v>0</v>
      </c>
      <c r="DM9" s="107">
        <f t="shared" ref="DM9:DM29" si="29">IF(AND(AI$7&lt;&gt;"",AI$7=AI9),1,0)</f>
        <v>0</v>
      </c>
      <c r="DN9" s="107">
        <f t="shared" ref="DN9:DN29" si="30">IF(AND(AJ$7&lt;&gt;"",AJ$7=AJ9),1,0)</f>
        <v>0</v>
      </c>
      <c r="DO9" s="107">
        <f t="shared" ref="DO9:DO29" si="31">IF(AND(AK$7&lt;&gt;"",AK$7=AK9),1,0)</f>
        <v>0</v>
      </c>
      <c r="DP9" s="107">
        <f t="shared" ref="DP9:DP29" si="32">IF(AND(AL$7&lt;&gt;"",AL$7=AL9),1,0)</f>
        <v>0</v>
      </c>
      <c r="DQ9" s="107">
        <f t="shared" ref="DQ9:DQ29" si="33">IF(AND(AM$7&lt;&gt;"",AM$7=AM9),1,0)</f>
        <v>0</v>
      </c>
      <c r="DR9" s="107">
        <f t="shared" ref="DR9:DR29" si="34">IF(AND(AN$7&lt;&gt;"",AN$7=AN9),1,0)</f>
        <v>0</v>
      </c>
      <c r="DS9" s="107">
        <f t="shared" ref="DS9:DS29" si="35">IF(AND(AO$7&lt;&gt;"",AO$7=AO9),1,0)</f>
        <v>0</v>
      </c>
      <c r="DT9" s="107">
        <f t="shared" ref="DT9:DT29" si="36">IF(AND(AP$7&lt;&gt;"",AP$7=AP9),1,0)</f>
        <v>0</v>
      </c>
      <c r="DU9" s="107">
        <f t="shared" ref="DU9:DU29" si="37">IF(AND(AQ$7&lt;&gt;"",AQ$7=AQ9),1,0)</f>
        <v>0</v>
      </c>
      <c r="DV9" s="107">
        <f t="shared" ref="DV9:DV29" si="38">IF(AND(AR$7&lt;&gt;"",AR$7=AR9),1,0)</f>
        <v>0</v>
      </c>
      <c r="DW9" s="107">
        <f t="shared" ref="DW9:DW29" si="39">IF(AND(AS$7&lt;&gt;"",AS$7=AS9),1,0)</f>
        <v>0</v>
      </c>
      <c r="DX9" s="107">
        <f t="shared" ref="DX9:DX29" si="40">IF(AND(AT$7&lt;&gt;"",AT$7=AT9),1,0)</f>
        <v>0</v>
      </c>
      <c r="DY9" s="107">
        <f t="shared" ref="DY9:DY29" si="41">IF(AND(AU$7&lt;&gt;"",AU$7=AU9),1,0)</f>
        <v>0</v>
      </c>
      <c r="DZ9" s="107">
        <f t="shared" ref="DZ9:DZ29" si="42">IF(AND(AV$7&lt;&gt;"",AV$7=AV9),1,0)</f>
        <v>0</v>
      </c>
      <c r="EA9" s="107">
        <f t="shared" ref="EA9:EA29" si="43">IF(AND(AW$7&lt;&gt;"",AW$7=AW9),1,0)</f>
        <v>0</v>
      </c>
      <c r="EB9" s="107">
        <f t="shared" ref="EB9:EB29" si="44">IF(AND(AX$7&lt;&gt;"",AX$7=AX9),1,0)</f>
        <v>0</v>
      </c>
      <c r="EC9" s="107">
        <f t="shared" ref="EC9:EC29" si="45">IF(AND(AY$7&lt;&gt;"",AY$7=AY9),1,0)</f>
        <v>0</v>
      </c>
      <c r="ED9" s="107">
        <f t="shared" ref="ED9:ED29" si="46">IF(AND(AZ$7&lt;&gt;"",AZ$7=AZ9),1,0)</f>
        <v>0</v>
      </c>
      <c r="EE9" s="107">
        <f t="shared" ref="EE9:EE29" si="47">IF(AND(BA$7&lt;&gt;"",BA$7=BA9),1,0)</f>
        <v>0</v>
      </c>
      <c r="EF9" s="107">
        <f t="shared" ref="EF9:EF29" si="48">IF(AND(BB$7&lt;&gt;"",BB$7=BB9),1,0)</f>
        <v>0</v>
      </c>
      <c r="EG9" s="107">
        <f t="shared" ref="EG9:EG29" si="49">IF(AND(BC$7&lt;&gt;"",BC$7=BC9),1,0)</f>
        <v>0</v>
      </c>
      <c r="EH9" s="107">
        <f t="shared" ref="EH9:EQ24" si="50">IF(AND(BD$7&lt;&gt;"",BD$7=BD9),1,0)</f>
        <v>0</v>
      </c>
      <c r="EI9" s="107">
        <f t="shared" si="50"/>
        <v>0</v>
      </c>
      <c r="EJ9" s="107">
        <f t="shared" si="50"/>
        <v>0</v>
      </c>
      <c r="EK9" s="107">
        <f t="shared" si="50"/>
        <v>0</v>
      </c>
      <c r="EL9" s="107">
        <f t="shared" si="50"/>
        <v>0</v>
      </c>
      <c r="EM9" s="107">
        <f t="shared" si="50"/>
        <v>0</v>
      </c>
      <c r="EN9" s="107">
        <f t="shared" si="50"/>
        <v>0</v>
      </c>
      <c r="EO9" s="107">
        <f t="shared" si="50"/>
        <v>0</v>
      </c>
      <c r="EP9" s="107">
        <f t="shared" si="50"/>
        <v>0</v>
      </c>
      <c r="EQ9" s="107">
        <f t="shared" si="50"/>
        <v>0</v>
      </c>
    </row>
    <row r="10" spans="2:147" x14ac:dyDescent="0.2">
      <c r="B10" s="126">
        <f t="shared" si="7"/>
        <v>1</v>
      </c>
      <c r="C10" s="126" t="str">
        <f ca="1">IF(OR($H10="O",$H10="P"),RANK($CC10,$CD$9:$CE$133),"")</f>
        <v/>
      </c>
      <c r="D10" s="126" t="str">
        <f t="shared" ref="D10:D73" ca="1" si="51">IF($H10="J",RANK($CC10,$CF$9:$CF$133),"")</f>
        <v/>
      </c>
      <c r="E10" s="126"/>
      <c r="F10" s="127" t="str">
        <f ca="1">OFFSET(prihlasky!$H$1,$CB10,0)</f>
        <v/>
      </c>
      <c r="G10" s="127" t="str">
        <f ca="1">IF(OFFSET(prihlasky!$B$1,$CB10,0)="","",(OFFSET(prihlasky!$B$1,$CB10,0)))</f>
        <v/>
      </c>
      <c r="H10" s="127">
        <f ca="1">OFFSET(prihlasky!$I$1,$CB10,0)</f>
        <v>0</v>
      </c>
      <c r="I10" s="127" t="str">
        <f ca="1">UPPER(OFFSET(prihlasky!$A$1,$CB10,0))</f>
        <v/>
      </c>
      <c r="J10" s="127">
        <f t="shared" ref="J10:J73" si="52">+BZ10</f>
        <v>0</v>
      </c>
      <c r="K10" s="159">
        <f>IF(COUNTBLANK($P10:$BC10)&gt;=COLUMNS($P10:$BC10),0,$CC$4*(CD$4-BZ10)+BY10)</f>
        <v>0</v>
      </c>
      <c r="L10" s="131">
        <f t="shared" ref="L10:L73" ca="1" si="53">IF(ISERROR($N$6),0,CG10*$N$6/$CG$4)</f>
        <v>0</v>
      </c>
      <c r="M10" s="130" t="str">
        <f ca="1">IF(OR(K10=0,ISERROR(MATCH(I10,TKoef!E:E,0))),"",MATCH(I10,TKoef!E:E,0)-1)</f>
        <v/>
      </c>
      <c r="N10" s="129" t="str">
        <f ca="1">IF(M10="","",OFFSET(TKoef!$B$1,M10,0))</f>
        <v/>
      </c>
      <c r="O10" s="22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61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71">
        <f t="shared" ref="BY10:BY73" si="54">SUM(CI10:CR10)</f>
        <v>0</v>
      </c>
      <c r="BZ10" s="26">
        <f t="shared" ref="BZ10:BZ73" si="55">SUM(CT10:ER10)</f>
        <v>0</v>
      </c>
      <c r="CB10" s="39">
        <v>1</v>
      </c>
      <c r="CC10" s="16">
        <f>IF(K10=0,0,(CE$4-K10)/CE$4)</f>
        <v>0</v>
      </c>
      <c r="CD10" s="51">
        <f t="shared" ca="1" si="8"/>
        <v>0</v>
      </c>
      <c r="CE10" s="51">
        <f t="shared" ca="1" si="8"/>
        <v>0</v>
      </c>
      <c r="CF10" s="51">
        <f t="shared" ca="1" si="8"/>
        <v>0</v>
      </c>
      <c r="CG10" s="51">
        <f t="shared" ref="CG10:CG73" ca="1" si="56">IF(I10&lt;"A",0,CC10)</f>
        <v>0</v>
      </c>
      <c r="CH10" s="51"/>
      <c r="CI10" s="195">
        <f t="shared" ref="CI10:CR48" si="57">IF(BO$7="",0,BO10)</f>
        <v>0</v>
      </c>
      <c r="CJ10" s="195">
        <f t="shared" si="9"/>
        <v>0</v>
      </c>
      <c r="CK10" s="195">
        <f t="shared" si="9"/>
        <v>0</v>
      </c>
      <c r="CL10" s="195">
        <f t="shared" si="9"/>
        <v>0</v>
      </c>
      <c r="CM10" s="195">
        <f t="shared" si="9"/>
        <v>0</v>
      </c>
      <c r="CN10" s="195">
        <f t="shared" si="9"/>
        <v>0</v>
      </c>
      <c r="CO10" s="195">
        <f t="shared" si="9"/>
        <v>0</v>
      </c>
      <c r="CP10" s="195">
        <f t="shared" si="9"/>
        <v>0</v>
      </c>
      <c r="CQ10" s="195">
        <f t="shared" si="9"/>
        <v>0</v>
      </c>
      <c r="CR10" s="195">
        <f t="shared" si="9"/>
        <v>0</v>
      </c>
      <c r="CT10" s="107">
        <f t="shared" si="10"/>
        <v>0</v>
      </c>
      <c r="CU10" s="107">
        <f t="shared" si="11"/>
        <v>0</v>
      </c>
      <c r="CV10" s="107">
        <f t="shared" si="12"/>
        <v>0</v>
      </c>
      <c r="CW10" s="107">
        <f t="shared" si="13"/>
        <v>0</v>
      </c>
      <c r="CX10" s="107">
        <f t="shared" si="14"/>
        <v>0</v>
      </c>
      <c r="CY10" s="107">
        <f t="shared" si="15"/>
        <v>0</v>
      </c>
      <c r="CZ10" s="107">
        <f t="shared" si="16"/>
        <v>0</v>
      </c>
      <c r="DA10" s="107">
        <f t="shared" si="17"/>
        <v>0</v>
      </c>
      <c r="DB10" s="107">
        <f t="shared" si="18"/>
        <v>0</v>
      </c>
      <c r="DC10" s="107">
        <f t="shared" si="19"/>
        <v>0</v>
      </c>
      <c r="DD10" s="107">
        <f t="shared" si="20"/>
        <v>0</v>
      </c>
      <c r="DE10" s="107">
        <f t="shared" si="21"/>
        <v>0</v>
      </c>
      <c r="DF10" s="107">
        <f t="shared" si="22"/>
        <v>0</v>
      </c>
      <c r="DG10" s="107">
        <f t="shared" si="23"/>
        <v>0</v>
      </c>
      <c r="DH10" s="107">
        <f t="shared" si="24"/>
        <v>0</v>
      </c>
      <c r="DI10" s="107">
        <f t="shared" si="25"/>
        <v>0</v>
      </c>
      <c r="DJ10" s="107">
        <f t="shared" si="26"/>
        <v>0</v>
      </c>
      <c r="DK10" s="107">
        <f t="shared" si="27"/>
        <v>0</v>
      </c>
      <c r="DL10" s="107">
        <f t="shared" si="28"/>
        <v>0</v>
      </c>
      <c r="DM10" s="107">
        <f t="shared" si="29"/>
        <v>0</v>
      </c>
      <c r="DN10" s="107">
        <f t="shared" si="30"/>
        <v>0</v>
      </c>
      <c r="DO10" s="107">
        <f t="shared" si="31"/>
        <v>0</v>
      </c>
      <c r="DP10" s="107">
        <f t="shared" si="32"/>
        <v>0</v>
      </c>
      <c r="DQ10" s="107">
        <f t="shared" si="33"/>
        <v>0</v>
      </c>
      <c r="DR10" s="107">
        <f t="shared" si="34"/>
        <v>0</v>
      </c>
      <c r="DS10" s="107">
        <f t="shared" si="35"/>
        <v>0</v>
      </c>
      <c r="DT10" s="107">
        <f t="shared" si="36"/>
        <v>0</v>
      </c>
      <c r="DU10" s="107">
        <f t="shared" si="37"/>
        <v>0</v>
      </c>
      <c r="DV10" s="107">
        <f t="shared" si="38"/>
        <v>0</v>
      </c>
      <c r="DW10" s="107">
        <f t="shared" si="39"/>
        <v>0</v>
      </c>
      <c r="DX10" s="107">
        <f t="shared" si="40"/>
        <v>0</v>
      </c>
      <c r="DY10" s="107">
        <f t="shared" si="41"/>
        <v>0</v>
      </c>
      <c r="DZ10" s="107">
        <f t="shared" si="42"/>
        <v>0</v>
      </c>
      <c r="EA10" s="107">
        <f t="shared" si="43"/>
        <v>0</v>
      </c>
      <c r="EB10" s="107">
        <f t="shared" si="44"/>
        <v>0</v>
      </c>
      <c r="EC10" s="107">
        <f t="shared" si="45"/>
        <v>0</v>
      </c>
      <c r="ED10" s="107">
        <f t="shared" si="46"/>
        <v>0</v>
      </c>
      <c r="EE10" s="107">
        <f t="shared" si="47"/>
        <v>0</v>
      </c>
      <c r="EF10" s="107">
        <f t="shared" si="48"/>
        <v>0</v>
      </c>
      <c r="EG10" s="107">
        <f t="shared" si="49"/>
        <v>0</v>
      </c>
      <c r="EH10" s="107">
        <f t="shared" si="50"/>
        <v>0</v>
      </c>
      <c r="EI10" s="107">
        <f t="shared" si="50"/>
        <v>0</v>
      </c>
      <c r="EJ10" s="107">
        <f t="shared" si="50"/>
        <v>0</v>
      </c>
      <c r="EK10" s="107">
        <f t="shared" si="50"/>
        <v>0</v>
      </c>
      <c r="EL10" s="107">
        <f t="shared" si="50"/>
        <v>0</v>
      </c>
      <c r="EM10" s="107">
        <f t="shared" si="50"/>
        <v>0</v>
      </c>
      <c r="EN10" s="107">
        <f t="shared" si="50"/>
        <v>0</v>
      </c>
      <c r="EO10" s="107">
        <f t="shared" si="50"/>
        <v>0</v>
      </c>
      <c r="EP10" s="107">
        <f t="shared" si="50"/>
        <v>0</v>
      </c>
      <c r="EQ10" s="107">
        <f t="shared" si="50"/>
        <v>0</v>
      </c>
    </row>
    <row r="11" spans="2:147" ht="12" customHeight="1" x14ac:dyDescent="0.2">
      <c r="B11" s="126">
        <f t="shared" si="7"/>
        <v>1</v>
      </c>
      <c r="C11" s="126" t="str">
        <f t="shared" ref="C11:C74" ca="1" si="58">IF(OR($H11="O",$H11="P"),RANK($CC11,$CD$9:$CE$133),"")</f>
        <v/>
      </c>
      <c r="D11" s="126" t="str">
        <f t="shared" ca="1" si="51"/>
        <v/>
      </c>
      <c r="E11" s="126"/>
      <c r="F11" s="127" t="str">
        <f ca="1">OFFSET(prihlasky!$H$1,$CB11,0)</f>
        <v/>
      </c>
      <c r="G11" s="127" t="str">
        <f ca="1">IF(OFFSET(prihlasky!$B$1,$CB11,0)="","",(OFFSET(prihlasky!$B$1,$CB11,0)))</f>
        <v/>
      </c>
      <c r="H11" s="127">
        <f ca="1">OFFSET(prihlasky!$I$1,$CB11,0)</f>
        <v>0</v>
      </c>
      <c r="I11" s="127" t="str">
        <f ca="1">UPPER(OFFSET(prihlasky!$A$1,$CB11,0))</f>
        <v/>
      </c>
      <c r="J11" s="127">
        <f t="shared" si="52"/>
        <v>0</v>
      </c>
      <c r="K11" s="159">
        <f t="shared" ref="K11:K20" si="59">IF(COUNTBLANK($P11:$BC11)&gt;=COLUMNS($P11:$BC11),0,$CC$4*(CD$4-BZ11)+BY11)</f>
        <v>0</v>
      </c>
      <c r="L11" s="131">
        <f t="shared" ca="1" si="53"/>
        <v>0</v>
      </c>
      <c r="M11" s="130" t="str">
        <f ca="1">IF(OR(K11=0,ISERROR(MATCH(I11,TKoef!E:E,0))),"",MATCH(I11,TKoef!E:E,0)-1)</f>
        <v/>
      </c>
      <c r="N11" s="129" t="str">
        <f ca="1">IF(M11="","",OFFSET(TKoef!$B$1,M11,0))</f>
        <v/>
      </c>
      <c r="O11" s="22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61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71">
        <f t="shared" si="54"/>
        <v>0</v>
      </c>
      <c r="BZ11" s="26">
        <f t="shared" si="55"/>
        <v>0</v>
      </c>
      <c r="CB11" s="39">
        <v>3</v>
      </c>
      <c r="CC11" s="16">
        <f t="shared" ref="CC11:CC20" si="60">IF(K11=0,0,(CE$4-K11)/CE$4)</f>
        <v>0</v>
      </c>
      <c r="CD11" s="51">
        <f t="shared" ca="1" si="8"/>
        <v>0</v>
      </c>
      <c r="CE11" s="51">
        <f t="shared" ca="1" si="8"/>
        <v>0</v>
      </c>
      <c r="CF11" s="51">
        <f t="shared" ca="1" si="8"/>
        <v>0</v>
      </c>
      <c r="CG11" s="51">
        <f t="shared" ca="1" si="56"/>
        <v>0</v>
      </c>
      <c r="CH11" s="51"/>
      <c r="CI11" s="195">
        <f t="shared" si="57"/>
        <v>0</v>
      </c>
      <c r="CJ11" s="195">
        <f t="shared" si="9"/>
        <v>0</v>
      </c>
      <c r="CK11" s="195">
        <f t="shared" si="9"/>
        <v>0</v>
      </c>
      <c r="CL11" s="195">
        <f t="shared" si="9"/>
        <v>0</v>
      </c>
      <c r="CM11" s="195">
        <f t="shared" si="9"/>
        <v>0</v>
      </c>
      <c r="CN11" s="195">
        <f t="shared" si="9"/>
        <v>0</v>
      </c>
      <c r="CO11" s="195">
        <f t="shared" si="9"/>
        <v>0</v>
      </c>
      <c r="CP11" s="195">
        <f t="shared" si="9"/>
        <v>0</v>
      </c>
      <c r="CQ11" s="195">
        <f t="shared" si="9"/>
        <v>0</v>
      </c>
      <c r="CR11" s="195">
        <f t="shared" si="9"/>
        <v>0</v>
      </c>
      <c r="CT11" s="107">
        <f t="shared" si="10"/>
        <v>0</v>
      </c>
      <c r="CU11" s="107">
        <f t="shared" si="11"/>
        <v>0</v>
      </c>
      <c r="CV11" s="107">
        <f t="shared" si="12"/>
        <v>0</v>
      </c>
      <c r="CW11" s="107">
        <f t="shared" si="13"/>
        <v>0</v>
      </c>
      <c r="CX11" s="107">
        <f t="shared" si="14"/>
        <v>0</v>
      </c>
      <c r="CY11" s="107">
        <f t="shared" si="15"/>
        <v>0</v>
      </c>
      <c r="CZ11" s="107">
        <f t="shared" si="16"/>
        <v>0</v>
      </c>
      <c r="DA11" s="107">
        <f t="shared" si="17"/>
        <v>0</v>
      </c>
      <c r="DB11" s="107">
        <f t="shared" si="18"/>
        <v>0</v>
      </c>
      <c r="DC11" s="107">
        <f t="shared" si="19"/>
        <v>0</v>
      </c>
      <c r="DD11" s="107">
        <f t="shared" si="20"/>
        <v>0</v>
      </c>
      <c r="DE11" s="107">
        <f t="shared" si="21"/>
        <v>0</v>
      </c>
      <c r="DF11" s="107">
        <f t="shared" si="22"/>
        <v>0</v>
      </c>
      <c r="DG11" s="107">
        <f t="shared" si="23"/>
        <v>0</v>
      </c>
      <c r="DH11" s="107">
        <f t="shared" si="24"/>
        <v>0</v>
      </c>
      <c r="DI11" s="107">
        <f t="shared" si="25"/>
        <v>0</v>
      </c>
      <c r="DJ11" s="107">
        <f t="shared" si="26"/>
        <v>0</v>
      </c>
      <c r="DK11" s="107">
        <f t="shared" si="27"/>
        <v>0</v>
      </c>
      <c r="DL11" s="107">
        <f t="shared" si="28"/>
        <v>0</v>
      </c>
      <c r="DM11" s="107">
        <f t="shared" si="29"/>
        <v>0</v>
      </c>
      <c r="DN11" s="107">
        <f t="shared" si="30"/>
        <v>0</v>
      </c>
      <c r="DO11" s="107">
        <f t="shared" si="31"/>
        <v>0</v>
      </c>
      <c r="DP11" s="107">
        <f t="shared" si="32"/>
        <v>0</v>
      </c>
      <c r="DQ11" s="107">
        <f t="shared" si="33"/>
        <v>0</v>
      </c>
      <c r="DR11" s="107">
        <f t="shared" si="34"/>
        <v>0</v>
      </c>
      <c r="DS11" s="107">
        <f t="shared" si="35"/>
        <v>0</v>
      </c>
      <c r="DT11" s="107">
        <f t="shared" si="36"/>
        <v>0</v>
      </c>
      <c r="DU11" s="107">
        <f t="shared" si="37"/>
        <v>0</v>
      </c>
      <c r="DV11" s="107">
        <f t="shared" si="38"/>
        <v>0</v>
      </c>
      <c r="DW11" s="107">
        <f t="shared" si="39"/>
        <v>0</v>
      </c>
      <c r="DX11" s="107">
        <f t="shared" si="40"/>
        <v>0</v>
      </c>
      <c r="DY11" s="107">
        <f t="shared" si="41"/>
        <v>0</v>
      </c>
      <c r="DZ11" s="107">
        <f t="shared" si="42"/>
        <v>0</v>
      </c>
      <c r="EA11" s="107">
        <f t="shared" si="43"/>
        <v>0</v>
      </c>
      <c r="EB11" s="107">
        <f t="shared" si="44"/>
        <v>0</v>
      </c>
      <c r="EC11" s="107">
        <f t="shared" si="45"/>
        <v>0</v>
      </c>
      <c r="ED11" s="107">
        <f t="shared" si="46"/>
        <v>0</v>
      </c>
      <c r="EE11" s="107">
        <f t="shared" si="47"/>
        <v>0</v>
      </c>
      <c r="EF11" s="107">
        <f t="shared" si="48"/>
        <v>0</v>
      </c>
      <c r="EG11" s="107">
        <f t="shared" si="49"/>
        <v>0</v>
      </c>
      <c r="EH11" s="107">
        <f t="shared" si="50"/>
        <v>0</v>
      </c>
      <c r="EI11" s="107">
        <f t="shared" si="50"/>
        <v>0</v>
      </c>
      <c r="EJ11" s="107">
        <f t="shared" si="50"/>
        <v>0</v>
      </c>
      <c r="EK11" s="107">
        <f t="shared" si="50"/>
        <v>0</v>
      </c>
      <c r="EL11" s="107">
        <f t="shared" si="50"/>
        <v>0</v>
      </c>
      <c r="EM11" s="107">
        <f t="shared" si="50"/>
        <v>0</v>
      </c>
      <c r="EN11" s="107">
        <f t="shared" si="50"/>
        <v>0</v>
      </c>
      <c r="EO11" s="107">
        <f t="shared" si="50"/>
        <v>0</v>
      </c>
      <c r="EP11" s="107">
        <f t="shared" si="50"/>
        <v>0</v>
      </c>
      <c r="EQ11" s="107">
        <f t="shared" si="50"/>
        <v>0</v>
      </c>
    </row>
    <row r="12" spans="2:147" ht="12" customHeight="1" x14ac:dyDescent="0.2">
      <c r="B12" s="126">
        <f t="shared" si="7"/>
        <v>1</v>
      </c>
      <c r="C12" s="126" t="str">
        <f t="shared" ca="1" si="58"/>
        <v/>
      </c>
      <c r="D12" s="126" t="str">
        <f t="shared" ca="1" si="51"/>
        <v/>
      </c>
      <c r="E12" s="126"/>
      <c r="F12" s="127" t="str">
        <f ca="1">OFFSET(prihlasky!$H$1,$CB12,0)</f>
        <v/>
      </c>
      <c r="G12" s="127" t="str">
        <f ca="1">IF(OFFSET(prihlasky!$B$1,$CB12,0)="","",(OFFSET(prihlasky!$B$1,$CB12,0)))</f>
        <v/>
      </c>
      <c r="H12" s="127">
        <f ca="1">OFFSET(prihlasky!$I$1,$CB12,0)</f>
        <v>0</v>
      </c>
      <c r="I12" s="127" t="str">
        <f ca="1">UPPER(OFFSET(prihlasky!$A$1,$CB12,0))</f>
        <v/>
      </c>
      <c r="J12" s="127">
        <f t="shared" si="52"/>
        <v>0</v>
      </c>
      <c r="K12" s="159">
        <f t="shared" si="59"/>
        <v>0</v>
      </c>
      <c r="L12" s="131">
        <f t="shared" ca="1" si="53"/>
        <v>0</v>
      </c>
      <c r="M12" s="130" t="str">
        <f ca="1">IF(OR(K12=0,ISERROR(MATCH(I12,TKoef!E:E,0))),"",MATCH(I12,TKoef!E:E,0)-1)</f>
        <v/>
      </c>
      <c r="N12" s="129" t="str">
        <f ca="1">IF(M12="","",OFFSET(TKoef!$B$1,M12,0))</f>
        <v/>
      </c>
      <c r="O12" s="22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61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71">
        <f t="shared" si="54"/>
        <v>0</v>
      </c>
      <c r="BZ12" s="26">
        <f t="shared" si="55"/>
        <v>0</v>
      </c>
      <c r="CB12" s="39">
        <v>4</v>
      </c>
      <c r="CC12" s="16">
        <f t="shared" si="60"/>
        <v>0</v>
      </c>
      <c r="CD12" s="51">
        <f t="shared" ca="1" si="8"/>
        <v>0</v>
      </c>
      <c r="CE12" s="51">
        <f t="shared" ca="1" si="8"/>
        <v>0</v>
      </c>
      <c r="CF12" s="51">
        <f t="shared" ca="1" si="8"/>
        <v>0</v>
      </c>
      <c r="CG12" s="51">
        <f t="shared" ca="1" si="56"/>
        <v>0</v>
      </c>
      <c r="CH12" s="51"/>
      <c r="CI12" s="195">
        <f t="shared" si="57"/>
        <v>0</v>
      </c>
      <c r="CJ12" s="195">
        <f t="shared" si="9"/>
        <v>0</v>
      </c>
      <c r="CK12" s="195">
        <f t="shared" si="9"/>
        <v>0</v>
      </c>
      <c r="CL12" s="195">
        <f t="shared" si="9"/>
        <v>0</v>
      </c>
      <c r="CM12" s="195">
        <f t="shared" si="9"/>
        <v>0</v>
      </c>
      <c r="CN12" s="195">
        <f t="shared" si="9"/>
        <v>0</v>
      </c>
      <c r="CO12" s="195">
        <f t="shared" si="9"/>
        <v>0</v>
      </c>
      <c r="CP12" s="195">
        <f t="shared" si="9"/>
        <v>0</v>
      </c>
      <c r="CQ12" s="195">
        <f t="shared" si="9"/>
        <v>0</v>
      </c>
      <c r="CR12" s="195">
        <f t="shared" si="9"/>
        <v>0</v>
      </c>
      <c r="CT12" s="107">
        <f t="shared" si="10"/>
        <v>0</v>
      </c>
      <c r="CU12" s="107">
        <f t="shared" si="11"/>
        <v>0</v>
      </c>
      <c r="CV12" s="107">
        <f t="shared" si="12"/>
        <v>0</v>
      </c>
      <c r="CW12" s="107">
        <f t="shared" si="13"/>
        <v>0</v>
      </c>
      <c r="CX12" s="107">
        <f t="shared" si="14"/>
        <v>0</v>
      </c>
      <c r="CY12" s="107">
        <f t="shared" si="15"/>
        <v>0</v>
      </c>
      <c r="CZ12" s="107">
        <f t="shared" si="16"/>
        <v>0</v>
      </c>
      <c r="DA12" s="107">
        <f t="shared" si="17"/>
        <v>0</v>
      </c>
      <c r="DB12" s="107">
        <f t="shared" si="18"/>
        <v>0</v>
      </c>
      <c r="DC12" s="107">
        <f t="shared" si="19"/>
        <v>0</v>
      </c>
      <c r="DD12" s="107">
        <f t="shared" si="20"/>
        <v>0</v>
      </c>
      <c r="DE12" s="107">
        <f t="shared" si="21"/>
        <v>0</v>
      </c>
      <c r="DF12" s="107">
        <f t="shared" si="22"/>
        <v>0</v>
      </c>
      <c r="DG12" s="107">
        <f t="shared" si="23"/>
        <v>0</v>
      </c>
      <c r="DH12" s="107">
        <f t="shared" si="24"/>
        <v>0</v>
      </c>
      <c r="DI12" s="107">
        <f t="shared" si="25"/>
        <v>0</v>
      </c>
      <c r="DJ12" s="107">
        <f t="shared" si="26"/>
        <v>0</v>
      </c>
      <c r="DK12" s="107">
        <f t="shared" si="27"/>
        <v>0</v>
      </c>
      <c r="DL12" s="107">
        <f t="shared" si="28"/>
        <v>0</v>
      </c>
      <c r="DM12" s="107">
        <f t="shared" si="29"/>
        <v>0</v>
      </c>
      <c r="DN12" s="107">
        <f t="shared" si="30"/>
        <v>0</v>
      </c>
      <c r="DO12" s="107">
        <f t="shared" si="31"/>
        <v>0</v>
      </c>
      <c r="DP12" s="107">
        <f t="shared" si="32"/>
        <v>0</v>
      </c>
      <c r="DQ12" s="107">
        <f t="shared" si="33"/>
        <v>0</v>
      </c>
      <c r="DR12" s="107">
        <f t="shared" si="34"/>
        <v>0</v>
      </c>
      <c r="DS12" s="107">
        <f t="shared" si="35"/>
        <v>0</v>
      </c>
      <c r="DT12" s="107">
        <f t="shared" si="36"/>
        <v>0</v>
      </c>
      <c r="DU12" s="107">
        <f t="shared" si="37"/>
        <v>0</v>
      </c>
      <c r="DV12" s="107">
        <f t="shared" si="38"/>
        <v>0</v>
      </c>
      <c r="DW12" s="107">
        <f t="shared" si="39"/>
        <v>0</v>
      </c>
      <c r="DX12" s="107">
        <f t="shared" si="40"/>
        <v>0</v>
      </c>
      <c r="DY12" s="107">
        <f t="shared" si="41"/>
        <v>0</v>
      </c>
      <c r="DZ12" s="107">
        <f t="shared" si="42"/>
        <v>0</v>
      </c>
      <c r="EA12" s="107">
        <f t="shared" si="43"/>
        <v>0</v>
      </c>
      <c r="EB12" s="107">
        <f t="shared" si="44"/>
        <v>0</v>
      </c>
      <c r="EC12" s="107">
        <f t="shared" si="45"/>
        <v>0</v>
      </c>
      <c r="ED12" s="107">
        <f t="shared" si="46"/>
        <v>0</v>
      </c>
      <c r="EE12" s="107">
        <f t="shared" si="47"/>
        <v>0</v>
      </c>
      <c r="EF12" s="107">
        <f t="shared" si="48"/>
        <v>0</v>
      </c>
      <c r="EG12" s="107">
        <f t="shared" si="49"/>
        <v>0</v>
      </c>
      <c r="EH12" s="107">
        <f t="shared" si="50"/>
        <v>0</v>
      </c>
      <c r="EI12" s="107">
        <f t="shared" si="50"/>
        <v>0</v>
      </c>
      <c r="EJ12" s="107">
        <f t="shared" si="50"/>
        <v>0</v>
      </c>
      <c r="EK12" s="107">
        <f t="shared" si="50"/>
        <v>0</v>
      </c>
      <c r="EL12" s="107">
        <f t="shared" si="50"/>
        <v>0</v>
      </c>
      <c r="EM12" s="107">
        <f t="shared" si="50"/>
        <v>0</v>
      </c>
      <c r="EN12" s="107">
        <f t="shared" si="50"/>
        <v>0</v>
      </c>
      <c r="EO12" s="107">
        <f t="shared" si="50"/>
        <v>0</v>
      </c>
      <c r="EP12" s="107">
        <f t="shared" si="50"/>
        <v>0</v>
      </c>
      <c r="EQ12" s="107">
        <f t="shared" si="50"/>
        <v>0</v>
      </c>
    </row>
    <row r="13" spans="2:147" ht="12" customHeight="1" x14ac:dyDescent="0.2">
      <c r="B13" s="126">
        <f t="shared" si="7"/>
        <v>1</v>
      </c>
      <c r="C13" s="126" t="str">
        <f t="shared" ca="1" si="58"/>
        <v/>
      </c>
      <c r="D13" s="126" t="str">
        <f t="shared" ca="1" si="51"/>
        <v/>
      </c>
      <c r="E13" s="126"/>
      <c r="F13" s="127" t="str">
        <f ca="1">OFFSET(prihlasky!$H$1,$CB13,0)</f>
        <v/>
      </c>
      <c r="G13" s="127" t="str">
        <f ca="1">IF(OFFSET(prihlasky!$B$1,$CB13,0)="","",(OFFSET(prihlasky!$B$1,$CB13,0)))</f>
        <v/>
      </c>
      <c r="H13" s="127">
        <f ca="1">OFFSET(prihlasky!$I$1,$CB13,0)</f>
        <v>0</v>
      </c>
      <c r="I13" s="127" t="str">
        <f ca="1">UPPER(OFFSET(prihlasky!$A$1,$CB13,0))</f>
        <v/>
      </c>
      <c r="J13" s="127">
        <f t="shared" si="52"/>
        <v>0</v>
      </c>
      <c r="K13" s="159">
        <f t="shared" si="59"/>
        <v>0</v>
      </c>
      <c r="L13" s="131">
        <f t="shared" ca="1" si="53"/>
        <v>0</v>
      </c>
      <c r="M13" s="130" t="str">
        <f ca="1">IF(OR(K13=0,ISERROR(MATCH(I13,TKoef!E:E,0))),"",MATCH(I13,TKoef!E:E,0)-1)</f>
        <v/>
      </c>
      <c r="N13" s="129" t="str">
        <f ca="1">IF(M13="","",OFFSET(TKoef!$B$1,M13,0))</f>
        <v/>
      </c>
      <c r="O13" s="22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61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71">
        <f t="shared" si="54"/>
        <v>0</v>
      </c>
      <c r="BZ13" s="26">
        <f t="shared" si="55"/>
        <v>0</v>
      </c>
      <c r="CB13" s="39">
        <v>5</v>
      </c>
      <c r="CC13" s="16">
        <f t="shared" si="60"/>
        <v>0</v>
      </c>
      <c r="CD13" s="51">
        <f t="shared" ca="1" si="8"/>
        <v>0</v>
      </c>
      <c r="CE13" s="51">
        <f t="shared" ca="1" si="8"/>
        <v>0</v>
      </c>
      <c r="CF13" s="51">
        <f t="shared" ca="1" si="8"/>
        <v>0</v>
      </c>
      <c r="CG13" s="51">
        <f t="shared" ca="1" si="56"/>
        <v>0</v>
      </c>
      <c r="CH13" s="51"/>
      <c r="CI13" s="195">
        <f t="shared" si="57"/>
        <v>0</v>
      </c>
      <c r="CJ13" s="195">
        <f t="shared" si="9"/>
        <v>0</v>
      </c>
      <c r="CK13" s="195">
        <f t="shared" si="9"/>
        <v>0</v>
      </c>
      <c r="CL13" s="195">
        <f t="shared" si="9"/>
        <v>0</v>
      </c>
      <c r="CM13" s="195">
        <f t="shared" si="9"/>
        <v>0</v>
      </c>
      <c r="CN13" s="195">
        <f t="shared" si="9"/>
        <v>0</v>
      </c>
      <c r="CO13" s="195">
        <f t="shared" si="9"/>
        <v>0</v>
      </c>
      <c r="CP13" s="195">
        <f t="shared" si="9"/>
        <v>0</v>
      </c>
      <c r="CQ13" s="195">
        <f t="shared" si="9"/>
        <v>0</v>
      </c>
      <c r="CR13" s="195">
        <f t="shared" si="9"/>
        <v>0</v>
      </c>
      <c r="CT13" s="107">
        <f t="shared" si="10"/>
        <v>0</v>
      </c>
      <c r="CU13" s="107">
        <f t="shared" si="11"/>
        <v>0</v>
      </c>
      <c r="CV13" s="107">
        <f t="shared" si="12"/>
        <v>0</v>
      </c>
      <c r="CW13" s="107">
        <f t="shared" si="13"/>
        <v>0</v>
      </c>
      <c r="CX13" s="107">
        <f t="shared" si="14"/>
        <v>0</v>
      </c>
      <c r="CY13" s="107">
        <f t="shared" si="15"/>
        <v>0</v>
      </c>
      <c r="CZ13" s="107">
        <f t="shared" si="16"/>
        <v>0</v>
      </c>
      <c r="DA13" s="107">
        <f t="shared" si="17"/>
        <v>0</v>
      </c>
      <c r="DB13" s="107">
        <f t="shared" si="18"/>
        <v>0</v>
      </c>
      <c r="DC13" s="107">
        <f t="shared" si="19"/>
        <v>0</v>
      </c>
      <c r="DD13" s="107">
        <f t="shared" si="20"/>
        <v>0</v>
      </c>
      <c r="DE13" s="107">
        <f t="shared" si="21"/>
        <v>0</v>
      </c>
      <c r="DF13" s="107">
        <f t="shared" si="22"/>
        <v>0</v>
      </c>
      <c r="DG13" s="107">
        <f t="shared" si="23"/>
        <v>0</v>
      </c>
      <c r="DH13" s="107">
        <f t="shared" si="24"/>
        <v>0</v>
      </c>
      <c r="DI13" s="107">
        <f t="shared" si="25"/>
        <v>0</v>
      </c>
      <c r="DJ13" s="107">
        <f t="shared" si="26"/>
        <v>0</v>
      </c>
      <c r="DK13" s="107">
        <f t="shared" si="27"/>
        <v>0</v>
      </c>
      <c r="DL13" s="107">
        <f t="shared" si="28"/>
        <v>0</v>
      </c>
      <c r="DM13" s="107">
        <f t="shared" si="29"/>
        <v>0</v>
      </c>
      <c r="DN13" s="107">
        <f t="shared" si="30"/>
        <v>0</v>
      </c>
      <c r="DO13" s="107">
        <f t="shared" si="31"/>
        <v>0</v>
      </c>
      <c r="DP13" s="107">
        <f t="shared" si="32"/>
        <v>0</v>
      </c>
      <c r="DQ13" s="107">
        <f t="shared" si="33"/>
        <v>0</v>
      </c>
      <c r="DR13" s="107">
        <f t="shared" si="34"/>
        <v>0</v>
      </c>
      <c r="DS13" s="107">
        <f t="shared" si="35"/>
        <v>0</v>
      </c>
      <c r="DT13" s="107">
        <f t="shared" si="36"/>
        <v>0</v>
      </c>
      <c r="DU13" s="107">
        <f t="shared" si="37"/>
        <v>0</v>
      </c>
      <c r="DV13" s="107">
        <f t="shared" si="38"/>
        <v>0</v>
      </c>
      <c r="DW13" s="107">
        <f t="shared" si="39"/>
        <v>0</v>
      </c>
      <c r="DX13" s="107">
        <f t="shared" si="40"/>
        <v>0</v>
      </c>
      <c r="DY13" s="107">
        <f t="shared" si="41"/>
        <v>0</v>
      </c>
      <c r="DZ13" s="107">
        <f t="shared" si="42"/>
        <v>0</v>
      </c>
      <c r="EA13" s="107">
        <f t="shared" si="43"/>
        <v>0</v>
      </c>
      <c r="EB13" s="107">
        <f t="shared" si="44"/>
        <v>0</v>
      </c>
      <c r="EC13" s="107">
        <f t="shared" si="45"/>
        <v>0</v>
      </c>
      <c r="ED13" s="107">
        <f t="shared" si="46"/>
        <v>0</v>
      </c>
      <c r="EE13" s="107">
        <f t="shared" si="47"/>
        <v>0</v>
      </c>
      <c r="EF13" s="107">
        <f t="shared" si="48"/>
        <v>0</v>
      </c>
      <c r="EG13" s="107">
        <f t="shared" si="49"/>
        <v>0</v>
      </c>
      <c r="EH13" s="107">
        <f t="shared" si="50"/>
        <v>0</v>
      </c>
      <c r="EI13" s="107">
        <f t="shared" si="50"/>
        <v>0</v>
      </c>
      <c r="EJ13" s="107">
        <f t="shared" si="50"/>
        <v>0</v>
      </c>
      <c r="EK13" s="107">
        <f t="shared" si="50"/>
        <v>0</v>
      </c>
      <c r="EL13" s="107">
        <f t="shared" si="50"/>
        <v>0</v>
      </c>
      <c r="EM13" s="107">
        <f t="shared" si="50"/>
        <v>0</v>
      </c>
      <c r="EN13" s="107">
        <f t="shared" si="50"/>
        <v>0</v>
      </c>
      <c r="EO13" s="107">
        <f t="shared" si="50"/>
        <v>0</v>
      </c>
      <c r="EP13" s="107">
        <f t="shared" si="50"/>
        <v>0</v>
      </c>
      <c r="EQ13" s="107">
        <f t="shared" si="50"/>
        <v>0</v>
      </c>
    </row>
    <row r="14" spans="2:147" ht="12" customHeight="1" x14ac:dyDescent="0.2">
      <c r="B14" s="126">
        <f t="shared" si="7"/>
        <v>1</v>
      </c>
      <c r="C14" s="126" t="str">
        <f t="shared" ca="1" si="58"/>
        <v/>
      </c>
      <c r="D14" s="126" t="str">
        <f t="shared" ca="1" si="51"/>
        <v/>
      </c>
      <c r="E14" s="126"/>
      <c r="F14" s="127" t="str">
        <f ca="1">OFFSET(prihlasky!$H$1,$CB14,0)</f>
        <v/>
      </c>
      <c r="G14" s="127" t="str">
        <f ca="1">IF(OFFSET(prihlasky!$B$1,$CB14,0)="","",(OFFSET(prihlasky!$B$1,$CB14,0)))</f>
        <v/>
      </c>
      <c r="H14" s="127">
        <f ca="1">OFFSET(prihlasky!$I$1,$CB14,0)</f>
        <v>0</v>
      </c>
      <c r="I14" s="127" t="str">
        <f ca="1">UPPER(OFFSET(prihlasky!$A$1,$CB14,0))</f>
        <v/>
      </c>
      <c r="J14" s="127">
        <f t="shared" si="52"/>
        <v>0</v>
      </c>
      <c r="K14" s="159">
        <f t="shared" si="59"/>
        <v>0</v>
      </c>
      <c r="L14" s="131">
        <f t="shared" ca="1" si="53"/>
        <v>0</v>
      </c>
      <c r="M14" s="130" t="str">
        <f ca="1">IF(OR(K14=0,ISERROR(MATCH(I14,TKoef!E:E,0))),"",MATCH(I14,TKoef!E:E,0)-1)</f>
        <v/>
      </c>
      <c r="N14" s="129" t="str">
        <f ca="1">IF(M14="","",OFFSET(TKoef!$B$1,M14,0))</f>
        <v/>
      </c>
      <c r="O14" s="22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61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71">
        <f t="shared" si="54"/>
        <v>0</v>
      </c>
      <c r="BZ14" s="26">
        <f t="shared" si="55"/>
        <v>0</v>
      </c>
      <c r="CB14" s="39">
        <v>6</v>
      </c>
      <c r="CC14" s="16">
        <f t="shared" si="60"/>
        <v>0</v>
      </c>
      <c r="CD14" s="51">
        <f t="shared" ca="1" si="8"/>
        <v>0</v>
      </c>
      <c r="CE14" s="51">
        <f t="shared" ca="1" si="8"/>
        <v>0</v>
      </c>
      <c r="CF14" s="51">
        <f t="shared" ca="1" si="8"/>
        <v>0</v>
      </c>
      <c r="CG14" s="51">
        <f t="shared" ca="1" si="56"/>
        <v>0</v>
      </c>
      <c r="CH14" s="51"/>
      <c r="CI14" s="195">
        <f t="shared" si="57"/>
        <v>0</v>
      </c>
      <c r="CJ14" s="195">
        <f t="shared" si="9"/>
        <v>0</v>
      </c>
      <c r="CK14" s="195">
        <f t="shared" si="9"/>
        <v>0</v>
      </c>
      <c r="CL14" s="195">
        <f t="shared" si="9"/>
        <v>0</v>
      </c>
      <c r="CM14" s="195">
        <f t="shared" si="9"/>
        <v>0</v>
      </c>
      <c r="CN14" s="195">
        <f t="shared" si="9"/>
        <v>0</v>
      </c>
      <c r="CO14" s="195">
        <f t="shared" si="9"/>
        <v>0</v>
      </c>
      <c r="CP14" s="195">
        <f t="shared" si="9"/>
        <v>0</v>
      </c>
      <c r="CQ14" s="195">
        <f t="shared" si="9"/>
        <v>0</v>
      </c>
      <c r="CR14" s="195">
        <f t="shared" si="9"/>
        <v>0</v>
      </c>
      <c r="CT14" s="107">
        <f t="shared" si="10"/>
        <v>0</v>
      </c>
      <c r="CU14" s="107">
        <f t="shared" si="11"/>
        <v>0</v>
      </c>
      <c r="CV14" s="107">
        <f t="shared" si="12"/>
        <v>0</v>
      </c>
      <c r="CW14" s="107">
        <f t="shared" si="13"/>
        <v>0</v>
      </c>
      <c r="CX14" s="107">
        <f t="shared" si="14"/>
        <v>0</v>
      </c>
      <c r="CY14" s="107">
        <f t="shared" si="15"/>
        <v>0</v>
      </c>
      <c r="CZ14" s="107">
        <f t="shared" si="16"/>
        <v>0</v>
      </c>
      <c r="DA14" s="107">
        <f t="shared" si="17"/>
        <v>0</v>
      </c>
      <c r="DB14" s="107">
        <f t="shared" si="18"/>
        <v>0</v>
      </c>
      <c r="DC14" s="107">
        <f t="shared" si="19"/>
        <v>0</v>
      </c>
      <c r="DD14" s="107">
        <f t="shared" si="20"/>
        <v>0</v>
      </c>
      <c r="DE14" s="107">
        <f t="shared" si="21"/>
        <v>0</v>
      </c>
      <c r="DF14" s="107">
        <f t="shared" si="22"/>
        <v>0</v>
      </c>
      <c r="DG14" s="107">
        <f t="shared" si="23"/>
        <v>0</v>
      </c>
      <c r="DH14" s="107">
        <f t="shared" si="24"/>
        <v>0</v>
      </c>
      <c r="DI14" s="107">
        <f t="shared" si="25"/>
        <v>0</v>
      </c>
      <c r="DJ14" s="107">
        <f t="shared" si="26"/>
        <v>0</v>
      </c>
      <c r="DK14" s="107">
        <f t="shared" si="27"/>
        <v>0</v>
      </c>
      <c r="DL14" s="107">
        <f t="shared" si="28"/>
        <v>0</v>
      </c>
      <c r="DM14" s="107">
        <f t="shared" si="29"/>
        <v>0</v>
      </c>
      <c r="DN14" s="107">
        <f t="shared" si="30"/>
        <v>0</v>
      </c>
      <c r="DO14" s="107">
        <f t="shared" si="31"/>
        <v>0</v>
      </c>
      <c r="DP14" s="107">
        <f t="shared" si="32"/>
        <v>0</v>
      </c>
      <c r="DQ14" s="107">
        <f t="shared" si="33"/>
        <v>0</v>
      </c>
      <c r="DR14" s="107">
        <f t="shared" si="34"/>
        <v>0</v>
      </c>
      <c r="DS14" s="107">
        <f t="shared" si="35"/>
        <v>0</v>
      </c>
      <c r="DT14" s="107">
        <f t="shared" si="36"/>
        <v>0</v>
      </c>
      <c r="DU14" s="107">
        <f t="shared" si="37"/>
        <v>0</v>
      </c>
      <c r="DV14" s="107">
        <f t="shared" si="38"/>
        <v>0</v>
      </c>
      <c r="DW14" s="107">
        <f t="shared" si="39"/>
        <v>0</v>
      </c>
      <c r="DX14" s="107">
        <f t="shared" si="40"/>
        <v>0</v>
      </c>
      <c r="DY14" s="107">
        <f t="shared" si="41"/>
        <v>0</v>
      </c>
      <c r="DZ14" s="107">
        <f t="shared" si="42"/>
        <v>0</v>
      </c>
      <c r="EA14" s="107">
        <f t="shared" si="43"/>
        <v>0</v>
      </c>
      <c r="EB14" s="107">
        <f t="shared" si="44"/>
        <v>0</v>
      </c>
      <c r="EC14" s="107">
        <f t="shared" si="45"/>
        <v>0</v>
      </c>
      <c r="ED14" s="107">
        <f t="shared" si="46"/>
        <v>0</v>
      </c>
      <c r="EE14" s="107">
        <f t="shared" si="47"/>
        <v>0</v>
      </c>
      <c r="EF14" s="107">
        <f t="shared" si="48"/>
        <v>0</v>
      </c>
      <c r="EG14" s="107">
        <f t="shared" si="49"/>
        <v>0</v>
      </c>
      <c r="EH14" s="107">
        <f t="shared" si="50"/>
        <v>0</v>
      </c>
      <c r="EI14" s="107">
        <f t="shared" si="50"/>
        <v>0</v>
      </c>
      <c r="EJ14" s="107">
        <f t="shared" si="50"/>
        <v>0</v>
      </c>
      <c r="EK14" s="107">
        <f t="shared" si="50"/>
        <v>0</v>
      </c>
      <c r="EL14" s="107">
        <f t="shared" si="50"/>
        <v>0</v>
      </c>
      <c r="EM14" s="107">
        <f t="shared" si="50"/>
        <v>0</v>
      </c>
      <c r="EN14" s="107">
        <f t="shared" si="50"/>
        <v>0</v>
      </c>
      <c r="EO14" s="107">
        <f t="shared" si="50"/>
        <v>0</v>
      </c>
      <c r="EP14" s="107">
        <f t="shared" si="50"/>
        <v>0</v>
      </c>
      <c r="EQ14" s="107">
        <f t="shared" si="50"/>
        <v>0</v>
      </c>
    </row>
    <row r="15" spans="2:147" ht="12" customHeight="1" x14ac:dyDescent="0.2">
      <c r="B15" s="126">
        <f t="shared" si="7"/>
        <v>1</v>
      </c>
      <c r="C15" s="126" t="str">
        <f t="shared" ca="1" si="58"/>
        <v/>
      </c>
      <c r="D15" s="126" t="str">
        <f t="shared" ca="1" si="51"/>
        <v/>
      </c>
      <c r="E15" s="126"/>
      <c r="F15" s="127" t="str">
        <f ca="1">OFFSET(prihlasky!$H$1,$CB15,0)</f>
        <v/>
      </c>
      <c r="G15" s="127" t="str">
        <f ca="1">IF(OFFSET(prihlasky!$B$1,$CB15,0)="","",(OFFSET(prihlasky!$B$1,$CB15,0)))</f>
        <v/>
      </c>
      <c r="H15" s="127">
        <f ca="1">OFFSET(prihlasky!$I$1,$CB15,0)</f>
        <v>0</v>
      </c>
      <c r="I15" s="127" t="str">
        <f ca="1">UPPER(OFFSET(prihlasky!$A$1,$CB15,0))</f>
        <v/>
      </c>
      <c r="J15" s="127">
        <f t="shared" si="52"/>
        <v>0</v>
      </c>
      <c r="K15" s="159">
        <f t="shared" si="59"/>
        <v>0</v>
      </c>
      <c r="L15" s="131">
        <f t="shared" ca="1" si="53"/>
        <v>0</v>
      </c>
      <c r="M15" s="130" t="str">
        <f ca="1">IF(OR(K15=0,ISERROR(MATCH(I15,TKoef!E:E,0))),"",MATCH(I15,TKoef!E:E,0)-1)</f>
        <v/>
      </c>
      <c r="N15" s="129" t="str">
        <f ca="1">IF(M15="","",OFFSET(TKoef!$B$1,M15,0))</f>
        <v/>
      </c>
      <c r="O15" s="22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61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71">
        <f t="shared" si="54"/>
        <v>0</v>
      </c>
      <c r="BZ15" s="26">
        <f t="shared" si="55"/>
        <v>0</v>
      </c>
      <c r="CB15" s="39">
        <v>7</v>
      </c>
      <c r="CC15" s="16">
        <f t="shared" si="60"/>
        <v>0</v>
      </c>
      <c r="CD15" s="51">
        <f t="shared" ca="1" si="8"/>
        <v>0</v>
      </c>
      <c r="CE15" s="51">
        <f t="shared" ca="1" si="8"/>
        <v>0</v>
      </c>
      <c r="CF15" s="51">
        <f t="shared" ca="1" si="8"/>
        <v>0</v>
      </c>
      <c r="CG15" s="51">
        <f t="shared" ca="1" si="56"/>
        <v>0</v>
      </c>
      <c r="CH15" s="51"/>
      <c r="CI15" s="195">
        <f t="shared" si="57"/>
        <v>0</v>
      </c>
      <c r="CJ15" s="195">
        <f t="shared" si="9"/>
        <v>0</v>
      </c>
      <c r="CK15" s="195">
        <f t="shared" si="9"/>
        <v>0</v>
      </c>
      <c r="CL15" s="195">
        <f t="shared" si="9"/>
        <v>0</v>
      </c>
      <c r="CM15" s="195">
        <f t="shared" si="9"/>
        <v>0</v>
      </c>
      <c r="CN15" s="195">
        <f t="shared" si="9"/>
        <v>0</v>
      </c>
      <c r="CO15" s="195">
        <f t="shared" si="9"/>
        <v>0</v>
      </c>
      <c r="CP15" s="195">
        <f t="shared" si="9"/>
        <v>0</v>
      </c>
      <c r="CQ15" s="195">
        <f t="shared" si="9"/>
        <v>0</v>
      </c>
      <c r="CR15" s="195">
        <f t="shared" si="9"/>
        <v>0</v>
      </c>
      <c r="CT15" s="107">
        <f t="shared" si="10"/>
        <v>0</v>
      </c>
      <c r="CU15" s="107">
        <f t="shared" si="11"/>
        <v>0</v>
      </c>
      <c r="CV15" s="107">
        <f t="shared" si="12"/>
        <v>0</v>
      </c>
      <c r="CW15" s="107">
        <f t="shared" si="13"/>
        <v>0</v>
      </c>
      <c r="CX15" s="107">
        <f t="shared" si="14"/>
        <v>0</v>
      </c>
      <c r="CY15" s="107">
        <f t="shared" si="15"/>
        <v>0</v>
      </c>
      <c r="CZ15" s="107">
        <f t="shared" si="16"/>
        <v>0</v>
      </c>
      <c r="DA15" s="107">
        <f t="shared" si="17"/>
        <v>0</v>
      </c>
      <c r="DB15" s="107">
        <f t="shared" si="18"/>
        <v>0</v>
      </c>
      <c r="DC15" s="107">
        <f t="shared" si="19"/>
        <v>0</v>
      </c>
      <c r="DD15" s="107">
        <f t="shared" si="20"/>
        <v>0</v>
      </c>
      <c r="DE15" s="107">
        <f t="shared" si="21"/>
        <v>0</v>
      </c>
      <c r="DF15" s="107">
        <f t="shared" si="22"/>
        <v>0</v>
      </c>
      <c r="DG15" s="107">
        <f t="shared" si="23"/>
        <v>0</v>
      </c>
      <c r="DH15" s="107">
        <f t="shared" si="24"/>
        <v>0</v>
      </c>
      <c r="DI15" s="107">
        <f t="shared" si="25"/>
        <v>0</v>
      </c>
      <c r="DJ15" s="107">
        <f t="shared" si="26"/>
        <v>0</v>
      </c>
      <c r="DK15" s="107">
        <f t="shared" si="27"/>
        <v>0</v>
      </c>
      <c r="DL15" s="107">
        <f t="shared" si="28"/>
        <v>0</v>
      </c>
      <c r="DM15" s="107">
        <f t="shared" si="29"/>
        <v>0</v>
      </c>
      <c r="DN15" s="107">
        <f t="shared" si="30"/>
        <v>0</v>
      </c>
      <c r="DO15" s="107">
        <f t="shared" si="31"/>
        <v>0</v>
      </c>
      <c r="DP15" s="107">
        <f t="shared" si="32"/>
        <v>0</v>
      </c>
      <c r="DQ15" s="107">
        <f t="shared" si="33"/>
        <v>0</v>
      </c>
      <c r="DR15" s="107">
        <f t="shared" si="34"/>
        <v>0</v>
      </c>
      <c r="DS15" s="107">
        <f t="shared" si="35"/>
        <v>0</v>
      </c>
      <c r="DT15" s="107">
        <f t="shared" si="36"/>
        <v>0</v>
      </c>
      <c r="DU15" s="107">
        <f t="shared" si="37"/>
        <v>0</v>
      </c>
      <c r="DV15" s="107">
        <f t="shared" si="38"/>
        <v>0</v>
      </c>
      <c r="DW15" s="107">
        <f t="shared" si="39"/>
        <v>0</v>
      </c>
      <c r="DX15" s="107">
        <f t="shared" si="40"/>
        <v>0</v>
      </c>
      <c r="DY15" s="107">
        <f t="shared" si="41"/>
        <v>0</v>
      </c>
      <c r="DZ15" s="107">
        <f t="shared" si="42"/>
        <v>0</v>
      </c>
      <c r="EA15" s="107">
        <f t="shared" si="43"/>
        <v>0</v>
      </c>
      <c r="EB15" s="107">
        <f t="shared" si="44"/>
        <v>0</v>
      </c>
      <c r="EC15" s="107">
        <f t="shared" si="45"/>
        <v>0</v>
      </c>
      <c r="ED15" s="107">
        <f t="shared" si="46"/>
        <v>0</v>
      </c>
      <c r="EE15" s="107">
        <f t="shared" si="47"/>
        <v>0</v>
      </c>
      <c r="EF15" s="107">
        <f t="shared" si="48"/>
        <v>0</v>
      </c>
      <c r="EG15" s="107">
        <f t="shared" si="49"/>
        <v>0</v>
      </c>
      <c r="EH15" s="107">
        <f t="shared" si="50"/>
        <v>0</v>
      </c>
      <c r="EI15" s="107">
        <f t="shared" si="50"/>
        <v>0</v>
      </c>
      <c r="EJ15" s="107">
        <f t="shared" si="50"/>
        <v>0</v>
      </c>
      <c r="EK15" s="107">
        <f t="shared" si="50"/>
        <v>0</v>
      </c>
      <c r="EL15" s="107">
        <f t="shared" si="50"/>
        <v>0</v>
      </c>
      <c r="EM15" s="107">
        <f t="shared" si="50"/>
        <v>0</v>
      </c>
      <c r="EN15" s="107">
        <f t="shared" si="50"/>
        <v>0</v>
      </c>
      <c r="EO15" s="107">
        <f t="shared" si="50"/>
        <v>0</v>
      </c>
      <c r="EP15" s="107">
        <f t="shared" si="50"/>
        <v>0</v>
      </c>
      <c r="EQ15" s="107">
        <f t="shared" si="50"/>
        <v>0</v>
      </c>
    </row>
    <row r="16" spans="2:147" ht="12" customHeight="1" x14ac:dyDescent="0.2">
      <c r="B16" s="126">
        <f t="shared" si="7"/>
        <v>1</v>
      </c>
      <c r="C16" s="126" t="str">
        <f t="shared" ca="1" si="58"/>
        <v/>
      </c>
      <c r="D16" s="126" t="str">
        <f t="shared" ca="1" si="51"/>
        <v/>
      </c>
      <c r="E16" s="126"/>
      <c r="F16" s="127" t="str">
        <f ca="1">OFFSET(prihlasky!$H$1,$CB16,0)</f>
        <v/>
      </c>
      <c r="G16" s="127" t="str">
        <f ca="1">IF(OFFSET(prihlasky!$B$1,$CB16,0)="","",(OFFSET(prihlasky!$B$1,$CB16,0)))</f>
        <v/>
      </c>
      <c r="H16" s="127">
        <f ca="1">OFFSET(prihlasky!$I$1,$CB16,0)</f>
        <v>0</v>
      </c>
      <c r="I16" s="127" t="str">
        <f ca="1">UPPER(OFFSET(prihlasky!$A$1,$CB16,0))</f>
        <v/>
      </c>
      <c r="J16" s="127">
        <f t="shared" si="52"/>
        <v>0</v>
      </c>
      <c r="K16" s="159">
        <f t="shared" si="59"/>
        <v>0</v>
      </c>
      <c r="L16" s="131">
        <f t="shared" ca="1" si="53"/>
        <v>0</v>
      </c>
      <c r="M16" s="130" t="str">
        <f ca="1">IF(OR(K16=0,ISERROR(MATCH(I16,TKoef!E:E,0))),"",MATCH(I16,TKoef!E:E,0)-1)</f>
        <v/>
      </c>
      <c r="N16" s="129" t="str">
        <f ca="1">IF(M16="","",OFFSET(TKoef!$B$1,M16,0))</f>
        <v/>
      </c>
      <c r="O16" s="22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61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71">
        <f t="shared" si="54"/>
        <v>0</v>
      </c>
      <c r="BZ16" s="26">
        <f t="shared" si="55"/>
        <v>0</v>
      </c>
      <c r="CB16" s="39">
        <v>8</v>
      </c>
      <c r="CC16" s="16">
        <f t="shared" si="60"/>
        <v>0</v>
      </c>
      <c r="CD16" s="51">
        <f t="shared" ca="1" si="8"/>
        <v>0</v>
      </c>
      <c r="CE16" s="51">
        <f t="shared" ca="1" si="8"/>
        <v>0</v>
      </c>
      <c r="CF16" s="51">
        <f t="shared" ca="1" si="8"/>
        <v>0</v>
      </c>
      <c r="CG16" s="51">
        <f t="shared" ca="1" si="56"/>
        <v>0</v>
      </c>
      <c r="CH16" s="51"/>
      <c r="CI16" s="195">
        <f t="shared" si="57"/>
        <v>0</v>
      </c>
      <c r="CJ16" s="195">
        <f t="shared" si="9"/>
        <v>0</v>
      </c>
      <c r="CK16" s="195">
        <f t="shared" si="9"/>
        <v>0</v>
      </c>
      <c r="CL16" s="195">
        <f t="shared" si="9"/>
        <v>0</v>
      </c>
      <c r="CM16" s="195">
        <f t="shared" si="9"/>
        <v>0</v>
      </c>
      <c r="CN16" s="195">
        <f t="shared" si="9"/>
        <v>0</v>
      </c>
      <c r="CO16" s="195">
        <f t="shared" si="9"/>
        <v>0</v>
      </c>
      <c r="CP16" s="195">
        <f t="shared" si="9"/>
        <v>0</v>
      </c>
      <c r="CQ16" s="195">
        <f t="shared" si="9"/>
        <v>0</v>
      </c>
      <c r="CR16" s="195">
        <f t="shared" si="9"/>
        <v>0</v>
      </c>
      <c r="CT16" s="107">
        <f t="shared" si="10"/>
        <v>0</v>
      </c>
      <c r="CU16" s="107">
        <f t="shared" si="11"/>
        <v>0</v>
      </c>
      <c r="CV16" s="107">
        <f t="shared" si="12"/>
        <v>0</v>
      </c>
      <c r="CW16" s="107">
        <f t="shared" si="13"/>
        <v>0</v>
      </c>
      <c r="CX16" s="107">
        <f t="shared" si="14"/>
        <v>0</v>
      </c>
      <c r="CY16" s="107">
        <f t="shared" si="15"/>
        <v>0</v>
      </c>
      <c r="CZ16" s="107">
        <f t="shared" si="16"/>
        <v>0</v>
      </c>
      <c r="DA16" s="107">
        <f t="shared" si="17"/>
        <v>0</v>
      </c>
      <c r="DB16" s="107">
        <f t="shared" si="18"/>
        <v>0</v>
      </c>
      <c r="DC16" s="107">
        <f t="shared" si="19"/>
        <v>0</v>
      </c>
      <c r="DD16" s="107">
        <f t="shared" si="20"/>
        <v>0</v>
      </c>
      <c r="DE16" s="107">
        <f t="shared" si="21"/>
        <v>0</v>
      </c>
      <c r="DF16" s="107">
        <f t="shared" si="22"/>
        <v>0</v>
      </c>
      <c r="DG16" s="107">
        <f t="shared" si="23"/>
        <v>0</v>
      </c>
      <c r="DH16" s="107">
        <f t="shared" si="24"/>
        <v>0</v>
      </c>
      <c r="DI16" s="107">
        <f t="shared" si="25"/>
        <v>0</v>
      </c>
      <c r="DJ16" s="107">
        <f t="shared" si="26"/>
        <v>0</v>
      </c>
      <c r="DK16" s="107">
        <f t="shared" si="27"/>
        <v>0</v>
      </c>
      <c r="DL16" s="107">
        <f t="shared" si="28"/>
        <v>0</v>
      </c>
      <c r="DM16" s="107">
        <f t="shared" si="29"/>
        <v>0</v>
      </c>
      <c r="DN16" s="107">
        <f t="shared" si="30"/>
        <v>0</v>
      </c>
      <c r="DO16" s="107">
        <f t="shared" si="31"/>
        <v>0</v>
      </c>
      <c r="DP16" s="107">
        <f t="shared" si="32"/>
        <v>0</v>
      </c>
      <c r="DQ16" s="107">
        <f t="shared" si="33"/>
        <v>0</v>
      </c>
      <c r="DR16" s="107">
        <f t="shared" si="34"/>
        <v>0</v>
      </c>
      <c r="DS16" s="107">
        <f t="shared" si="35"/>
        <v>0</v>
      </c>
      <c r="DT16" s="107">
        <f t="shared" si="36"/>
        <v>0</v>
      </c>
      <c r="DU16" s="107">
        <f t="shared" si="37"/>
        <v>0</v>
      </c>
      <c r="DV16" s="107">
        <f t="shared" si="38"/>
        <v>0</v>
      </c>
      <c r="DW16" s="107">
        <f t="shared" si="39"/>
        <v>0</v>
      </c>
      <c r="DX16" s="107">
        <f t="shared" si="40"/>
        <v>0</v>
      </c>
      <c r="DY16" s="107">
        <f t="shared" si="41"/>
        <v>0</v>
      </c>
      <c r="DZ16" s="107">
        <f t="shared" si="42"/>
        <v>0</v>
      </c>
      <c r="EA16" s="107">
        <f t="shared" si="43"/>
        <v>0</v>
      </c>
      <c r="EB16" s="107">
        <f t="shared" si="44"/>
        <v>0</v>
      </c>
      <c r="EC16" s="107">
        <f t="shared" si="45"/>
        <v>0</v>
      </c>
      <c r="ED16" s="107">
        <f t="shared" si="46"/>
        <v>0</v>
      </c>
      <c r="EE16" s="107">
        <f t="shared" si="47"/>
        <v>0</v>
      </c>
      <c r="EF16" s="107">
        <f t="shared" si="48"/>
        <v>0</v>
      </c>
      <c r="EG16" s="107">
        <f t="shared" si="49"/>
        <v>0</v>
      </c>
      <c r="EH16" s="107">
        <f t="shared" si="50"/>
        <v>0</v>
      </c>
      <c r="EI16" s="107">
        <f t="shared" si="50"/>
        <v>0</v>
      </c>
      <c r="EJ16" s="107">
        <f t="shared" si="50"/>
        <v>0</v>
      </c>
      <c r="EK16" s="107">
        <f t="shared" si="50"/>
        <v>0</v>
      </c>
      <c r="EL16" s="107">
        <f t="shared" si="50"/>
        <v>0</v>
      </c>
      <c r="EM16" s="107">
        <f t="shared" si="50"/>
        <v>0</v>
      </c>
      <c r="EN16" s="107">
        <f t="shared" si="50"/>
        <v>0</v>
      </c>
      <c r="EO16" s="107">
        <f t="shared" si="50"/>
        <v>0</v>
      </c>
      <c r="EP16" s="107">
        <f t="shared" si="50"/>
        <v>0</v>
      </c>
      <c r="EQ16" s="107">
        <f t="shared" si="50"/>
        <v>0</v>
      </c>
    </row>
    <row r="17" spans="2:147" ht="12" customHeight="1" x14ac:dyDescent="0.2">
      <c r="B17" s="126">
        <f t="shared" si="7"/>
        <v>1</v>
      </c>
      <c r="C17" s="126" t="str">
        <f t="shared" ca="1" si="58"/>
        <v/>
      </c>
      <c r="D17" s="126" t="str">
        <f t="shared" ca="1" si="51"/>
        <v/>
      </c>
      <c r="E17" s="126"/>
      <c r="F17" s="127" t="str">
        <f ca="1">OFFSET(prihlasky!$H$1,$CB17,0)</f>
        <v/>
      </c>
      <c r="G17" s="127" t="str">
        <f ca="1">IF(OFFSET(prihlasky!$B$1,$CB17,0)="","",(OFFSET(prihlasky!$B$1,$CB17,0)))</f>
        <v/>
      </c>
      <c r="H17" s="127">
        <f ca="1">OFFSET(prihlasky!$I$1,$CB17,0)</f>
        <v>0</v>
      </c>
      <c r="I17" s="127" t="str">
        <f ca="1">UPPER(OFFSET(prihlasky!$A$1,$CB17,0))</f>
        <v/>
      </c>
      <c r="J17" s="127">
        <f t="shared" si="52"/>
        <v>0</v>
      </c>
      <c r="K17" s="159">
        <f t="shared" si="59"/>
        <v>0</v>
      </c>
      <c r="L17" s="131">
        <f t="shared" ca="1" si="53"/>
        <v>0</v>
      </c>
      <c r="M17" s="130" t="str">
        <f ca="1">IF(OR(K17=0,ISERROR(MATCH(I17,TKoef!E:E,0))),"",MATCH(I17,TKoef!E:E,0)-1)</f>
        <v/>
      </c>
      <c r="N17" s="129" t="str">
        <f ca="1">IF(M17="","",OFFSET(TKoef!$B$1,M17,0))</f>
        <v/>
      </c>
      <c r="O17" s="22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61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71">
        <f t="shared" si="54"/>
        <v>0</v>
      </c>
      <c r="BZ17" s="26">
        <f t="shared" si="55"/>
        <v>0</v>
      </c>
      <c r="CB17" s="39">
        <v>9</v>
      </c>
      <c r="CC17" s="16">
        <f t="shared" si="60"/>
        <v>0</v>
      </c>
      <c r="CD17" s="51">
        <f t="shared" ca="1" si="8"/>
        <v>0</v>
      </c>
      <c r="CE17" s="51">
        <f t="shared" ca="1" si="8"/>
        <v>0</v>
      </c>
      <c r="CF17" s="51">
        <f t="shared" ca="1" si="8"/>
        <v>0</v>
      </c>
      <c r="CG17" s="51">
        <f t="shared" ca="1" si="56"/>
        <v>0</v>
      </c>
      <c r="CH17" s="51"/>
      <c r="CI17" s="195">
        <f t="shared" si="57"/>
        <v>0</v>
      </c>
      <c r="CJ17" s="195">
        <f t="shared" si="9"/>
        <v>0</v>
      </c>
      <c r="CK17" s="195">
        <f t="shared" si="9"/>
        <v>0</v>
      </c>
      <c r="CL17" s="195">
        <f t="shared" si="9"/>
        <v>0</v>
      </c>
      <c r="CM17" s="195">
        <f t="shared" si="9"/>
        <v>0</v>
      </c>
      <c r="CN17" s="195">
        <f t="shared" si="9"/>
        <v>0</v>
      </c>
      <c r="CO17" s="195">
        <f t="shared" si="9"/>
        <v>0</v>
      </c>
      <c r="CP17" s="195">
        <f t="shared" si="9"/>
        <v>0</v>
      </c>
      <c r="CQ17" s="195">
        <f t="shared" si="9"/>
        <v>0</v>
      </c>
      <c r="CR17" s="195">
        <f t="shared" si="9"/>
        <v>0</v>
      </c>
      <c r="CT17" s="107">
        <f t="shared" si="10"/>
        <v>0</v>
      </c>
      <c r="CU17" s="107">
        <f t="shared" si="11"/>
        <v>0</v>
      </c>
      <c r="CV17" s="107">
        <f t="shared" si="12"/>
        <v>0</v>
      </c>
      <c r="CW17" s="107">
        <f t="shared" si="13"/>
        <v>0</v>
      </c>
      <c r="CX17" s="107">
        <f t="shared" si="14"/>
        <v>0</v>
      </c>
      <c r="CY17" s="107">
        <f t="shared" si="15"/>
        <v>0</v>
      </c>
      <c r="CZ17" s="107">
        <f t="shared" si="16"/>
        <v>0</v>
      </c>
      <c r="DA17" s="107">
        <f t="shared" si="17"/>
        <v>0</v>
      </c>
      <c r="DB17" s="107">
        <f t="shared" si="18"/>
        <v>0</v>
      </c>
      <c r="DC17" s="107">
        <f t="shared" si="19"/>
        <v>0</v>
      </c>
      <c r="DD17" s="107">
        <f t="shared" si="20"/>
        <v>0</v>
      </c>
      <c r="DE17" s="107">
        <f t="shared" si="21"/>
        <v>0</v>
      </c>
      <c r="DF17" s="107">
        <f t="shared" si="22"/>
        <v>0</v>
      </c>
      <c r="DG17" s="107">
        <f t="shared" si="23"/>
        <v>0</v>
      </c>
      <c r="DH17" s="107">
        <f t="shared" si="24"/>
        <v>0</v>
      </c>
      <c r="DI17" s="107">
        <f t="shared" si="25"/>
        <v>0</v>
      </c>
      <c r="DJ17" s="107">
        <f t="shared" si="26"/>
        <v>0</v>
      </c>
      <c r="DK17" s="107">
        <f t="shared" si="27"/>
        <v>0</v>
      </c>
      <c r="DL17" s="107">
        <f t="shared" si="28"/>
        <v>0</v>
      </c>
      <c r="DM17" s="107">
        <f t="shared" si="29"/>
        <v>0</v>
      </c>
      <c r="DN17" s="107">
        <f t="shared" si="30"/>
        <v>0</v>
      </c>
      <c r="DO17" s="107">
        <f t="shared" si="31"/>
        <v>0</v>
      </c>
      <c r="DP17" s="107">
        <f t="shared" si="32"/>
        <v>0</v>
      </c>
      <c r="DQ17" s="107">
        <f t="shared" si="33"/>
        <v>0</v>
      </c>
      <c r="DR17" s="107">
        <f t="shared" si="34"/>
        <v>0</v>
      </c>
      <c r="DS17" s="107">
        <f t="shared" si="35"/>
        <v>0</v>
      </c>
      <c r="DT17" s="107">
        <f t="shared" si="36"/>
        <v>0</v>
      </c>
      <c r="DU17" s="107">
        <f t="shared" si="37"/>
        <v>0</v>
      </c>
      <c r="DV17" s="107">
        <f t="shared" si="38"/>
        <v>0</v>
      </c>
      <c r="DW17" s="107">
        <f t="shared" si="39"/>
        <v>0</v>
      </c>
      <c r="DX17" s="107">
        <f t="shared" si="40"/>
        <v>0</v>
      </c>
      <c r="DY17" s="107">
        <f t="shared" si="41"/>
        <v>0</v>
      </c>
      <c r="DZ17" s="107">
        <f t="shared" si="42"/>
        <v>0</v>
      </c>
      <c r="EA17" s="107">
        <f t="shared" si="43"/>
        <v>0</v>
      </c>
      <c r="EB17" s="107">
        <f t="shared" si="44"/>
        <v>0</v>
      </c>
      <c r="EC17" s="107">
        <f t="shared" si="45"/>
        <v>0</v>
      </c>
      <c r="ED17" s="107">
        <f t="shared" si="46"/>
        <v>0</v>
      </c>
      <c r="EE17" s="107">
        <f t="shared" si="47"/>
        <v>0</v>
      </c>
      <c r="EF17" s="107">
        <f t="shared" si="48"/>
        <v>0</v>
      </c>
      <c r="EG17" s="107">
        <f t="shared" si="49"/>
        <v>0</v>
      </c>
      <c r="EH17" s="107">
        <f t="shared" si="50"/>
        <v>0</v>
      </c>
      <c r="EI17" s="107">
        <f t="shared" si="50"/>
        <v>0</v>
      </c>
      <c r="EJ17" s="107">
        <f t="shared" si="50"/>
        <v>0</v>
      </c>
      <c r="EK17" s="107">
        <f t="shared" si="50"/>
        <v>0</v>
      </c>
      <c r="EL17" s="107">
        <f t="shared" si="50"/>
        <v>0</v>
      </c>
      <c r="EM17" s="107">
        <f t="shared" si="50"/>
        <v>0</v>
      </c>
      <c r="EN17" s="107">
        <f t="shared" si="50"/>
        <v>0</v>
      </c>
      <c r="EO17" s="107">
        <f t="shared" si="50"/>
        <v>0</v>
      </c>
      <c r="EP17" s="107">
        <f t="shared" si="50"/>
        <v>0</v>
      </c>
      <c r="EQ17" s="107">
        <f t="shared" si="50"/>
        <v>0</v>
      </c>
    </row>
    <row r="18" spans="2:147" x14ac:dyDescent="0.2">
      <c r="B18" s="126">
        <f t="shared" si="7"/>
        <v>1</v>
      </c>
      <c r="C18" s="126" t="str">
        <f t="shared" ca="1" si="58"/>
        <v/>
      </c>
      <c r="D18" s="126" t="str">
        <f t="shared" ca="1" si="51"/>
        <v/>
      </c>
      <c r="E18" s="126"/>
      <c r="F18" s="127" t="str">
        <f ca="1">OFFSET(prihlasky!$H$1,$CB18,0)</f>
        <v/>
      </c>
      <c r="G18" s="127" t="str">
        <f ca="1">IF(OFFSET(prihlasky!$B$1,$CB18,0)="","",(OFFSET(prihlasky!$B$1,$CB18,0)))</f>
        <v/>
      </c>
      <c r="H18" s="127">
        <f ca="1">OFFSET(prihlasky!$I$1,$CB18,0)</f>
        <v>0</v>
      </c>
      <c r="I18" s="127" t="str">
        <f ca="1">UPPER(OFFSET(prihlasky!$A$1,$CB18,0))</f>
        <v/>
      </c>
      <c r="J18" s="127">
        <f t="shared" si="52"/>
        <v>0</v>
      </c>
      <c r="K18" s="159">
        <f t="shared" si="59"/>
        <v>0</v>
      </c>
      <c r="L18" s="131">
        <f t="shared" ca="1" si="53"/>
        <v>0</v>
      </c>
      <c r="M18" s="130" t="str">
        <f ca="1">IF(OR(K18=0,ISERROR(MATCH(I18,TKoef!E:E,0))),"",MATCH(I18,TKoef!E:E,0)-1)</f>
        <v/>
      </c>
      <c r="N18" s="129" t="str">
        <f ca="1">IF(M18="","",OFFSET(TKoef!$B$1,M18,0))</f>
        <v/>
      </c>
      <c r="O18" s="22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61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71">
        <f t="shared" si="54"/>
        <v>0</v>
      </c>
      <c r="BZ18" s="26">
        <f t="shared" si="55"/>
        <v>0</v>
      </c>
      <c r="CB18" s="39">
        <v>10</v>
      </c>
      <c r="CC18" s="16">
        <f t="shared" si="60"/>
        <v>0</v>
      </c>
      <c r="CD18" s="51">
        <f t="shared" ca="1" si="8"/>
        <v>0</v>
      </c>
      <c r="CE18" s="51">
        <f t="shared" ca="1" si="8"/>
        <v>0</v>
      </c>
      <c r="CF18" s="51">
        <f t="shared" ca="1" si="8"/>
        <v>0</v>
      </c>
      <c r="CG18" s="51">
        <f t="shared" ca="1" si="56"/>
        <v>0</v>
      </c>
      <c r="CH18" s="51"/>
      <c r="CI18" s="195">
        <f t="shared" si="57"/>
        <v>0</v>
      </c>
      <c r="CJ18" s="195">
        <f t="shared" si="9"/>
        <v>0</v>
      </c>
      <c r="CK18" s="195">
        <f t="shared" si="9"/>
        <v>0</v>
      </c>
      <c r="CL18" s="195">
        <f t="shared" si="9"/>
        <v>0</v>
      </c>
      <c r="CM18" s="195">
        <f t="shared" si="9"/>
        <v>0</v>
      </c>
      <c r="CN18" s="195">
        <f t="shared" si="9"/>
        <v>0</v>
      </c>
      <c r="CO18" s="195">
        <f t="shared" si="9"/>
        <v>0</v>
      </c>
      <c r="CP18" s="195">
        <f t="shared" si="9"/>
        <v>0</v>
      </c>
      <c r="CQ18" s="195">
        <f t="shared" si="9"/>
        <v>0</v>
      </c>
      <c r="CR18" s="195">
        <f t="shared" si="9"/>
        <v>0</v>
      </c>
      <c r="CT18" s="107">
        <f t="shared" si="10"/>
        <v>0</v>
      </c>
      <c r="CU18" s="107">
        <f t="shared" si="11"/>
        <v>0</v>
      </c>
      <c r="CV18" s="107">
        <f t="shared" si="12"/>
        <v>0</v>
      </c>
      <c r="CW18" s="107">
        <f t="shared" si="13"/>
        <v>0</v>
      </c>
      <c r="CX18" s="107">
        <f t="shared" si="14"/>
        <v>0</v>
      </c>
      <c r="CY18" s="107">
        <f t="shared" si="15"/>
        <v>0</v>
      </c>
      <c r="CZ18" s="107">
        <f t="shared" si="16"/>
        <v>0</v>
      </c>
      <c r="DA18" s="107">
        <f t="shared" si="17"/>
        <v>0</v>
      </c>
      <c r="DB18" s="107">
        <f t="shared" si="18"/>
        <v>0</v>
      </c>
      <c r="DC18" s="107">
        <f t="shared" si="19"/>
        <v>0</v>
      </c>
      <c r="DD18" s="107">
        <f t="shared" si="20"/>
        <v>0</v>
      </c>
      <c r="DE18" s="107">
        <f t="shared" si="21"/>
        <v>0</v>
      </c>
      <c r="DF18" s="107">
        <f t="shared" si="22"/>
        <v>0</v>
      </c>
      <c r="DG18" s="107">
        <f t="shared" si="23"/>
        <v>0</v>
      </c>
      <c r="DH18" s="107">
        <f t="shared" si="24"/>
        <v>0</v>
      </c>
      <c r="DI18" s="107">
        <f t="shared" si="25"/>
        <v>0</v>
      </c>
      <c r="DJ18" s="107">
        <f t="shared" si="26"/>
        <v>0</v>
      </c>
      <c r="DK18" s="107">
        <f t="shared" si="27"/>
        <v>0</v>
      </c>
      <c r="DL18" s="107">
        <f t="shared" si="28"/>
        <v>0</v>
      </c>
      <c r="DM18" s="107">
        <f t="shared" si="29"/>
        <v>0</v>
      </c>
      <c r="DN18" s="107">
        <f t="shared" si="30"/>
        <v>0</v>
      </c>
      <c r="DO18" s="107">
        <f t="shared" si="31"/>
        <v>0</v>
      </c>
      <c r="DP18" s="107">
        <f t="shared" si="32"/>
        <v>0</v>
      </c>
      <c r="DQ18" s="107">
        <f t="shared" si="33"/>
        <v>0</v>
      </c>
      <c r="DR18" s="107">
        <f t="shared" si="34"/>
        <v>0</v>
      </c>
      <c r="DS18" s="107">
        <f t="shared" si="35"/>
        <v>0</v>
      </c>
      <c r="DT18" s="107">
        <f t="shared" si="36"/>
        <v>0</v>
      </c>
      <c r="DU18" s="107">
        <f t="shared" si="37"/>
        <v>0</v>
      </c>
      <c r="DV18" s="107">
        <f t="shared" si="38"/>
        <v>0</v>
      </c>
      <c r="DW18" s="107">
        <f t="shared" si="39"/>
        <v>0</v>
      </c>
      <c r="DX18" s="107">
        <f t="shared" si="40"/>
        <v>0</v>
      </c>
      <c r="DY18" s="107">
        <f t="shared" si="41"/>
        <v>0</v>
      </c>
      <c r="DZ18" s="107">
        <f t="shared" si="42"/>
        <v>0</v>
      </c>
      <c r="EA18" s="107">
        <f t="shared" si="43"/>
        <v>0</v>
      </c>
      <c r="EB18" s="107">
        <f t="shared" si="44"/>
        <v>0</v>
      </c>
      <c r="EC18" s="107">
        <f t="shared" si="45"/>
        <v>0</v>
      </c>
      <c r="ED18" s="107">
        <f t="shared" si="46"/>
        <v>0</v>
      </c>
      <c r="EE18" s="107">
        <f t="shared" si="47"/>
        <v>0</v>
      </c>
      <c r="EF18" s="107">
        <f t="shared" si="48"/>
        <v>0</v>
      </c>
      <c r="EG18" s="107">
        <f t="shared" si="49"/>
        <v>0</v>
      </c>
      <c r="EH18" s="107">
        <f t="shared" si="50"/>
        <v>0</v>
      </c>
      <c r="EI18" s="107">
        <f t="shared" si="50"/>
        <v>0</v>
      </c>
      <c r="EJ18" s="107">
        <f t="shared" si="50"/>
        <v>0</v>
      </c>
      <c r="EK18" s="107">
        <f t="shared" si="50"/>
        <v>0</v>
      </c>
      <c r="EL18" s="107">
        <f t="shared" si="50"/>
        <v>0</v>
      </c>
      <c r="EM18" s="107">
        <f t="shared" si="50"/>
        <v>0</v>
      </c>
      <c r="EN18" s="107">
        <f t="shared" si="50"/>
        <v>0</v>
      </c>
      <c r="EO18" s="107">
        <f t="shared" si="50"/>
        <v>0</v>
      </c>
      <c r="EP18" s="107">
        <f t="shared" si="50"/>
        <v>0</v>
      </c>
      <c r="EQ18" s="107">
        <f t="shared" si="50"/>
        <v>0</v>
      </c>
    </row>
    <row r="19" spans="2:147" x14ac:dyDescent="0.2">
      <c r="B19" s="126">
        <f t="shared" si="7"/>
        <v>1</v>
      </c>
      <c r="C19" s="126" t="str">
        <f t="shared" ca="1" si="58"/>
        <v/>
      </c>
      <c r="D19" s="126" t="str">
        <f t="shared" ca="1" si="51"/>
        <v/>
      </c>
      <c r="E19" s="126"/>
      <c r="F19" s="127" t="str">
        <f ca="1">OFFSET(prihlasky!$H$1,$CB19,0)</f>
        <v/>
      </c>
      <c r="G19" s="127" t="str">
        <f ca="1">IF(OFFSET(prihlasky!$B$1,$CB19,0)="","",(OFFSET(prihlasky!$B$1,$CB19,0)))</f>
        <v/>
      </c>
      <c r="H19" s="127">
        <f ca="1">OFFSET(prihlasky!$I$1,$CB19,0)</f>
        <v>0</v>
      </c>
      <c r="I19" s="127" t="str">
        <f ca="1">UPPER(OFFSET(prihlasky!$A$1,$CB19,0))</f>
        <v/>
      </c>
      <c r="J19" s="127">
        <f t="shared" si="52"/>
        <v>0</v>
      </c>
      <c r="K19" s="159">
        <f t="shared" si="59"/>
        <v>0</v>
      </c>
      <c r="L19" s="131">
        <f t="shared" ca="1" si="53"/>
        <v>0</v>
      </c>
      <c r="M19" s="130" t="str">
        <f ca="1">IF(OR(K19=0,ISERROR(MATCH(I19,TKoef!E:E,0))),"",MATCH(I19,TKoef!E:E,0)-1)</f>
        <v/>
      </c>
      <c r="N19" s="129" t="str">
        <f ca="1">IF(M19="","",OFFSET(TKoef!$B$1,M19,0))</f>
        <v/>
      </c>
      <c r="O19" s="22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61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71">
        <f t="shared" si="54"/>
        <v>0</v>
      </c>
      <c r="BZ19" s="26">
        <f t="shared" si="55"/>
        <v>0</v>
      </c>
      <c r="CB19" s="39">
        <v>11</v>
      </c>
      <c r="CC19" s="16">
        <f t="shared" si="60"/>
        <v>0</v>
      </c>
      <c r="CD19" s="51">
        <f t="shared" ca="1" si="8"/>
        <v>0</v>
      </c>
      <c r="CE19" s="51">
        <f t="shared" ca="1" si="8"/>
        <v>0</v>
      </c>
      <c r="CF19" s="51">
        <f t="shared" ca="1" si="8"/>
        <v>0</v>
      </c>
      <c r="CG19" s="51">
        <f t="shared" ca="1" si="56"/>
        <v>0</v>
      </c>
      <c r="CH19" s="51"/>
      <c r="CI19" s="195">
        <f t="shared" si="57"/>
        <v>0</v>
      </c>
      <c r="CJ19" s="195">
        <f t="shared" si="9"/>
        <v>0</v>
      </c>
      <c r="CK19" s="195">
        <f t="shared" si="9"/>
        <v>0</v>
      </c>
      <c r="CL19" s="195">
        <f t="shared" si="9"/>
        <v>0</v>
      </c>
      <c r="CM19" s="195">
        <f t="shared" si="9"/>
        <v>0</v>
      </c>
      <c r="CN19" s="195">
        <f t="shared" si="9"/>
        <v>0</v>
      </c>
      <c r="CO19" s="195">
        <f t="shared" si="9"/>
        <v>0</v>
      </c>
      <c r="CP19" s="195">
        <f t="shared" si="9"/>
        <v>0</v>
      </c>
      <c r="CQ19" s="195">
        <f t="shared" si="9"/>
        <v>0</v>
      </c>
      <c r="CR19" s="195">
        <f t="shared" si="9"/>
        <v>0</v>
      </c>
      <c r="CT19" s="107">
        <f t="shared" si="10"/>
        <v>0</v>
      </c>
      <c r="CU19" s="107">
        <f t="shared" si="11"/>
        <v>0</v>
      </c>
      <c r="CV19" s="107">
        <f t="shared" si="12"/>
        <v>0</v>
      </c>
      <c r="CW19" s="107">
        <f t="shared" si="13"/>
        <v>0</v>
      </c>
      <c r="CX19" s="107">
        <f t="shared" si="14"/>
        <v>0</v>
      </c>
      <c r="CY19" s="107">
        <f t="shared" si="15"/>
        <v>0</v>
      </c>
      <c r="CZ19" s="107">
        <f t="shared" si="16"/>
        <v>0</v>
      </c>
      <c r="DA19" s="107">
        <f t="shared" si="17"/>
        <v>0</v>
      </c>
      <c r="DB19" s="107">
        <f t="shared" si="18"/>
        <v>0</v>
      </c>
      <c r="DC19" s="107">
        <f t="shared" si="19"/>
        <v>0</v>
      </c>
      <c r="DD19" s="107">
        <f t="shared" si="20"/>
        <v>0</v>
      </c>
      <c r="DE19" s="107">
        <f t="shared" si="21"/>
        <v>0</v>
      </c>
      <c r="DF19" s="107">
        <f t="shared" si="22"/>
        <v>0</v>
      </c>
      <c r="DG19" s="107">
        <f t="shared" si="23"/>
        <v>0</v>
      </c>
      <c r="DH19" s="107">
        <f t="shared" si="24"/>
        <v>0</v>
      </c>
      <c r="DI19" s="107">
        <f t="shared" si="25"/>
        <v>0</v>
      </c>
      <c r="DJ19" s="107">
        <f t="shared" si="26"/>
        <v>0</v>
      </c>
      <c r="DK19" s="107">
        <f t="shared" si="27"/>
        <v>0</v>
      </c>
      <c r="DL19" s="107">
        <f t="shared" si="28"/>
        <v>0</v>
      </c>
      <c r="DM19" s="107">
        <f t="shared" si="29"/>
        <v>0</v>
      </c>
      <c r="DN19" s="107">
        <f t="shared" si="30"/>
        <v>0</v>
      </c>
      <c r="DO19" s="107">
        <f t="shared" si="31"/>
        <v>0</v>
      </c>
      <c r="DP19" s="107">
        <f t="shared" si="32"/>
        <v>0</v>
      </c>
      <c r="DQ19" s="107">
        <f t="shared" si="33"/>
        <v>0</v>
      </c>
      <c r="DR19" s="107">
        <f t="shared" si="34"/>
        <v>0</v>
      </c>
      <c r="DS19" s="107">
        <f t="shared" si="35"/>
        <v>0</v>
      </c>
      <c r="DT19" s="107">
        <f t="shared" si="36"/>
        <v>0</v>
      </c>
      <c r="DU19" s="107">
        <f t="shared" si="37"/>
        <v>0</v>
      </c>
      <c r="DV19" s="107">
        <f t="shared" si="38"/>
        <v>0</v>
      </c>
      <c r="DW19" s="107">
        <f t="shared" si="39"/>
        <v>0</v>
      </c>
      <c r="DX19" s="107">
        <f t="shared" si="40"/>
        <v>0</v>
      </c>
      <c r="DY19" s="107">
        <f t="shared" si="41"/>
        <v>0</v>
      </c>
      <c r="DZ19" s="107">
        <f t="shared" si="42"/>
        <v>0</v>
      </c>
      <c r="EA19" s="107">
        <f t="shared" si="43"/>
        <v>0</v>
      </c>
      <c r="EB19" s="107">
        <f t="shared" si="44"/>
        <v>0</v>
      </c>
      <c r="EC19" s="107">
        <f t="shared" si="45"/>
        <v>0</v>
      </c>
      <c r="ED19" s="107">
        <f t="shared" si="46"/>
        <v>0</v>
      </c>
      <c r="EE19" s="107">
        <f t="shared" si="47"/>
        <v>0</v>
      </c>
      <c r="EF19" s="107">
        <f t="shared" si="48"/>
        <v>0</v>
      </c>
      <c r="EG19" s="107">
        <f t="shared" si="49"/>
        <v>0</v>
      </c>
      <c r="EH19" s="107">
        <f t="shared" si="50"/>
        <v>0</v>
      </c>
      <c r="EI19" s="107">
        <f t="shared" si="50"/>
        <v>0</v>
      </c>
      <c r="EJ19" s="107">
        <f t="shared" si="50"/>
        <v>0</v>
      </c>
      <c r="EK19" s="107">
        <f t="shared" si="50"/>
        <v>0</v>
      </c>
      <c r="EL19" s="107">
        <f t="shared" si="50"/>
        <v>0</v>
      </c>
      <c r="EM19" s="107">
        <f t="shared" si="50"/>
        <v>0</v>
      </c>
      <c r="EN19" s="107">
        <f t="shared" si="50"/>
        <v>0</v>
      </c>
      <c r="EO19" s="107">
        <f t="shared" si="50"/>
        <v>0</v>
      </c>
      <c r="EP19" s="107">
        <f t="shared" si="50"/>
        <v>0</v>
      </c>
      <c r="EQ19" s="107">
        <f t="shared" si="50"/>
        <v>0</v>
      </c>
    </row>
    <row r="20" spans="2:147" x14ac:dyDescent="0.2">
      <c r="B20" s="126">
        <f t="shared" si="7"/>
        <v>1</v>
      </c>
      <c r="C20" s="126" t="str">
        <f t="shared" ca="1" si="58"/>
        <v/>
      </c>
      <c r="D20" s="126" t="str">
        <f t="shared" ca="1" si="51"/>
        <v/>
      </c>
      <c r="E20" s="126"/>
      <c r="F20" s="127" t="str">
        <f ca="1">OFFSET(prihlasky!$H$1,$CB20,0)</f>
        <v/>
      </c>
      <c r="G20" s="127" t="str">
        <f ca="1">IF(OFFSET(prihlasky!$B$1,$CB20,0)="","",(OFFSET(prihlasky!$B$1,$CB20,0)))</f>
        <v/>
      </c>
      <c r="H20" s="127">
        <f ca="1">OFFSET(prihlasky!$I$1,$CB20,0)</f>
        <v>0</v>
      </c>
      <c r="I20" s="127" t="str">
        <f ca="1">UPPER(OFFSET(prihlasky!$A$1,$CB20,0))</f>
        <v/>
      </c>
      <c r="J20" s="127">
        <f t="shared" si="52"/>
        <v>0</v>
      </c>
      <c r="K20" s="159">
        <f t="shared" si="59"/>
        <v>0</v>
      </c>
      <c r="L20" s="131">
        <f t="shared" ca="1" si="53"/>
        <v>0</v>
      </c>
      <c r="M20" s="130" t="str">
        <f ca="1">IF(OR(K20=0,ISERROR(MATCH(I20,TKoef!E:E,0))),"",MATCH(I20,TKoef!E:E,0)-1)</f>
        <v/>
      </c>
      <c r="N20" s="129" t="str">
        <f ca="1">IF(M20="","",OFFSET(TKoef!$B$1,M20,0))</f>
        <v/>
      </c>
      <c r="O20" s="22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61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71">
        <f t="shared" si="54"/>
        <v>0</v>
      </c>
      <c r="BZ20" s="26">
        <f t="shared" si="55"/>
        <v>0</v>
      </c>
      <c r="CB20" s="39">
        <v>12</v>
      </c>
      <c r="CC20" s="16">
        <f t="shared" si="60"/>
        <v>0</v>
      </c>
      <c r="CD20" s="51">
        <f t="shared" ca="1" si="8"/>
        <v>0</v>
      </c>
      <c r="CE20" s="51">
        <f t="shared" ca="1" si="8"/>
        <v>0</v>
      </c>
      <c r="CF20" s="51">
        <f t="shared" ca="1" si="8"/>
        <v>0</v>
      </c>
      <c r="CG20" s="51">
        <f t="shared" ca="1" si="56"/>
        <v>0</v>
      </c>
      <c r="CH20" s="51"/>
      <c r="CI20" s="195">
        <f t="shared" si="57"/>
        <v>0</v>
      </c>
      <c r="CJ20" s="195">
        <f t="shared" si="9"/>
        <v>0</v>
      </c>
      <c r="CK20" s="195">
        <f t="shared" si="9"/>
        <v>0</v>
      </c>
      <c r="CL20" s="195">
        <f t="shared" si="9"/>
        <v>0</v>
      </c>
      <c r="CM20" s="195">
        <f t="shared" si="9"/>
        <v>0</v>
      </c>
      <c r="CN20" s="195">
        <f t="shared" si="9"/>
        <v>0</v>
      </c>
      <c r="CO20" s="195">
        <f t="shared" si="9"/>
        <v>0</v>
      </c>
      <c r="CP20" s="195">
        <f t="shared" si="9"/>
        <v>0</v>
      </c>
      <c r="CQ20" s="195">
        <f t="shared" si="9"/>
        <v>0</v>
      </c>
      <c r="CR20" s="195">
        <f t="shared" si="9"/>
        <v>0</v>
      </c>
      <c r="CT20" s="107">
        <f t="shared" si="10"/>
        <v>0</v>
      </c>
      <c r="CU20" s="107">
        <f t="shared" si="11"/>
        <v>0</v>
      </c>
      <c r="CV20" s="107">
        <f t="shared" si="12"/>
        <v>0</v>
      </c>
      <c r="CW20" s="107">
        <f t="shared" si="13"/>
        <v>0</v>
      </c>
      <c r="CX20" s="107">
        <f t="shared" si="14"/>
        <v>0</v>
      </c>
      <c r="CY20" s="107">
        <f t="shared" si="15"/>
        <v>0</v>
      </c>
      <c r="CZ20" s="107">
        <f t="shared" si="16"/>
        <v>0</v>
      </c>
      <c r="DA20" s="107">
        <f t="shared" si="17"/>
        <v>0</v>
      </c>
      <c r="DB20" s="107">
        <f t="shared" si="18"/>
        <v>0</v>
      </c>
      <c r="DC20" s="107">
        <f t="shared" si="19"/>
        <v>0</v>
      </c>
      <c r="DD20" s="107">
        <f t="shared" si="20"/>
        <v>0</v>
      </c>
      <c r="DE20" s="107">
        <f t="shared" si="21"/>
        <v>0</v>
      </c>
      <c r="DF20" s="107">
        <f t="shared" si="22"/>
        <v>0</v>
      </c>
      <c r="DG20" s="107">
        <f t="shared" si="23"/>
        <v>0</v>
      </c>
      <c r="DH20" s="107">
        <f t="shared" si="24"/>
        <v>0</v>
      </c>
      <c r="DI20" s="107">
        <f t="shared" si="25"/>
        <v>0</v>
      </c>
      <c r="DJ20" s="107">
        <f t="shared" si="26"/>
        <v>0</v>
      </c>
      <c r="DK20" s="107">
        <f t="shared" si="27"/>
        <v>0</v>
      </c>
      <c r="DL20" s="107">
        <f t="shared" si="28"/>
        <v>0</v>
      </c>
      <c r="DM20" s="107">
        <f t="shared" si="29"/>
        <v>0</v>
      </c>
      <c r="DN20" s="107">
        <f t="shared" si="30"/>
        <v>0</v>
      </c>
      <c r="DO20" s="107">
        <f t="shared" si="31"/>
        <v>0</v>
      </c>
      <c r="DP20" s="107">
        <f t="shared" si="32"/>
        <v>0</v>
      </c>
      <c r="DQ20" s="107">
        <f t="shared" si="33"/>
        <v>0</v>
      </c>
      <c r="DR20" s="107">
        <f t="shared" si="34"/>
        <v>0</v>
      </c>
      <c r="DS20" s="107">
        <f t="shared" si="35"/>
        <v>0</v>
      </c>
      <c r="DT20" s="107">
        <f t="shared" si="36"/>
        <v>0</v>
      </c>
      <c r="DU20" s="107">
        <f t="shared" si="37"/>
        <v>0</v>
      </c>
      <c r="DV20" s="107">
        <f t="shared" si="38"/>
        <v>0</v>
      </c>
      <c r="DW20" s="107">
        <f t="shared" si="39"/>
        <v>0</v>
      </c>
      <c r="DX20" s="107">
        <f t="shared" si="40"/>
        <v>0</v>
      </c>
      <c r="DY20" s="107">
        <f t="shared" si="41"/>
        <v>0</v>
      </c>
      <c r="DZ20" s="107">
        <f t="shared" si="42"/>
        <v>0</v>
      </c>
      <c r="EA20" s="107">
        <f t="shared" si="43"/>
        <v>0</v>
      </c>
      <c r="EB20" s="107">
        <f t="shared" si="44"/>
        <v>0</v>
      </c>
      <c r="EC20" s="107">
        <f t="shared" si="45"/>
        <v>0</v>
      </c>
      <c r="ED20" s="107">
        <f t="shared" si="46"/>
        <v>0</v>
      </c>
      <c r="EE20" s="107">
        <f t="shared" si="47"/>
        <v>0</v>
      </c>
      <c r="EF20" s="107">
        <f t="shared" si="48"/>
        <v>0</v>
      </c>
      <c r="EG20" s="107">
        <f t="shared" si="49"/>
        <v>0</v>
      </c>
      <c r="EH20" s="107">
        <f t="shared" si="50"/>
        <v>0</v>
      </c>
      <c r="EI20" s="107">
        <f t="shared" si="50"/>
        <v>0</v>
      </c>
      <c r="EJ20" s="107">
        <f t="shared" si="50"/>
        <v>0</v>
      </c>
      <c r="EK20" s="107">
        <f t="shared" si="50"/>
        <v>0</v>
      </c>
      <c r="EL20" s="107">
        <f t="shared" si="50"/>
        <v>0</v>
      </c>
      <c r="EM20" s="107">
        <f t="shared" si="50"/>
        <v>0</v>
      </c>
      <c r="EN20" s="107">
        <f t="shared" si="50"/>
        <v>0</v>
      </c>
      <c r="EO20" s="107">
        <f t="shared" si="50"/>
        <v>0</v>
      </c>
      <c r="EP20" s="107">
        <f t="shared" si="50"/>
        <v>0</v>
      </c>
      <c r="EQ20" s="107">
        <f t="shared" si="50"/>
        <v>0</v>
      </c>
    </row>
    <row r="21" spans="2:147" x14ac:dyDescent="0.2">
      <c r="B21" s="126">
        <f t="shared" si="7"/>
        <v>1</v>
      </c>
      <c r="C21" s="126" t="str">
        <f t="shared" ca="1" si="58"/>
        <v/>
      </c>
      <c r="D21" s="126" t="str">
        <f t="shared" ca="1" si="51"/>
        <v/>
      </c>
      <c r="E21" s="126"/>
      <c r="F21" s="127" t="str">
        <f ca="1">OFFSET(prihlasky!$H$1,$CB21,0)</f>
        <v/>
      </c>
      <c r="G21" s="127" t="str">
        <f ca="1">IF(OFFSET(prihlasky!$B$1,$CB21,0)="","",(OFFSET(prihlasky!$B$1,$CB21,0)))</f>
        <v/>
      </c>
      <c r="H21" s="127">
        <f ca="1">OFFSET(prihlasky!$I$1,$CB21,0)</f>
        <v>0</v>
      </c>
      <c r="I21" s="127" t="str">
        <f ca="1">UPPER(OFFSET(prihlasky!$A$1,$CB21,0))</f>
        <v/>
      </c>
      <c r="J21" s="127">
        <f t="shared" si="52"/>
        <v>0</v>
      </c>
      <c r="K21" s="159">
        <f t="shared" ref="K21:K84" si="61">IF(COUNTBLANK($P21:$BC21)&gt;=COLUMNS($P21:$BC21),0,$CC$4*(CD$4-BZ21)+BY21)</f>
        <v>0</v>
      </c>
      <c r="L21" s="131">
        <f t="shared" ca="1" si="53"/>
        <v>0</v>
      </c>
      <c r="M21" s="130" t="str">
        <f ca="1">IF(OR(K21=0,ISERROR(MATCH(I21,TKoef!E:E,0))),"",MATCH(I21,TKoef!E:E,0)-1)</f>
        <v/>
      </c>
      <c r="N21" s="129" t="str">
        <f ca="1">IF(M21="","",OFFSET(TKoef!$B$1,M21,0))</f>
        <v/>
      </c>
      <c r="O21" s="22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61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71">
        <f t="shared" si="54"/>
        <v>0</v>
      </c>
      <c r="BZ21" s="26">
        <f t="shared" si="55"/>
        <v>0</v>
      </c>
      <c r="CB21" s="39">
        <v>13</v>
      </c>
      <c r="CC21" s="16">
        <f t="shared" ref="CC21:CC84" si="62">IF(K21=0,0,(CE$4-K21)/CE$4)</f>
        <v>0</v>
      </c>
      <c r="CD21" s="51">
        <f t="shared" ca="1" si="8"/>
        <v>0</v>
      </c>
      <c r="CE21" s="51">
        <f t="shared" ca="1" si="8"/>
        <v>0</v>
      </c>
      <c r="CF21" s="51">
        <f t="shared" ca="1" si="8"/>
        <v>0</v>
      </c>
      <c r="CG21" s="51">
        <f t="shared" ca="1" si="56"/>
        <v>0</v>
      </c>
      <c r="CH21" s="51"/>
      <c r="CI21" s="195">
        <f t="shared" si="57"/>
        <v>0</v>
      </c>
      <c r="CJ21" s="195">
        <f t="shared" si="9"/>
        <v>0</v>
      </c>
      <c r="CK21" s="195">
        <f t="shared" si="9"/>
        <v>0</v>
      </c>
      <c r="CL21" s="195">
        <f t="shared" si="9"/>
        <v>0</v>
      </c>
      <c r="CM21" s="195">
        <f t="shared" si="9"/>
        <v>0</v>
      </c>
      <c r="CN21" s="195">
        <f t="shared" si="9"/>
        <v>0</v>
      </c>
      <c r="CO21" s="195">
        <f t="shared" si="9"/>
        <v>0</v>
      </c>
      <c r="CP21" s="195">
        <f t="shared" si="9"/>
        <v>0</v>
      </c>
      <c r="CQ21" s="195">
        <f t="shared" si="9"/>
        <v>0</v>
      </c>
      <c r="CR21" s="195">
        <f t="shared" si="9"/>
        <v>0</v>
      </c>
      <c r="CT21" s="107">
        <f t="shared" si="10"/>
        <v>0</v>
      </c>
      <c r="CU21" s="107">
        <f t="shared" si="11"/>
        <v>0</v>
      </c>
      <c r="CV21" s="107">
        <f t="shared" si="12"/>
        <v>0</v>
      </c>
      <c r="CW21" s="107">
        <f t="shared" si="13"/>
        <v>0</v>
      </c>
      <c r="CX21" s="107">
        <f t="shared" si="14"/>
        <v>0</v>
      </c>
      <c r="CY21" s="107">
        <f t="shared" si="15"/>
        <v>0</v>
      </c>
      <c r="CZ21" s="107">
        <f t="shared" si="16"/>
        <v>0</v>
      </c>
      <c r="DA21" s="107">
        <f t="shared" si="17"/>
        <v>0</v>
      </c>
      <c r="DB21" s="107">
        <f t="shared" si="18"/>
        <v>0</v>
      </c>
      <c r="DC21" s="107">
        <f t="shared" si="19"/>
        <v>0</v>
      </c>
      <c r="DD21" s="107">
        <f t="shared" si="20"/>
        <v>0</v>
      </c>
      <c r="DE21" s="107">
        <f t="shared" si="21"/>
        <v>0</v>
      </c>
      <c r="DF21" s="107">
        <f t="shared" si="22"/>
        <v>0</v>
      </c>
      <c r="DG21" s="107">
        <f t="shared" si="23"/>
        <v>0</v>
      </c>
      <c r="DH21" s="107">
        <f t="shared" si="24"/>
        <v>0</v>
      </c>
      <c r="DI21" s="107">
        <f t="shared" si="25"/>
        <v>0</v>
      </c>
      <c r="DJ21" s="107">
        <f t="shared" si="26"/>
        <v>0</v>
      </c>
      <c r="DK21" s="107">
        <f t="shared" si="27"/>
        <v>0</v>
      </c>
      <c r="DL21" s="107">
        <f t="shared" si="28"/>
        <v>0</v>
      </c>
      <c r="DM21" s="107">
        <f t="shared" si="29"/>
        <v>0</v>
      </c>
      <c r="DN21" s="107">
        <f t="shared" si="30"/>
        <v>0</v>
      </c>
      <c r="DO21" s="107">
        <f t="shared" si="31"/>
        <v>0</v>
      </c>
      <c r="DP21" s="107">
        <f t="shared" si="32"/>
        <v>0</v>
      </c>
      <c r="DQ21" s="107">
        <f t="shared" si="33"/>
        <v>0</v>
      </c>
      <c r="DR21" s="107">
        <f t="shared" si="34"/>
        <v>0</v>
      </c>
      <c r="DS21" s="107">
        <f t="shared" si="35"/>
        <v>0</v>
      </c>
      <c r="DT21" s="107">
        <f t="shared" si="36"/>
        <v>0</v>
      </c>
      <c r="DU21" s="107">
        <f t="shared" si="37"/>
        <v>0</v>
      </c>
      <c r="DV21" s="107">
        <f t="shared" si="38"/>
        <v>0</v>
      </c>
      <c r="DW21" s="107">
        <f t="shared" si="39"/>
        <v>0</v>
      </c>
      <c r="DX21" s="107">
        <f t="shared" si="40"/>
        <v>0</v>
      </c>
      <c r="DY21" s="107">
        <f t="shared" si="41"/>
        <v>0</v>
      </c>
      <c r="DZ21" s="107">
        <f t="shared" si="42"/>
        <v>0</v>
      </c>
      <c r="EA21" s="107">
        <f t="shared" si="43"/>
        <v>0</v>
      </c>
      <c r="EB21" s="107">
        <f t="shared" si="44"/>
        <v>0</v>
      </c>
      <c r="EC21" s="107">
        <f t="shared" si="45"/>
        <v>0</v>
      </c>
      <c r="ED21" s="107">
        <f t="shared" si="46"/>
        <v>0</v>
      </c>
      <c r="EE21" s="107">
        <f t="shared" si="47"/>
        <v>0</v>
      </c>
      <c r="EF21" s="107">
        <f t="shared" si="48"/>
        <v>0</v>
      </c>
      <c r="EG21" s="107">
        <f t="shared" si="49"/>
        <v>0</v>
      </c>
      <c r="EH21" s="107">
        <f t="shared" si="50"/>
        <v>0</v>
      </c>
      <c r="EI21" s="107">
        <f t="shared" si="50"/>
        <v>0</v>
      </c>
      <c r="EJ21" s="107">
        <f t="shared" si="50"/>
        <v>0</v>
      </c>
      <c r="EK21" s="107">
        <f t="shared" si="50"/>
        <v>0</v>
      </c>
      <c r="EL21" s="107">
        <f t="shared" si="50"/>
        <v>0</v>
      </c>
      <c r="EM21" s="107">
        <f t="shared" si="50"/>
        <v>0</v>
      </c>
      <c r="EN21" s="107">
        <f t="shared" si="50"/>
        <v>0</v>
      </c>
      <c r="EO21" s="107">
        <f t="shared" si="50"/>
        <v>0</v>
      </c>
      <c r="EP21" s="107">
        <f t="shared" si="50"/>
        <v>0</v>
      </c>
      <c r="EQ21" s="107">
        <f t="shared" si="50"/>
        <v>0</v>
      </c>
    </row>
    <row r="22" spans="2:147" x14ac:dyDescent="0.2">
      <c r="B22" s="126">
        <f t="shared" si="7"/>
        <v>1</v>
      </c>
      <c r="C22" s="126" t="str">
        <f t="shared" ca="1" si="58"/>
        <v/>
      </c>
      <c r="D22" s="126" t="str">
        <f t="shared" ca="1" si="51"/>
        <v/>
      </c>
      <c r="E22" s="126"/>
      <c r="F22" s="127" t="str">
        <f ca="1">OFFSET(prihlasky!$H$1,$CB22,0)</f>
        <v/>
      </c>
      <c r="G22" s="127" t="str">
        <f ca="1">IF(OFFSET(prihlasky!$B$1,$CB22,0)="","",(OFFSET(prihlasky!$B$1,$CB22,0)))</f>
        <v/>
      </c>
      <c r="H22" s="127">
        <f ca="1">OFFSET(prihlasky!$I$1,$CB22,0)</f>
        <v>0</v>
      </c>
      <c r="I22" s="127" t="str">
        <f ca="1">UPPER(OFFSET(prihlasky!$A$1,$CB22,0))</f>
        <v/>
      </c>
      <c r="J22" s="127">
        <f t="shared" si="52"/>
        <v>0</v>
      </c>
      <c r="K22" s="159">
        <f t="shared" si="61"/>
        <v>0</v>
      </c>
      <c r="L22" s="131">
        <f t="shared" ca="1" si="53"/>
        <v>0</v>
      </c>
      <c r="M22" s="130" t="str">
        <f ca="1">IF(OR(K22=0,ISERROR(MATCH(I22,TKoef!E:E,0))),"",MATCH(I22,TKoef!E:E,0)-1)</f>
        <v/>
      </c>
      <c r="N22" s="129" t="str">
        <f ca="1">IF(M22="","",OFFSET(TKoef!$B$1,M22,0))</f>
        <v/>
      </c>
      <c r="O22" s="22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61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71">
        <f t="shared" si="54"/>
        <v>0</v>
      </c>
      <c r="BZ22" s="26">
        <f t="shared" si="55"/>
        <v>0</v>
      </c>
      <c r="CB22" s="39">
        <v>14</v>
      </c>
      <c r="CC22" s="16">
        <f t="shared" si="62"/>
        <v>0</v>
      </c>
      <c r="CD22" s="51">
        <f t="shared" ca="1" si="8"/>
        <v>0</v>
      </c>
      <c r="CE22" s="51">
        <f t="shared" ca="1" si="8"/>
        <v>0</v>
      </c>
      <c r="CF22" s="51">
        <f t="shared" ca="1" si="8"/>
        <v>0</v>
      </c>
      <c r="CG22" s="51">
        <f t="shared" ca="1" si="56"/>
        <v>0</v>
      </c>
      <c r="CH22" s="51"/>
      <c r="CI22" s="195">
        <f t="shared" si="57"/>
        <v>0</v>
      </c>
      <c r="CJ22" s="195">
        <f t="shared" si="9"/>
        <v>0</v>
      </c>
      <c r="CK22" s="195">
        <f t="shared" si="9"/>
        <v>0</v>
      </c>
      <c r="CL22" s="195">
        <f t="shared" si="9"/>
        <v>0</v>
      </c>
      <c r="CM22" s="195">
        <f t="shared" si="9"/>
        <v>0</v>
      </c>
      <c r="CN22" s="195">
        <f t="shared" si="9"/>
        <v>0</v>
      </c>
      <c r="CO22" s="195">
        <f t="shared" si="9"/>
        <v>0</v>
      </c>
      <c r="CP22" s="195">
        <f t="shared" si="9"/>
        <v>0</v>
      </c>
      <c r="CQ22" s="195">
        <f t="shared" si="9"/>
        <v>0</v>
      </c>
      <c r="CR22" s="195">
        <f t="shared" si="9"/>
        <v>0</v>
      </c>
      <c r="CT22" s="107">
        <f t="shared" si="10"/>
        <v>0</v>
      </c>
      <c r="CU22" s="107">
        <f t="shared" si="11"/>
        <v>0</v>
      </c>
      <c r="CV22" s="107">
        <f t="shared" si="12"/>
        <v>0</v>
      </c>
      <c r="CW22" s="107">
        <f t="shared" si="13"/>
        <v>0</v>
      </c>
      <c r="CX22" s="107">
        <f t="shared" si="14"/>
        <v>0</v>
      </c>
      <c r="CY22" s="107">
        <f t="shared" si="15"/>
        <v>0</v>
      </c>
      <c r="CZ22" s="107">
        <f t="shared" si="16"/>
        <v>0</v>
      </c>
      <c r="DA22" s="107">
        <f t="shared" si="17"/>
        <v>0</v>
      </c>
      <c r="DB22" s="107">
        <f t="shared" si="18"/>
        <v>0</v>
      </c>
      <c r="DC22" s="107">
        <f t="shared" si="19"/>
        <v>0</v>
      </c>
      <c r="DD22" s="107">
        <f t="shared" si="20"/>
        <v>0</v>
      </c>
      <c r="DE22" s="107">
        <f t="shared" si="21"/>
        <v>0</v>
      </c>
      <c r="DF22" s="107">
        <f t="shared" si="22"/>
        <v>0</v>
      </c>
      <c r="DG22" s="107">
        <f t="shared" si="23"/>
        <v>0</v>
      </c>
      <c r="DH22" s="107">
        <f t="shared" si="24"/>
        <v>0</v>
      </c>
      <c r="DI22" s="107">
        <f t="shared" si="25"/>
        <v>0</v>
      </c>
      <c r="DJ22" s="107">
        <f t="shared" si="26"/>
        <v>0</v>
      </c>
      <c r="DK22" s="107">
        <f t="shared" si="27"/>
        <v>0</v>
      </c>
      <c r="DL22" s="107">
        <f t="shared" si="28"/>
        <v>0</v>
      </c>
      <c r="DM22" s="107">
        <f t="shared" si="29"/>
        <v>0</v>
      </c>
      <c r="DN22" s="107">
        <f t="shared" si="30"/>
        <v>0</v>
      </c>
      <c r="DO22" s="107">
        <f t="shared" si="31"/>
        <v>0</v>
      </c>
      <c r="DP22" s="107">
        <f t="shared" si="32"/>
        <v>0</v>
      </c>
      <c r="DQ22" s="107">
        <f t="shared" si="33"/>
        <v>0</v>
      </c>
      <c r="DR22" s="107">
        <f t="shared" si="34"/>
        <v>0</v>
      </c>
      <c r="DS22" s="107">
        <f t="shared" si="35"/>
        <v>0</v>
      </c>
      <c r="DT22" s="107">
        <f t="shared" si="36"/>
        <v>0</v>
      </c>
      <c r="DU22" s="107">
        <f t="shared" si="37"/>
        <v>0</v>
      </c>
      <c r="DV22" s="107">
        <f t="shared" si="38"/>
        <v>0</v>
      </c>
      <c r="DW22" s="107">
        <f t="shared" si="39"/>
        <v>0</v>
      </c>
      <c r="DX22" s="107">
        <f t="shared" si="40"/>
        <v>0</v>
      </c>
      <c r="DY22" s="107">
        <f t="shared" si="41"/>
        <v>0</v>
      </c>
      <c r="DZ22" s="107">
        <f t="shared" si="42"/>
        <v>0</v>
      </c>
      <c r="EA22" s="107">
        <f t="shared" si="43"/>
        <v>0</v>
      </c>
      <c r="EB22" s="107">
        <f t="shared" si="44"/>
        <v>0</v>
      </c>
      <c r="EC22" s="107">
        <f t="shared" si="45"/>
        <v>0</v>
      </c>
      <c r="ED22" s="107">
        <f t="shared" si="46"/>
        <v>0</v>
      </c>
      <c r="EE22" s="107">
        <f t="shared" si="47"/>
        <v>0</v>
      </c>
      <c r="EF22" s="107">
        <f t="shared" si="48"/>
        <v>0</v>
      </c>
      <c r="EG22" s="107">
        <f t="shared" si="49"/>
        <v>0</v>
      </c>
      <c r="EH22" s="107">
        <f t="shared" si="50"/>
        <v>0</v>
      </c>
      <c r="EI22" s="107">
        <f t="shared" si="50"/>
        <v>0</v>
      </c>
      <c r="EJ22" s="107">
        <f t="shared" si="50"/>
        <v>0</v>
      </c>
      <c r="EK22" s="107">
        <f t="shared" si="50"/>
        <v>0</v>
      </c>
      <c r="EL22" s="107">
        <f t="shared" si="50"/>
        <v>0</v>
      </c>
      <c r="EM22" s="107">
        <f t="shared" si="50"/>
        <v>0</v>
      </c>
      <c r="EN22" s="107">
        <f t="shared" si="50"/>
        <v>0</v>
      </c>
      <c r="EO22" s="107">
        <f t="shared" si="50"/>
        <v>0</v>
      </c>
      <c r="EP22" s="107">
        <f t="shared" si="50"/>
        <v>0</v>
      </c>
      <c r="EQ22" s="107">
        <f t="shared" si="50"/>
        <v>0</v>
      </c>
    </row>
    <row r="23" spans="2:147" x14ac:dyDescent="0.2">
      <c r="B23" s="126">
        <f t="shared" si="7"/>
        <v>1</v>
      </c>
      <c r="C23" s="126" t="str">
        <f t="shared" ca="1" si="58"/>
        <v/>
      </c>
      <c r="D23" s="126" t="str">
        <f t="shared" ca="1" si="51"/>
        <v/>
      </c>
      <c r="E23" s="126"/>
      <c r="F23" s="127" t="str">
        <f ca="1">OFFSET(prihlasky!$H$1,$CB23,0)</f>
        <v/>
      </c>
      <c r="G23" s="127" t="str">
        <f ca="1">IF(OFFSET(prihlasky!$B$1,$CB23,0)="","",(OFFSET(prihlasky!$B$1,$CB23,0)))</f>
        <v/>
      </c>
      <c r="H23" s="127">
        <f ca="1">OFFSET(prihlasky!$I$1,$CB23,0)</f>
        <v>0</v>
      </c>
      <c r="I23" s="127" t="str">
        <f ca="1">UPPER(OFFSET(prihlasky!$A$1,$CB23,0))</f>
        <v/>
      </c>
      <c r="J23" s="127">
        <f t="shared" si="52"/>
        <v>0</v>
      </c>
      <c r="K23" s="159">
        <f t="shared" si="61"/>
        <v>0</v>
      </c>
      <c r="L23" s="131">
        <f t="shared" ca="1" si="53"/>
        <v>0</v>
      </c>
      <c r="M23" s="130" t="str">
        <f ca="1">IF(OR(K23=0,ISERROR(MATCH(I23,TKoef!E:E,0))),"",MATCH(I23,TKoef!E:E,0)-1)</f>
        <v/>
      </c>
      <c r="N23" s="129" t="str">
        <f ca="1">IF(M23="","",OFFSET(TKoef!$B$1,M23,0))</f>
        <v/>
      </c>
      <c r="O23" s="22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61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71">
        <f t="shared" si="54"/>
        <v>0</v>
      </c>
      <c r="BZ23" s="26">
        <f t="shared" si="55"/>
        <v>0</v>
      </c>
      <c r="CB23" s="39">
        <v>15</v>
      </c>
      <c r="CC23" s="16">
        <f t="shared" si="62"/>
        <v>0</v>
      </c>
      <c r="CD23" s="51">
        <f t="shared" ca="1" si="8"/>
        <v>0</v>
      </c>
      <c r="CE23" s="51">
        <f t="shared" ca="1" si="8"/>
        <v>0</v>
      </c>
      <c r="CF23" s="51">
        <f t="shared" ca="1" si="8"/>
        <v>0</v>
      </c>
      <c r="CG23" s="51">
        <f t="shared" ca="1" si="56"/>
        <v>0</v>
      </c>
      <c r="CH23" s="51"/>
      <c r="CI23" s="195">
        <f t="shared" si="57"/>
        <v>0</v>
      </c>
      <c r="CJ23" s="195">
        <f t="shared" si="9"/>
        <v>0</v>
      </c>
      <c r="CK23" s="195">
        <f t="shared" si="9"/>
        <v>0</v>
      </c>
      <c r="CL23" s="195">
        <f t="shared" si="9"/>
        <v>0</v>
      </c>
      <c r="CM23" s="195">
        <f t="shared" si="9"/>
        <v>0</v>
      </c>
      <c r="CN23" s="195">
        <f t="shared" si="9"/>
        <v>0</v>
      </c>
      <c r="CO23" s="195">
        <f t="shared" si="9"/>
        <v>0</v>
      </c>
      <c r="CP23" s="195">
        <f t="shared" si="9"/>
        <v>0</v>
      </c>
      <c r="CQ23" s="195">
        <f t="shared" si="9"/>
        <v>0</v>
      </c>
      <c r="CR23" s="195">
        <f t="shared" si="9"/>
        <v>0</v>
      </c>
      <c r="CT23" s="107">
        <f t="shared" si="10"/>
        <v>0</v>
      </c>
      <c r="CU23" s="107">
        <f t="shared" si="11"/>
        <v>0</v>
      </c>
      <c r="CV23" s="107">
        <f t="shared" si="12"/>
        <v>0</v>
      </c>
      <c r="CW23" s="107">
        <f t="shared" si="13"/>
        <v>0</v>
      </c>
      <c r="CX23" s="107">
        <f t="shared" si="14"/>
        <v>0</v>
      </c>
      <c r="CY23" s="107">
        <f t="shared" si="15"/>
        <v>0</v>
      </c>
      <c r="CZ23" s="107">
        <f t="shared" si="16"/>
        <v>0</v>
      </c>
      <c r="DA23" s="107">
        <f t="shared" si="17"/>
        <v>0</v>
      </c>
      <c r="DB23" s="107">
        <f t="shared" si="18"/>
        <v>0</v>
      </c>
      <c r="DC23" s="107">
        <f t="shared" si="19"/>
        <v>0</v>
      </c>
      <c r="DD23" s="107">
        <f t="shared" si="20"/>
        <v>0</v>
      </c>
      <c r="DE23" s="107">
        <f t="shared" si="21"/>
        <v>0</v>
      </c>
      <c r="DF23" s="107">
        <f t="shared" si="22"/>
        <v>0</v>
      </c>
      <c r="DG23" s="107">
        <f t="shared" si="23"/>
        <v>0</v>
      </c>
      <c r="DH23" s="107">
        <f t="shared" si="24"/>
        <v>0</v>
      </c>
      <c r="DI23" s="107">
        <f t="shared" si="25"/>
        <v>0</v>
      </c>
      <c r="DJ23" s="107">
        <f t="shared" si="26"/>
        <v>0</v>
      </c>
      <c r="DK23" s="107">
        <f t="shared" si="27"/>
        <v>0</v>
      </c>
      <c r="DL23" s="107">
        <f t="shared" si="28"/>
        <v>0</v>
      </c>
      <c r="DM23" s="107">
        <f t="shared" si="29"/>
        <v>0</v>
      </c>
      <c r="DN23" s="107">
        <f t="shared" si="30"/>
        <v>0</v>
      </c>
      <c r="DO23" s="107">
        <f t="shared" si="31"/>
        <v>0</v>
      </c>
      <c r="DP23" s="107">
        <f t="shared" si="32"/>
        <v>0</v>
      </c>
      <c r="DQ23" s="107">
        <f t="shared" si="33"/>
        <v>0</v>
      </c>
      <c r="DR23" s="107">
        <f t="shared" si="34"/>
        <v>0</v>
      </c>
      <c r="DS23" s="107">
        <f t="shared" si="35"/>
        <v>0</v>
      </c>
      <c r="DT23" s="107">
        <f t="shared" si="36"/>
        <v>0</v>
      </c>
      <c r="DU23" s="107">
        <f t="shared" si="37"/>
        <v>0</v>
      </c>
      <c r="DV23" s="107">
        <f t="shared" si="38"/>
        <v>0</v>
      </c>
      <c r="DW23" s="107">
        <f t="shared" si="39"/>
        <v>0</v>
      </c>
      <c r="DX23" s="107">
        <f t="shared" si="40"/>
        <v>0</v>
      </c>
      <c r="DY23" s="107">
        <f t="shared" si="41"/>
        <v>0</v>
      </c>
      <c r="DZ23" s="107">
        <f t="shared" si="42"/>
        <v>0</v>
      </c>
      <c r="EA23" s="107">
        <f t="shared" si="43"/>
        <v>0</v>
      </c>
      <c r="EB23" s="107">
        <f t="shared" si="44"/>
        <v>0</v>
      </c>
      <c r="EC23" s="107">
        <f t="shared" si="45"/>
        <v>0</v>
      </c>
      <c r="ED23" s="107">
        <f t="shared" si="46"/>
        <v>0</v>
      </c>
      <c r="EE23" s="107">
        <f t="shared" si="47"/>
        <v>0</v>
      </c>
      <c r="EF23" s="107">
        <f t="shared" si="48"/>
        <v>0</v>
      </c>
      <c r="EG23" s="107">
        <f t="shared" si="49"/>
        <v>0</v>
      </c>
      <c r="EH23" s="107">
        <f t="shared" si="50"/>
        <v>0</v>
      </c>
      <c r="EI23" s="107">
        <f t="shared" si="50"/>
        <v>0</v>
      </c>
      <c r="EJ23" s="107">
        <f t="shared" si="50"/>
        <v>0</v>
      </c>
      <c r="EK23" s="107">
        <f t="shared" si="50"/>
        <v>0</v>
      </c>
      <c r="EL23" s="107">
        <f t="shared" si="50"/>
        <v>0</v>
      </c>
      <c r="EM23" s="107">
        <f t="shared" si="50"/>
        <v>0</v>
      </c>
      <c r="EN23" s="107">
        <f t="shared" si="50"/>
        <v>0</v>
      </c>
      <c r="EO23" s="107">
        <f t="shared" si="50"/>
        <v>0</v>
      </c>
      <c r="EP23" s="107">
        <f t="shared" si="50"/>
        <v>0</v>
      </c>
      <c r="EQ23" s="107">
        <f t="shared" si="50"/>
        <v>0</v>
      </c>
    </row>
    <row r="24" spans="2:147" x14ac:dyDescent="0.2">
      <c r="B24" s="126">
        <f t="shared" si="7"/>
        <v>1</v>
      </c>
      <c r="C24" s="126" t="str">
        <f t="shared" ca="1" si="58"/>
        <v/>
      </c>
      <c r="D24" s="126" t="str">
        <f t="shared" ca="1" si="51"/>
        <v/>
      </c>
      <c r="E24" s="126"/>
      <c r="F24" s="127" t="str">
        <f ca="1">OFFSET(prihlasky!$H$1,$CB24,0)</f>
        <v/>
      </c>
      <c r="G24" s="127" t="str">
        <f ca="1">IF(OFFSET(prihlasky!$B$1,$CB24,0)="","",(OFFSET(prihlasky!$B$1,$CB24,0)))</f>
        <v/>
      </c>
      <c r="H24" s="127">
        <f ca="1">OFFSET(prihlasky!$I$1,$CB24,0)</f>
        <v>0</v>
      </c>
      <c r="I24" s="127" t="str">
        <f ca="1">UPPER(OFFSET(prihlasky!$A$1,$CB24,0))</f>
        <v/>
      </c>
      <c r="J24" s="127">
        <f t="shared" si="52"/>
        <v>0</v>
      </c>
      <c r="K24" s="159">
        <f t="shared" si="61"/>
        <v>0</v>
      </c>
      <c r="L24" s="131">
        <f t="shared" ca="1" si="53"/>
        <v>0</v>
      </c>
      <c r="M24" s="130" t="str">
        <f ca="1">IF(OR(K24=0,ISERROR(MATCH(I24,TKoef!E:E,0))),"",MATCH(I24,TKoef!E:E,0)-1)</f>
        <v/>
      </c>
      <c r="N24" s="129" t="str">
        <f ca="1">IF(M24="","",OFFSET(TKoef!$B$1,M24,0))</f>
        <v/>
      </c>
      <c r="O24" s="22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61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71">
        <f t="shared" si="54"/>
        <v>0</v>
      </c>
      <c r="BZ24" s="26">
        <f t="shared" si="55"/>
        <v>0</v>
      </c>
      <c r="CB24" s="39">
        <v>16</v>
      </c>
      <c r="CC24" s="16">
        <f t="shared" si="62"/>
        <v>0</v>
      </c>
      <c r="CD24" s="51">
        <f t="shared" ca="1" si="8"/>
        <v>0</v>
      </c>
      <c r="CE24" s="51">
        <f t="shared" ca="1" si="8"/>
        <v>0</v>
      </c>
      <c r="CF24" s="51">
        <f t="shared" ca="1" si="8"/>
        <v>0</v>
      </c>
      <c r="CG24" s="51">
        <f t="shared" ca="1" si="56"/>
        <v>0</v>
      </c>
      <c r="CH24" s="51"/>
      <c r="CI24" s="195">
        <f t="shared" si="57"/>
        <v>0</v>
      </c>
      <c r="CJ24" s="195">
        <f t="shared" si="9"/>
        <v>0</v>
      </c>
      <c r="CK24" s="195">
        <f t="shared" si="9"/>
        <v>0</v>
      </c>
      <c r="CL24" s="195">
        <f t="shared" si="9"/>
        <v>0</v>
      </c>
      <c r="CM24" s="195">
        <f t="shared" si="9"/>
        <v>0</v>
      </c>
      <c r="CN24" s="195">
        <f t="shared" si="9"/>
        <v>0</v>
      </c>
      <c r="CO24" s="195">
        <f t="shared" si="9"/>
        <v>0</v>
      </c>
      <c r="CP24" s="195">
        <f t="shared" si="9"/>
        <v>0</v>
      </c>
      <c r="CQ24" s="195">
        <f t="shared" si="9"/>
        <v>0</v>
      </c>
      <c r="CR24" s="195">
        <f t="shared" si="9"/>
        <v>0</v>
      </c>
      <c r="CT24" s="107">
        <f t="shared" si="10"/>
        <v>0</v>
      </c>
      <c r="CU24" s="107">
        <f t="shared" si="11"/>
        <v>0</v>
      </c>
      <c r="CV24" s="107">
        <f t="shared" si="12"/>
        <v>0</v>
      </c>
      <c r="CW24" s="107">
        <f t="shared" si="13"/>
        <v>0</v>
      </c>
      <c r="CX24" s="107">
        <f t="shared" si="14"/>
        <v>0</v>
      </c>
      <c r="CY24" s="107">
        <f t="shared" si="15"/>
        <v>0</v>
      </c>
      <c r="CZ24" s="107">
        <f t="shared" si="16"/>
        <v>0</v>
      </c>
      <c r="DA24" s="107">
        <f t="shared" si="17"/>
        <v>0</v>
      </c>
      <c r="DB24" s="107">
        <f t="shared" si="18"/>
        <v>0</v>
      </c>
      <c r="DC24" s="107">
        <f t="shared" si="19"/>
        <v>0</v>
      </c>
      <c r="DD24" s="107">
        <f t="shared" si="20"/>
        <v>0</v>
      </c>
      <c r="DE24" s="107">
        <f t="shared" si="21"/>
        <v>0</v>
      </c>
      <c r="DF24" s="107">
        <f t="shared" si="22"/>
        <v>0</v>
      </c>
      <c r="DG24" s="107">
        <f t="shared" si="23"/>
        <v>0</v>
      </c>
      <c r="DH24" s="107">
        <f t="shared" si="24"/>
        <v>0</v>
      </c>
      <c r="DI24" s="107">
        <f t="shared" si="25"/>
        <v>0</v>
      </c>
      <c r="DJ24" s="107">
        <f t="shared" si="26"/>
        <v>0</v>
      </c>
      <c r="DK24" s="107">
        <f t="shared" si="27"/>
        <v>0</v>
      </c>
      <c r="DL24" s="107">
        <f t="shared" si="28"/>
        <v>0</v>
      </c>
      <c r="DM24" s="107">
        <f t="shared" si="29"/>
        <v>0</v>
      </c>
      <c r="DN24" s="107">
        <f t="shared" si="30"/>
        <v>0</v>
      </c>
      <c r="DO24" s="107">
        <f t="shared" si="31"/>
        <v>0</v>
      </c>
      <c r="DP24" s="107">
        <f t="shared" si="32"/>
        <v>0</v>
      </c>
      <c r="DQ24" s="107">
        <f t="shared" si="33"/>
        <v>0</v>
      </c>
      <c r="DR24" s="107">
        <f t="shared" si="34"/>
        <v>0</v>
      </c>
      <c r="DS24" s="107">
        <f t="shared" si="35"/>
        <v>0</v>
      </c>
      <c r="DT24" s="107">
        <f t="shared" si="36"/>
        <v>0</v>
      </c>
      <c r="DU24" s="107">
        <f t="shared" si="37"/>
        <v>0</v>
      </c>
      <c r="DV24" s="107">
        <f t="shared" si="38"/>
        <v>0</v>
      </c>
      <c r="DW24" s="107">
        <f t="shared" si="39"/>
        <v>0</v>
      </c>
      <c r="DX24" s="107">
        <f t="shared" si="40"/>
        <v>0</v>
      </c>
      <c r="DY24" s="107">
        <f t="shared" si="41"/>
        <v>0</v>
      </c>
      <c r="DZ24" s="107">
        <f t="shared" si="42"/>
        <v>0</v>
      </c>
      <c r="EA24" s="107">
        <f t="shared" si="43"/>
        <v>0</v>
      </c>
      <c r="EB24" s="107">
        <f t="shared" si="44"/>
        <v>0</v>
      </c>
      <c r="EC24" s="107">
        <f t="shared" si="45"/>
        <v>0</v>
      </c>
      <c r="ED24" s="107">
        <f t="shared" si="46"/>
        <v>0</v>
      </c>
      <c r="EE24" s="107">
        <f t="shared" si="47"/>
        <v>0</v>
      </c>
      <c r="EF24" s="107">
        <f t="shared" si="48"/>
        <v>0</v>
      </c>
      <c r="EG24" s="107">
        <f t="shared" si="49"/>
        <v>0</v>
      </c>
      <c r="EH24" s="107">
        <f t="shared" si="50"/>
        <v>0</v>
      </c>
      <c r="EI24" s="107">
        <f t="shared" si="50"/>
        <v>0</v>
      </c>
      <c r="EJ24" s="107">
        <f t="shared" si="50"/>
        <v>0</v>
      </c>
      <c r="EK24" s="107">
        <f t="shared" si="50"/>
        <v>0</v>
      </c>
      <c r="EL24" s="107">
        <f t="shared" si="50"/>
        <v>0</v>
      </c>
      <c r="EM24" s="107">
        <f t="shared" si="50"/>
        <v>0</v>
      </c>
      <c r="EN24" s="107">
        <f t="shared" si="50"/>
        <v>0</v>
      </c>
      <c r="EO24" s="107">
        <f t="shared" si="50"/>
        <v>0</v>
      </c>
      <c r="EP24" s="107">
        <f t="shared" si="50"/>
        <v>0</v>
      </c>
      <c r="EQ24" s="107">
        <f t="shared" si="50"/>
        <v>0</v>
      </c>
    </row>
    <row r="25" spans="2:147" x14ac:dyDescent="0.2">
      <c r="B25" s="126">
        <f t="shared" si="7"/>
        <v>1</v>
      </c>
      <c r="C25" s="126" t="str">
        <f t="shared" ca="1" si="58"/>
        <v/>
      </c>
      <c r="D25" s="126" t="str">
        <f t="shared" ca="1" si="51"/>
        <v/>
      </c>
      <c r="E25" s="126"/>
      <c r="F25" s="127" t="str">
        <f ca="1">OFFSET(prihlasky!$H$1,$CB25,0)</f>
        <v/>
      </c>
      <c r="G25" s="127" t="str">
        <f ca="1">IF(OFFSET(prihlasky!$B$1,$CB25,0)="","",(OFFSET(prihlasky!$B$1,$CB25,0)))</f>
        <v/>
      </c>
      <c r="H25" s="127">
        <f ca="1">OFFSET(prihlasky!$I$1,$CB25,0)</f>
        <v>0</v>
      </c>
      <c r="I25" s="127" t="str">
        <f ca="1">UPPER(OFFSET(prihlasky!$A$1,$CB25,0))</f>
        <v/>
      </c>
      <c r="J25" s="127">
        <f t="shared" si="52"/>
        <v>0</v>
      </c>
      <c r="K25" s="159">
        <f t="shared" si="61"/>
        <v>0</v>
      </c>
      <c r="L25" s="131">
        <f t="shared" ca="1" si="53"/>
        <v>0</v>
      </c>
      <c r="M25" s="130" t="str">
        <f ca="1">IF(OR(K25=0,ISERROR(MATCH(I25,TKoef!E:E,0))),"",MATCH(I25,TKoef!E:E,0)-1)</f>
        <v/>
      </c>
      <c r="N25" s="129" t="str">
        <f ca="1">IF(M25="","",OFFSET(TKoef!$B$1,M25,0))</f>
        <v/>
      </c>
      <c r="O25" s="22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61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71">
        <f t="shared" si="54"/>
        <v>0</v>
      </c>
      <c r="BZ25" s="26">
        <f t="shared" si="55"/>
        <v>0</v>
      </c>
      <c r="CB25" s="39">
        <v>17</v>
      </c>
      <c r="CC25" s="16">
        <f t="shared" si="62"/>
        <v>0</v>
      </c>
      <c r="CD25" s="51">
        <f t="shared" ca="1" si="8"/>
        <v>0</v>
      </c>
      <c r="CE25" s="51">
        <f t="shared" ca="1" si="8"/>
        <v>0</v>
      </c>
      <c r="CF25" s="51">
        <f t="shared" ca="1" si="8"/>
        <v>0</v>
      </c>
      <c r="CG25" s="51">
        <f t="shared" ca="1" si="56"/>
        <v>0</v>
      </c>
      <c r="CH25" s="51"/>
      <c r="CI25" s="195">
        <f t="shared" si="57"/>
        <v>0</v>
      </c>
      <c r="CJ25" s="195">
        <f t="shared" si="57"/>
        <v>0</v>
      </c>
      <c r="CK25" s="195">
        <f t="shared" si="57"/>
        <v>0</v>
      </c>
      <c r="CL25" s="195">
        <f t="shared" si="57"/>
        <v>0</v>
      </c>
      <c r="CM25" s="195">
        <f t="shared" si="57"/>
        <v>0</v>
      </c>
      <c r="CN25" s="195">
        <f t="shared" si="57"/>
        <v>0</v>
      </c>
      <c r="CO25" s="195">
        <f t="shared" si="57"/>
        <v>0</v>
      </c>
      <c r="CP25" s="195">
        <f t="shared" si="57"/>
        <v>0</v>
      </c>
      <c r="CQ25" s="195">
        <f t="shared" si="57"/>
        <v>0</v>
      </c>
      <c r="CR25" s="195">
        <f t="shared" si="57"/>
        <v>0</v>
      </c>
      <c r="CT25" s="107">
        <f t="shared" si="10"/>
        <v>0</v>
      </c>
      <c r="CU25" s="107">
        <f t="shared" si="11"/>
        <v>0</v>
      </c>
      <c r="CV25" s="107">
        <f t="shared" si="12"/>
        <v>0</v>
      </c>
      <c r="CW25" s="107">
        <f t="shared" si="13"/>
        <v>0</v>
      </c>
      <c r="CX25" s="107">
        <f t="shared" si="14"/>
        <v>0</v>
      </c>
      <c r="CY25" s="107">
        <f t="shared" si="15"/>
        <v>0</v>
      </c>
      <c r="CZ25" s="107">
        <f t="shared" si="16"/>
        <v>0</v>
      </c>
      <c r="DA25" s="107">
        <f t="shared" si="17"/>
        <v>0</v>
      </c>
      <c r="DB25" s="107">
        <f t="shared" si="18"/>
        <v>0</v>
      </c>
      <c r="DC25" s="107">
        <f t="shared" si="19"/>
        <v>0</v>
      </c>
      <c r="DD25" s="107">
        <f t="shared" si="20"/>
        <v>0</v>
      </c>
      <c r="DE25" s="107">
        <f t="shared" si="21"/>
        <v>0</v>
      </c>
      <c r="DF25" s="107">
        <f t="shared" si="22"/>
        <v>0</v>
      </c>
      <c r="DG25" s="107">
        <f t="shared" si="23"/>
        <v>0</v>
      </c>
      <c r="DH25" s="107">
        <f t="shared" si="24"/>
        <v>0</v>
      </c>
      <c r="DI25" s="107">
        <f t="shared" si="25"/>
        <v>0</v>
      </c>
      <c r="DJ25" s="107">
        <f t="shared" si="26"/>
        <v>0</v>
      </c>
      <c r="DK25" s="107">
        <f t="shared" si="27"/>
        <v>0</v>
      </c>
      <c r="DL25" s="107">
        <f t="shared" si="28"/>
        <v>0</v>
      </c>
      <c r="DM25" s="107">
        <f t="shared" si="29"/>
        <v>0</v>
      </c>
      <c r="DN25" s="107">
        <f t="shared" si="30"/>
        <v>0</v>
      </c>
      <c r="DO25" s="107">
        <f t="shared" si="31"/>
        <v>0</v>
      </c>
      <c r="DP25" s="107">
        <f t="shared" si="32"/>
        <v>0</v>
      </c>
      <c r="DQ25" s="107">
        <f t="shared" si="33"/>
        <v>0</v>
      </c>
      <c r="DR25" s="107">
        <f t="shared" si="34"/>
        <v>0</v>
      </c>
      <c r="DS25" s="107">
        <f t="shared" si="35"/>
        <v>0</v>
      </c>
      <c r="DT25" s="107">
        <f t="shared" si="36"/>
        <v>0</v>
      </c>
      <c r="DU25" s="107">
        <f t="shared" si="37"/>
        <v>0</v>
      </c>
      <c r="DV25" s="107">
        <f t="shared" si="38"/>
        <v>0</v>
      </c>
      <c r="DW25" s="107">
        <f t="shared" si="39"/>
        <v>0</v>
      </c>
      <c r="DX25" s="107">
        <f t="shared" si="40"/>
        <v>0</v>
      </c>
      <c r="DY25" s="107">
        <f t="shared" si="41"/>
        <v>0</v>
      </c>
      <c r="DZ25" s="107">
        <f t="shared" si="42"/>
        <v>0</v>
      </c>
      <c r="EA25" s="107">
        <f t="shared" si="43"/>
        <v>0</v>
      </c>
      <c r="EB25" s="107">
        <f t="shared" si="44"/>
        <v>0</v>
      </c>
      <c r="EC25" s="107">
        <f t="shared" si="45"/>
        <v>0</v>
      </c>
      <c r="ED25" s="107">
        <f t="shared" si="46"/>
        <v>0</v>
      </c>
      <c r="EE25" s="107">
        <f t="shared" si="47"/>
        <v>0</v>
      </c>
      <c r="EF25" s="107">
        <f t="shared" si="48"/>
        <v>0</v>
      </c>
      <c r="EG25" s="107">
        <f t="shared" si="49"/>
        <v>0</v>
      </c>
      <c r="EH25" s="107">
        <f t="shared" ref="EH25:EQ50" si="63">IF(AND(BD$7&lt;&gt;"",BD$7=BD25),1,0)</f>
        <v>0</v>
      </c>
      <c r="EI25" s="107">
        <f t="shared" si="63"/>
        <v>0</v>
      </c>
      <c r="EJ25" s="107">
        <f t="shared" si="63"/>
        <v>0</v>
      </c>
      <c r="EK25" s="107">
        <f t="shared" si="63"/>
        <v>0</v>
      </c>
      <c r="EL25" s="107">
        <f t="shared" si="63"/>
        <v>0</v>
      </c>
      <c r="EM25" s="107">
        <f t="shared" si="63"/>
        <v>0</v>
      </c>
      <c r="EN25" s="107">
        <f t="shared" si="63"/>
        <v>0</v>
      </c>
      <c r="EO25" s="107">
        <f t="shared" si="63"/>
        <v>0</v>
      </c>
      <c r="EP25" s="107">
        <f t="shared" si="63"/>
        <v>0</v>
      </c>
      <c r="EQ25" s="107">
        <f t="shared" si="63"/>
        <v>0</v>
      </c>
    </row>
    <row r="26" spans="2:147" x14ac:dyDescent="0.2">
      <c r="B26" s="126">
        <f t="shared" si="7"/>
        <v>1</v>
      </c>
      <c r="C26" s="126" t="str">
        <f t="shared" ca="1" si="58"/>
        <v/>
      </c>
      <c r="D26" s="126" t="str">
        <f t="shared" ca="1" si="51"/>
        <v/>
      </c>
      <c r="E26" s="126"/>
      <c r="F26" s="127" t="str">
        <f ca="1">OFFSET(prihlasky!$H$1,$CB26,0)</f>
        <v/>
      </c>
      <c r="G26" s="127" t="str">
        <f ca="1">IF(OFFSET(prihlasky!$B$1,$CB26,0)="","",(OFFSET(prihlasky!$B$1,$CB26,0)))</f>
        <v/>
      </c>
      <c r="H26" s="127">
        <f ca="1">OFFSET(prihlasky!$I$1,$CB26,0)</f>
        <v>0</v>
      </c>
      <c r="I26" s="127" t="str">
        <f ca="1">UPPER(OFFSET(prihlasky!$A$1,$CB26,0))</f>
        <v/>
      </c>
      <c r="J26" s="127">
        <f t="shared" si="52"/>
        <v>0</v>
      </c>
      <c r="K26" s="159">
        <f t="shared" si="61"/>
        <v>0</v>
      </c>
      <c r="L26" s="131">
        <f t="shared" ca="1" si="53"/>
        <v>0</v>
      </c>
      <c r="M26" s="130" t="str">
        <f ca="1">IF(OR(K26=0,ISERROR(MATCH(I26,TKoef!E:E,0))),"",MATCH(I26,TKoef!E:E,0)-1)</f>
        <v/>
      </c>
      <c r="N26" s="129" t="str">
        <f ca="1">IF(M26="","",OFFSET(TKoef!$B$1,M26,0))</f>
        <v/>
      </c>
      <c r="O26" s="22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61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71">
        <f t="shared" si="54"/>
        <v>0</v>
      </c>
      <c r="BZ26" s="26">
        <f t="shared" si="55"/>
        <v>0</v>
      </c>
      <c r="CB26" s="39">
        <v>18</v>
      </c>
      <c r="CC26" s="16">
        <f t="shared" si="62"/>
        <v>0</v>
      </c>
      <c r="CD26" s="51">
        <f t="shared" ca="1" si="8"/>
        <v>0</v>
      </c>
      <c r="CE26" s="51">
        <f t="shared" ca="1" si="8"/>
        <v>0</v>
      </c>
      <c r="CF26" s="51">
        <f t="shared" ca="1" si="8"/>
        <v>0</v>
      </c>
      <c r="CG26" s="51">
        <f t="shared" ca="1" si="56"/>
        <v>0</v>
      </c>
      <c r="CH26" s="51"/>
      <c r="CI26" s="195">
        <f t="shared" si="57"/>
        <v>0</v>
      </c>
      <c r="CJ26" s="195">
        <f t="shared" si="57"/>
        <v>0</v>
      </c>
      <c r="CK26" s="195">
        <f t="shared" si="57"/>
        <v>0</v>
      </c>
      <c r="CL26" s="195">
        <f t="shared" si="57"/>
        <v>0</v>
      </c>
      <c r="CM26" s="195">
        <f t="shared" si="57"/>
        <v>0</v>
      </c>
      <c r="CN26" s="195">
        <f t="shared" si="57"/>
        <v>0</v>
      </c>
      <c r="CO26" s="195">
        <f t="shared" si="57"/>
        <v>0</v>
      </c>
      <c r="CP26" s="195">
        <f t="shared" si="57"/>
        <v>0</v>
      </c>
      <c r="CQ26" s="195">
        <f t="shared" si="57"/>
        <v>0</v>
      </c>
      <c r="CR26" s="195">
        <f t="shared" si="57"/>
        <v>0</v>
      </c>
      <c r="CT26" s="107">
        <f t="shared" si="10"/>
        <v>0</v>
      </c>
      <c r="CU26" s="107">
        <f t="shared" si="11"/>
        <v>0</v>
      </c>
      <c r="CV26" s="107">
        <f t="shared" si="12"/>
        <v>0</v>
      </c>
      <c r="CW26" s="107">
        <f t="shared" si="13"/>
        <v>0</v>
      </c>
      <c r="CX26" s="107">
        <f t="shared" si="14"/>
        <v>0</v>
      </c>
      <c r="CY26" s="107">
        <f t="shared" si="15"/>
        <v>0</v>
      </c>
      <c r="CZ26" s="107">
        <f t="shared" si="16"/>
        <v>0</v>
      </c>
      <c r="DA26" s="107">
        <f t="shared" si="17"/>
        <v>0</v>
      </c>
      <c r="DB26" s="107">
        <f t="shared" si="18"/>
        <v>0</v>
      </c>
      <c r="DC26" s="107">
        <f t="shared" si="19"/>
        <v>0</v>
      </c>
      <c r="DD26" s="107">
        <f t="shared" si="20"/>
        <v>0</v>
      </c>
      <c r="DE26" s="107">
        <f t="shared" si="21"/>
        <v>0</v>
      </c>
      <c r="DF26" s="107">
        <f t="shared" si="22"/>
        <v>0</v>
      </c>
      <c r="DG26" s="107">
        <f t="shared" si="23"/>
        <v>0</v>
      </c>
      <c r="DH26" s="107">
        <f t="shared" si="24"/>
        <v>0</v>
      </c>
      <c r="DI26" s="107">
        <f t="shared" si="25"/>
        <v>0</v>
      </c>
      <c r="DJ26" s="107">
        <f t="shared" si="26"/>
        <v>0</v>
      </c>
      <c r="DK26" s="107">
        <f t="shared" si="27"/>
        <v>0</v>
      </c>
      <c r="DL26" s="107">
        <f t="shared" si="28"/>
        <v>0</v>
      </c>
      <c r="DM26" s="107">
        <f t="shared" si="29"/>
        <v>0</v>
      </c>
      <c r="DN26" s="107">
        <f t="shared" si="30"/>
        <v>0</v>
      </c>
      <c r="DO26" s="107">
        <f t="shared" si="31"/>
        <v>0</v>
      </c>
      <c r="DP26" s="107">
        <f t="shared" si="32"/>
        <v>0</v>
      </c>
      <c r="DQ26" s="107">
        <f t="shared" si="33"/>
        <v>0</v>
      </c>
      <c r="DR26" s="107">
        <f t="shared" si="34"/>
        <v>0</v>
      </c>
      <c r="DS26" s="107">
        <f t="shared" si="35"/>
        <v>0</v>
      </c>
      <c r="DT26" s="107">
        <f t="shared" si="36"/>
        <v>0</v>
      </c>
      <c r="DU26" s="107">
        <f t="shared" si="37"/>
        <v>0</v>
      </c>
      <c r="DV26" s="107">
        <f t="shared" si="38"/>
        <v>0</v>
      </c>
      <c r="DW26" s="107">
        <f t="shared" si="39"/>
        <v>0</v>
      </c>
      <c r="DX26" s="107">
        <f t="shared" si="40"/>
        <v>0</v>
      </c>
      <c r="DY26" s="107">
        <f t="shared" si="41"/>
        <v>0</v>
      </c>
      <c r="DZ26" s="107">
        <f t="shared" si="42"/>
        <v>0</v>
      </c>
      <c r="EA26" s="107">
        <f t="shared" si="43"/>
        <v>0</v>
      </c>
      <c r="EB26" s="107">
        <f t="shared" si="44"/>
        <v>0</v>
      </c>
      <c r="EC26" s="107">
        <f t="shared" si="45"/>
        <v>0</v>
      </c>
      <c r="ED26" s="107">
        <f t="shared" si="46"/>
        <v>0</v>
      </c>
      <c r="EE26" s="107">
        <f t="shared" si="47"/>
        <v>0</v>
      </c>
      <c r="EF26" s="107">
        <f t="shared" si="48"/>
        <v>0</v>
      </c>
      <c r="EG26" s="107">
        <f t="shared" si="49"/>
        <v>0</v>
      </c>
      <c r="EH26" s="107">
        <f t="shared" si="63"/>
        <v>0</v>
      </c>
      <c r="EI26" s="107">
        <f t="shared" si="63"/>
        <v>0</v>
      </c>
      <c r="EJ26" s="107">
        <f t="shared" si="63"/>
        <v>0</v>
      </c>
      <c r="EK26" s="107">
        <f t="shared" si="63"/>
        <v>0</v>
      </c>
      <c r="EL26" s="107">
        <f t="shared" si="63"/>
        <v>0</v>
      </c>
      <c r="EM26" s="107">
        <f t="shared" si="63"/>
        <v>0</v>
      </c>
      <c r="EN26" s="107">
        <f t="shared" si="63"/>
        <v>0</v>
      </c>
      <c r="EO26" s="107">
        <f t="shared" si="63"/>
        <v>0</v>
      </c>
      <c r="EP26" s="107">
        <f t="shared" si="63"/>
        <v>0</v>
      </c>
      <c r="EQ26" s="107">
        <f t="shared" si="63"/>
        <v>0</v>
      </c>
    </row>
    <row r="27" spans="2:147" x14ac:dyDescent="0.2">
      <c r="B27" s="126">
        <f t="shared" si="7"/>
        <v>1</v>
      </c>
      <c r="C27" s="126" t="str">
        <f t="shared" ca="1" si="58"/>
        <v/>
      </c>
      <c r="D27" s="126" t="str">
        <f t="shared" ca="1" si="51"/>
        <v/>
      </c>
      <c r="E27" s="126"/>
      <c r="F27" s="127" t="str">
        <f ca="1">OFFSET(prihlasky!$H$1,$CB27,0)</f>
        <v/>
      </c>
      <c r="G27" s="127" t="str">
        <f ca="1">IF(OFFSET(prihlasky!$B$1,$CB27,0)="","",(OFFSET(prihlasky!$B$1,$CB27,0)))</f>
        <v/>
      </c>
      <c r="H27" s="127">
        <f ca="1">OFFSET(prihlasky!$I$1,$CB27,0)</f>
        <v>0</v>
      </c>
      <c r="I27" s="127" t="str">
        <f ca="1">UPPER(OFFSET(prihlasky!$A$1,$CB27,0))</f>
        <v/>
      </c>
      <c r="J27" s="127">
        <f t="shared" si="52"/>
        <v>0</v>
      </c>
      <c r="K27" s="159">
        <f t="shared" si="61"/>
        <v>0</v>
      </c>
      <c r="L27" s="131">
        <f t="shared" ca="1" si="53"/>
        <v>0</v>
      </c>
      <c r="M27" s="130" t="str">
        <f ca="1">IF(OR(K27=0,ISERROR(MATCH(I27,TKoef!E:E,0))),"",MATCH(I27,TKoef!E:E,0)-1)</f>
        <v/>
      </c>
      <c r="N27" s="129" t="str">
        <f ca="1">IF(M27="","",OFFSET(TKoef!$B$1,M27,0))</f>
        <v/>
      </c>
      <c r="O27" s="22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61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71">
        <f t="shared" si="54"/>
        <v>0</v>
      </c>
      <c r="BZ27" s="26">
        <f t="shared" si="55"/>
        <v>0</v>
      </c>
      <c r="CB27" s="39">
        <v>19</v>
      </c>
      <c r="CC27" s="16">
        <f t="shared" si="62"/>
        <v>0</v>
      </c>
      <c r="CD27" s="51">
        <f t="shared" ca="1" si="8"/>
        <v>0</v>
      </c>
      <c r="CE27" s="51">
        <f t="shared" ca="1" si="8"/>
        <v>0</v>
      </c>
      <c r="CF27" s="51">
        <f t="shared" ca="1" si="8"/>
        <v>0</v>
      </c>
      <c r="CG27" s="51">
        <f t="shared" ca="1" si="56"/>
        <v>0</v>
      </c>
      <c r="CH27" s="51"/>
      <c r="CI27" s="195">
        <f t="shared" si="57"/>
        <v>0</v>
      </c>
      <c r="CJ27" s="195">
        <f t="shared" si="57"/>
        <v>0</v>
      </c>
      <c r="CK27" s="195">
        <f t="shared" si="57"/>
        <v>0</v>
      </c>
      <c r="CL27" s="195">
        <f t="shared" si="57"/>
        <v>0</v>
      </c>
      <c r="CM27" s="195">
        <f t="shared" si="57"/>
        <v>0</v>
      </c>
      <c r="CN27" s="195">
        <f t="shared" si="57"/>
        <v>0</v>
      </c>
      <c r="CO27" s="195">
        <f t="shared" si="57"/>
        <v>0</v>
      </c>
      <c r="CP27" s="195">
        <f t="shared" si="57"/>
        <v>0</v>
      </c>
      <c r="CQ27" s="195">
        <f t="shared" si="57"/>
        <v>0</v>
      </c>
      <c r="CR27" s="195">
        <f t="shared" si="57"/>
        <v>0</v>
      </c>
      <c r="CT27" s="107">
        <f t="shared" si="10"/>
        <v>0</v>
      </c>
      <c r="CU27" s="107">
        <f t="shared" si="11"/>
        <v>0</v>
      </c>
      <c r="CV27" s="107">
        <f t="shared" si="12"/>
        <v>0</v>
      </c>
      <c r="CW27" s="107">
        <f t="shared" si="13"/>
        <v>0</v>
      </c>
      <c r="CX27" s="107">
        <f t="shared" si="14"/>
        <v>0</v>
      </c>
      <c r="CY27" s="107">
        <f t="shared" si="15"/>
        <v>0</v>
      </c>
      <c r="CZ27" s="107">
        <f t="shared" si="16"/>
        <v>0</v>
      </c>
      <c r="DA27" s="107">
        <f t="shared" si="17"/>
        <v>0</v>
      </c>
      <c r="DB27" s="107">
        <f t="shared" si="18"/>
        <v>0</v>
      </c>
      <c r="DC27" s="107">
        <f t="shared" si="19"/>
        <v>0</v>
      </c>
      <c r="DD27" s="107">
        <f t="shared" si="20"/>
        <v>0</v>
      </c>
      <c r="DE27" s="107">
        <f t="shared" si="21"/>
        <v>0</v>
      </c>
      <c r="DF27" s="107">
        <f t="shared" si="22"/>
        <v>0</v>
      </c>
      <c r="DG27" s="107">
        <f t="shared" si="23"/>
        <v>0</v>
      </c>
      <c r="DH27" s="107">
        <f t="shared" si="24"/>
        <v>0</v>
      </c>
      <c r="DI27" s="107">
        <f t="shared" si="25"/>
        <v>0</v>
      </c>
      <c r="DJ27" s="107">
        <f t="shared" si="26"/>
        <v>0</v>
      </c>
      <c r="DK27" s="107">
        <f t="shared" si="27"/>
        <v>0</v>
      </c>
      <c r="DL27" s="107">
        <f t="shared" si="28"/>
        <v>0</v>
      </c>
      <c r="DM27" s="107">
        <f t="shared" si="29"/>
        <v>0</v>
      </c>
      <c r="DN27" s="107">
        <f t="shared" si="30"/>
        <v>0</v>
      </c>
      <c r="DO27" s="107">
        <f t="shared" si="31"/>
        <v>0</v>
      </c>
      <c r="DP27" s="107">
        <f t="shared" si="32"/>
        <v>0</v>
      </c>
      <c r="DQ27" s="107">
        <f t="shared" si="33"/>
        <v>0</v>
      </c>
      <c r="DR27" s="107">
        <f t="shared" si="34"/>
        <v>0</v>
      </c>
      <c r="DS27" s="107">
        <f t="shared" si="35"/>
        <v>0</v>
      </c>
      <c r="DT27" s="107">
        <f t="shared" si="36"/>
        <v>0</v>
      </c>
      <c r="DU27" s="107">
        <f t="shared" si="37"/>
        <v>0</v>
      </c>
      <c r="DV27" s="107">
        <f t="shared" si="38"/>
        <v>0</v>
      </c>
      <c r="DW27" s="107">
        <f t="shared" si="39"/>
        <v>0</v>
      </c>
      <c r="DX27" s="107">
        <f t="shared" si="40"/>
        <v>0</v>
      </c>
      <c r="DY27" s="107">
        <f t="shared" si="41"/>
        <v>0</v>
      </c>
      <c r="DZ27" s="107">
        <f t="shared" si="42"/>
        <v>0</v>
      </c>
      <c r="EA27" s="107">
        <f t="shared" si="43"/>
        <v>0</v>
      </c>
      <c r="EB27" s="107">
        <f t="shared" si="44"/>
        <v>0</v>
      </c>
      <c r="EC27" s="107">
        <f t="shared" si="45"/>
        <v>0</v>
      </c>
      <c r="ED27" s="107">
        <f t="shared" si="46"/>
        <v>0</v>
      </c>
      <c r="EE27" s="107">
        <f t="shared" si="47"/>
        <v>0</v>
      </c>
      <c r="EF27" s="107">
        <f t="shared" si="48"/>
        <v>0</v>
      </c>
      <c r="EG27" s="107">
        <f t="shared" si="49"/>
        <v>0</v>
      </c>
      <c r="EH27" s="107">
        <f t="shared" si="63"/>
        <v>0</v>
      </c>
      <c r="EI27" s="107">
        <f t="shared" si="63"/>
        <v>0</v>
      </c>
      <c r="EJ27" s="107">
        <f t="shared" si="63"/>
        <v>0</v>
      </c>
      <c r="EK27" s="107">
        <f t="shared" si="63"/>
        <v>0</v>
      </c>
      <c r="EL27" s="107">
        <f t="shared" si="63"/>
        <v>0</v>
      </c>
      <c r="EM27" s="107">
        <f t="shared" si="63"/>
        <v>0</v>
      </c>
      <c r="EN27" s="107">
        <f t="shared" si="63"/>
        <v>0</v>
      </c>
      <c r="EO27" s="107">
        <f t="shared" si="63"/>
        <v>0</v>
      </c>
      <c r="EP27" s="107">
        <f t="shared" si="63"/>
        <v>0</v>
      </c>
      <c r="EQ27" s="107">
        <f t="shared" si="63"/>
        <v>0</v>
      </c>
    </row>
    <row r="28" spans="2:147" x14ac:dyDescent="0.2">
      <c r="B28" s="126">
        <f t="shared" si="7"/>
        <v>1</v>
      </c>
      <c r="C28" s="126" t="str">
        <f t="shared" ca="1" si="58"/>
        <v/>
      </c>
      <c r="D28" s="126" t="str">
        <f t="shared" ca="1" si="51"/>
        <v/>
      </c>
      <c r="E28" s="126"/>
      <c r="F28" s="127" t="str">
        <f ca="1">OFFSET(prihlasky!$H$1,$CB28,0)</f>
        <v/>
      </c>
      <c r="G28" s="127" t="str">
        <f ca="1">IF(OFFSET(prihlasky!$B$1,$CB28,0)="","",(OFFSET(prihlasky!$B$1,$CB28,0)))</f>
        <v/>
      </c>
      <c r="H28" s="127">
        <f ca="1">OFFSET(prihlasky!$I$1,$CB28,0)</f>
        <v>0</v>
      </c>
      <c r="I28" s="127" t="str">
        <f ca="1">UPPER(OFFSET(prihlasky!$A$1,$CB28,0))</f>
        <v/>
      </c>
      <c r="J28" s="127">
        <f t="shared" si="52"/>
        <v>0</v>
      </c>
      <c r="K28" s="159">
        <f t="shared" si="61"/>
        <v>0</v>
      </c>
      <c r="L28" s="131">
        <f t="shared" ca="1" si="53"/>
        <v>0</v>
      </c>
      <c r="M28" s="130" t="str">
        <f ca="1">IF(OR(K28=0,ISERROR(MATCH(I28,TKoef!E:E,0))),"",MATCH(I28,TKoef!E:E,0)-1)</f>
        <v/>
      </c>
      <c r="N28" s="129" t="str">
        <f ca="1">IF(M28="","",OFFSET(TKoef!$B$1,M28,0))</f>
        <v/>
      </c>
      <c r="O28" s="22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61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71">
        <f t="shared" si="54"/>
        <v>0</v>
      </c>
      <c r="BZ28" s="26">
        <f t="shared" si="55"/>
        <v>0</v>
      </c>
      <c r="CB28" s="39">
        <v>20</v>
      </c>
      <c r="CC28" s="16">
        <f t="shared" si="62"/>
        <v>0</v>
      </c>
      <c r="CD28" s="51">
        <f t="shared" ca="1" si="8"/>
        <v>0</v>
      </c>
      <c r="CE28" s="51">
        <f t="shared" ca="1" si="8"/>
        <v>0</v>
      </c>
      <c r="CF28" s="51">
        <f t="shared" ca="1" si="8"/>
        <v>0</v>
      </c>
      <c r="CG28" s="51">
        <f t="shared" ca="1" si="56"/>
        <v>0</v>
      </c>
      <c r="CH28" s="51"/>
      <c r="CI28" s="195">
        <f t="shared" si="57"/>
        <v>0</v>
      </c>
      <c r="CJ28" s="195">
        <f t="shared" si="57"/>
        <v>0</v>
      </c>
      <c r="CK28" s="195">
        <f t="shared" si="57"/>
        <v>0</v>
      </c>
      <c r="CL28" s="195">
        <f t="shared" si="57"/>
        <v>0</v>
      </c>
      <c r="CM28" s="195">
        <f t="shared" si="57"/>
        <v>0</v>
      </c>
      <c r="CN28" s="195">
        <f t="shared" si="57"/>
        <v>0</v>
      </c>
      <c r="CO28" s="195">
        <f t="shared" si="57"/>
        <v>0</v>
      </c>
      <c r="CP28" s="195">
        <f t="shared" si="57"/>
        <v>0</v>
      </c>
      <c r="CQ28" s="195">
        <f t="shared" si="57"/>
        <v>0</v>
      </c>
      <c r="CR28" s="195">
        <f t="shared" si="57"/>
        <v>0</v>
      </c>
      <c r="CT28" s="107">
        <f t="shared" si="10"/>
        <v>0</v>
      </c>
      <c r="CU28" s="107">
        <f t="shared" si="11"/>
        <v>0</v>
      </c>
      <c r="CV28" s="107">
        <f t="shared" si="12"/>
        <v>0</v>
      </c>
      <c r="CW28" s="107">
        <f t="shared" si="13"/>
        <v>0</v>
      </c>
      <c r="CX28" s="107">
        <f t="shared" si="14"/>
        <v>0</v>
      </c>
      <c r="CY28" s="107">
        <f t="shared" si="15"/>
        <v>0</v>
      </c>
      <c r="CZ28" s="107">
        <f t="shared" si="16"/>
        <v>0</v>
      </c>
      <c r="DA28" s="107">
        <f t="shared" si="17"/>
        <v>0</v>
      </c>
      <c r="DB28" s="107">
        <f t="shared" si="18"/>
        <v>0</v>
      </c>
      <c r="DC28" s="107">
        <f t="shared" si="19"/>
        <v>0</v>
      </c>
      <c r="DD28" s="107">
        <f t="shared" si="20"/>
        <v>0</v>
      </c>
      <c r="DE28" s="107">
        <f t="shared" si="21"/>
        <v>0</v>
      </c>
      <c r="DF28" s="107">
        <f t="shared" si="22"/>
        <v>0</v>
      </c>
      <c r="DG28" s="107">
        <f t="shared" si="23"/>
        <v>0</v>
      </c>
      <c r="DH28" s="107">
        <f t="shared" si="24"/>
        <v>0</v>
      </c>
      <c r="DI28" s="107">
        <f t="shared" si="25"/>
        <v>0</v>
      </c>
      <c r="DJ28" s="107">
        <f t="shared" si="26"/>
        <v>0</v>
      </c>
      <c r="DK28" s="107">
        <f t="shared" si="27"/>
        <v>0</v>
      </c>
      <c r="DL28" s="107">
        <f t="shared" si="28"/>
        <v>0</v>
      </c>
      <c r="DM28" s="107">
        <f t="shared" si="29"/>
        <v>0</v>
      </c>
      <c r="DN28" s="107">
        <f t="shared" si="30"/>
        <v>0</v>
      </c>
      <c r="DO28" s="107">
        <f t="shared" si="31"/>
        <v>0</v>
      </c>
      <c r="DP28" s="107">
        <f t="shared" si="32"/>
        <v>0</v>
      </c>
      <c r="DQ28" s="107">
        <f t="shared" si="33"/>
        <v>0</v>
      </c>
      <c r="DR28" s="107">
        <f t="shared" si="34"/>
        <v>0</v>
      </c>
      <c r="DS28" s="107">
        <f t="shared" si="35"/>
        <v>0</v>
      </c>
      <c r="DT28" s="107">
        <f t="shared" si="36"/>
        <v>0</v>
      </c>
      <c r="DU28" s="107">
        <f t="shared" si="37"/>
        <v>0</v>
      </c>
      <c r="DV28" s="107">
        <f t="shared" si="38"/>
        <v>0</v>
      </c>
      <c r="DW28" s="107">
        <f t="shared" si="39"/>
        <v>0</v>
      </c>
      <c r="DX28" s="107">
        <f t="shared" si="40"/>
        <v>0</v>
      </c>
      <c r="DY28" s="107">
        <f t="shared" si="41"/>
        <v>0</v>
      </c>
      <c r="DZ28" s="107">
        <f t="shared" si="42"/>
        <v>0</v>
      </c>
      <c r="EA28" s="107">
        <f t="shared" si="43"/>
        <v>0</v>
      </c>
      <c r="EB28" s="107">
        <f t="shared" si="44"/>
        <v>0</v>
      </c>
      <c r="EC28" s="107">
        <f t="shared" si="45"/>
        <v>0</v>
      </c>
      <c r="ED28" s="107">
        <f t="shared" si="46"/>
        <v>0</v>
      </c>
      <c r="EE28" s="107">
        <f t="shared" si="47"/>
        <v>0</v>
      </c>
      <c r="EF28" s="107">
        <f t="shared" si="48"/>
        <v>0</v>
      </c>
      <c r="EG28" s="107">
        <f t="shared" si="49"/>
        <v>0</v>
      </c>
      <c r="EH28" s="107">
        <f t="shared" si="63"/>
        <v>0</v>
      </c>
      <c r="EI28" s="107">
        <f t="shared" si="63"/>
        <v>0</v>
      </c>
      <c r="EJ28" s="107">
        <f t="shared" si="63"/>
        <v>0</v>
      </c>
      <c r="EK28" s="107">
        <f t="shared" si="63"/>
        <v>0</v>
      </c>
      <c r="EL28" s="107">
        <f t="shared" si="63"/>
        <v>0</v>
      </c>
      <c r="EM28" s="107">
        <f t="shared" si="63"/>
        <v>0</v>
      </c>
      <c r="EN28" s="107">
        <f t="shared" si="63"/>
        <v>0</v>
      </c>
      <c r="EO28" s="107">
        <f t="shared" si="63"/>
        <v>0</v>
      </c>
      <c r="EP28" s="107">
        <f t="shared" si="63"/>
        <v>0</v>
      </c>
      <c r="EQ28" s="107">
        <f t="shared" si="63"/>
        <v>0</v>
      </c>
    </row>
    <row r="29" spans="2:147" x14ac:dyDescent="0.2">
      <c r="B29" s="126">
        <f t="shared" si="7"/>
        <v>1</v>
      </c>
      <c r="C29" s="126" t="str">
        <f t="shared" ca="1" si="58"/>
        <v/>
      </c>
      <c r="D29" s="126" t="str">
        <f t="shared" ca="1" si="51"/>
        <v/>
      </c>
      <c r="E29" s="126"/>
      <c r="F29" s="127" t="str">
        <f ca="1">OFFSET(prihlasky!$H$1,$CB29,0)</f>
        <v/>
      </c>
      <c r="G29" s="127" t="str">
        <f ca="1">IF(OFFSET(prihlasky!$B$1,$CB29,0)="","",(OFFSET(prihlasky!$B$1,$CB29,0)))</f>
        <v/>
      </c>
      <c r="H29" s="127">
        <f ca="1">OFFSET(prihlasky!$I$1,$CB29,0)</f>
        <v>0</v>
      </c>
      <c r="I29" s="127" t="str">
        <f ca="1">UPPER(OFFSET(prihlasky!$A$1,$CB29,0))</f>
        <v/>
      </c>
      <c r="J29" s="127">
        <f t="shared" si="52"/>
        <v>0</v>
      </c>
      <c r="K29" s="159">
        <f t="shared" si="61"/>
        <v>0</v>
      </c>
      <c r="L29" s="131">
        <f t="shared" ca="1" si="53"/>
        <v>0</v>
      </c>
      <c r="M29" s="130" t="str">
        <f ca="1">IF(OR(K29=0,ISERROR(MATCH(I29,TKoef!E:E,0))),"",MATCH(I29,TKoef!E:E,0)-1)</f>
        <v/>
      </c>
      <c r="N29" s="129" t="str">
        <f ca="1">IF(M29="","",OFFSET(TKoef!$B$1,M29,0))</f>
        <v/>
      </c>
      <c r="O29" s="22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61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71">
        <f t="shared" si="54"/>
        <v>0</v>
      </c>
      <c r="BZ29" s="26">
        <f t="shared" si="55"/>
        <v>0</v>
      </c>
      <c r="CB29" s="39">
        <v>21</v>
      </c>
      <c r="CC29" s="16">
        <f t="shared" si="62"/>
        <v>0</v>
      </c>
      <c r="CD29" s="51">
        <f t="shared" ref="CD29:CF48" ca="1" si="64">IF($H29=CD$8,$CC29,0)</f>
        <v>0</v>
      </c>
      <c r="CE29" s="51">
        <f t="shared" ca="1" si="64"/>
        <v>0</v>
      </c>
      <c r="CF29" s="51">
        <f t="shared" ca="1" si="64"/>
        <v>0</v>
      </c>
      <c r="CG29" s="51">
        <f t="shared" ca="1" si="56"/>
        <v>0</v>
      </c>
      <c r="CH29" s="51"/>
      <c r="CI29" s="195">
        <f t="shared" si="57"/>
        <v>0</v>
      </c>
      <c r="CJ29" s="195">
        <f t="shared" si="57"/>
        <v>0</v>
      </c>
      <c r="CK29" s="195">
        <f t="shared" si="57"/>
        <v>0</v>
      </c>
      <c r="CL29" s="195">
        <f t="shared" si="57"/>
        <v>0</v>
      </c>
      <c r="CM29" s="195">
        <f t="shared" si="57"/>
        <v>0</v>
      </c>
      <c r="CN29" s="195">
        <f t="shared" si="57"/>
        <v>0</v>
      </c>
      <c r="CO29" s="195">
        <f t="shared" si="57"/>
        <v>0</v>
      </c>
      <c r="CP29" s="195">
        <f t="shared" si="57"/>
        <v>0</v>
      </c>
      <c r="CQ29" s="195">
        <f t="shared" si="57"/>
        <v>0</v>
      </c>
      <c r="CR29" s="195">
        <f t="shared" si="57"/>
        <v>0</v>
      </c>
      <c r="CT29" s="107">
        <f t="shared" si="10"/>
        <v>0</v>
      </c>
      <c r="CU29" s="107">
        <f t="shared" si="11"/>
        <v>0</v>
      </c>
      <c r="CV29" s="107">
        <f t="shared" si="12"/>
        <v>0</v>
      </c>
      <c r="CW29" s="107">
        <f t="shared" si="13"/>
        <v>0</v>
      </c>
      <c r="CX29" s="107">
        <f t="shared" si="14"/>
        <v>0</v>
      </c>
      <c r="CY29" s="107">
        <f t="shared" si="15"/>
        <v>0</v>
      </c>
      <c r="CZ29" s="107">
        <f t="shared" si="16"/>
        <v>0</v>
      </c>
      <c r="DA29" s="107">
        <f t="shared" si="17"/>
        <v>0</v>
      </c>
      <c r="DB29" s="107">
        <f t="shared" si="18"/>
        <v>0</v>
      </c>
      <c r="DC29" s="107">
        <f t="shared" si="19"/>
        <v>0</v>
      </c>
      <c r="DD29" s="107">
        <f t="shared" si="20"/>
        <v>0</v>
      </c>
      <c r="DE29" s="107">
        <f t="shared" si="21"/>
        <v>0</v>
      </c>
      <c r="DF29" s="107">
        <f t="shared" si="22"/>
        <v>0</v>
      </c>
      <c r="DG29" s="107">
        <f t="shared" si="23"/>
        <v>0</v>
      </c>
      <c r="DH29" s="107">
        <f t="shared" si="24"/>
        <v>0</v>
      </c>
      <c r="DI29" s="107">
        <f t="shared" si="25"/>
        <v>0</v>
      </c>
      <c r="DJ29" s="107">
        <f t="shared" si="26"/>
        <v>0</v>
      </c>
      <c r="DK29" s="107">
        <f t="shared" si="27"/>
        <v>0</v>
      </c>
      <c r="DL29" s="107">
        <f t="shared" si="28"/>
        <v>0</v>
      </c>
      <c r="DM29" s="107">
        <f t="shared" si="29"/>
        <v>0</v>
      </c>
      <c r="DN29" s="107">
        <f t="shared" si="30"/>
        <v>0</v>
      </c>
      <c r="DO29" s="107">
        <f t="shared" si="31"/>
        <v>0</v>
      </c>
      <c r="DP29" s="107">
        <f t="shared" si="32"/>
        <v>0</v>
      </c>
      <c r="DQ29" s="107">
        <f t="shared" si="33"/>
        <v>0</v>
      </c>
      <c r="DR29" s="107">
        <f t="shared" si="34"/>
        <v>0</v>
      </c>
      <c r="DS29" s="107">
        <f t="shared" si="35"/>
        <v>0</v>
      </c>
      <c r="DT29" s="107">
        <f t="shared" si="36"/>
        <v>0</v>
      </c>
      <c r="DU29" s="107">
        <f t="shared" si="37"/>
        <v>0</v>
      </c>
      <c r="DV29" s="107">
        <f t="shared" si="38"/>
        <v>0</v>
      </c>
      <c r="DW29" s="107">
        <f t="shared" si="39"/>
        <v>0</v>
      </c>
      <c r="DX29" s="107">
        <f t="shared" si="40"/>
        <v>0</v>
      </c>
      <c r="DY29" s="107">
        <f t="shared" si="41"/>
        <v>0</v>
      </c>
      <c r="DZ29" s="107">
        <f t="shared" si="42"/>
        <v>0</v>
      </c>
      <c r="EA29" s="107">
        <f t="shared" si="43"/>
        <v>0</v>
      </c>
      <c r="EB29" s="107">
        <f t="shared" si="44"/>
        <v>0</v>
      </c>
      <c r="EC29" s="107">
        <f t="shared" si="45"/>
        <v>0</v>
      </c>
      <c r="ED29" s="107">
        <f t="shared" si="46"/>
        <v>0</v>
      </c>
      <c r="EE29" s="107">
        <f t="shared" si="47"/>
        <v>0</v>
      </c>
      <c r="EF29" s="107">
        <f t="shared" si="48"/>
        <v>0</v>
      </c>
      <c r="EG29" s="107">
        <f t="shared" si="49"/>
        <v>0</v>
      </c>
      <c r="EH29" s="107">
        <f t="shared" si="63"/>
        <v>0</v>
      </c>
      <c r="EI29" s="107">
        <f t="shared" si="63"/>
        <v>0</v>
      </c>
      <c r="EJ29" s="107">
        <f t="shared" si="63"/>
        <v>0</v>
      </c>
      <c r="EK29" s="107">
        <f t="shared" si="63"/>
        <v>0</v>
      </c>
      <c r="EL29" s="107">
        <f t="shared" si="63"/>
        <v>0</v>
      </c>
      <c r="EM29" s="107">
        <f t="shared" si="63"/>
        <v>0</v>
      </c>
      <c r="EN29" s="107">
        <f t="shared" si="63"/>
        <v>0</v>
      </c>
      <c r="EO29" s="107">
        <f t="shared" si="63"/>
        <v>0</v>
      </c>
      <c r="EP29" s="107">
        <f t="shared" si="63"/>
        <v>0</v>
      </c>
      <c r="EQ29" s="107">
        <f t="shared" si="63"/>
        <v>0</v>
      </c>
    </row>
    <row r="30" spans="2:147" x14ac:dyDescent="0.2">
      <c r="B30" s="126">
        <f t="shared" si="7"/>
        <v>1</v>
      </c>
      <c r="C30" s="126" t="str">
        <f t="shared" ca="1" si="58"/>
        <v/>
      </c>
      <c r="D30" s="126" t="str">
        <f t="shared" ca="1" si="51"/>
        <v/>
      </c>
      <c r="E30" s="126"/>
      <c r="F30" s="127" t="str">
        <f ca="1">OFFSET(prihlasky!$H$1,$CB30,0)</f>
        <v/>
      </c>
      <c r="G30" s="127" t="str">
        <f ca="1">IF(OFFSET(prihlasky!$B$1,$CB30,0)="","",(OFFSET(prihlasky!$B$1,$CB30,0)))</f>
        <v/>
      </c>
      <c r="H30" s="127">
        <f ca="1">OFFSET(prihlasky!$I$1,$CB30,0)</f>
        <v>0</v>
      </c>
      <c r="I30" s="127" t="str">
        <f ca="1">UPPER(OFFSET(prihlasky!$A$1,$CB30,0))</f>
        <v/>
      </c>
      <c r="J30" s="127">
        <f t="shared" si="52"/>
        <v>0</v>
      </c>
      <c r="K30" s="159">
        <f t="shared" si="61"/>
        <v>0</v>
      </c>
      <c r="L30" s="131">
        <f t="shared" ca="1" si="53"/>
        <v>0</v>
      </c>
      <c r="M30" s="130" t="str">
        <f ca="1">IF(OR(K30=0,ISERROR(MATCH(I30,TKoef!E:E,0))),"",MATCH(I30,TKoef!E:E,0)-1)</f>
        <v/>
      </c>
      <c r="N30" s="129" t="str">
        <f ca="1">IF(M30="","",OFFSET(TKoef!$B$1,M30,0))</f>
        <v/>
      </c>
      <c r="O30" s="22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61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71">
        <f t="shared" si="54"/>
        <v>0</v>
      </c>
      <c r="BZ30" s="26">
        <f t="shared" si="55"/>
        <v>0</v>
      </c>
      <c r="CB30" s="39">
        <v>22</v>
      </c>
      <c r="CC30" s="16">
        <f t="shared" si="62"/>
        <v>0</v>
      </c>
      <c r="CD30" s="51">
        <f t="shared" ca="1" si="64"/>
        <v>0</v>
      </c>
      <c r="CE30" s="51">
        <f t="shared" ca="1" si="64"/>
        <v>0</v>
      </c>
      <c r="CF30" s="51">
        <f t="shared" ca="1" si="64"/>
        <v>0</v>
      </c>
      <c r="CG30" s="51">
        <f t="shared" ca="1" si="56"/>
        <v>0</v>
      </c>
      <c r="CH30" s="51"/>
      <c r="CI30" s="195">
        <f t="shared" si="57"/>
        <v>0</v>
      </c>
      <c r="CJ30" s="195">
        <f t="shared" si="57"/>
        <v>0</v>
      </c>
      <c r="CK30" s="195">
        <f t="shared" si="57"/>
        <v>0</v>
      </c>
      <c r="CL30" s="195">
        <f t="shared" si="57"/>
        <v>0</v>
      </c>
      <c r="CM30" s="195">
        <f t="shared" si="57"/>
        <v>0</v>
      </c>
      <c r="CN30" s="195">
        <f t="shared" si="57"/>
        <v>0</v>
      </c>
      <c r="CO30" s="195">
        <f t="shared" si="57"/>
        <v>0</v>
      </c>
      <c r="CP30" s="195">
        <f t="shared" si="57"/>
        <v>0</v>
      </c>
      <c r="CQ30" s="195">
        <f t="shared" si="57"/>
        <v>0</v>
      </c>
      <c r="CR30" s="195">
        <f t="shared" si="57"/>
        <v>0</v>
      </c>
      <c r="CT30" s="107">
        <f t="shared" ref="CT30:CT55" si="65">IF(AND(P$7&lt;&gt;"",P$7=P30),1,0)</f>
        <v>0</v>
      </c>
      <c r="CU30" s="107">
        <f t="shared" ref="CU30:CU55" si="66">IF(AND(Q$7&lt;&gt;"",Q$7=Q30),1,0)</f>
        <v>0</v>
      </c>
      <c r="CV30" s="107">
        <f t="shared" ref="CV30:CV55" si="67">IF(AND(R$7&lt;&gt;"",R$7=R30),1,0)</f>
        <v>0</v>
      </c>
      <c r="CW30" s="107">
        <f t="shared" ref="CW30:CW55" si="68">IF(AND(S$7&lt;&gt;"",S$7=S30),1,0)</f>
        <v>0</v>
      </c>
      <c r="CX30" s="107">
        <f t="shared" ref="CX30:CX55" si="69">IF(AND(T$7&lt;&gt;"",T$7=T30),1,0)</f>
        <v>0</v>
      </c>
      <c r="CY30" s="107">
        <f t="shared" ref="CY30:CY55" si="70">IF(AND(U$7&lt;&gt;"",U$7=U30),1,0)</f>
        <v>0</v>
      </c>
      <c r="CZ30" s="107">
        <f t="shared" ref="CZ30:CZ55" si="71">IF(AND(V$7&lt;&gt;"",V$7=V30),1,0)</f>
        <v>0</v>
      </c>
      <c r="DA30" s="107">
        <f t="shared" ref="DA30:DA55" si="72">IF(AND(W$7&lt;&gt;"",W$7=W30),1,0)</f>
        <v>0</v>
      </c>
      <c r="DB30" s="107">
        <f t="shared" ref="DB30:DB55" si="73">IF(AND(X$7&lt;&gt;"",X$7=X30),1,0)</f>
        <v>0</v>
      </c>
      <c r="DC30" s="107">
        <f t="shared" ref="DC30:DC55" si="74">IF(AND(Y$7&lt;&gt;"",Y$7=Y30),1,0)</f>
        <v>0</v>
      </c>
      <c r="DD30" s="107">
        <f t="shared" ref="DD30:DD55" si="75">IF(AND(Z$7&lt;&gt;"",Z$7=Z30),1,0)</f>
        <v>0</v>
      </c>
      <c r="DE30" s="107">
        <f t="shared" ref="DE30:DE55" si="76">IF(AND(AA$7&lt;&gt;"",AA$7=AA30),1,0)</f>
        <v>0</v>
      </c>
      <c r="DF30" s="107">
        <f t="shared" ref="DF30:DF55" si="77">IF(AND(AB$7&lt;&gt;"",AB$7=AB30),1,0)</f>
        <v>0</v>
      </c>
      <c r="DG30" s="107">
        <f t="shared" ref="DG30:DG55" si="78">IF(AND(AC$7&lt;&gt;"",AC$7=AC30),1,0)</f>
        <v>0</v>
      </c>
      <c r="DH30" s="107">
        <f t="shared" ref="DH30:DH55" si="79">IF(AND(AD$7&lt;&gt;"",AD$7=AD30),1,0)</f>
        <v>0</v>
      </c>
      <c r="DI30" s="107">
        <f t="shared" ref="DI30:DI55" si="80">IF(AND(AE$7&lt;&gt;"",AE$7=AE30),1,0)</f>
        <v>0</v>
      </c>
      <c r="DJ30" s="107">
        <f t="shared" ref="DJ30:DJ55" si="81">IF(AND(AF$7&lt;&gt;"",AF$7=AF30),1,0)</f>
        <v>0</v>
      </c>
      <c r="DK30" s="107">
        <f t="shared" ref="DK30:DK55" si="82">IF(AND(AG$7&lt;&gt;"",AG$7=AG30),1,0)</f>
        <v>0</v>
      </c>
      <c r="DL30" s="107">
        <f t="shared" ref="DL30:DL55" si="83">IF(AND(AH$7&lt;&gt;"",AH$7=AH30),1,0)</f>
        <v>0</v>
      </c>
      <c r="DM30" s="107">
        <f t="shared" ref="DM30:DM55" si="84">IF(AND(AI$7&lt;&gt;"",AI$7=AI30),1,0)</f>
        <v>0</v>
      </c>
      <c r="DN30" s="107">
        <f t="shared" ref="DN30:DN55" si="85">IF(AND(AJ$7&lt;&gt;"",AJ$7=AJ30),1,0)</f>
        <v>0</v>
      </c>
      <c r="DO30" s="107">
        <f t="shared" ref="DO30:DO55" si="86">IF(AND(AK$7&lt;&gt;"",AK$7=AK30),1,0)</f>
        <v>0</v>
      </c>
      <c r="DP30" s="107">
        <f t="shared" ref="DP30:DP55" si="87">IF(AND(AL$7&lt;&gt;"",AL$7=AL30),1,0)</f>
        <v>0</v>
      </c>
      <c r="DQ30" s="107">
        <f t="shared" ref="DQ30:DQ55" si="88">IF(AND(AM$7&lt;&gt;"",AM$7=AM30),1,0)</f>
        <v>0</v>
      </c>
      <c r="DR30" s="107">
        <f t="shared" ref="DR30:DR55" si="89">IF(AND(AN$7&lt;&gt;"",AN$7=AN30),1,0)</f>
        <v>0</v>
      </c>
      <c r="DS30" s="107">
        <f t="shared" ref="DS30:DS55" si="90">IF(AND(AO$7&lt;&gt;"",AO$7=AO30),1,0)</f>
        <v>0</v>
      </c>
      <c r="DT30" s="107">
        <f t="shared" ref="DT30:DT55" si="91">IF(AND(AP$7&lt;&gt;"",AP$7=AP30),1,0)</f>
        <v>0</v>
      </c>
      <c r="DU30" s="107">
        <f t="shared" ref="DU30:DU55" si="92">IF(AND(AQ$7&lt;&gt;"",AQ$7=AQ30),1,0)</f>
        <v>0</v>
      </c>
      <c r="DV30" s="107">
        <f t="shared" ref="DV30:DV55" si="93">IF(AND(AR$7&lt;&gt;"",AR$7=AR30),1,0)</f>
        <v>0</v>
      </c>
      <c r="DW30" s="107">
        <f t="shared" ref="DW30:DW55" si="94">IF(AND(AS$7&lt;&gt;"",AS$7=AS30),1,0)</f>
        <v>0</v>
      </c>
      <c r="DX30" s="107">
        <f t="shared" ref="DX30:DX55" si="95">IF(AND(AT$7&lt;&gt;"",AT$7=AT30),1,0)</f>
        <v>0</v>
      </c>
      <c r="DY30" s="107">
        <f t="shared" ref="DY30:DY55" si="96">IF(AND(AU$7&lt;&gt;"",AU$7=AU30),1,0)</f>
        <v>0</v>
      </c>
      <c r="DZ30" s="107">
        <f t="shared" ref="DZ30:DZ55" si="97">IF(AND(AV$7&lt;&gt;"",AV$7=AV30),1,0)</f>
        <v>0</v>
      </c>
      <c r="EA30" s="107">
        <f t="shared" ref="EA30:EA55" si="98">IF(AND(AW$7&lt;&gt;"",AW$7=AW30),1,0)</f>
        <v>0</v>
      </c>
      <c r="EB30" s="107">
        <f t="shared" ref="EB30:EB55" si="99">IF(AND(AX$7&lt;&gt;"",AX$7=AX30),1,0)</f>
        <v>0</v>
      </c>
      <c r="EC30" s="107">
        <f t="shared" ref="EC30:EC55" si="100">IF(AND(AY$7&lt;&gt;"",AY$7=AY30),1,0)</f>
        <v>0</v>
      </c>
      <c r="ED30" s="107">
        <f t="shared" ref="ED30:ED55" si="101">IF(AND(AZ$7&lt;&gt;"",AZ$7=AZ30),1,0)</f>
        <v>0</v>
      </c>
      <c r="EE30" s="107">
        <f t="shared" ref="EE30:EE61" si="102">IF(AND(BA$7&lt;&gt;"",BA$7=BA30),1,0)</f>
        <v>0</v>
      </c>
      <c r="EF30" s="107">
        <f t="shared" ref="EF30:EF61" si="103">IF(AND(BB$7&lt;&gt;"",BB$7=BB30),1,0)</f>
        <v>0</v>
      </c>
      <c r="EG30" s="107">
        <f t="shared" ref="EG30:EG61" si="104">IF(AND(BC$7&lt;&gt;"",BC$7=BC30),1,0)</f>
        <v>0</v>
      </c>
      <c r="EH30" s="107">
        <f t="shared" si="63"/>
        <v>0</v>
      </c>
      <c r="EI30" s="107">
        <f t="shared" si="63"/>
        <v>0</v>
      </c>
      <c r="EJ30" s="107">
        <f t="shared" si="63"/>
        <v>0</v>
      </c>
      <c r="EK30" s="107">
        <f t="shared" si="63"/>
        <v>0</v>
      </c>
      <c r="EL30" s="107">
        <f t="shared" si="63"/>
        <v>0</v>
      </c>
      <c r="EM30" s="107">
        <f t="shared" si="63"/>
        <v>0</v>
      </c>
      <c r="EN30" s="107">
        <f t="shared" si="63"/>
        <v>0</v>
      </c>
      <c r="EO30" s="107">
        <f t="shared" si="63"/>
        <v>0</v>
      </c>
      <c r="EP30" s="107">
        <f t="shared" si="63"/>
        <v>0</v>
      </c>
      <c r="EQ30" s="107">
        <f t="shared" si="63"/>
        <v>0</v>
      </c>
    </row>
    <row r="31" spans="2:147" x14ac:dyDescent="0.2">
      <c r="B31" s="126">
        <f t="shared" si="7"/>
        <v>1</v>
      </c>
      <c r="C31" s="126" t="str">
        <f t="shared" ca="1" si="58"/>
        <v/>
      </c>
      <c r="D31" s="126" t="str">
        <f t="shared" ca="1" si="51"/>
        <v/>
      </c>
      <c r="E31" s="126"/>
      <c r="F31" s="127" t="str">
        <f ca="1">OFFSET(prihlasky!$H$1,$CB31,0)</f>
        <v/>
      </c>
      <c r="G31" s="127" t="str">
        <f ca="1">IF(OFFSET(prihlasky!$B$1,$CB31,0)="","",(OFFSET(prihlasky!$B$1,$CB31,0)))</f>
        <v/>
      </c>
      <c r="H31" s="127">
        <f ca="1">OFFSET(prihlasky!$I$1,$CB31,0)</f>
        <v>0</v>
      </c>
      <c r="I31" s="127" t="str">
        <f ca="1">UPPER(OFFSET(prihlasky!$A$1,$CB31,0))</f>
        <v/>
      </c>
      <c r="J31" s="127">
        <f t="shared" si="52"/>
        <v>0</v>
      </c>
      <c r="K31" s="159">
        <f t="shared" si="61"/>
        <v>0</v>
      </c>
      <c r="L31" s="131">
        <f t="shared" ca="1" si="53"/>
        <v>0</v>
      </c>
      <c r="M31" s="130" t="str">
        <f ca="1">IF(OR(K31=0,ISERROR(MATCH(I31,TKoef!E:E,0))),"",MATCH(I31,TKoef!E:E,0)-1)</f>
        <v/>
      </c>
      <c r="N31" s="129" t="str">
        <f ca="1">IF(M31="","",OFFSET(TKoef!$B$1,M31,0))</f>
        <v/>
      </c>
      <c r="O31" s="22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61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71">
        <f t="shared" si="54"/>
        <v>0</v>
      </c>
      <c r="BZ31" s="26">
        <f t="shared" si="55"/>
        <v>0</v>
      </c>
      <c r="CB31" s="39">
        <v>23</v>
      </c>
      <c r="CC31" s="16">
        <f t="shared" si="62"/>
        <v>0</v>
      </c>
      <c r="CD31" s="51">
        <f t="shared" ca="1" si="64"/>
        <v>0</v>
      </c>
      <c r="CE31" s="51">
        <f t="shared" ca="1" si="64"/>
        <v>0</v>
      </c>
      <c r="CF31" s="51">
        <f t="shared" ca="1" si="64"/>
        <v>0</v>
      </c>
      <c r="CG31" s="51">
        <f t="shared" ca="1" si="56"/>
        <v>0</v>
      </c>
      <c r="CH31" s="51"/>
      <c r="CI31" s="195">
        <f t="shared" si="57"/>
        <v>0</v>
      </c>
      <c r="CJ31" s="195">
        <f t="shared" si="57"/>
        <v>0</v>
      </c>
      <c r="CK31" s="195">
        <f t="shared" si="57"/>
        <v>0</v>
      </c>
      <c r="CL31" s="195">
        <f t="shared" si="57"/>
        <v>0</v>
      </c>
      <c r="CM31" s="195">
        <f t="shared" si="57"/>
        <v>0</v>
      </c>
      <c r="CN31" s="195">
        <f t="shared" si="57"/>
        <v>0</v>
      </c>
      <c r="CO31" s="195">
        <f t="shared" si="57"/>
        <v>0</v>
      </c>
      <c r="CP31" s="195">
        <f t="shared" si="57"/>
        <v>0</v>
      </c>
      <c r="CQ31" s="195">
        <f t="shared" si="57"/>
        <v>0</v>
      </c>
      <c r="CR31" s="195">
        <f t="shared" si="57"/>
        <v>0</v>
      </c>
      <c r="CT31" s="107">
        <f t="shared" si="65"/>
        <v>0</v>
      </c>
      <c r="CU31" s="107">
        <f t="shared" si="66"/>
        <v>0</v>
      </c>
      <c r="CV31" s="107">
        <f t="shared" si="67"/>
        <v>0</v>
      </c>
      <c r="CW31" s="107">
        <f t="shared" si="68"/>
        <v>0</v>
      </c>
      <c r="CX31" s="107">
        <f t="shared" si="69"/>
        <v>0</v>
      </c>
      <c r="CY31" s="107">
        <f t="shared" si="70"/>
        <v>0</v>
      </c>
      <c r="CZ31" s="107">
        <f t="shared" si="71"/>
        <v>0</v>
      </c>
      <c r="DA31" s="107">
        <f t="shared" si="72"/>
        <v>0</v>
      </c>
      <c r="DB31" s="107">
        <f t="shared" si="73"/>
        <v>0</v>
      </c>
      <c r="DC31" s="107">
        <f t="shared" si="74"/>
        <v>0</v>
      </c>
      <c r="DD31" s="107">
        <f t="shared" si="75"/>
        <v>0</v>
      </c>
      <c r="DE31" s="107">
        <f t="shared" si="76"/>
        <v>0</v>
      </c>
      <c r="DF31" s="107">
        <f t="shared" si="77"/>
        <v>0</v>
      </c>
      <c r="DG31" s="107">
        <f t="shared" si="78"/>
        <v>0</v>
      </c>
      <c r="DH31" s="107">
        <f t="shared" si="79"/>
        <v>0</v>
      </c>
      <c r="DI31" s="107">
        <f t="shared" si="80"/>
        <v>0</v>
      </c>
      <c r="DJ31" s="107">
        <f t="shared" si="81"/>
        <v>0</v>
      </c>
      <c r="DK31" s="107">
        <f t="shared" si="82"/>
        <v>0</v>
      </c>
      <c r="DL31" s="107">
        <f t="shared" si="83"/>
        <v>0</v>
      </c>
      <c r="DM31" s="107">
        <f t="shared" si="84"/>
        <v>0</v>
      </c>
      <c r="DN31" s="107">
        <f t="shared" si="85"/>
        <v>0</v>
      </c>
      <c r="DO31" s="107">
        <f t="shared" si="86"/>
        <v>0</v>
      </c>
      <c r="DP31" s="107">
        <f t="shared" si="87"/>
        <v>0</v>
      </c>
      <c r="DQ31" s="107">
        <f t="shared" si="88"/>
        <v>0</v>
      </c>
      <c r="DR31" s="107">
        <f t="shared" si="89"/>
        <v>0</v>
      </c>
      <c r="DS31" s="107">
        <f t="shared" si="90"/>
        <v>0</v>
      </c>
      <c r="DT31" s="107">
        <f t="shared" si="91"/>
        <v>0</v>
      </c>
      <c r="DU31" s="107">
        <f t="shared" si="92"/>
        <v>0</v>
      </c>
      <c r="DV31" s="107">
        <f t="shared" si="93"/>
        <v>0</v>
      </c>
      <c r="DW31" s="107">
        <f t="shared" si="94"/>
        <v>0</v>
      </c>
      <c r="DX31" s="107">
        <f t="shared" si="95"/>
        <v>0</v>
      </c>
      <c r="DY31" s="107">
        <f t="shared" si="96"/>
        <v>0</v>
      </c>
      <c r="DZ31" s="107">
        <f t="shared" si="97"/>
        <v>0</v>
      </c>
      <c r="EA31" s="107">
        <f t="shared" si="98"/>
        <v>0</v>
      </c>
      <c r="EB31" s="107">
        <f t="shared" si="99"/>
        <v>0</v>
      </c>
      <c r="EC31" s="107">
        <f t="shared" si="100"/>
        <v>0</v>
      </c>
      <c r="ED31" s="107">
        <f t="shared" si="101"/>
        <v>0</v>
      </c>
      <c r="EE31" s="107">
        <f t="shared" si="102"/>
        <v>0</v>
      </c>
      <c r="EF31" s="107">
        <f t="shared" si="103"/>
        <v>0</v>
      </c>
      <c r="EG31" s="107">
        <f t="shared" si="104"/>
        <v>0</v>
      </c>
      <c r="EH31" s="107">
        <f t="shared" si="63"/>
        <v>0</v>
      </c>
      <c r="EI31" s="107">
        <f t="shared" si="63"/>
        <v>0</v>
      </c>
      <c r="EJ31" s="107">
        <f t="shared" si="63"/>
        <v>0</v>
      </c>
      <c r="EK31" s="107">
        <f t="shared" si="63"/>
        <v>0</v>
      </c>
      <c r="EL31" s="107">
        <f t="shared" si="63"/>
        <v>0</v>
      </c>
      <c r="EM31" s="107">
        <f t="shared" si="63"/>
        <v>0</v>
      </c>
      <c r="EN31" s="107">
        <f t="shared" si="63"/>
        <v>0</v>
      </c>
      <c r="EO31" s="107">
        <f t="shared" si="63"/>
        <v>0</v>
      </c>
      <c r="EP31" s="107">
        <f t="shared" si="63"/>
        <v>0</v>
      </c>
      <c r="EQ31" s="107">
        <f t="shared" si="63"/>
        <v>0</v>
      </c>
    </row>
    <row r="32" spans="2:147" x14ac:dyDescent="0.2">
      <c r="B32" s="126">
        <f t="shared" si="7"/>
        <v>1</v>
      </c>
      <c r="C32" s="126" t="str">
        <f t="shared" ca="1" si="58"/>
        <v/>
      </c>
      <c r="D32" s="126" t="str">
        <f t="shared" ca="1" si="51"/>
        <v/>
      </c>
      <c r="E32" s="126"/>
      <c r="F32" s="127" t="str">
        <f ca="1">OFFSET(prihlasky!$H$1,$CB32,0)</f>
        <v/>
      </c>
      <c r="G32" s="127" t="str">
        <f ca="1">IF(OFFSET(prihlasky!$B$1,$CB32,0)="","",(OFFSET(prihlasky!$B$1,$CB32,0)))</f>
        <v/>
      </c>
      <c r="H32" s="127">
        <f ca="1">OFFSET(prihlasky!$I$1,$CB32,0)</f>
        <v>0</v>
      </c>
      <c r="I32" s="127" t="str">
        <f ca="1">UPPER(OFFSET(prihlasky!$A$1,$CB32,0))</f>
        <v/>
      </c>
      <c r="J32" s="127">
        <f t="shared" si="52"/>
        <v>0</v>
      </c>
      <c r="K32" s="159">
        <f t="shared" si="61"/>
        <v>0</v>
      </c>
      <c r="L32" s="131">
        <f t="shared" ca="1" si="53"/>
        <v>0</v>
      </c>
      <c r="M32" s="130" t="str">
        <f ca="1">IF(OR(K32=0,ISERROR(MATCH(I32,TKoef!E:E,0))),"",MATCH(I32,TKoef!E:E,0)-1)</f>
        <v/>
      </c>
      <c r="N32" s="129" t="str">
        <f ca="1">IF(M32="","",OFFSET(TKoef!$B$1,M32,0))</f>
        <v/>
      </c>
      <c r="O32" s="22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61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71">
        <f t="shared" si="54"/>
        <v>0</v>
      </c>
      <c r="BZ32" s="26">
        <f t="shared" si="55"/>
        <v>0</v>
      </c>
      <c r="CB32" s="39">
        <v>24</v>
      </c>
      <c r="CC32" s="16">
        <f t="shared" si="62"/>
        <v>0</v>
      </c>
      <c r="CD32" s="51">
        <f t="shared" ca="1" si="64"/>
        <v>0</v>
      </c>
      <c r="CE32" s="51">
        <f t="shared" ca="1" si="64"/>
        <v>0</v>
      </c>
      <c r="CF32" s="51">
        <f t="shared" ca="1" si="64"/>
        <v>0</v>
      </c>
      <c r="CG32" s="51">
        <f t="shared" ca="1" si="56"/>
        <v>0</v>
      </c>
      <c r="CH32" s="51"/>
      <c r="CI32" s="195">
        <f t="shared" si="57"/>
        <v>0</v>
      </c>
      <c r="CJ32" s="195">
        <f t="shared" si="57"/>
        <v>0</v>
      </c>
      <c r="CK32" s="195">
        <f t="shared" si="57"/>
        <v>0</v>
      </c>
      <c r="CL32" s="195">
        <f t="shared" si="57"/>
        <v>0</v>
      </c>
      <c r="CM32" s="195">
        <f t="shared" si="57"/>
        <v>0</v>
      </c>
      <c r="CN32" s="195">
        <f t="shared" si="57"/>
        <v>0</v>
      </c>
      <c r="CO32" s="195">
        <f t="shared" si="57"/>
        <v>0</v>
      </c>
      <c r="CP32" s="195">
        <f t="shared" si="57"/>
        <v>0</v>
      </c>
      <c r="CQ32" s="195">
        <f t="shared" si="57"/>
        <v>0</v>
      </c>
      <c r="CR32" s="195">
        <f t="shared" si="57"/>
        <v>0</v>
      </c>
      <c r="CT32" s="107">
        <f t="shared" si="65"/>
        <v>0</v>
      </c>
      <c r="CU32" s="107">
        <f t="shared" si="66"/>
        <v>0</v>
      </c>
      <c r="CV32" s="107">
        <f t="shared" si="67"/>
        <v>0</v>
      </c>
      <c r="CW32" s="107">
        <f t="shared" si="68"/>
        <v>0</v>
      </c>
      <c r="CX32" s="107">
        <f t="shared" si="69"/>
        <v>0</v>
      </c>
      <c r="CY32" s="107">
        <f t="shared" si="70"/>
        <v>0</v>
      </c>
      <c r="CZ32" s="107">
        <f t="shared" si="71"/>
        <v>0</v>
      </c>
      <c r="DA32" s="107">
        <f t="shared" si="72"/>
        <v>0</v>
      </c>
      <c r="DB32" s="107">
        <f t="shared" si="73"/>
        <v>0</v>
      </c>
      <c r="DC32" s="107">
        <f t="shared" si="74"/>
        <v>0</v>
      </c>
      <c r="DD32" s="107">
        <f t="shared" si="75"/>
        <v>0</v>
      </c>
      <c r="DE32" s="107">
        <f t="shared" si="76"/>
        <v>0</v>
      </c>
      <c r="DF32" s="107">
        <f t="shared" si="77"/>
        <v>0</v>
      </c>
      <c r="DG32" s="107">
        <f t="shared" si="78"/>
        <v>0</v>
      </c>
      <c r="DH32" s="107">
        <f t="shared" si="79"/>
        <v>0</v>
      </c>
      <c r="DI32" s="107">
        <f t="shared" si="80"/>
        <v>0</v>
      </c>
      <c r="DJ32" s="107">
        <f t="shared" si="81"/>
        <v>0</v>
      </c>
      <c r="DK32" s="107">
        <f t="shared" si="82"/>
        <v>0</v>
      </c>
      <c r="DL32" s="107">
        <f t="shared" si="83"/>
        <v>0</v>
      </c>
      <c r="DM32" s="107">
        <f t="shared" si="84"/>
        <v>0</v>
      </c>
      <c r="DN32" s="107">
        <f t="shared" si="85"/>
        <v>0</v>
      </c>
      <c r="DO32" s="107">
        <f t="shared" si="86"/>
        <v>0</v>
      </c>
      <c r="DP32" s="107">
        <f t="shared" si="87"/>
        <v>0</v>
      </c>
      <c r="DQ32" s="107">
        <f t="shared" si="88"/>
        <v>0</v>
      </c>
      <c r="DR32" s="107">
        <f t="shared" si="89"/>
        <v>0</v>
      </c>
      <c r="DS32" s="107">
        <f t="shared" si="90"/>
        <v>0</v>
      </c>
      <c r="DT32" s="107">
        <f t="shared" si="91"/>
        <v>0</v>
      </c>
      <c r="DU32" s="107">
        <f t="shared" si="92"/>
        <v>0</v>
      </c>
      <c r="DV32" s="107">
        <f t="shared" si="93"/>
        <v>0</v>
      </c>
      <c r="DW32" s="107">
        <f t="shared" si="94"/>
        <v>0</v>
      </c>
      <c r="DX32" s="107">
        <f t="shared" si="95"/>
        <v>0</v>
      </c>
      <c r="DY32" s="107">
        <f t="shared" si="96"/>
        <v>0</v>
      </c>
      <c r="DZ32" s="107">
        <f t="shared" si="97"/>
        <v>0</v>
      </c>
      <c r="EA32" s="107">
        <f t="shared" si="98"/>
        <v>0</v>
      </c>
      <c r="EB32" s="107">
        <f t="shared" si="99"/>
        <v>0</v>
      </c>
      <c r="EC32" s="107">
        <f t="shared" si="100"/>
        <v>0</v>
      </c>
      <c r="ED32" s="107">
        <f t="shared" si="101"/>
        <v>0</v>
      </c>
      <c r="EE32" s="107">
        <f t="shared" si="102"/>
        <v>0</v>
      </c>
      <c r="EF32" s="107">
        <f t="shared" si="103"/>
        <v>0</v>
      </c>
      <c r="EG32" s="107">
        <f t="shared" si="104"/>
        <v>0</v>
      </c>
      <c r="EH32" s="107">
        <f t="shared" si="63"/>
        <v>0</v>
      </c>
      <c r="EI32" s="107">
        <f t="shared" si="63"/>
        <v>0</v>
      </c>
      <c r="EJ32" s="107">
        <f t="shared" si="63"/>
        <v>0</v>
      </c>
      <c r="EK32" s="107">
        <f t="shared" si="63"/>
        <v>0</v>
      </c>
      <c r="EL32" s="107">
        <f t="shared" si="63"/>
        <v>0</v>
      </c>
      <c r="EM32" s="107">
        <f t="shared" si="63"/>
        <v>0</v>
      </c>
      <c r="EN32" s="107">
        <f t="shared" si="63"/>
        <v>0</v>
      </c>
      <c r="EO32" s="107">
        <f t="shared" si="63"/>
        <v>0</v>
      </c>
      <c r="EP32" s="107">
        <f t="shared" si="63"/>
        <v>0</v>
      </c>
      <c r="EQ32" s="107">
        <f t="shared" si="63"/>
        <v>0</v>
      </c>
    </row>
    <row r="33" spans="2:147" x14ac:dyDescent="0.2">
      <c r="B33" s="126">
        <f t="shared" si="7"/>
        <v>1</v>
      </c>
      <c r="C33" s="126" t="str">
        <f t="shared" ca="1" si="58"/>
        <v/>
      </c>
      <c r="D33" s="126" t="str">
        <f t="shared" ca="1" si="51"/>
        <v/>
      </c>
      <c r="E33" s="126"/>
      <c r="F33" s="127" t="str">
        <f ca="1">OFFSET(prihlasky!$H$1,$CB33,0)</f>
        <v/>
      </c>
      <c r="G33" s="127" t="str">
        <f ca="1">IF(OFFSET(prihlasky!$B$1,$CB33,0)="","",(OFFSET(prihlasky!$B$1,$CB33,0)))</f>
        <v/>
      </c>
      <c r="H33" s="127">
        <f ca="1">OFFSET(prihlasky!$I$1,$CB33,0)</f>
        <v>0</v>
      </c>
      <c r="I33" s="127" t="str">
        <f ca="1">UPPER(OFFSET(prihlasky!$A$1,$CB33,0))</f>
        <v/>
      </c>
      <c r="J33" s="127">
        <f t="shared" si="52"/>
        <v>0</v>
      </c>
      <c r="K33" s="159">
        <f t="shared" si="61"/>
        <v>0</v>
      </c>
      <c r="L33" s="131">
        <f t="shared" ca="1" si="53"/>
        <v>0</v>
      </c>
      <c r="M33" s="130" t="str">
        <f ca="1">IF(OR(K33=0,ISERROR(MATCH(I33,TKoef!E:E,0))),"",MATCH(I33,TKoef!E:E,0)-1)</f>
        <v/>
      </c>
      <c r="N33" s="129" t="str">
        <f ca="1">IF(M33="","",OFFSET(TKoef!$B$1,M33,0))</f>
        <v/>
      </c>
      <c r="O33" s="22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61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71">
        <f t="shared" si="54"/>
        <v>0</v>
      </c>
      <c r="BZ33" s="26">
        <f t="shared" si="55"/>
        <v>0</v>
      </c>
      <c r="CB33" s="39">
        <v>25</v>
      </c>
      <c r="CC33" s="16">
        <f t="shared" si="62"/>
        <v>0</v>
      </c>
      <c r="CD33" s="51">
        <f t="shared" ca="1" si="64"/>
        <v>0</v>
      </c>
      <c r="CE33" s="51">
        <f t="shared" ca="1" si="64"/>
        <v>0</v>
      </c>
      <c r="CF33" s="51">
        <f t="shared" ca="1" si="64"/>
        <v>0</v>
      </c>
      <c r="CG33" s="51">
        <f t="shared" ca="1" si="56"/>
        <v>0</v>
      </c>
      <c r="CH33" s="51"/>
      <c r="CI33" s="195">
        <f t="shared" si="57"/>
        <v>0</v>
      </c>
      <c r="CJ33" s="195">
        <f t="shared" si="57"/>
        <v>0</v>
      </c>
      <c r="CK33" s="195">
        <f t="shared" si="57"/>
        <v>0</v>
      </c>
      <c r="CL33" s="195">
        <f t="shared" si="57"/>
        <v>0</v>
      </c>
      <c r="CM33" s="195">
        <f t="shared" si="57"/>
        <v>0</v>
      </c>
      <c r="CN33" s="195">
        <f t="shared" si="57"/>
        <v>0</v>
      </c>
      <c r="CO33" s="195">
        <f t="shared" si="57"/>
        <v>0</v>
      </c>
      <c r="CP33" s="195">
        <f t="shared" si="57"/>
        <v>0</v>
      </c>
      <c r="CQ33" s="195">
        <f t="shared" si="57"/>
        <v>0</v>
      </c>
      <c r="CR33" s="195">
        <f t="shared" si="57"/>
        <v>0</v>
      </c>
      <c r="CT33" s="107">
        <f t="shared" si="65"/>
        <v>0</v>
      </c>
      <c r="CU33" s="107">
        <f t="shared" si="66"/>
        <v>0</v>
      </c>
      <c r="CV33" s="107">
        <f t="shared" si="67"/>
        <v>0</v>
      </c>
      <c r="CW33" s="107">
        <f t="shared" si="68"/>
        <v>0</v>
      </c>
      <c r="CX33" s="107">
        <f t="shared" si="69"/>
        <v>0</v>
      </c>
      <c r="CY33" s="107">
        <f t="shared" si="70"/>
        <v>0</v>
      </c>
      <c r="CZ33" s="107">
        <f t="shared" si="71"/>
        <v>0</v>
      </c>
      <c r="DA33" s="107">
        <f t="shared" si="72"/>
        <v>0</v>
      </c>
      <c r="DB33" s="107">
        <f t="shared" si="73"/>
        <v>0</v>
      </c>
      <c r="DC33" s="107">
        <f t="shared" si="74"/>
        <v>0</v>
      </c>
      <c r="DD33" s="107">
        <f t="shared" si="75"/>
        <v>0</v>
      </c>
      <c r="DE33" s="107">
        <f t="shared" si="76"/>
        <v>0</v>
      </c>
      <c r="DF33" s="107">
        <f t="shared" si="77"/>
        <v>0</v>
      </c>
      <c r="DG33" s="107">
        <f t="shared" si="78"/>
        <v>0</v>
      </c>
      <c r="DH33" s="107">
        <f t="shared" si="79"/>
        <v>0</v>
      </c>
      <c r="DI33" s="107">
        <f t="shared" si="80"/>
        <v>0</v>
      </c>
      <c r="DJ33" s="107">
        <f t="shared" si="81"/>
        <v>0</v>
      </c>
      <c r="DK33" s="107">
        <f t="shared" si="82"/>
        <v>0</v>
      </c>
      <c r="DL33" s="107">
        <f t="shared" si="83"/>
        <v>0</v>
      </c>
      <c r="DM33" s="107">
        <f t="shared" si="84"/>
        <v>0</v>
      </c>
      <c r="DN33" s="107">
        <f t="shared" si="85"/>
        <v>0</v>
      </c>
      <c r="DO33" s="107">
        <f t="shared" si="86"/>
        <v>0</v>
      </c>
      <c r="DP33" s="107">
        <f t="shared" si="87"/>
        <v>0</v>
      </c>
      <c r="DQ33" s="107">
        <f t="shared" si="88"/>
        <v>0</v>
      </c>
      <c r="DR33" s="107">
        <f t="shared" si="89"/>
        <v>0</v>
      </c>
      <c r="DS33" s="107">
        <f t="shared" si="90"/>
        <v>0</v>
      </c>
      <c r="DT33" s="107">
        <f t="shared" si="91"/>
        <v>0</v>
      </c>
      <c r="DU33" s="107">
        <f t="shared" si="92"/>
        <v>0</v>
      </c>
      <c r="DV33" s="107">
        <f t="shared" si="93"/>
        <v>0</v>
      </c>
      <c r="DW33" s="107">
        <f t="shared" si="94"/>
        <v>0</v>
      </c>
      <c r="DX33" s="107">
        <f t="shared" si="95"/>
        <v>0</v>
      </c>
      <c r="DY33" s="107">
        <f t="shared" si="96"/>
        <v>0</v>
      </c>
      <c r="DZ33" s="107">
        <f t="shared" si="97"/>
        <v>0</v>
      </c>
      <c r="EA33" s="107">
        <f t="shared" si="98"/>
        <v>0</v>
      </c>
      <c r="EB33" s="107">
        <f t="shared" si="99"/>
        <v>0</v>
      </c>
      <c r="EC33" s="107">
        <f t="shared" si="100"/>
        <v>0</v>
      </c>
      <c r="ED33" s="107">
        <f t="shared" si="101"/>
        <v>0</v>
      </c>
      <c r="EE33" s="107">
        <f t="shared" si="102"/>
        <v>0</v>
      </c>
      <c r="EF33" s="107">
        <f t="shared" si="103"/>
        <v>0</v>
      </c>
      <c r="EG33" s="107">
        <f t="shared" si="104"/>
        <v>0</v>
      </c>
      <c r="EH33" s="107">
        <f t="shared" si="63"/>
        <v>0</v>
      </c>
      <c r="EI33" s="107">
        <f t="shared" si="63"/>
        <v>0</v>
      </c>
      <c r="EJ33" s="107">
        <f t="shared" si="63"/>
        <v>0</v>
      </c>
      <c r="EK33" s="107">
        <f t="shared" si="63"/>
        <v>0</v>
      </c>
      <c r="EL33" s="107">
        <f t="shared" si="63"/>
        <v>0</v>
      </c>
      <c r="EM33" s="107">
        <f t="shared" si="63"/>
        <v>0</v>
      </c>
      <c r="EN33" s="107">
        <f t="shared" si="63"/>
        <v>0</v>
      </c>
      <c r="EO33" s="107">
        <f t="shared" si="63"/>
        <v>0</v>
      </c>
      <c r="EP33" s="107">
        <f t="shared" si="63"/>
        <v>0</v>
      </c>
      <c r="EQ33" s="107">
        <f t="shared" si="63"/>
        <v>0</v>
      </c>
    </row>
    <row r="34" spans="2:147" x14ac:dyDescent="0.2">
      <c r="B34" s="126">
        <f t="shared" si="7"/>
        <v>1</v>
      </c>
      <c r="C34" s="126" t="str">
        <f t="shared" ca="1" si="58"/>
        <v/>
      </c>
      <c r="D34" s="126" t="str">
        <f t="shared" ca="1" si="51"/>
        <v/>
      </c>
      <c r="E34" s="126"/>
      <c r="F34" s="127" t="str">
        <f ca="1">OFFSET(prihlasky!$H$1,$CB34,0)</f>
        <v/>
      </c>
      <c r="G34" s="127" t="str">
        <f ca="1">IF(OFFSET(prihlasky!$B$1,$CB34,0)="","",(OFFSET(prihlasky!$B$1,$CB34,0)))</f>
        <v/>
      </c>
      <c r="H34" s="127">
        <f ca="1">OFFSET(prihlasky!$I$1,$CB34,0)</f>
        <v>0</v>
      </c>
      <c r="I34" s="127" t="str">
        <f ca="1">UPPER(OFFSET(prihlasky!$A$1,$CB34,0))</f>
        <v/>
      </c>
      <c r="J34" s="127">
        <f t="shared" si="52"/>
        <v>0</v>
      </c>
      <c r="K34" s="159">
        <f t="shared" si="61"/>
        <v>0</v>
      </c>
      <c r="L34" s="131">
        <f t="shared" ca="1" si="53"/>
        <v>0</v>
      </c>
      <c r="M34" s="130" t="str">
        <f ca="1">IF(OR(K34=0,ISERROR(MATCH(I34,TKoef!E:E,0))),"",MATCH(I34,TKoef!E:E,0)-1)</f>
        <v/>
      </c>
      <c r="N34" s="129" t="str">
        <f ca="1">IF(M34="","",OFFSET(TKoef!$B$1,M34,0))</f>
        <v/>
      </c>
      <c r="O34" s="22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61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71">
        <f t="shared" si="54"/>
        <v>0</v>
      </c>
      <c r="BZ34" s="26">
        <f t="shared" si="55"/>
        <v>0</v>
      </c>
      <c r="CB34" s="39">
        <v>26</v>
      </c>
      <c r="CC34" s="16">
        <f t="shared" si="62"/>
        <v>0</v>
      </c>
      <c r="CD34" s="51">
        <f t="shared" ca="1" si="64"/>
        <v>0</v>
      </c>
      <c r="CE34" s="51">
        <f t="shared" ca="1" si="64"/>
        <v>0</v>
      </c>
      <c r="CF34" s="51">
        <f t="shared" ca="1" si="64"/>
        <v>0</v>
      </c>
      <c r="CG34" s="51">
        <f t="shared" ca="1" si="56"/>
        <v>0</v>
      </c>
      <c r="CH34" s="51"/>
      <c r="CI34" s="195">
        <f t="shared" si="57"/>
        <v>0</v>
      </c>
      <c r="CJ34" s="195">
        <f t="shared" si="57"/>
        <v>0</v>
      </c>
      <c r="CK34" s="195">
        <f t="shared" si="57"/>
        <v>0</v>
      </c>
      <c r="CL34" s="195">
        <f t="shared" si="57"/>
        <v>0</v>
      </c>
      <c r="CM34" s="195">
        <f t="shared" si="57"/>
        <v>0</v>
      </c>
      <c r="CN34" s="195">
        <f t="shared" si="57"/>
        <v>0</v>
      </c>
      <c r="CO34" s="195">
        <f t="shared" si="57"/>
        <v>0</v>
      </c>
      <c r="CP34" s="195">
        <f t="shared" si="57"/>
        <v>0</v>
      </c>
      <c r="CQ34" s="195">
        <f t="shared" si="57"/>
        <v>0</v>
      </c>
      <c r="CR34" s="195">
        <f t="shared" si="57"/>
        <v>0</v>
      </c>
      <c r="CT34" s="107">
        <f t="shared" si="65"/>
        <v>0</v>
      </c>
      <c r="CU34" s="107">
        <f t="shared" si="66"/>
        <v>0</v>
      </c>
      <c r="CV34" s="107">
        <f t="shared" si="67"/>
        <v>0</v>
      </c>
      <c r="CW34" s="107">
        <f t="shared" si="68"/>
        <v>0</v>
      </c>
      <c r="CX34" s="107">
        <f t="shared" si="69"/>
        <v>0</v>
      </c>
      <c r="CY34" s="107">
        <f t="shared" si="70"/>
        <v>0</v>
      </c>
      <c r="CZ34" s="107">
        <f t="shared" si="71"/>
        <v>0</v>
      </c>
      <c r="DA34" s="107">
        <f t="shared" si="72"/>
        <v>0</v>
      </c>
      <c r="DB34" s="107">
        <f t="shared" si="73"/>
        <v>0</v>
      </c>
      <c r="DC34" s="107">
        <f t="shared" si="74"/>
        <v>0</v>
      </c>
      <c r="DD34" s="107">
        <f t="shared" si="75"/>
        <v>0</v>
      </c>
      <c r="DE34" s="107">
        <f t="shared" si="76"/>
        <v>0</v>
      </c>
      <c r="DF34" s="107">
        <f t="shared" si="77"/>
        <v>0</v>
      </c>
      <c r="DG34" s="107">
        <f t="shared" si="78"/>
        <v>0</v>
      </c>
      <c r="DH34" s="107">
        <f t="shared" si="79"/>
        <v>0</v>
      </c>
      <c r="DI34" s="107">
        <f t="shared" si="80"/>
        <v>0</v>
      </c>
      <c r="DJ34" s="107">
        <f t="shared" si="81"/>
        <v>0</v>
      </c>
      <c r="DK34" s="107">
        <f t="shared" si="82"/>
        <v>0</v>
      </c>
      <c r="DL34" s="107">
        <f t="shared" si="83"/>
        <v>0</v>
      </c>
      <c r="DM34" s="107">
        <f t="shared" si="84"/>
        <v>0</v>
      </c>
      <c r="DN34" s="107">
        <f t="shared" si="85"/>
        <v>0</v>
      </c>
      <c r="DO34" s="107">
        <f t="shared" si="86"/>
        <v>0</v>
      </c>
      <c r="DP34" s="107">
        <f t="shared" si="87"/>
        <v>0</v>
      </c>
      <c r="DQ34" s="107">
        <f t="shared" si="88"/>
        <v>0</v>
      </c>
      <c r="DR34" s="107">
        <f t="shared" si="89"/>
        <v>0</v>
      </c>
      <c r="DS34" s="107">
        <f t="shared" si="90"/>
        <v>0</v>
      </c>
      <c r="DT34" s="107">
        <f t="shared" si="91"/>
        <v>0</v>
      </c>
      <c r="DU34" s="107">
        <f t="shared" si="92"/>
        <v>0</v>
      </c>
      <c r="DV34" s="107">
        <f t="shared" si="93"/>
        <v>0</v>
      </c>
      <c r="DW34" s="107">
        <f t="shared" si="94"/>
        <v>0</v>
      </c>
      <c r="DX34" s="107">
        <f t="shared" si="95"/>
        <v>0</v>
      </c>
      <c r="DY34" s="107">
        <f t="shared" si="96"/>
        <v>0</v>
      </c>
      <c r="DZ34" s="107">
        <f t="shared" si="97"/>
        <v>0</v>
      </c>
      <c r="EA34" s="107">
        <f t="shared" si="98"/>
        <v>0</v>
      </c>
      <c r="EB34" s="107">
        <f t="shared" si="99"/>
        <v>0</v>
      </c>
      <c r="EC34" s="107">
        <f t="shared" si="100"/>
        <v>0</v>
      </c>
      <c r="ED34" s="107">
        <f t="shared" si="101"/>
        <v>0</v>
      </c>
      <c r="EE34" s="107">
        <f t="shared" si="102"/>
        <v>0</v>
      </c>
      <c r="EF34" s="107">
        <f t="shared" si="103"/>
        <v>0</v>
      </c>
      <c r="EG34" s="107">
        <f t="shared" si="104"/>
        <v>0</v>
      </c>
      <c r="EH34" s="107">
        <f t="shared" si="63"/>
        <v>0</v>
      </c>
      <c r="EI34" s="107">
        <f t="shared" si="63"/>
        <v>0</v>
      </c>
      <c r="EJ34" s="107">
        <f t="shared" si="63"/>
        <v>0</v>
      </c>
      <c r="EK34" s="107">
        <f t="shared" si="63"/>
        <v>0</v>
      </c>
      <c r="EL34" s="107">
        <f t="shared" si="63"/>
        <v>0</v>
      </c>
      <c r="EM34" s="107">
        <f t="shared" si="63"/>
        <v>0</v>
      </c>
      <c r="EN34" s="107">
        <f t="shared" si="63"/>
        <v>0</v>
      </c>
      <c r="EO34" s="107">
        <f t="shared" si="63"/>
        <v>0</v>
      </c>
      <c r="EP34" s="107">
        <f t="shared" si="63"/>
        <v>0</v>
      </c>
      <c r="EQ34" s="107">
        <f t="shared" si="63"/>
        <v>0</v>
      </c>
    </row>
    <row r="35" spans="2:147" x14ac:dyDescent="0.2">
      <c r="B35" s="126">
        <f t="shared" si="7"/>
        <v>1</v>
      </c>
      <c r="C35" s="126" t="str">
        <f t="shared" ca="1" si="58"/>
        <v/>
      </c>
      <c r="D35" s="126" t="str">
        <f t="shared" ca="1" si="51"/>
        <v/>
      </c>
      <c r="E35" s="126"/>
      <c r="F35" s="127" t="str">
        <f ca="1">OFFSET(prihlasky!$H$1,$CB35,0)</f>
        <v/>
      </c>
      <c r="G35" s="127" t="str">
        <f ca="1">IF(OFFSET(prihlasky!$B$1,$CB35,0)="","",(OFFSET(prihlasky!$B$1,$CB35,0)))</f>
        <v/>
      </c>
      <c r="H35" s="127">
        <f ca="1">OFFSET(prihlasky!$I$1,$CB35,0)</f>
        <v>0</v>
      </c>
      <c r="I35" s="127" t="str">
        <f ca="1">UPPER(OFFSET(prihlasky!$A$1,$CB35,0))</f>
        <v/>
      </c>
      <c r="J35" s="127">
        <f t="shared" si="52"/>
        <v>0</v>
      </c>
      <c r="K35" s="159">
        <f t="shared" si="61"/>
        <v>0</v>
      </c>
      <c r="L35" s="131">
        <f t="shared" ca="1" si="53"/>
        <v>0</v>
      </c>
      <c r="M35" s="130" t="str">
        <f ca="1">IF(OR(K35=0,ISERROR(MATCH(I35,TKoef!E:E,0))),"",MATCH(I35,TKoef!E:E,0)-1)</f>
        <v/>
      </c>
      <c r="N35" s="129" t="str">
        <f ca="1">IF(M35="","",OFFSET(TKoef!$B$1,M35,0))</f>
        <v/>
      </c>
      <c r="O35" s="22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61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71">
        <f t="shared" si="54"/>
        <v>0</v>
      </c>
      <c r="BZ35" s="26">
        <f t="shared" si="55"/>
        <v>0</v>
      </c>
      <c r="CB35" s="39">
        <v>27</v>
      </c>
      <c r="CC35" s="16">
        <f t="shared" si="62"/>
        <v>0</v>
      </c>
      <c r="CD35" s="51">
        <f t="shared" ca="1" si="64"/>
        <v>0</v>
      </c>
      <c r="CE35" s="51">
        <f t="shared" ca="1" si="64"/>
        <v>0</v>
      </c>
      <c r="CF35" s="51">
        <f t="shared" ca="1" si="64"/>
        <v>0</v>
      </c>
      <c r="CG35" s="51">
        <f t="shared" ca="1" si="56"/>
        <v>0</v>
      </c>
      <c r="CH35" s="51"/>
      <c r="CI35" s="195">
        <f t="shared" si="57"/>
        <v>0</v>
      </c>
      <c r="CJ35" s="195">
        <f t="shared" si="57"/>
        <v>0</v>
      </c>
      <c r="CK35" s="195">
        <f t="shared" si="57"/>
        <v>0</v>
      </c>
      <c r="CL35" s="195">
        <f t="shared" si="57"/>
        <v>0</v>
      </c>
      <c r="CM35" s="195">
        <f t="shared" si="57"/>
        <v>0</v>
      </c>
      <c r="CN35" s="195">
        <f t="shared" si="57"/>
        <v>0</v>
      </c>
      <c r="CO35" s="195">
        <f t="shared" si="57"/>
        <v>0</v>
      </c>
      <c r="CP35" s="195">
        <f t="shared" si="57"/>
        <v>0</v>
      </c>
      <c r="CQ35" s="195">
        <f t="shared" si="57"/>
        <v>0</v>
      </c>
      <c r="CR35" s="195">
        <f t="shared" si="57"/>
        <v>0</v>
      </c>
      <c r="CT35" s="107">
        <f t="shared" si="65"/>
        <v>0</v>
      </c>
      <c r="CU35" s="107">
        <f t="shared" si="66"/>
        <v>0</v>
      </c>
      <c r="CV35" s="107">
        <f t="shared" si="67"/>
        <v>0</v>
      </c>
      <c r="CW35" s="107">
        <f t="shared" si="68"/>
        <v>0</v>
      </c>
      <c r="CX35" s="107">
        <f t="shared" si="69"/>
        <v>0</v>
      </c>
      <c r="CY35" s="107">
        <f t="shared" si="70"/>
        <v>0</v>
      </c>
      <c r="CZ35" s="107">
        <f t="shared" si="71"/>
        <v>0</v>
      </c>
      <c r="DA35" s="107">
        <f t="shared" si="72"/>
        <v>0</v>
      </c>
      <c r="DB35" s="107">
        <f t="shared" si="73"/>
        <v>0</v>
      </c>
      <c r="DC35" s="107">
        <f t="shared" si="74"/>
        <v>0</v>
      </c>
      <c r="DD35" s="107">
        <f t="shared" si="75"/>
        <v>0</v>
      </c>
      <c r="DE35" s="107">
        <f t="shared" si="76"/>
        <v>0</v>
      </c>
      <c r="DF35" s="107">
        <f t="shared" si="77"/>
        <v>0</v>
      </c>
      <c r="DG35" s="107">
        <f t="shared" si="78"/>
        <v>0</v>
      </c>
      <c r="DH35" s="107">
        <f t="shared" si="79"/>
        <v>0</v>
      </c>
      <c r="DI35" s="107">
        <f t="shared" si="80"/>
        <v>0</v>
      </c>
      <c r="DJ35" s="107">
        <f t="shared" si="81"/>
        <v>0</v>
      </c>
      <c r="DK35" s="107">
        <f t="shared" si="82"/>
        <v>0</v>
      </c>
      <c r="DL35" s="107">
        <f t="shared" si="83"/>
        <v>0</v>
      </c>
      <c r="DM35" s="107">
        <f t="shared" si="84"/>
        <v>0</v>
      </c>
      <c r="DN35" s="107">
        <f t="shared" si="85"/>
        <v>0</v>
      </c>
      <c r="DO35" s="107">
        <f t="shared" si="86"/>
        <v>0</v>
      </c>
      <c r="DP35" s="107">
        <f t="shared" si="87"/>
        <v>0</v>
      </c>
      <c r="DQ35" s="107">
        <f t="shared" si="88"/>
        <v>0</v>
      </c>
      <c r="DR35" s="107">
        <f t="shared" si="89"/>
        <v>0</v>
      </c>
      <c r="DS35" s="107">
        <f t="shared" si="90"/>
        <v>0</v>
      </c>
      <c r="DT35" s="107">
        <f t="shared" si="91"/>
        <v>0</v>
      </c>
      <c r="DU35" s="107">
        <f t="shared" si="92"/>
        <v>0</v>
      </c>
      <c r="DV35" s="107">
        <f t="shared" si="93"/>
        <v>0</v>
      </c>
      <c r="DW35" s="107">
        <f t="shared" si="94"/>
        <v>0</v>
      </c>
      <c r="DX35" s="107">
        <f t="shared" si="95"/>
        <v>0</v>
      </c>
      <c r="DY35" s="107">
        <f t="shared" si="96"/>
        <v>0</v>
      </c>
      <c r="DZ35" s="107">
        <f t="shared" si="97"/>
        <v>0</v>
      </c>
      <c r="EA35" s="107">
        <f t="shared" si="98"/>
        <v>0</v>
      </c>
      <c r="EB35" s="107">
        <f t="shared" si="99"/>
        <v>0</v>
      </c>
      <c r="EC35" s="107">
        <f t="shared" si="100"/>
        <v>0</v>
      </c>
      <c r="ED35" s="107">
        <f t="shared" si="101"/>
        <v>0</v>
      </c>
      <c r="EE35" s="107">
        <f t="shared" si="102"/>
        <v>0</v>
      </c>
      <c r="EF35" s="107">
        <f t="shared" si="103"/>
        <v>0</v>
      </c>
      <c r="EG35" s="107">
        <f t="shared" si="104"/>
        <v>0</v>
      </c>
      <c r="EH35" s="107">
        <f t="shared" si="63"/>
        <v>0</v>
      </c>
      <c r="EI35" s="107">
        <f t="shared" si="63"/>
        <v>0</v>
      </c>
      <c r="EJ35" s="107">
        <f t="shared" si="63"/>
        <v>0</v>
      </c>
      <c r="EK35" s="107">
        <f t="shared" si="63"/>
        <v>0</v>
      </c>
      <c r="EL35" s="107">
        <f t="shared" si="63"/>
        <v>0</v>
      </c>
      <c r="EM35" s="107">
        <f t="shared" si="63"/>
        <v>0</v>
      </c>
      <c r="EN35" s="107">
        <f t="shared" si="63"/>
        <v>0</v>
      </c>
      <c r="EO35" s="107">
        <f t="shared" si="63"/>
        <v>0</v>
      </c>
      <c r="EP35" s="107">
        <f t="shared" si="63"/>
        <v>0</v>
      </c>
      <c r="EQ35" s="107">
        <f t="shared" si="63"/>
        <v>0</v>
      </c>
    </row>
    <row r="36" spans="2:147" x14ac:dyDescent="0.2">
      <c r="B36" s="126">
        <f t="shared" si="7"/>
        <v>1</v>
      </c>
      <c r="C36" s="126" t="str">
        <f t="shared" ca="1" si="58"/>
        <v/>
      </c>
      <c r="D36" s="126" t="str">
        <f t="shared" ca="1" si="51"/>
        <v/>
      </c>
      <c r="E36" s="126"/>
      <c r="F36" s="127" t="str">
        <f ca="1">OFFSET(prihlasky!$H$1,$CB36,0)</f>
        <v/>
      </c>
      <c r="G36" s="127" t="str">
        <f ca="1">IF(OFFSET(prihlasky!$B$1,$CB36,0)="","",(OFFSET(prihlasky!$B$1,$CB36,0)))</f>
        <v/>
      </c>
      <c r="H36" s="127">
        <f ca="1">OFFSET(prihlasky!$I$1,$CB36,0)</f>
        <v>0</v>
      </c>
      <c r="I36" s="127" t="str">
        <f ca="1">UPPER(OFFSET(prihlasky!$A$1,$CB36,0))</f>
        <v/>
      </c>
      <c r="J36" s="127">
        <f t="shared" si="52"/>
        <v>0</v>
      </c>
      <c r="K36" s="159">
        <f t="shared" si="61"/>
        <v>0</v>
      </c>
      <c r="L36" s="131">
        <f t="shared" ca="1" si="53"/>
        <v>0</v>
      </c>
      <c r="M36" s="130" t="str">
        <f ca="1">IF(OR(K36=0,ISERROR(MATCH(I36,TKoef!E:E,0))),"",MATCH(I36,TKoef!E:E,0)-1)</f>
        <v/>
      </c>
      <c r="N36" s="129" t="str">
        <f ca="1">IF(M36="","",OFFSET(TKoef!$B$1,M36,0))</f>
        <v/>
      </c>
      <c r="O36" s="22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61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71">
        <f t="shared" si="54"/>
        <v>0</v>
      </c>
      <c r="BZ36" s="26">
        <f t="shared" si="55"/>
        <v>0</v>
      </c>
      <c r="CB36" s="39">
        <v>28</v>
      </c>
      <c r="CC36" s="16">
        <f t="shared" si="62"/>
        <v>0</v>
      </c>
      <c r="CD36" s="51">
        <f t="shared" ca="1" si="64"/>
        <v>0</v>
      </c>
      <c r="CE36" s="51">
        <f t="shared" ca="1" si="64"/>
        <v>0</v>
      </c>
      <c r="CF36" s="51">
        <f t="shared" ca="1" si="64"/>
        <v>0</v>
      </c>
      <c r="CG36" s="51">
        <f t="shared" ca="1" si="56"/>
        <v>0</v>
      </c>
      <c r="CH36" s="51"/>
      <c r="CI36" s="195">
        <f t="shared" si="57"/>
        <v>0</v>
      </c>
      <c r="CJ36" s="195">
        <f t="shared" si="57"/>
        <v>0</v>
      </c>
      <c r="CK36" s="195">
        <f t="shared" si="57"/>
        <v>0</v>
      </c>
      <c r="CL36" s="195">
        <f t="shared" si="57"/>
        <v>0</v>
      </c>
      <c r="CM36" s="195">
        <f t="shared" si="57"/>
        <v>0</v>
      </c>
      <c r="CN36" s="195">
        <f t="shared" si="57"/>
        <v>0</v>
      </c>
      <c r="CO36" s="195">
        <f t="shared" si="57"/>
        <v>0</v>
      </c>
      <c r="CP36" s="195">
        <f t="shared" si="57"/>
        <v>0</v>
      </c>
      <c r="CQ36" s="195">
        <f t="shared" si="57"/>
        <v>0</v>
      </c>
      <c r="CR36" s="195">
        <f t="shared" si="57"/>
        <v>0</v>
      </c>
      <c r="CT36" s="107">
        <f t="shared" si="65"/>
        <v>0</v>
      </c>
      <c r="CU36" s="107">
        <f t="shared" si="66"/>
        <v>0</v>
      </c>
      <c r="CV36" s="107">
        <f t="shared" si="67"/>
        <v>0</v>
      </c>
      <c r="CW36" s="107">
        <f t="shared" si="68"/>
        <v>0</v>
      </c>
      <c r="CX36" s="107">
        <f t="shared" si="69"/>
        <v>0</v>
      </c>
      <c r="CY36" s="107">
        <f t="shared" si="70"/>
        <v>0</v>
      </c>
      <c r="CZ36" s="107">
        <f t="shared" si="71"/>
        <v>0</v>
      </c>
      <c r="DA36" s="107">
        <f t="shared" si="72"/>
        <v>0</v>
      </c>
      <c r="DB36" s="107">
        <f t="shared" si="73"/>
        <v>0</v>
      </c>
      <c r="DC36" s="107">
        <f t="shared" si="74"/>
        <v>0</v>
      </c>
      <c r="DD36" s="107">
        <f t="shared" si="75"/>
        <v>0</v>
      </c>
      <c r="DE36" s="107">
        <f t="shared" si="76"/>
        <v>0</v>
      </c>
      <c r="DF36" s="107">
        <f t="shared" si="77"/>
        <v>0</v>
      </c>
      <c r="DG36" s="107">
        <f t="shared" si="78"/>
        <v>0</v>
      </c>
      <c r="DH36" s="107">
        <f t="shared" si="79"/>
        <v>0</v>
      </c>
      <c r="DI36" s="107">
        <f t="shared" si="80"/>
        <v>0</v>
      </c>
      <c r="DJ36" s="107">
        <f t="shared" si="81"/>
        <v>0</v>
      </c>
      <c r="DK36" s="107">
        <f t="shared" si="82"/>
        <v>0</v>
      </c>
      <c r="DL36" s="107">
        <f t="shared" si="83"/>
        <v>0</v>
      </c>
      <c r="DM36" s="107">
        <f t="shared" si="84"/>
        <v>0</v>
      </c>
      <c r="DN36" s="107">
        <f t="shared" si="85"/>
        <v>0</v>
      </c>
      <c r="DO36" s="107">
        <f t="shared" si="86"/>
        <v>0</v>
      </c>
      <c r="DP36" s="107">
        <f t="shared" si="87"/>
        <v>0</v>
      </c>
      <c r="DQ36" s="107">
        <f t="shared" si="88"/>
        <v>0</v>
      </c>
      <c r="DR36" s="107">
        <f t="shared" si="89"/>
        <v>0</v>
      </c>
      <c r="DS36" s="107">
        <f t="shared" si="90"/>
        <v>0</v>
      </c>
      <c r="DT36" s="107">
        <f t="shared" si="91"/>
        <v>0</v>
      </c>
      <c r="DU36" s="107">
        <f t="shared" si="92"/>
        <v>0</v>
      </c>
      <c r="DV36" s="107">
        <f t="shared" si="93"/>
        <v>0</v>
      </c>
      <c r="DW36" s="107">
        <f t="shared" si="94"/>
        <v>0</v>
      </c>
      <c r="DX36" s="107">
        <f t="shared" si="95"/>
        <v>0</v>
      </c>
      <c r="DY36" s="107">
        <f t="shared" si="96"/>
        <v>0</v>
      </c>
      <c r="DZ36" s="107">
        <f t="shared" si="97"/>
        <v>0</v>
      </c>
      <c r="EA36" s="107">
        <f t="shared" si="98"/>
        <v>0</v>
      </c>
      <c r="EB36" s="107">
        <f t="shared" si="99"/>
        <v>0</v>
      </c>
      <c r="EC36" s="107">
        <f t="shared" si="100"/>
        <v>0</v>
      </c>
      <c r="ED36" s="107">
        <f t="shared" si="101"/>
        <v>0</v>
      </c>
      <c r="EE36" s="107">
        <f t="shared" si="102"/>
        <v>0</v>
      </c>
      <c r="EF36" s="107">
        <f t="shared" si="103"/>
        <v>0</v>
      </c>
      <c r="EG36" s="107">
        <f t="shared" si="104"/>
        <v>0</v>
      </c>
      <c r="EH36" s="107">
        <f t="shared" si="63"/>
        <v>0</v>
      </c>
      <c r="EI36" s="107">
        <f t="shared" si="63"/>
        <v>0</v>
      </c>
      <c r="EJ36" s="107">
        <f t="shared" si="63"/>
        <v>0</v>
      </c>
      <c r="EK36" s="107">
        <f t="shared" si="63"/>
        <v>0</v>
      </c>
      <c r="EL36" s="107">
        <f t="shared" si="63"/>
        <v>0</v>
      </c>
      <c r="EM36" s="107">
        <f t="shared" si="63"/>
        <v>0</v>
      </c>
      <c r="EN36" s="107">
        <f t="shared" si="63"/>
        <v>0</v>
      </c>
      <c r="EO36" s="107">
        <f t="shared" si="63"/>
        <v>0</v>
      </c>
      <c r="EP36" s="107">
        <f t="shared" si="63"/>
        <v>0</v>
      </c>
      <c r="EQ36" s="107">
        <f t="shared" si="63"/>
        <v>0</v>
      </c>
    </row>
    <row r="37" spans="2:147" x14ac:dyDescent="0.2">
      <c r="B37" s="126">
        <f t="shared" si="7"/>
        <v>1</v>
      </c>
      <c r="C37" s="126" t="str">
        <f t="shared" ca="1" si="58"/>
        <v/>
      </c>
      <c r="D37" s="126" t="str">
        <f t="shared" ca="1" si="51"/>
        <v/>
      </c>
      <c r="E37" s="126"/>
      <c r="F37" s="127" t="str">
        <f ca="1">OFFSET(prihlasky!$H$1,$CB37,0)</f>
        <v/>
      </c>
      <c r="G37" s="127" t="str">
        <f ca="1">IF(OFFSET(prihlasky!$B$1,$CB37,0)="","",(OFFSET(prihlasky!$B$1,$CB37,0)))</f>
        <v/>
      </c>
      <c r="H37" s="127">
        <f ca="1">OFFSET(prihlasky!$I$1,$CB37,0)</f>
        <v>0</v>
      </c>
      <c r="I37" s="127" t="str">
        <f ca="1">UPPER(OFFSET(prihlasky!$A$1,$CB37,0))</f>
        <v/>
      </c>
      <c r="J37" s="127">
        <f t="shared" si="52"/>
        <v>0</v>
      </c>
      <c r="K37" s="159">
        <f t="shared" si="61"/>
        <v>0</v>
      </c>
      <c r="L37" s="131">
        <f t="shared" ca="1" si="53"/>
        <v>0</v>
      </c>
      <c r="M37" s="130" t="str">
        <f ca="1">IF(OR(K37=0,ISERROR(MATCH(I37,TKoef!E:E,0))),"",MATCH(I37,TKoef!E:E,0)-1)</f>
        <v/>
      </c>
      <c r="N37" s="129" t="str">
        <f ca="1">IF(M37="","",OFFSET(TKoef!$B$1,M37,0))</f>
        <v/>
      </c>
      <c r="O37" s="22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61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71">
        <f t="shared" si="54"/>
        <v>0</v>
      </c>
      <c r="BZ37" s="26">
        <f t="shared" si="55"/>
        <v>0</v>
      </c>
      <c r="CB37" s="39">
        <v>29</v>
      </c>
      <c r="CC37" s="16">
        <f t="shared" si="62"/>
        <v>0</v>
      </c>
      <c r="CD37" s="51">
        <f t="shared" ca="1" si="64"/>
        <v>0</v>
      </c>
      <c r="CE37" s="51">
        <f t="shared" ca="1" si="64"/>
        <v>0</v>
      </c>
      <c r="CF37" s="51">
        <f t="shared" ca="1" si="64"/>
        <v>0</v>
      </c>
      <c r="CG37" s="51">
        <f t="shared" ca="1" si="56"/>
        <v>0</v>
      </c>
      <c r="CH37" s="51"/>
      <c r="CI37" s="195">
        <f t="shared" si="57"/>
        <v>0</v>
      </c>
      <c r="CJ37" s="195">
        <f t="shared" si="57"/>
        <v>0</v>
      </c>
      <c r="CK37" s="195">
        <f t="shared" si="57"/>
        <v>0</v>
      </c>
      <c r="CL37" s="195">
        <f t="shared" si="57"/>
        <v>0</v>
      </c>
      <c r="CM37" s="195">
        <f t="shared" si="57"/>
        <v>0</v>
      </c>
      <c r="CN37" s="195">
        <f t="shared" si="57"/>
        <v>0</v>
      </c>
      <c r="CO37" s="195">
        <f t="shared" si="57"/>
        <v>0</v>
      </c>
      <c r="CP37" s="195">
        <f t="shared" si="57"/>
        <v>0</v>
      </c>
      <c r="CQ37" s="195">
        <f t="shared" si="57"/>
        <v>0</v>
      </c>
      <c r="CR37" s="195">
        <f t="shared" si="57"/>
        <v>0</v>
      </c>
      <c r="CT37" s="107">
        <f t="shared" si="65"/>
        <v>0</v>
      </c>
      <c r="CU37" s="107">
        <f t="shared" si="66"/>
        <v>0</v>
      </c>
      <c r="CV37" s="107">
        <f t="shared" si="67"/>
        <v>0</v>
      </c>
      <c r="CW37" s="107">
        <f t="shared" si="68"/>
        <v>0</v>
      </c>
      <c r="CX37" s="107">
        <f t="shared" si="69"/>
        <v>0</v>
      </c>
      <c r="CY37" s="107">
        <f t="shared" si="70"/>
        <v>0</v>
      </c>
      <c r="CZ37" s="107">
        <f t="shared" si="71"/>
        <v>0</v>
      </c>
      <c r="DA37" s="107">
        <f t="shared" si="72"/>
        <v>0</v>
      </c>
      <c r="DB37" s="107">
        <f t="shared" si="73"/>
        <v>0</v>
      </c>
      <c r="DC37" s="107">
        <f t="shared" si="74"/>
        <v>0</v>
      </c>
      <c r="DD37" s="107">
        <f t="shared" si="75"/>
        <v>0</v>
      </c>
      <c r="DE37" s="107">
        <f t="shared" si="76"/>
        <v>0</v>
      </c>
      <c r="DF37" s="107">
        <f t="shared" si="77"/>
        <v>0</v>
      </c>
      <c r="DG37" s="107">
        <f t="shared" si="78"/>
        <v>0</v>
      </c>
      <c r="DH37" s="107">
        <f t="shared" si="79"/>
        <v>0</v>
      </c>
      <c r="DI37" s="107">
        <f t="shared" si="80"/>
        <v>0</v>
      </c>
      <c r="DJ37" s="107">
        <f t="shared" si="81"/>
        <v>0</v>
      </c>
      <c r="DK37" s="107">
        <f t="shared" si="82"/>
        <v>0</v>
      </c>
      <c r="DL37" s="107">
        <f t="shared" si="83"/>
        <v>0</v>
      </c>
      <c r="DM37" s="107">
        <f t="shared" si="84"/>
        <v>0</v>
      </c>
      <c r="DN37" s="107">
        <f t="shared" si="85"/>
        <v>0</v>
      </c>
      <c r="DO37" s="107">
        <f t="shared" si="86"/>
        <v>0</v>
      </c>
      <c r="DP37" s="107">
        <f t="shared" si="87"/>
        <v>0</v>
      </c>
      <c r="DQ37" s="107">
        <f t="shared" si="88"/>
        <v>0</v>
      </c>
      <c r="DR37" s="107">
        <f t="shared" si="89"/>
        <v>0</v>
      </c>
      <c r="DS37" s="107">
        <f t="shared" si="90"/>
        <v>0</v>
      </c>
      <c r="DT37" s="107">
        <f t="shared" si="91"/>
        <v>0</v>
      </c>
      <c r="DU37" s="107">
        <f t="shared" si="92"/>
        <v>0</v>
      </c>
      <c r="DV37" s="107">
        <f t="shared" si="93"/>
        <v>0</v>
      </c>
      <c r="DW37" s="107">
        <f t="shared" si="94"/>
        <v>0</v>
      </c>
      <c r="DX37" s="107">
        <f t="shared" si="95"/>
        <v>0</v>
      </c>
      <c r="DY37" s="107">
        <f t="shared" si="96"/>
        <v>0</v>
      </c>
      <c r="DZ37" s="107">
        <f t="shared" si="97"/>
        <v>0</v>
      </c>
      <c r="EA37" s="107">
        <f t="shared" si="98"/>
        <v>0</v>
      </c>
      <c r="EB37" s="107">
        <f t="shared" si="99"/>
        <v>0</v>
      </c>
      <c r="EC37" s="107">
        <f t="shared" si="100"/>
        <v>0</v>
      </c>
      <c r="ED37" s="107">
        <f t="shared" si="101"/>
        <v>0</v>
      </c>
      <c r="EE37" s="107">
        <f t="shared" si="102"/>
        <v>0</v>
      </c>
      <c r="EF37" s="107">
        <f t="shared" si="103"/>
        <v>0</v>
      </c>
      <c r="EG37" s="107">
        <f t="shared" si="104"/>
        <v>0</v>
      </c>
      <c r="EH37" s="107">
        <f t="shared" si="63"/>
        <v>0</v>
      </c>
      <c r="EI37" s="107">
        <f t="shared" si="63"/>
        <v>0</v>
      </c>
      <c r="EJ37" s="107">
        <f t="shared" si="63"/>
        <v>0</v>
      </c>
      <c r="EK37" s="107">
        <f t="shared" si="63"/>
        <v>0</v>
      </c>
      <c r="EL37" s="107">
        <f t="shared" si="63"/>
        <v>0</v>
      </c>
      <c r="EM37" s="107">
        <f t="shared" si="63"/>
        <v>0</v>
      </c>
      <c r="EN37" s="107">
        <f t="shared" si="63"/>
        <v>0</v>
      </c>
      <c r="EO37" s="107">
        <f t="shared" si="63"/>
        <v>0</v>
      </c>
      <c r="EP37" s="107">
        <f t="shared" si="63"/>
        <v>0</v>
      </c>
      <c r="EQ37" s="107">
        <f t="shared" si="63"/>
        <v>0</v>
      </c>
    </row>
    <row r="38" spans="2:147" x14ac:dyDescent="0.2">
      <c r="B38" s="126">
        <f t="shared" si="7"/>
        <v>1</v>
      </c>
      <c r="C38" s="126" t="str">
        <f t="shared" ca="1" si="58"/>
        <v/>
      </c>
      <c r="D38" s="126" t="str">
        <f t="shared" ca="1" si="51"/>
        <v/>
      </c>
      <c r="E38" s="126"/>
      <c r="F38" s="127" t="str">
        <f ca="1">OFFSET(prihlasky!$H$1,$CB38,0)</f>
        <v/>
      </c>
      <c r="G38" s="127" t="str">
        <f ca="1">IF(OFFSET(prihlasky!$B$1,$CB38,0)="","",(OFFSET(prihlasky!$B$1,$CB38,0)))</f>
        <v/>
      </c>
      <c r="H38" s="127">
        <f ca="1">OFFSET(prihlasky!$I$1,$CB38,0)</f>
        <v>0</v>
      </c>
      <c r="I38" s="127" t="str">
        <f ca="1">UPPER(OFFSET(prihlasky!$A$1,$CB38,0))</f>
        <v/>
      </c>
      <c r="J38" s="127">
        <f t="shared" si="52"/>
        <v>0</v>
      </c>
      <c r="K38" s="159">
        <f t="shared" si="61"/>
        <v>0</v>
      </c>
      <c r="L38" s="131">
        <f t="shared" ca="1" si="53"/>
        <v>0</v>
      </c>
      <c r="M38" s="130" t="str">
        <f ca="1">IF(OR(K38=0,ISERROR(MATCH(I38,TKoef!E:E,0))),"",MATCH(I38,TKoef!E:E,0)-1)</f>
        <v/>
      </c>
      <c r="N38" s="129" t="str">
        <f ca="1">IF(M38="","",OFFSET(TKoef!$B$1,M38,0))</f>
        <v/>
      </c>
      <c r="O38" s="22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61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71">
        <f t="shared" si="54"/>
        <v>0</v>
      </c>
      <c r="BZ38" s="26">
        <f t="shared" si="55"/>
        <v>0</v>
      </c>
      <c r="CB38" s="39">
        <v>30</v>
      </c>
      <c r="CC38" s="16">
        <f t="shared" si="62"/>
        <v>0</v>
      </c>
      <c r="CD38" s="51">
        <f t="shared" ca="1" si="64"/>
        <v>0</v>
      </c>
      <c r="CE38" s="51">
        <f t="shared" ca="1" si="64"/>
        <v>0</v>
      </c>
      <c r="CF38" s="51">
        <f t="shared" ca="1" si="64"/>
        <v>0</v>
      </c>
      <c r="CG38" s="51">
        <f t="shared" ca="1" si="56"/>
        <v>0</v>
      </c>
      <c r="CH38" s="51"/>
      <c r="CI38" s="195">
        <f t="shared" si="57"/>
        <v>0</v>
      </c>
      <c r="CJ38" s="195">
        <f t="shared" si="57"/>
        <v>0</v>
      </c>
      <c r="CK38" s="195">
        <f t="shared" si="57"/>
        <v>0</v>
      </c>
      <c r="CL38" s="195">
        <f t="shared" si="57"/>
        <v>0</v>
      </c>
      <c r="CM38" s="195">
        <f t="shared" si="57"/>
        <v>0</v>
      </c>
      <c r="CN38" s="195">
        <f t="shared" si="57"/>
        <v>0</v>
      </c>
      <c r="CO38" s="195">
        <f t="shared" si="57"/>
        <v>0</v>
      </c>
      <c r="CP38" s="195">
        <f t="shared" si="57"/>
        <v>0</v>
      </c>
      <c r="CQ38" s="195">
        <f t="shared" si="57"/>
        <v>0</v>
      </c>
      <c r="CR38" s="195">
        <f t="shared" si="57"/>
        <v>0</v>
      </c>
      <c r="CT38" s="107">
        <f t="shared" si="65"/>
        <v>0</v>
      </c>
      <c r="CU38" s="107">
        <f t="shared" si="66"/>
        <v>0</v>
      </c>
      <c r="CV38" s="107">
        <f t="shared" si="67"/>
        <v>0</v>
      </c>
      <c r="CW38" s="107">
        <f t="shared" si="68"/>
        <v>0</v>
      </c>
      <c r="CX38" s="107">
        <f t="shared" si="69"/>
        <v>0</v>
      </c>
      <c r="CY38" s="107">
        <f t="shared" si="70"/>
        <v>0</v>
      </c>
      <c r="CZ38" s="107">
        <f t="shared" si="71"/>
        <v>0</v>
      </c>
      <c r="DA38" s="107">
        <f t="shared" si="72"/>
        <v>0</v>
      </c>
      <c r="DB38" s="107">
        <f t="shared" si="73"/>
        <v>0</v>
      </c>
      <c r="DC38" s="107">
        <f t="shared" si="74"/>
        <v>0</v>
      </c>
      <c r="DD38" s="107">
        <f t="shared" si="75"/>
        <v>0</v>
      </c>
      <c r="DE38" s="107">
        <f t="shared" si="76"/>
        <v>0</v>
      </c>
      <c r="DF38" s="107">
        <f t="shared" si="77"/>
        <v>0</v>
      </c>
      <c r="DG38" s="107">
        <f t="shared" si="78"/>
        <v>0</v>
      </c>
      <c r="DH38" s="107">
        <f t="shared" si="79"/>
        <v>0</v>
      </c>
      <c r="DI38" s="107">
        <f t="shared" si="80"/>
        <v>0</v>
      </c>
      <c r="DJ38" s="107">
        <f t="shared" si="81"/>
        <v>0</v>
      </c>
      <c r="DK38" s="107">
        <f t="shared" si="82"/>
        <v>0</v>
      </c>
      <c r="DL38" s="107">
        <f t="shared" si="83"/>
        <v>0</v>
      </c>
      <c r="DM38" s="107">
        <f t="shared" si="84"/>
        <v>0</v>
      </c>
      <c r="DN38" s="107">
        <f t="shared" si="85"/>
        <v>0</v>
      </c>
      <c r="DO38" s="107">
        <f t="shared" si="86"/>
        <v>0</v>
      </c>
      <c r="DP38" s="107">
        <f t="shared" si="87"/>
        <v>0</v>
      </c>
      <c r="DQ38" s="107">
        <f t="shared" si="88"/>
        <v>0</v>
      </c>
      <c r="DR38" s="107">
        <f t="shared" si="89"/>
        <v>0</v>
      </c>
      <c r="DS38" s="107">
        <f t="shared" si="90"/>
        <v>0</v>
      </c>
      <c r="DT38" s="107">
        <f t="shared" si="91"/>
        <v>0</v>
      </c>
      <c r="DU38" s="107">
        <f t="shared" si="92"/>
        <v>0</v>
      </c>
      <c r="DV38" s="107">
        <f t="shared" si="93"/>
        <v>0</v>
      </c>
      <c r="DW38" s="107">
        <f t="shared" si="94"/>
        <v>0</v>
      </c>
      <c r="DX38" s="107">
        <f t="shared" si="95"/>
        <v>0</v>
      </c>
      <c r="DY38" s="107">
        <f t="shared" si="96"/>
        <v>0</v>
      </c>
      <c r="DZ38" s="107">
        <f t="shared" si="97"/>
        <v>0</v>
      </c>
      <c r="EA38" s="107">
        <f t="shared" si="98"/>
        <v>0</v>
      </c>
      <c r="EB38" s="107">
        <f t="shared" si="99"/>
        <v>0</v>
      </c>
      <c r="EC38" s="107">
        <f t="shared" si="100"/>
        <v>0</v>
      </c>
      <c r="ED38" s="107">
        <f t="shared" si="101"/>
        <v>0</v>
      </c>
      <c r="EE38" s="107">
        <f t="shared" si="102"/>
        <v>0</v>
      </c>
      <c r="EF38" s="107">
        <f t="shared" si="103"/>
        <v>0</v>
      </c>
      <c r="EG38" s="107">
        <f t="shared" si="104"/>
        <v>0</v>
      </c>
      <c r="EH38" s="107">
        <f t="shared" si="63"/>
        <v>0</v>
      </c>
      <c r="EI38" s="107">
        <f t="shared" si="63"/>
        <v>0</v>
      </c>
      <c r="EJ38" s="107">
        <f t="shared" si="63"/>
        <v>0</v>
      </c>
      <c r="EK38" s="107">
        <f t="shared" si="63"/>
        <v>0</v>
      </c>
      <c r="EL38" s="107">
        <f t="shared" si="63"/>
        <v>0</v>
      </c>
      <c r="EM38" s="107">
        <f t="shared" si="63"/>
        <v>0</v>
      </c>
      <c r="EN38" s="107">
        <f t="shared" si="63"/>
        <v>0</v>
      </c>
      <c r="EO38" s="107">
        <f t="shared" si="63"/>
        <v>0</v>
      </c>
      <c r="EP38" s="107">
        <f t="shared" si="63"/>
        <v>0</v>
      </c>
      <c r="EQ38" s="107">
        <f t="shared" si="63"/>
        <v>0</v>
      </c>
    </row>
    <row r="39" spans="2:147" x14ac:dyDescent="0.2">
      <c r="B39" s="126">
        <f t="shared" si="7"/>
        <v>1</v>
      </c>
      <c r="C39" s="126" t="str">
        <f t="shared" ca="1" si="58"/>
        <v/>
      </c>
      <c r="D39" s="126" t="str">
        <f t="shared" ca="1" si="51"/>
        <v/>
      </c>
      <c r="E39" s="126"/>
      <c r="F39" s="127" t="str">
        <f ca="1">OFFSET(prihlasky!$H$1,$CB39,0)</f>
        <v/>
      </c>
      <c r="G39" s="127" t="str">
        <f ca="1">IF(OFFSET(prihlasky!$B$1,$CB39,0)="","",(OFFSET(prihlasky!$B$1,$CB39,0)))</f>
        <v/>
      </c>
      <c r="H39" s="127">
        <f ca="1">OFFSET(prihlasky!$I$1,$CB39,0)</f>
        <v>0</v>
      </c>
      <c r="I39" s="127" t="str">
        <f ca="1">UPPER(OFFSET(prihlasky!$A$1,$CB39,0))</f>
        <v/>
      </c>
      <c r="J39" s="127">
        <f t="shared" si="52"/>
        <v>0</v>
      </c>
      <c r="K39" s="159">
        <f t="shared" si="61"/>
        <v>0</v>
      </c>
      <c r="L39" s="131">
        <f t="shared" ca="1" si="53"/>
        <v>0</v>
      </c>
      <c r="M39" s="130" t="str">
        <f ca="1">IF(OR(K39=0,ISERROR(MATCH(I39,TKoef!E:E,0))),"",MATCH(I39,TKoef!E:E,0)-1)</f>
        <v/>
      </c>
      <c r="N39" s="129" t="str">
        <f ca="1">IF(M39="","",OFFSET(TKoef!$B$1,M39,0))</f>
        <v/>
      </c>
      <c r="O39" s="22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197"/>
      <c r="BE39" s="197"/>
      <c r="BF39" s="197"/>
      <c r="BG39" s="197"/>
      <c r="BH39" s="197"/>
      <c r="BI39" s="197"/>
      <c r="BJ39" s="197"/>
      <c r="BK39" s="197"/>
      <c r="BL39" s="197"/>
      <c r="BM39" s="197"/>
      <c r="BN39" s="61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71">
        <f t="shared" si="54"/>
        <v>0</v>
      </c>
      <c r="BZ39" s="26">
        <f t="shared" si="55"/>
        <v>0</v>
      </c>
      <c r="CB39" s="39">
        <v>31</v>
      </c>
      <c r="CC39" s="16">
        <f t="shared" si="62"/>
        <v>0</v>
      </c>
      <c r="CD39" s="51">
        <f t="shared" ca="1" si="64"/>
        <v>0</v>
      </c>
      <c r="CE39" s="51">
        <f t="shared" ca="1" si="64"/>
        <v>0</v>
      </c>
      <c r="CF39" s="51">
        <f t="shared" ca="1" si="64"/>
        <v>0</v>
      </c>
      <c r="CG39" s="51">
        <f t="shared" ca="1" si="56"/>
        <v>0</v>
      </c>
      <c r="CH39" s="51"/>
      <c r="CI39" s="195">
        <f t="shared" si="57"/>
        <v>0</v>
      </c>
      <c r="CJ39" s="195">
        <f t="shared" si="57"/>
        <v>0</v>
      </c>
      <c r="CK39" s="195">
        <f t="shared" si="57"/>
        <v>0</v>
      </c>
      <c r="CL39" s="195">
        <f t="shared" si="57"/>
        <v>0</v>
      </c>
      <c r="CM39" s="195">
        <f t="shared" si="57"/>
        <v>0</v>
      </c>
      <c r="CN39" s="195">
        <f t="shared" si="57"/>
        <v>0</v>
      </c>
      <c r="CO39" s="195">
        <f t="shared" si="57"/>
        <v>0</v>
      </c>
      <c r="CP39" s="195">
        <f t="shared" si="57"/>
        <v>0</v>
      </c>
      <c r="CQ39" s="195">
        <f t="shared" si="57"/>
        <v>0</v>
      </c>
      <c r="CR39" s="195">
        <f t="shared" si="57"/>
        <v>0</v>
      </c>
      <c r="CT39" s="107">
        <f t="shared" si="65"/>
        <v>0</v>
      </c>
      <c r="CU39" s="107">
        <f t="shared" si="66"/>
        <v>0</v>
      </c>
      <c r="CV39" s="107">
        <f t="shared" si="67"/>
        <v>0</v>
      </c>
      <c r="CW39" s="107">
        <f t="shared" si="68"/>
        <v>0</v>
      </c>
      <c r="CX39" s="107">
        <f t="shared" si="69"/>
        <v>0</v>
      </c>
      <c r="CY39" s="107">
        <f t="shared" si="70"/>
        <v>0</v>
      </c>
      <c r="CZ39" s="107">
        <f t="shared" si="71"/>
        <v>0</v>
      </c>
      <c r="DA39" s="107">
        <f t="shared" si="72"/>
        <v>0</v>
      </c>
      <c r="DB39" s="107">
        <f t="shared" si="73"/>
        <v>0</v>
      </c>
      <c r="DC39" s="107">
        <f t="shared" si="74"/>
        <v>0</v>
      </c>
      <c r="DD39" s="107">
        <f t="shared" si="75"/>
        <v>0</v>
      </c>
      <c r="DE39" s="107">
        <f t="shared" si="76"/>
        <v>0</v>
      </c>
      <c r="DF39" s="107">
        <f t="shared" si="77"/>
        <v>0</v>
      </c>
      <c r="DG39" s="107">
        <f t="shared" si="78"/>
        <v>0</v>
      </c>
      <c r="DH39" s="107">
        <f t="shared" si="79"/>
        <v>0</v>
      </c>
      <c r="DI39" s="107">
        <f t="shared" si="80"/>
        <v>0</v>
      </c>
      <c r="DJ39" s="107">
        <f t="shared" si="81"/>
        <v>0</v>
      </c>
      <c r="DK39" s="107">
        <f t="shared" si="82"/>
        <v>0</v>
      </c>
      <c r="DL39" s="107">
        <f t="shared" si="83"/>
        <v>0</v>
      </c>
      <c r="DM39" s="107">
        <f t="shared" si="84"/>
        <v>0</v>
      </c>
      <c r="DN39" s="107">
        <f t="shared" si="85"/>
        <v>0</v>
      </c>
      <c r="DO39" s="107">
        <f t="shared" si="86"/>
        <v>0</v>
      </c>
      <c r="DP39" s="107">
        <f t="shared" si="87"/>
        <v>0</v>
      </c>
      <c r="DQ39" s="107">
        <f t="shared" si="88"/>
        <v>0</v>
      </c>
      <c r="DR39" s="107">
        <f t="shared" si="89"/>
        <v>0</v>
      </c>
      <c r="DS39" s="107">
        <f t="shared" si="90"/>
        <v>0</v>
      </c>
      <c r="DT39" s="107">
        <f t="shared" si="91"/>
        <v>0</v>
      </c>
      <c r="DU39" s="107">
        <f t="shared" si="92"/>
        <v>0</v>
      </c>
      <c r="DV39" s="107">
        <f t="shared" si="93"/>
        <v>0</v>
      </c>
      <c r="DW39" s="107">
        <f t="shared" si="94"/>
        <v>0</v>
      </c>
      <c r="DX39" s="107">
        <f t="shared" si="95"/>
        <v>0</v>
      </c>
      <c r="DY39" s="107">
        <f t="shared" si="96"/>
        <v>0</v>
      </c>
      <c r="DZ39" s="107">
        <f t="shared" si="97"/>
        <v>0</v>
      </c>
      <c r="EA39" s="107">
        <f t="shared" si="98"/>
        <v>0</v>
      </c>
      <c r="EB39" s="107">
        <f t="shared" si="99"/>
        <v>0</v>
      </c>
      <c r="EC39" s="107">
        <f t="shared" si="100"/>
        <v>0</v>
      </c>
      <c r="ED39" s="107">
        <f t="shared" si="101"/>
        <v>0</v>
      </c>
      <c r="EE39" s="107">
        <f t="shared" si="102"/>
        <v>0</v>
      </c>
      <c r="EF39" s="107">
        <f t="shared" si="103"/>
        <v>0</v>
      </c>
      <c r="EG39" s="107">
        <f t="shared" si="104"/>
        <v>0</v>
      </c>
      <c r="EH39" s="107">
        <f t="shared" si="63"/>
        <v>0</v>
      </c>
      <c r="EI39" s="107">
        <f t="shared" si="63"/>
        <v>0</v>
      </c>
      <c r="EJ39" s="107">
        <f t="shared" si="63"/>
        <v>0</v>
      </c>
      <c r="EK39" s="107">
        <f t="shared" si="63"/>
        <v>0</v>
      </c>
      <c r="EL39" s="107">
        <f t="shared" si="63"/>
        <v>0</v>
      </c>
      <c r="EM39" s="107">
        <f t="shared" si="63"/>
        <v>0</v>
      </c>
      <c r="EN39" s="107">
        <f t="shared" si="63"/>
        <v>0</v>
      </c>
      <c r="EO39" s="107">
        <f t="shared" si="63"/>
        <v>0</v>
      </c>
      <c r="EP39" s="107">
        <f t="shared" si="63"/>
        <v>0</v>
      </c>
      <c r="EQ39" s="107">
        <f t="shared" si="63"/>
        <v>0</v>
      </c>
    </row>
    <row r="40" spans="2:147" x14ac:dyDescent="0.2">
      <c r="B40" s="126">
        <f t="shared" si="7"/>
        <v>1</v>
      </c>
      <c r="C40" s="126" t="str">
        <f t="shared" ca="1" si="58"/>
        <v/>
      </c>
      <c r="D40" s="126" t="str">
        <f t="shared" ca="1" si="51"/>
        <v/>
      </c>
      <c r="E40" s="126"/>
      <c r="F40" s="127" t="str">
        <f ca="1">OFFSET(prihlasky!$H$1,$CB40,0)</f>
        <v/>
      </c>
      <c r="G40" s="127" t="str">
        <f ca="1">IF(OFFSET(prihlasky!$B$1,$CB40,0)="","",(OFFSET(prihlasky!$B$1,$CB40,0)))</f>
        <v/>
      </c>
      <c r="H40" s="127">
        <f ca="1">OFFSET(prihlasky!$I$1,$CB40,0)</f>
        <v>0</v>
      </c>
      <c r="I40" s="127" t="str">
        <f ca="1">UPPER(OFFSET(prihlasky!$A$1,$CB40,0))</f>
        <v/>
      </c>
      <c r="J40" s="127">
        <f t="shared" si="52"/>
        <v>0</v>
      </c>
      <c r="K40" s="159">
        <f t="shared" si="61"/>
        <v>0</v>
      </c>
      <c r="L40" s="131">
        <f t="shared" ca="1" si="53"/>
        <v>0</v>
      </c>
      <c r="M40" s="130" t="str">
        <f ca="1">IF(OR(K40=0,ISERROR(MATCH(I40,TKoef!E:E,0))),"",MATCH(I40,TKoef!E:E,0)-1)</f>
        <v/>
      </c>
      <c r="N40" s="129" t="str">
        <f ca="1">IF(M40="","",OFFSET(TKoef!$B$1,M40,0))</f>
        <v/>
      </c>
      <c r="O40" s="22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61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71">
        <f t="shared" si="54"/>
        <v>0</v>
      </c>
      <c r="BZ40" s="26">
        <f t="shared" si="55"/>
        <v>0</v>
      </c>
      <c r="CB40" s="39">
        <v>32</v>
      </c>
      <c r="CC40" s="16">
        <f t="shared" si="62"/>
        <v>0</v>
      </c>
      <c r="CD40" s="51">
        <f t="shared" ca="1" si="64"/>
        <v>0</v>
      </c>
      <c r="CE40" s="51">
        <f t="shared" ca="1" si="64"/>
        <v>0</v>
      </c>
      <c r="CF40" s="51">
        <f t="shared" ca="1" si="64"/>
        <v>0</v>
      </c>
      <c r="CG40" s="51">
        <f t="shared" ca="1" si="56"/>
        <v>0</v>
      </c>
      <c r="CH40" s="51"/>
      <c r="CI40" s="195">
        <f t="shared" si="57"/>
        <v>0</v>
      </c>
      <c r="CJ40" s="195">
        <f t="shared" si="57"/>
        <v>0</v>
      </c>
      <c r="CK40" s="195">
        <f t="shared" si="57"/>
        <v>0</v>
      </c>
      <c r="CL40" s="195">
        <f t="shared" si="57"/>
        <v>0</v>
      </c>
      <c r="CM40" s="195">
        <f t="shared" si="57"/>
        <v>0</v>
      </c>
      <c r="CN40" s="195">
        <f t="shared" si="57"/>
        <v>0</v>
      </c>
      <c r="CO40" s="195">
        <f t="shared" si="57"/>
        <v>0</v>
      </c>
      <c r="CP40" s="195">
        <f t="shared" si="57"/>
        <v>0</v>
      </c>
      <c r="CQ40" s="195">
        <f t="shared" si="57"/>
        <v>0</v>
      </c>
      <c r="CR40" s="195">
        <f t="shared" si="57"/>
        <v>0</v>
      </c>
      <c r="CT40" s="107">
        <f t="shared" si="65"/>
        <v>0</v>
      </c>
      <c r="CU40" s="107">
        <f t="shared" si="66"/>
        <v>0</v>
      </c>
      <c r="CV40" s="107">
        <f t="shared" si="67"/>
        <v>0</v>
      </c>
      <c r="CW40" s="107">
        <f t="shared" si="68"/>
        <v>0</v>
      </c>
      <c r="CX40" s="107">
        <f t="shared" si="69"/>
        <v>0</v>
      </c>
      <c r="CY40" s="107">
        <f t="shared" si="70"/>
        <v>0</v>
      </c>
      <c r="CZ40" s="107">
        <f t="shared" si="71"/>
        <v>0</v>
      </c>
      <c r="DA40" s="107">
        <f t="shared" si="72"/>
        <v>0</v>
      </c>
      <c r="DB40" s="107">
        <f t="shared" si="73"/>
        <v>0</v>
      </c>
      <c r="DC40" s="107">
        <f t="shared" si="74"/>
        <v>0</v>
      </c>
      <c r="DD40" s="107">
        <f t="shared" si="75"/>
        <v>0</v>
      </c>
      <c r="DE40" s="107">
        <f t="shared" si="76"/>
        <v>0</v>
      </c>
      <c r="DF40" s="107">
        <f t="shared" si="77"/>
        <v>0</v>
      </c>
      <c r="DG40" s="107">
        <f t="shared" si="78"/>
        <v>0</v>
      </c>
      <c r="DH40" s="107">
        <f t="shared" si="79"/>
        <v>0</v>
      </c>
      <c r="DI40" s="107">
        <f t="shared" si="80"/>
        <v>0</v>
      </c>
      <c r="DJ40" s="107">
        <f t="shared" si="81"/>
        <v>0</v>
      </c>
      <c r="DK40" s="107">
        <f t="shared" si="82"/>
        <v>0</v>
      </c>
      <c r="DL40" s="107">
        <f t="shared" si="83"/>
        <v>0</v>
      </c>
      <c r="DM40" s="107">
        <f t="shared" si="84"/>
        <v>0</v>
      </c>
      <c r="DN40" s="107">
        <f t="shared" si="85"/>
        <v>0</v>
      </c>
      <c r="DO40" s="107">
        <f t="shared" si="86"/>
        <v>0</v>
      </c>
      <c r="DP40" s="107">
        <f t="shared" si="87"/>
        <v>0</v>
      </c>
      <c r="DQ40" s="107">
        <f t="shared" si="88"/>
        <v>0</v>
      </c>
      <c r="DR40" s="107">
        <f t="shared" si="89"/>
        <v>0</v>
      </c>
      <c r="DS40" s="107">
        <f t="shared" si="90"/>
        <v>0</v>
      </c>
      <c r="DT40" s="107">
        <f t="shared" si="91"/>
        <v>0</v>
      </c>
      <c r="DU40" s="107">
        <f t="shared" si="92"/>
        <v>0</v>
      </c>
      <c r="DV40" s="107">
        <f t="shared" si="93"/>
        <v>0</v>
      </c>
      <c r="DW40" s="107">
        <f t="shared" si="94"/>
        <v>0</v>
      </c>
      <c r="DX40" s="107">
        <f t="shared" si="95"/>
        <v>0</v>
      </c>
      <c r="DY40" s="107">
        <f t="shared" si="96"/>
        <v>0</v>
      </c>
      <c r="DZ40" s="107">
        <f t="shared" si="97"/>
        <v>0</v>
      </c>
      <c r="EA40" s="107">
        <f t="shared" si="98"/>
        <v>0</v>
      </c>
      <c r="EB40" s="107">
        <f t="shared" si="99"/>
        <v>0</v>
      </c>
      <c r="EC40" s="107">
        <f t="shared" si="100"/>
        <v>0</v>
      </c>
      <c r="ED40" s="107">
        <f t="shared" si="101"/>
        <v>0</v>
      </c>
      <c r="EE40" s="107">
        <f t="shared" si="102"/>
        <v>0</v>
      </c>
      <c r="EF40" s="107">
        <f t="shared" si="103"/>
        <v>0</v>
      </c>
      <c r="EG40" s="107">
        <f t="shared" si="104"/>
        <v>0</v>
      </c>
      <c r="EH40" s="107">
        <f t="shared" si="63"/>
        <v>0</v>
      </c>
      <c r="EI40" s="107">
        <f t="shared" si="63"/>
        <v>0</v>
      </c>
      <c r="EJ40" s="107">
        <f t="shared" si="63"/>
        <v>0</v>
      </c>
      <c r="EK40" s="107">
        <f t="shared" si="63"/>
        <v>0</v>
      </c>
      <c r="EL40" s="107">
        <f t="shared" si="63"/>
        <v>0</v>
      </c>
      <c r="EM40" s="107">
        <f t="shared" si="63"/>
        <v>0</v>
      </c>
      <c r="EN40" s="107">
        <f t="shared" si="63"/>
        <v>0</v>
      </c>
      <c r="EO40" s="107">
        <f t="shared" si="63"/>
        <v>0</v>
      </c>
      <c r="EP40" s="107">
        <f t="shared" si="63"/>
        <v>0</v>
      </c>
      <c r="EQ40" s="107">
        <f t="shared" si="63"/>
        <v>0</v>
      </c>
    </row>
    <row r="41" spans="2:147" x14ac:dyDescent="0.2">
      <c r="B41" s="126">
        <f t="shared" si="7"/>
        <v>1</v>
      </c>
      <c r="C41" s="126" t="str">
        <f t="shared" ca="1" si="58"/>
        <v/>
      </c>
      <c r="D41" s="126" t="str">
        <f t="shared" ca="1" si="51"/>
        <v/>
      </c>
      <c r="E41" s="126"/>
      <c r="F41" s="127" t="str">
        <f ca="1">OFFSET(prihlasky!$H$1,$CB41,0)</f>
        <v/>
      </c>
      <c r="G41" s="127" t="str">
        <f ca="1">IF(OFFSET(prihlasky!$B$1,$CB41,0)="","",(OFFSET(prihlasky!$B$1,$CB41,0)))</f>
        <v/>
      </c>
      <c r="H41" s="127">
        <f ca="1">OFFSET(prihlasky!$I$1,$CB41,0)</f>
        <v>0</v>
      </c>
      <c r="I41" s="127" t="str">
        <f ca="1">UPPER(OFFSET(prihlasky!$A$1,$CB41,0))</f>
        <v/>
      </c>
      <c r="J41" s="127">
        <f t="shared" si="52"/>
        <v>0</v>
      </c>
      <c r="K41" s="159">
        <f t="shared" si="61"/>
        <v>0</v>
      </c>
      <c r="L41" s="131">
        <f t="shared" ca="1" si="53"/>
        <v>0</v>
      </c>
      <c r="M41" s="130" t="str">
        <f ca="1">IF(OR(K41=0,ISERROR(MATCH(I41,TKoef!E:E,0))),"",MATCH(I41,TKoef!E:E,0)-1)</f>
        <v/>
      </c>
      <c r="N41" s="129" t="str">
        <f ca="1">IF(M41="","",OFFSET(TKoef!$B$1,M41,0))</f>
        <v/>
      </c>
      <c r="O41" s="22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61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71">
        <f t="shared" si="54"/>
        <v>0</v>
      </c>
      <c r="BZ41" s="26">
        <f t="shared" si="55"/>
        <v>0</v>
      </c>
      <c r="CB41" s="39">
        <v>33</v>
      </c>
      <c r="CC41" s="16">
        <f t="shared" si="62"/>
        <v>0</v>
      </c>
      <c r="CD41" s="51">
        <f t="shared" ca="1" si="64"/>
        <v>0</v>
      </c>
      <c r="CE41" s="51">
        <f t="shared" ca="1" si="64"/>
        <v>0</v>
      </c>
      <c r="CF41" s="51">
        <f t="shared" ca="1" si="64"/>
        <v>0</v>
      </c>
      <c r="CG41" s="51">
        <f t="shared" ca="1" si="56"/>
        <v>0</v>
      </c>
      <c r="CH41" s="51"/>
      <c r="CI41" s="195">
        <f t="shared" si="57"/>
        <v>0</v>
      </c>
      <c r="CJ41" s="195">
        <f t="shared" si="57"/>
        <v>0</v>
      </c>
      <c r="CK41" s="195">
        <f t="shared" si="57"/>
        <v>0</v>
      </c>
      <c r="CL41" s="195">
        <f t="shared" si="57"/>
        <v>0</v>
      </c>
      <c r="CM41" s="195">
        <f t="shared" si="57"/>
        <v>0</v>
      </c>
      <c r="CN41" s="195">
        <f t="shared" si="57"/>
        <v>0</v>
      </c>
      <c r="CO41" s="195">
        <f t="shared" si="57"/>
        <v>0</v>
      </c>
      <c r="CP41" s="195">
        <f t="shared" si="57"/>
        <v>0</v>
      </c>
      <c r="CQ41" s="195">
        <f t="shared" si="57"/>
        <v>0</v>
      </c>
      <c r="CR41" s="195">
        <f t="shared" si="57"/>
        <v>0</v>
      </c>
      <c r="CT41" s="107">
        <f t="shared" si="65"/>
        <v>0</v>
      </c>
      <c r="CU41" s="107">
        <f t="shared" si="66"/>
        <v>0</v>
      </c>
      <c r="CV41" s="107">
        <f t="shared" si="67"/>
        <v>0</v>
      </c>
      <c r="CW41" s="107">
        <f t="shared" si="68"/>
        <v>0</v>
      </c>
      <c r="CX41" s="107">
        <f t="shared" si="69"/>
        <v>0</v>
      </c>
      <c r="CY41" s="107">
        <f t="shared" si="70"/>
        <v>0</v>
      </c>
      <c r="CZ41" s="107">
        <f t="shared" si="71"/>
        <v>0</v>
      </c>
      <c r="DA41" s="107">
        <f t="shared" si="72"/>
        <v>0</v>
      </c>
      <c r="DB41" s="107">
        <f t="shared" si="73"/>
        <v>0</v>
      </c>
      <c r="DC41" s="107">
        <f t="shared" si="74"/>
        <v>0</v>
      </c>
      <c r="DD41" s="107">
        <f t="shared" si="75"/>
        <v>0</v>
      </c>
      <c r="DE41" s="107">
        <f t="shared" si="76"/>
        <v>0</v>
      </c>
      <c r="DF41" s="107">
        <f t="shared" si="77"/>
        <v>0</v>
      </c>
      <c r="DG41" s="107">
        <f t="shared" si="78"/>
        <v>0</v>
      </c>
      <c r="DH41" s="107">
        <f t="shared" si="79"/>
        <v>0</v>
      </c>
      <c r="DI41" s="107">
        <f t="shared" si="80"/>
        <v>0</v>
      </c>
      <c r="DJ41" s="107">
        <f t="shared" si="81"/>
        <v>0</v>
      </c>
      <c r="DK41" s="107">
        <f t="shared" si="82"/>
        <v>0</v>
      </c>
      <c r="DL41" s="107">
        <f t="shared" si="83"/>
        <v>0</v>
      </c>
      <c r="DM41" s="107">
        <f t="shared" si="84"/>
        <v>0</v>
      </c>
      <c r="DN41" s="107">
        <f t="shared" si="85"/>
        <v>0</v>
      </c>
      <c r="DO41" s="107">
        <f t="shared" si="86"/>
        <v>0</v>
      </c>
      <c r="DP41" s="107">
        <f t="shared" si="87"/>
        <v>0</v>
      </c>
      <c r="DQ41" s="107">
        <f t="shared" si="88"/>
        <v>0</v>
      </c>
      <c r="DR41" s="107">
        <f t="shared" si="89"/>
        <v>0</v>
      </c>
      <c r="DS41" s="107">
        <f t="shared" si="90"/>
        <v>0</v>
      </c>
      <c r="DT41" s="107">
        <f t="shared" si="91"/>
        <v>0</v>
      </c>
      <c r="DU41" s="107">
        <f t="shared" si="92"/>
        <v>0</v>
      </c>
      <c r="DV41" s="107">
        <f t="shared" si="93"/>
        <v>0</v>
      </c>
      <c r="DW41" s="107">
        <f t="shared" si="94"/>
        <v>0</v>
      </c>
      <c r="DX41" s="107">
        <f t="shared" si="95"/>
        <v>0</v>
      </c>
      <c r="DY41" s="107">
        <f t="shared" si="96"/>
        <v>0</v>
      </c>
      <c r="DZ41" s="107">
        <f t="shared" si="97"/>
        <v>0</v>
      </c>
      <c r="EA41" s="107">
        <f t="shared" si="98"/>
        <v>0</v>
      </c>
      <c r="EB41" s="107">
        <f t="shared" si="99"/>
        <v>0</v>
      </c>
      <c r="EC41" s="107">
        <f t="shared" si="100"/>
        <v>0</v>
      </c>
      <c r="ED41" s="107">
        <f t="shared" si="101"/>
        <v>0</v>
      </c>
      <c r="EE41" s="107">
        <f t="shared" si="102"/>
        <v>0</v>
      </c>
      <c r="EF41" s="107">
        <f t="shared" si="103"/>
        <v>0</v>
      </c>
      <c r="EG41" s="107">
        <f t="shared" si="104"/>
        <v>0</v>
      </c>
      <c r="EH41" s="107">
        <f t="shared" si="63"/>
        <v>0</v>
      </c>
      <c r="EI41" s="107">
        <f t="shared" si="63"/>
        <v>0</v>
      </c>
      <c r="EJ41" s="107">
        <f t="shared" si="63"/>
        <v>0</v>
      </c>
      <c r="EK41" s="107">
        <f t="shared" si="63"/>
        <v>0</v>
      </c>
      <c r="EL41" s="107">
        <f t="shared" si="63"/>
        <v>0</v>
      </c>
      <c r="EM41" s="107">
        <f t="shared" si="63"/>
        <v>0</v>
      </c>
      <c r="EN41" s="107">
        <f t="shared" si="63"/>
        <v>0</v>
      </c>
      <c r="EO41" s="107">
        <f t="shared" si="63"/>
        <v>0</v>
      </c>
      <c r="EP41" s="107">
        <f t="shared" si="63"/>
        <v>0</v>
      </c>
      <c r="EQ41" s="107">
        <f t="shared" si="63"/>
        <v>0</v>
      </c>
    </row>
    <row r="42" spans="2:147" x14ac:dyDescent="0.2">
      <c r="B42" s="126">
        <f t="shared" si="7"/>
        <v>1</v>
      </c>
      <c r="C42" s="126" t="str">
        <f t="shared" ca="1" si="58"/>
        <v/>
      </c>
      <c r="D42" s="126" t="str">
        <f t="shared" ca="1" si="51"/>
        <v/>
      </c>
      <c r="E42" s="126"/>
      <c r="F42" s="127" t="str">
        <f ca="1">OFFSET(prihlasky!$H$1,$CB42,0)</f>
        <v/>
      </c>
      <c r="G42" s="127" t="str">
        <f ca="1">IF(OFFSET(prihlasky!$B$1,$CB42,0)="","",(OFFSET(prihlasky!$B$1,$CB42,0)))</f>
        <v/>
      </c>
      <c r="H42" s="127">
        <f ca="1">OFFSET(prihlasky!$I$1,$CB42,0)</f>
        <v>0</v>
      </c>
      <c r="I42" s="127" t="str">
        <f ca="1">UPPER(OFFSET(prihlasky!$A$1,$CB42,0))</f>
        <v/>
      </c>
      <c r="J42" s="127">
        <f t="shared" si="52"/>
        <v>0</v>
      </c>
      <c r="K42" s="159">
        <f t="shared" si="61"/>
        <v>0</v>
      </c>
      <c r="L42" s="131">
        <f t="shared" ca="1" si="53"/>
        <v>0</v>
      </c>
      <c r="M42" s="130" t="str">
        <f ca="1">IF(OR(K42=0,ISERROR(MATCH(I42,TKoef!E:E,0))),"",MATCH(I42,TKoef!E:E,0)-1)</f>
        <v/>
      </c>
      <c r="N42" s="129" t="str">
        <f ca="1">IF(M42="","",OFFSET(TKoef!$B$1,M42,0))</f>
        <v/>
      </c>
      <c r="O42" s="22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197"/>
      <c r="BE42" s="197"/>
      <c r="BF42" s="197"/>
      <c r="BG42" s="197"/>
      <c r="BH42" s="197"/>
      <c r="BI42" s="197"/>
      <c r="BJ42" s="197"/>
      <c r="BK42" s="197"/>
      <c r="BL42" s="197"/>
      <c r="BM42" s="197"/>
      <c r="BN42" s="61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71">
        <f t="shared" si="54"/>
        <v>0</v>
      </c>
      <c r="BZ42" s="26">
        <f t="shared" si="55"/>
        <v>0</v>
      </c>
      <c r="CB42" s="39">
        <v>34</v>
      </c>
      <c r="CC42" s="16">
        <f t="shared" si="62"/>
        <v>0</v>
      </c>
      <c r="CD42" s="51">
        <f t="shared" ca="1" si="64"/>
        <v>0</v>
      </c>
      <c r="CE42" s="51">
        <f t="shared" ca="1" si="64"/>
        <v>0</v>
      </c>
      <c r="CF42" s="51">
        <f t="shared" ca="1" si="64"/>
        <v>0</v>
      </c>
      <c r="CG42" s="51">
        <f t="shared" ca="1" si="56"/>
        <v>0</v>
      </c>
      <c r="CH42" s="51"/>
      <c r="CI42" s="195">
        <f t="shared" si="57"/>
        <v>0</v>
      </c>
      <c r="CJ42" s="195">
        <f t="shared" si="57"/>
        <v>0</v>
      </c>
      <c r="CK42" s="195">
        <f t="shared" si="57"/>
        <v>0</v>
      </c>
      <c r="CL42" s="195">
        <f t="shared" si="57"/>
        <v>0</v>
      </c>
      <c r="CM42" s="195">
        <f t="shared" si="57"/>
        <v>0</v>
      </c>
      <c r="CN42" s="195">
        <f t="shared" si="57"/>
        <v>0</v>
      </c>
      <c r="CO42" s="195">
        <f t="shared" si="57"/>
        <v>0</v>
      </c>
      <c r="CP42" s="195">
        <f t="shared" si="57"/>
        <v>0</v>
      </c>
      <c r="CQ42" s="195">
        <f t="shared" si="57"/>
        <v>0</v>
      </c>
      <c r="CR42" s="195">
        <f t="shared" si="57"/>
        <v>0</v>
      </c>
      <c r="CT42" s="107">
        <f t="shared" si="65"/>
        <v>0</v>
      </c>
      <c r="CU42" s="107">
        <f t="shared" si="66"/>
        <v>0</v>
      </c>
      <c r="CV42" s="107">
        <f t="shared" si="67"/>
        <v>0</v>
      </c>
      <c r="CW42" s="107">
        <f t="shared" si="68"/>
        <v>0</v>
      </c>
      <c r="CX42" s="107">
        <f t="shared" si="69"/>
        <v>0</v>
      </c>
      <c r="CY42" s="107">
        <f t="shared" si="70"/>
        <v>0</v>
      </c>
      <c r="CZ42" s="107">
        <f t="shared" si="71"/>
        <v>0</v>
      </c>
      <c r="DA42" s="107">
        <f t="shared" si="72"/>
        <v>0</v>
      </c>
      <c r="DB42" s="107">
        <f t="shared" si="73"/>
        <v>0</v>
      </c>
      <c r="DC42" s="107">
        <f t="shared" si="74"/>
        <v>0</v>
      </c>
      <c r="DD42" s="107">
        <f t="shared" si="75"/>
        <v>0</v>
      </c>
      <c r="DE42" s="107">
        <f t="shared" si="76"/>
        <v>0</v>
      </c>
      <c r="DF42" s="107">
        <f t="shared" si="77"/>
        <v>0</v>
      </c>
      <c r="DG42" s="107">
        <f t="shared" si="78"/>
        <v>0</v>
      </c>
      <c r="DH42" s="107">
        <f t="shared" si="79"/>
        <v>0</v>
      </c>
      <c r="DI42" s="107">
        <f t="shared" si="80"/>
        <v>0</v>
      </c>
      <c r="DJ42" s="107">
        <f t="shared" si="81"/>
        <v>0</v>
      </c>
      <c r="DK42" s="107">
        <f t="shared" si="82"/>
        <v>0</v>
      </c>
      <c r="DL42" s="107">
        <f t="shared" si="83"/>
        <v>0</v>
      </c>
      <c r="DM42" s="107">
        <f t="shared" si="84"/>
        <v>0</v>
      </c>
      <c r="DN42" s="107">
        <f t="shared" si="85"/>
        <v>0</v>
      </c>
      <c r="DO42" s="107">
        <f t="shared" si="86"/>
        <v>0</v>
      </c>
      <c r="DP42" s="107">
        <f t="shared" si="87"/>
        <v>0</v>
      </c>
      <c r="DQ42" s="107">
        <f t="shared" si="88"/>
        <v>0</v>
      </c>
      <c r="DR42" s="107">
        <f t="shared" si="89"/>
        <v>0</v>
      </c>
      <c r="DS42" s="107">
        <f t="shared" si="90"/>
        <v>0</v>
      </c>
      <c r="DT42" s="107">
        <f t="shared" si="91"/>
        <v>0</v>
      </c>
      <c r="DU42" s="107">
        <f t="shared" si="92"/>
        <v>0</v>
      </c>
      <c r="DV42" s="107">
        <f t="shared" si="93"/>
        <v>0</v>
      </c>
      <c r="DW42" s="107">
        <f t="shared" si="94"/>
        <v>0</v>
      </c>
      <c r="DX42" s="107">
        <f t="shared" si="95"/>
        <v>0</v>
      </c>
      <c r="DY42" s="107">
        <f t="shared" si="96"/>
        <v>0</v>
      </c>
      <c r="DZ42" s="107">
        <f t="shared" si="97"/>
        <v>0</v>
      </c>
      <c r="EA42" s="107">
        <f t="shared" si="98"/>
        <v>0</v>
      </c>
      <c r="EB42" s="107">
        <f t="shared" si="99"/>
        <v>0</v>
      </c>
      <c r="EC42" s="107">
        <f t="shared" si="100"/>
        <v>0</v>
      </c>
      <c r="ED42" s="107">
        <f t="shared" si="101"/>
        <v>0</v>
      </c>
      <c r="EE42" s="107">
        <f t="shared" si="102"/>
        <v>0</v>
      </c>
      <c r="EF42" s="107">
        <f t="shared" si="103"/>
        <v>0</v>
      </c>
      <c r="EG42" s="107">
        <f t="shared" si="104"/>
        <v>0</v>
      </c>
      <c r="EH42" s="107">
        <f t="shared" si="63"/>
        <v>0</v>
      </c>
      <c r="EI42" s="107">
        <f t="shared" si="63"/>
        <v>0</v>
      </c>
      <c r="EJ42" s="107">
        <f t="shared" si="63"/>
        <v>0</v>
      </c>
      <c r="EK42" s="107">
        <f t="shared" si="63"/>
        <v>0</v>
      </c>
      <c r="EL42" s="107">
        <f t="shared" si="63"/>
        <v>0</v>
      </c>
      <c r="EM42" s="107">
        <f t="shared" si="63"/>
        <v>0</v>
      </c>
      <c r="EN42" s="107">
        <f t="shared" si="63"/>
        <v>0</v>
      </c>
      <c r="EO42" s="107">
        <f t="shared" si="63"/>
        <v>0</v>
      </c>
      <c r="EP42" s="107">
        <f t="shared" si="63"/>
        <v>0</v>
      </c>
      <c r="EQ42" s="107">
        <f t="shared" si="63"/>
        <v>0</v>
      </c>
    </row>
    <row r="43" spans="2:147" x14ac:dyDescent="0.2">
      <c r="B43" s="126">
        <f t="shared" si="7"/>
        <v>1</v>
      </c>
      <c r="C43" s="126" t="str">
        <f t="shared" ca="1" si="58"/>
        <v/>
      </c>
      <c r="D43" s="126" t="str">
        <f t="shared" ca="1" si="51"/>
        <v/>
      </c>
      <c r="E43" s="126"/>
      <c r="F43" s="127" t="str">
        <f ca="1">OFFSET(prihlasky!$H$1,$CB43,0)</f>
        <v/>
      </c>
      <c r="G43" s="127" t="str">
        <f ca="1">IF(OFFSET(prihlasky!$B$1,$CB43,0)="","",(OFFSET(prihlasky!$B$1,$CB43,0)))</f>
        <v/>
      </c>
      <c r="H43" s="127">
        <f ca="1">OFFSET(prihlasky!$I$1,$CB43,0)</f>
        <v>0</v>
      </c>
      <c r="I43" s="127" t="str">
        <f ca="1">UPPER(OFFSET(prihlasky!$A$1,$CB43,0))</f>
        <v/>
      </c>
      <c r="J43" s="127">
        <f t="shared" si="52"/>
        <v>0</v>
      </c>
      <c r="K43" s="159">
        <f t="shared" si="61"/>
        <v>0</v>
      </c>
      <c r="L43" s="131">
        <f t="shared" ca="1" si="53"/>
        <v>0</v>
      </c>
      <c r="M43" s="130" t="str">
        <f ca="1">IF(OR(K43=0,ISERROR(MATCH(I43,TKoef!E:E,0))),"",MATCH(I43,TKoef!E:E,0)-1)</f>
        <v/>
      </c>
      <c r="N43" s="129" t="str">
        <f ca="1">IF(M43="","",OFFSET(TKoef!$B$1,M43,0))</f>
        <v/>
      </c>
      <c r="O43" s="22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197"/>
      <c r="BE43" s="197"/>
      <c r="BF43" s="197"/>
      <c r="BG43" s="197"/>
      <c r="BH43" s="197"/>
      <c r="BI43" s="197"/>
      <c r="BJ43" s="197"/>
      <c r="BK43" s="197"/>
      <c r="BL43" s="197"/>
      <c r="BM43" s="197"/>
      <c r="BN43" s="61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71">
        <f t="shared" si="54"/>
        <v>0</v>
      </c>
      <c r="BZ43" s="26">
        <f t="shared" si="55"/>
        <v>0</v>
      </c>
      <c r="CB43" s="39">
        <v>35</v>
      </c>
      <c r="CC43" s="16">
        <f t="shared" si="62"/>
        <v>0</v>
      </c>
      <c r="CD43" s="51">
        <f t="shared" ca="1" si="64"/>
        <v>0</v>
      </c>
      <c r="CE43" s="51">
        <f t="shared" ca="1" si="64"/>
        <v>0</v>
      </c>
      <c r="CF43" s="51">
        <f t="shared" ca="1" si="64"/>
        <v>0</v>
      </c>
      <c r="CG43" s="51">
        <f t="shared" ca="1" si="56"/>
        <v>0</v>
      </c>
      <c r="CH43" s="51"/>
      <c r="CI43" s="195">
        <f t="shared" si="57"/>
        <v>0</v>
      </c>
      <c r="CJ43" s="195">
        <f t="shared" si="57"/>
        <v>0</v>
      </c>
      <c r="CK43" s="195">
        <f t="shared" si="57"/>
        <v>0</v>
      </c>
      <c r="CL43" s="195">
        <f t="shared" si="57"/>
        <v>0</v>
      </c>
      <c r="CM43" s="195">
        <f t="shared" si="57"/>
        <v>0</v>
      </c>
      <c r="CN43" s="195">
        <f t="shared" si="57"/>
        <v>0</v>
      </c>
      <c r="CO43" s="195">
        <f t="shared" si="57"/>
        <v>0</v>
      </c>
      <c r="CP43" s="195">
        <f t="shared" si="57"/>
        <v>0</v>
      </c>
      <c r="CQ43" s="195">
        <f t="shared" si="57"/>
        <v>0</v>
      </c>
      <c r="CR43" s="195">
        <f t="shared" si="57"/>
        <v>0</v>
      </c>
      <c r="CT43" s="107">
        <f t="shared" si="65"/>
        <v>0</v>
      </c>
      <c r="CU43" s="107">
        <f t="shared" si="66"/>
        <v>0</v>
      </c>
      <c r="CV43" s="107">
        <f t="shared" si="67"/>
        <v>0</v>
      </c>
      <c r="CW43" s="107">
        <f t="shared" si="68"/>
        <v>0</v>
      </c>
      <c r="CX43" s="107">
        <f t="shared" si="69"/>
        <v>0</v>
      </c>
      <c r="CY43" s="107">
        <f t="shared" si="70"/>
        <v>0</v>
      </c>
      <c r="CZ43" s="107">
        <f t="shared" si="71"/>
        <v>0</v>
      </c>
      <c r="DA43" s="107">
        <f t="shared" si="72"/>
        <v>0</v>
      </c>
      <c r="DB43" s="107">
        <f t="shared" si="73"/>
        <v>0</v>
      </c>
      <c r="DC43" s="107">
        <f t="shared" si="74"/>
        <v>0</v>
      </c>
      <c r="DD43" s="107">
        <f t="shared" si="75"/>
        <v>0</v>
      </c>
      <c r="DE43" s="107">
        <f t="shared" si="76"/>
        <v>0</v>
      </c>
      <c r="DF43" s="107">
        <f t="shared" si="77"/>
        <v>0</v>
      </c>
      <c r="DG43" s="107">
        <f t="shared" si="78"/>
        <v>0</v>
      </c>
      <c r="DH43" s="107">
        <f t="shared" si="79"/>
        <v>0</v>
      </c>
      <c r="DI43" s="107">
        <f t="shared" si="80"/>
        <v>0</v>
      </c>
      <c r="DJ43" s="107">
        <f t="shared" si="81"/>
        <v>0</v>
      </c>
      <c r="DK43" s="107">
        <f t="shared" si="82"/>
        <v>0</v>
      </c>
      <c r="DL43" s="107">
        <f t="shared" si="83"/>
        <v>0</v>
      </c>
      <c r="DM43" s="107">
        <f t="shared" si="84"/>
        <v>0</v>
      </c>
      <c r="DN43" s="107">
        <f t="shared" si="85"/>
        <v>0</v>
      </c>
      <c r="DO43" s="107">
        <f t="shared" si="86"/>
        <v>0</v>
      </c>
      <c r="DP43" s="107">
        <f t="shared" si="87"/>
        <v>0</v>
      </c>
      <c r="DQ43" s="107">
        <f t="shared" si="88"/>
        <v>0</v>
      </c>
      <c r="DR43" s="107">
        <f t="shared" si="89"/>
        <v>0</v>
      </c>
      <c r="DS43" s="107">
        <f t="shared" si="90"/>
        <v>0</v>
      </c>
      <c r="DT43" s="107">
        <f t="shared" si="91"/>
        <v>0</v>
      </c>
      <c r="DU43" s="107">
        <f t="shared" si="92"/>
        <v>0</v>
      </c>
      <c r="DV43" s="107">
        <f t="shared" si="93"/>
        <v>0</v>
      </c>
      <c r="DW43" s="107">
        <f t="shared" si="94"/>
        <v>0</v>
      </c>
      <c r="DX43" s="107">
        <f t="shared" si="95"/>
        <v>0</v>
      </c>
      <c r="DY43" s="107">
        <f t="shared" si="96"/>
        <v>0</v>
      </c>
      <c r="DZ43" s="107">
        <f t="shared" si="97"/>
        <v>0</v>
      </c>
      <c r="EA43" s="107">
        <f t="shared" si="98"/>
        <v>0</v>
      </c>
      <c r="EB43" s="107">
        <f t="shared" si="99"/>
        <v>0</v>
      </c>
      <c r="EC43" s="107">
        <f t="shared" si="100"/>
        <v>0</v>
      </c>
      <c r="ED43" s="107">
        <f t="shared" si="101"/>
        <v>0</v>
      </c>
      <c r="EE43" s="107">
        <f t="shared" si="102"/>
        <v>0</v>
      </c>
      <c r="EF43" s="107">
        <f t="shared" si="103"/>
        <v>0</v>
      </c>
      <c r="EG43" s="107">
        <f t="shared" si="104"/>
        <v>0</v>
      </c>
      <c r="EH43" s="107">
        <f t="shared" si="63"/>
        <v>0</v>
      </c>
      <c r="EI43" s="107">
        <f t="shared" si="63"/>
        <v>0</v>
      </c>
      <c r="EJ43" s="107">
        <f t="shared" si="63"/>
        <v>0</v>
      </c>
      <c r="EK43" s="107">
        <f t="shared" si="63"/>
        <v>0</v>
      </c>
      <c r="EL43" s="107">
        <f t="shared" si="63"/>
        <v>0</v>
      </c>
      <c r="EM43" s="107">
        <f t="shared" si="63"/>
        <v>0</v>
      </c>
      <c r="EN43" s="107">
        <f t="shared" si="63"/>
        <v>0</v>
      </c>
      <c r="EO43" s="107">
        <f t="shared" si="63"/>
        <v>0</v>
      </c>
      <c r="EP43" s="107">
        <f t="shared" si="63"/>
        <v>0</v>
      </c>
      <c r="EQ43" s="107">
        <f t="shared" si="63"/>
        <v>0</v>
      </c>
    </row>
    <row r="44" spans="2:147" x14ac:dyDescent="0.2">
      <c r="B44" s="126">
        <f t="shared" si="7"/>
        <v>1</v>
      </c>
      <c r="C44" s="126" t="str">
        <f t="shared" ca="1" si="58"/>
        <v/>
      </c>
      <c r="D44" s="126" t="str">
        <f t="shared" ca="1" si="51"/>
        <v/>
      </c>
      <c r="E44" s="126"/>
      <c r="F44" s="127" t="str">
        <f ca="1">OFFSET(prihlasky!$H$1,$CB44,0)</f>
        <v/>
      </c>
      <c r="G44" s="127" t="str">
        <f ca="1">IF(OFFSET(prihlasky!$B$1,$CB44,0)="","",(OFFSET(prihlasky!$B$1,$CB44,0)))</f>
        <v/>
      </c>
      <c r="H44" s="127">
        <f ca="1">OFFSET(prihlasky!$I$1,$CB44,0)</f>
        <v>0</v>
      </c>
      <c r="I44" s="127" t="str">
        <f ca="1">UPPER(OFFSET(prihlasky!$A$1,$CB44,0))</f>
        <v/>
      </c>
      <c r="J44" s="127">
        <f t="shared" si="52"/>
        <v>0</v>
      </c>
      <c r="K44" s="159">
        <f t="shared" si="61"/>
        <v>0</v>
      </c>
      <c r="L44" s="131">
        <f t="shared" ca="1" si="53"/>
        <v>0</v>
      </c>
      <c r="M44" s="130" t="str">
        <f ca="1">IF(OR(K44=0,ISERROR(MATCH(I44,TKoef!E:E,0))),"",MATCH(I44,TKoef!E:E,0)-1)</f>
        <v/>
      </c>
      <c r="N44" s="129" t="str">
        <f ca="1">IF(M44="","",OFFSET(TKoef!$B$1,M44,0))</f>
        <v/>
      </c>
      <c r="O44" s="22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61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71">
        <f t="shared" si="54"/>
        <v>0</v>
      </c>
      <c r="BZ44" s="26">
        <f t="shared" si="55"/>
        <v>0</v>
      </c>
      <c r="CB44" s="39">
        <v>36</v>
      </c>
      <c r="CC44" s="16">
        <f t="shared" si="62"/>
        <v>0</v>
      </c>
      <c r="CD44" s="51">
        <f t="shared" ca="1" si="64"/>
        <v>0</v>
      </c>
      <c r="CE44" s="51">
        <f t="shared" ca="1" si="64"/>
        <v>0</v>
      </c>
      <c r="CF44" s="51">
        <f t="shared" ca="1" si="64"/>
        <v>0</v>
      </c>
      <c r="CG44" s="51">
        <f t="shared" ca="1" si="56"/>
        <v>0</v>
      </c>
      <c r="CH44" s="51"/>
      <c r="CI44" s="195">
        <f t="shared" si="57"/>
        <v>0</v>
      </c>
      <c r="CJ44" s="195">
        <f t="shared" si="57"/>
        <v>0</v>
      </c>
      <c r="CK44" s="195">
        <f t="shared" si="57"/>
        <v>0</v>
      </c>
      <c r="CL44" s="195">
        <f t="shared" si="57"/>
        <v>0</v>
      </c>
      <c r="CM44" s="195">
        <f t="shared" si="57"/>
        <v>0</v>
      </c>
      <c r="CN44" s="195">
        <f t="shared" si="57"/>
        <v>0</v>
      </c>
      <c r="CO44" s="195">
        <f t="shared" si="57"/>
        <v>0</v>
      </c>
      <c r="CP44" s="195">
        <f t="shared" si="57"/>
        <v>0</v>
      </c>
      <c r="CQ44" s="195">
        <f t="shared" si="57"/>
        <v>0</v>
      </c>
      <c r="CR44" s="195">
        <f t="shared" si="57"/>
        <v>0</v>
      </c>
      <c r="CT44" s="107">
        <f t="shared" si="65"/>
        <v>0</v>
      </c>
      <c r="CU44" s="107">
        <f t="shared" si="66"/>
        <v>0</v>
      </c>
      <c r="CV44" s="107">
        <f t="shared" si="67"/>
        <v>0</v>
      </c>
      <c r="CW44" s="107">
        <f t="shared" si="68"/>
        <v>0</v>
      </c>
      <c r="CX44" s="107">
        <f t="shared" si="69"/>
        <v>0</v>
      </c>
      <c r="CY44" s="107">
        <f t="shared" si="70"/>
        <v>0</v>
      </c>
      <c r="CZ44" s="107">
        <f t="shared" si="71"/>
        <v>0</v>
      </c>
      <c r="DA44" s="107">
        <f t="shared" si="72"/>
        <v>0</v>
      </c>
      <c r="DB44" s="107">
        <f t="shared" si="73"/>
        <v>0</v>
      </c>
      <c r="DC44" s="107">
        <f t="shared" si="74"/>
        <v>0</v>
      </c>
      <c r="DD44" s="107">
        <f t="shared" si="75"/>
        <v>0</v>
      </c>
      <c r="DE44" s="107">
        <f t="shared" si="76"/>
        <v>0</v>
      </c>
      <c r="DF44" s="107">
        <f t="shared" si="77"/>
        <v>0</v>
      </c>
      <c r="DG44" s="107">
        <f t="shared" si="78"/>
        <v>0</v>
      </c>
      <c r="DH44" s="107">
        <f t="shared" si="79"/>
        <v>0</v>
      </c>
      <c r="DI44" s="107">
        <f t="shared" si="80"/>
        <v>0</v>
      </c>
      <c r="DJ44" s="107">
        <f t="shared" si="81"/>
        <v>0</v>
      </c>
      <c r="DK44" s="107">
        <f t="shared" si="82"/>
        <v>0</v>
      </c>
      <c r="DL44" s="107">
        <f t="shared" si="83"/>
        <v>0</v>
      </c>
      <c r="DM44" s="107">
        <f t="shared" si="84"/>
        <v>0</v>
      </c>
      <c r="DN44" s="107">
        <f t="shared" si="85"/>
        <v>0</v>
      </c>
      <c r="DO44" s="107">
        <f t="shared" si="86"/>
        <v>0</v>
      </c>
      <c r="DP44" s="107">
        <f t="shared" si="87"/>
        <v>0</v>
      </c>
      <c r="DQ44" s="107">
        <f t="shared" si="88"/>
        <v>0</v>
      </c>
      <c r="DR44" s="107">
        <f t="shared" si="89"/>
        <v>0</v>
      </c>
      <c r="DS44" s="107">
        <f t="shared" si="90"/>
        <v>0</v>
      </c>
      <c r="DT44" s="107">
        <f t="shared" si="91"/>
        <v>0</v>
      </c>
      <c r="DU44" s="107">
        <f t="shared" si="92"/>
        <v>0</v>
      </c>
      <c r="DV44" s="107">
        <f t="shared" si="93"/>
        <v>0</v>
      </c>
      <c r="DW44" s="107">
        <f t="shared" si="94"/>
        <v>0</v>
      </c>
      <c r="DX44" s="107">
        <f t="shared" si="95"/>
        <v>0</v>
      </c>
      <c r="DY44" s="107">
        <f t="shared" si="96"/>
        <v>0</v>
      </c>
      <c r="DZ44" s="107">
        <f t="shared" si="97"/>
        <v>0</v>
      </c>
      <c r="EA44" s="107">
        <f t="shared" si="98"/>
        <v>0</v>
      </c>
      <c r="EB44" s="107">
        <f t="shared" si="99"/>
        <v>0</v>
      </c>
      <c r="EC44" s="107">
        <f t="shared" si="100"/>
        <v>0</v>
      </c>
      <c r="ED44" s="107">
        <f t="shared" si="101"/>
        <v>0</v>
      </c>
      <c r="EE44" s="107">
        <f t="shared" si="102"/>
        <v>0</v>
      </c>
      <c r="EF44" s="107">
        <f t="shared" si="103"/>
        <v>0</v>
      </c>
      <c r="EG44" s="107">
        <f t="shared" si="104"/>
        <v>0</v>
      </c>
      <c r="EH44" s="107">
        <f t="shared" si="63"/>
        <v>0</v>
      </c>
      <c r="EI44" s="107">
        <f t="shared" si="63"/>
        <v>0</v>
      </c>
      <c r="EJ44" s="107">
        <f t="shared" si="63"/>
        <v>0</v>
      </c>
      <c r="EK44" s="107">
        <f t="shared" si="63"/>
        <v>0</v>
      </c>
      <c r="EL44" s="107">
        <f t="shared" si="63"/>
        <v>0</v>
      </c>
      <c r="EM44" s="107">
        <f t="shared" si="63"/>
        <v>0</v>
      </c>
      <c r="EN44" s="107">
        <f t="shared" si="63"/>
        <v>0</v>
      </c>
      <c r="EO44" s="107">
        <f t="shared" si="63"/>
        <v>0</v>
      </c>
      <c r="EP44" s="107">
        <f t="shared" si="63"/>
        <v>0</v>
      </c>
      <c r="EQ44" s="107">
        <f t="shared" si="63"/>
        <v>0</v>
      </c>
    </row>
    <row r="45" spans="2:147" x14ac:dyDescent="0.2">
      <c r="B45" s="126">
        <f t="shared" si="7"/>
        <v>1</v>
      </c>
      <c r="C45" s="126" t="str">
        <f t="shared" ca="1" si="58"/>
        <v/>
      </c>
      <c r="D45" s="126" t="str">
        <f t="shared" ca="1" si="51"/>
        <v/>
      </c>
      <c r="E45" s="126"/>
      <c r="F45" s="127" t="str">
        <f ca="1">OFFSET(prihlasky!$H$1,$CB45,0)</f>
        <v/>
      </c>
      <c r="G45" s="127" t="str">
        <f ca="1">IF(OFFSET(prihlasky!$B$1,$CB45,0)="","",(OFFSET(prihlasky!$B$1,$CB45,0)))</f>
        <v/>
      </c>
      <c r="H45" s="127">
        <f ca="1">OFFSET(prihlasky!$I$1,$CB45,0)</f>
        <v>0</v>
      </c>
      <c r="I45" s="127" t="str">
        <f ca="1">UPPER(OFFSET(prihlasky!$A$1,$CB45,0))</f>
        <v/>
      </c>
      <c r="J45" s="127">
        <f t="shared" si="52"/>
        <v>0</v>
      </c>
      <c r="K45" s="159">
        <f t="shared" si="61"/>
        <v>0</v>
      </c>
      <c r="L45" s="131">
        <f t="shared" ca="1" si="53"/>
        <v>0</v>
      </c>
      <c r="M45" s="130" t="str">
        <f ca="1">IF(OR(K45=0,ISERROR(MATCH(I45,TKoef!E:E,0))),"",MATCH(I45,TKoef!E:E,0)-1)</f>
        <v/>
      </c>
      <c r="N45" s="129" t="str">
        <f ca="1">IF(M45="","",OFFSET(TKoef!$B$1,M45,0))</f>
        <v/>
      </c>
      <c r="O45" s="22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197"/>
      <c r="BE45" s="197"/>
      <c r="BF45" s="197"/>
      <c r="BG45" s="197"/>
      <c r="BH45" s="197"/>
      <c r="BI45" s="197"/>
      <c r="BJ45" s="197"/>
      <c r="BK45" s="197"/>
      <c r="BL45" s="197"/>
      <c r="BM45" s="197"/>
      <c r="BN45" s="61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71">
        <f t="shared" si="54"/>
        <v>0</v>
      </c>
      <c r="BZ45" s="26">
        <f t="shared" si="55"/>
        <v>0</v>
      </c>
      <c r="CB45" s="39">
        <v>37</v>
      </c>
      <c r="CC45" s="16">
        <f t="shared" si="62"/>
        <v>0</v>
      </c>
      <c r="CD45" s="51">
        <f t="shared" ca="1" si="64"/>
        <v>0</v>
      </c>
      <c r="CE45" s="51">
        <f t="shared" ca="1" si="64"/>
        <v>0</v>
      </c>
      <c r="CF45" s="51">
        <f t="shared" ca="1" si="64"/>
        <v>0</v>
      </c>
      <c r="CG45" s="51">
        <f t="shared" ca="1" si="56"/>
        <v>0</v>
      </c>
      <c r="CH45" s="51"/>
      <c r="CI45" s="195">
        <f t="shared" si="57"/>
        <v>0</v>
      </c>
      <c r="CJ45" s="195">
        <f t="shared" si="57"/>
        <v>0</v>
      </c>
      <c r="CK45" s="195">
        <f t="shared" si="57"/>
        <v>0</v>
      </c>
      <c r="CL45" s="195">
        <f t="shared" si="57"/>
        <v>0</v>
      </c>
      <c r="CM45" s="195">
        <f t="shared" si="57"/>
        <v>0</v>
      </c>
      <c r="CN45" s="195">
        <f t="shared" si="57"/>
        <v>0</v>
      </c>
      <c r="CO45" s="195">
        <f t="shared" si="57"/>
        <v>0</v>
      </c>
      <c r="CP45" s="195">
        <f t="shared" si="57"/>
        <v>0</v>
      </c>
      <c r="CQ45" s="195">
        <f t="shared" si="57"/>
        <v>0</v>
      </c>
      <c r="CR45" s="195">
        <f t="shared" si="57"/>
        <v>0</v>
      </c>
      <c r="CT45" s="107">
        <f t="shared" si="65"/>
        <v>0</v>
      </c>
      <c r="CU45" s="107">
        <f t="shared" si="66"/>
        <v>0</v>
      </c>
      <c r="CV45" s="107">
        <f t="shared" si="67"/>
        <v>0</v>
      </c>
      <c r="CW45" s="107">
        <f t="shared" si="68"/>
        <v>0</v>
      </c>
      <c r="CX45" s="107">
        <f t="shared" si="69"/>
        <v>0</v>
      </c>
      <c r="CY45" s="107">
        <f t="shared" si="70"/>
        <v>0</v>
      </c>
      <c r="CZ45" s="107">
        <f t="shared" si="71"/>
        <v>0</v>
      </c>
      <c r="DA45" s="107">
        <f t="shared" si="72"/>
        <v>0</v>
      </c>
      <c r="DB45" s="107">
        <f t="shared" si="73"/>
        <v>0</v>
      </c>
      <c r="DC45" s="107">
        <f t="shared" si="74"/>
        <v>0</v>
      </c>
      <c r="DD45" s="107">
        <f t="shared" si="75"/>
        <v>0</v>
      </c>
      <c r="DE45" s="107">
        <f t="shared" si="76"/>
        <v>0</v>
      </c>
      <c r="DF45" s="107">
        <f t="shared" si="77"/>
        <v>0</v>
      </c>
      <c r="DG45" s="107">
        <f t="shared" si="78"/>
        <v>0</v>
      </c>
      <c r="DH45" s="107">
        <f t="shared" si="79"/>
        <v>0</v>
      </c>
      <c r="DI45" s="107">
        <f t="shared" si="80"/>
        <v>0</v>
      </c>
      <c r="DJ45" s="107">
        <f t="shared" si="81"/>
        <v>0</v>
      </c>
      <c r="DK45" s="107">
        <f t="shared" si="82"/>
        <v>0</v>
      </c>
      <c r="DL45" s="107">
        <f t="shared" si="83"/>
        <v>0</v>
      </c>
      <c r="DM45" s="107">
        <f t="shared" si="84"/>
        <v>0</v>
      </c>
      <c r="DN45" s="107">
        <f t="shared" si="85"/>
        <v>0</v>
      </c>
      <c r="DO45" s="107">
        <f t="shared" si="86"/>
        <v>0</v>
      </c>
      <c r="DP45" s="107">
        <f t="shared" si="87"/>
        <v>0</v>
      </c>
      <c r="DQ45" s="107">
        <f t="shared" si="88"/>
        <v>0</v>
      </c>
      <c r="DR45" s="107">
        <f t="shared" si="89"/>
        <v>0</v>
      </c>
      <c r="DS45" s="107">
        <f t="shared" si="90"/>
        <v>0</v>
      </c>
      <c r="DT45" s="107">
        <f t="shared" si="91"/>
        <v>0</v>
      </c>
      <c r="DU45" s="107">
        <f t="shared" si="92"/>
        <v>0</v>
      </c>
      <c r="DV45" s="107">
        <f t="shared" si="93"/>
        <v>0</v>
      </c>
      <c r="DW45" s="107">
        <f t="shared" si="94"/>
        <v>0</v>
      </c>
      <c r="DX45" s="107">
        <f t="shared" si="95"/>
        <v>0</v>
      </c>
      <c r="DY45" s="107">
        <f t="shared" si="96"/>
        <v>0</v>
      </c>
      <c r="DZ45" s="107">
        <f t="shared" si="97"/>
        <v>0</v>
      </c>
      <c r="EA45" s="107">
        <f t="shared" si="98"/>
        <v>0</v>
      </c>
      <c r="EB45" s="107">
        <f t="shared" si="99"/>
        <v>0</v>
      </c>
      <c r="EC45" s="107">
        <f t="shared" si="100"/>
        <v>0</v>
      </c>
      <c r="ED45" s="107">
        <f t="shared" si="101"/>
        <v>0</v>
      </c>
      <c r="EE45" s="107">
        <f t="shared" si="102"/>
        <v>0</v>
      </c>
      <c r="EF45" s="107">
        <f t="shared" si="103"/>
        <v>0</v>
      </c>
      <c r="EG45" s="107">
        <f t="shared" si="104"/>
        <v>0</v>
      </c>
      <c r="EH45" s="107">
        <f t="shared" si="63"/>
        <v>0</v>
      </c>
      <c r="EI45" s="107">
        <f t="shared" si="63"/>
        <v>0</v>
      </c>
      <c r="EJ45" s="107">
        <f t="shared" si="63"/>
        <v>0</v>
      </c>
      <c r="EK45" s="107">
        <f t="shared" si="63"/>
        <v>0</v>
      </c>
      <c r="EL45" s="107">
        <f t="shared" si="63"/>
        <v>0</v>
      </c>
      <c r="EM45" s="107">
        <f t="shared" si="63"/>
        <v>0</v>
      </c>
      <c r="EN45" s="107">
        <f t="shared" si="63"/>
        <v>0</v>
      </c>
      <c r="EO45" s="107">
        <f t="shared" si="63"/>
        <v>0</v>
      </c>
      <c r="EP45" s="107">
        <f t="shared" si="63"/>
        <v>0</v>
      </c>
      <c r="EQ45" s="107">
        <f t="shared" si="63"/>
        <v>0</v>
      </c>
    </row>
    <row r="46" spans="2:147" x14ac:dyDescent="0.2">
      <c r="B46" s="126">
        <f t="shared" si="7"/>
        <v>1</v>
      </c>
      <c r="C46" s="126" t="str">
        <f t="shared" ca="1" si="58"/>
        <v/>
      </c>
      <c r="D46" s="126" t="str">
        <f t="shared" ca="1" si="51"/>
        <v/>
      </c>
      <c r="E46" s="126"/>
      <c r="F46" s="127" t="str">
        <f ca="1">OFFSET(prihlasky!$H$1,$CB46,0)</f>
        <v/>
      </c>
      <c r="G46" s="127" t="str">
        <f ca="1">IF(OFFSET(prihlasky!$B$1,$CB46,0)="","",(OFFSET(prihlasky!$B$1,$CB46,0)))</f>
        <v/>
      </c>
      <c r="H46" s="127">
        <f ca="1">OFFSET(prihlasky!$I$1,$CB46,0)</f>
        <v>0</v>
      </c>
      <c r="I46" s="127" t="str">
        <f ca="1">UPPER(OFFSET(prihlasky!$A$1,$CB46,0))</f>
        <v/>
      </c>
      <c r="J46" s="127">
        <f t="shared" si="52"/>
        <v>0</v>
      </c>
      <c r="K46" s="159">
        <f t="shared" si="61"/>
        <v>0</v>
      </c>
      <c r="L46" s="131">
        <f t="shared" ca="1" si="53"/>
        <v>0</v>
      </c>
      <c r="M46" s="130" t="str">
        <f ca="1">IF(OR(K46=0,ISERROR(MATCH(I46,TKoef!E:E,0))),"",MATCH(I46,TKoef!E:E,0)-1)</f>
        <v/>
      </c>
      <c r="N46" s="129" t="str">
        <f ca="1">IF(M46="","",OFFSET(TKoef!$B$1,M46,0))</f>
        <v/>
      </c>
      <c r="O46" s="22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61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71">
        <f t="shared" si="54"/>
        <v>0</v>
      </c>
      <c r="BZ46" s="26">
        <f t="shared" si="55"/>
        <v>0</v>
      </c>
      <c r="CB46" s="39">
        <v>38</v>
      </c>
      <c r="CC46" s="16">
        <f t="shared" si="62"/>
        <v>0</v>
      </c>
      <c r="CD46" s="51">
        <f t="shared" ca="1" si="64"/>
        <v>0</v>
      </c>
      <c r="CE46" s="51">
        <f t="shared" ca="1" si="64"/>
        <v>0</v>
      </c>
      <c r="CF46" s="51">
        <f t="shared" ca="1" si="64"/>
        <v>0</v>
      </c>
      <c r="CG46" s="51">
        <f t="shared" ca="1" si="56"/>
        <v>0</v>
      </c>
      <c r="CH46" s="51"/>
      <c r="CI46" s="195">
        <f t="shared" si="57"/>
        <v>0</v>
      </c>
      <c r="CJ46" s="195">
        <f t="shared" si="57"/>
        <v>0</v>
      </c>
      <c r="CK46" s="195">
        <f t="shared" si="57"/>
        <v>0</v>
      </c>
      <c r="CL46" s="195">
        <f t="shared" si="57"/>
        <v>0</v>
      </c>
      <c r="CM46" s="195">
        <f t="shared" si="57"/>
        <v>0</v>
      </c>
      <c r="CN46" s="195">
        <f t="shared" si="57"/>
        <v>0</v>
      </c>
      <c r="CO46" s="195">
        <f t="shared" si="57"/>
        <v>0</v>
      </c>
      <c r="CP46" s="195">
        <f t="shared" si="57"/>
        <v>0</v>
      </c>
      <c r="CQ46" s="195">
        <f t="shared" si="57"/>
        <v>0</v>
      </c>
      <c r="CR46" s="195">
        <f t="shared" si="57"/>
        <v>0</v>
      </c>
      <c r="CT46" s="107">
        <f t="shared" si="65"/>
        <v>0</v>
      </c>
      <c r="CU46" s="107">
        <f t="shared" si="66"/>
        <v>0</v>
      </c>
      <c r="CV46" s="107">
        <f t="shared" si="67"/>
        <v>0</v>
      </c>
      <c r="CW46" s="107">
        <f t="shared" si="68"/>
        <v>0</v>
      </c>
      <c r="CX46" s="107">
        <f t="shared" si="69"/>
        <v>0</v>
      </c>
      <c r="CY46" s="107">
        <f t="shared" si="70"/>
        <v>0</v>
      </c>
      <c r="CZ46" s="107">
        <f t="shared" si="71"/>
        <v>0</v>
      </c>
      <c r="DA46" s="107">
        <f t="shared" si="72"/>
        <v>0</v>
      </c>
      <c r="DB46" s="107">
        <f t="shared" si="73"/>
        <v>0</v>
      </c>
      <c r="DC46" s="107">
        <f t="shared" si="74"/>
        <v>0</v>
      </c>
      <c r="DD46" s="107">
        <f t="shared" si="75"/>
        <v>0</v>
      </c>
      <c r="DE46" s="107">
        <f t="shared" si="76"/>
        <v>0</v>
      </c>
      <c r="DF46" s="107">
        <f t="shared" si="77"/>
        <v>0</v>
      </c>
      <c r="DG46" s="107">
        <f t="shared" si="78"/>
        <v>0</v>
      </c>
      <c r="DH46" s="107">
        <f t="shared" si="79"/>
        <v>0</v>
      </c>
      <c r="DI46" s="107">
        <f t="shared" si="80"/>
        <v>0</v>
      </c>
      <c r="DJ46" s="107">
        <f t="shared" si="81"/>
        <v>0</v>
      </c>
      <c r="DK46" s="107">
        <f t="shared" si="82"/>
        <v>0</v>
      </c>
      <c r="DL46" s="107">
        <f t="shared" si="83"/>
        <v>0</v>
      </c>
      <c r="DM46" s="107">
        <f t="shared" si="84"/>
        <v>0</v>
      </c>
      <c r="DN46" s="107">
        <f t="shared" si="85"/>
        <v>0</v>
      </c>
      <c r="DO46" s="107">
        <f t="shared" si="86"/>
        <v>0</v>
      </c>
      <c r="DP46" s="107">
        <f t="shared" si="87"/>
        <v>0</v>
      </c>
      <c r="DQ46" s="107">
        <f t="shared" si="88"/>
        <v>0</v>
      </c>
      <c r="DR46" s="107">
        <f t="shared" si="89"/>
        <v>0</v>
      </c>
      <c r="DS46" s="107">
        <f t="shared" si="90"/>
        <v>0</v>
      </c>
      <c r="DT46" s="107">
        <f t="shared" si="91"/>
        <v>0</v>
      </c>
      <c r="DU46" s="107">
        <f t="shared" si="92"/>
        <v>0</v>
      </c>
      <c r="DV46" s="107">
        <f t="shared" si="93"/>
        <v>0</v>
      </c>
      <c r="DW46" s="107">
        <f t="shared" si="94"/>
        <v>0</v>
      </c>
      <c r="DX46" s="107">
        <f t="shared" si="95"/>
        <v>0</v>
      </c>
      <c r="DY46" s="107">
        <f t="shared" si="96"/>
        <v>0</v>
      </c>
      <c r="DZ46" s="107">
        <f t="shared" si="97"/>
        <v>0</v>
      </c>
      <c r="EA46" s="107">
        <f t="shared" si="98"/>
        <v>0</v>
      </c>
      <c r="EB46" s="107">
        <f t="shared" si="99"/>
        <v>0</v>
      </c>
      <c r="EC46" s="107">
        <f t="shared" si="100"/>
        <v>0</v>
      </c>
      <c r="ED46" s="107">
        <f t="shared" si="101"/>
        <v>0</v>
      </c>
      <c r="EE46" s="107">
        <f t="shared" si="102"/>
        <v>0</v>
      </c>
      <c r="EF46" s="107">
        <f t="shared" si="103"/>
        <v>0</v>
      </c>
      <c r="EG46" s="107">
        <f t="shared" si="104"/>
        <v>0</v>
      </c>
      <c r="EH46" s="107">
        <f t="shared" si="63"/>
        <v>0</v>
      </c>
      <c r="EI46" s="107">
        <f t="shared" si="63"/>
        <v>0</v>
      </c>
      <c r="EJ46" s="107">
        <f t="shared" si="63"/>
        <v>0</v>
      </c>
      <c r="EK46" s="107">
        <f t="shared" si="63"/>
        <v>0</v>
      </c>
      <c r="EL46" s="107">
        <f t="shared" si="63"/>
        <v>0</v>
      </c>
      <c r="EM46" s="107">
        <f t="shared" si="63"/>
        <v>0</v>
      </c>
      <c r="EN46" s="107">
        <f t="shared" si="63"/>
        <v>0</v>
      </c>
      <c r="EO46" s="107">
        <f t="shared" si="63"/>
        <v>0</v>
      </c>
      <c r="EP46" s="107">
        <f t="shared" si="63"/>
        <v>0</v>
      </c>
      <c r="EQ46" s="107">
        <f t="shared" si="63"/>
        <v>0</v>
      </c>
    </row>
    <row r="47" spans="2:147" x14ac:dyDescent="0.2">
      <c r="B47" s="126">
        <f t="shared" si="7"/>
        <v>1</v>
      </c>
      <c r="C47" s="126" t="str">
        <f t="shared" ca="1" si="58"/>
        <v/>
      </c>
      <c r="D47" s="126" t="str">
        <f t="shared" ca="1" si="51"/>
        <v/>
      </c>
      <c r="E47" s="126"/>
      <c r="F47" s="127" t="str">
        <f ca="1">OFFSET(prihlasky!$H$1,$CB47,0)</f>
        <v/>
      </c>
      <c r="G47" s="127" t="str">
        <f ca="1">IF(OFFSET(prihlasky!$B$1,$CB47,0)="","",(OFFSET(prihlasky!$B$1,$CB47,0)))</f>
        <v/>
      </c>
      <c r="H47" s="127">
        <f ca="1">OFFSET(prihlasky!$I$1,$CB47,0)</f>
        <v>0</v>
      </c>
      <c r="I47" s="127" t="str">
        <f ca="1">UPPER(OFFSET(prihlasky!$A$1,$CB47,0))</f>
        <v/>
      </c>
      <c r="J47" s="127">
        <f t="shared" si="52"/>
        <v>0</v>
      </c>
      <c r="K47" s="159">
        <f t="shared" si="61"/>
        <v>0</v>
      </c>
      <c r="L47" s="131">
        <f t="shared" ca="1" si="53"/>
        <v>0</v>
      </c>
      <c r="M47" s="130" t="str">
        <f ca="1">IF(OR(K47=0,ISERROR(MATCH(I47,TKoef!E:E,0))),"",MATCH(I47,TKoef!E:E,0)-1)</f>
        <v/>
      </c>
      <c r="N47" s="129" t="str">
        <f ca="1">IF(M47="","",OFFSET(TKoef!$B$1,M47,0))</f>
        <v/>
      </c>
      <c r="O47" s="22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  <c r="BK47" s="197"/>
      <c r="BL47" s="197"/>
      <c r="BM47" s="197"/>
      <c r="BN47" s="61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71">
        <f t="shared" si="54"/>
        <v>0</v>
      </c>
      <c r="BZ47" s="26">
        <f t="shared" si="55"/>
        <v>0</v>
      </c>
      <c r="CB47" s="39">
        <v>39</v>
      </c>
      <c r="CC47" s="16">
        <f t="shared" si="62"/>
        <v>0</v>
      </c>
      <c r="CD47" s="51">
        <f t="shared" ca="1" si="64"/>
        <v>0</v>
      </c>
      <c r="CE47" s="51">
        <f t="shared" ca="1" si="64"/>
        <v>0</v>
      </c>
      <c r="CF47" s="51">
        <f t="shared" ca="1" si="64"/>
        <v>0</v>
      </c>
      <c r="CG47" s="51">
        <f t="shared" ca="1" si="56"/>
        <v>0</v>
      </c>
      <c r="CH47" s="51"/>
      <c r="CI47" s="195">
        <f t="shared" si="57"/>
        <v>0</v>
      </c>
      <c r="CJ47" s="195">
        <f t="shared" si="57"/>
        <v>0</v>
      </c>
      <c r="CK47" s="195">
        <f t="shared" si="57"/>
        <v>0</v>
      </c>
      <c r="CL47" s="195">
        <f t="shared" si="57"/>
        <v>0</v>
      </c>
      <c r="CM47" s="195">
        <f t="shared" si="57"/>
        <v>0</v>
      </c>
      <c r="CN47" s="195">
        <f t="shared" si="57"/>
        <v>0</v>
      </c>
      <c r="CO47" s="195">
        <f t="shared" si="57"/>
        <v>0</v>
      </c>
      <c r="CP47" s="195">
        <f t="shared" si="57"/>
        <v>0</v>
      </c>
      <c r="CQ47" s="195">
        <f t="shared" si="57"/>
        <v>0</v>
      </c>
      <c r="CR47" s="195">
        <f t="shared" si="57"/>
        <v>0</v>
      </c>
      <c r="CT47" s="107">
        <f t="shared" si="65"/>
        <v>0</v>
      </c>
      <c r="CU47" s="107">
        <f t="shared" si="66"/>
        <v>0</v>
      </c>
      <c r="CV47" s="107">
        <f t="shared" si="67"/>
        <v>0</v>
      </c>
      <c r="CW47" s="107">
        <f t="shared" si="68"/>
        <v>0</v>
      </c>
      <c r="CX47" s="107">
        <f t="shared" si="69"/>
        <v>0</v>
      </c>
      <c r="CY47" s="107">
        <f t="shared" si="70"/>
        <v>0</v>
      </c>
      <c r="CZ47" s="107">
        <f t="shared" si="71"/>
        <v>0</v>
      </c>
      <c r="DA47" s="107">
        <f t="shared" si="72"/>
        <v>0</v>
      </c>
      <c r="DB47" s="107">
        <f t="shared" si="73"/>
        <v>0</v>
      </c>
      <c r="DC47" s="107">
        <f t="shared" si="74"/>
        <v>0</v>
      </c>
      <c r="DD47" s="107">
        <f t="shared" si="75"/>
        <v>0</v>
      </c>
      <c r="DE47" s="107">
        <f t="shared" si="76"/>
        <v>0</v>
      </c>
      <c r="DF47" s="107">
        <f t="shared" si="77"/>
        <v>0</v>
      </c>
      <c r="DG47" s="107">
        <f t="shared" si="78"/>
        <v>0</v>
      </c>
      <c r="DH47" s="107">
        <f t="shared" si="79"/>
        <v>0</v>
      </c>
      <c r="DI47" s="107">
        <f t="shared" si="80"/>
        <v>0</v>
      </c>
      <c r="DJ47" s="107">
        <f t="shared" si="81"/>
        <v>0</v>
      </c>
      <c r="DK47" s="107">
        <f t="shared" si="82"/>
        <v>0</v>
      </c>
      <c r="DL47" s="107">
        <f t="shared" si="83"/>
        <v>0</v>
      </c>
      <c r="DM47" s="107">
        <f t="shared" si="84"/>
        <v>0</v>
      </c>
      <c r="DN47" s="107">
        <f t="shared" si="85"/>
        <v>0</v>
      </c>
      <c r="DO47" s="107">
        <f t="shared" si="86"/>
        <v>0</v>
      </c>
      <c r="DP47" s="107">
        <f t="shared" si="87"/>
        <v>0</v>
      </c>
      <c r="DQ47" s="107">
        <f t="shared" si="88"/>
        <v>0</v>
      </c>
      <c r="DR47" s="107">
        <f t="shared" si="89"/>
        <v>0</v>
      </c>
      <c r="DS47" s="107">
        <f t="shared" si="90"/>
        <v>0</v>
      </c>
      <c r="DT47" s="107">
        <f t="shared" si="91"/>
        <v>0</v>
      </c>
      <c r="DU47" s="107">
        <f t="shared" si="92"/>
        <v>0</v>
      </c>
      <c r="DV47" s="107">
        <f t="shared" si="93"/>
        <v>0</v>
      </c>
      <c r="DW47" s="107">
        <f t="shared" si="94"/>
        <v>0</v>
      </c>
      <c r="DX47" s="107">
        <f t="shared" si="95"/>
        <v>0</v>
      </c>
      <c r="DY47" s="107">
        <f t="shared" si="96"/>
        <v>0</v>
      </c>
      <c r="DZ47" s="107">
        <f t="shared" si="97"/>
        <v>0</v>
      </c>
      <c r="EA47" s="107">
        <f t="shared" si="98"/>
        <v>0</v>
      </c>
      <c r="EB47" s="107">
        <f t="shared" si="99"/>
        <v>0</v>
      </c>
      <c r="EC47" s="107">
        <f t="shared" si="100"/>
        <v>0</v>
      </c>
      <c r="ED47" s="107">
        <f t="shared" si="101"/>
        <v>0</v>
      </c>
      <c r="EE47" s="107">
        <f t="shared" si="102"/>
        <v>0</v>
      </c>
      <c r="EF47" s="107">
        <f t="shared" si="103"/>
        <v>0</v>
      </c>
      <c r="EG47" s="107">
        <f t="shared" si="104"/>
        <v>0</v>
      </c>
      <c r="EH47" s="107">
        <f t="shared" si="63"/>
        <v>0</v>
      </c>
      <c r="EI47" s="107">
        <f t="shared" si="63"/>
        <v>0</v>
      </c>
      <c r="EJ47" s="107">
        <f t="shared" si="63"/>
        <v>0</v>
      </c>
      <c r="EK47" s="107">
        <f t="shared" si="63"/>
        <v>0</v>
      </c>
      <c r="EL47" s="107">
        <f t="shared" si="63"/>
        <v>0</v>
      </c>
      <c r="EM47" s="107">
        <f t="shared" si="63"/>
        <v>0</v>
      </c>
      <c r="EN47" s="107">
        <f t="shared" si="63"/>
        <v>0</v>
      </c>
      <c r="EO47" s="107">
        <f t="shared" si="63"/>
        <v>0</v>
      </c>
      <c r="EP47" s="107">
        <f t="shared" si="63"/>
        <v>0</v>
      </c>
      <c r="EQ47" s="107">
        <f t="shared" si="63"/>
        <v>0</v>
      </c>
    </row>
    <row r="48" spans="2:147" x14ac:dyDescent="0.2">
      <c r="B48" s="126">
        <f t="shared" si="7"/>
        <v>1</v>
      </c>
      <c r="C48" s="126" t="str">
        <f t="shared" ca="1" si="58"/>
        <v/>
      </c>
      <c r="D48" s="126" t="str">
        <f t="shared" ca="1" si="51"/>
        <v/>
      </c>
      <c r="E48" s="126"/>
      <c r="F48" s="127" t="str">
        <f ca="1">OFFSET(prihlasky!$H$1,$CB48,0)</f>
        <v/>
      </c>
      <c r="G48" s="127" t="str">
        <f ca="1">IF(OFFSET(prihlasky!$B$1,$CB48,0)="","",(OFFSET(prihlasky!$B$1,$CB48,0)))</f>
        <v/>
      </c>
      <c r="H48" s="127">
        <f ca="1">OFFSET(prihlasky!$I$1,$CB48,0)</f>
        <v>0</v>
      </c>
      <c r="I48" s="127" t="str">
        <f ca="1">UPPER(OFFSET(prihlasky!$A$1,$CB48,0))</f>
        <v/>
      </c>
      <c r="J48" s="127">
        <f t="shared" si="52"/>
        <v>0</v>
      </c>
      <c r="K48" s="159">
        <f t="shared" si="61"/>
        <v>0</v>
      </c>
      <c r="L48" s="131">
        <f t="shared" ca="1" si="53"/>
        <v>0</v>
      </c>
      <c r="M48" s="130" t="str">
        <f ca="1">IF(OR(K48=0,ISERROR(MATCH(I48,TKoef!E:E,0))),"",MATCH(I48,TKoef!E:E,0)-1)</f>
        <v/>
      </c>
      <c r="N48" s="129" t="str">
        <f ca="1">IF(M48="","",OFFSET(TKoef!$B$1,M48,0))</f>
        <v/>
      </c>
      <c r="O48" s="22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197"/>
      <c r="BE48" s="197"/>
      <c r="BF48" s="197"/>
      <c r="BG48" s="197"/>
      <c r="BH48" s="197"/>
      <c r="BI48" s="197"/>
      <c r="BJ48" s="197"/>
      <c r="BK48" s="197"/>
      <c r="BL48" s="197"/>
      <c r="BM48" s="197"/>
      <c r="BN48" s="61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71">
        <f t="shared" si="54"/>
        <v>0</v>
      </c>
      <c r="BZ48" s="26">
        <f t="shared" si="55"/>
        <v>0</v>
      </c>
      <c r="CB48" s="39">
        <v>40</v>
      </c>
      <c r="CC48" s="16">
        <f t="shared" si="62"/>
        <v>0</v>
      </c>
      <c r="CD48" s="51">
        <f t="shared" ca="1" si="64"/>
        <v>0</v>
      </c>
      <c r="CE48" s="51">
        <f t="shared" ca="1" si="64"/>
        <v>0</v>
      </c>
      <c r="CF48" s="51">
        <f t="shared" ca="1" si="64"/>
        <v>0</v>
      </c>
      <c r="CG48" s="51">
        <f t="shared" ca="1" si="56"/>
        <v>0</v>
      </c>
      <c r="CH48" s="51"/>
      <c r="CI48" s="195">
        <f t="shared" si="57"/>
        <v>0</v>
      </c>
      <c r="CJ48" s="195">
        <f t="shared" si="57"/>
        <v>0</v>
      </c>
      <c r="CK48" s="195">
        <f t="shared" si="57"/>
        <v>0</v>
      </c>
      <c r="CL48" s="195">
        <f t="shared" si="57"/>
        <v>0</v>
      </c>
      <c r="CM48" s="195">
        <f t="shared" si="57"/>
        <v>0</v>
      </c>
      <c r="CN48" s="195">
        <f t="shared" si="57"/>
        <v>0</v>
      </c>
      <c r="CO48" s="195">
        <f t="shared" si="57"/>
        <v>0</v>
      </c>
      <c r="CP48" s="195">
        <f t="shared" si="57"/>
        <v>0</v>
      </c>
      <c r="CQ48" s="195">
        <f t="shared" si="57"/>
        <v>0</v>
      </c>
      <c r="CR48" s="195">
        <f t="shared" si="57"/>
        <v>0</v>
      </c>
      <c r="CT48" s="107">
        <f t="shared" si="65"/>
        <v>0</v>
      </c>
      <c r="CU48" s="107">
        <f t="shared" si="66"/>
        <v>0</v>
      </c>
      <c r="CV48" s="107">
        <f t="shared" si="67"/>
        <v>0</v>
      </c>
      <c r="CW48" s="107">
        <f t="shared" si="68"/>
        <v>0</v>
      </c>
      <c r="CX48" s="107">
        <f t="shared" si="69"/>
        <v>0</v>
      </c>
      <c r="CY48" s="107">
        <f t="shared" si="70"/>
        <v>0</v>
      </c>
      <c r="CZ48" s="107">
        <f t="shared" si="71"/>
        <v>0</v>
      </c>
      <c r="DA48" s="107">
        <f t="shared" si="72"/>
        <v>0</v>
      </c>
      <c r="DB48" s="107">
        <f t="shared" si="73"/>
        <v>0</v>
      </c>
      <c r="DC48" s="107">
        <f t="shared" si="74"/>
        <v>0</v>
      </c>
      <c r="DD48" s="107">
        <f t="shared" si="75"/>
        <v>0</v>
      </c>
      <c r="DE48" s="107">
        <f t="shared" si="76"/>
        <v>0</v>
      </c>
      <c r="DF48" s="107">
        <f t="shared" si="77"/>
        <v>0</v>
      </c>
      <c r="DG48" s="107">
        <f t="shared" si="78"/>
        <v>0</v>
      </c>
      <c r="DH48" s="107">
        <f t="shared" si="79"/>
        <v>0</v>
      </c>
      <c r="DI48" s="107">
        <f t="shared" si="80"/>
        <v>0</v>
      </c>
      <c r="DJ48" s="107">
        <f t="shared" si="81"/>
        <v>0</v>
      </c>
      <c r="DK48" s="107">
        <f t="shared" si="82"/>
        <v>0</v>
      </c>
      <c r="DL48" s="107">
        <f t="shared" si="83"/>
        <v>0</v>
      </c>
      <c r="DM48" s="107">
        <f t="shared" si="84"/>
        <v>0</v>
      </c>
      <c r="DN48" s="107">
        <f t="shared" si="85"/>
        <v>0</v>
      </c>
      <c r="DO48" s="107">
        <f t="shared" si="86"/>
        <v>0</v>
      </c>
      <c r="DP48" s="107">
        <f t="shared" si="87"/>
        <v>0</v>
      </c>
      <c r="DQ48" s="107">
        <f t="shared" si="88"/>
        <v>0</v>
      </c>
      <c r="DR48" s="107">
        <f t="shared" si="89"/>
        <v>0</v>
      </c>
      <c r="DS48" s="107">
        <f t="shared" si="90"/>
        <v>0</v>
      </c>
      <c r="DT48" s="107">
        <f t="shared" si="91"/>
        <v>0</v>
      </c>
      <c r="DU48" s="107">
        <f t="shared" si="92"/>
        <v>0</v>
      </c>
      <c r="DV48" s="107">
        <f t="shared" si="93"/>
        <v>0</v>
      </c>
      <c r="DW48" s="107">
        <f t="shared" si="94"/>
        <v>0</v>
      </c>
      <c r="DX48" s="107">
        <f t="shared" si="95"/>
        <v>0</v>
      </c>
      <c r="DY48" s="107">
        <f t="shared" si="96"/>
        <v>0</v>
      </c>
      <c r="DZ48" s="107">
        <f t="shared" si="97"/>
        <v>0</v>
      </c>
      <c r="EA48" s="107">
        <f t="shared" si="98"/>
        <v>0</v>
      </c>
      <c r="EB48" s="107">
        <f t="shared" si="99"/>
        <v>0</v>
      </c>
      <c r="EC48" s="107">
        <f t="shared" si="100"/>
        <v>0</v>
      </c>
      <c r="ED48" s="107">
        <f t="shared" si="101"/>
        <v>0</v>
      </c>
      <c r="EE48" s="107">
        <f t="shared" si="102"/>
        <v>0</v>
      </c>
      <c r="EF48" s="107">
        <f t="shared" si="103"/>
        <v>0</v>
      </c>
      <c r="EG48" s="107">
        <f t="shared" si="104"/>
        <v>0</v>
      </c>
      <c r="EH48" s="107">
        <f t="shared" si="63"/>
        <v>0</v>
      </c>
      <c r="EI48" s="107">
        <f t="shared" si="63"/>
        <v>0</v>
      </c>
      <c r="EJ48" s="107">
        <f t="shared" si="63"/>
        <v>0</v>
      </c>
      <c r="EK48" s="107">
        <f t="shared" si="63"/>
        <v>0</v>
      </c>
      <c r="EL48" s="107">
        <f t="shared" si="63"/>
        <v>0</v>
      </c>
      <c r="EM48" s="107">
        <f t="shared" si="63"/>
        <v>0</v>
      </c>
      <c r="EN48" s="107">
        <f t="shared" si="63"/>
        <v>0</v>
      </c>
      <c r="EO48" s="107">
        <f t="shared" si="63"/>
        <v>0</v>
      </c>
      <c r="EP48" s="107">
        <f t="shared" si="63"/>
        <v>0</v>
      </c>
      <c r="EQ48" s="107">
        <f t="shared" si="63"/>
        <v>0</v>
      </c>
    </row>
    <row r="49" spans="2:147" x14ac:dyDescent="0.2">
      <c r="B49" s="126">
        <f t="shared" si="7"/>
        <v>1</v>
      </c>
      <c r="C49" s="126" t="str">
        <f t="shared" ca="1" si="58"/>
        <v/>
      </c>
      <c r="D49" s="126" t="str">
        <f t="shared" ca="1" si="51"/>
        <v/>
      </c>
      <c r="E49" s="126"/>
      <c r="F49" s="127" t="str">
        <f ca="1">OFFSET(prihlasky!$H$1,$CB49,0)</f>
        <v/>
      </c>
      <c r="G49" s="127" t="str">
        <f ca="1">IF(OFFSET(prihlasky!$B$1,$CB49,0)="","",(OFFSET(prihlasky!$B$1,$CB49,0)))</f>
        <v/>
      </c>
      <c r="H49" s="127">
        <f ca="1">OFFSET(prihlasky!$I$1,$CB49,0)</f>
        <v>0</v>
      </c>
      <c r="I49" s="127" t="str">
        <f ca="1">UPPER(OFFSET(prihlasky!$A$1,$CB49,0))</f>
        <v/>
      </c>
      <c r="J49" s="127">
        <f t="shared" si="52"/>
        <v>0</v>
      </c>
      <c r="K49" s="159">
        <f t="shared" si="61"/>
        <v>0</v>
      </c>
      <c r="L49" s="131">
        <f t="shared" ca="1" si="53"/>
        <v>0</v>
      </c>
      <c r="M49" s="130" t="str">
        <f ca="1">IF(OR(K49=0,ISERROR(MATCH(I49,TKoef!E:E,0))),"",MATCH(I49,TKoef!E:E,0)-1)</f>
        <v/>
      </c>
      <c r="N49" s="129" t="str">
        <f ca="1">IF(M49="","",OFFSET(TKoef!$B$1,M49,0))</f>
        <v/>
      </c>
      <c r="O49" s="22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  <c r="BE49" s="197"/>
      <c r="BF49" s="197"/>
      <c r="BG49" s="197"/>
      <c r="BH49" s="197"/>
      <c r="BI49" s="197"/>
      <c r="BJ49" s="197"/>
      <c r="BK49" s="197"/>
      <c r="BL49" s="197"/>
      <c r="BM49" s="197"/>
      <c r="BN49" s="61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71">
        <f t="shared" si="54"/>
        <v>0</v>
      </c>
      <c r="BZ49" s="26">
        <f t="shared" si="55"/>
        <v>0</v>
      </c>
      <c r="CB49" s="39">
        <v>41</v>
      </c>
      <c r="CC49" s="16">
        <f t="shared" si="62"/>
        <v>0</v>
      </c>
      <c r="CD49" s="51">
        <f t="shared" ref="CD49:CF68" ca="1" si="105">IF($H49=CD$8,$CC49,0)</f>
        <v>0</v>
      </c>
      <c r="CE49" s="51">
        <f t="shared" ca="1" si="105"/>
        <v>0</v>
      </c>
      <c r="CF49" s="51">
        <f t="shared" ca="1" si="105"/>
        <v>0</v>
      </c>
      <c r="CG49" s="51">
        <f t="shared" ca="1" si="56"/>
        <v>0</v>
      </c>
      <c r="CH49" s="51"/>
      <c r="CI49" s="195">
        <f t="shared" ref="CI49:CR74" si="106">IF(BO$7="",0,BO49)</f>
        <v>0</v>
      </c>
      <c r="CJ49" s="195">
        <f t="shared" si="106"/>
        <v>0</v>
      </c>
      <c r="CK49" s="195">
        <f t="shared" si="106"/>
        <v>0</v>
      </c>
      <c r="CL49" s="195">
        <f t="shared" si="106"/>
        <v>0</v>
      </c>
      <c r="CM49" s="195">
        <f t="shared" si="106"/>
        <v>0</v>
      </c>
      <c r="CN49" s="195">
        <f t="shared" si="106"/>
        <v>0</v>
      </c>
      <c r="CO49" s="195">
        <f t="shared" si="106"/>
        <v>0</v>
      </c>
      <c r="CP49" s="195">
        <f t="shared" si="106"/>
        <v>0</v>
      </c>
      <c r="CQ49" s="195">
        <f t="shared" si="106"/>
        <v>0</v>
      </c>
      <c r="CR49" s="195">
        <f t="shared" si="106"/>
        <v>0</v>
      </c>
      <c r="CT49" s="107">
        <f t="shared" si="65"/>
        <v>0</v>
      </c>
      <c r="CU49" s="107">
        <f t="shared" si="66"/>
        <v>0</v>
      </c>
      <c r="CV49" s="107">
        <f t="shared" si="67"/>
        <v>0</v>
      </c>
      <c r="CW49" s="107">
        <f t="shared" si="68"/>
        <v>0</v>
      </c>
      <c r="CX49" s="107">
        <f t="shared" si="69"/>
        <v>0</v>
      </c>
      <c r="CY49" s="107">
        <f t="shared" si="70"/>
        <v>0</v>
      </c>
      <c r="CZ49" s="107">
        <f t="shared" si="71"/>
        <v>0</v>
      </c>
      <c r="DA49" s="107">
        <f t="shared" si="72"/>
        <v>0</v>
      </c>
      <c r="DB49" s="107">
        <f t="shared" si="73"/>
        <v>0</v>
      </c>
      <c r="DC49" s="107">
        <f t="shared" si="74"/>
        <v>0</v>
      </c>
      <c r="DD49" s="107">
        <f t="shared" si="75"/>
        <v>0</v>
      </c>
      <c r="DE49" s="107">
        <f t="shared" si="76"/>
        <v>0</v>
      </c>
      <c r="DF49" s="107">
        <f t="shared" si="77"/>
        <v>0</v>
      </c>
      <c r="DG49" s="107">
        <f t="shared" si="78"/>
        <v>0</v>
      </c>
      <c r="DH49" s="107">
        <f t="shared" si="79"/>
        <v>0</v>
      </c>
      <c r="DI49" s="107">
        <f t="shared" si="80"/>
        <v>0</v>
      </c>
      <c r="DJ49" s="107">
        <f t="shared" si="81"/>
        <v>0</v>
      </c>
      <c r="DK49" s="107">
        <f t="shared" si="82"/>
        <v>0</v>
      </c>
      <c r="DL49" s="107">
        <f t="shared" si="83"/>
        <v>0</v>
      </c>
      <c r="DM49" s="107">
        <f t="shared" si="84"/>
        <v>0</v>
      </c>
      <c r="DN49" s="107">
        <f t="shared" si="85"/>
        <v>0</v>
      </c>
      <c r="DO49" s="107">
        <f t="shared" si="86"/>
        <v>0</v>
      </c>
      <c r="DP49" s="107">
        <f t="shared" si="87"/>
        <v>0</v>
      </c>
      <c r="DQ49" s="107">
        <f t="shared" si="88"/>
        <v>0</v>
      </c>
      <c r="DR49" s="107">
        <f t="shared" si="89"/>
        <v>0</v>
      </c>
      <c r="DS49" s="107">
        <f t="shared" si="90"/>
        <v>0</v>
      </c>
      <c r="DT49" s="107">
        <f t="shared" si="91"/>
        <v>0</v>
      </c>
      <c r="DU49" s="107">
        <f t="shared" si="92"/>
        <v>0</v>
      </c>
      <c r="DV49" s="107">
        <f t="shared" si="93"/>
        <v>0</v>
      </c>
      <c r="DW49" s="107">
        <f t="shared" si="94"/>
        <v>0</v>
      </c>
      <c r="DX49" s="107">
        <f t="shared" si="95"/>
        <v>0</v>
      </c>
      <c r="DY49" s="107">
        <f t="shared" si="96"/>
        <v>0</v>
      </c>
      <c r="DZ49" s="107">
        <f t="shared" si="97"/>
        <v>0</v>
      </c>
      <c r="EA49" s="107">
        <f t="shared" si="98"/>
        <v>0</v>
      </c>
      <c r="EB49" s="107">
        <f t="shared" si="99"/>
        <v>0</v>
      </c>
      <c r="EC49" s="107">
        <f t="shared" si="100"/>
        <v>0</v>
      </c>
      <c r="ED49" s="107">
        <f t="shared" si="101"/>
        <v>0</v>
      </c>
      <c r="EE49" s="107">
        <f t="shared" si="102"/>
        <v>0</v>
      </c>
      <c r="EF49" s="107">
        <f t="shared" si="103"/>
        <v>0</v>
      </c>
      <c r="EG49" s="107">
        <f t="shared" si="104"/>
        <v>0</v>
      </c>
      <c r="EH49" s="107">
        <f t="shared" si="63"/>
        <v>0</v>
      </c>
      <c r="EI49" s="107">
        <f t="shared" si="63"/>
        <v>0</v>
      </c>
      <c r="EJ49" s="107">
        <f t="shared" si="63"/>
        <v>0</v>
      </c>
      <c r="EK49" s="107">
        <f t="shared" si="63"/>
        <v>0</v>
      </c>
      <c r="EL49" s="107">
        <f t="shared" si="63"/>
        <v>0</v>
      </c>
      <c r="EM49" s="107">
        <f t="shared" si="63"/>
        <v>0</v>
      </c>
      <c r="EN49" s="107">
        <f t="shared" si="63"/>
        <v>0</v>
      </c>
      <c r="EO49" s="107">
        <f t="shared" si="63"/>
        <v>0</v>
      </c>
      <c r="EP49" s="107">
        <f t="shared" si="63"/>
        <v>0</v>
      </c>
      <c r="EQ49" s="107">
        <f t="shared" si="63"/>
        <v>0</v>
      </c>
    </row>
    <row r="50" spans="2:147" x14ac:dyDescent="0.2">
      <c r="B50" s="126">
        <f t="shared" si="7"/>
        <v>1</v>
      </c>
      <c r="C50" s="126" t="str">
        <f t="shared" ca="1" si="58"/>
        <v/>
      </c>
      <c r="D50" s="126" t="str">
        <f t="shared" ca="1" si="51"/>
        <v/>
      </c>
      <c r="E50" s="126"/>
      <c r="F50" s="127" t="str">
        <f ca="1">OFFSET(prihlasky!$H$1,$CB50,0)</f>
        <v/>
      </c>
      <c r="G50" s="127" t="str">
        <f ca="1">IF(OFFSET(prihlasky!$B$1,$CB50,0)="","",(OFFSET(prihlasky!$B$1,$CB50,0)))</f>
        <v/>
      </c>
      <c r="H50" s="127">
        <f ca="1">OFFSET(prihlasky!$I$1,$CB50,0)</f>
        <v>0</v>
      </c>
      <c r="I50" s="127" t="str">
        <f ca="1">UPPER(OFFSET(prihlasky!$A$1,$CB50,0))</f>
        <v/>
      </c>
      <c r="J50" s="127">
        <f t="shared" si="52"/>
        <v>0</v>
      </c>
      <c r="K50" s="159">
        <f t="shared" si="61"/>
        <v>0</v>
      </c>
      <c r="L50" s="131">
        <f t="shared" ca="1" si="53"/>
        <v>0</v>
      </c>
      <c r="M50" s="130" t="str">
        <f ca="1">IF(OR(K50=0,ISERROR(MATCH(I50,TKoef!E:E,0))),"",MATCH(I50,TKoef!E:E,0)-1)</f>
        <v/>
      </c>
      <c r="N50" s="129" t="str">
        <f ca="1">IF(M50="","",OFFSET(TKoef!$B$1,M50,0))</f>
        <v/>
      </c>
      <c r="O50" s="22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61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71">
        <f t="shared" si="54"/>
        <v>0</v>
      </c>
      <c r="BZ50" s="26">
        <f t="shared" si="55"/>
        <v>0</v>
      </c>
      <c r="CB50" s="39">
        <v>42</v>
      </c>
      <c r="CC50" s="16">
        <f t="shared" si="62"/>
        <v>0</v>
      </c>
      <c r="CD50" s="51">
        <f t="shared" ca="1" si="105"/>
        <v>0</v>
      </c>
      <c r="CE50" s="51">
        <f t="shared" ca="1" si="105"/>
        <v>0</v>
      </c>
      <c r="CF50" s="51">
        <f t="shared" ca="1" si="105"/>
        <v>0</v>
      </c>
      <c r="CG50" s="51">
        <f t="shared" ca="1" si="56"/>
        <v>0</v>
      </c>
      <c r="CH50" s="51"/>
      <c r="CI50" s="195">
        <f t="shared" si="106"/>
        <v>0</v>
      </c>
      <c r="CJ50" s="195">
        <f t="shared" si="106"/>
        <v>0</v>
      </c>
      <c r="CK50" s="195">
        <f t="shared" si="106"/>
        <v>0</v>
      </c>
      <c r="CL50" s="195">
        <f t="shared" si="106"/>
        <v>0</v>
      </c>
      <c r="CM50" s="195">
        <f t="shared" si="106"/>
        <v>0</v>
      </c>
      <c r="CN50" s="195">
        <f t="shared" si="106"/>
        <v>0</v>
      </c>
      <c r="CO50" s="195">
        <f t="shared" si="106"/>
        <v>0</v>
      </c>
      <c r="CP50" s="195">
        <f t="shared" si="106"/>
        <v>0</v>
      </c>
      <c r="CQ50" s="195">
        <f t="shared" si="106"/>
        <v>0</v>
      </c>
      <c r="CR50" s="195">
        <f t="shared" si="106"/>
        <v>0</v>
      </c>
      <c r="CT50" s="107">
        <f t="shared" si="65"/>
        <v>0</v>
      </c>
      <c r="CU50" s="107">
        <f t="shared" si="66"/>
        <v>0</v>
      </c>
      <c r="CV50" s="107">
        <f t="shared" si="67"/>
        <v>0</v>
      </c>
      <c r="CW50" s="107">
        <f t="shared" si="68"/>
        <v>0</v>
      </c>
      <c r="CX50" s="107">
        <f t="shared" si="69"/>
        <v>0</v>
      </c>
      <c r="CY50" s="107">
        <f t="shared" si="70"/>
        <v>0</v>
      </c>
      <c r="CZ50" s="107">
        <f t="shared" si="71"/>
        <v>0</v>
      </c>
      <c r="DA50" s="107">
        <f t="shared" si="72"/>
        <v>0</v>
      </c>
      <c r="DB50" s="107">
        <f t="shared" si="73"/>
        <v>0</v>
      </c>
      <c r="DC50" s="107">
        <f t="shared" si="74"/>
        <v>0</v>
      </c>
      <c r="DD50" s="107">
        <f t="shared" si="75"/>
        <v>0</v>
      </c>
      <c r="DE50" s="107">
        <f t="shared" si="76"/>
        <v>0</v>
      </c>
      <c r="DF50" s="107">
        <f t="shared" si="77"/>
        <v>0</v>
      </c>
      <c r="DG50" s="107">
        <f t="shared" si="78"/>
        <v>0</v>
      </c>
      <c r="DH50" s="107">
        <f t="shared" si="79"/>
        <v>0</v>
      </c>
      <c r="DI50" s="107">
        <f t="shared" si="80"/>
        <v>0</v>
      </c>
      <c r="DJ50" s="107">
        <f t="shared" si="81"/>
        <v>0</v>
      </c>
      <c r="DK50" s="107">
        <f t="shared" si="82"/>
        <v>0</v>
      </c>
      <c r="DL50" s="107">
        <f t="shared" si="83"/>
        <v>0</v>
      </c>
      <c r="DM50" s="107">
        <f t="shared" si="84"/>
        <v>0</v>
      </c>
      <c r="DN50" s="107">
        <f t="shared" si="85"/>
        <v>0</v>
      </c>
      <c r="DO50" s="107">
        <f t="shared" si="86"/>
        <v>0</v>
      </c>
      <c r="DP50" s="107">
        <f t="shared" si="87"/>
        <v>0</v>
      </c>
      <c r="DQ50" s="107">
        <f t="shared" si="88"/>
        <v>0</v>
      </c>
      <c r="DR50" s="107">
        <f t="shared" si="89"/>
        <v>0</v>
      </c>
      <c r="DS50" s="107">
        <f t="shared" si="90"/>
        <v>0</v>
      </c>
      <c r="DT50" s="107">
        <f t="shared" si="91"/>
        <v>0</v>
      </c>
      <c r="DU50" s="107">
        <f t="shared" si="92"/>
        <v>0</v>
      </c>
      <c r="DV50" s="107">
        <f t="shared" si="93"/>
        <v>0</v>
      </c>
      <c r="DW50" s="107">
        <f t="shared" si="94"/>
        <v>0</v>
      </c>
      <c r="DX50" s="107">
        <f t="shared" si="95"/>
        <v>0</v>
      </c>
      <c r="DY50" s="107">
        <f t="shared" si="96"/>
        <v>0</v>
      </c>
      <c r="DZ50" s="107">
        <f t="shared" si="97"/>
        <v>0</v>
      </c>
      <c r="EA50" s="107">
        <f t="shared" si="98"/>
        <v>0</v>
      </c>
      <c r="EB50" s="107">
        <f t="shared" si="99"/>
        <v>0</v>
      </c>
      <c r="EC50" s="107">
        <f t="shared" si="100"/>
        <v>0</v>
      </c>
      <c r="ED50" s="107">
        <f t="shared" si="101"/>
        <v>0</v>
      </c>
      <c r="EE50" s="107">
        <f t="shared" si="102"/>
        <v>0</v>
      </c>
      <c r="EF50" s="107">
        <f t="shared" si="103"/>
        <v>0</v>
      </c>
      <c r="EG50" s="107">
        <f t="shared" si="104"/>
        <v>0</v>
      </c>
      <c r="EH50" s="107">
        <f t="shared" si="63"/>
        <v>0</v>
      </c>
      <c r="EI50" s="107">
        <f t="shared" si="63"/>
        <v>0</v>
      </c>
      <c r="EJ50" s="107">
        <f t="shared" si="63"/>
        <v>0</v>
      </c>
      <c r="EK50" s="107">
        <f t="shared" si="63"/>
        <v>0</v>
      </c>
      <c r="EL50" s="107">
        <f t="shared" si="63"/>
        <v>0</v>
      </c>
      <c r="EM50" s="107">
        <f t="shared" ref="EM50:EQ100" si="107">IF(AND(BI$7&lt;&gt;"",BI$7=BI50),1,0)</f>
        <v>0</v>
      </c>
      <c r="EN50" s="107">
        <f t="shared" si="107"/>
        <v>0</v>
      </c>
      <c r="EO50" s="107">
        <f t="shared" si="107"/>
        <v>0</v>
      </c>
      <c r="EP50" s="107">
        <f t="shared" si="107"/>
        <v>0</v>
      </c>
      <c r="EQ50" s="107">
        <f t="shared" si="107"/>
        <v>0</v>
      </c>
    </row>
    <row r="51" spans="2:147" x14ac:dyDescent="0.2">
      <c r="B51" s="126">
        <f t="shared" si="7"/>
        <v>1</v>
      </c>
      <c r="C51" s="126" t="str">
        <f t="shared" ca="1" si="58"/>
        <v/>
      </c>
      <c r="D51" s="126" t="str">
        <f t="shared" ca="1" si="51"/>
        <v/>
      </c>
      <c r="E51" s="126"/>
      <c r="F51" s="127" t="str">
        <f ca="1">OFFSET(prihlasky!$H$1,$CB51,0)</f>
        <v/>
      </c>
      <c r="G51" s="127" t="str">
        <f ca="1">IF(OFFSET(prihlasky!$B$1,$CB51,0)="","",(OFFSET(prihlasky!$B$1,$CB51,0)))</f>
        <v/>
      </c>
      <c r="H51" s="127">
        <f ca="1">OFFSET(prihlasky!$I$1,$CB51,0)</f>
        <v>0</v>
      </c>
      <c r="I51" s="127" t="str">
        <f ca="1">UPPER(OFFSET(prihlasky!$A$1,$CB51,0))</f>
        <v/>
      </c>
      <c r="J51" s="127">
        <f t="shared" si="52"/>
        <v>0</v>
      </c>
      <c r="K51" s="159">
        <f t="shared" si="61"/>
        <v>0</v>
      </c>
      <c r="L51" s="131">
        <f t="shared" ca="1" si="53"/>
        <v>0</v>
      </c>
      <c r="M51" s="130" t="str">
        <f ca="1">IF(OR(K51=0,ISERROR(MATCH(I51,TKoef!E:E,0))),"",MATCH(I51,TKoef!E:E,0)-1)</f>
        <v/>
      </c>
      <c r="N51" s="129" t="str">
        <f ca="1">IF(M51="","",OFFSET(TKoef!$B$1,M51,0))</f>
        <v/>
      </c>
      <c r="O51" s="22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197"/>
      <c r="BE51" s="197"/>
      <c r="BF51" s="197"/>
      <c r="BG51" s="197"/>
      <c r="BH51" s="197"/>
      <c r="BI51" s="197"/>
      <c r="BJ51" s="197"/>
      <c r="BK51" s="197"/>
      <c r="BL51" s="197"/>
      <c r="BM51" s="197"/>
      <c r="BN51" s="61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71">
        <f t="shared" si="54"/>
        <v>0</v>
      </c>
      <c r="BZ51" s="26">
        <f t="shared" si="55"/>
        <v>0</v>
      </c>
      <c r="CB51" s="39">
        <v>43</v>
      </c>
      <c r="CC51" s="16">
        <f t="shared" si="62"/>
        <v>0</v>
      </c>
      <c r="CD51" s="51">
        <f t="shared" ca="1" si="105"/>
        <v>0</v>
      </c>
      <c r="CE51" s="51">
        <f t="shared" ca="1" si="105"/>
        <v>0</v>
      </c>
      <c r="CF51" s="51">
        <f t="shared" ca="1" si="105"/>
        <v>0</v>
      </c>
      <c r="CG51" s="51">
        <f t="shared" ca="1" si="56"/>
        <v>0</v>
      </c>
      <c r="CH51" s="51"/>
      <c r="CI51" s="195">
        <f t="shared" si="106"/>
        <v>0</v>
      </c>
      <c r="CJ51" s="195">
        <f t="shared" si="106"/>
        <v>0</v>
      </c>
      <c r="CK51" s="195">
        <f t="shared" si="106"/>
        <v>0</v>
      </c>
      <c r="CL51" s="195">
        <f t="shared" si="106"/>
        <v>0</v>
      </c>
      <c r="CM51" s="195">
        <f t="shared" si="106"/>
        <v>0</v>
      </c>
      <c r="CN51" s="195">
        <f t="shared" si="106"/>
        <v>0</v>
      </c>
      <c r="CO51" s="195">
        <f t="shared" si="106"/>
        <v>0</v>
      </c>
      <c r="CP51" s="195">
        <f t="shared" si="106"/>
        <v>0</v>
      </c>
      <c r="CQ51" s="195">
        <f t="shared" si="106"/>
        <v>0</v>
      </c>
      <c r="CR51" s="195">
        <f t="shared" si="106"/>
        <v>0</v>
      </c>
      <c r="CT51" s="107">
        <f t="shared" si="65"/>
        <v>0</v>
      </c>
      <c r="CU51" s="107">
        <f t="shared" si="66"/>
        <v>0</v>
      </c>
      <c r="CV51" s="107">
        <f t="shared" si="67"/>
        <v>0</v>
      </c>
      <c r="CW51" s="107">
        <f t="shared" si="68"/>
        <v>0</v>
      </c>
      <c r="CX51" s="107">
        <f t="shared" si="69"/>
        <v>0</v>
      </c>
      <c r="CY51" s="107">
        <f t="shared" si="70"/>
        <v>0</v>
      </c>
      <c r="CZ51" s="107">
        <f t="shared" si="71"/>
        <v>0</v>
      </c>
      <c r="DA51" s="107">
        <f t="shared" si="72"/>
        <v>0</v>
      </c>
      <c r="DB51" s="107">
        <f t="shared" si="73"/>
        <v>0</v>
      </c>
      <c r="DC51" s="107">
        <f t="shared" si="74"/>
        <v>0</v>
      </c>
      <c r="DD51" s="107">
        <f t="shared" si="75"/>
        <v>0</v>
      </c>
      <c r="DE51" s="107">
        <f t="shared" si="76"/>
        <v>0</v>
      </c>
      <c r="DF51" s="107">
        <f t="shared" si="77"/>
        <v>0</v>
      </c>
      <c r="DG51" s="107">
        <f t="shared" si="78"/>
        <v>0</v>
      </c>
      <c r="DH51" s="107">
        <f t="shared" si="79"/>
        <v>0</v>
      </c>
      <c r="DI51" s="107">
        <f t="shared" si="80"/>
        <v>0</v>
      </c>
      <c r="DJ51" s="107">
        <f t="shared" si="81"/>
        <v>0</v>
      </c>
      <c r="DK51" s="107">
        <f t="shared" si="82"/>
        <v>0</v>
      </c>
      <c r="DL51" s="107">
        <f t="shared" si="83"/>
        <v>0</v>
      </c>
      <c r="DM51" s="107">
        <f t="shared" si="84"/>
        <v>0</v>
      </c>
      <c r="DN51" s="107">
        <f t="shared" si="85"/>
        <v>0</v>
      </c>
      <c r="DO51" s="107">
        <f t="shared" si="86"/>
        <v>0</v>
      </c>
      <c r="DP51" s="107">
        <f t="shared" si="87"/>
        <v>0</v>
      </c>
      <c r="DQ51" s="107">
        <f t="shared" si="88"/>
        <v>0</v>
      </c>
      <c r="DR51" s="107">
        <f t="shared" si="89"/>
        <v>0</v>
      </c>
      <c r="DS51" s="107">
        <f t="shared" si="90"/>
        <v>0</v>
      </c>
      <c r="DT51" s="107">
        <f t="shared" si="91"/>
        <v>0</v>
      </c>
      <c r="DU51" s="107">
        <f t="shared" si="92"/>
        <v>0</v>
      </c>
      <c r="DV51" s="107">
        <f t="shared" si="93"/>
        <v>0</v>
      </c>
      <c r="DW51" s="107">
        <f t="shared" si="94"/>
        <v>0</v>
      </c>
      <c r="DX51" s="107">
        <f t="shared" si="95"/>
        <v>0</v>
      </c>
      <c r="DY51" s="107">
        <f t="shared" si="96"/>
        <v>0</v>
      </c>
      <c r="DZ51" s="107">
        <f t="shared" si="97"/>
        <v>0</v>
      </c>
      <c r="EA51" s="107">
        <f t="shared" si="98"/>
        <v>0</v>
      </c>
      <c r="EB51" s="107">
        <f t="shared" si="99"/>
        <v>0</v>
      </c>
      <c r="EC51" s="107">
        <f t="shared" si="100"/>
        <v>0</v>
      </c>
      <c r="ED51" s="107">
        <f t="shared" si="101"/>
        <v>0</v>
      </c>
      <c r="EE51" s="107">
        <f t="shared" si="102"/>
        <v>0</v>
      </c>
      <c r="EF51" s="107">
        <f t="shared" si="103"/>
        <v>0</v>
      </c>
      <c r="EG51" s="107">
        <f t="shared" si="104"/>
        <v>0</v>
      </c>
      <c r="EH51" s="107">
        <f t="shared" ref="EH51:EL101" si="108">IF(AND(BD$7&lt;&gt;"",BD$7=BD51),1,0)</f>
        <v>0</v>
      </c>
      <c r="EI51" s="107">
        <f t="shared" si="108"/>
        <v>0</v>
      </c>
      <c r="EJ51" s="107">
        <f t="shared" si="108"/>
        <v>0</v>
      </c>
      <c r="EK51" s="107">
        <f t="shared" si="108"/>
        <v>0</v>
      </c>
      <c r="EL51" s="107">
        <f t="shared" si="108"/>
        <v>0</v>
      </c>
      <c r="EM51" s="107">
        <f t="shared" si="107"/>
        <v>0</v>
      </c>
      <c r="EN51" s="107">
        <f t="shared" si="107"/>
        <v>0</v>
      </c>
      <c r="EO51" s="107">
        <f t="shared" si="107"/>
        <v>0</v>
      </c>
      <c r="EP51" s="107">
        <f t="shared" si="107"/>
        <v>0</v>
      </c>
      <c r="EQ51" s="107">
        <f t="shared" si="107"/>
        <v>0</v>
      </c>
    </row>
    <row r="52" spans="2:147" x14ac:dyDescent="0.2">
      <c r="B52" s="126">
        <f t="shared" si="7"/>
        <v>1</v>
      </c>
      <c r="C52" s="126" t="str">
        <f t="shared" ca="1" si="58"/>
        <v/>
      </c>
      <c r="D52" s="126" t="str">
        <f t="shared" ca="1" si="51"/>
        <v/>
      </c>
      <c r="E52" s="126"/>
      <c r="F52" s="127" t="str">
        <f ca="1">OFFSET(prihlasky!$H$1,$CB52,0)</f>
        <v/>
      </c>
      <c r="G52" s="127" t="str">
        <f ca="1">IF(OFFSET(prihlasky!$B$1,$CB52,0)="","",(OFFSET(prihlasky!$B$1,$CB52,0)))</f>
        <v/>
      </c>
      <c r="H52" s="127">
        <f ca="1">OFFSET(prihlasky!$I$1,$CB52,0)</f>
        <v>0</v>
      </c>
      <c r="I52" s="127" t="str">
        <f ca="1">UPPER(OFFSET(prihlasky!$A$1,$CB52,0))</f>
        <v/>
      </c>
      <c r="J52" s="127">
        <f t="shared" si="52"/>
        <v>0</v>
      </c>
      <c r="K52" s="159">
        <f t="shared" si="61"/>
        <v>0</v>
      </c>
      <c r="L52" s="131">
        <f t="shared" ca="1" si="53"/>
        <v>0</v>
      </c>
      <c r="M52" s="130" t="str">
        <f ca="1">IF(OR(K52=0,ISERROR(MATCH(I52,TKoef!E:E,0))),"",MATCH(I52,TKoef!E:E,0)-1)</f>
        <v/>
      </c>
      <c r="N52" s="129" t="str">
        <f ca="1">IF(M52="","",OFFSET(TKoef!$B$1,M52,0))</f>
        <v/>
      </c>
      <c r="O52" s="22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61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71">
        <f t="shared" si="54"/>
        <v>0</v>
      </c>
      <c r="BZ52" s="26">
        <f t="shared" si="55"/>
        <v>0</v>
      </c>
      <c r="CB52" s="39">
        <v>44</v>
      </c>
      <c r="CC52" s="16">
        <f t="shared" si="62"/>
        <v>0</v>
      </c>
      <c r="CD52" s="51">
        <f t="shared" ca="1" si="105"/>
        <v>0</v>
      </c>
      <c r="CE52" s="51">
        <f t="shared" ca="1" si="105"/>
        <v>0</v>
      </c>
      <c r="CF52" s="51">
        <f t="shared" ca="1" si="105"/>
        <v>0</v>
      </c>
      <c r="CG52" s="51">
        <f t="shared" ca="1" si="56"/>
        <v>0</v>
      </c>
      <c r="CH52" s="51"/>
      <c r="CI52" s="195">
        <f t="shared" si="106"/>
        <v>0</v>
      </c>
      <c r="CJ52" s="195">
        <f t="shared" si="106"/>
        <v>0</v>
      </c>
      <c r="CK52" s="195">
        <f t="shared" si="106"/>
        <v>0</v>
      </c>
      <c r="CL52" s="195">
        <f t="shared" si="106"/>
        <v>0</v>
      </c>
      <c r="CM52" s="195">
        <f t="shared" si="106"/>
        <v>0</v>
      </c>
      <c r="CN52" s="195">
        <f t="shared" si="106"/>
        <v>0</v>
      </c>
      <c r="CO52" s="195">
        <f t="shared" si="106"/>
        <v>0</v>
      </c>
      <c r="CP52" s="195">
        <f t="shared" si="106"/>
        <v>0</v>
      </c>
      <c r="CQ52" s="195">
        <f t="shared" si="106"/>
        <v>0</v>
      </c>
      <c r="CR52" s="195">
        <f t="shared" si="106"/>
        <v>0</v>
      </c>
      <c r="CT52" s="107">
        <f t="shared" si="65"/>
        <v>0</v>
      </c>
      <c r="CU52" s="107">
        <f t="shared" si="66"/>
        <v>0</v>
      </c>
      <c r="CV52" s="107">
        <f t="shared" si="67"/>
        <v>0</v>
      </c>
      <c r="CW52" s="107">
        <f t="shared" si="68"/>
        <v>0</v>
      </c>
      <c r="CX52" s="107">
        <f t="shared" si="69"/>
        <v>0</v>
      </c>
      <c r="CY52" s="107">
        <f t="shared" si="70"/>
        <v>0</v>
      </c>
      <c r="CZ52" s="107">
        <f t="shared" si="71"/>
        <v>0</v>
      </c>
      <c r="DA52" s="107">
        <f t="shared" si="72"/>
        <v>0</v>
      </c>
      <c r="DB52" s="107">
        <f t="shared" si="73"/>
        <v>0</v>
      </c>
      <c r="DC52" s="107">
        <f t="shared" si="74"/>
        <v>0</v>
      </c>
      <c r="DD52" s="107">
        <f t="shared" si="75"/>
        <v>0</v>
      </c>
      <c r="DE52" s="107">
        <f t="shared" si="76"/>
        <v>0</v>
      </c>
      <c r="DF52" s="107">
        <f t="shared" si="77"/>
        <v>0</v>
      </c>
      <c r="DG52" s="107">
        <f t="shared" si="78"/>
        <v>0</v>
      </c>
      <c r="DH52" s="107">
        <f t="shared" si="79"/>
        <v>0</v>
      </c>
      <c r="DI52" s="107">
        <f t="shared" si="80"/>
        <v>0</v>
      </c>
      <c r="DJ52" s="107">
        <f t="shared" si="81"/>
        <v>0</v>
      </c>
      <c r="DK52" s="107">
        <f t="shared" si="82"/>
        <v>0</v>
      </c>
      <c r="DL52" s="107">
        <f t="shared" si="83"/>
        <v>0</v>
      </c>
      <c r="DM52" s="107">
        <f t="shared" si="84"/>
        <v>0</v>
      </c>
      <c r="DN52" s="107">
        <f t="shared" si="85"/>
        <v>0</v>
      </c>
      <c r="DO52" s="107">
        <f t="shared" si="86"/>
        <v>0</v>
      </c>
      <c r="DP52" s="107">
        <f t="shared" si="87"/>
        <v>0</v>
      </c>
      <c r="DQ52" s="107">
        <f t="shared" si="88"/>
        <v>0</v>
      </c>
      <c r="DR52" s="107">
        <f t="shared" si="89"/>
        <v>0</v>
      </c>
      <c r="DS52" s="107">
        <f t="shared" si="90"/>
        <v>0</v>
      </c>
      <c r="DT52" s="107">
        <f t="shared" si="91"/>
        <v>0</v>
      </c>
      <c r="DU52" s="107">
        <f t="shared" si="92"/>
        <v>0</v>
      </c>
      <c r="DV52" s="107">
        <f t="shared" si="93"/>
        <v>0</v>
      </c>
      <c r="DW52" s="107">
        <f t="shared" si="94"/>
        <v>0</v>
      </c>
      <c r="DX52" s="107">
        <f t="shared" si="95"/>
        <v>0</v>
      </c>
      <c r="DY52" s="107">
        <f t="shared" si="96"/>
        <v>0</v>
      </c>
      <c r="DZ52" s="107">
        <f t="shared" si="97"/>
        <v>0</v>
      </c>
      <c r="EA52" s="107">
        <f t="shared" si="98"/>
        <v>0</v>
      </c>
      <c r="EB52" s="107">
        <f t="shared" si="99"/>
        <v>0</v>
      </c>
      <c r="EC52" s="107">
        <f t="shared" si="100"/>
        <v>0</v>
      </c>
      <c r="ED52" s="107">
        <f t="shared" si="101"/>
        <v>0</v>
      </c>
      <c r="EE52" s="107">
        <f t="shared" si="102"/>
        <v>0</v>
      </c>
      <c r="EF52" s="107">
        <f t="shared" si="103"/>
        <v>0</v>
      </c>
      <c r="EG52" s="107">
        <f t="shared" si="104"/>
        <v>0</v>
      </c>
      <c r="EH52" s="107">
        <f t="shared" si="108"/>
        <v>0</v>
      </c>
      <c r="EI52" s="107">
        <f t="shared" si="108"/>
        <v>0</v>
      </c>
      <c r="EJ52" s="107">
        <f t="shared" si="108"/>
        <v>0</v>
      </c>
      <c r="EK52" s="107">
        <f t="shared" si="108"/>
        <v>0</v>
      </c>
      <c r="EL52" s="107">
        <f t="shared" si="108"/>
        <v>0</v>
      </c>
      <c r="EM52" s="107">
        <f t="shared" si="107"/>
        <v>0</v>
      </c>
      <c r="EN52" s="107">
        <f t="shared" si="107"/>
        <v>0</v>
      </c>
      <c r="EO52" s="107">
        <f t="shared" si="107"/>
        <v>0</v>
      </c>
      <c r="EP52" s="107">
        <f t="shared" si="107"/>
        <v>0</v>
      </c>
      <c r="EQ52" s="107">
        <f t="shared" si="107"/>
        <v>0</v>
      </c>
    </row>
    <row r="53" spans="2:147" x14ac:dyDescent="0.2">
      <c r="B53" s="126">
        <f t="shared" si="7"/>
        <v>1</v>
      </c>
      <c r="C53" s="126" t="str">
        <f t="shared" ca="1" si="58"/>
        <v/>
      </c>
      <c r="D53" s="126" t="str">
        <f t="shared" ca="1" si="51"/>
        <v/>
      </c>
      <c r="E53" s="126"/>
      <c r="F53" s="127" t="str">
        <f ca="1">OFFSET(prihlasky!$H$1,$CB53,0)</f>
        <v/>
      </c>
      <c r="G53" s="127" t="str">
        <f ca="1">IF(OFFSET(prihlasky!$B$1,$CB53,0)="","",(OFFSET(prihlasky!$B$1,$CB53,0)))</f>
        <v/>
      </c>
      <c r="H53" s="127">
        <f ca="1">OFFSET(prihlasky!$I$1,$CB53,0)</f>
        <v>0</v>
      </c>
      <c r="I53" s="127" t="str">
        <f ca="1">UPPER(OFFSET(prihlasky!$A$1,$CB53,0))</f>
        <v/>
      </c>
      <c r="J53" s="127">
        <f t="shared" si="52"/>
        <v>0</v>
      </c>
      <c r="K53" s="159">
        <f t="shared" si="61"/>
        <v>0</v>
      </c>
      <c r="L53" s="131">
        <f t="shared" ca="1" si="53"/>
        <v>0</v>
      </c>
      <c r="M53" s="130" t="str">
        <f ca="1">IF(OR(K53=0,ISERROR(MATCH(I53,TKoef!E:E,0))),"",MATCH(I53,TKoef!E:E,0)-1)</f>
        <v/>
      </c>
      <c r="N53" s="129" t="str">
        <f ca="1">IF(M53="","",OFFSET(TKoef!$B$1,M53,0))</f>
        <v/>
      </c>
      <c r="O53" s="22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61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71">
        <f t="shared" si="54"/>
        <v>0</v>
      </c>
      <c r="BZ53" s="26">
        <f t="shared" si="55"/>
        <v>0</v>
      </c>
      <c r="CB53" s="39">
        <v>45</v>
      </c>
      <c r="CC53" s="16">
        <f t="shared" si="62"/>
        <v>0</v>
      </c>
      <c r="CD53" s="51">
        <f t="shared" ca="1" si="105"/>
        <v>0</v>
      </c>
      <c r="CE53" s="51">
        <f t="shared" ca="1" si="105"/>
        <v>0</v>
      </c>
      <c r="CF53" s="51">
        <f t="shared" ca="1" si="105"/>
        <v>0</v>
      </c>
      <c r="CG53" s="51">
        <f t="shared" ca="1" si="56"/>
        <v>0</v>
      </c>
      <c r="CH53" s="51"/>
      <c r="CI53" s="195">
        <f t="shared" si="106"/>
        <v>0</v>
      </c>
      <c r="CJ53" s="195">
        <f t="shared" si="106"/>
        <v>0</v>
      </c>
      <c r="CK53" s="195">
        <f t="shared" si="106"/>
        <v>0</v>
      </c>
      <c r="CL53" s="195">
        <f t="shared" si="106"/>
        <v>0</v>
      </c>
      <c r="CM53" s="195">
        <f t="shared" si="106"/>
        <v>0</v>
      </c>
      <c r="CN53" s="195">
        <f t="shared" si="106"/>
        <v>0</v>
      </c>
      <c r="CO53" s="195">
        <f t="shared" si="106"/>
        <v>0</v>
      </c>
      <c r="CP53" s="195">
        <f t="shared" si="106"/>
        <v>0</v>
      </c>
      <c r="CQ53" s="195">
        <f t="shared" si="106"/>
        <v>0</v>
      </c>
      <c r="CR53" s="195">
        <f t="shared" si="106"/>
        <v>0</v>
      </c>
      <c r="CT53" s="107">
        <f t="shared" si="65"/>
        <v>0</v>
      </c>
      <c r="CU53" s="107">
        <f t="shared" si="66"/>
        <v>0</v>
      </c>
      <c r="CV53" s="107">
        <f t="shared" si="67"/>
        <v>0</v>
      </c>
      <c r="CW53" s="107">
        <f t="shared" si="68"/>
        <v>0</v>
      </c>
      <c r="CX53" s="107">
        <f t="shared" si="69"/>
        <v>0</v>
      </c>
      <c r="CY53" s="107">
        <f t="shared" si="70"/>
        <v>0</v>
      </c>
      <c r="CZ53" s="107">
        <f t="shared" si="71"/>
        <v>0</v>
      </c>
      <c r="DA53" s="107">
        <f t="shared" si="72"/>
        <v>0</v>
      </c>
      <c r="DB53" s="107">
        <f t="shared" si="73"/>
        <v>0</v>
      </c>
      <c r="DC53" s="107">
        <f t="shared" si="74"/>
        <v>0</v>
      </c>
      <c r="DD53" s="107">
        <f t="shared" si="75"/>
        <v>0</v>
      </c>
      <c r="DE53" s="107">
        <f t="shared" si="76"/>
        <v>0</v>
      </c>
      <c r="DF53" s="107">
        <f t="shared" si="77"/>
        <v>0</v>
      </c>
      <c r="DG53" s="107">
        <f t="shared" si="78"/>
        <v>0</v>
      </c>
      <c r="DH53" s="107">
        <f t="shared" si="79"/>
        <v>0</v>
      </c>
      <c r="DI53" s="107">
        <f t="shared" si="80"/>
        <v>0</v>
      </c>
      <c r="DJ53" s="107">
        <f t="shared" si="81"/>
        <v>0</v>
      </c>
      <c r="DK53" s="107">
        <f t="shared" si="82"/>
        <v>0</v>
      </c>
      <c r="DL53" s="107">
        <f t="shared" si="83"/>
        <v>0</v>
      </c>
      <c r="DM53" s="107">
        <f t="shared" si="84"/>
        <v>0</v>
      </c>
      <c r="DN53" s="107">
        <f t="shared" si="85"/>
        <v>0</v>
      </c>
      <c r="DO53" s="107">
        <f t="shared" si="86"/>
        <v>0</v>
      </c>
      <c r="DP53" s="107">
        <f t="shared" si="87"/>
        <v>0</v>
      </c>
      <c r="DQ53" s="107">
        <f t="shared" si="88"/>
        <v>0</v>
      </c>
      <c r="DR53" s="107">
        <f t="shared" si="89"/>
        <v>0</v>
      </c>
      <c r="DS53" s="107">
        <f t="shared" si="90"/>
        <v>0</v>
      </c>
      <c r="DT53" s="107">
        <f t="shared" si="91"/>
        <v>0</v>
      </c>
      <c r="DU53" s="107">
        <f t="shared" si="92"/>
        <v>0</v>
      </c>
      <c r="DV53" s="107">
        <f t="shared" si="93"/>
        <v>0</v>
      </c>
      <c r="DW53" s="107">
        <f t="shared" si="94"/>
        <v>0</v>
      </c>
      <c r="DX53" s="107">
        <f t="shared" si="95"/>
        <v>0</v>
      </c>
      <c r="DY53" s="107">
        <f t="shared" si="96"/>
        <v>0</v>
      </c>
      <c r="DZ53" s="107">
        <f t="shared" si="97"/>
        <v>0</v>
      </c>
      <c r="EA53" s="107">
        <f t="shared" si="98"/>
        <v>0</v>
      </c>
      <c r="EB53" s="107">
        <f t="shared" si="99"/>
        <v>0</v>
      </c>
      <c r="EC53" s="107">
        <f t="shared" si="100"/>
        <v>0</v>
      </c>
      <c r="ED53" s="107">
        <f t="shared" si="101"/>
        <v>0</v>
      </c>
      <c r="EE53" s="107">
        <f t="shared" si="102"/>
        <v>0</v>
      </c>
      <c r="EF53" s="107">
        <f t="shared" si="103"/>
        <v>0</v>
      </c>
      <c r="EG53" s="107">
        <f t="shared" si="104"/>
        <v>0</v>
      </c>
      <c r="EH53" s="107">
        <f t="shared" si="108"/>
        <v>0</v>
      </c>
      <c r="EI53" s="107">
        <f t="shared" si="108"/>
        <v>0</v>
      </c>
      <c r="EJ53" s="107">
        <f t="shared" si="108"/>
        <v>0</v>
      </c>
      <c r="EK53" s="107">
        <f t="shared" si="108"/>
        <v>0</v>
      </c>
      <c r="EL53" s="107">
        <f t="shared" si="108"/>
        <v>0</v>
      </c>
      <c r="EM53" s="107">
        <f t="shared" si="107"/>
        <v>0</v>
      </c>
      <c r="EN53" s="107">
        <f t="shared" si="107"/>
        <v>0</v>
      </c>
      <c r="EO53" s="107">
        <f t="shared" si="107"/>
        <v>0</v>
      </c>
      <c r="EP53" s="107">
        <f t="shared" si="107"/>
        <v>0</v>
      </c>
      <c r="EQ53" s="107">
        <f t="shared" si="107"/>
        <v>0</v>
      </c>
    </row>
    <row r="54" spans="2:147" x14ac:dyDescent="0.2">
      <c r="B54" s="126">
        <f t="shared" si="7"/>
        <v>1</v>
      </c>
      <c r="C54" s="126" t="str">
        <f t="shared" ca="1" si="58"/>
        <v/>
      </c>
      <c r="D54" s="126" t="str">
        <f t="shared" ca="1" si="51"/>
        <v/>
      </c>
      <c r="E54" s="126"/>
      <c r="F54" s="127" t="str">
        <f ca="1">OFFSET(prihlasky!$H$1,$CB54,0)</f>
        <v/>
      </c>
      <c r="G54" s="127" t="str">
        <f ca="1">IF(OFFSET(prihlasky!$B$1,$CB54,0)="","",(OFFSET(prihlasky!$B$1,$CB54,0)))</f>
        <v/>
      </c>
      <c r="H54" s="127">
        <f ca="1">OFFSET(prihlasky!$I$1,$CB54,0)</f>
        <v>0</v>
      </c>
      <c r="I54" s="127" t="str">
        <f ca="1">UPPER(OFFSET(prihlasky!$A$1,$CB54,0))</f>
        <v/>
      </c>
      <c r="J54" s="127">
        <f t="shared" si="52"/>
        <v>0</v>
      </c>
      <c r="K54" s="159">
        <f t="shared" si="61"/>
        <v>0</v>
      </c>
      <c r="L54" s="131">
        <f t="shared" ca="1" si="53"/>
        <v>0</v>
      </c>
      <c r="M54" s="130" t="str">
        <f ca="1">IF(OR(K54=0,ISERROR(MATCH(I54,TKoef!E:E,0))),"",MATCH(I54,TKoef!E:E,0)-1)</f>
        <v/>
      </c>
      <c r="N54" s="129" t="str">
        <f ca="1">IF(M54="","",OFFSET(TKoef!$B$1,M54,0))</f>
        <v/>
      </c>
      <c r="O54" s="22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61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71">
        <f t="shared" si="54"/>
        <v>0</v>
      </c>
      <c r="BZ54" s="26">
        <f t="shared" si="55"/>
        <v>0</v>
      </c>
      <c r="CB54" s="39">
        <v>46</v>
      </c>
      <c r="CC54" s="16">
        <f t="shared" si="62"/>
        <v>0</v>
      </c>
      <c r="CD54" s="51">
        <f t="shared" ca="1" si="105"/>
        <v>0</v>
      </c>
      <c r="CE54" s="51">
        <f t="shared" ca="1" si="105"/>
        <v>0</v>
      </c>
      <c r="CF54" s="51">
        <f t="shared" ca="1" si="105"/>
        <v>0</v>
      </c>
      <c r="CG54" s="51">
        <f t="shared" ca="1" si="56"/>
        <v>0</v>
      </c>
      <c r="CH54" s="51"/>
      <c r="CI54" s="195">
        <f t="shared" si="106"/>
        <v>0</v>
      </c>
      <c r="CJ54" s="195">
        <f t="shared" si="106"/>
        <v>0</v>
      </c>
      <c r="CK54" s="195">
        <f t="shared" si="106"/>
        <v>0</v>
      </c>
      <c r="CL54" s="195">
        <f t="shared" si="106"/>
        <v>0</v>
      </c>
      <c r="CM54" s="195">
        <f t="shared" si="106"/>
        <v>0</v>
      </c>
      <c r="CN54" s="195">
        <f t="shared" si="106"/>
        <v>0</v>
      </c>
      <c r="CO54" s="195">
        <f t="shared" si="106"/>
        <v>0</v>
      </c>
      <c r="CP54" s="195">
        <f t="shared" si="106"/>
        <v>0</v>
      </c>
      <c r="CQ54" s="195">
        <f t="shared" si="106"/>
        <v>0</v>
      </c>
      <c r="CR54" s="195">
        <f t="shared" si="106"/>
        <v>0</v>
      </c>
      <c r="CT54" s="107">
        <f t="shared" si="65"/>
        <v>0</v>
      </c>
      <c r="CU54" s="107">
        <f t="shared" si="66"/>
        <v>0</v>
      </c>
      <c r="CV54" s="107">
        <f t="shared" si="67"/>
        <v>0</v>
      </c>
      <c r="CW54" s="107">
        <f t="shared" si="68"/>
        <v>0</v>
      </c>
      <c r="CX54" s="107">
        <f t="shared" si="69"/>
        <v>0</v>
      </c>
      <c r="CY54" s="107">
        <f t="shared" si="70"/>
        <v>0</v>
      </c>
      <c r="CZ54" s="107">
        <f t="shared" si="71"/>
        <v>0</v>
      </c>
      <c r="DA54" s="107">
        <f t="shared" si="72"/>
        <v>0</v>
      </c>
      <c r="DB54" s="107">
        <f t="shared" si="73"/>
        <v>0</v>
      </c>
      <c r="DC54" s="107">
        <f t="shared" si="74"/>
        <v>0</v>
      </c>
      <c r="DD54" s="107">
        <f t="shared" si="75"/>
        <v>0</v>
      </c>
      <c r="DE54" s="107">
        <f t="shared" si="76"/>
        <v>0</v>
      </c>
      <c r="DF54" s="107">
        <f t="shared" si="77"/>
        <v>0</v>
      </c>
      <c r="DG54" s="107">
        <f t="shared" si="78"/>
        <v>0</v>
      </c>
      <c r="DH54" s="107">
        <f t="shared" si="79"/>
        <v>0</v>
      </c>
      <c r="DI54" s="107">
        <f t="shared" si="80"/>
        <v>0</v>
      </c>
      <c r="DJ54" s="107">
        <f t="shared" si="81"/>
        <v>0</v>
      </c>
      <c r="DK54" s="107">
        <f t="shared" si="82"/>
        <v>0</v>
      </c>
      <c r="DL54" s="107">
        <f t="shared" si="83"/>
        <v>0</v>
      </c>
      <c r="DM54" s="107">
        <f t="shared" si="84"/>
        <v>0</v>
      </c>
      <c r="DN54" s="107">
        <f t="shared" si="85"/>
        <v>0</v>
      </c>
      <c r="DO54" s="107">
        <f t="shared" si="86"/>
        <v>0</v>
      </c>
      <c r="DP54" s="107">
        <f t="shared" si="87"/>
        <v>0</v>
      </c>
      <c r="DQ54" s="107">
        <f t="shared" si="88"/>
        <v>0</v>
      </c>
      <c r="DR54" s="107">
        <f t="shared" si="89"/>
        <v>0</v>
      </c>
      <c r="DS54" s="107">
        <f t="shared" si="90"/>
        <v>0</v>
      </c>
      <c r="DT54" s="107">
        <f t="shared" si="91"/>
        <v>0</v>
      </c>
      <c r="DU54" s="107">
        <f t="shared" si="92"/>
        <v>0</v>
      </c>
      <c r="DV54" s="107">
        <f t="shared" si="93"/>
        <v>0</v>
      </c>
      <c r="DW54" s="107">
        <f t="shared" si="94"/>
        <v>0</v>
      </c>
      <c r="DX54" s="107">
        <f t="shared" si="95"/>
        <v>0</v>
      </c>
      <c r="DY54" s="107">
        <f t="shared" si="96"/>
        <v>0</v>
      </c>
      <c r="DZ54" s="107">
        <f t="shared" si="97"/>
        <v>0</v>
      </c>
      <c r="EA54" s="107">
        <f t="shared" si="98"/>
        <v>0</v>
      </c>
      <c r="EB54" s="107">
        <f t="shared" si="99"/>
        <v>0</v>
      </c>
      <c r="EC54" s="107">
        <f t="shared" si="100"/>
        <v>0</v>
      </c>
      <c r="ED54" s="107">
        <f t="shared" si="101"/>
        <v>0</v>
      </c>
      <c r="EE54" s="107">
        <f t="shared" si="102"/>
        <v>0</v>
      </c>
      <c r="EF54" s="107">
        <f t="shared" si="103"/>
        <v>0</v>
      </c>
      <c r="EG54" s="107">
        <f t="shared" si="104"/>
        <v>0</v>
      </c>
      <c r="EH54" s="107">
        <f t="shared" si="108"/>
        <v>0</v>
      </c>
      <c r="EI54" s="107">
        <f t="shared" si="108"/>
        <v>0</v>
      </c>
      <c r="EJ54" s="107">
        <f t="shared" si="108"/>
        <v>0</v>
      </c>
      <c r="EK54" s="107">
        <f t="shared" si="108"/>
        <v>0</v>
      </c>
      <c r="EL54" s="107">
        <f t="shared" si="108"/>
        <v>0</v>
      </c>
      <c r="EM54" s="107">
        <f t="shared" si="107"/>
        <v>0</v>
      </c>
      <c r="EN54" s="107">
        <f t="shared" si="107"/>
        <v>0</v>
      </c>
      <c r="EO54" s="107">
        <f t="shared" si="107"/>
        <v>0</v>
      </c>
      <c r="EP54" s="107">
        <f t="shared" si="107"/>
        <v>0</v>
      </c>
      <c r="EQ54" s="107">
        <f t="shared" si="107"/>
        <v>0</v>
      </c>
    </row>
    <row r="55" spans="2:147" x14ac:dyDescent="0.2">
      <c r="B55" s="126">
        <f t="shared" si="7"/>
        <v>1</v>
      </c>
      <c r="C55" s="126" t="str">
        <f t="shared" ca="1" si="58"/>
        <v/>
      </c>
      <c r="D55" s="126" t="str">
        <f t="shared" ca="1" si="51"/>
        <v/>
      </c>
      <c r="E55" s="126"/>
      <c r="F55" s="127" t="str">
        <f ca="1">OFFSET(prihlasky!$H$1,$CB55,0)</f>
        <v/>
      </c>
      <c r="G55" s="127" t="str">
        <f ca="1">IF(OFFSET(prihlasky!$B$1,$CB55,0)="","",(OFFSET(prihlasky!$B$1,$CB55,0)))</f>
        <v/>
      </c>
      <c r="H55" s="127">
        <f ca="1">OFFSET(prihlasky!$I$1,$CB55,0)</f>
        <v>0</v>
      </c>
      <c r="I55" s="127" t="str">
        <f ca="1">UPPER(OFFSET(prihlasky!$A$1,$CB55,0))</f>
        <v/>
      </c>
      <c r="J55" s="127">
        <f t="shared" si="52"/>
        <v>0</v>
      </c>
      <c r="K55" s="159">
        <f t="shared" si="61"/>
        <v>0</v>
      </c>
      <c r="L55" s="131">
        <f t="shared" ca="1" si="53"/>
        <v>0</v>
      </c>
      <c r="M55" s="130" t="str">
        <f ca="1">IF(OR(K55=0,ISERROR(MATCH(I55,TKoef!E:E,0))),"",MATCH(I55,TKoef!E:E,0)-1)</f>
        <v/>
      </c>
      <c r="N55" s="129" t="str">
        <f ca="1">IF(M55="","",OFFSET(TKoef!$B$1,M55,0))</f>
        <v/>
      </c>
      <c r="O55" s="22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61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71">
        <f t="shared" si="54"/>
        <v>0</v>
      </c>
      <c r="BZ55" s="26">
        <f t="shared" si="55"/>
        <v>0</v>
      </c>
      <c r="CB55" s="39">
        <v>47</v>
      </c>
      <c r="CC55" s="16">
        <f t="shared" si="62"/>
        <v>0</v>
      </c>
      <c r="CD55" s="51">
        <f t="shared" ca="1" si="105"/>
        <v>0</v>
      </c>
      <c r="CE55" s="51">
        <f t="shared" ca="1" si="105"/>
        <v>0</v>
      </c>
      <c r="CF55" s="51">
        <f t="shared" ca="1" si="105"/>
        <v>0</v>
      </c>
      <c r="CG55" s="51">
        <f t="shared" ca="1" si="56"/>
        <v>0</v>
      </c>
      <c r="CH55" s="51"/>
      <c r="CI55" s="195">
        <f t="shared" si="106"/>
        <v>0</v>
      </c>
      <c r="CJ55" s="195">
        <f t="shared" si="106"/>
        <v>0</v>
      </c>
      <c r="CK55" s="195">
        <f t="shared" si="106"/>
        <v>0</v>
      </c>
      <c r="CL55" s="195">
        <f t="shared" si="106"/>
        <v>0</v>
      </c>
      <c r="CM55" s="195">
        <f t="shared" si="106"/>
        <v>0</v>
      </c>
      <c r="CN55" s="195">
        <f t="shared" si="106"/>
        <v>0</v>
      </c>
      <c r="CO55" s="195">
        <f t="shared" si="106"/>
        <v>0</v>
      </c>
      <c r="CP55" s="195">
        <f t="shared" si="106"/>
        <v>0</v>
      </c>
      <c r="CQ55" s="195">
        <f t="shared" si="106"/>
        <v>0</v>
      </c>
      <c r="CR55" s="195">
        <f t="shared" si="106"/>
        <v>0</v>
      </c>
      <c r="CT55" s="107">
        <f t="shared" si="65"/>
        <v>0</v>
      </c>
      <c r="CU55" s="107">
        <f t="shared" si="66"/>
        <v>0</v>
      </c>
      <c r="CV55" s="107">
        <f t="shared" si="67"/>
        <v>0</v>
      </c>
      <c r="CW55" s="107">
        <f t="shared" si="68"/>
        <v>0</v>
      </c>
      <c r="CX55" s="107">
        <f t="shared" si="69"/>
        <v>0</v>
      </c>
      <c r="CY55" s="107">
        <f t="shared" si="70"/>
        <v>0</v>
      </c>
      <c r="CZ55" s="107">
        <f t="shared" si="71"/>
        <v>0</v>
      </c>
      <c r="DA55" s="107">
        <f t="shared" si="72"/>
        <v>0</v>
      </c>
      <c r="DB55" s="107">
        <f t="shared" si="73"/>
        <v>0</v>
      </c>
      <c r="DC55" s="107">
        <f t="shared" si="74"/>
        <v>0</v>
      </c>
      <c r="DD55" s="107">
        <f t="shared" si="75"/>
        <v>0</v>
      </c>
      <c r="DE55" s="107">
        <f t="shared" si="76"/>
        <v>0</v>
      </c>
      <c r="DF55" s="107">
        <f t="shared" si="77"/>
        <v>0</v>
      </c>
      <c r="DG55" s="107">
        <f t="shared" si="78"/>
        <v>0</v>
      </c>
      <c r="DH55" s="107">
        <f t="shared" si="79"/>
        <v>0</v>
      </c>
      <c r="DI55" s="107">
        <f t="shared" si="80"/>
        <v>0</v>
      </c>
      <c r="DJ55" s="107">
        <f t="shared" si="81"/>
        <v>0</v>
      </c>
      <c r="DK55" s="107">
        <f t="shared" si="82"/>
        <v>0</v>
      </c>
      <c r="DL55" s="107">
        <f t="shared" si="83"/>
        <v>0</v>
      </c>
      <c r="DM55" s="107">
        <f t="shared" si="84"/>
        <v>0</v>
      </c>
      <c r="DN55" s="107">
        <f t="shared" si="85"/>
        <v>0</v>
      </c>
      <c r="DO55" s="107">
        <f t="shared" si="86"/>
        <v>0</v>
      </c>
      <c r="DP55" s="107">
        <f t="shared" si="87"/>
        <v>0</v>
      </c>
      <c r="DQ55" s="107">
        <f t="shared" si="88"/>
        <v>0</v>
      </c>
      <c r="DR55" s="107">
        <f t="shared" si="89"/>
        <v>0</v>
      </c>
      <c r="DS55" s="107">
        <f t="shared" si="90"/>
        <v>0</v>
      </c>
      <c r="DT55" s="107">
        <f t="shared" si="91"/>
        <v>0</v>
      </c>
      <c r="DU55" s="107">
        <f t="shared" si="92"/>
        <v>0</v>
      </c>
      <c r="DV55" s="107">
        <f t="shared" si="93"/>
        <v>0</v>
      </c>
      <c r="DW55" s="107">
        <f t="shared" si="94"/>
        <v>0</v>
      </c>
      <c r="DX55" s="107">
        <f t="shared" si="95"/>
        <v>0</v>
      </c>
      <c r="DY55" s="107">
        <f t="shared" si="96"/>
        <v>0</v>
      </c>
      <c r="DZ55" s="107">
        <f t="shared" si="97"/>
        <v>0</v>
      </c>
      <c r="EA55" s="107">
        <f t="shared" si="98"/>
        <v>0</v>
      </c>
      <c r="EB55" s="107">
        <f t="shared" si="99"/>
        <v>0</v>
      </c>
      <c r="EC55" s="107">
        <f t="shared" si="100"/>
        <v>0</v>
      </c>
      <c r="ED55" s="107">
        <f t="shared" si="101"/>
        <v>0</v>
      </c>
      <c r="EE55" s="107">
        <f t="shared" si="102"/>
        <v>0</v>
      </c>
      <c r="EF55" s="107">
        <f t="shared" si="103"/>
        <v>0</v>
      </c>
      <c r="EG55" s="107">
        <f t="shared" si="104"/>
        <v>0</v>
      </c>
      <c r="EH55" s="107">
        <f t="shared" si="108"/>
        <v>0</v>
      </c>
      <c r="EI55" s="107">
        <f t="shared" si="108"/>
        <v>0</v>
      </c>
      <c r="EJ55" s="107">
        <f t="shared" si="108"/>
        <v>0</v>
      </c>
      <c r="EK55" s="107">
        <f t="shared" si="108"/>
        <v>0</v>
      </c>
      <c r="EL55" s="107">
        <f t="shared" si="108"/>
        <v>0</v>
      </c>
      <c r="EM55" s="107">
        <f t="shared" si="107"/>
        <v>0</v>
      </c>
      <c r="EN55" s="107">
        <f t="shared" si="107"/>
        <v>0</v>
      </c>
      <c r="EO55" s="107">
        <f t="shared" si="107"/>
        <v>0</v>
      </c>
      <c r="EP55" s="107">
        <f t="shared" si="107"/>
        <v>0</v>
      </c>
      <c r="EQ55" s="107">
        <f t="shared" si="107"/>
        <v>0</v>
      </c>
    </row>
    <row r="56" spans="2:147" x14ac:dyDescent="0.2">
      <c r="B56" s="126">
        <f t="shared" si="7"/>
        <v>1</v>
      </c>
      <c r="C56" s="126" t="str">
        <f t="shared" ca="1" si="58"/>
        <v/>
      </c>
      <c r="D56" s="126" t="str">
        <f t="shared" ca="1" si="51"/>
        <v/>
      </c>
      <c r="E56" s="126"/>
      <c r="F56" s="127" t="str">
        <f ca="1">OFFSET(prihlasky!$H$1,$CB56,0)</f>
        <v/>
      </c>
      <c r="G56" s="127" t="str">
        <f ca="1">IF(OFFSET(prihlasky!$B$1,$CB56,0)="","",(OFFSET(prihlasky!$B$1,$CB56,0)))</f>
        <v/>
      </c>
      <c r="H56" s="127">
        <f ca="1">OFFSET(prihlasky!$I$1,$CB56,0)</f>
        <v>0</v>
      </c>
      <c r="I56" s="127" t="str">
        <f ca="1">UPPER(OFFSET(prihlasky!$A$1,$CB56,0))</f>
        <v/>
      </c>
      <c r="J56" s="127">
        <f t="shared" si="52"/>
        <v>0</v>
      </c>
      <c r="K56" s="159">
        <f t="shared" si="61"/>
        <v>0</v>
      </c>
      <c r="L56" s="131">
        <f t="shared" ca="1" si="53"/>
        <v>0</v>
      </c>
      <c r="M56" s="130" t="str">
        <f ca="1">IF(OR(K56=0,ISERROR(MATCH(I56,TKoef!E:E,0))),"",MATCH(I56,TKoef!E:E,0)-1)</f>
        <v/>
      </c>
      <c r="N56" s="129" t="str">
        <f ca="1">IF(M56="","",OFFSET(TKoef!$B$1,M56,0))</f>
        <v/>
      </c>
      <c r="O56" s="22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61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71">
        <f t="shared" si="54"/>
        <v>0</v>
      </c>
      <c r="BZ56" s="26">
        <f t="shared" si="55"/>
        <v>0</v>
      </c>
      <c r="CB56" s="39">
        <v>48</v>
      </c>
      <c r="CC56" s="16">
        <f t="shared" si="62"/>
        <v>0</v>
      </c>
      <c r="CD56" s="51">
        <f t="shared" ca="1" si="105"/>
        <v>0</v>
      </c>
      <c r="CE56" s="51">
        <f t="shared" ca="1" si="105"/>
        <v>0</v>
      </c>
      <c r="CF56" s="51">
        <f t="shared" ca="1" si="105"/>
        <v>0</v>
      </c>
      <c r="CG56" s="51">
        <f t="shared" ca="1" si="56"/>
        <v>0</v>
      </c>
      <c r="CH56" s="51"/>
      <c r="CI56" s="195">
        <f t="shared" si="106"/>
        <v>0</v>
      </c>
      <c r="CJ56" s="195">
        <f t="shared" si="106"/>
        <v>0</v>
      </c>
      <c r="CK56" s="195">
        <f t="shared" si="106"/>
        <v>0</v>
      </c>
      <c r="CL56" s="195">
        <f t="shared" si="106"/>
        <v>0</v>
      </c>
      <c r="CM56" s="195">
        <f t="shared" si="106"/>
        <v>0</v>
      </c>
      <c r="CN56" s="195">
        <f t="shared" si="106"/>
        <v>0</v>
      </c>
      <c r="CO56" s="195">
        <f t="shared" si="106"/>
        <v>0</v>
      </c>
      <c r="CP56" s="195">
        <f t="shared" si="106"/>
        <v>0</v>
      </c>
      <c r="CQ56" s="195">
        <f t="shared" si="106"/>
        <v>0</v>
      </c>
      <c r="CR56" s="195">
        <f t="shared" si="106"/>
        <v>0</v>
      </c>
      <c r="CT56" s="107">
        <f t="shared" ref="CT56:DL56" si="109">IF(AND(P$7&lt;&gt;"",P$7=P56),1,0)</f>
        <v>0</v>
      </c>
      <c r="CU56" s="107">
        <f t="shared" si="109"/>
        <v>0</v>
      </c>
      <c r="CV56" s="107">
        <f t="shared" si="109"/>
        <v>0</v>
      </c>
      <c r="CW56" s="107">
        <f t="shared" si="109"/>
        <v>0</v>
      </c>
      <c r="CX56" s="107">
        <f t="shared" si="109"/>
        <v>0</v>
      </c>
      <c r="CY56" s="107">
        <f t="shared" si="109"/>
        <v>0</v>
      </c>
      <c r="CZ56" s="107">
        <f t="shared" si="109"/>
        <v>0</v>
      </c>
      <c r="DA56" s="107">
        <f t="shared" si="109"/>
        <v>0</v>
      </c>
      <c r="DB56" s="107">
        <f t="shared" si="109"/>
        <v>0</v>
      </c>
      <c r="DC56" s="107">
        <f t="shared" si="109"/>
        <v>0</v>
      </c>
      <c r="DD56" s="107">
        <f t="shared" si="109"/>
        <v>0</v>
      </c>
      <c r="DE56" s="107">
        <f t="shared" si="109"/>
        <v>0</v>
      </c>
      <c r="DF56" s="107">
        <f t="shared" si="109"/>
        <v>0</v>
      </c>
      <c r="DG56" s="107">
        <f t="shared" si="109"/>
        <v>0</v>
      </c>
      <c r="DH56" s="107">
        <f t="shared" si="109"/>
        <v>0</v>
      </c>
      <c r="DI56" s="107">
        <f t="shared" si="109"/>
        <v>0</v>
      </c>
      <c r="DJ56" s="107">
        <f t="shared" si="109"/>
        <v>0</v>
      </c>
      <c r="DK56" s="107">
        <f t="shared" si="109"/>
        <v>0</v>
      </c>
      <c r="DL56" s="107">
        <f t="shared" si="109"/>
        <v>0</v>
      </c>
      <c r="DM56" s="107">
        <f t="shared" ref="DM56:DM87" si="110">IF(AND(AI$7&lt;&gt;"",AI$7=AI56),1,0)</f>
        <v>0</v>
      </c>
      <c r="DN56" s="107">
        <f t="shared" ref="DN56:DN87" si="111">IF(AND(AJ$7&lt;&gt;"",AJ$7=AJ56),1,0)</f>
        <v>0</v>
      </c>
      <c r="DO56" s="107">
        <f t="shared" ref="DO56:DO64" si="112">IF(AND(AK$7&lt;&gt;"",AK$7=AK56),1,0)</f>
        <v>0</v>
      </c>
      <c r="DP56" s="107">
        <f t="shared" ref="DP56:DP64" si="113">IF(AND(AL$7&lt;&gt;"",AL$7=AL56),1,0)</f>
        <v>0</v>
      </c>
      <c r="DQ56" s="107">
        <f t="shared" ref="DQ56:DQ64" si="114">IF(AND(AM$7&lt;&gt;"",AM$7=AM56),1,0)</f>
        <v>0</v>
      </c>
      <c r="DR56" s="107">
        <f t="shared" ref="DR56:DR64" si="115">IF(AND(AN$7&lt;&gt;"",AN$7=AN56),1,0)</f>
        <v>0</v>
      </c>
      <c r="DS56" s="107">
        <f t="shared" ref="DS56:DS64" si="116">IF(AND(AO$7&lt;&gt;"",AO$7=AO56),1,0)</f>
        <v>0</v>
      </c>
      <c r="DT56" s="107">
        <f t="shared" ref="DT56:DT64" si="117">IF(AND(AP$7&lt;&gt;"",AP$7=AP56),1,0)</f>
        <v>0</v>
      </c>
      <c r="DU56" s="107">
        <f t="shared" ref="DU56:DU64" si="118">IF(AND(AQ$7&lt;&gt;"",AQ$7=AQ56),1,0)</f>
        <v>0</v>
      </c>
      <c r="DV56" s="107">
        <f t="shared" ref="DV56:DV64" si="119">IF(AND(AR$7&lt;&gt;"",AR$7=AR56),1,0)</f>
        <v>0</v>
      </c>
      <c r="DW56" s="107">
        <f t="shared" ref="DW56:DW64" si="120">IF(AND(AS$7&lt;&gt;"",AS$7=AS56),1,0)</f>
        <v>0</v>
      </c>
      <c r="DX56" s="107">
        <f t="shared" ref="DX56:DX64" si="121">IF(AND(AT$7&lt;&gt;"",AT$7=AT56),1,0)</f>
        <v>0</v>
      </c>
      <c r="DY56" s="107">
        <f t="shared" ref="DY56:DY64" si="122">IF(AND(AU$7&lt;&gt;"",AU$7=AU56),1,0)</f>
        <v>0</v>
      </c>
      <c r="DZ56" s="107">
        <f t="shared" ref="DZ56:DZ64" si="123">IF(AND(AV$7&lt;&gt;"",AV$7=AV56),1,0)</f>
        <v>0</v>
      </c>
      <c r="EA56" s="107">
        <f t="shared" ref="EA56:EA64" si="124">IF(AND(AW$7&lt;&gt;"",AW$7=AW56),1,0)</f>
        <v>0</v>
      </c>
      <c r="EB56" s="107">
        <f t="shared" ref="EB56:EB64" si="125">IF(AND(AX$7&lt;&gt;"",AX$7=AX56),1,0)</f>
        <v>0</v>
      </c>
      <c r="EC56" s="107">
        <f t="shared" ref="EC56:EC64" si="126">IF(AND(AY$7&lt;&gt;"",AY$7=AY56),1,0)</f>
        <v>0</v>
      </c>
      <c r="ED56" s="107">
        <f t="shared" ref="ED56:ED64" si="127">IF(AND(AZ$7&lt;&gt;"",AZ$7=AZ56),1,0)</f>
        <v>0</v>
      </c>
      <c r="EE56" s="107">
        <f t="shared" si="102"/>
        <v>0</v>
      </c>
      <c r="EF56" s="107">
        <f t="shared" si="103"/>
        <v>0</v>
      </c>
      <c r="EG56" s="107">
        <f t="shared" si="104"/>
        <v>0</v>
      </c>
      <c r="EH56" s="107">
        <f t="shared" si="108"/>
        <v>0</v>
      </c>
      <c r="EI56" s="107">
        <f t="shared" si="108"/>
        <v>0</v>
      </c>
      <c r="EJ56" s="107">
        <f t="shared" si="108"/>
        <v>0</v>
      </c>
      <c r="EK56" s="107">
        <f t="shared" si="108"/>
        <v>0</v>
      </c>
      <c r="EL56" s="107">
        <f t="shared" si="108"/>
        <v>0</v>
      </c>
      <c r="EM56" s="107">
        <f t="shared" si="107"/>
        <v>0</v>
      </c>
      <c r="EN56" s="107">
        <f t="shared" si="107"/>
        <v>0</v>
      </c>
      <c r="EO56" s="107">
        <f t="shared" si="107"/>
        <v>0</v>
      </c>
      <c r="EP56" s="107">
        <f t="shared" si="107"/>
        <v>0</v>
      </c>
      <c r="EQ56" s="107">
        <f t="shared" si="107"/>
        <v>0</v>
      </c>
    </row>
    <row r="57" spans="2:147" x14ac:dyDescent="0.2">
      <c r="B57" s="126">
        <f t="shared" si="7"/>
        <v>1</v>
      </c>
      <c r="C57" s="126" t="str">
        <f t="shared" ca="1" si="58"/>
        <v/>
      </c>
      <c r="D57" s="126" t="str">
        <f t="shared" ca="1" si="51"/>
        <v/>
      </c>
      <c r="E57" s="126"/>
      <c r="F57" s="127" t="str">
        <f ca="1">OFFSET(prihlasky!$H$1,$CB57,0)</f>
        <v/>
      </c>
      <c r="G57" s="127" t="str">
        <f ca="1">IF(OFFSET(prihlasky!$B$1,$CB57,0)="","",(OFFSET(prihlasky!$B$1,$CB57,0)))</f>
        <v/>
      </c>
      <c r="H57" s="127">
        <f ca="1">OFFSET(prihlasky!$I$1,$CB57,0)</f>
        <v>0</v>
      </c>
      <c r="I57" s="127" t="str">
        <f ca="1">UPPER(OFFSET(prihlasky!$A$1,$CB57,0))</f>
        <v/>
      </c>
      <c r="J57" s="127">
        <f t="shared" si="52"/>
        <v>0</v>
      </c>
      <c r="K57" s="159">
        <f t="shared" si="61"/>
        <v>0</v>
      </c>
      <c r="L57" s="131">
        <f t="shared" ca="1" si="53"/>
        <v>0</v>
      </c>
      <c r="M57" s="130" t="str">
        <f ca="1">IF(OR(K57=0,ISERROR(MATCH(I57,TKoef!E:E,0))),"",MATCH(I57,TKoef!E:E,0)-1)</f>
        <v/>
      </c>
      <c r="N57" s="129" t="str">
        <f ca="1">IF(M57="","",OFFSET(TKoef!$B$1,M57,0))</f>
        <v/>
      </c>
      <c r="O57" s="22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61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71">
        <f t="shared" si="54"/>
        <v>0</v>
      </c>
      <c r="BZ57" s="26">
        <f t="shared" si="55"/>
        <v>0</v>
      </c>
      <c r="CB57" s="39">
        <v>49</v>
      </c>
      <c r="CC57" s="16">
        <f t="shared" si="62"/>
        <v>0</v>
      </c>
      <c r="CD57" s="51">
        <f t="shared" ca="1" si="105"/>
        <v>0</v>
      </c>
      <c r="CE57" s="51">
        <f t="shared" ca="1" si="105"/>
        <v>0</v>
      </c>
      <c r="CF57" s="51">
        <f t="shared" ca="1" si="105"/>
        <v>0</v>
      </c>
      <c r="CG57" s="51">
        <f t="shared" ca="1" si="56"/>
        <v>0</v>
      </c>
      <c r="CH57" s="51"/>
      <c r="CI57" s="195">
        <f t="shared" si="106"/>
        <v>0</v>
      </c>
      <c r="CJ57" s="195">
        <f t="shared" si="106"/>
        <v>0</v>
      </c>
      <c r="CK57" s="195">
        <f t="shared" si="106"/>
        <v>0</v>
      </c>
      <c r="CL57" s="195">
        <f t="shared" si="106"/>
        <v>0</v>
      </c>
      <c r="CM57" s="195">
        <f t="shared" si="106"/>
        <v>0</v>
      </c>
      <c r="CN57" s="195">
        <f t="shared" si="106"/>
        <v>0</v>
      </c>
      <c r="CO57" s="195">
        <f t="shared" si="106"/>
        <v>0</v>
      </c>
      <c r="CP57" s="195">
        <f t="shared" si="106"/>
        <v>0</v>
      </c>
      <c r="CQ57" s="195">
        <f t="shared" si="106"/>
        <v>0</v>
      </c>
      <c r="CR57" s="195">
        <f t="shared" si="106"/>
        <v>0</v>
      </c>
      <c r="CT57" s="107">
        <f t="shared" ref="CT57:DI57" si="128">IF(AND(P$7&lt;&gt;"",P$7=P57),1,0)</f>
        <v>0</v>
      </c>
      <c r="CU57" s="107">
        <f t="shared" si="128"/>
        <v>0</v>
      </c>
      <c r="CV57" s="107">
        <f t="shared" si="128"/>
        <v>0</v>
      </c>
      <c r="CW57" s="107">
        <f t="shared" si="128"/>
        <v>0</v>
      </c>
      <c r="CX57" s="107">
        <f t="shared" si="128"/>
        <v>0</v>
      </c>
      <c r="CY57" s="107">
        <f t="shared" si="128"/>
        <v>0</v>
      </c>
      <c r="CZ57" s="107">
        <f t="shared" si="128"/>
        <v>0</v>
      </c>
      <c r="DA57" s="107">
        <f t="shared" si="128"/>
        <v>0</v>
      </c>
      <c r="DB57" s="107">
        <f t="shared" si="128"/>
        <v>0</v>
      </c>
      <c r="DC57" s="107">
        <f t="shared" si="128"/>
        <v>0</v>
      </c>
      <c r="DD57" s="107">
        <f t="shared" si="128"/>
        <v>0</v>
      </c>
      <c r="DE57" s="107">
        <f t="shared" si="128"/>
        <v>0</v>
      </c>
      <c r="DF57" s="107">
        <f t="shared" si="128"/>
        <v>0</v>
      </c>
      <c r="DG57" s="107">
        <f t="shared" si="128"/>
        <v>0</v>
      </c>
      <c r="DH57" s="107">
        <f t="shared" si="128"/>
        <v>0</v>
      </c>
      <c r="DI57" s="107">
        <f t="shared" si="128"/>
        <v>0</v>
      </c>
      <c r="DJ57" s="107">
        <f t="shared" ref="DJ57:DJ88" si="129">IF(AND(AF$7&lt;&gt;"",AF$7=AF57),1,0)</f>
        <v>0</v>
      </c>
      <c r="DK57" s="107">
        <f t="shared" ref="DK57:DK88" si="130">IF(AND(AG$7&lt;&gt;"",AG$7=AG57),1,0)</f>
        <v>0</v>
      </c>
      <c r="DL57" s="107">
        <f t="shared" ref="DL57:DL88" si="131">IF(AND(AH$7&lt;&gt;"",AH$7=AH57),1,0)</f>
        <v>0</v>
      </c>
      <c r="DM57" s="107">
        <f t="shared" si="110"/>
        <v>0</v>
      </c>
      <c r="DN57" s="107">
        <f t="shared" si="111"/>
        <v>0</v>
      </c>
      <c r="DO57" s="107">
        <f t="shared" si="112"/>
        <v>0</v>
      </c>
      <c r="DP57" s="107">
        <f t="shared" si="113"/>
        <v>0</v>
      </c>
      <c r="DQ57" s="107">
        <f t="shared" si="114"/>
        <v>0</v>
      </c>
      <c r="DR57" s="107">
        <f t="shared" si="115"/>
        <v>0</v>
      </c>
      <c r="DS57" s="107">
        <f t="shared" si="116"/>
        <v>0</v>
      </c>
      <c r="DT57" s="107">
        <f t="shared" si="117"/>
        <v>0</v>
      </c>
      <c r="DU57" s="107">
        <f t="shared" si="118"/>
        <v>0</v>
      </c>
      <c r="DV57" s="107">
        <f t="shared" si="119"/>
        <v>0</v>
      </c>
      <c r="DW57" s="107">
        <f t="shared" si="120"/>
        <v>0</v>
      </c>
      <c r="DX57" s="107">
        <f t="shared" si="121"/>
        <v>0</v>
      </c>
      <c r="DY57" s="107">
        <f t="shared" si="122"/>
        <v>0</v>
      </c>
      <c r="DZ57" s="107">
        <f t="shared" si="123"/>
        <v>0</v>
      </c>
      <c r="EA57" s="107">
        <f t="shared" si="124"/>
        <v>0</v>
      </c>
      <c r="EB57" s="107">
        <f t="shared" si="125"/>
        <v>0</v>
      </c>
      <c r="EC57" s="107">
        <f t="shared" si="126"/>
        <v>0</v>
      </c>
      <c r="ED57" s="107">
        <f t="shared" si="127"/>
        <v>0</v>
      </c>
      <c r="EE57" s="107">
        <f t="shared" si="102"/>
        <v>0</v>
      </c>
      <c r="EF57" s="107">
        <f t="shared" si="103"/>
        <v>0</v>
      </c>
      <c r="EG57" s="107">
        <f t="shared" si="104"/>
        <v>0</v>
      </c>
      <c r="EH57" s="107">
        <f t="shared" si="108"/>
        <v>0</v>
      </c>
      <c r="EI57" s="107">
        <f t="shared" si="108"/>
        <v>0</v>
      </c>
      <c r="EJ57" s="107">
        <f t="shared" si="108"/>
        <v>0</v>
      </c>
      <c r="EK57" s="107">
        <f t="shared" si="108"/>
        <v>0</v>
      </c>
      <c r="EL57" s="107">
        <f t="shared" si="108"/>
        <v>0</v>
      </c>
      <c r="EM57" s="107">
        <f t="shared" si="107"/>
        <v>0</v>
      </c>
      <c r="EN57" s="107">
        <f t="shared" si="107"/>
        <v>0</v>
      </c>
      <c r="EO57" s="107">
        <f t="shared" si="107"/>
        <v>0</v>
      </c>
      <c r="EP57" s="107">
        <f t="shared" si="107"/>
        <v>0</v>
      </c>
      <c r="EQ57" s="107">
        <f t="shared" si="107"/>
        <v>0</v>
      </c>
    </row>
    <row r="58" spans="2:147" x14ac:dyDescent="0.2">
      <c r="B58" s="126">
        <f t="shared" si="7"/>
        <v>1</v>
      </c>
      <c r="C58" s="126" t="str">
        <f t="shared" ca="1" si="58"/>
        <v/>
      </c>
      <c r="D58" s="126" t="str">
        <f t="shared" ca="1" si="51"/>
        <v/>
      </c>
      <c r="E58" s="126"/>
      <c r="F58" s="127" t="str">
        <f ca="1">OFFSET(prihlasky!$H$1,$CB58,0)</f>
        <v/>
      </c>
      <c r="G58" s="127" t="str">
        <f ca="1">IF(OFFSET(prihlasky!$B$1,$CB58,0)="","",(OFFSET(prihlasky!$B$1,$CB58,0)))</f>
        <v/>
      </c>
      <c r="H58" s="127">
        <f ca="1">OFFSET(prihlasky!$I$1,$CB58,0)</f>
        <v>0</v>
      </c>
      <c r="I58" s="127" t="str">
        <f ca="1">UPPER(OFFSET(prihlasky!$A$1,$CB58,0))</f>
        <v/>
      </c>
      <c r="J58" s="127">
        <f t="shared" si="52"/>
        <v>0</v>
      </c>
      <c r="K58" s="159">
        <f t="shared" si="61"/>
        <v>0</v>
      </c>
      <c r="L58" s="131">
        <f t="shared" ca="1" si="53"/>
        <v>0</v>
      </c>
      <c r="M58" s="130" t="str">
        <f ca="1">IF(OR(K58=0,ISERROR(MATCH(I58,TKoef!E:E,0))),"",MATCH(I58,TKoef!E:E,0)-1)</f>
        <v/>
      </c>
      <c r="N58" s="129" t="str">
        <f ca="1">IF(M58="","",OFFSET(TKoef!$B$1,M58,0))</f>
        <v/>
      </c>
      <c r="O58" s="22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61"/>
      <c r="BO58" s="160"/>
      <c r="BP58" s="160"/>
      <c r="BQ58" s="160"/>
      <c r="BR58" s="160"/>
      <c r="BS58" s="160"/>
      <c r="BT58" s="160"/>
      <c r="BU58" s="160"/>
      <c r="BV58" s="160"/>
      <c r="BW58" s="160"/>
      <c r="BX58" s="160"/>
      <c r="BY58" s="71">
        <f t="shared" si="54"/>
        <v>0</v>
      </c>
      <c r="BZ58" s="26">
        <f t="shared" si="55"/>
        <v>0</v>
      </c>
      <c r="CB58" s="39">
        <v>50</v>
      </c>
      <c r="CC58" s="16">
        <f t="shared" si="62"/>
        <v>0</v>
      </c>
      <c r="CD58" s="51">
        <f t="shared" ca="1" si="105"/>
        <v>0</v>
      </c>
      <c r="CE58" s="51">
        <f t="shared" ca="1" si="105"/>
        <v>0</v>
      </c>
      <c r="CF58" s="51">
        <f t="shared" ca="1" si="105"/>
        <v>0</v>
      </c>
      <c r="CG58" s="51">
        <f t="shared" ca="1" si="56"/>
        <v>0</v>
      </c>
      <c r="CH58" s="51"/>
      <c r="CI58" s="195">
        <f t="shared" si="106"/>
        <v>0</v>
      </c>
      <c r="CJ58" s="195">
        <f t="shared" si="106"/>
        <v>0</v>
      </c>
      <c r="CK58" s="195">
        <f t="shared" si="106"/>
        <v>0</v>
      </c>
      <c r="CL58" s="195">
        <f t="shared" si="106"/>
        <v>0</v>
      </c>
      <c r="CM58" s="195">
        <f t="shared" si="106"/>
        <v>0</v>
      </c>
      <c r="CN58" s="195">
        <f t="shared" si="106"/>
        <v>0</v>
      </c>
      <c r="CO58" s="195">
        <f t="shared" si="106"/>
        <v>0</v>
      </c>
      <c r="CP58" s="195">
        <f t="shared" si="106"/>
        <v>0</v>
      </c>
      <c r="CQ58" s="195">
        <f t="shared" si="106"/>
        <v>0</v>
      </c>
      <c r="CR58" s="195">
        <f t="shared" si="106"/>
        <v>0</v>
      </c>
      <c r="CT58" s="107">
        <f t="shared" ref="CT58:CT77" si="132">IF(AND(P$7&lt;&gt;"",P$7=P58),1,0)</f>
        <v>0</v>
      </c>
      <c r="CU58" s="107">
        <f t="shared" ref="CU58:CU77" si="133">IF(AND(Q$7&lt;&gt;"",Q$7=Q58),1,0)</f>
        <v>0</v>
      </c>
      <c r="CV58" s="107">
        <f t="shared" ref="CV58:CV77" si="134">IF(AND(R$7&lt;&gt;"",R$7=R58),1,0)</f>
        <v>0</v>
      </c>
      <c r="CW58" s="107">
        <f t="shared" ref="CW58:CW77" si="135">IF(AND(S$7&lt;&gt;"",S$7=S58),1,0)</f>
        <v>0</v>
      </c>
      <c r="CX58" s="107">
        <f t="shared" ref="CX58:CX77" si="136">IF(AND(T$7&lt;&gt;"",T$7=T58),1,0)</f>
        <v>0</v>
      </c>
      <c r="CY58" s="107">
        <f t="shared" ref="CY58:CY77" si="137">IF(AND(U$7&lt;&gt;"",U$7=U58),1,0)</f>
        <v>0</v>
      </c>
      <c r="CZ58" s="107">
        <f t="shared" ref="CZ58:CZ77" si="138">IF(AND(V$7&lt;&gt;"",V$7=V58),1,0)</f>
        <v>0</v>
      </c>
      <c r="DA58" s="107">
        <f t="shared" ref="DA58:DA77" si="139">IF(AND(W$7&lt;&gt;"",W$7=W58),1,0)</f>
        <v>0</v>
      </c>
      <c r="DB58" s="107">
        <f t="shared" ref="DB58:DB77" si="140">IF(AND(X$7&lt;&gt;"",X$7=X58),1,0)</f>
        <v>0</v>
      </c>
      <c r="DC58" s="107">
        <f t="shared" ref="DC58:DC77" si="141">IF(AND(Y$7&lt;&gt;"",Y$7=Y58),1,0)</f>
        <v>0</v>
      </c>
      <c r="DD58" s="107">
        <f t="shared" ref="DD58:DD77" si="142">IF(AND(Z$7&lt;&gt;"",Z$7=Z58),1,0)</f>
        <v>0</v>
      </c>
      <c r="DE58" s="107">
        <f t="shared" ref="DE58:DE77" si="143">IF(AND(AA$7&lt;&gt;"",AA$7=AA58),1,0)</f>
        <v>0</v>
      </c>
      <c r="DF58" s="107">
        <f t="shared" ref="DF58:DF77" si="144">IF(AND(AB$7&lt;&gt;"",AB$7=AB58),1,0)</f>
        <v>0</v>
      </c>
      <c r="DG58" s="107">
        <f t="shared" ref="DG58:DG77" si="145">IF(AND(AC$7&lt;&gt;"",AC$7=AC58),1,0)</f>
        <v>0</v>
      </c>
      <c r="DH58" s="107">
        <f t="shared" ref="DH58:DH89" si="146">IF(AND(AD$7&lt;&gt;"",AD$7=AD58),1,0)</f>
        <v>0</v>
      </c>
      <c r="DI58" s="107">
        <f t="shared" ref="DI58:DI89" si="147">IF(AND(AE$7&lt;&gt;"",AE$7=AE58),1,0)</f>
        <v>0</v>
      </c>
      <c r="DJ58" s="107">
        <f t="shared" si="129"/>
        <v>0</v>
      </c>
      <c r="DK58" s="107">
        <f t="shared" si="130"/>
        <v>0</v>
      </c>
      <c r="DL58" s="107">
        <f t="shared" si="131"/>
        <v>0</v>
      </c>
      <c r="DM58" s="107">
        <f t="shared" si="110"/>
        <v>0</v>
      </c>
      <c r="DN58" s="107">
        <f t="shared" si="111"/>
        <v>0</v>
      </c>
      <c r="DO58" s="107">
        <f t="shared" si="112"/>
        <v>0</v>
      </c>
      <c r="DP58" s="107">
        <f t="shared" si="113"/>
        <v>0</v>
      </c>
      <c r="DQ58" s="107">
        <f t="shared" si="114"/>
        <v>0</v>
      </c>
      <c r="DR58" s="107">
        <f t="shared" si="115"/>
        <v>0</v>
      </c>
      <c r="DS58" s="107">
        <f t="shared" si="116"/>
        <v>0</v>
      </c>
      <c r="DT58" s="107">
        <f t="shared" si="117"/>
        <v>0</v>
      </c>
      <c r="DU58" s="107">
        <f t="shared" si="118"/>
        <v>0</v>
      </c>
      <c r="DV58" s="107">
        <f t="shared" si="119"/>
        <v>0</v>
      </c>
      <c r="DW58" s="107">
        <f t="shared" si="120"/>
        <v>0</v>
      </c>
      <c r="DX58" s="107">
        <f t="shared" si="121"/>
        <v>0</v>
      </c>
      <c r="DY58" s="107">
        <f t="shared" si="122"/>
        <v>0</v>
      </c>
      <c r="DZ58" s="107">
        <f t="shared" si="123"/>
        <v>0</v>
      </c>
      <c r="EA58" s="107">
        <f t="shared" si="124"/>
        <v>0</v>
      </c>
      <c r="EB58" s="107">
        <f t="shared" si="125"/>
        <v>0</v>
      </c>
      <c r="EC58" s="107">
        <f t="shared" si="126"/>
        <v>0</v>
      </c>
      <c r="ED58" s="107">
        <f t="shared" si="127"/>
        <v>0</v>
      </c>
      <c r="EE58" s="107">
        <f t="shared" si="102"/>
        <v>0</v>
      </c>
      <c r="EF58" s="107">
        <f t="shared" si="103"/>
        <v>0</v>
      </c>
      <c r="EG58" s="107">
        <f t="shared" si="104"/>
        <v>0</v>
      </c>
      <c r="EH58" s="107">
        <f t="shared" si="108"/>
        <v>0</v>
      </c>
      <c r="EI58" s="107">
        <f t="shared" si="108"/>
        <v>0</v>
      </c>
      <c r="EJ58" s="107">
        <f t="shared" si="108"/>
        <v>0</v>
      </c>
      <c r="EK58" s="107">
        <f t="shared" si="108"/>
        <v>0</v>
      </c>
      <c r="EL58" s="107">
        <f t="shared" si="108"/>
        <v>0</v>
      </c>
      <c r="EM58" s="107">
        <f t="shared" si="107"/>
        <v>0</v>
      </c>
      <c r="EN58" s="107">
        <f t="shared" si="107"/>
        <v>0</v>
      </c>
      <c r="EO58" s="107">
        <f t="shared" si="107"/>
        <v>0</v>
      </c>
      <c r="EP58" s="107">
        <f t="shared" si="107"/>
        <v>0</v>
      </c>
      <c r="EQ58" s="107">
        <f t="shared" si="107"/>
        <v>0</v>
      </c>
    </row>
    <row r="59" spans="2:147" x14ac:dyDescent="0.2">
      <c r="B59" s="126">
        <f t="shared" si="7"/>
        <v>1</v>
      </c>
      <c r="C59" s="126" t="str">
        <f t="shared" ca="1" si="58"/>
        <v/>
      </c>
      <c r="D59" s="126" t="str">
        <f t="shared" ca="1" si="51"/>
        <v/>
      </c>
      <c r="E59" s="126"/>
      <c r="F59" s="127" t="str">
        <f ca="1">OFFSET(prihlasky!$H$1,$CB59,0)</f>
        <v/>
      </c>
      <c r="G59" s="127" t="str">
        <f ca="1">IF(OFFSET(prihlasky!$B$1,$CB59,0)="","",(OFFSET(prihlasky!$B$1,$CB59,0)))</f>
        <v/>
      </c>
      <c r="H59" s="127">
        <f ca="1">OFFSET(prihlasky!$I$1,$CB59,0)</f>
        <v>0</v>
      </c>
      <c r="I59" s="127" t="str">
        <f ca="1">UPPER(OFFSET(prihlasky!$A$1,$CB59,0))</f>
        <v/>
      </c>
      <c r="J59" s="127">
        <f t="shared" si="52"/>
        <v>0</v>
      </c>
      <c r="K59" s="159">
        <f t="shared" si="61"/>
        <v>0</v>
      </c>
      <c r="L59" s="131">
        <f t="shared" ca="1" si="53"/>
        <v>0</v>
      </c>
      <c r="M59" s="130" t="str">
        <f ca="1">IF(OR(K59=0,ISERROR(MATCH(I59,TKoef!E:E,0))),"",MATCH(I59,TKoef!E:E,0)-1)</f>
        <v/>
      </c>
      <c r="N59" s="129" t="str">
        <f ca="1">IF(M59="","",OFFSET(TKoef!$B$1,M59,0))</f>
        <v/>
      </c>
      <c r="O59" s="22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  <c r="BD59" s="197"/>
      <c r="BE59" s="197"/>
      <c r="BF59" s="197"/>
      <c r="BG59" s="197"/>
      <c r="BH59" s="197"/>
      <c r="BI59" s="197"/>
      <c r="BJ59" s="197"/>
      <c r="BK59" s="197"/>
      <c r="BL59" s="197"/>
      <c r="BM59" s="197"/>
      <c r="BN59" s="61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71">
        <f t="shared" si="54"/>
        <v>0</v>
      </c>
      <c r="BZ59" s="26">
        <f t="shared" si="55"/>
        <v>0</v>
      </c>
      <c r="CB59" s="39">
        <v>51</v>
      </c>
      <c r="CC59" s="16">
        <f t="shared" si="62"/>
        <v>0</v>
      </c>
      <c r="CD59" s="51">
        <f t="shared" ca="1" si="105"/>
        <v>0</v>
      </c>
      <c r="CE59" s="51">
        <f t="shared" ca="1" si="105"/>
        <v>0</v>
      </c>
      <c r="CF59" s="51">
        <f t="shared" ca="1" si="105"/>
        <v>0</v>
      </c>
      <c r="CG59" s="51">
        <f t="shared" ca="1" si="56"/>
        <v>0</v>
      </c>
      <c r="CH59" s="51"/>
      <c r="CI59" s="195">
        <f t="shared" si="106"/>
        <v>0</v>
      </c>
      <c r="CJ59" s="195">
        <f t="shared" si="106"/>
        <v>0</v>
      </c>
      <c r="CK59" s="195">
        <f t="shared" si="106"/>
        <v>0</v>
      </c>
      <c r="CL59" s="195">
        <f t="shared" si="106"/>
        <v>0</v>
      </c>
      <c r="CM59" s="195">
        <f t="shared" si="106"/>
        <v>0</v>
      </c>
      <c r="CN59" s="195">
        <f t="shared" si="106"/>
        <v>0</v>
      </c>
      <c r="CO59" s="195">
        <f t="shared" si="106"/>
        <v>0</v>
      </c>
      <c r="CP59" s="195">
        <f t="shared" si="106"/>
        <v>0</v>
      </c>
      <c r="CQ59" s="195">
        <f t="shared" si="106"/>
        <v>0</v>
      </c>
      <c r="CR59" s="195">
        <f t="shared" si="106"/>
        <v>0</v>
      </c>
      <c r="CT59" s="107">
        <f t="shared" si="132"/>
        <v>0</v>
      </c>
      <c r="CU59" s="107">
        <f t="shared" si="133"/>
        <v>0</v>
      </c>
      <c r="CV59" s="107">
        <f t="shared" si="134"/>
        <v>0</v>
      </c>
      <c r="CW59" s="107">
        <f t="shared" si="135"/>
        <v>0</v>
      </c>
      <c r="CX59" s="107">
        <f t="shared" si="136"/>
        <v>0</v>
      </c>
      <c r="CY59" s="107">
        <f t="shared" si="137"/>
        <v>0</v>
      </c>
      <c r="CZ59" s="107">
        <f t="shared" si="138"/>
        <v>0</v>
      </c>
      <c r="DA59" s="107">
        <f t="shared" si="139"/>
        <v>0</v>
      </c>
      <c r="DB59" s="107">
        <f t="shared" si="140"/>
        <v>0</v>
      </c>
      <c r="DC59" s="107">
        <f t="shared" si="141"/>
        <v>0</v>
      </c>
      <c r="DD59" s="107">
        <f t="shared" si="142"/>
        <v>0</v>
      </c>
      <c r="DE59" s="107">
        <f t="shared" si="143"/>
        <v>0</v>
      </c>
      <c r="DF59" s="107">
        <f t="shared" si="144"/>
        <v>0</v>
      </c>
      <c r="DG59" s="107">
        <f t="shared" si="145"/>
        <v>0</v>
      </c>
      <c r="DH59" s="107">
        <f t="shared" si="146"/>
        <v>0</v>
      </c>
      <c r="DI59" s="107">
        <f t="shared" si="147"/>
        <v>0</v>
      </c>
      <c r="DJ59" s="107">
        <f t="shared" si="129"/>
        <v>0</v>
      </c>
      <c r="DK59" s="107">
        <f t="shared" si="130"/>
        <v>0</v>
      </c>
      <c r="DL59" s="107">
        <f t="shared" si="131"/>
        <v>0</v>
      </c>
      <c r="DM59" s="107">
        <f t="shared" si="110"/>
        <v>0</v>
      </c>
      <c r="DN59" s="107">
        <f t="shared" si="111"/>
        <v>0</v>
      </c>
      <c r="DO59" s="107">
        <f t="shared" si="112"/>
        <v>0</v>
      </c>
      <c r="DP59" s="107">
        <f t="shared" si="113"/>
        <v>0</v>
      </c>
      <c r="DQ59" s="107">
        <f t="shared" si="114"/>
        <v>0</v>
      </c>
      <c r="DR59" s="107">
        <f t="shared" si="115"/>
        <v>0</v>
      </c>
      <c r="DS59" s="107">
        <f t="shared" si="116"/>
        <v>0</v>
      </c>
      <c r="DT59" s="107">
        <f t="shared" si="117"/>
        <v>0</v>
      </c>
      <c r="DU59" s="107">
        <f t="shared" si="118"/>
        <v>0</v>
      </c>
      <c r="DV59" s="107">
        <f t="shared" si="119"/>
        <v>0</v>
      </c>
      <c r="DW59" s="107">
        <f t="shared" si="120"/>
        <v>0</v>
      </c>
      <c r="DX59" s="107">
        <f t="shared" si="121"/>
        <v>0</v>
      </c>
      <c r="DY59" s="107">
        <f t="shared" si="122"/>
        <v>0</v>
      </c>
      <c r="DZ59" s="107">
        <f t="shared" si="123"/>
        <v>0</v>
      </c>
      <c r="EA59" s="107">
        <f t="shared" si="124"/>
        <v>0</v>
      </c>
      <c r="EB59" s="107">
        <f t="shared" si="125"/>
        <v>0</v>
      </c>
      <c r="EC59" s="107">
        <f t="shared" si="126"/>
        <v>0</v>
      </c>
      <c r="ED59" s="107">
        <f t="shared" si="127"/>
        <v>0</v>
      </c>
      <c r="EE59" s="107">
        <f t="shared" si="102"/>
        <v>0</v>
      </c>
      <c r="EF59" s="107">
        <f t="shared" si="103"/>
        <v>0</v>
      </c>
      <c r="EG59" s="107">
        <f t="shared" si="104"/>
        <v>0</v>
      </c>
      <c r="EH59" s="107">
        <f t="shared" si="108"/>
        <v>0</v>
      </c>
      <c r="EI59" s="107">
        <f t="shared" si="108"/>
        <v>0</v>
      </c>
      <c r="EJ59" s="107">
        <f t="shared" si="108"/>
        <v>0</v>
      </c>
      <c r="EK59" s="107">
        <f t="shared" si="108"/>
        <v>0</v>
      </c>
      <c r="EL59" s="107">
        <f t="shared" si="108"/>
        <v>0</v>
      </c>
      <c r="EM59" s="107">
        <f t="shared" si="107"/>
        <v>0</v>
      </c>
      <c r="EN59" s="107">
        <f t="shared" si="107"/>
        <v>0</v>
      </c>
      <c r="EO59" s="107">
        <f t="shared" si="107"/>
        <v>0</v>
      </c>
      <c r="EP59" s="107">
        <f t="shared" si="107"/>
        <v>0</v>
      </c>
      <c r="EQ59" s="107">
        <f t="shared" si="107"/>
        <v>0</v>
      </c>
    </row>
    <row r="60" spans="2:147" x14ac:dyDescent="0.2">
      <c r="B60" s="126">
        <f t="shared" si="7"/>
        <v>1</v>
      </c>
      <c r="C60" s="126" t="str">
        <f t="shared" ca="1" si="58"/>
        <v/>
      </c>
      <c r="D60" s="126" t="str">
        <f t="shared" ca="1" si="51"/>
        <v/>
      </c>
      <c r="E60" s="126"/>
      <c r="F60" s="127" t="str">
        <f ca="1">OFFSET(prihlasky!$H$1,$CB60,0)</f>
        <v/>
      </c>
      <c r="G60" s="127" t="str">
        <f ca="1">IF(OFFSET(prihlasky!$B$1,$CB60,0)="","",(OFFSET(prihlasky!$B$1,$CB60,0)))</f>
        <v/>
      </c>
      <c r="H60" s="127">
        <f ca="1">OFFSET(prihlasky!$I$1,$CB60,0)</f>
        <v>0</v>
      </c>
      <c r="I60" s="127" t="str">
        <f ca="1">UPPER(OFFSET(prihlasky!$A$1,$CB60,0))</f>
        <v/>
      </c>
      <c r="J60" s="127">
        <f t="shared" si="52"/>
        <v>0</v>
      </c>
      <c r="K60" s="159">
        <f t="shared" si="61"/>
        <v>0</v>
      </c>
      <c r="L60" s="131">
        <f t="shared" ca="1" si="53"/>
        <v>0</v>
      </c>
      <c r="M60" s="130" t="str">
        <f ca="1">IF(OR(K60=0,ISERROR(MATCH(I60,TKoef!E:E,0))),"",MATCH(I60,TKoef!E:E,0)-1)</f>
        <v/>
      </c>
      <c r="N60" s="129" t="str">
        <f ca="1">IF(M60="","",OFFSET(TKoef!$B$1,M60,0))</f>
        <v/>
      </c>
      <c r="O60" s="22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61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71">
        <f t="shared" si="54"/>
        <v>0</v>
      </c>
      <c r="BZ60" s="26">
        <f t="shared" si="55"/>
        <v>0</v>
      </c>
      <c r="CB60" s="39">
        <v>52</v>
      </c>
      <c r="CC60" s="16">
        <f t="shared" si="62"/>
        <v>0</v>
      </c>
      <c r="CD60" s="51">
        <f t="shared" ca="1" si="105"/>
        <v>0</v>
      </c>
      <c r="CE60" s="51">
        <f t="shared" ca="1" si="105"/>
        <v>0</v>
      </c>
      <c r="CF60" s="51">
        <f t="shared" ca="1" si="105"/>
        <v>0</v>
      </c>
      <c r="CG60" s="51">
        <f t="shared" ca="1" si="56"/>
        <v>0</v>
      </c>
      <c r="CH60" s="51"/>
      <c r="CI60" s="195">
        <f t="shared" si="106"/>
        <v>0</v>
      </c>
      <c r="CJ60" s="195">
        <f t="shared" si="106"/>
        <v>0</v>
      </c>
      <c r="CK60" s="195">
        <f t="shared" si="106"/>
        <v>0</v>
      </c>
      <c r="CL60" s="195">
        <f t="shared" si="106"/>
        <v>0</v>
      </c>
      <c r="CM60" s="195">
        <f t="shared" si="106"/>
        <v>0</v>
      </c>
      <c r="CN60" s="195">
        <f t="shared" si="106"/>
        <v>0</v>
      </c>
      <c r="CO60" s="195">
        <f t="shared" si="106"/>
        <v>0</v>
      </c>
      <c r="CP60" s="195">
        <f t="shared" si="106"/>
        <v>0</v>
      </c>
      <c r="CQ60" s="195">
        <f t="shared" si="106"/>
        <v>0</v>
      </c>
      <c r="CR60" s="195">
        <f t="shared" si="106"/>
        <v>0</v>
      </c>
      <c r="CT60" s="107">
        <f t="shared" si="132"/>
        <v>0</v>
      </c>
      <c r="CU60" s="107">
        <f t="shared" si="133"/>
        <v>0</v>
      </c>
      <c r="CV60" s="107">
        <f t="shared" si="134"/>
        <v>0</v>
      </c>
      <c r="CW60" s="107">
        <f t="shared" si="135"/>
        <v>0</v>
      </c>
      <c r="CX60" s="107">
        <f t="shared" si="136"/>
        <v>0</v>
      </c>
      <c r="CY60" s="107">
        <f t="shared" si="137"/>
        <v>0</v>
      </c>
      <c r="CZ60" s="107">
        <f t="shared" si="138"/>
        <v>0</v>
      </c>
      <c r="DA60" s="107">
        <f t="shared" si="139"/>
        <v>0</v>
      </c>
      <c r="DB60" s="107">
        <f t="shared" si="140"/>
        <v>0</v>
      </c>
      <c r="DC60" s="107">
        <f t="shared" si="141"/>
        <v>0</v>
      </c>
      <c r="DD60" s="107">
        <f t="shared" si="142"/>
        <v>0</v>
      </c>
      <c r="DE60" s="107">
        <f t="shared" si="143"/>
        <v>0</v>
      </c>
      <c r="DF60" s="107">
        <f t="shared" si="144"/>
        <v>0</v>
      </c>
      <c r="DG60" s="107">
        <f t="shared" si="145"/>
        <v>0</v>
      </c>
      <c r="DH60" s="107">
        <f t="shared" si="146"/>
        <v>0</v>
      </c>
      <c r="DI60" s="107">
        <f t="shared" si="147"/>
        <v>0</v>
      </c>
      <c r="DJ60" s="107">
        <f t="shared" si="129"/>
        <v>0</v>
      </c>
      <c r="DK60" s="107">
        <f t="shared" si="130"/>
        <v>0</v>
      </c>
      <c r="DL60" s="107">
        <f t="shared" si="131"/>
        <v>0</v>
      </c>
      <c r="DM60" s="107">
        <f t="shared" si="110"/>
        <v>0</v>
      </c>
      <c r="DN60" s="107">
        <f t="shared" si="111"/>
        <v>0</v>
      </c>
      <c r="DO60" s="107">
        <f t="shared" si="112"/>
        <v>0</v>
      </c>
      <c r="DP60" s="107">
        <f t="shared" si="113"/>
        <v>0</v>
      </c>
      <c r="DQ60" s="107">
        <f t="shared" si="114"/>
        <v>0</v>
      </c>
      <c r="DR60" s="107">
        <f t="shared" si="115"/>
        <v>0</v>
      </c>
      <c r="DS60" s="107">
        <f t="shared" si="116"/>
        <v>0</v>
      </c>
      <c r="DT60" s="107">
        <f t="shared" si="117"/>
        <v>0</v>
      </c>
      <c r="DU60" s="107">
        <f t="shared" si="118"/>
        <v>0</v>
      </c>
      <c r="DV60" s="107">
        <f t="shared" si="119"/>
        <v>0</v>
      </c>
      <c r="DW60" s="107">
        <f t="shared" si="120"/>
        <v>0</v>
      </c>
      <c r="DX60" s="107">
        <f t="shared" si="121"/>
        <v>0</v>
      </c>
      <c r="DY60" s="107">
        <f t="shared" si="122"/>
        <v>0</v>
      </c>
      <c r="DZ60" s="107">
        <f t="shared" si="123"/>
        <v>0</v>
      </c>
      <c r="EA60" s="107">
        <f t="shared" si="124"/>
        <v>0</v>
      </c>
      <c r="EB60" s="107">
        <f t="shared" si="125"/>
        <v>0</v>
      </c>
      <c r="EC60" s="107">
        <f t="shared" si="126"/>
        <v>0</v>
      </c>
      <c r="ED60" s="107">
        <f t="shared" si="127"/>
        <v>0</v>
      </c>
      <c r="EE60" s="107">
        <f t="shared" si="102"/>
        <v>0</v>
      </c>
      <c r="EF60" s="107">
        <f t="shared" si="103"/>
        <v>0</v>
      </c>
      <c r="EG60" s="107">
        <f t="shared" si="104"/>
        <v>0</v>
      </c>
      <c r="EH60" s="107">
        <f t="shared" si="108"/>
        <v>0</v>
      </c>
      <c r="EI60" s="107">
        <f t="shared" si="108"/>
        <v>0</v>
      </c>
      <c r="EJ60" s="107">
        <f t="shared" si="108"/>
        <v>0</v>
      </c>
      <c r="EK60" s="107">
        <f t="shared" si="108"/>
        <v>0</v>
      </c>
      <c r="EL60" s="107">
        <f t="shared" si="108"/>
        <v>0</v>
      </c>
      <c r="EM60" s="107">
        <f t="shared" si="107"/>
        <v>0</v>
      </c>
      <c r="EN60" s="107">
        <f t="shared" si="107"/>
        <v>0</v>
      </c>
      <c r="EO60" s="107">
        <f t="shared" si="107"/>
        <v>0</v>
      </c>
      <c r="EP60" s="107">
        <f t="shared" si="107"/>
        <v>0</v>
      </c>
      <c r="EQ60" s="107">
        <f t="shared" si="107"/>
        <v>0</v>
      </c>
    </row>
    <row r="61" spans="2:147" x14ac:dyDescent="0.2">
      <c r="B61" s="126">
        <f t="shared" si="7"/>
        <v>1</v>
      </c>
      <c r="C61" s="126" t="str">
        <f t="shared" ca="1" si="58"/>
        <v/>
      </c>
      <c r="D61" s="126" t="str">
        <f t="shared" ca="1" si="51"/>
        <v/>
      </c>
      <c r="E61" s="126"/>
      <c r="F61" s="127" t="str">
        <f ca="1">OFFSET(prihlasky!$H$1,$CB61,0)</f>
        <v/>
      </c>
      <c r="G61" s="127" t="str">
        <f ca="1">IF(OFFSET(prihlasky!$B$1,$CB61,0)="","",(OFFSET(prihlasky!$B$1,$CB61,0)))</f>
        <v/>
      </c>
      <c r="H61" s="127">
        <f ca="1">OFFSET(prihlasky!$I$1,$CB61,0)</f>
        <v>0</v>
      </c>
      <c r="I61" s="127" t="str">
        <f ca="1">UPPER(OFFSET(prihlasky!$A$1,$CB61,0))</f>
        <v/>
      </c>
      <c r="J61" s="127">
        <f t="shared" si="52"/>
        <v>0</v>
      </c>
      <c r="K61" s="159">
        <f t="shared" si="61"/>
        <v>0</v>
      </c>
      <c r="L61" s="131">
        <f t="shared" ca="1" si="53"/>
        <v>0</v>
      </c>
      <c r="M61" s="130" t="str">
        <f ca="1">IF(OR(K61=0,ISERROR(MATCH(I61,TKoef!E:E,0))),"",MATCH(I61,TKoef!E:E,0)-1)</f>
        <v/>
      </c>
      <c r="N61" s="129" t="str">
        <f ca="1">IF(M61="","",OFFSET(TKoef!$B$1,M61,0))</f>
        <v/>
      </c>
      <c r="O61" s="22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197"/>
      <c r="BE61" s="197"/>
      <c r="BF61" s="197"/>
      <c r="BG61" s="197"/>
      <c r="BH61" s="197"/>
      <c r="BI61" s="197"/>
      <c r="BJ61" s="197"/>
      <c r="BK61" s="197"/>
      <c r="BL61" s="197"/>
      <c r="BM61" s="197"/>
      <c r="BN61" s="61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71">
        <f t="shared" si="54"/>
        <v>0</v>
      </c>
      <c r="BZ61" s="26">
        <f t="shared" si="55"/>
        <v>0</v>
      </c>
      <c r="CB61" s="39">
        <v>53</v>
      </c>
      <c r="CC61" s="16">
        <f t="shared" si="62"/>
        <v>0</v>
      </c>
      <c r="CD61" s="51">
        <f t="shared" ca="1" si="105"/>
        <v>0</v>
      </c>
      <c r="CE61" s="51">
        <f t="shared" ca="1" si="105"/>
        <v>0</v>
      </c>
      <c r="CF61" s="51">
        <f t="shared" ca="1" si="105"/>
        <v>0</v>
      </c>
      <c r="CG61" s="51">
        <f t="shared" ca="1" si="56"/>
        <v>0</v>
      </c>
      <c r="CH61" s="51"/>
      <c r="CI61" s="195">
        <f t="shared" si="106"/>
        <v>0</v>
      </c>
      <c r="CJ61" s="195">
        <f t="shared" si="106"/>
        <v>0</v>
      </c>
      <c r="CK61" s="195">
        <f t="shared" si="106"/>
        <v>0</v>
      </c>
      <c r="CL61" s="195">
        <f t="shared" si="106"/>
        <v>0</v>
      </c>
      <c r="CM61" s="195">
        <f t="shared" si="106"/>
        <v>0</v>
      </c>
      <c r="CN61" s="195">
        <f t="shared" si="106"/>
        <v>0</v>
      </c>
      <c r="CO61" s="195">
        <f t="shared" si="106"/>
        <v>0</v>
      </c>
      <c r="CP61" s="195">
        <f t="shared" si="106"/>
        <v>0</v>
      </c>
      <c r="CQ61" s="195">
        <f t="shared" si="106"/>
        <v>0</v>
      </c>
      <c r="CR61" s="195">
        <f t="shared" si="106"/>
        <v>0</v>
      </c>
      <c r="CT61" s="107">
        <f t="shared" si="132"/>
        <v>0</v>
      </c>
      <c r="CU61" s="107">
        <f t="shared" si="133"/>
        <v>0</v>
      </c>
      <c r="CV61" s="107">
        <f t="shared" si="134"/>
        <v>0</v>
      </c>
      <c r="CW61" s="107">
        <f t="shared" si="135"/>
        <v>0</v>
      </c>
      <c r="CX61" s="107">
        <f t="shared" si="136"/>
        <v>0</v>
      </c>
      <c r="CY61" s="107">
        <f t="shared" si="137"/>
        <v>0</v>
      </c>
      <c r="CZ61" s="107">
        <f t="shared" si="138"/>
        <v>0</v>
      </c>
      <c r="DA61" s="107">
        <f t="shared" si="139"/>
        <v>0</v>
      </c>
      <c r="DB61" s="107">
        <f t="shared" si="140"/>
        <v>0</v>
      </c>
      <c r="DC61" s="107">
        <f t="shared" si="141"/>
        <v>0</v>
      </c>
      <c r="DD61" s="107">
        <f t="shared" si="142"/>
        <v>0</v>
      </c>
      <c r="DE61" s="107">
        <f t="shared" si="143"/>
        <v>0</v>
      </c>
      <c r="DF61" s="107">
        <f t="shared" si="144"/>
        <v>0</v>
      </c>
      <c r="DG61" s="107">
        <f t="shared" si="145"/>
        <v>0</v>
      </c>
      <c r="DH61" s="107">
        <f t="shared" si="146"/>
        <v>0</v>
      </c>
      <c r="DI61" s="107">
        <f t="shared" si="147"/>
        <v>0</v>
      </c>
      <c r="DJ61" s="107">
        <f t="shared" si="129"/>
        <v>0</v>
      </c>
      <c r="DK61" s="107">
        <f t="shared" si="130"/>
        <v>0</v>
      </c>
      <c r="DL61" s="107">
        <f t="shared" si="131"/>
        <v>0</v>
      </c>
      <c r="DM61" s="107">
        <f t="shared" si="110"/>
        <v>0</v>
      </c>
      <c r="DN61" s="107">
        <f t="shared" si="111"/>
        <v>0</v>
      </c>
      <c r="DO61" s="107">
        <f t="shared" si="112"/>
        <v>0</v>
      </c>
      <c r="DP61" s="107">
        <f t="shared" si="113"/>
        <v>0</v>
      </c>
      <c r="DQ61" s="107">
        <f t="shared" si="114"/>
        <v>0</v>
      </c>
      <c r="DR61" s="107">
        <f t="shared" si="115"/>
        <v>0</v>
      </c>
      <c r="DS61" s="107">
        <f t="shared" si="116"/>
        <v>0</v>
      </c>
      <c r="DT61" s="107">
        <f t="shared" si="117"/>
        <v>0</v>
      </c>
      <c r="DU61" s="107">
        <f t="shared" si="118"/>
        <v>0</v>
      </c>
      <c r="DV61" s="107">
        <f t="shared" si="119"/>
        <v>0</v>
      </c>
      <c r="DW61" s="107">
        <f t="shared" si="120"/>
        <v>0</v>
      </c>
      <c r="DX61" s="107">
        <f t="shared" si="121"/>
        <v>0</v>
      </c>
      <c r="DY61" s="107">
        <f t="shared" si="122"/>
        <v>0</v>
      </c>
      <c r="DZ61" s="107">
        <f t="shared" si="123"/>
        <v>0</v>
      </c>
      <c r="EA61" s="107">
        <f t="shared" si="124"/>
        <v>0</v>
      </c>
      <c r="EB61" s="107">
        <f t="shared" si="125"/>
        <v>0</v>
      </c>
      <c r="EC61" s="107">
        <f t="shared" si="126"/>
        <v>0</v>
      </c>
      <c r="ED61" s="107">
        <f t="shared" si="127"/>
        <v>0</v>
      </c>
      <c r="EE61" s="107">
        <f t="shared" si="102"/>
        <v>0</v>
      </c>
      <c r="EF61" s="107">
        <f t="shared" si="103"/>
        <v>0</v>
      </c>
      <c r="EG61" s="107">
        <f t="shared" si="104"/>
        <v>0</v>
      </c>
      <c r="EH61" s="107">
        <f t="shared" si="108"/>
        <v>0</v>
      </c>
      <c r="EI61" s="107">
        <f t="shared" si="108"/>
        <v>0</v>
      </c>
      <c r="EJ61" s="107">
        <f t="shared" si="108"/>
        <v>0</v>
      </c>
      <c r="EK61" s="107">
        <f t="shared" si="108"/>
        <v>0</v>
      </c>
      <c r="EL61" s="107">
        <f t="shared" si="108"/>
        <v>0</v>
      </c>
      <c r="EM61" s="107">
        <f t="shared" si="107"/>
        <v>0</v>
      </c>
      <c r="EN61" s="107">
        <f t="shared" si="107"/>
        <v>0</v>
      </c>
      <c r="EO61" s="107">
        <f t="shared" si="107"/>
        <v>0</v>
      </c>
      <c r="EP61" s="107">
        <f t="shared" si="107"/>
        <v>0</v>
      </c>
      <c r="EQ61" s="107">
        <f t="shared" si="107"/>
        <v>0</v>
      </c>
    </row>
    <row r="62" spans="2:147" x14ac:dyDescent="0.2">
      <c r="B62" s="126">
        <f t="shared" si="7"/>
        <v>1</v>
      </c>
      <c r="C62" s="126" t="str">
        <f t="shared" ca="1" si="58"/>
        <v/>
      </c>
      <c r="D62" s="126" t="str">
        <f t="shared" ca="1" si="51"/>
        <v/>
      </c>
      <c r="E62" s="126"/>
      <c r="F62" s="127" t="str">
        <f ca="1">OFFSET(prihlasky!$H$1,$CB62,0)</f>
        <v/>
      </c>
      <c r="G62" s="127" t="str">
        <f ca="1">IF(OFFSET(prihlasky!$B$1,$CB62,0)="","",(OFFSET(prihlasky!$B$1,$CB62,0)))</f>
        <v/>
      </c>
      <c r="H62" s="127">
        <f ca="1">OFFSET(prihlasky!$I$1,$CB62,0)</f>
        <v>0</v>
      </c>
      <c r="I62" s="127" t="str">
        <f ca="1">UPPER(OFFSET(prihlasky!$A$1,$CB62,0))</f>
        <v/>
      </c>
      <c r="J62" s="127">
        <f t="shared" si="52"/>
        <v>0</v>
      </c>
      <c r="K62" s="159">
        <f t="shared" si="61"/>
        <v>0</v>
      </c>
      <c r="L62" s="131">
        <f t="shared" ca="1" si="53"/>
        <v>0</v>
      </c>
      <c r="M62" s="130" t="str">
        <f ca="1">IF(OR(K62=0,ISERROR(MATCH(I62,TKoef!E:E,0))),"",MATCH(I62,TKoef!E:E,0)-1)</f>
        <v/>
      </c>
      <c r="N62" s="129" t="str">
        <f ca="1">IF(M62="","",OFFSET(TKoef!$B$1,M62,0))</f>
        <v/>
      </c>
      <c r="O62" s="22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197"/>
      <c r="BE62" s="197"/>
      <c r="BF62" s="197"/>
      <c r="BG62" s="197"/>
      <c r="BH62" s="197"/>
      <c r="BI62" s="197"/>
      <c r="BJ62" s="197"/>
      <c r="BK62" s="197"/>
      <c r="BL62" s="197"/>
      <c r="BM62" s="197"/>
      <c r="BN62" s="61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71">
        <f t="shared" si="54"/>
        <v>0</v>
      </c>
      <c r="BZ62" s="26">
        <f t="shared" si="55"/>
        <v>0</v>
      </c>
      <c r="CB62" s="39">
        <v>54</v>
      </c>
      <c r="CC62" s="16">
        <f t="shared" si="62"/>
        <v>0</v>
      </c>
      <c r="CD62" s="51">
        <f t="shared" ca="1" si="105"/>
        <v>0</v>
      </c>
      <c r="CE62" s="51">
        <f t="shared" ca="1" si="105"/>
        <v>0</v>
      </c>
      <c r="CF62" s="51">
        <f t="shared" ca="1" si="105"/>
        <v>0</v>
      </c>
      <c r="CG62" s="51">
        <f t="shared" ca="1" si="56"/>
        <v>0</v>
      </c>
      <c r="CH62" s="51"/>
      <c r="CI62" s="195">
        <f t="shared" si="106"/>
        <v>0</v>
      </c>
      <c r="CJ62" s="195">
        <f t="shared" si="106"/>
        <v>0</v>
      </c>
      <c r="CK62" s="195">
        <f t="shared" si="106"/>
        <v>0</v>
      </c>
      <c r="CL62" s="195">
        <f t="shared" si="106"/>
        <v>0</v>
      </c>
      <c r="CM62" s="195">
        <f t="shared" si="106"/>
        <v>0</v>
      </c>
      <c r="CN62" s="195">
        <f t="shared" si="106"/>
        <v>0</v>
      </c>
      <c r="CO62" s="195">
        <f t="shared" si="106"/>
        <v>0</v>
      </c>
      <c r="CP62" s="195">
        <f t="shared" si="106"/>
        <v>0</v>
      </c>
      <c r="CQ62" s="195">
        <f t="shared" si="106"/>
        <v>0</v>
      </c>
      <c r="CR62" s="195">
        <f t="shared" si="106"/>
        <v>0</v>
      </c>
      <c r="CT62" s="107">
        <f t="shared" si="132"/>
        <v>0</v>
      </c>
      <c r="CU62" s="107">
        <f t="shared" si="133"/>
        <v>0</v>
      </c>
      <c r="CV62" s="107">
        <f t="shared" si="134"/>
        <v>0</v>
      </c>
      <c r="CW62" s="107">
        <f t="shared" si="135"/>
        <v>0</v>
      </c>
      <c r="CX62" s="107">
        <f t="shared" si="136"/>
        <v>0</v>
      </c>
      <c r="CY62" s="107">
        <f t="shared" si="137"/>
        <v>0</v>
      </c>
      <c r="CZ62" s="107">
        <f t="shared" si="138"/>
        <v>0</v>
      </c>
      <c r="DA62" s="107">
        <f t="shared" si="139"/>
        <v>0</v>
      </c>
      <c r="DB62" s="107">
        <f t="shared" si="140"/>
        <v>0</v>
      </c>
      <c r="DC62" s="107">
        <f t="shared" si="141"/>
        <v>0</v>
      </c>
      <c r="DD62" s="107">
        <f t="shared" si="142"/>
        <v>0</v>
      </c>
      <c r="DE62" s="107">
        <f t="shared" si="143"/>
        <v>0</v>
      </c>
      <c r="DF62" s="107">
        <f t="shared" si="144"/>
        <v>0</v>
      </c>
      <c r="DG62" s="107">
        <f t="shared" si="145"/>
        <v>0</v>
      </c>
      <c r="DH62" s="107">
        <f t="shared" si="146"/>
        <v>0</v>
      </c>
      <c r="DI62" s="107">
        <f t="shared" si="147"/>
        <v>0</v>
      </c>
      <c r="DJ62" s="107">
        <f t="shared" si="129"/>
        <v>0</v>
      </c>
      <c r="DK62" s="107">
        <f t="shared" si="130"/>
        <v>0</v>
      </c>
      <c r="DL62" s="107">
        <f t="shared" si="131"/>
        <v>0</v>
      </c>
      <c r="DM62" s="107">
        <f t="shared" si="110"/>
        <v>0</v>
      </c>
      <c r="DN62" s="107">
        <f t="shared" si="111"/>
        <v>0</v>
      </c>
      <c r="DO62" s="107">
        <f t="shared" si="112"/>
        <v>0</v>
      </c>
      <c r="DP62" s="107">
        <f t="shared" si="113"/>
        <v>0</v>
      </c>
      <c r="DQ62" s="107">
        <f t="shared" si="114"/>
        <v>0</v>
      </c>
      <c r="DR62" s="107">
        <f t="shared" si="115"/>
        <v>0</v>
      </c>
      <c r="DS62" s="107">
        <f t="shared" si="116"/>
        <v>0</v>
      </c>
      <c r="DT62" s="107">
        <f t="shared" si="117"/>
        <v>0</v>
      </c>
      <c r="DU62" s="107">
        <f t="shared" si="118"/>
        <v>0</v>
      </c>
      <c r="DV62" s="107">
        <f t="shared" si="119"/>
        <v>0</v>
      </c>
      <c r="DW62" s="107">
        <f t="shared" si="120"/>
        <v>0</v>
      </c>
      <c r="DX62" s="107">
        <f t="shared" si="121"/>
        <v>0</v>
      </c>
      <c r="DY62" s="107">
        <f t="shared" si="122"/>
        <v>0</v>
      </c>
      <c r="DZ62" s="107">
        <f t="shared" si="123"/>
        <v>0</v>
      </c>
      <c r="EA62" s="107">
        <f t="shared" si="124"/>
        <v>0</v>
      </c>
      <c r="EB62" s="107">
        <f t="shared" si="125"/>
        <v>0</v>
      </c>
      <c r="EC62" s="107">
        <f t="shared" si="126"/>
        <v>0</v>
      </c>
      <c r="ED62" s="107">
        <f t="shared" si="127"/>
        <v>0</v>
      </c>
      <c r="EE62" s="107">
        <f t="shared" ref="EE62:EE93" si="148">IF(AND(BA$7&lt;&gt;"",BA$7=BA62),1,0)</f>
        <v>0</v>
      </c>
      <c r="EF62" s="107">
        <f t="shared" ref="EF62:EF78" si="149">IF(AND(BB$7&lt;&gt;"",BB$7=BB62),1,0)</f>
        <v>0</v>
      </c>
      <c r="EG62" s="107">
        <f t="shared" ref="EG62:EG78" si="150">IF(AND(BC$7&lt;&gt;"",BC$7=BC62),1,0)</f>
        <v>0</v>
      </c>
      <c r="EH62" s="107">
        <f t="shared" si="108"/>
        <v>0</v>
      </c>
      <c r="EI62" s="107">
        <f t="shared" si="108"/>
        <v>0</v>
      </c>
      <c r="EJ62" s="107">
        <f t="shared" si="108"/>
        <v>0</v>
      </c>
      <c r="EK62" s="107">
        <f t="shared" si="108"/>
        <v>0</v>
      </c>
      <c r="EL62" s="107">
        <f t="shared" si="108"/>
        <v>0</v>
      </c>
      <c r="EM62" s="107">
        <f t="shared" si="107"/>
        <v>0</v>
      </c>
      <c r="EN62" s="107">
        <f t="shared" si="107"/>
        <v>0</v>
      </c>
      <c r="EO62" s="107">
        <f t="shared" si="107"/>
        <v>0</v>
      </c>
      <c r="EP62" s="107">
        <f t="shared" si="107"/>
        <v>0</v>
      </c>
      <c r="EQ62" s="107">
        <f t="shared" si="107"/>
        <v>0</v>
      </c>
    </row>
    <row r="63" spans="2:147" x14ac:dyDescent="0.2">
      <c r="B63" s="126">
        <f t="shared" si="7"/>
        <v>1</v>
      </c>
      <c r="C63" s="126" t="str">
        <f t="shared" ca="1" si="58"/>
        <v/>
      </c>
      <c r="D63" s="126" t="str">
        <f t="shared" ca="1" si="51"/>
        <v/>
      </c>
      <c r="E63" s="126"/>
      <c r="F63" s="127" t="str">
        <f ca="1">OFFSET(prihlasky!$H$1,$CB63,0)</f>
        <v/>
      </c>
      <c r="G63" s="127" t="str">
        <f ca="1">IF(OFFSET(prihlasky!$B$1,$CB63,0)="","",(OFFSET(prihlasky!$B$1,$CB63,0)))</f>
        <v/>
      </c>
      <c r="H63" s="127">
        <f ca="1">OFFSET(prihlasky!$I$1,$CB63,0)</f>
        <v>0</v>
      </c>
      <c r="I63" s="127" t="str">
        <f ca="1">UPPER(OFFSET(prihlasky!$A$1,$CB63,0))</f>
        <v/>
      </c>
      <c r="J63" s="127">
        <f t="shared" si="52"/>
        <v>0</v>
      </c>
      <c r="K63" s="159">
        <f t="shared" si="61"/>
        <v>0</v>
      </c>
      <c r="L63" s="131">
        <f t="shared" ca="1" si="53"/>
        <v>0</v>
      </c>
      <c r="M63" s="130" t="str">
        <f ca="1">IF(OR(K63=0,ISERROR(MATCH(I63,TKoef!E:E,0))),"",MATCH(I63,TKoef!E:E,0)-1)</f>
        <v/>
      </c>
      <c r="N63" s="129" t="str">
        <f ca="1">IF(M63="","",OFFSET(TKoef!$B$1,M63,0))</f>
        <v/>
      </c>
      <c r="O63" s="22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  <c r="BD63" s="197"/>
      <c r="BE63" s="197"/>
      <c r="BF63" s="197"/>
      <c r="BG63" s="197"/>
      <c r="BH63" s="197"/>
      <c r="BI63" s="197"/>
      <c r="BJ63" s="197"/>
      <c r="BK63" s="197"/>
      <c r="BL63" s="197"/>
      <c r="BM63" s="197"/>
      <c r="BN63" s="61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71">
        <f t="shared" si="54"/>
        <v>0</v>
      </c>
      <c r="BZ63" s="26">
        <f t="shared" si="55"/>
        <v>0</v>
      </c>
      <c r="CB63" s="39">
        <v>55</v>
      </c>
      <c r="CC63" s="16">
        <f t="shared" si="62"/>
        <v>0</v>
      </c>
      <c r="CD63" s="51">
        <f t="shared" ca="1" si="105"/>
        <v>0</v>
      </c>
      <c r="CE63" s="51">
        <f t="shared" ca="1" si="105"/>
        <v>0</v>
      </c>
      <c r="CF63" s="51">
        <f t="shared" ca="1" si="105"/>
        <v>0</v>
      </c>
      <c r="CG63" s="51">
        <f t="shared" ca="1" si="56"/>
        <v>0</v>
      </c>
      <c r="CH63" s="51"/>
      <c r="CI63" s="195">
        <f t="shared" si="106"/>
        <v>0</v>
      </c>
      <c r="CJ63" s="195">
        <f t="shared" si="106"/>
        <v>0</v>
      </c>
      <c r="CK63" s="195">
        <f t="shared" si="106"/>
        <v>0</v>
      </c>
      <c r="CL63" s="195">
        <f t="shared" si="106"/>
        <v>0</v>
      </c>
      <c r="CM63" s="195">
        <f t="shared" si="106"/>
        <v>0</v>
      </c>
      <c r="CN63" s="195">
        <f t="shared" si="106"/>
        <v>0</v>
      </c>
      <c r="CO63" s="195">
        <f t="shared" si="106"/>
        <v>0</v>
      </c>
      <c r="CP63" s="195">
        <f t="shared" si="106"/>
        <v>0</v>
      </c>
      <c r="CQ63" s="195">
        <f t="shared" si="106"/>
        <v>0</v>
      </c>
      <c r="CR63" s="195">
        <f t="shared" si="106"/>
        <v>0</v>
      </c>
      <c r="CT63" s="107">
        <f t="shared" si="132"/>
        <v>0</v>
      </c>
      <c r="CU63" s="107">
        <f t="shared" si="133"/>
        <v>0</v>
      </c>
      <c r="CV63" s="107">
        <f t="shared" si="134"/>
        <v>0</v>
      </c>
      <c r="CW63" s="107">
        <f t="shared" si="135"/>
        <v>0</v>
      </c>
      <c r="CX63" s="107">
        <f t="shared" si="136"/>
        <v>0</v>
      </c>
      <c r="CY63" s="107">
        <f t="shared" si="137"/>
        <v>0</v>
      </c>
      <c r="CZ63" s="107">
        <f t="shared" si="138"/>
        <v>0</v>
      </c>
      <c r="DA63" s="107">
        <f t="shared" si="139"/>
        <v>0</v>
      </c>
      <c r="DB63" s="107">
        <f t="shared" si="140"/>
        <v>0</v>
      </c>
      <c r="DC63" s="107">
        <f t="shared" si="141"/>
        <v>0</v>
      </c>
      <c r="DD63" s="107">
        <f t="shared" si="142"/>
        <v>0</v>
      </c>
      <c r="DE63" s="107">
        <f t="shared" si="143"/>
        <v>0</v>
      </c>
      <c r="DF63" s="107">
        <f t="shared" si="144"/>
        <v>0</v>
      </c>
      <c r="DG63" s="107">
        <f t="shared" si="145"/>
        <v>0</v>
      </c>
      <c r="DH63" s="107">
        <f t="shared" si="146"/>
        <v>0</v>
      </c>
      <c r="DI63" s="107">
        <f t="shared" si="147"/>
        <v>0</v>
      </c>
      <c r="DJ63" s="107">
        <f t="shared" si="129"/>
        <v>0</v>
      </c>
      <c r="DK63" s="107">
        <f t="shared" si="130"/>
        <v>0</v>
      </c>
      <c r="DL63" s="107">
        <f t="shared" si="131"/>
        <v>0</v>
      </c>
      <c r="DM63" s="107">
        <f t="shared" si="110"/>
        <v>0</v>
      </c>
      <c r="DN63" s="107">
        <f t="shared" si="111"/>
        <v>0</v>
      </c>
      <c r="DO63" s="107">
        <f t="shared" si="112"/>
        <v>0</v>
      </c>
      <c r="DP63" s="107">
        <f t="shared" si="113"/>
        <v>0</v>
      </c>
      <c r="DQ63" s="107">
        <f t="shared" si="114"/>
        <v>0</v>
      </c>
      <c r="DR63" s="107">
        <f t="shared" si="115"/>
        <v>0</v>
      </c>
      <c r="DS63" s="107">
        <f t="shared" si="116"/>
        <v>0</v>
      </c>
      <c r="DT63" s="107">
        <f t="shared" si="117"/>
        <v>0</v>
      </c>
      <c r="DU63" s="107">
        <f t="shared" si="118"/>
        <v>0</v>
      </c>
      <c r="DV63" s="107">
        <f t="shared" si="119"/>
        <v>0</v>
      </c>
      <c r="DW63" s="107">
        <f t="shared" si="120"/>
        <v>0</v>
      </c>
      <c r="DX63" s="107">
        <f t="shared" si="121"/>
        <v>0</v>
      </c>
      <c r="DY63" s="107">
        <f t="shared" si="122"/>
        <v>0</v>
      </c>
      <c r="DZ63" s="107">
        <f t="shared" si="123"/>
        <v>0</v>
      </c>
      <c r="EA63" s="107">
        <f t="shared" si="124"/>
        <v>0</v>
      </c>
      <c r="EB63" s="107">
        <f t="shared" si="125"/>
        <v>0</v>
      </c>
      <c r="EC63" s="107">
        <f t="shared" si="126"/>
        <v>0</v>
      </c>
      <c r="ED63" s="107">
        <f t="shared" si="127"/>
        <v>0</v>
      </c>
      <c r="EE63" s="107">
        <f t="shared" si="148"/>
        <v>0</v>
      </c>
      <c r="EF63" s="107">
        <f t="shared" si="149"/>
        <v>0</v>
      </c>
      <c r="EG63" s="107">
        <f t="shared" si="150"/>
        <v>0</v>
      </c>
      <c r="EH63" s="107">
        <f t="shared" si="108"/>
        <v>0</v>
      </c>
      <c r="EI63" s="107">
        <f t="shared" si="108"/>
        <v>0</v>
      </c>
      <c r="EJ63" s="107">
        <f t="shared" si="108"/>
        <v>0</v>
      </c>
      <c r="EK63" s="107">
        <f t="shared" si="108"/>
        <v>0</v>
      </c>
      <c r="EL63" s="107">
        <f t="shared" si="108"/>
        <v>0</v>
      </c>
      <c r="EM63" s="107">
        <f t="shared" si="107"/>
        <v>0</v>
      </c>
      <c r="EN63" s="107">
        <f t="shared" si="107"/>
        <v>0</v>
      </c>
      <c r="EO63" s="107">
        <f t="shared" si="107"/>
        <v>0</v>
      </c>
      <c r="EP63" s="107">
        <f t="shared" si="107"/>
        <v>0</v>
      </c>
      <c r="EQ63" s="107">
        <f t="shared" si="107"/>
        <v>0</v>
      </c>
    </row>
    <row r="64" spans="2:147" x14ac:dyDescent="0.2">
      <c r="B64" s="126">
        <f t="shared" si="7"/>
        <v>1</v>
      </c>
      <c r="C64" s="126" t="str">
        <f t="shared" ca="1" si="58"/>
        <v/>
      </c>
      <c r="D64" s="126" t="str">
        <f t="shared" ca="1" si="51"/>
        <v/>
      </c>
      <c r="E64" s="126"/>
      <c r="F64" s="127" t="str">
        <f ca="1">OFFSET(prihlasky!$H$1,$CB64,0)</f>
        <v/>
      </c>
      <c r="G64" s="127" t="str">
        <f ca="1">IF(OFFSET(prihlasky!$B$1,$CB64,0)="","",(OFFSET(prihlasky!$B$1,$CB64,0)))</f>
        <v/>
      </c>
      <c r="H64" s="127">
        <f ca="1">OFFSET(prihlasky!$I$1,$CB64,0)</f>
        <v>0</v>
      </c>
      <c r="I64" s="127" t="str">
        <f ca="1">UPPER(OFFSET(prihlasky!$A$1,$CB64,0))</f>
        <v/>
      </c>
      <c r="J64" s="127">
        <f t="shared" si="52"/>
        <v>0</v>
      </c>
      <c r="K64" s="159">
        <f t="shared" si="61"/>
        <v>0</v>
      </c>
      <c r="L64" s="131">
        <f t="shared" ca="1" si="53"/>
        <v>0</v>
      </c>
      <c r="M64" s="130" t="str">
        <f ca="1">IF(OR(K64=0,ISERROR(MATCH(I64,TKoef!E:E,0))),"",MATCH(I64,TKoef!E:E,0)-1)</f>
        <v/>
      </c>
      <c r="N64" s="129" t="str">
        <f ca="1">IF(M64="","",OFFSET(TKoef!$B$1,M64,0))</f>
        <v/>
      </c>
      <c r="O64" s="22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197"/>
      <c r="BE64" s="197"/>
      <c r="BF64" s="197"/>
      <c r="BG64" s="197"/>
      <c r="BH64" s="197"/>
      <c r="BI64" s="197"/>
      <c r="BJ64" s="197"/>
      <c r="BK64" s="197"/>
      <c r="BL64" s="197"/>
      <c r="BM64" s="197"/>
      <c r="BN64" s="61"/>
      <c r="BO64" s="160"/>
      <c r="BP64" s="160"/>
      <c r="BQ64" s="160"/>
      <c r="BR64" s="160"/>
      <c r="BS64" s="160"/>
      <c r="BT64" s="160"/>
      <c r="BU64" s="160"/>
      <c r="BV64" s="160"/>
      <c r="BW64" s="160"/>
      <c r="BX64" s="160"/>
      <c r="BY64" s="71">
        <f t="shared" si="54"/>
        <v>0</v>
      </c>
      <c r="BZ64" s="26">
        <f t="shared" si="55"/>
        <v>0</v>
      </c>
      <c r="CB64" s="39">
        <v>56</v>
      </c>
      <c r="CC64" s="16">
        <f t="shared" si="62"/>
        <v>0</v>
      </c>
      <c r="CD64" s="51">
        <f t="shared" ca="1" si="105"/>
        <v>0</v>
      </c>
      <c r="CE64" s="51">
        <f t="shared" ca="1" si="105"/>
        <v>0</v>
      </c>
      <c r="CF64" s="51">
        <f t="shared" ca="1" si="105"/>
        <v>0</v>
      </c>
      <c r="CG64" s="51">
        <f t="shared" ca="1" si="56"/>
        <v>0</v>
      </c>
      <c r="CH64" s="51"/>
      <c r="CI64" s="195">
        <f t="shared" si="106"/>
        <v>0</v>
      </c>
      <c r="CJ64" s="195">
        <f t="shared" si="106"/>
        <v>0</v>
      </c>
      <c r="CK64" s="195">
        <f t="shared" si="106"/>
        <v>0</v>
      </c>
      <c r="CL64" s="195">
        <f t="shared" si="106"/>
        <v>0</v>
      </c>
      <c r="CM64" s="195">
        <f t="shared" si="106"/>
        <v>0</v>
      </c>
      <c r="CN64" s="195">
        <f t="shared" si="106"/>
        <v>0</v>
      </c>
      <c r="CO64" s="195">
        <f t="shared" si="106"/>
        <v>0</v>
      </c>
      <c r="CP64" s="195">
        <f t="shared" si="106"/>
        <v>0</v>
      </c>
      <c r="CQ64" s="195">
        <f t="shared" si="106"/>
        <v>0</v>
      </c>
      <c r="CR64" s="195">
        <f t="shared" si="106"/>
        <v>0</v>
      </c>
      <c r="CT64" s="107">
        <f t="shared" si="132"/>
        <v>0</v>
      </c>
      <c r="CU64" s="107">
        <f t="shared" si="133"/>
        <v>0</v>
      </c>
      <c r="CV64" s="107">
        <f t="shared" si="134"/>
        <v>0</v>
      </c>
      <c r="CW64" s="107">
        <f t="shared" si="135"/>
        <v>0</v>
      </c>
      <c r="CX64" s="107">
        <f t="shared" si="136"/>
        <v>0</v>
      </c>
      <c r="CY64" s="107">
        <f t="shared" si="137"/>
        <v>0</v>
      </c>
      <c r="CZ64" s="107">
        <f t="shared" si="138"/>
        <v>0</v>
      </c>
      <c r="DA64" s="107">
        <f t="shared" si="139"/>
        <v>0</v>
      </c>
      <c r="DB64" s="107">
        <f t="shared" si="140"/>
        <v>0</v>
      </c>
      <c r="DC64" s="107">
        <f t="shared" si="141"/>
        <v>0</v>
      </c>
      <c r="DD64" s="107">
        <f t="shared" si="142"/>
        <v>0</v>
      </c>
      <c r="DE64" s="107">
        <f t="shared" si="143"/>
        <v>0</v>
      </c>
      <c r="DF64" s="107">
        <f t="shared" si="144"/>
        <v>0</v>
      </c>
      <c r="DG64" s="107">
        <f t="shared" si="145"/>
        <v>0</v>
      </c>
      <c r="DH64" s="107">
        <f t="shared" si="146"/>
        <v>0</v>
      </c>
      <c r="DI64" s="107">
        <f t="shared" si="147"/>
        <v>0</v>
      </c>
      <c r="DJ64" s="107">
        <f t="shared" si="129"/>
        <v>0</v>
      </c>
      <c r="DK64" s="107">
        <f t="shared" si="130"/>
        <v>0</v>
      </c>
      <c r="DL64" s="107">
        <f t="shared" si="131"/>
        <v>0</v>
      </c>
      <c r="DM64" s="107">
        <f t="shared" si="110"/>
        <v>0</v>
      </c>
      <c r="DN64" s="107">
        <f t="shared" si="111"/>
        <v>0</v>
      </c>
      <c r="DO64" s="107">
        <f t="shared" si="112"/>
        <v>0</v>
      </c>
      <c r="DP64" s="107">
        <f t="shared" si="113"/>
        <v>0</v>
      </c>
      <c r="DQ64" s="107">
        <f t="shared" si="114"/>
        <v>0</v>
      </c>
      <c r="DR64" s="107">
        <f t="shared" si="115"/>
        <v>0</v>
      </c>
      <c r="DS64" s="107">
        <f t="shared" si="116"/>
        <v>0</v>
      </c>
      <c r="DT64" s="107">
        <f t="shared" si="117"/>
        <v>0</v>
      </c>
      <c r="DU64" s="107">
        <f t="shared" si="118"/>
        <v>0</v>
      </c>
      <c r="DV64" s="107">
        <f t="shared" si="119"/>
        <v>0</v>
      </c>
      <c r="DW64" s="107">
        <f t="shared" si="120"/>
        <v>0</v>
      </c>
      <c r="DX64" s="107">
        <f t="shared" si="121"/>
        <v>0</v>
      </c>
      <c r="DY64" s="107">
        <f t="shared" si="122"/>
        <v>0</v>
      </c>
      <c r="DZ64" s="107">
        <f t="shared" si="123"/>
        <v>0</v>
      </c>
      <c r="EA64" s="107">
        <f t="shared" si="124"/>
        <v>0</v>
      </c>
      <c r="EB64" s="107">
        <f t="shared" si="125"/>
        <v>0</v>
      </c>
      <c r="EC64" s="107">
        <f t="shared" si="126"/>
        <v>0</v>
      </c>
      <c r="ED64" s="107">
        <f t="shared" si="127"/>
        <v>0</v>
      </c>
      <c r="EE64" s="107">
        <f t="shared" si="148"/>
        <v>0</v>
      </c>
      <c r="EF64" s="107">
        <f t="shared" si="149"/>
        <v>0</v>
      </c>
      <c r="EG64" s="107">
        <f t="shared" si="150"/>
        <v>0</v>
      </c>
      <c r="EH64" s="107">
        <f t="shared" si="108"/>
        <v>0</v>
      </c>
      <c r="EI64" s="107">
        <f t="shared" si="108"/>
        <v>0</v>
      </c>
      <c r="EJ64" s="107">
        <f t="shared" si="108"/>
        <v>0</v>
      </c>
      <c r="EK64" s="107">
        <f t="shared" si="108"/>
        <v>0</v>
      </c>
      <c r="EL64" s="107">
        <f t="shared" si="108"/>
        <v>0</v>
      </c>
      <c r="EM64" s="107">
        <f t="shared" si="107"/>
        <v>0</v>
      </c>
      <c r="EN64" s="107">
        <f t="shared" si="107"/>
        <v>0</v>
      </c>
      <c r="EO64" s="107">
        <f t="shared" si="107"/>
        <v>0</v>
      </c>
      <c r="EP64" s="107">
        <f t="shared" si="107"/>
        <v>0</v>
      </c>
      <c r="EQ64" s="107">
        <f t="shared" si="107"/>
        <v>0</v>
      </c>
    </row>
    <row r="65" spans="2:147" x14ac:dyDescent="0.2">
      <c r="B65" s="126">
        <f t="shared" si="7"/>
        <v>1</v>
      </c>
      <c r="C65" s="126" t="str">
        <f t="shared" ca="1" si="58"/>
        <v/>
      </c>
      <c r="D65" s="126" t="str">
        <f t="shared" ca="1" si="51"/>
        <v/>
      </c>
      <c r="E65" s="126"/>
      <c r="F65" s="127" t="str">
        <f ca="1">OFFSET(prihlasky!$H$1,$CB65,0)</f>
        <v/>
      </c>
      <c r="G65" s="127" t="str">
        <f ca="1">IF(OFFSET(prihlasky!$B$1,$CB65,0)="","",(OFFSET(prihlasky!$B$1,$CB65,0)))</f>
        <v/>
      </c>
      <c r="H65" s="127">
        <f ca="1">OFFSET(prihlasky!$I$1,$CB65,0)</f>
        <v>0</v>
      </c>
      <c r="I65" s="127" t="str">
        <f ca="1">UPPER(OFFSET(prihlasky!$A$1,$CB65,0))</f>
        <v/>
      </c>
      <c r="J65" s="127">
        <f t="shared" si="52"/>
        <v>0</v>
      </c>
      <c r="K65" s="159">
        <f t="shared" si="61"/>
        <v>0</v>
      </c>
      <c r="L65" s="131">
        <f t="shared" ca="1" si="53"/>
        <v>0</v>
      </c>
      <c r="M65" s="130" t="str">
        <f ca="1">IF(OR(K65=0,ISERROR(MATCH(I65,TKoef!E:E,0))),"",MATCH(I65,TKoef!E:E,0)-1)</f>
        <v/>
      </c>
      <c r="N65" s="129" t="str">
        <f ca="1">IF(M65="","",OFFSET(TKoef!$B$1,M65,0))</f>
        <v/>
      </c>
      <c r="O65" s="22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61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71">
        <f t="shared" si="54"/>
        <v>0</v>
      </c>
      <c r="BZ65" s="26">
        <f t="shared" si="55"/>
        <v>0</v>
      </c>
      <c r="CB65" s="39">
        <v>57</v>
      </c>
      <c r="CC65" s="16">
        <f t="shared" si="62"/>
        <v>0</v>
      </c>
      <c r="CD65" s="51">
        <f t="shared" ca="1" si="105"/>
        <v>0</v>
      </c>
      <c r="CE65" s="51">
        <f t="shared" ca="1" si="105"/>
        <v>0</v>
      </c>
      <c r="CF65" s="51">
        <f t="shared" ca="1" si="105"/>
        <v>0</v>
      </c>
      <c r="CG65" s="51">
        <f t="shared" ca="1" si="56"/>
        <v>0</v>
      </c>
      <c r="CH65" s="51"/>
      <c r="CI65" s="195">
        <f t="shared" si="106"/>
        <v>0</v>
      </c>
      <c r="CJ65" s="195">
        <f t="shared" si="106"/>
        <v>0</v>
      </c>
      <c r="CK65" s="195">
        <f t="shared" si="106"/>
        <v>0</v>
      </c>
      <c r="CL65" s="195">
        <f t="shared" si="106"/>
        <v>0</v>
      </c>
      <c r="CM65" s="195">
        <f t="shared" si="106"/>
        <v>0</v>
      </c>
      <c r="CN65" s="195">
        <f t="shared" si="106"/>
        <v>0</v>
      </c>
      <c r="CO65" s="195">
        <f t="shared" si="106"/>
        <v>0</v>
      </c>
      <c r="CP65" s="195">
        <f t="shared" si="106"/>
        <v>0</v>
      </c>
      <c r="CQ65" s="195">
        <f t="shared" si="106"/>
        <v>0</v>
      </c>
      <c r="CR65" s="195">
        <f t="shared" si="106"/>
        <v>0</v>
      </c>
      <c r="CT65" s="107">
        <f t="shared" si="132"/>
        <v>0</v>
      </c>
      <c r="CU65" s="107">
        <f t="shared" si="133"/>
        <v>0</v>
      </c>
      <c r="CV65" s="107">
        <f t="shared" si="134"/>
        <v>0</v>
      </c>
      <c r="CW65" s="107">
        <f t="shared" si="135"/>
        <v>0</v>
      </c>
      <c r="CX65" s="107">
        <f t="shared" si="136"/>
        <v>0</v>
      </c>
      <c r="CY65" s="107">
        <f t="shared" si="137"/>
        <v>0</v>
      </c>
      <c r="CZ65" s="107">
        <f t="shared" si="138"/>
        <v>0</v>
      </c>
      <c r="DA65" s="107">
        <f t="shared" si="139"/>
        <v>0</v>
      </c>
      <c r="DB65" s="107">
        <f t="shared" si="140"/>
        <v>0</v>
      </c>
      <c r="DC65" s="107">
        <f t="shared" si="141"/>
        <v>0</v>
      </c>
      <c r="DD65" s="107">
        <f t="shared" si="142"/>
        <v>0</v>
      </c>
      <c r="DE65" s="107">
        <f t="shared" si="143"/>
        <v>0</v>
      </c>
      <c r="DF65" s="107">
        <f t="shared" si="144"/>
        <v>0</v>
      </c>
      <c r="DG65" s="107">
        <f t="shared" si="145"/>
        <v>0</v>
      </c>
      <c r="DH65" s="107">
        <f t="shared" si="146"/>
        <v>0</v>
      </c>
      <c r="DI65" s="107">
        <f t="shared" si="147"/>
        <v>0</v>
      </c>
      <c r="DJ65" s="107">
        <f t="shared" si="129"/>
        <v>0</v>
      </c>
      <c r="DK65" s="107">
        <f t="shared" si="130"/>
        <v>0</v>
      </c>
      <c r="DL65" s="107">
        <f t="shared" si="131"/>
        <v>0</v>
      </c>
      <c r="DM65" s="107">
        <f t="shared" si="110"/>
        <v>0</v>
      </c>
      <c r="DN65" s="107">
        <f t="shared" si="111"/>
        <v>0</v>
      </c>
      <c r="DO65" s="107">
        <f t="shared" ref="DO65:DO96" si="151">IF(AND(AK$7&lt;&gt;"",AK$7=AK65),1,0)</f>
        <v>0</v>
      </c>
      <c r="DP65" s="107">
        <f t="shared" ref="DP65:DP96" si="152">IF(AND(AL$7&lt;&gt;"",AL$7=AL65),1,0)</f>
        <v>0</v>
      </c>
      <c r="DQ65" s="107">
        <f t="shared" ref="DQ65:DQ88" si="153">IF(AND(AM$7&lt;&gt;"",AM$7=AM65),1,0)</f>
        <v>0</v>
      </c>
      <c r="DR65" s="107">
        <f t="shared" ref="DR65:DR88" si="154">IF(AND(AN$7&lt;&gt;"",AN$7=AN65),1,0)</f>
        <v>0</v>
      </c>
      <c r="DS65" s="107">
        <f t="shared" ref="DS65:DS88" si="155">IF(AND(AO$7&lt;&gt;"",AO$7=AO65),1,0)</f>
        <v>0</v>
      </c>
      <c r="DT65" s="107">
        <f t="shared" ref="DT65:DT88" si="156">IF(AND(AP$7&lt;&gt;"",AP$7=AP65),1,0)</f>
        <v>0</v>
      </c>
      <c r="DU65" s="107">
        <f t="shared" ref="DU65:DU88" si="157">IF(AND(AQ$7&lt;&gt;"",AQ$7=AQ65),1,0)</f>
        <v>0</v>
      </c>
      <c r="DV65" s="107">
        <f t="shared" ref="DV65:DV88" si="158">IF(AND(AR$7&lt;&gt;"",AR$7=AR65),1,0)</f>
        <v>0</v>
      </c>
      <c r="DW65" s="107">
        <f t="shared" ref="DW65:DW88" si="159">IF(AND(AS$7&lt;&gt;"",AS$7=AS65),1,0)</f>
        <v>0</v>
      </c>
      <c r="DX65" s="107">
        <f t="shared" ref="DX65:DX88" si="160">IF(AND(AT$7&lt;&gt;"",AT$7=AT65),1,0)</f>
        <v>0</v>
      </c>
      <c r="DY65" s="107">
        <f t="shared" ref="DY65:DY88" si="161">IF(AND(AU$7&lt;&gt;"",AU$7=AU65),1,0)</f>
        <v>0</v>
      </c>
      <c r="DZ65" s="107">
        <f t="shared" ref="DZ65:DZ88" si="162">IF(AND(AV$7&lt;&gt;"",AV$7=AV65),1,0)</f>
        <v>0</v>
      </c>
      <c r="EA65" s="107">
        <f t="shared" ref="EA65:EA88" si="163">IF(AND(AW$7&lt;&gt;"",AW$7=AW65),1,0)</f>
        <v>0</v>
      </c>
      <c r="EB65" s="107">
        <f t="shared" ref="EB65:EB88" si="164">IF(AND(AX$7&lt;&gt;"",AX$7=AX65),1,0)</f>
        <v>0</v>
      </c>
      <c r="EC65" s="107">
        <f t="shared" ref="EC65:EC88" si="165">IF(AND(AY$7&lt;&gt;"",AY$7=AY65),1,0)</f>
        <v>0</v>
      </c>
      <c r="ED65" s="107">
        <f t="shared" ref="ED65:ED88" si="166">IF(AND(AZ$7&lt;&gt;"",AZ$7=AZ65),1,0)</f>
        <v>0</v>
      </c>
      <c r="EE65" s="107">
        <f t="shared" si="148"/>
        <v>0</v>
      </c>
      <c r="EF65" s="107">
        <f t="shared" si="149"/>
        <v>0</v>
      </c>
      <c r="EG65" s="107">
        <f t="shared" si="150"/>
        <v>0</v>
      </c>
      <c r="EH65" s="107">
        <f t="shared" si="108"/>
        <v>0</v>
      </c>
      <c r="EI65" s="107">
        <f t="shared" si="108"/>
        <v>0</v>
      </c>
      <c r="EJ65" s="107">
        <f t="shared" si="108"/>
        <v>0</v>
      </c>
      <c r="EK65" s="107">
        <f t="shared" si="108"/>
        <v>0</v>
      </c>
      <c r="EL65" s="107">
        <f t="shared" si="108"/>
        <v>0</v>
      </c>
      <c r="EM65" s="107">
        <f t="shared" si="107"/>
        <v>0</v>
      </c>
      <c r="EN65" s="107">
        <f t="shared" si="107"/>
        <v>0</v>
      </c>
      <c r="EO65" s="107">
        <f t="shared" si="107"/>
        <v>0</v>
      </c>
      <c r="EP65" s="107">
        <f t="shared" si="107"/>
        <v>0</v>
      </c>
      <c r="EQ65" s="107">
        <f t="shared" si="107"/>
        <v>0</v>
      </c>
    </row>
    <row r="66" spans="2:147" x14ac:dyDescent="0.2">
      <c r="B66" s="126">
        <f t="shared" si="7"/>
        <v>1</v>
      </c>
      <c r="C66" s="126" t="str">
        <f t="shared" ca="1" si="58"/>
        <v/>
      </c>
      <c r="D66" s="126" t="str">
        <f t="shared" ca="1" si="51"/>
        <v/>
      </c>
      <c r="E66" s="126"/>
      <c r="F66" s="127" t="str">
        <f ca="1">OFFSET(prihlasky!$H$1,$CB66,0)</f>
        <v/>
      </c>
      <c r="G66" s="127" t="str">
        <f ca="1">IF(OFFSET(prihlasky!$B$1,$CB66,0)="","",(OFFSET(prihlasky!$B$1,$CB66,0)))</f>
        <v/>
      </c>
      <c r="H66" s="127">
        <f ca="1">OFFSET(prihlasky!$I$1,$CB66,0)</f>
        <v>0</v>
      </c>
      <c r="I66" s="127" t="str">
        <f ca="1">UPPER(OFFSET(prihlasky!$A$1,$CB66,0))</f>
        <v/>
      </c>
      <c r="J66" s="127">
        <f t="shared" si="52"/>
        <v>0</v>
      </c>
      <c r="K66" s="159">
        <f t="shared" si="61"/>
        <v>0</v>
      </c>
      <c r="L66" s="131">
        <f t="shared" ca="1" si="53"/>
        <v>0</v>
      </c>
      <c r="M66" s="130" t="str">
        <f ca="1">IF(OR(K66=0,ISERROR(MATCH(I66,TKoef!E:E,0))),"",MATCH(I66,TKoef!E:E,0)-1)</f>
        <v/>
      </c>
      <c r="N66" s="129" t="str">
        <f ca="1">IF(M66="","",OFFSET(TKoef!$B$1,M66,0))</f>
        <v/>
      </c>
      <c r="O66" s="22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  <c r="BK66" s="197"/>
      <c r="BL66" s="197"/>
      <c r="BM66" s="197"/>
      <c r="BN66" s="61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71">
        <f t="shared" si="54"/>
        <v>0</v>
      </c>
      <c r="BZ66" s="26">
        <f t="shared" si="55"/>
        <v>0</v>
      </c>
      <c r="CB66" s="39">
        <v>58</v>
      </c>
      <c r="CC66" s="16">
        <f t="shared" si="62"/>
        <v>0</v>
      </c>
      <c r="CD66" s="51">
        <f t="shared" ca="1" si="105"/>
        <v>0</v>
      </c>
      <c r="CE66" s="51">
        <f t="shared" ca="1" si="105"/>
        <v>0</v>
      </c>
      <c r="CF66" s="51">
        <f t="shared" ca="1" si="105"/>
        <v>0</v>
      </c>
      <c r="CG66" s="51">
        <f t="shared" ca="1" si="56"/>
        <v>0</v>
      </c>
      <c r="CH66" s="51"/>
      <c r="CI66" s="195">
        <f t="shared" si="106"/>
        <v>0</v>
      </c>
      <c r="CJ66" s="195">
        <f t="shared" si="106"/>
        <v>0</v>
      </c>
      <c r="CK66" s="195">
        <f t="shared" si="106"/>
        <v>0</v>
      </c>
      <c r="CL66" s="195">
        <f t="shared" si="106"/>
        <v>0</v>
      </c>
      <c r="CM66" s="195">
        <f t="shared" si="106"/>
        <v>0</v>
      </c>
      <c r="CN66" s="195">
        <f t="shared" si="106"/>
        <v>0</v>
      </c>
      <c r="CO66" s="195">
        <f t="shared" si="106"/>
        <v>0</v>
      </c>
      <c r="CP66" s="195">
        <f t="shared" si="106"/>
        <v>0</v>
      </c>
      <c r="CQ66" s="195">
        <f t="shared" si="106"/>
        <v>0</v>
      </c>
      <c r="CR66" s="195">
        <f t="shared" si="106"/>
        <v>0</v>
      </c>
      <c r="CT66" s="107">
        <f t="shared" si="132"/>
        <v>0</v>
      </c>
      <c r="CU66" s="107">
        <f t="shared" si="133"/>
        <v>0</v>
      </c>
      <c r="CV66" s="107">
        <f t="shared" si="134"/>
        <v>0</v>
      </c>
      <c r="CW66" s="107">
        <f t="shared" si="135"/>
        <v>0</v>
      </c>
      <c r="CX66" s="107">
        <f t="shared" si="136"/>
        <v>0</v>
      </c>
      <c r="CY66" s="107">
        <f t="shared" si="137"/>
        <v>0</v>
      </c>
      <c r="CZ66" s="107">
        <f t="shared" si="138"/>
        <v>0</v>
      </c>
      <c r="DA66" s="107">
        <f t="shared" si="139"/>
        <v>0</v>
      </c>
      <c r="DB66" s="107">
        <f t="shared" si="140"/>
        <v>0</v>
      </c>
      <c r="DC66" s="107">
        <f t="shared" si="141"/>
        <v>0</v>
      </c>
      <c r="DD66" s="107">
        <f t="shared" si="142"/>
        <v>0</v>
      </c>
      <c r="DE66" s="107">
        <f t="shared" si="143"/>
        <v>0</v>
      </c>
      <c r="DF66" s="107">
        <f t="shared" si="144"/>
        <v>0</v>
      </c>
      <c r="DG66" s="107">
        <f t="shared" si="145"/>
        <v>0</v>
      </c>
      <c r="DH66" s="107">
        <f t="shared" si="146"/>
        <v>0</v>
      </c>
      <c r="DI66" s="107">
        <f t="shared" si="147"/>
        <v>0</v>
      </c>
      <c r="DJ66" s="107">
        <f t="shared" si="129"/>
        <v>0</v>
      </c>
      <c r="DK66" s="107">
        <f t="shared" si="130"/>
        <v>0</v>
      </c>
      <c r="DL66" s="107">
        <f t="shared" si="131"/>
        <v>0</v>
      </c>
      <c r="DM66" s="107">
        <f t="shared" si="110"/>
        <v>0</v>
      </c>
      <c r="DN66" s="107">
        <f t="shared" si="111"/>
        <v>0</v>
      </c>
      <c r="DO66" s="107">
        <f t="shared" si="151"/>
        <v>0</v>
      </c>
      <c r="DP66" s="107">
        <f t="shared" si="152"/>
        <v>0</v>
      </c>
      <c r="DQ66" s="107">
        <f t="shared" si="153"/>
        <v>0</v>
      </c>
      <c r="DR66" s="107">
        <f t="shared" si="154"/>
        <v>0</v>
      </c>
      <c r="DS66" s="107">
        <f t="shared" si="155"/>
        <v>0</v>
      </c>
      <c r="DT66" s="107">
        <f t="shared" si="156"/>
        <v>0</v>
      </c>
      <c r="DU66" s="107">
        <f t="shared" si="157"/>
        <v>0</v>
      </c>
      <c r="DV66" s="107">
        <f t="shared" si="158"/>
        <v>0</v>
      </c>
      <c r="DW66" s="107">
        <f t="shared" si="159"/>
        <v>0</v>
      </c>
      <c r="DX66" s="107">
        <f t="shared" si="160"/>
        <v>0</v>
      </c>
      <c r="DY66" s="107">
        <f t="shared" si="161"/>
        <v>0</v>
      </c>
      <c r="DZ66" s="107">
        <f t="shared" si="162"/>
        <v>0</v>
      </c>
      <c r="EA66" s="107">
        <f t="shared" si="163"/>
        <v>0</v>
      </c>
      <c r="EB66" s="107">
        <f t="shared" si="164"/>
        <v>0</v>
      </c>
      <c r="EC66" s="107">
        <f t="shared" si="165"/>
        <v>0</v>
      </c>
      <c r="ED66" s="107">
        <f t="shared" si="166"/>
        <v>0</v>
      </c>
      <c r="EE66" s="107">
        <f t="shared" si="148"/>
        <v>0</v>
      </c>
      <c r="EF66" s="107">
        <f t="shared" si="149"/>
        <v>0</v>
      </c>
      <c r="EG66" s="107">
        <f t="shared" si="150"/>
        <v>0</v>
      </c>
      <c r="EH66" s="107">
        <f t="shared" si="108"/>
        <v>0</v>
      </c>
      <c r="EI66" s="107">
        <f t="shared" si="108"/>
        <v>0</v>
      </c>
      <c r="EJ66" s="107">
        <f t="shared" si="108"/>
        <v>0</v>
      </c>
      <c r="EK66" s="107">
        <f t="shared" si="108"/>
        <v>0</v>
      </c>
      <c r="EL66" s="107">
        <f t="shared" si="108"/>
        <v>0</v>
      </c>
      <c r="EM66" s="107">
        <f t="shared" si="107"/>
        <v>0</v>
      </c>
      <c r="EN66" s="107">
        <f t="shared" si="107"/>
        <v>0</v>
      </c>
      <c r="EO66" s="107">
        <f t="shared" si="107"/>
        <v>0</v>
      </c>
      <c r="EP66" s="107">
        <f t="shared" si="107"/>
        <v>0</v>
      </c>
      <c r="EQ66" s="107">
        <f t="shared" si="107"/>
        <v>0</v>
      </c>
    </row>
    <row r="67" spans="2:147" x14ac:dyDescent="0.2">
      <c r="B67" s="126">
        <f t="shared" si="7"/>
        <v>1</v>
      </c>
      <c r="C67" s="126" t="str">
        <f t="shared" ca="1" si="58"/>
        <v/>
      </c>
      <c r="D67" s="126" t="str">
        <f t="shared" ca="1" si="51"/>
        <v/>
      </c>
      <c r="E67" s="126"/>
      <c r="F67" s="127" t="str">
        <f ca="1">OFFSET(prihlasky!$H$1,$CB67,0)</f>
        <v/>
      </c>
      <c r="G67" s="127" t="str">
        <f ca="1">IF(OFFSET(prihlasky!$B$1,$CB67,0)="","",(OFFSET(prihlasky!$B$1,$CB67,0)))</f>
        <v/>
      </c>
      <c r="H67" s="127">
        <f ca="1">OFFSET(prihlasky!$I$1,$CB67,0)</f>
        <v>0</v>
      </c>
      <c r="I67" s="127" t="str">
        <f ca="1">UPPER(OFFSET(prihlasky!$A$1,$CB67,0))</f>
        <v/>
      </c>
      <c r="J67" s="127">
        <f t="shared" si="52"/>
        <v>0</v>
      </c>
      <c r="K67" s="159">
        <f t="shared" si="61"/>
        <v>0</v>
      </c>
      <c r="L67" s="131">
        <f t="shared" ca="1" si="53"/>
        <v>0</v>
      </c>
      <c r="M67" s="130" t="str">
        <f ca="1">IF(OR(K67=0,ISERROR(MATCH(I67,TKoef!E:E,0))),"",MATCH(I67,TKoef!E:E,0)-1)</f>
        <v/>
      </c>
      <c r="N67" s="129" t="str">
        <f ca="1">IF(M67="","",OFFSET(TKoef!$B$1,M67,0))</f>
        <v/>
      </c>
      <c r="O67" s="22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  <c r="BK67" s="197"/>
      <c r="BL67" s="197"/>
      <c r="BM67" s="197"/>
      <c r="BN67" s="61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71">
        <f t="shared" si="54"/>
        <v>0</v>
      </c>
      <c r="BZ67" s="26">
        <f t="shared" si="55"/>
        <v>0</v>
      </c>
      <c r="CB67" s="39">
        <v>59</v>
      </c>
      <c r="CC67" s="16">
        <f t="shared" si="62"/>
        <v>0</v>
      </c>
      <c r="CD67" s="51">
        <f t="shared" ca="1" si="105"/>
        <v>0</v>
      </c>
      <c r="CE67" s="51">
        <f t="shared" ca="1" si="105"/>
        <v>0</v>
      </c>
      <c r="CF67" s="51">
        <f t="shared" ca="1" si="105"/>
        <v>0</v>
      </c>
      <c r="CG67" s="51">
        <f t="shared" ca="1" si="56"/>
        <v>0</v>
      </c>
      <c r="CH67" s="51"/>
      <c r="CI67" s="195">
        <f t="shared" si="106"/>
        <v>0</v>
      </c>
      <c r="CJ67" s="195">
        <f t="shared" si="106"/>
        <v>0</v>
      </c>
      <c r="CK67" s="195">
        <f t="shared" si="106"/>
        <v>0</v>
      </c>
      <c r="CL67" s="195">
        <f t="shared" si="106"/>
        <v>0</v>
      </c>
      <c r="CM67" s="195">
        <f t="shared" si="106"/>
        <v>0</v>
      </c>
      <c r="CN67" s="195">
        <f t="shared" si="106"/>
        <v>0</v>
      </c>
      <c r="CO67" s="195">
        <f t="shared" si="106"/>
        <v>0</v>
      </c>
      <c r="CP67" s="195">
        <f t="shared" si="106"/>
        <v>0</v>
      </c>
      <c r="CQ67" s="195">
        <f t="shared" si="106"/>
        <v>0</v>
      </c>
      <c r="CR67" s="195">
        <f t="shared" si="106"/>
        <v>0</v>
      </c>
      <c r="CT67" s="107">
        <f t="shared" si="132"/>
        <v>0</v>
      </c>
      <c r="CU67" s="107">
        <f t="shared" si="133"/>
        <v>0</v>
      </c>
      <c r="CV67" s="107">
        <f t="shared" si="134"/>
        <v>0</v>
      </c>
      <c r="CW67" s="107">
        <f t="shared" si="135"/>
        <v>0</v>
      </c>
      <c r="CX67" s="107">
        <f t="shared" si="136"/>
        <v>0</v>
      </c>
      <c r="CY67" s="107">
        <f t="shared" si="137"/>
        <v>0</v>
      </c>
      <c r="CZ67" s="107">
        <f t="shared" si="138"/>
        <v>0</v>
      </c>
      <c r="DA67" s="107">
        <f t="shared" si="139"/>
        <v>0</v>
      </c>
      <c r="DB67" s="107">
        <f t="shared" si="140"/>
        <v>0</v>
      </c>
      <c r="DC67" s="107">
        <f t="shared" si="141"/>
        <v>0</v>
      </c>
      <c r="DD67" s="107">
        <f t="shared" si="142"/>
        <v>0</v>
      </c>
      <c r="DE67" s="107">
        <f t="shared" si="143"/>
        <v>0</v>
      </c>
      <c r="DF67" s="107">
        <f t="shared" si="144"/>
        <v>0</v>
      </c>
      <c r="DG67" s="107">
        <f t="shared" si="145"/>
        <v>0</v>
      </c>
      <c r="DH67" s="107">
        <f t="shared" si="146"/>
        <v>0</v>
      </c>
      <c r="DI67" s="107">
        <f t="shared" si="147"/>
        <v>0</v>
      </c>
      <c r="DJ67" s="107">
        <f t="shared" si="129"/>
        <v>0</v>
      </c>
      <c r="DK67" s="107">
        <f t="shared" si="130"/>
        <v>0</v>
      </c>
      <c r="DL67" s="107">
        <f t="shared" si="131"/>
        <v>0</v>
      </c>
      <c r="DM67" s="107">
        <f t="shared" si="110"/>
        <v>0</v>
      </c>
      <c r="DN67" s="107">
        <f t="shared" si="111"/>
        <v>0</v>
      </c>
      <c r="DO67" s="107">
        <f t="shared" si="151"/>
        <v>0</v>
      </c>
      <c r="DP67" s="107">
        <f t="shared" si="152"/>
        <v>0</v>
      </c>
      <c r="DQ67" s="107">
        <f t="shared" si="153"/>
        <v>0</v>
      </c>
      <c r="DR67" s="107">
        <f t="shared" si="154"/>
        <v>0</v>
      </c>
      <c r="DS67" s="107">
        <f t="shared" si="155"/>
        <v>0</v>
      </c>
      <c r="DT67" s="107">
        <f t="shared" si="156"/>
        <v>0</v>
      </c>
      <c r="DU67" s="107">
        <f t="shared" si="157"/>
        <v>0</v>
      </c>
      <c r="DV67" s="107">
        <f t="shared" si="158"/>
        <v>0</v>
      </c>
      <c r="DW67" s="107">
        <f t="shared" si="159"/>
        <v>0</v>
      </c>
      <c r="DX67" s="107">
        <f t="shared" si="160"/>
        <v>0</v>
      </c>
      <c r="DY67" s="107">
        <f t="shared" si="161"/>
        <v>0</v>
      </c>
      <c r="DZ67" s="107">
        <f t="shared" si="162"/>
        <v>0</v>
      </c>
      <c r="EA67" s="107">
        <f t="shared" si="163"/>
        <v>0</v>
      </c>
      <c r="EB67" s="107">
        <f t="shared" si="164"/>
        <v>0</v>
      </c>
      <c r="EC67" s="107">
        <f t="shared" si="165"/>
        <v>0</v>
      </c>
      <c r="ED67" s="107">
        <f t="shared" si="166"/>
        <v>0</v>
      </c>
      <c r="EE67" s="107">
        <f t="shared" si="148"/>
        <v>0</v>
      </c>
      <c r="EF67" s="107">
        <f t="shared" si="149"/>
        <v>0</v>
      </c>
      <c r="EG67" s="107">
        <f t="shared" si="150"/>
        <v>0</v>
      </c>
      <c r="EH67" s="107">
        <f t="shared" si="108"/>
        <v>0</v>
      </c>
      <c r="EI67" s="107">
        <f t="shared" si="108"/>
        <v>0</v>
      </c>
      <c r="EJ67" s="107">
        <f t="shared" si="108"/>
        <v>0</v>
      </c>
      <c r="EK67" s="107">
        <f t="shared" si="108"/>
        <v>0</v>
      </c>
      <c r="EL67" s="107">
        <f t="shared" si="108"/>
        <v>0</v>
      </c>
      <c r="EM67" s="107">
        <f t="shared" si="107"/>
        <v>0</v>
      </c>
      <c r="EN67" s="107">
        <f t="shared" si="107"/>
        <v>0</v>
      </c>
      <c r="EO67" s="107">
        <f t="shared" si="107"/>
        <v>0</v>
      </c>
      <c r="EP67" s="107">
        <f t="shared" si="107"/>
        <v>0</v>
      </c>
      <c r="EQ67" s="107">
        <f t="shared" si="107"/>
        <v>0</v>
      </c>
    </row>
    <row r="68" spans="2:147" x14ac:dyDescent="0.2">
      <c r="B68" s="126">
        <f t="shared" si="7"/>
        <v>1</v>
      </c>
      <c r="C68" s="126" t="str">
        <f t="shared" ca="1" si="58"/>
        <v/>
      </c>
      <c r="D68" s="126" t="str">
        <f t="shared" ca="1" si="51"/>
        <v/>
      </c>
      <c r="E68" s="126"/>
      <c r="F68" s="127" t="str">
        <f ca="1">OFFSET(prihlasky!$H$1,$CB68,0)</f>
        <v/>
      </c>
      <c r="G68" s="127" t="str">
        <f ca="1">IF(OFFSET(prihlasky!$B$1,$CB68,0)="","",(OFFSET(prihlasky!$B$1,$CB68,0)))</f>
        <v/>
      </c>
      <c r="H68" s="127">
        <f ca="1">OFFSET(prihlasky!$I$1,$CB68,0)</f>
        <v>0</v>
      </c>
      <c r="I68" s="127" t="str">
        <f ca="1">UPPER(OFFSET(prihlasky!$A$1,$CB68,0))</f>
        <v/>
      </c>
      <c r="J68" s="127">
        <f t="shared" si="52"/>
        <v>0</v>
      </c>
      <c r="K68" s="159">
        <f t="shared" si="61"/>
        <v>0</v>
      </c>
      <c r="L68" s="131">
        <f t="shared" ca="1" si="53"/>
        <v>0</v>
      </c>
      <c r="M68" s="130" t="str">
        <f ca="1">IF(OR(K68=0,ISERROR(MATCH(I68,TKoef!E:E,0))),"",MATCH(I68,TKoef!E:E,0)-1)</f>
        <v/>
      </c>
      <c r="N68" s="129" t="str">
        <f ca="1">IF(M68="","",OFFSET(TKoef!$B$1,M68,0))</f>
        <v/>
      </c>
      <c r="O68" s="22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197"/>
      <c r="BE68" s="197"/>
      <c r="BF68" s="197"/>
      <c r="BG68" s="197"/>
      <c r="BH68" s="197"/>
      <c r="BI68" s="197"/>
      <c r="BJ68" s="197"/>
      <c r="BK68" s="197"/>
      <c r="BL68" s="197"/>
      <c r="BM68" s="197"/>
      <c r="BN68" s="61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71">
        <f t="shared" si="54"/>
        <v>0</v>
      </c>
      <c r="BZ68" s="26">
        <f t="shared" si="55"/>
        <v>0</v>
      </c>
      <c r="CB68" s="39">
        <v>60</v>
      </c>
      <c r="CC68" s="16">
        <f t="shared" si="62"/>
        <v>0</v>
      </c>
      <c r="CD68" s="51">
        <f t="shared" ca="1" si="105"/>
        <v>0</v>
      </c>
      <c r="CE68" s="51">
        <f t="shared" ca="1" si="105"/>
        <v>0</v>
      </c>
      <c r="CF68" s="51">
        <f t="shared" ca="1" si="105"/>
        <v>0</v>
      </c>
      <c r="CG68" s="51">
        <f t="shared" ca="1" si="56"/>
        <v>0</v>
      </c>
      <c r="CH68" s="51"/>
      <c r="CI68" s="195">
        <f t="shared" si="106"/>
        <v>0</v>
      </c>
      <c r="CJ68" s="195">
        <f t="shared" si="106"/>
        <v>0</v>
      </c>
      <c r="CK68" s="195">
        <f t="shared" si="106"/>
        <v>0</v>
      </c>
      <c r="CL68" s="195">
        <f t="shared" si="106"/>
        <v>0</v>
      </c>
      <c r="CM68" s="195">
        <f t="shared" si="106"/>
        <v>0</v>
      </c>
      <c r="CN68" s="195">
        <f t="shared" si="106"/>
        <v>0</v>
      </c>
      <c r="CO68" s="195">
        <f t="shared" si="106"/>
        <v>0</v>
      </c>
      <c r="CP68" s="195">
        <f t="shared" si="106"/>
        <v>0</v>
      </c>
      <c r="CQ68" s="195">
        <f t="shared" si="106"/>
        <v>0</v>
      </c>
      <c r="CR68" s="195">
        <f t="shared" si="106"/>
        <v>0</v>
      </c>
      <c r="CT68" s="107">
        <f t="shared" si="132"/>
        <v>0</v>
      </c>
      <c r="CU68" s="107">
        <f t="shared" si="133"/>
        <v>0</v>
      </c>
      <c r="CV68" s="107">
        <f t="shared" si="134"/>
        <v>0</v>
      </c>
      <c r="CW68" s="107">
        <f t="shared" si="135"/>
        <v>0</v>
      </c>
      <c r="CX68" s="107">
        <f t="shared" si="136"/>
        <v>0</v>
      </c>
      <c r="CY68" s="107">
        <f t="shared" si="137"/>
        <v>0</v>
      </c>
      <c r="CZ68" s="107">
        <f t="shared" si="138"/>
        <v>0</v>
      </c>
      <c r="DA68" s="107">
        <f t="shared" si="139"/>
        <v>0</v>
      </c>
      <c r="DB68" s="107">
        <f t="shared" si="140"/>
        <v>0</v>
      </c>
      <c r="DC68" s="107">
        <f t="shared" si="141"/>
        <v>0</v>
      </c>
      <c r="DD68" s="107">
        <f t="shared" si="142"/>
        <v>0</v>
      </c>
      <c r="DE68" s="107">
        <f t="shared" si="143"/>
        <v>0</v>
      </c>
      <c r="DF68" s="107">
        <f t="shared" si="144"/>
        <v>0</v>
      </c>
      <c r="DG68" s="107">
        <f t="shared" si="145"/>
        <v>0</v>
      </c>
      <c r="DH68" s="107">
        <f t="shared" si="146"/>
        <v>0</v>
      </c>
      <c r="DI68" s="107">
        <f t="shared" si="147"/>
        <v>0</v>
      </c>
      <c r="DJ68" s="107">
        <f t="shared" si="129"/>
        <v>0</v>
      </c>
      <c r="DK68" s="107">
        <f t="shared" si="130"/>
        <v>0</v>
      </c>
      <c r="DL68" s="107">
        <f t="shared" si="131"/>
        <v>0</v>
      </c>
      <c r="DM68" s="107">
        <f t="shared" si="110"/>
        <v>0</v>
      </c>
      <c r="DN68" s="107">
        <f t="shared" si="111"/>
        <v>0</v>
      </c>
      <c r="DO68" s="107">
        <f t="shared" si="151"/>
        <v>0</v>
      </c>
      <c r="DP68" s="107">
        <f t="shared" si="152"/>
        <v>0</v>
      </c>
      <c r="DQ68" s="107">
        <f t="shared" si="153"/>
        <v>0</v>
      </c>
      <c r="DR68" s="107">
        <f t="shared" si="154"/>
        <v>0</v>
      </c>
      <c r="DS68" s="107">
        <f t="shared" si="155"/>
        <v>0</v>
      </c>
      <c r="DT68" s="107">
        <f t="shared" si="156"/>
        <v>0</v>
      </c>
      <c r="DU68" s="107">
        <f t="shared" si="157"/>
        <v>0</v>
      </c>
      <c r="DV68" s="107">
        <f t="shared" si="158"/>
        <v>0</v>
      </c>
      <c r="DW68" s="107">
        <f t="shared" si="159"/>
        <v>0</v>
      </c>
      <c r="DX68" s="107">
        <f t="shared" si="160"/>
        <v>0</v>
      </c>
      <c r="DY68" s="107">
        <f t="shared" si="161"/>
        <v>0</v>
      </c>
      <c r="DZ68" s="107">
        <f t="shared" si="162"/>
        <v>0</v>
      </c>
      <c r="EA68" s="107">
        <f t="shared" si="163"/>
        <v>0</v>
      </c>
      <c r="EB68" s="107">
        <f t="shared" si="164"/>
        <v>0</v>
      </c>
      <c r="EC68" s="107">
        <f t="shared" si="165"/>
        <v>0</v>
      </c>
      <c r="ED68" s="107">
        <f t="shared" si="166"/>
        <v>0</v>
      </c>
      <c r="EE68" s="107">
        <f t="shared" si="148"/>
        <v>0</v>
      </c>
      <c r="EF68" s="107">
        <f t="shared" si="149"/>
        <v>0</v>
      </c>
      <c r="EG68" s="107">
        <f t="shared" si="150"/>
        <v>0</v>
      </c>
      <c r="EH68" s="107">
        <f t="shared" si="108"/>
        <v>0</v>
      </c>
      <c r="EI68" s="107">
        <f t="shared" si="108"/>
        <v>0</v>
      </c>
      <c r="EJ68" s="107">
        <f t="shared" si="108"/>
        <v>0</v>
      </c>
      <c r="EK68" s="107">
        <f t="shared" si="108"/>
        <v>0</v>
      </c>
      <c r="EL68" s="107">
        <f t="shared" si="108"/>
        <v>0</v>
      </c>
      <c r="EM68" s="107">
        <f t="shared" si="107"/>
        <v>0</v>
      </c>
      <c r="EN68" s="107">
        <f t="shared" si="107"/>
        <v>0</v>
      </c>
      <c r="EO68" s="107">
        <f t="shared" si="107"/>
        <v>0</v>
      </c>
      <c r="EP68" s="107">
        <f t="shared" si="107"/>
        <v>0</v>
      </c>
      <c r="EQ68" s="107">
        <f t="shared" si="107"/>
        <v>0</v>
      </c>
    </row>
    <row r="69" spans="2:147" x14ac:dyDescent="0.2">
      <c r="B69" s="126">
        <f t="shared" si="7"/>
        <v>1</v>
      </c>
      <c r="C69" s="126" t="str">
        <f t="shared" ca="1" si="58"/>
        <v/>
      </c>
      <c r="D69" s="126" t="str">
        <f t="shared" ca="1" si="51"/>
        <v/>
      </c>
      <c r="E69" s="126"/>
      <c r="F69" s="127" t="str">
        <f ca="1">OFFSET(prihlasky!$H$1,$CB69,0)</f>
        <v/>
      </c>
      <c r="G69" s="127" t="str">
        <f ca="1">IF(OFFSET(prihlasky!$B$1,$CB69,0)="","",(OFFSET(prihlasky!$B$1,$CB69,0)))</f>
        <v/>
      </c>
      <c r="H69" s="127">
        <f ca="1">OFFSET(prihlasky!$I$1,$CB69,0)</f>
        <v>0</v>
      </c>
      <c r="I69" s="127" t="str">
        <f ca="1">UPPER(OFFSET(prihlasky!$A$1,$CB69,0))</f>
        <v/>
      </c>
      <c r="J69" s="127">
        <f t="shared" si="52"/>
        <v>0</v>
      </c>
      <c r="K69" s="159">
        <f t="shared" si="61"/>
        <v>0</v>
      </c>
      <c r="L69" s="131">
        <f t="shared" ca="1" si="53"/>
        <v>0</v>
      </c>
      <c r="M69" s="130" t="str">
        <f ca="1">IF(OR(K69=0,ISERROR(MATCH(I69,TKoef!E:E,0))),"",MATCH(I69,TKoef!E:E,0)-1)</f>
        <v/>
      </c>
      <c r="N69" s="129" t="str">
        <f ca="1">IF(M69="","",OFFSET(TKoef!$B$1,M69,0))</f>
        <v/>
      </c>
      <c r="O69" s="22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  <c r="BD69" s="197"/>
      <c r="BE69" s="197"/>
      <c r="BF69" s="197"/>
      <c r="BG69" s="197"/>
      <c r="BH69" s="197"/>
      <c r="BI69" s="197"/>
      <c r="BJ69" s="197"/>
      <c r="BK69" s="197"/>
      <c r="BL69" s="197"/>
      <c r="BM69" s="197"/>
      <c r="BN69" s="61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71">
        <f t="shared" si="54"/>
        <v>0</v>
      </c>
      <c r="BZ69" s="26">
        <f t="shared" si="55"/>
        <v>0</v>
      </c>
      <c r="CB69" s="39">
        <v>61</v>
      </c>
      <c r="CC69" s="16">
        <f t="shared" si="62"/>
        <v>0</v>
      </c>
      <c r="CD69" s="51">
        <f t="shared" ref="CD69:CF88" ca="1" si="167">IF($H69=CD$8,$CC69,0)</f>
        <v>0</v>
      </c>
      <c r="CE69" s="51">
        <f t="shared" ca="1" si="167"/>
        <v>0</v>
      </c>
      <c r="CF69" s="51">
        <f t="shared" ca="1" si="167"/>
        <v>0</v>
      </c>
      <c r="CG69" s="51">
        <f t="shared" ca="1" si="56"/>
        <v>0</v>
      </c>
      <c r="CH69" s="51"/>
      <c r="CI69" s="195">
        <f t="shared" si="106"/>
        <v>0</v>
      </c>
      <c r="CJ69" s="195">
        <f t="shared" si="106"/>
        <v>0</v>
      </c>
      <c r="CK69" s="195">
        <f t="shared" si="106"/>
        <v>0</v>
      </c>
      <c r="CL69" s="195">
        <f t="shared" si="106"/>
        <v>0</v>
      </c>
      <c r="CM69" s="195">
        <f t="shared" si="106"/>
        <v>0</v>
      </c>
      <c r="CN69" s="195">
        <f t="shared" si="106"/>
        <v>0</v>
      </c>
      <c r="CO69" s="195">
        <f t="shared" si="106"/>
        <v>0</v>
      </c>
      <c r="CP69" s="195">
        <f t="shared" si="106"/>
        <v>0</v>
      </c>
      <c r="CQ69" s="195">
        <f t="shared" si="106"/>
        <v>0</v>
      </c>
      <c r="CR69" s="195">
        <f t="shared" si="106"/>
        <v>0</v>
      </c>
      <c r="CT69" s="107">
        <f t="shared" si="132"/>
        <v>0</v>
      </c>
      <c r="CU69" s="107">
        <f t="shared" si="133"/>
        <v>0</v>
      </c>
      <c r="CV69" s="107">
        <f t="shared" si="134"/>
        <v>0</v>
      </c>
      <c r="CW69" s="107">
        <f t="shared" si="135"/>
        <v>0</v>
      </c>
      <c r="CX69" s="107">
        <f t="shared" si="136"/>
        <v>0</v>
      </c>
      <c r="CY69" s="107">
        <f t="shared" si="137"/>
        <v>0</v>
      </c>
      <c r="CZ69" s="107">
        <f t="shared" si="138"/>
        <v>0</v>
      </c>
      <c r="DA69" s="107">
        <f t="shared" si="139"/>
        <v>0</v>
      </c>
      <c r="DB69" s="107">
        <f t="shared" si="140"/>
        <v>0</v>
      </c>
      <c r="DC69" s="107">
        <f t="shared" si="141"/>
        <v>0</v>
      </c>
      <c r="DD69" s="107">
        <f t="shared" si="142"/>
        <v>0</v>
      </c>
      <c r="DE69" s="107">
        <f t="shared" si="143"/>
        <v>0</v>
      </c>
      <c r="DF69" s="107">
        <f t="shared" si="144"/>
        <v>0</v>
      </c>
      <c r="DG69" s="107">
        <f t="shared" si="145"/>
        <v>0</v>
      </c>
      <c r="DH69" s="107">
        <f t="shared" si="146"/>
        <v>0</v>
      </c>
      <c r="DI69" s="107">
        <f t="shared" si="147"/>
        <v>0</v>
      </c>
      <c r="DJ69" s="107">
        <f t="shared" si="129"/>
        <v>0</v>
      </c>
      <c r="DK69" s="107">
        <f t="shared" si="130"/>
        <v>0</v>
      </c>
      <c r="DL69" s="107">
        <f t="shared" si="131"/>
        <v>0</v>
      </c>
      <c r="DM69" s="107">
        <f t="shared" si="110"/>
        <v>0</v>
      </c>
      <c r="DN69" s="107">
        <f t="shared" si="111"/>
        <v>0</v>
      </c>
      <c r="DO69" s="107">
        <f t="shared" si="151"/>
        <v>0</v>
      </c>
      <c r="DP69" s="107">
        <f t="shared" si="152"/>
        <v>0</v>
      </c>
      <c r="DQ69" s="107">
        <f t="shared" si="153"/>
        <v>0</v>
      </c>
      <c r="DR69" s="107">
        <f t="shared" si="154"/>
        <v>0</v>
      </c>
      <c r="DS69" s="107">
        <f t="shared" si="155"/>
        <v>0</v>
      </c>
      <c r="DT69" s="107">
        <f t="shared" si="156"/>
        <v>0</v>
      </c>
      <c r="DU69" s="107">
        <f t="shared" si="157"/>
        <v>0</v>
      </c>
      <c r="DV69" s="107">
        <f t="shared" si="158"/>
        <v>0</v>
      </c>
      <c r="DW69" s="107">
        <f t="shared" si="159"/>
        <v>0</v>
      </c>
      <c r="DX69" s="107">
        <f t="shared" si="160"/>
        <v>0</v>
      </c>
      <c r="DY69" s="107">
        <f t="shared" si="161"/>
        <v>0</v>
      </c>
      <c r="DZ69" s="107">
        <f t="shared" si="162"/>
        <v>0</v>
      </c>
      <c r="EA69" s="107">
        <f t="shared" si="163"/>
        <v>0</v>
      </c>
      <c r="EB69" s="107">
        <f t="shared" si="164"/>
        <v>0</v>
      </c>
      <c r="EC69" s="107">
        <f t="shared" si="165"/>
        <v>0</v>
      </c>
      <c r="ED69" s="107">
        <f t="shared" si="166"/>
        <v>0</v>
      </c>
      <c r="EE69" s="107">
        <f t="shared" si="148"/>
        <v>0</v>
      </c>
      <c r="EF69" s="107">
        <f t="shared" si="149"/>
        <v>0</v>
      </c>
      <c r="EG69" s="107">
        <f t="shared" si="150"/>
        <v>0</v>
      </c>
      <c r="EH69" s="107">
        <f t="shared" si="108"/>
        <v>0</v>
      </c>
      <c r="EI69" s="107">
        <f t="shared" si="108"/>
        <v>0</v>
      </c>
      <c r="EJ69" s="107">
        <f t="shared" si="108"/>
        <v>0</v>
      </c>
      <c r="EK69" s="107">
        <f t="shared" si="108"/>
        <v>0</v>
      </c>
      <c r="EL69" s="107">
        <f t="shared" si="108"/>
        <v>0</v>
      </c>
      <c r="EM69" s="107">
        <f t="shared" si="107"/>
        <v>0</v>
      </c>
      <c r="EN69" s="107">
        <f t="shared" si="107"/>
        <v>0</v>
      </c>
      <c r="EO69" s="107">
        <f t="shared" si="107"/>
        <v>0</v>
      </c>
      <c r="EP69" s="107">
        <f t="shared" si="107"/>
        <v>0</v>
      </c>
      <c r="EQ69" s="107">
        <f t="shared" si="107"/>
        <v>0</v>
      </c>
    </row>
    <row r="70" spans="2:147" x14ac:dyDescent="0.2">
      <c r="B70" s="126">
        <f t="shared" si="7"/>
        <v>1</v>
      </c>
      <c r="C70" s="126" t="str">
        <f t="shared" ca="1" si="58"/>
        <v/>
      </c>
      <c r="D70" s="126" t="str">
        <f t="shared" ca="1" si="51"/>
        <v/>
      </c>
      <c r="E70" s="126"/>
      <c r="F70" s="127" t="str">
        <f ca="1">OFFSET(prihlasky!$H$1,$CB70,0)</f>
        <v/>
      </c>
      <c r="G70" s="127" t="str">
        <f ca="1">IF(OFFSET(prihlasky!$B$1,$CB70,0)="","",(OFFSET(prihlasky!$B$1,$CB70,0)))</f>
        <v/>
      </c>
      <c r="H70" s="127">
        <f ca="1">OFFSET(prihlasky!$I$1,$CB70,0)</f>
        <v>0</v>
      </c>
      <c r="I70" s="127" t="str">
        <f ca="1">UPPER(OFFSET(prihlasky!$A$1,$CB70,0))</f>
        <v/>
      </c>
      <c r="J70" s="127">
        <f t="shared" si="52"/>
        <v>0</v>
      </c>
      <c r="K70" s="159">
        <f t="shared" si="61"/>
        <v>0</v>
      </c>
      <c r="L70" s="131">
        <f t="shared" ca="1" si="53"/>
        <v>0</v>
      </c>
      <c r="M70" s="130" t="str">
        <f ca="1">IF(OR(K70=0,ISERROR(MATCH(I70,TKoef!E:E,0))),"",MATCH(I70,TKoef!E:E,0)-1)</f>
        <v/>
      </c>
      <c r="N70" s="129" t="str">
        <f ca="1">IF(M70="","",OFFSET(TKoef!$B$1,M70,0))</f>
        <v/>
      </c>
      <c r="O70" s="22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  <c r="BD70" s="197"/>
      <c r="BE70" s="197"/>
      <c r="BF70" s="197"/>
      <c r="BG70" s="197"/>
      <c r="BH70" s="197"/>
      <c r="BI70" s="197"/>
      <c r="BJ70" s="197"/>
      <c r="BK70" s="197"/>
      <c r="BL70" s="197"/>
      <c r="BM70" s="197"/>
      <c r="BN70" s="61"/>
      <c r="BO70" s="160"/>
      <c r="BP70" s="160"/>
      <c r="BQ70" s="160"/>
      <c r="BR70" s="160"/>
      <c r="BS70" s="160"/>
      <c r="BT70" s="160"/>
      <c r="BU70" s="160"/>
      <c r="BV70" s="160"/>
      <c r="BW70" s="160"/>
      <c r="BX70" s="160"/>
      <c r="BY70" s="71">
        <f t="shared" si="54"/>
        <v>0</v>
      </c>
      <c r="BZ70" s="26">
        <f t="shared" si="55"/>
        <v>0</v>
      </c>
      <c r="CB70" s="39">
        <v>62</v>
      </c>
      <c r="CC70" s="16">
        <f t="shared" si="62"/>
        <v>0</v>
      </c>
      <c r="CD70" s="51">
        <f t="shared" ca="1" si="167"/>
        <v>0</v>
      </c>
      <c r="CE70" s="51">
        <f t="shared" ca="1" si="167"/>
        <v>0</v>
      </c>
      <c r="CF70" s="51">
        <f t="shared" ca="1" si="167"/>
        <v>0</v>
      </c>
      <c r="CG70" s="51">
        <f t="shared" ca="1" si="56"/>
        <v>0</v>
      </c>
      <c r="CH70" s="51"/>
      <c r="CI70" s="195">
        <f t="shared" si="106"/>
        <v>0</v>
      </c>
      <c r="CJ70" s="195">
        <f t="shared" si="106"/>
        <v>0</v>
      </c>
      <c r="CK70" s="195">
        <f t="shared" si="106"/>
        <v>0</v>
      </c>
      <c r="CL70" s="195">
        <f t="shared" si="106"/>
        <v>0</v>
      </c>
      <c r="CM70" s="195">
        <f t="shared" si="106"/>
        <v>0</v>
      </c>
      <c r="CN70" s="195">
        <f t="shared" si="106"/>
        <v>0</v>
      </c>
      <c r="CO70" s="195">
        <f t="shared" si="106"/>
        <v>0</v>
      </c>
      <c r="CP70" s="195">
        <f t="shared" si="106"/>
        <v>0</v>
      </c>
      <c r="CQ70" s="195">
        <f t="shared" si="106"/>
        <v>0</v>
      </c>
      <c r="CR70" s="195">
        <f t="shared" si="106"/>
        <v>0</v>
      </c>
      <c r="CT70" s="107">
        <f t="shared" si="132"/>
        <v>0</v>
      </c>
      <c r="CU70" s="107">
        <f t="shared" si="133"/>
        <v>0</v>
      </c>
      <c r="CV70" s="107">
        <f t="shared" si="134"/>
        <v>0</v>
      </c>
      <c r="CW70" s="107">
        <f t="shared" si="135"/>
        <v>0</v>
      </c>
      <c r="CX70" s="107">
        <f t="shared" si="136"/>
        <v>0</v>
      </c>
      <c r="CY70" s="107">
        <f t="shared" si="137"/>
        <v>0</v>
      </c>
      <c r="CZ70" s="107">
        <f t="shared" si="138"/>
        <v>0</v>
      </c>
      <c r="DA70" s="107">
        <f t="shared" si="139"/>
        <v>0</v>
      </c>
      <c r="DB70" s="107">
        <f t="shared" si="140"/>
        <v>0</v>
      </c>
      <c r="DC70" s="107">
        <f t="shared" si="141"/>
        <v>0</v>
      </c>
      <c r="DD70" s="107">
        <f t="shared" si="142"/>
        <v>0</v>
      </c>
      <c r="DE70" s="107">
        <f t="shared" si="143"/>
        <v>0</v>
      </c>
      <c r="DF70" s="107">
        <f t="shared" si="144"/>
        <v>0</v>
      </c>
      <c r="DG70" s="107">
        <f t="shared" si="145"/>
        <v>0</v>
      </c>
      <c r="DH70" s="107">
        <f t="shared" si="146"/>
        <v>0</v>
      </c>
      <c r="DI70" s="107">
        <f t="shared" si="147"/>
        <v>0</v>
      </c>
      <c r="DJ70" s="107">
        <f t="shared" si="129"/>
        <v>0</v>
      </c>
      <c r="DK70" s="107">
        <f t="shared" si="130"/>
        <v>0</v>
      </c>
      <c r="DL70" s="107">
        <f t="shared" si="131"/>
        <v>0</v>
      </c>
      <c r="DM70" s="107">
        <f t="shared" si="110"/>
        <v>0</v>
      </c>
      <c r="DN70" s="107">
        <f t="shared" si="111"/>
        <v>0</v>
      </c>
      <c r="DO70" s="107">
        <f t="shared" si="151"/>
        <v>0</v>
      </c>
      <c r="DP70" s="107">
        <f t="shared" si="152"/>
        <v>0</v>
      </c>
      <c r="DQ70" s="107">
        <f t="shared" si="153"/>
        <v>0</v>
      </c>
      <c r="DR70" s="107">
        <f t="shared" si="154"/>
        <v>0</v>
      </c>
      <c r="DS70" s="107">
        <f t="shared" si="155"/>
        <v>0</v>
      </c>
      <c r="DT70" s="107">
        <f t="shared" si="156"/>
        <v>0</v>
      </c>
      <c r="DU70" s="107">
        <f t="shared" si="157"/>
        <v>0</v>
      </c>
      <c r="DV70" s="107">
        <f t="shared" si="158"/>
        <v>0</v>
      </c>
      <c r="DW70" s="107">
        <f t="shared" si="159"/>
        <v>0</v>
      </c>
      <c r="DX70" s="107">
        <f t="shared" si="160"/>
        <v>0</v>
      </c>
      <c r="DY70" s="107">
        <f t="shared" si="161"/>
        <v>0</v>
      </c>
      <c r="DZ70" s="107">
        <f t="shared" si="162"/>
        <v>0</v>
      </c>
      <c r="EA70" s="107">
        <f t="shared" si="163"/>
        <v>0</v>
      </c>
      <c r="EB70" s="107">
        <f t="shared" si="164"/>
        <v>0</v>
      </c>
      <c r="EC70" s="107">
        <f t="shared" si="165"/>
        <v>0</v>
      </c>
      <c r="ED70" s="107">
        <f t="shared" si="166"/>
        <v>0</v>
      </c>
      <c r="EE70" s="107">
        <f t="shared" si="148"/>
        <v>0</v>
      </c>
      <c r="EF70" s="107">
        <f t="shared" si="149"/>
        <v>0</v>
      </c>
      <c r="EG70" s="107">
        <f t="shared" si="150"/>
        <v>0</v>
      </c>
      <c r="EH70" s="107">
        <f t="shared" si="108"/>
        <v>0</v>
      </c>
      <c r="EI70" s="107">
        <f t="shared" si="108"/>
        <v>0</v>
      </c>
      <c r="EJ70" s="107">
        <f t="shared" si="108"/>
        <v>0</v>
      </c>
      <c r="EK70" s="107">
        <f t="shared" si="108"/>
        <v>0</v>
      </c>
      <c r="EL70" s="107">
        <f t="shared" si="108"/>
        <v>0</v>
      </c>
      <c r="EM70" s="107">
        <f t="shared" si="107"/>
        <v>0</v>
      </c>
      <c r="EN70" s="107">
        <f t="shared" si="107"/>
        <v>0</v>
      </c>
      <c r="EO70" s="107">
        <f t="shared" si="107"/>
        <v>0</v>
      </c>
      <c r="EP70" s="107">
        <f t="shared" si="107"/>
        <v>0</v>
      </c>
      <c r="EQ70" s="107">
        <f t="shared" si="107"/>
        <v>0</v>
      </c>
    </row>
    <row r="71" spans="2:147" x14ac:dyDescent="0.2">
      <c r="B71" s="126">
        <f t="shared" si="7"/>
        <v>1</v>
      </c>
      <c r="C71" s="126" t="str">
        <f t="shared" ca="1" si="58"/>
        <v/>
      </c>
      <c r="D71" s="126" t="str">
        <f t="shared" ca="1" si="51"/>
        <v/>
      </c>
      <c r="E71" s="126"/>
      <c r="F71" s="127" t="str">
        <f ca="1">OFFSET(prihlasky!$H$1,$CB71,0)</f>
        <v/>
      </c>
      <c r="G71" s="127" t="str">
        <f ca="1">IF(OFFSET(prihlasky!$B$1,$CB71,0)="","",(OFFSET(prihlasky!$B$1,$CB71,0)))</f>
        <v/>
      </c>
      <c r="H71" s="127">
        <f ca="1">OFFSET(prihlasky!$I$1,$CB71,0)</f>
        <v>0</v>
      </c>
      <c r="I71" s="127" t="str">
        <f ca="1">UPPER(OFFSET(prihlasky!$A$1,$CB71,0))</f>
        <v/>
      </c>
      <c r="J71" s="127">
        <f t="shared" si="52"/>
        <v>0</v>
      </c>
      <c r="K71" s="159">
        <f t="shared" si="61"/>
        <v>0</v>
      </c>
      <c r="L71" s="131">
        <f t="shared" ca="1" si="53"/>
        <v>0</v>
      </c>
      <c r="M71" s="130" t="str">
        <f ca="1">IF(OR(K71=0,ISERROR(MATCH(I71,TKoef!E:E,0))),"",MATCH(I71,TKoef!E:E,0)-1)</f>
        <v/>
      </c>
      <c r="N71" s="129" t="str">
        <f ca="1">IF(M71="","",OFFSET(TKoef!$B$1,M71,0))</f>
        <v/>
      </c>
      <c r="O71" s="22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61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71">
        <f t="shared" si="54"/>
        <v>0</v>
      </c>
      <c r="BZ71" s="26">
        <f t="shared" si="55"/>
        <v>0</v>
      </c>
      <c r="CB71" s="39">
        <v>63</v>
      </c>
      <c r="CC71" s="16">
        <f t="shared" si="62"/>
        <v>0</v>
      </c>
      <c r="CD71" s="51">
        <f t="shared" ca="1" si="167"/>
        <v>0</v>
      </c>
      <c r="CE71" s="51">
        <f t="shared" ca="1" si="167"/>
        <v>0</v>
      </c>
      <c r="CF71" s="51">
        <f t="shared" ca="1" si="167"/>
        <v>0</v>
      </c>
      <c r="CG71" s="51">
        <f t="shared" ca="1" si="56"/>
        <v>0</v>
      </c>
      <c r="CH71" s="51"/>
      <c r="CI71" s="195">
        <f t="shared" si="106"/>
        <v>0</v>
      </c>
      <c r="CJ71" s="195">
        <f t="shared" si="106"/>
        <v>0</v>
      </c>
      <c r="CK71" s="195">
        <f t="shared" si="106"/>
        <v>0</v>
      </c>
      <c r="CL71" s="195">
        <f t="shared" si="106"/>
        <v>0</v>
      </c>
      <c r="CM71" s="195">
        <f t="shared" si="106"/>
        <v>0</v>
      </c>
      <c r="CN71" s="195">
        <f t="shared" si="106"/>
        <v>0</v>
      </c>
      <c r="CO71" s="195">
        <f t="shared" si="106"/>
        <v>0</v>
      </c>
      <c r="CP71" s="195">
        <f t="shared" si="106"/>
        <v>0</v>
      </c>
      <c r="CQ71" s="195">
        <f t="shared" si="106"/>
        <v>0</v>
      </c>
      <c r="CR71" s="195">
        <f t="shared" si="106"/>
        <v>0</v>
      </c>
      <c r="CT71" s="107">
        <f t="shared" si="132"/>
        <v>0</v>
      </c>
      <c r="CU71" s="107">
        <f t="shared" si="133"/>
        <v>0</v>
      </c>
      <c r="CV71" s="107">
        <f t="shared" si="134"/>
        <v>0</v>
      </c>
      <c r="CW71" s="107">
        <f t="shared" si="135"/>
        <v>0</v>
      </c>
      <c r="CX71" s="107">
        <f t="shared" si="136"/>
        <v>0</v>
      </c>
      <c r="CY71" s="107">
        <f t="shared" si="137"/>
        <v>0</v>
      </c>
      <c r="CZ71" s="107">
        <f t="shared" si="138"/>
        <v>0</v>
      </c>
      <c r="DA71" s="107">
        <f t="shared" si="139"/>
        <v>0</v>
      </c>
      <c r="DB71" s="107">
        <f t="shared" si="140"/>
        <v>0</v>
      </c>
      <c r="DC71" s="107">
        <f t="shared" si="141"/>
        <v>0</v>
      </c>
      <c r="DD71" s="107">
        <f t="shared" si="142"/>
        <v>0</v>
      </c>
      <c r="DE71" s="107">
        <f t="shared" si="143"/>
        <v>0</v>
      </c>
      <c r="DF71" s="107">
        <f t="shared" si="144"/>
        <v>0</v>
      </c>
      <c r="DG71" s="107">
        <f t="shared" si="145"/>
        <v>0</v>
      </c>
      <c r="DH71" s="107">
        <f t="shared" si="146"/>
        <v>0</v>
      </c>
      <c r="DI71" s="107">
        <f t="shared" si="147"/>
        <v>0</v>
      </c>
      <c r="DJ71" s="107">
        <f t="shared" si="129"/>
        <v>0</v>
      </c>
      <c r="DK71" s="107">
        <f t="shared" si="130"/>
        <v>0</v>
      </c>
      <c r="DL71" s="107">
        <f t="shared" si="131"/>
        <v>0</v>
      </c>
      <c r="DM71" s="107">
        <f t="shared" si="110"/>
        <v>0</v>
      </c>
      <c r="DN71" s="107">
        <f t="shared" si="111"/>
        <v>0</v>
      </c>
      <c r="DO71" s="107">
        <f t="shared" si="151"/>
        <v>0</v>
      </c>
      <c r="DP71" s="107">
        <f t="shared" si="152"/>
        <v>0</v>
      </c>
      <c r="DQ71" s="107">
        <f t="shared" si="153"/>
        <v>0</v>
      </c>
      <c r="DR71" s="107">
        <f t="shared" si="154"/>
        <v>0</v>
      </c>
      <c r="DS71" s="107">
        <f t="shared" si="155"/>
        <v>0</v>
      </c>
      <c r="DT71" s="107">
        <f t="shared" si="156"/>
        <v>0</v>
      </c>
      <c r="DU71" s="107">
        <f t="shared" si="157"/>
        <v>0</v>
      </c>
      <c r="DV71" s="107">
        <f t="shared" si="158"/>
        <v>0</v>
      </c>
      <c r="DW71" s="107">
        <f t="shared" si="159"/>
        <v>0</v>
      </c>
      <c r="DX71" s="107">
        <f t="shared" si="160"/>
        <v>0</v>
      </c>
      <c r="DY71" s="107">
        <f t="shared" si="161"/>
        <v>0</v>
      </c>
      <c r="DZ71" s="107">
        <f t="shared" si="162"/>
        <v>0</v>
      </c>
      <c r="EA71" s="107">
        <f t="shared" si="163"/>
        <v>0</v>
      </c>
      <c r="EB71" s="107">
        <f t="shared" si="164"/>
        <v>0</v>
      </c>
      <c r="EC71" s="107">
        <f t="shared" si="165"/>
        <v>0</v>
      </c>
      <c r="ED71" s="107">
        <f t="shared" si="166"/>
        <v>0</v>
      </c>
      <c r="EE71" s="107">
        <f t="shared" si="148"/>
        <v>0</v>
      </c>
      <c r="EF71" s="107">
        <f t="shared" si="149"/>
        <v>0</v>
      </c>
      <c r="EG71" s="107">
        <f t="shared" si="150"/>
        <v>0</v>
      </c>
      <c r="EH71" s="107">
        <f t="shared" si="108"/>
        <v>0</v>
      </c>
      <c r="EI71" s="107">
        <f t="shared" si="108"/>
        <v>0</v>
      </c>
      <c r="EJ71" s="107">
        <f t="shared" si="108"/>
        <v>0</v>
      </c>
      <c r="EK71" s="107">
        <f t="shared" si="108"/>
        <v>0</v>
      </c>
      <c r="EL71" s="107">
        <f t="shared" si="108"/>
        <v>0</v>
      </c>
      <c r="EM71" s="107">
        <f t="shared" si="107"/>
        <v>0</v>
      </c>
      <c r="EN71" s="107">
        <f t="shared" si="107"/>
        <v>0</v>
      </c>
      <c r="EO71" s="107">
        <f t="shared" si="107"/>
        <v>0</v>
      </c>
      <c r="EP71" s="107">
        <f t="shared" si="107"/>
        <v>0</v>
      </c>
      <c r="EQ71" s="107">
        <f t="shared" si="107"/>
        <v>0</v>
      </c>
    </row>
    <row r="72" spans="2:147" x14ac:dyDescent="0.2">
      <c r="B72" s="126">
        <f t="shared" si="7"/>
        <v>1</v>
      </c>
      <c r="C72" s="126" t="str">
        <f t="shared" ca="1" si="58"/>
        <v/>
      </c>
      <c r="D72" s="126" t="str">
        <f t="shared" ca="1" si="51"/>
        <v/>
      </c>
      <c r="E72" s="126"/>
      <c r="F72" s="127" t="str">
        <f ca="1">OFFSET(prihlasky!$H$1,$CB72,0)</f>
        <v/>
      </c>
      <c r="G72" s="127" t="str">
        <f ca="1">IF(OFFSET(prihlasky!$B$1,$CB72,0)="","",(OFFSET(prihlasky!$B$1,$CB72,0)))</f>
        <v/>
      </c>
      <c r="H72" s="127">
        <f ca="1">OFFSET(prihlasky!$I$1,$CB72,0)</f>
        <v>0</v>
      </c>
      <c r="I72" s="127" t="str">
        <f ca="1">UPPER(OFFSET(prihlasky!$A$1,$CB72,0))</f>
        <v/>
      </c>
      <c r="J72" s="127">
        <f t="shared" si="52"/>
        <v>0</v>
      </c>
      <c r="K72" s="159">
        <f t="shared" si="61"/>
        <v>0</v>
      </c>
      <c r="L72" s="131">
        <f t="shared" ca="1" si="53"/>
        <v>0</v>
      </c>
      <c r="M72" s="130" t="str">
        <f ca="1">IF(OR(K72=0,ISERROR(MATCH(I72,TKoef!E:E,0))),"",MATCH(I72,TKoef!E:E,0)-1)</f>
        <v/>
      </c>
      <c r="N72" s="129" t="str">
        <f ca="1">IF(M72="","",OFFSET(TKoef!$B$1,M72,0))</f>
        <v/>
      </c>
      <c r="O72" s="22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61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71">
        <f t="shared" si="54"/>
        <v>0</v>
      </c>
      <c r="BZ72" s="26">
        <f t="shared" si="55"/>
        <v>0</v>
      </c>
      <c r="CB72" s="39">
        <v>64</v>
      </c>
      <c r="CC72" s="16">
        <f t="shared" si="62"/>
        <v>0</v>
      </c>
      <c r="CD72" s="51">
        <f t="shared" ca="1" si="167"/>
        <v>0</v>
      </c>
      <c r="CE72" s="51">
        <f t="shared" ca="1" si="167"/>
        <v>0</v>
      </c>
      <c r="CF72" s="51">
        <f t="shared" ca="1" si="167"/>
        <v>0</v>
      </c>
      <c r="CG72" s="51">
        <f t="shared" ca="1" si="56"/>
        <v>0</v>
      </c>
      <c r="CH72" s="51"/>
      <c r="CI72" s="195">
        <f t="shared" si="106"/>
        <v>0</v>
      </c>
      <c r="CJ72" s="195">
        <f t="shared" si="106"/>
        <v>0</v>
      </c>
      <c r="CK72" s="195">
        <f t="shared" si="106"/>
        <v>0</v>
      </c>
      <c r="CL72" s="195">
        <f t="shared" si="106"/>
        <v>0</v>
      </c>
      <c r="CM72" s="195">
        <f t="shared" si="106"/>
        <v>0</v>
      </c>
      <c r="CN72" s="195">
        <f t="shared" si="106"/>
        <v>0</v>
      </c>
      <c r="CO72" s="195">
        <f t="shared" si="106"/>
        <v>0</v>
      </c>
      <c r="CP72" s="195">
        <f t="shared" si="106"/>
        <v>0</v>
      </c>
      <c r="CQ72" s="195">
        <f t="shared" si="106"/>
        <v>0</v>
      </c>
      <c r="CR72" s="195">
        <f t="shared" si="106"/>
        <v>0</v>
      </c>
      <c r="CT72" s="107">
        <f t="shared" si="132"/>
        <v>0</v>
      </c>
      <c r="CU72" s="107">
        <f t="shared" si="133"/>
        <v>0</v>
      </c>
      <c r="CV72" s="107">
        <f t="shared" si="134"/>
        <v>0</v>
      </c>
      <c r="CW72" s="107">
        <f t="shared" si="135"/>
        <v>0</v>
      </c>
      <c r="CX72" s="107">
        <f t="shared" si="136"/>
        <v>0</v>
      </c>
      <c r="CY72" s="107">
        <f t="shared" si="137"/>
        <v>0</v>
      </c>
      <c r="CZ72" s="107">
        <f t="shared" si="138"/>
        <v>0</v>
      </c>
      <c r="DA72" s="107">
        <f t="shared" si="139"/>
        <v>0</v>
      </c>
      <c r="DB72" s="107">
        <f t="shared" si="140"/>
        <v>0</v>
      </c>
      <c r="DC72" s="107">
        <f t="shared" si="141"/>
        <v>0</v>
      </c>
      <c r="DD72" s="107">
        <f t="shared" si="142"/>
        <v>0</v>
      </c>
      <c r="DE72" s="107">
        <f t="shared" si="143"/>
        <v>0</v>
      </c>
      <c r="DF72" s="107">
        <f t="shared" si="144"/>
        <v>0</v>
      </c>
      <c r="DG72" s="107">
        <f t="shared" si="145"/>
        <v>0</v>
      </c>
      <c r="DH72" s="107">
        <f t="shared" si="146"/>
        <v>0</v>
      </c>
      <c r="DI72" s="107">
        <f t="shared" si="147"/>
        <v>0</v>
      </c>
      <c r="DJ72" s="107">
        <f t="shared" si="129"/>
        <v>0</v>
      </c>
      <c r="DK72" s="107">
        <f t="shared" si="130"/>
        <v>0</v>
      </c>
      <c r="DL72" s="107">
        <f t="shared" si="131"/>
        <v>0</v>
      </c>
      <c r="DM72" s="107">
        <f t="shared" si="110"/>
        <v>0</v>
      </c>
      <c r="DN72" s="107">
        <f t="shared" si="111"/>
        <v>0</v>
      </c>
      <c r="DO72" s="107">
        <f t="shared" si="151"/>
        <v>0</v>
      </c>
      <c r="DP72" s="107">
        <f t="shared" si="152"/>
        <v>0</v>
      </c>
      <c r="DQ72" s="107">
        <f t="shared" si="153"/>
        <v>0</v>
      </c>
      <c r="DR72" s="107">
        <f t="shared" si="154"/>
        <v>0</v>
      </c>
      <c r="DS72" s="107">
        <f t="shared" si="155"/>
        <v>0</v>
      </c>
      <c r="DT72" s="107">
        <f t="shared" si="156"/>
        <v>0</v>
      </c>
      <c r="DU72" s="107">
        <f t="shared" si="157"/>
        <v>0</v>
      </c>
      <c r="DV72" s="107">
        <f t="shared" si="158"/>
        <v>0</v>
      </c>
      <c r="DW72" s="107">
        <f t="shared" si="159"/>
        <v>0</v>
      </c>
      <c r="DX72" s="107">
        <f t="shared" si="160"/>
        <v>0</v>
      </c>
      <c r="DY72" s="107">
        <f t="shared" si="161"/>
        <v>0</v>
      </c>
      <c r="DZ72" s="107">
        <f t="shared" si="162"/>
        <v>0</v>
      </c>
      <c r="EA72" s="107">
        <f t="shared" si="163"/>
        <v>0</v>
      </c>
      <c r="EB72" s="107">
        <f t="shared" si="164"/>
        <v>0</v>
      </c>
      <c r="EC72" s="107">
        <f t="shared" si="165"/>
        <v>0</v>
      </c>
      <c r="ED72" s="107">
        <f t="shared" si="166"/>
        <v>0</v>
      </c>
      <c r="EE72" s="107">
        <f t="shared" si="148"/>
        <v>0</v>
      </c>
      <c r="EF72" s="107">
        <f t="shared" si="149"/>
        <v>0</v>
      </c>
      <c r="EG72" s="107">
        <f t="shared" si="150"/>
        <v>0</v>
      </c>
      <c r="EH72" s="107">
        <f t="shared" si="108"/>
        <v>0</v>
      </c>
      <c r="EI72" s="107">
        <f t="shared" si="108"/>
        <v>0</v>
      </c>
      <c r="EJ72" s="107">
        <f t="shared" si="108"/>
        <v>0</v>
      </c>
      <c r="EK72" s="107">
        <f t="shared" si="108"/>
        <v>0</v>
      </c>
      <c r="EL72" s="107">
        <f t="shared" si="108"/>
        <v>0</v>
      </c>
      <c r="EM72" s="107">
        <f t="shared" si="107"/>
        <v>0</v>
      </c>
      <c r="EN72" s="107">
        <f t="shared" si="107"/>
        <v>0</v>
      </c>
      <c r="EO72" s="107">
        <f t="shared" si="107"/>
        <v>0</v>
      </c>
      <c r="EP72" s="107">
        <f t="shared" si="107"/>
        <v>0</v>
      </c>
      <c r="EQ72" s="107">
        <f t="shared" si="107"/>
        <v>0</v>
      </c>
    </row>
    <row r="73" spans="2:147" x14ac:dyDescent="0.2">
      <c r="B73" s="126">
        <f t="shared" ref="B73:B128" si="168">RANK(CC73,$CC$9:$CC$133,0)</f>
        <v>1</v>
      </c>
      <c r="C73" s="126" t="str">
        <f t="shared" ca="1" si="58"/>
        <v/>
      </c>
      <c r="D73" s="126" t="str">
        <f t="shared" ca="1" si="51"/>
        <v/>
      </c>
      <c r="E73" s="126"/>
      <c r="F73" s="127" t="str">
        <f ca="1">OFFSET(prihlasky!$H$1,$CB73,0)</f>
        <v/>
      </c>
      <c r="G73" s="127" t="str">
        <f ca="1">IF(OFFSET(prihlasky!$B$1,$CB73,0)="","",(OFFSET(prihlasky!$B$1,$CB73,0)))</f>
        <v/>
      </c>
      <c r="H73" s="127">
        <f ca="1">OFFSET(prihlasky!$I$1,$CB73,0)</f>
        <v>0</v>
      </c>
      <c r="I73" s="127" t="str">
        <f ca="1">UPPER(OFFSET(prihlasky!$A$1,$CB73,0))</f>
        <v/>
      </c>
      <c r="J73" s="127">
        <f t="shared" si="52"/>
        <v>0</v>
      </c>
      <c r="K73" s="159">
        <f t="shared" si="61"/>
        <v>0</v>
      </c>
      <c r="L73" s="131">
        <f t="shared" ca="1" si="53"/>
        <v>0</v>
      </c>
      <c r="M73" s="130" t="str">
        <f ca="1">IF(OR(K73=0,ISERROR(MATCH(I73,TKoef!E:E,0))),"",MATCH(I73,TKoef!E:E,0)-1)</f>
        <v/>
      </c>
      <c r="N73" s="129" t="str">
        <f ca="1">IF(M73="","",OFFSET(TKoef!$B$1,M73,0))</f>
        <v/>
      </c>
      <c r="O73" s="22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  <c r="BD73" s="197"/>
      <c r="BE73" s="197"/>
      <c r="BF73" s="197"/>
      <c r="BG73" s="197"/>
      <c r="BH73" s="197"/>
      <c r="BI73" s="197"/>
      <c r="BJ73" s="197"/>
      <c r="BK73" s="197"/>
      <c r="BL73" s="197"/>
      <c r="BM73" s="197"/>
      <c r="BN73" s="61"/>
      <c r="BO73" s="160"/>
      <c r="BP73" s="160"/>
      <c r="BQ73" s="160"/>
      <c r="BR73" s="160"/>
      <c r="BS73" s="160"/>
      <c r="BT73" s="160"/>
      <c r="BU73" s="160"/>
      <c r="BV73" s="160"/>
      <c r="BW73" s="160"/>
      <c r="BX73" s="160"/>
      <c r="BY73" s="71">
        <f t="shared" si="54"/>
        <v>0</v>
      </c>
      <c r="BZ73" s="26">
        <f t="shared" si="55"/>
        <v>0</v>
      </c>
      <c r="CB73" s="39">
        <v>65</v>
      </c>
      <c r="CC73" s="16">
        <f t="shared" si="62"/>
        <v>0</v>
      </c>
      <c r="CD73" s="51">
        <f t="shared" ca="1" si="167"/>
        <v>0</v>
      </c>
      <c r="CE73" s="51">
        <f t="shared" ca="1" si="167"/>
        <v>0</v>
      </c>
      <c r="CF73" s="51">
        <f t="shared" ca="1" si="167"/>
        <v>0</v>
      </c>
      <c r="CG73" s="51">
        <f t="shared" ca="1" si="56"/>
        <v>0</v>
      </c>
      <c r="CH73" s="51"/>
      <c r="CI73" s="195">
        <f t="shared" si="106"/>
        <v>0</v>
      </c>
      <c r="CJ73" s="195">
        <f t="shared" si="106"/>
        <v>0</v>
      </c>
      <c r="CK73" s="195">
        <f t="shared" si="106"/>
        <v>0</v>
      </c>
      <c r="CL73" s="195">
        <f t="shared" si="106"/>
        <v>0</v>
      </c>
      <c r="CM73" s="195">
        <f t="shared" si="106"/>
        <v>0</v>
      </c>
      <c r="CN73" s="195">
        <f t="shared" si="106"/>
        <v>0</v>
      </c>
      <c r="CO73" s="195">
        <f t="shared" si="106"/>
        <v>0</v>
      </c>
      <c r="CP73" s="195">
        <f t="shared" si="106"/>
        <v>0</v>
      </c>
      <c r="CQ73" s="195">
        <f t="shared" si="106"/>
        <v>0</v>
      </c>
      <c r="CR73" s="195">
        <f t="shared" si="106"/>
        <v>0</v>
      </c>
      <c r="CT73" s="107">
        <f t="shared" si="132"/>
        <v>0</v>
      </c>
      <c r="CU73" s="107">
        <f t="shared" si="133"/>
        <v>0</v>
      </c>
      <c r="CV73" s="107">
        <f t="shared" si="134"/>
        <v>0</v>
      </c>
      <c r="CW73" s="107">
        <f t="shared" si="135"/>
        <v>0</v>
      </c>
      <c r="CX73" s="107">
        <f t="shared" si="136"/>
        <v>0</v>
      </c>
      <c r="CY73" s="107">
        <f t="shared" si="137"/>
        <v>0</v>
      </c>
      <c r="CZ73" s="107">
        <f t="shared" si="138"/>
        <v>0</v>
      </c>
      <c r="DA73" s="107">
        <f t="shared" si="139"/>
        <v>0</v>
      </c>
      <c r="DB73" s="107">
        <f t="shared" si="140"/>
        <v>0</v>
      </c>
      <c r="DC73" s="107">
        <f t="shared" si="141"/>
        <v>0</v>
      </c>
      <c r="DD73" s="107">
        <f t="shared" si="142"/>
        <v>0</v>
      </c>
      <c r="DE73" s="107">
        <f t="shared" si="143"/>
        <v>0</v>
      </c>
      <c r="DF73" s="107">
        <f t="shared" si="144"/>
        <v>0</v>
      </c>
      <c r="DG73" s="107">
        <f t="shared" si="145"/>
        <v>0</v>
      </c>
      <c r="DH73" s="107">
        <f t="shared" si="146"/>
        <v>0</v>
      </c>
      <c r="DI73" s="107">
        <f t="shared" si="147"/>
        <v>0</v>
      </c>
      <c r="DJ73" s="107">
        <f t="shared" si="129"/>
        <v>0</v>
      </c>
      <c r="DK73" s="107">
        <f t="shared" si="130"/>
        <v>0</v>
      </c>
      <c r="DL73" s="107">
        <f t="shared" si="131"/>
        <v>0</v>
      </c>
      <c r="DM73" s="107">
        <f t="shared" si="110"/>
        <v>0</v>
      </c>
      <c r="DN73" s="107">
        <f t="shared" si="111"/>
        <v>0</v>
      </c>
      <c r="DO73" s="107">
        <f t="shared" si="151"/>
        <v>0</v>
      </c>
      <c r="DP73" s="107">
        <f t="shared" si="152"/>
        <v>0</v>
      </c>
      <c r="DQ73" s="107">
        <f t="shared" si="153"/>
        <v>0</v>
      </c>
      <c r="DR73" s="107">
        <f t="shared" si="154"/>
        <v>0</v>
      </c>
      <c r="DS73" s="107">
        <f t="shared" si="155"/>
        <v>0</v>
      </c>
      <c r="DT73" s="107">
        <f t="shared" si="156"/>
        <v>0</v>
      </c>
      <c r="DU73" s="107">
        <f t="shared" si="157"/>
        <v>0</v>
      </c>
      <c r="DV73" s="107">
        <f t="shared" si="158"/>
        <v>0</v>
      </c>
      <c r="DW73" s="107">
        <f t="shared" si="159"/>
        <v>0</v>
      </c>
      <c r="DX73" s="107">
        <f t="shared" si="160"/>
        <v>0</v>
      </c>
      <c r="DY73" s="107">
        <f t="shared" si="161"/>
        <v>0</v>
      </c>
      <c r="DZ73" s="107">
        <f t="shared" si="162"/>
        <v>0</v>
      </c>
      <c r="EA73" s="107">
        <f t="shared" si="163"/>
        <v>0</v>
      </c>
      <c r="EB73" s="107">
        <f t="shared" si="164"/>
        <v>0</v>
      </c>
      <c r="EC73" s="107">
        <f t="shared" si="165"/>
        <v>0</v>
      </c>
      <c r="ED73" s="107">
        <f t="shared" si="166"/>
        <v>0</v>
      </c>
      <c r="EE73" s="107">
        <f t="shared" si="148"/>
        <v>0</v>
      </c>
      <c r="EF73" s="107">
        <f t="shared" si="149"/>
        <v>0</v>
      </c>
      <c r="EG73" s="107">
        <f t="shared" si="150"/>
        <v>0</v>
      </c>
      <c r="EH73" s="107">
        <f t="shared" si="108"/>
        <v>0</v>
      </c>
      <c r="EI73" s="107">
        <f t="shared" si="108"/>
        <v>0</v>
      </c>
      <c r="EJ73" s="107">
        <f t="shared" si="108"/>
        <v>0</v>
      </c>
      <c r="EK73" s="107">
        <f t="shared" si="108"/>
        <v>0</v>
      </c>
      <c r="EL73" s="107">
        <f t="shared" si="108"/>
        <v>0</v>
      </c>
      <c r="EM73" s="107">
        <f t="shared" si="107"/>
        <v>0</v>
      </c>
      <c r="EN73" s="107">
        <f t="shared" si="107"/>
        <v>0</v>
      </c>
      <c r="EO73" s="107">
        <f t="shared" si="107"/>
        <v>0</v>
      </c>
      <c r="EP73" s="107">
        <f t="shared" si="107"/>
        <v>0</v>
      </c>
      <c r="EQ73" s="107">
        <f t="shared" si="107"/>
        <v>0</v>
      </c>
    </row>
    <row r="74" spans="2:147" x14ac:dyDescent="0.2">
      <c r="B74" s="126">
        <f t="shared" si="168"/>
        <v>1</v>
      </c>
      <c r="C74" s="126" t="str">
        <f t="shared" ca="1" si="58"/>
        <v/>
      </c>
      <c r="D74" s="126" t="str">
        <f t="shared" ref="D74:D128" ca="1" si="169">IF($H74="J",RANK($CC74,$CF$9:$CF$133),"")</f>
        <v/>
      </c>
      <c r="E74" s="126"/>
      <c r="F74" s="127" t="str">
        <f ca="1">OFFSET(prihlasky!$H$1,$CB74,0)</f>
        <v/>
      </c>
      <c r="G74" s="127" t="str">
        <f ca="1">IF(OFFSET(prihlasky!$B$1,$CB74,0)="","",(OFFSET(prihlasky!$B$1,$CB74,0)))</f>
        <v/>
      </c>
      <c r="H74" s="127">
        <f ca="1">OFFSET(prihlasky!$I$1,$CB74,0)</f>
        <v>0</v>
      </c>
      <c r="I74" s="127" t="str">
        <f ca="1">UPPER(OFFSET(prihlasky!$A$1,$CB74,0))</f>
        <v/>
      </c>
      <c r="J74" s="127">
        <f t="shared" ref="J74:J128" si="170">+BZ74</f>
        <v>0</v>
      </c>
      <c r="K74" s="159">
        <f t="shared" si="61"/>
        <v>0</v>
      </c>
      <c r="L74" s="131">
        <f t="shared" ref="L74:L128" ca="1" si="171">IF(ISERROR($N$6),0,CG74*$N$6/$CG$4)</f>
        <v>0</v>
      </c>
      <c r="M74" s="130" t="str">
        <f ca="1">IF(OR(K74=0,ISERROR(MATCH(I74,TKoef!E:E,0))),"",MATCH(I74,TKoef!E:E,0)-1)</f>
        <v/>
      </c>
      <c r="N74" s="129" t="str">
        <f ca="1">IF(M74="","",OFFSET(TKoef!$B$1,M74,0))</f>
        <v/>
      </c>
      <c r="O74" s="22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  <c r="BD74" s="197"/>
      <c r="BE74" s="197"/>
      <c r="BF74" s="197"/>
      <c r="BG74" s="197"/>
      <c r="BH74" s="197"/>
      <c r="BI74" s="197"/>
      <c r="BJ74" s="197"/>
      <c r="BK74" s="197"/>
      <c r="BL74" s="197"/>
      <c r="BM74" s="197"/>
      <c r="BN74" s="61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71">
        <f t="shared" ref="BY74:BY128" si="172">SUM(CI74:CR74)</f>
        <v>0</v>
      </c>
      <c r="BZ74" s="26">
        <f t="shared" ref="BZ74:BZ128" si="173">SUM(CT74:ER74)</f>
        <v>0</v>
      </c>
      <c r="CB74" s="39">
        <v>66</v>
      </c>
      <c r="CC74" s="16">
        <f t="shared" si="62"/>
        <v>0</v>
      </c>
      <c r="CD74" s="51">
        <f t="shared" ca="1" si="167"/>
        <v>0</v>
      </c>
      <c r="CE74" s="51">
        <f t="shared" ca="1" si="167"/>
        <v>0</v>
      </c>
      <c r="CF74" s="51">
        <f t="shared" ca="1" si="167"/>
        <v>0</v>
      </c>
      <c r="CG74" s="51">
        <f t="shared" ref="CG74:CG128" ca="1" si="174">IF(I74&lt;"A",0,CC74)</f>
        <v>0</v>
      </c>
      <c r="CH74" s="51"/>
      <c r="CI74" s="195">
        <f t="shared" si="106"/>
        <v>0</v>
      </c>
      <c r="CJ74" s="195">
        <f t="shared" si="106"/>
        <v>0</v>
      </c>
      <c r="CK74" s="195">
        <f t="shared" si="106"/>
        <v>0</v>
      </c>
      <c r="CL74" s="195">
        <f t="shared" si="106"/>
        <v>0</v>
      </c>
      <c r="CM74" s="195">
        <f t="shared" si="106"/>
        <v>0</v>
      </c>
      <c r="CN74" s="195">
        <f t="shared" ref="CN74:CR124" si="175">IF(BT$7="",0,BT74)</f>
        <v>0</v>
      </c>
      <c r="CO74" s="195">
        <f t="shared" si="175"/>
        <v>0</v>
      </c>
      <c r="CP74" s="195">
        <f t="shared" si="175"/>
        <v>0</v>
      </c>
      <c r="CQ74" s="195">
        <f t="shared" si="175"/>
        <v>0</v>
      </c>
      <c r="CR74" s="195">
        <f t="shared" si="175"/>
        <v>0</v>
      </c>
      <c r="CT74" s="107">
        <f t="shared" si="132"/>
        <v>0</v>
      </c>
      <c r="CU74" s="107">
        <f t="shared" si="133"/>
        <v>0</v>
      </c>
      <c r="CV74" s="107">
        <f t="shared" si="134"/>
        <v>0</v>
      </c>
      <c r="CW74" s="107">
        <f t="shared" si="135"/>
        <v>0</v>
      </c>
      <c r="CX74" s="107">
        <f t="shared" si="136"/>
        <v>0</v>
      </c>
      <c r="CY74" s="107">
        <f t="shared" si="137"/>
        <v>0</v>
      </c>
      <c r="CZ74" s="107">
        <f t="shared" si="138"/>
        <v>0</v>
      </c>
      <c r="DA74" s="107">
        <f t="shared" si="139"/>
        <v>0</v>
      </c>
      <c r="DB74" s="107">
        <f t="shared" si="140"/>
        <v>0</v>
      </c>
      <c r="DC74" s="107">
        <f t="shared" si="141"/>
        <v>0</v>
      </c>
      <c r="DD74" s="107">
        <f t="shared" si="142"/>
        <v>0</v>
      </c>
      <c r="DE74" s="107">
        <f t="shared" si="143"/>
        <v>0</v>
      </c>
      <c r="DF74" s="107">
        <f t="shared" si="144"/>
        <v>0</v>
      </c>
      <c r="DG74" s="107">
        <f t="shared" si="145"/>
        <v>0</v>
      </c>
      <c r="DH74" s="107">
        <f t="shared" si="146"/>
        <v>0</v>
      </c>
      <c r="DI74" s="107">
        <f t="shared" si="147"/>
        <v>0</v>
      </c>
      <c r="DJ74" s="107">
        <f t="shared" si="129"/>
        <v>0</v>
      </c>
      <c r="DK74" s="107">
        <f t="shared" si="130"/>
        <v>0</v>
      </c>
      <c r="DL74" s="107">
        <f t="shared" si="131"/>
        <v>0</v>
      </c>
      <c r="DM74" s="107">
        <f t="shared" si="110"/>
        <v>0</v>
      </c>
      <c r="DN74" s="107">
        <f t="shared" si="111"/>
        <v>0</v>
      </c>
      <c r="DO74" s="107">
        <f t="shared" si="151"/>
        <v>0</v>
      </c>
      <c r="DP74" s="107">
        <f t="shared" si="152"/>
        <v>0</v>
      </c>
      <c r="DQ74" s="107">
        <f t="shared" si="153"/>
        <v>0</v>
      </c>
      <c r="DR74" s="107">
        <f t="shared" si="154"/>
        <v>0</v>
      </c>
      <c r="DS74" s="107">
        <f t="shared" si="155"/>
        <v>0</v>
      </c>
      <c r="DT74" s="107">
        <f t="shared" si="156"/>
        <v>0</v>
      </c>
      <c r="DU74" s="107">
        <f t="shared" si="157"/>
        <v>0</v>
      </c>
      <c r="DV74" s="107">
        <f t="shared" si="158"/>
        <v>0</v>
      </c>
      <c r="DW74" s="107">
        <f t="shared" si="159"/>
        <v>0</v>
      </c>
      <c r="DX74" s="107">
        <f t="shared" si="160"/>
        <v>0</v>
      </c>
      <c r="DY74" s="107">
        <f t="shared" si="161"/>
        <v>0</v>
      </c>
      <c r="DZ74" s="107">
        <f t="shared" si="162"/>
        <v>0</v>
      </c>
      <c r="EA74" s="107">
        <f t="shared" si="163"/>
        <v>0</v>
      </c>
      <c r="EB74" s="107">
        <f t="shared" si="164"/>
        <v>0</v>
      </c>
      <c r="EC74" s="107">
        <f t="shared" si="165"/>
        <v>0</v>
      </c>
      <c r="ED74" s="107">
        <f t="shared" si="166"/>
        <v>0</v>
      </c>
      <c r="EE74" s="107">
        <f t="shared" si="148"/>
        <v>0</v>
      </c>
      <c r="EF74" s="107">
        <f t="shared" si="149"/>
        <v>0</v>
      </c>
      <c r="EG74" s="107">
        <f t="shared" si="150"/>
        <v>0</v>
      </c>
      <c r="EH74" s="107">
        <f t="shared" si="108"/>
        <v>0</v>
      </c>
      <c r="EI74" s="107">
        <f t="shared" si="108"/>
        <v>0</v>
      </c>
      <c r="EJ74" s="107">
        <f t="shared" si="108"/>
        <v>0</v>
      </c>
      <c r="EK74" s="107">
        <f t="shared" si="108"/>
        <v>0</v>
      </c>
      <c r="EL74" s="107">
        <f t="shared" si="108"/>
        <v>0</v>
      </c>
      <c r="EM74" s="107">
        <f t="shared" si="107"/>
        <v>0</v>
      </c>
      <c r="EN74" s="107">
        <f t="shared" si="107"/>
        <v>0</v>
      </c>
      <c r="EO74" s="107">
        <f t="shared" si="107"/>
        <v>0</v>
      </c>
      <c r="EP74" s="107">
        <f t="shared" si="107"/>
        <v>0</v>
      </c>
      <c r="EQ74" s="107">
        <f t="shared" si="107"/>
        <v>0</v>
      </c>
    </row>
    <row r="75" spans="2:147" x14ac:dyDescent="0.2">
      <c r="B75" s="126">
        <f t="shared" si="168"/>
        <v>1</v>
      </c>
      <c r="C75" s="126" t="str">
        <f t="shared" ref="C75:C128" ca="1" si="176">IF(OR($H75="O",$H75="P"),RANK($CC75,$CD$9:$CE$133),"")</f>
        <v/>
      </c>
      <c r="D75" s="126" t="str">
        <f t="shared" ca="1" si="169"/>
        <v/>
      </c>
      <c r="E75" s="126"/>
      <c r="F75" s="127" t="str">
        <f ca="1">OFFSET(prihlasky!$H$1,$CB75,0)</f>
        <v/>
      </c>
      <c r="G75" s="127" t="str">
        <f ca="1">IF(OFFSET(prihlasky!$B$1,$CB75,0)="","",(OFFSET(prihlasky!$B$1,$CB75,0)))</f>
        <v/>
      </c>
      <c r="H75" s="127">
        <f ca="1">OFFSET(prihlasky!$I$1,$CB75,0)</f>
        <v>0</v>
      </c>
      <c r="I75" s="127" t="str">
        <f ca="1">UPPER(OFFSET(prihlasky!$A$1,$CB75,0))</f>
        <v/>
      </c>
      <c r="J75" s="127">
        <f t="shared" si="170"/>
        <v>0</v>
      </c>
      <c r="K75" s="159">
        <f t="shared" si="61"/>
        <v>0</v>
      </c>
      <c r="L75" s="131">
        <f t="shared" ca="1" si="171"/>
        <v>0</v>
      </c>
      <c r="M75" s="130" t="str">
        <f ca="1">IF(OR(K75=0,ISERROR(MATCH(I75,TKoef!E:E,0))),"",MATCH(I75,TKoef!E:E,0)-1)</f>
        <v/>
      </c>
      <c r="N75" s="129" t="str">
        <f ca="1">IF(M75="","",OFFSET(TKoef!$B$1,M75,0))</f>
        <v/>
      </c>
      <c r="O75" s="22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61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71">
        <f t="shared" si="172"/>
        <v>0</v>
      </c>
      <c r="BZ75" s="26">
        <f t="shared" si="173"/>
        <v>0</v>
      </c>
      <c r="CB75" s="39">
        <v>67</v>
      </c>
      <c r="CC75" s="16">
        <f t="shared" si="62"/>
        <v>0</v>
      </c>
      <c r="CD75" s="51">
        <f t="shared" ca="1" si="167"/>
        <v>0</v>
      </c>
      <c r="CE75" s="51">
        <f t="shared" ca="1" si="167"/>
        <v>0</v>
      </c>
      <c r="CF75" s="51">
        <f t="shared" ca="1" si="167"/>
        <v>0</v>
      </c>
      <c r="CG75" s="51">
        <f t="shared" ca="1" si="174"/>
        <v>0</v>
      </c>
      <c r="CH75" s="51"/>
      <c r="CI75" s="195">
        <f t="shared" ref="CI75:CM125" si="177">IF(BO$7="",0,BO75)</f>
        <v>0</v>
      </c>
      <c r="CJ75" s="195">
        <f t="shared" si="177"/>
        <v>0</v>
      </c>
      <c r="CK75" s="195">
        <f t="shared" si="177"/>
        <v>0</v>
      </c>
      <c r="CL75" s="195">
        <f t="shared" si="177"/>
        <v>0</v>
      </c>
      <c r="CM75" s="195">
        <f t="shared" si="177"/>
        <v>0</v>
      </c>
      <c r="CN75" s="195">
        <f t="shared" si="175"/>
        <v>0</v>
      </c>
      <c r="CO75" s="195">
        <f t="shared" si="175"/>
        <v>0</v>
      </c>
      <c r="CP75" s="195">
        <f t="shared" si="175"/>
        <v>0</v>
      </c>
      <c r="CQ75" s="195">
        <f t="shared" si="175"/>
        <v>0</v>
      </c>
      <c r="CR75" s="195">
        <f t="shared" si="175"/>
        <v>0</v>
      </c>
      <c r="CT75" s="107">
        <f t="shared" si="132"/>
        <v>0</v>
      </c>
      <c r="CU75" s="107">
        <f t="shared" si="133"/>
        <v>0</v>
      </c>
      <c r="CV75" s="107">
        <f t="shared" si="134"/>
        <v>0</v>
      </c>
      <c r="CW75" s="107">
        <f t="shared" si="135"/>
        <v>0</v>
      </c>
      <c r="CX75" s="107">
        <f t="shared" si="136"/>
        <v>0</v>
      </c>
      <c r="CY75" s="107">
        <f t="shared" si="137"/>
        <v>0</v>
      </c>
      <c r="CZ75" s="107">
        <f t="shared" si="138"/>
        <v>0</v>
      </c>
      <c r="DA75" s="107">
        <f t="shared" si="139"/>
        <v>0</v>
      </c>
      <c r="DB75" s="107">
        <f t="shared" si="140"/>
        <v>0</v>
      </c>
      <c r="DC75" s="107">
        <f t="shared" si="141"/>
        <v>0</v>
      </c>
      <c r="DD75" s="107">
        <f t="shared" si="142"/>
        <v>0</v>
      </c>
      <c r="DE75" s="107">
        <f t="shared" si="143"/>
        <v>0</v>
      </c>
      <c r="DF75" s="107">
        <f t="shared" si="144"/>
        <v>0</v>
      </c>
      <c r="DG75" s="107">
        <f t="shared" si="145"/>
        <v>0</v>
      </c>
      <c r="DH75" s="107">
        <f t="shared" si="146"/>
        <v>0</v>
      </c>
      <c r="DI75" s="107">
        <f t="shared" si="147"/>
        <v>0</v>
      </c>
      <c r="DJ75" s="107">
        <f t="shared" si="129"/>
        <v>0</v>
      </c>
      <c r="DK75" s="107">
        <f t="shared" si="130"/>
        <v>0</v>
      </c>
      <c r="DL75" s="107">
        <f t="shared" si="131"/>
        <v>0</v>
      </c>
      <c r="DM75" s="107">
        <f t="shared" si="110"/>
        <v>0</v>
      </c>
      <c r="DN75" s="107">
        <f t="shared" si="111"/>
        <v>0</v>
      </c>
      <c r="DO75" s="107">
        <f t="shared" si="151"/>
        <v>0</v>
      </c>
      <c r="DP75" s="107">
        <f t="shared" si="152"/>
        <v>0</v>
      </c>
      <c r="DQ75" s="107">
        <f t="shared" si="153"/>
        <v>0</v>
      </c>
      <c r="DR75" s="107">
        <f t="shared" si="154"/>
        <v>0</v>
      </c>
      <c r="DS75" s="107">
        <f t="shared" si="155"/>
        <v>0</v>
      </c>
      <c r="DT75" s="107">
        <f t="shared" si="156"/>
        <v>0</v>
      </c>
      <c r="DU75" s="107">
        <f t="shared" si="157"/>
        <v>0</v>
      </c>
      <c r="DV75" s="107">
        <f t="shared" si="158"/>
        <v>0</v>
      </c>
      <c r="DW75" s="107">
        <f t="shared" si="159"/>
        <v>0</v>
      </c>
      <c r="DX75" s="107">
        <f t="shared" si="160"/>
        <v>0</v>
      </c>
      <c r="DY75" s="107">
        <f t="shared" si="161"/>
        <v>0</v>
      </c>
      <c r="DZ75" s="107">
        <f t="shared" si="162"/>
        <v>0</v>
      </c>
      <c r="EA75" s="107">
        <f t="shared" si="163"/>
        <v>0</v>
      </c>
      <c r="EB75" s="107">
        <f t="shared" si="164"/>
        <v>0</v>
      </c>
      <c r="EC75" s="107">
        <f t="shared" si="165"/>
        <v>0</v>
      </c>
      <c r="ED75" s="107">
        <f t="shared" si="166"/>
        <v>0</v>
      </c>
      <c r="EE75" s="107">
        <f t="shared" si="148"/>
        <v>0</v>
      </c>
      <c r="EF75" s="107">
        <f t="shared" si="149"/>
        <v>0</v>
      </c>
      <c r="EG75" s="107">
        <f t="shared" si="150"/>
        <v>0</v>
      </c>
      <c r="EH75" s="107">
        <f t="shared" si="108"/>
        <v>0</v>
      </c>
      <c r="EI75" s="107">
        <f t="shared" si="108"/>
        <v>0</v>
      </c>
      <c r="EJ75" s="107">
        <f t="shared" si="108"/>
        <v>0</v>
      </c>
      <c r="EK75" s="107">
        <f t="shared" si="108"/>
        <v>0</v>
      </c>
      <c r="EL75" s="107">
        <f t="shared" si="108"/>
        <v>0</v>
      </c>
      <c r="EM75" s="107">
        <f t="shared" si="107"/>
        <v>0</v>
      </c>
      <c r="EN75" s="107">
        <f t="shared" si="107"/>
        <v>0</v>
      </c>
      <c r="EO75" s="107">
        <f t="shared" si="107"/>
        <v>0</v>
      </c>
      <c r="EP75" s="107">
        <f t="shared" si="107"/>
        <v>0</v>
      </c>
      <c r="EQ75" s="107">
        <f t="shared" si="107"/>
        <v>0</v>
      </c>
    </row>
    <row r="76" spans="2:147" x14ac:dyDescent="0.2">
      <c r="B76" s="126">
        <f t="shared" si="168"/>
        <v>1</v>
      </c>
      <c r="C76" s="126" t="str">
        <f t="shared" ca="1" si="176"/>
        <v/>
      </c>
      <c r="D76" s="126" t="str">
        <f t="shared" ca="1" si="169"/>
        <v/>
      </c>
      <c r="E76" s="126"/>
      <c r="F76" s="127" t="str">
        <f ca="1">OFFSET(prihlasky!$H$1,$CB76,0)</f>
        <v/>
      </c>
      <c r="G76" s="127" t="str">
        <f ca="1">IF(OFFSET(prihlasky!$B$1,$CB76,0)="","",(OFFSET(prihlasky!$B$1,$CB76,0)))</f>
        <v/>
      </c>
      <c r="H76" s="127">
        <f ca="1">OFFSET(prihlasky!$I$1,$CB76,0)</f>
        <v>0</v>
      </c>
      <c r="I76" s="127" t="str">
        <f ca="1">UPPER(OFFSET(prihlasky!$A$1,$CB76,0))</f>
        <v/>
      </c>
      <c r="J76" s="127">
        <f t="shared" si="170"/>
        <v>0</v>
      </c>
      <c r="K76" s="159">
        <f t="shared" si="61"/>
        <v>0</v>
      </c>
      <c r="L76" s="131">
        <f t="shared" ca="1" si="171"/>
        <v>0</v>
      </c>
      <c r="M76" s="130" t="str">
        <f ca="1">IF(OR(K76=0,ISERROR(MATCH(I76,TKoef!E:E,0))),"",MATCH(I76,TKoef!E:E,0)-1)</f>
        <v/>
      </c>
      <c r="N76" s="129" t="str">
        <f ca="1">IF(M76="","",OFFSET(TKoef!$B$1,M76,0))</f>
        <v/>
      </c>
      <c r="O76" s="22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  <c r="BD76" s="197"/>
      <c r="BE76" s="197"/>
      <c r="BF76" s="197"/>
      <c r="BG76" s="197"/>
      <c r="BH76" s="197"/>
      <c r="BI76" s="197"/>
      <c r="BJ76" s="197"/>
      <c r="BK76" s="197"/>
      <c r="BL76" s="197"/>
      <c r="BM76" s="197"/>
      <c r="BN76" s="61"/>
      <c r="BO76" s="160"/>
      <c r="BP76" s="160"/>
      <c r="BQ76" s="160"/>
      <c r="BR76" s="160"/>
      <c r="BS76" s="160"/>
      <c r="BT76" s="160"/>
      <c r="BU76" s="160"/>
      <c r="BV76" s="160"/>
      <c r="BW76" s="160"/>
      <c r="BX76" s="160"/>
      <c r="BY76" s="71">
        <f t="shared" si="172"/>
        <v>0</v>
      </c>
      <c r="BZ76" s="26">
        <f t="shared" si="173"/>
        <v>0</v>
      </c>
      <c r="CB76" s="39">
        <v>68</v>
      </c>
      <c r="CC76" s="16">
        <f t="shared" si="62"/>
        <v>0</v>
      </c>
      <c r="CD76" s="51">
        <f t="shared" ca="1" si="167"/>
        <v>0</v>
      </c>
      <c r="CE76" s="51">
        <f t="shared" ca="1" si="167"/>
        <v>0</v>
      </c>
      <c r="CF76" s="51">
        <f t="shared" ca="1" si="167"/>
        <v>0</v>
      </c>
      <c r="CG76" s="51">
        <f t="shared" ca="1" si="174"/>
        <v>0</v>
      </c>
      <c r="CH76" s="51"/>
      <c r="CI76" s="195">
        <f t="shared" si="177"/>
        <v>0</v>
      </c>
      <c r="CJ76" s="195">
        <f t="shared" si="177"/>
        <v>0</v>
      </c>
      <c r="CK76" s="195">
        <f t="shared" si="177"/>
        <v>0</v>
      </c>
      <c r="CL76" s="195">
        <f t="shared" si="177"/>
        <v>0</v>
      </c>
      <c r="CM76" s="195">
        <f t="shared" si="177"/>
        <v>0</v>
      </c>
      <c r="CN76" s="195">
        <f t="shared" si="175"/>
        <v>0</v>
      </c>
      <c r="CO76" s="195">
        <f t="shared" si="175"/>
        <v>0</v>
      </c>
      <c r="CP76" s="195">
        <f t="shared" si="175"/>
        <v>0</v>
      </c>
      <c r="CQ76" s="195">
        <f t="shared" si="175"/>
        <v>0</v>
      </c>
      <c r="CR76" s="195">
        <f t="shared" si="175"/>
        <v>0</v>
      </c>
      <c r="CT76" s="107">
        <f t="shared" si="132"/>
        <v>0</v>
      </c>
      <c r="CU76" s="107">
        <f t="shared" si="133"/>
        <v>0</v>
      </c>
      <c r="CV76" s="107">
        <f t="shared" si="134"/>
        <v>0</v>
      </c>
      <c r="CW76" s="107">
        <f t="shared" si="135"/>
        <v>0</v>
      </c>
      <c r="CX76" s="107">
        <f t="shared" si="136"/>
        <v>0</v>
      </c>
      <c r="CY76" s="107">
        <f t="shared" si="137"/>
        <v>0</v>
      </c>
      <c r="CZ76" s="107">
        <f t="shared" si="138"/>
        <v>0</v>
      </c>
      <c r="DA76" s="107">
        <f t="shared" si="139"/>
        <v>0</v>
      </c>
      <c r="DB76" s="107">
        <f t="shared" si="140"/>
        <v>0</v>
      </c>
      <c r="DC76" s="107">
        <f t="shared" si="141"/>
        <v>0</v>
      </c>
      <c r="DD76" s="107">
        <f t="shared" si="142"/>
        <v>0</v>
      </c>
      <c r="DE76" s="107">
        <f t="shared" si="143"/>
        <v>0</v>
      </c>
      <c r="DF76" s="107">
        <f t="shared" si="144"/>
        <v>0</v>
      </c>
      <c r="DG76" s="107">
        <f t="shared" si="145"/>
        <v>0</v>
      </c>
      <c r="DH76" s="107">
        <f t="shared" si="146"/>
        <v>0</v>
      </c>
      <c r="DI76" s="107">
        <f t="shared" si="147"/>
        <v>0</v>
      </c>
      <c r="DJ76" s="107">
        <f t="shared" si="129"/>
        <v>0</v>
      </c>
      <c r="DK76" s="107">
        <f t="shared" si="130"/>
        <v>0</v>
      </c>
      <c r="DL76" s="107">
        <f t="shared" si="131"/>
        <v>0</v>
      </c>
      <c r="DM76" s="107">
        <f t="shared" si="110"/>
        <v>0</v>
      </c>
      <c r="DN76" s="107">
        <f t="shared" si="111"/>
        <v>0</v>
      </c>
      <c r="DO76" s="107">
        <f t="shared" si="151"/>
        <v>0</v>
      </c>
      <c r="DP76" s="107">
        <f t="shared" si="152"/>
        <v>0</v>
      </c>
      <c r="DQ76" s="107">
        <f t="shared" si="153"/>
        <v>0</v>
      </c>
      <c r="DR76" s="107">
        <f t="shared" si="154"/>
        <v>0</v>
      </c>
      <c r="DS76" s="107">
        <f t="shared" si="155"/>
        <v>0</v>
      </c>
      <c r="DT76" s="107">
        <f t="shared" si="156"/>
        <v>0</v>
      </c>
      <c r="DU76" s="107">
        <f t="shared" si="157"/>
        <v>0</v>
      </c>
      <c r="DV76" s="107">
        <f t="shared" si="158"/>
        <v>0</v>
      </c>
      <c r="DW76" s="107">
        <f t="shared" si="159"/>
        <v>0</v>
      </c>
      <c r="DX76" s="107">
        <f t="shared" si="160"/>
        <v>0</v>
      </c>
      <c r="DY76" s="107">
        <f t="shared" si="161"/>
        <v>0</v>
      </c>
      <c r="DZ76" s="107">
        <f t="shared" si="162"/>
        <v>0</v>
      </c>
      <c r="EA76" s="107">
        <f t="shared" si="163"/>
        <v>0</v>
      </c>
      <c r="EB76" s="107">
        <f t="shared" si="164"/>
        <v>0</v>
      </c>
      <c r="EC76" s="107">
        <f t="shared" si="165"/>
        <v>0</v>
      </c>
      <c r="ED76" s="107">
        <f t="shared" si="166"/>
        <v>0</v>
      </c>
      <c r="EE76" s="107">
        <f t="shared" si="148"/>
        <v>0</v>
      </c>
      <c r="EF76" s="107">
        <f t="shared" si="149"/>
        <v>0</v>
      </c>
      <c r="EG76" s="107">
        <f t="shared" si="150"/>
        <v>0</v>
      </c>
      <c r="EH76" s="107">
        <f t="shared" si="108"/>
        <v>0</v>
      </c>
      <c r="EI76" s="107">
        <f t="shared" si="108"/>
        <v>0</v>
      </c>
      <c r="EJ76" s="107">
        <f t="shared" si="108"/>
        <v>0</v>
      </c>
      <c r="EK76" s="107">
        <f t="shared" si="108"/>
        <v>0</v>
      </c>
      <c r="EL76" s="107">
        <f t="shared" si="108"/>
        <v>0</v>
      </c>
      <c r="EM76" s="107">
        <f t="shared" si="107"/>
        <v>0</v>
      </c>
      <c r="EN76" s="107">
        <f t="shared" si="107"/>
        <v>0</v>
      </c>
      <c r="EO76" s="107">
        <f t="shared" si="107"/>
        <v>0</v>
      </c>
      <c r="EP76" s="107">
        <f t="shared" si="107"/>
        <v>0</v>
      </c>
      <c r="EQ76" s="107">
        <f t="shared" si="107"/>
        <v>0</v>
      </c>
    </row>
    <row r="77" spans="2:147" x14ac:dyDescent="0.2">
      <c r="B77" s="126">
        <f t="shared" si="168"/>
        <v>1</v>
      </c>
      <c r="C77" s="126" t="str">
        <f t="shared" ca="1" si="176"/>
        <v/>
      </c>
      <c r="D77" s="126" t="str">
        <f t="shared" ca="1" si="169"/>
        <v/>
      </c>
      <c r="E77" s="126"/>
      <c r="F77" s="127" t="str">
        <f ca="1">OFFSET(prihlasky!$H$1,$CB77,0)</f>
        <v/>
      </c>
      <c r="G77" s="127" t="str">
        <f ca="1">IF(OFFSET(prihlasky!$B$1,$CB77,0)="","",(OFFSET(prihlasky!$B$1,$CB77,0)))</f>
        <v/>
      </c>
      <c r="H77" s="127">
        <f ca="1">OFFSET(prihlasky!$I$1,$CB77,0)</f>
        <v>0</v>
      </c>
      <c r="I77" s="127" t="str">
        <f ca="1">UPPER(OFFSET(prihlasky!$A$1,$CB77,0))</f>
        <v/>
      </c>
      <c r="J77" s="127">
        <f t="shared" si="170"/>
        <v>0</v>
      </c>
      <c r="K77" s="159">
        <f t="shared" si="61"/>
        <v>0</v>
      </c>
      <c r="L77" s="131">
        <f t="shared" ca="1" si="171"/>
        <v>0</v>
      </c>
      <c r="M77" s="130" t="str">
        <f ca="1">IF(OR(K77=0,ISERROR(MATCH(I77,TKoef!E:E,0))),"",MATCH(I77,TKoef!E:E,0)-1)</f>
        <v/>
      </c>
      <c r="N77" s="129" t="str">
        <f ca="1">IF(M77="","",OFFSET(TKoef!$B$1,M77,0))</f>
        <v/>
      </c>
      <c r="O77" s="22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  <c r="BD77" s="197"/>
      <c r="BE77" s="197"/>
      <c r="BF77" s="197"/>
      <c r="BG77" s="197"/>
      <c r="BH77" s="197"/>
      <c r="BI77" s="197"/>
      <c r="BJ77" s="197"/>
      <c r="BK77" s="197"/>
      <c r="BL77" s="197"/>
      <c r="BM77" s="197"/>
      <c r="BN77" s="61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71">
        <f t="shared" si="172"/>
        <v>0</v>
      </c>
      <c r="BZ77" s="26">
        <f t="shared" si="173"/>
        <v>0</v>
      </c>
      <c r="CB77" s="39">
        <v>69</v>
      </c>
      <c r="CC77" s="16">
        <f t="shared" si="62"/>
        <v>0</v>
      </c>
      <c r="CD77" s="51">
        <f t="shared" ca="1" si="167"/>
        <v>0</v>
      </c>
      <c r="CE77" s="51">
        <f t="shared" ca="1" si="167"/>
        <v>0</v>
      </c>
      <c r="CF77" s="51">
        <f t="shared" ca="1" si="167"/>
        <v>0</v>
      </c>
      <c r="CG77" s="51">
        <f t="shared" ca="1" si="174"/>
        <v>0</v>
      </c>
      <c r="CH77" s="51"/>
      <c r="CI77" s="195">
        <f t="shared" si="177"/>
        <v>0</v>
      </c>
      <c r="CJ77" s="195">
        <f t="shared" si="177"/>
        <v>0</v>
      </c>
      <c r="CK77" s="195">
        <f t="shared" si="177"/>
        <v>0</v>
      </c>
      <c r="CL77" s="195">
        <f t="shared" si="177"/>
        <v>0</v>
      </c>
      <c r="CM77" s="195">
        <f t="shared" si="177"/>
        <v>0</v>
      </c>
      <c r="CN77" s="195">
        <f t="shared" si="175"/>
        <v>0</v>
      </c>
      <c r="CO77" s="195">
        <f t="shared" si="175"/>
        <v>0</v>
      </c>
      <c r="CP77" s="195">
        <f t="shared" si="175"/>
        <v>0</v>
      </c>
      <c r="CQ77" s="195">
        <f t="shared" si="175"/>
        <v>0</v>
      </c>
      <c r="CR77" s="195">
        <f t="shared" si="175"/>
        <v>0</v>
      </c>
      <c r="CT77" s="107">
        <f t="shared" si="132"/>
        <v>0</v>
      </c>
      <c r="CU77" s="107">
        <f t="shared" si="133"/>
        <v>0</v>
      </c>
      <c r="CV77" s="107">
        <f t="shared" si="134"/>
        <v>0</v>
      </c>
      <c r="CW77" s="107">
        <f t="shared" si="135"/>
        <v>0</v>
      </c>
      <c r="CX77" s="107">
        <f t="shared" si="136"/>
        <v>0</v>
      </c>
      <c r="CY77" s="107">
        <f t="shared" si="137"/>
        <v>0</v>
      </c>
      <c r="CZ77" s="107">
        <f t="shared" si="138"/>
        <v>0</v>
      </c>
      <c r="DA77" s="107">
        <f t="shared" si="139"/>
        <v>0</v>
      </c>
      <c r="DB77" s="107">
        <f t="shared" si="140"/>
        <v>0</v>
      </c>
      <c r="DC77" s="107">
        <f t="shared" si="141"/>
        <v>0</v>
      </c>
      <c r="DD77" s="107">
        <f t="shared" si="142"/>
        <v>0</v>
      </c>
      <c r="DE77" s="107">
        <f t="shared" si="143"/>
        <v>0</v>
      </c>
      <c r="DF77" s="107">
        <f t="shared" si="144"/>
        <v>0</v>
      </c>
      <c r="DG77" s="107">
        <f t="shared" si="145"/>
        <v>0</v>
      </c>
      <c r="DH77" s="107">
        <f t="shared" si="146"/>
        <v>0</v>
      </c>
      <c r="DI77" s="107">
        <f t="shared" si="147"/>
        <v>0</v>
      </c>
      <c r="DJ77" s="107">
        <f t="shared" si="129"/>
        <v>0</v>
      </c>
      <c r="DK77" s="107">
        <f t="shared" si="130"/>
        <v>0</v>
      </c>
      <c r="DL77" s="107">
        <f t="shared" si="131"/>
        <v>0</v>
      </c>
      <c r="DM77" s="107">
        <f t="shared" si="110"/>
        <v>0</v>
      </c>
      <c r="DN77" s="107">
        <f t="shared" si="111"/>
        <v>0</v>
      </c>
      <c r="DO77" s="107">
        <f t="shared" si="151"/>
        <v>0</v>
      </c>
      <c r="DP77" s="107">
        <f t="shared" si="152"/>
        <v>0</v>
      </c>
      <c r="DQ77" s="107">
        <f t="shared" si="153"/>
        <v>0</v>
      </c>
      <c r="DR77" s="107">
        <f t="shared" si="154"/>
        <v>0</v>
      </c>
      <c r="DS77" s="107">
        <f t="shared" si="155"/>
        <v>0</v>
      </c>
      <c r="DT77" s="107">
        <f t="shared" si="156"/>
        <v>0</v>
      </c>
      <c r="DU77" s="107">
        <f t="shared" si="157"/>
        <v>0</v>
      </c>
      <c r="DV77" s="107">
        <f t="shared" si="158"/>
        <v>0</v>
      </c>
      <c r="DW77" s="107">
        <f t="shared" si="159"/>
        <v>0</v>
      </c>
      <c r="DX77" s="107">
        <f t="shared" si="160"/>
        <v>0</v>
      </c>
      <c r="DY77" s="107">
        <f t="shared" si="161"/>
        <v>0</v>
      </c>
      <c r="DZ77" s="107">
        <f t="shared" si="162"/>
        <v>0</v>
      </c>
      <c r="EA77" s="107">
        <f t="shared" si="163"/>
        <v>0</v>
      </c>
      <c r="EB77" s="107">
        <f t="shared" si="164"/>
        <v>0</v>
      </c>
      <c r="EC77" s="107">
        <f t="shared" si="165"/>
        <v>0</v>
      </c>
      <c r="ED77" s="107">
        <f t="shared" si="166"/>
        <v>0</v>
      </c>
      <c r="EE77" s="107">
        <f t="shared" si="148"/>
        <v>0</v>
      </c>
      <c r="EF77" s="107">
        <f t="shared" si="149"/>
        <v>0</v>
      </c>
      <c r="EG77" s="107">
        <f t="shared" si="150"/>
        <v>0</v>
      </c>
      <c r="EH77" s="107">
        <f t="shared" si="108"/>
        <v>0</v>
      </c>
      <c r="EI77" s="107">
        <f t="shared" si="108"/>
        <v>0</v>
      </c>
      <c r="EJ77" s="107">
        <f t="shared" si="108"/>
        <v>0</v>
      </c>
      <c r="EK77" s="107">
        <f t="shared" si="108"/>
        <v>0</v>
      </c>
      <c r="EL77" s="107">
        <f t="shared" si="108"/>
        <v>0</v>
      </c>
      <c r="EM77" s="107">
        <f t="shared" si="107"/>
        <v>0</v>
      </c>
      <c r="EN77" s="107">
        <f t="shared" si="107"/>
        <v>0</v>
      </c>
      <c r="EO77" s="107">
        <f t="shared" si="107"/>
        <v>0</v>
      </c>
      <c r="EP77" s="107">
        <f t="shared" si="107"/>
        <v>0</v>
      </c>
      <c r="EQ77" s="107">
        <f t="shared" si="107"/>
        <v>0</v>
      </c>
    </row>
    <row r="78" spans="2:147" x14ac:dyDescent="0.2">
      <c r="B78" s="126">
        <f t="shared" si="168"/>
        <v>1</v>
      </c>
      <c r="C78" s="126" t="str">
        <f t="shared" ca="1" si="176"/>
        <v/>
      </c>
      <c r="D78" s="126" t="str">
        <f t="shared" ca="1" si="169"/>
        <v/>
      </c>
      <c r="E78" s="126"/>
      <c r="F78" s="127" t="str">
        <f ca="1">OFFSET(prihlasky!$H$1,$CB78,0)</f>
        <v/>
      </c>
      <c r="G78" s="127" t="str">
        <f ca="1">IF(OFFSET(prihlasky!$B$1,$CB78,0)="","",(OFFSET(prihlasky!$B$1,$CB78,0)))</f>
        <v/>
      </c>
      <c r="H78" s="127">
        <f ca="1">OFFSET(prihlasky!$I$1,$CB78,0)</f>
        <v>0</v>
      </c>
      <c r="I78" s="127" t="str">
        <f ca="1">UPPER(OFFSET(prihlasky!$A$1,$CB78,0))</f>
        <v/>
      </c>
      <c r="J78" s="127">
        <f t="shared" si="170"/>
        <v>0</v>
      </c>
      <c r="K78" s="159">
        <f t="shared" si="61"/>
        <v>0</v>
      </c>
      <c r="L78" s="131">
        <f t="shared" ca="1" si="171"/>
        <v>0</v>
      </c>
      <c r="M78" s="130" t="str">
        <f ca="1">IF(OR(K78=0,ISERROR(MATCH(I78,TKoef!E:E,0))),"",MATCH(I78,TKoef!E:E,0)-1)</f>
        <v/>
      </c>
      <c r="N78" s="129" t="str">
        <f ca="1">IF(M78="","",OFFSET(TKoef!$B$1,M78,0))</f>
        <v/>
      </c>
      <c r="O78" s="22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  <c r="BD78" s="197"/>
      <c r="BE78" s="197"/>
      <c r="BF78" s="197"/>
      <c r="BG78" s="197"/>
      <c r="BH78" s="197"/>
      <c r="BI78" s="197"/>
      <c r="BJ78" s="197"/>
      <c r="BK78" s="197"/>
      <c r="BL78" s="197"/>
      <c r="BM78" s="197"/>
      <c r="BN78" s="61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71">
        <f t="shared" si="172"/>
        <v>0</v>
      </c>
      <c r="BZ78" s="26">
        <f t="shared" si="173"/>
        <v>0</v>
      </c>
      <c r="CB78" s="39">
        <v>70</v>
      </c>
      <c r="CC78" s="16">
        <f t="shared" si="62"/>
        <v>0</v>
      </c>
      <c r="CD78" s="51">
        <f t="shared" ca="1" si="167"/>
        <v>0</v>
      </c>
      <c r="CE78" s="51">
        <f t="shared" ca="1" si="167"/>
        <v>0</v>
      </c>
      <c r="CF78" s="51">
        <f t="shared" ca="1" si="167"/>
        <v>0</v>
      </c>
      <c r="CG78" s="51">
        <f t="shared" ca="1" si="174"/>
        <v>0</v>
      </c>
      <c r="CH78" s="51"/>
      <c r="CI78" s="195">
        <f t="shared" si="177"/>
        <v>0</v>
      </c>
      <c r="CJ78" s="195">
        <f t="shared" si="177"/>
        <v>0</v>
      </c>
      <c r="CK78" s="195">
        <f t="shared" si="177"/>
        <v>0</v>
      </c>
      <c r="CL78" s="195">
        <f t="shared" si="177"/>
        <v>0</v>
      </c>
      <c r="CM78" s="195">
        <f t="shared" si="177"/>
        <v>0</v>
      </c>
      <c r="CN78" s="195">
        <f t="shared" si="175"/>
        <v>0</v>
      </c>
      <c r="CO78" s="195">
        <f t="shared" si="175"/>
        <v>0</v>
      </c>
      <c r="CP78" s="195">
        <f t="shared" si="175"/>
        <v>0</v>
      </c>
      <c r="CQ78" s="195">
        <f t="shared" si="175"/>
        <v>0</v>
      </c>
      <c r="CR78" s="195">
        <f t="shared" si="175"/>
        <v>0</v>
      </c>
      <c r="CT78" s="107">
        <f t="shared" ref="CT78:CT109" si="178">IF(AND(P$7&lt;&gt;"",P$7=P78),1,0)</f>
        <v>0</v>
      </c>
      <c r="CU78" s="107">
        <f t="shared" ref="CU78:CU109" si="179">IF(AND(Q$7&lt;&gt;"",Q$7=Q78),1,0)</f>
        <v>0</v>
      </c>
      <c r="CV78" s="107">
        <f t="shared" ref="CV78:CV109" si="180">IF(AND(R$7&lt;&gt;"",R$7=R78),1,0)</f>
        <v>0</v>
      </c>
      <c r="CW78" s="107">
        <f t="shared" ref="CW78:CW100" si="181">IF(AND(S$7&lt;&gt;"",S$7=S78),1,0)</f>
        <v>0</v>
      </c>
      <c r="CX78" s="107">
        <f t="shared" ref="CX78:CX100" si="182">IF(AND(T$7&lt;&gt;"",T$7=T78),1,0)</f>
        <v>0</v>
      </c>
      <c r="CY78" s="107">
        <f t="shared" ref="CY78:CY100" si="183">IF(AND(U$7&lt;&gt;"",U$7=U78),1,0)</f>
        <v>0</v>
      </c>
      <c r="CZ78" s="107">
        <f t="shared" ref="CZ78:CZ100" si="184">IF(AND(V$7&lt;&gt;"",V$7=V78),1,0)</f>
        <v>0</v>
      </c>
      <c r="DA78" s="107">
        <f t="shared" ref="DA78:DA100" si="185">IF(AND(W$7&lt;&gt;"",W$7=W78),1,0)</f>
        <v>0</v>
      </c>
      <c r="DB78" s="107">
        <f t="shared" ref="DB78:DB100" si="186">IF(AND(X$7&lt;&gt;"",X$7=X78),1,0)</f>
        <v>0</v>
      </c>
      <c r="DC78" s="107">
        <f t="shared" ref="DC78:DC100" si="187">IF(AND(Y$7&lt;&gt;"",Y$7=Y78),1,0)</f>
        <v>0</v>
      </c>
      <c r="DD78" s="107">
        <f t="shared" ref="DD78:DD100" si="188">IF(AND(Z$7&lt;&gt;"",Z$7=Z78),1,0)</f>
        <v>0</v>
      </c>
      <c r="DE78" s="107">
        <f t="shared" ref="DE78:DE100" si="189">IF(AND(AA$7&lt;&gt;"",AA$7=AA78),1,0)</f>
        <v>0</v>
      </c>
      <c r="DF78" s="107">
        <f t="shared" ref="DF78:DF100" si="190">IF(AND(AB$7&lt;&gt;"",AB$7=AB78),1,0)</f>
        <v>0</v>
      </c>
      <c r="DG78" s="107">
        <f t="shared" ref="DG78:DG100" si="191">IF(AND(AC$7&lt;&gt;"",AC$7=AC78),1,0)</f>
        <v>0</v>
      </c>
      <c r="DH78" s="107">
        <f t="shared" si="146"/>
        <v>0</v>
      </c>
      <c r="DI78" s="107">
        <f t="shared" si="147"/>
        <v>0</v>
      </c>
      <c r="DJ78" s="107">
        <f t="shared" si="129"/>
        <v>0</v>
      </c>
      <c r="DK78" s="107">
        <f t="shared" si="130"/>
        <v>0</v>
      </c>
      <c r="DL78" s="107">
        <f t="shared" si="131"/>
        <v>0</v>
      </c>
      <c r="DM78" s="107">
        <f t="shared" si="110"/>
        <v>0</v>
      </c>
      <c r="DN78" s="107">
        <f t="shared" si="111"/>
        <v>0</v>
      </c>
      <c r="DO78" s="107">
        <f t="shared" si="151"/>
        <v>0</v>
      </c>
      <c r="DP78" s="107">
        <f t="shared" si="152"/>
        <v>0</v>
      </c>
      <c r="DQ78" s="107">
        <f t="shared" si="153"/>
        <v>0</v>
      </c>
      <c r="DR78" s="107">
        <f t="shared" si="154"/>
        <v>0</v>
      </c>
      <c r="DS78" s="107">
        <f t="shared" si="155"/>
        <v>0</v>
      </c>
      <c r="DT78" s="107">
        <f t="shared" si="156"/>
        <v>0</v>
      </c>
      <c r="DU78" s="107">
        <f t="shared" si="157"/>
        <v>0</v>
      </c>
      <c r="DV78" s="107">
        <f t="shared" si="158"/>
        <v>0</v>
      </c>
      <c r="DW78" s="107">
        <f t="shared" si="159"/>
        <v>0</v>
      </c>
      <c r="DX78" s="107">
        <f t="shared" si="160"/>
        <v>0</v>
      </c>
      <c r="DY78" s="107">
        <f t="shared" si="161"/>
        <v>0</v>
      </c>
      <c r="DZ78" s="107">
        <f t="shared" si="162"/>
        <v>0</v>
      </c>
      <c r="EA78" s="107">
        <f t="shared" si="163"/>
        <v>0</v>
      </c>
      <c r="EB78" s="107">
        <f t="shared" si="164"/>
        <v>0</v>
      </c>
      <c r="EC78" s="107">
        <f t="shared" si="165"/>
        <v>0</v>
      </c>
      <c r="ED78" s="107">
        <f t="shared" si="166"/>
        <v>0</v>
      </c>
      <c r="EE78" s="107">
        <f t="shared" si="148"/>
        <v>0</v>
      </c>
      <c r="EF78" s="107">
        <f t="shared" si="149"/>
        <v>0</v>
      </c>
      <c r="EG78" s="107">
        <f t="shared" si="150"/>
        <v>0</v>
      </c>
      <c r="EH78" s="107">
        <f t="shared" si="108"/>
        <v>0</v>
      </c>
      <c r="EI78" s="107">
        <f t="shared" si="108"/>
        <v>0</v>
      </c>
      <c r="EJ78" s="107">
        <f t="shared" si="108"/>
        <v>0</v>
      </c>
      <c r="EK78" s="107">
        <f t="shared" si="108"/>
        <v>0</v>
      </c>
      <c r="EL78" s="107">
        <f t="shared" si="108"/>
        <v>0</v>
      </c>
      <c r="EM78" s="107">
        <f t="shared" si="107"/>
        <v>0</v>
      </c>
      <c r="EN78" s="107">
        <f t="shared" si="107"/>
        <v>0</v>
      </c>
      <c r="EO78" s="107">
        <f t="shared" si="107"/>
        <v>0</v>
      </c>
      <c r="EP78" s="107">
        <f t="shared" si="107"/>
        <v>0</v>
      </c>
      <c r="EQ78" s="107">
        <f t="shared" si="107"/>
        <v>0</v>
      </c>
    </row>
    <row r="79" spans="2:147" x14ac:dyDescent="0.2">
      <c r="B79" s="126">
        <f t="shared" si="168"/>
        <v>1</v>
      </c>
      <c r="C79" s="126" t="str">
        <f t="shared" ca="1" si="176"/>
        <v/>
      </c>
      <c r="D79" s="126" t="str">
        <f t="shared" ca="1" si="169"/>
        <v/>
      </c>
      <c r="E79" s="126"/>
      <c r="F79" s="127" t="str">
        <f ca="1">OFFSET(prihlasky!$H$1,$CB79,0)</f>
        <v/>
      </c>
      <c r="G79" s="127" t="str">
        <f ca="1">IF(OFFSET(prihlasky!$B$1,$CB79,0)="","",(OFFSET(prihlasky!$B$1,$CB79,0)))</f>
        <v/>
      </c>
      <c r="H79" s="127">
        <f ca="1">OFFSET(prihlasky!$I$1,$CB79,0)</f>
        <v>0</v>
      </c>
      <c r="I79" s="127" t="str">
        <f ca="1">UPPER(OFFSET(prihlasky!$A$1,$CB79,0))</f>
        <v/>
      </c>
      <c r="J79" s="127">
        <f t="shared" si="170"/>
        <v>0</v>
      </c>
      <c r="K79" s="159">
        <f t="shared" si="61"/>
        <v>0</v>
      </c>
      <c r="L79" s="131">
        <f t="shared" ca="1" si="171"/>
        <v>0</v>
      </c>
      <c r="M79" s="130" t="str">
        <f ca="1">IF(OR(K79=0,ISERROR(MATCH(I79,TKoef!E:E,0))),"",MATCH(I79,TKoef!E:E,0)-1)</f>
        <v/>
      </c>
      <c r="N79" s="129" t="str">
        <f ca="1">IF(M79="","",OFFSET(TKoef!$B$1,M79,0))</f>
        <v/>
      </c>
      <c r="O79" s="22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  <c r="BD79" s="197"/>
      <c r="BE79" s="197"/>
      <c r="BF79" s="197"/>
      <c r="BG79" s="197"/>
      <c r="BH79" s="197"/>
      <c r="BI79" s="197"/>
      <c r="BJ79" s="197"/>
      <c r="BK79" s="197"/>
      <c r="BL79" s="197"/>
      <c r="BM79" s="197"/>
      <c r="BN79" s="61"/>
      <c r="BO79" s="160"/>
      <c r="BP79" s="160"/>
      <c r="BQ79" s="160"/>
      <c r="BR79" s="160"/>
      <c r="BS79" s="160"/>
      <c r="BT79" s="160"/>
      <c r="BU79" s="160"/>
      <c r="BV79" s="160"/>
      <c r="BW79" s="160"/>
      <c r="BX79" s="160"/>
      <c r="BY79" s="71">
        <f t="shared" si="172"/>
        <v>0</v>
      </c>
      <c r="BZ79" s="26">
        <f t="shared" si="173"/>
        <v>0</v>
      </c>
      <c r="CB79" s="39">
        <v>71</v>
      </c>
      <c r="CC79" s="16">
        <f t="shared" si="62"/>
        <v>0</v>
      </c>
      <c r="CD79" s="51">
        <f t="shared" ca="1" si="167"/>
        <v>0</v>
      </c>
      <c r="CE79" s="51">
        <f t="shared" ca="1" si="167"/>
        <v>0</v>
      </c>
      <c r="CF79" s="51">
        <f t="shared" ca="1" si="167"/>
        <v>0</v>
      </c>
      <c r="CG79" s="51">
        <f t="shared" ca="1" si="174"/>
        <v>0</v>
      </c>
      <c r="CH79" s="51"/>
      <c r="CI79" s="195">
        <f t="shared" si="177"/>
        <v>0</v>
      </c>
      <c r="CJ79" s="195">
        <f t="shared" si="177"/>
        <v>0</v>
      </c>
      <c r="CK79" s="195">
        <f t="shared" si="177"/>
        <v>0</v>
      </c>
      <c r="CL79" s="195">
        <f t="shared" si="177"/>
        <v>0</v>
      </c>
      <c r="CM79" s="195">
        <f t="shared" si="177"/>
        <v>0</v>
      </c>
      <c r="CN79" s="195">
        <f t="shared" si="175"/>
        <v>0</v>
      </c>
      <c r="CO79" s="195">
        <f t="shared" si="175"/>
        <v>0</v>
      </c>
      <c r="CP79" s="195">
        <f t="shared" si="175"/>
        <v>0</v>
      </c>
      <c r="CQ79" s="195">
        <f t="shared" si="175"/>
        <v>0</v>
      </c>
      <c r="CR79" s="195">
        <f t="shared" si="175"/>
        <v>0</v>
      </c>
      <c r="CT79" s="107">
        <f t="shared" si="178"/>
        <v>0</v>
      </c>
      <c r="CU79" s="107">
        <f t="shared" si="179"/>
        <v>0</v>
      </c>
      <c r="CV79" s="107">
        <f t="shared" si="180"/>
        <v>0</v>
      </c>
      <c r="CW79" s="107">
        <f t="shared" si="181"/>
        <v>0</v>
      </c>
      <c r="CX79" s="107">
        <f t="shared" si="182"/>
        <v>0</v>
      </c>
      <c r="CY79" s="107">
        <f t="shared" si="183"/>
        <v>0</v>
      </c>
      <c r="CZ79" s="107">
        <f t="shared" si="184"/>
        <v>0</v>
      </c>
      <c r="DA79" s="107">
        <f t="shared" si="185"/>
        <v>0</v>
      </c>
      <c r="DB79" s="107">
        <f t="shared" si="186"/>
        <v>0</v>
      </c>
      <c r="DC79" s="107">
        <f t="shared" si="187"/>
        <v>0</v>
      </c>
      <c r="DD79" s="107">
        <f t="shared" si="188"/>
        <v>0</v>
      </c>
      <c r="DE79" s="107">
        <f t="shared" si="189"/>
        <v>0</v>
      </c>
      <c r="DF79" s="107">
        <f t="shared" si="190"/>
        <v>0</v>
      </c>
      <c r="DG79" s="107">
        <f t="shared" si="191"/>
        <v>0</v>
      </c>
      <c r="DH79" s="107">
        <f t="shared" si="146"/>
        <v>0</v>
      </c>
      <c r="DI79" s="107">
        <f t="shared" si="147"/>
        <v>0</v>
      </c>
      <c r="DJ79" s="107">
        <f t="shared" si="129"/>
        <v>0</v>
      </c>
      <c r="DK79" s="107">
        <f t="shared" si="130"/>
        <v>0</v>
      </c>
      <c r="DL79" s="107">
        <f t="shared" si="131"/>
        <v>0</v>
      </c>
      <c r="DM79" s="107">
        <f t="shared" si="110"/>
        <v>0</v>
      </c>
      <c r="DN79" s="107">
        <f t="shared" si="111"/>
        <v>0</v>
      </c>
      <c r="DO79" s="107">
        <f t="shared" si="151"/>
        <v>0</v>
      </c>
      <c r="DP79" s="107">
        <f t="shared" si="152"/>
        <v>0</v>
      </c>
      <c r="DQ79" s="107">
        <f t="shared" si="153"/>
        <v>0</v>
      </c>
      <c r="DR79" s="107">
        <f t="shared" si="154"/>
        <v>0</v>
      </c>
      <c r="DS79" s="107">
        <f t="shared" si="155"/>
        <v>0</v>
      </c>
      <c r="DT79" s="107">
        <f t="shared" si="156"/>
        <v>0</v>
      </c>
      <c r="DU79" s="107">
        <f t="shared" si="157"/>
        <v>0</v>
      </c>
      <c r="DV79" s="107">
        <f t="shared" si="158"/>
        <v>0</v>
      </c>
      <c r="DW79" s="107">
        <f t="shared" si="159"/>
        <v>0</v>
      </c>
      <c r="DX79" s="107">
        <f t="shared" si="160"/>
        <v>0</v>
      </c>
      <c r="DY79" s="107">
        <f t="shared" si="161"/>
        <v>0</v>
      </c>
      <c r="DZ79" s="107">
        <f t="shared" si="162"/>
        <v>0</v>
      </c>
      <c r="EA79" s="107">
        <f t="shared" si="163"/>
        <v>0</v>
      </c>
      <c r="EB79" s="107">
        <f t="shared" si="164"/>
        <v>0</v>
      </c>
      <c r="EC79" s="107">
        <f t="shared" si="165"/>
        <v>0</v>
      </c>
      <c r="ED79" s="107">
        <f t="shared" si="166"/>
        <v>0</v>
      </c>
      <c r="EE79" s="107">
        <f t="shared" si="148"/>
        <v>0</v>
      </c>
      <c r="EF79" s="107">
        <f t="shared" ref="EF79:EF93" si="192">IF(AND(BB$7&lt;&gt;"",BB$7=BB79),1,0)</f>
        <v>0</v>
      </c>
      <c r="EG79" s="107">
        <f t="shared" ref="EG79:EG93" si="193">IF(AND(BC$7&lt;&gt;"",BC$7=BC79),1,0)</f>
        <v>0</v>
      </c>
      <c r="EH79" s="107">
        <f t="shared" si="108"/>
        <v>0</v>
      </c>
      <c r="EI79" s="107">
        <f t="shared" si="108"/>
        <v>0</v>
      </c>
      <c r="EJ79" s="107">
        <f t="shared" si="108"/>
        <v>0</v>
      </c>
      <c r="EK79" s="107">
        <f t="shared" si="108"/>
        <v>0</v>
      </c>
      <c r="EL79" s="107">
        <f t="shared" si="108"/>
        <v>0</v>
      </c>
      <c r="EM79" s="107">
        <f t="shared" si="107"/>
        <v>0</v>
      </c>
      <c r="EN79" s="107">
        <f t="shared" si="107"/>
        <v>0</v>
      </c>
      <c r="EO79" s="107">
        <f t="shared" si="107"/>
        <v>0</v>
      </c>
      <c r="EP79" s="107">
        <f t="shared" si="107"/>
        <v>0</v>
      </c>
      <c r="EQ79" s="107">
        <f t="shared" si="107"/>
        <v>0</v>
      </c>
    </row>
    <row r="80" spans="2:147" x14ac:dyDescent="0.2">
      <c r="B80" s="126">
        <f t="shared" si="168"/>
        <v>1</v>
      </c>
      <c r="C80" s="126" t="str">
        <f t="shared" ca="1" si="176"/>
        <v/>
      </c>
      <c r="D80" s="126" t="str">
        <f t="shared" ca="1" si="169"/>
        <v/>
      </c>
      <c r="E80" s="126"/>
      <c r="F80" s="127" t="str">
        <f ca="1">OFFSET(prihlasky!$H$1,$CB80,0)</f>
        <v/>
      </c>
      <c r="G80" s="127" t="str">
        <f ca="1">IF(OFFSET(prihlasky!$B$1,$CB80,0)="","",(OFFSET(prihlasky!$B$1,$CB80,0)))</f>
        <v/>
      </c>
      <c r="H80" s="127">
        <f ca="1">OFFSET(prihlasky!$I$1,$CB80,0)</f>
        <v>0</v>
      </c>
      <c r="I80" s="127" t="str">
        <f ca="1">UPPER(OFFSET(prihlasky!$A$1,$CB80,0))</f>
        <v/>
      </c>
      <c r="J80" s="127">
        <f t="shared" si="170"/>
        <v>0</v>
      </c>
      <c r="K80" s="159">
        <f t="shared" si="61"/>
        <v>0</v>
      </c>
      <c r="L80" s="131">
        <f t="shared" ca="1" si="171"/>
        <v>0</v>
      </c>
      <c r="M80" s="130" t="str">
        <f ca="1">IF(OR(K80=0,ISERROR(MATCH(I80,TKoef!E:E,0))),"",MATCH(I80,TKoef!E:E,0)-1)</f>
        <v/>
      </c>
      <c r="N80" s="129" t="str">
        <f ca="1">IF(M80="","",OFFSET(TKoef!$B$1,M80,0))</f>
        <v/>
      </c>
      <c r="O80" s="22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  <c r="BD80" s="197"/>
      <c r="BE80" s="197"/>
      <c r="BF80" s="197"/>
      <c r="BG80" s="197"/>
      <c r="BH80" s="197"/>
      <c r="BI80" s="197"/>
      <c r="BJ80" s="197"/>
      <c r="BK80" s="197"/>
      <c r="BL80" s="197"/>
      <c r="BM80" s="197"/>
      <c r="BN80" s="61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71">
        <f t="shared" si="172"/>
        <v>0</v>
      </c>
      <c r="BZ80" s="26">
        <f t="shared" si="173"/>
        <v>0</v>
      </c>
      <c r="CB80" s="39">
        <v>72</v>
      </c>
      <c r="CC80" s="16">
        <f t="shared" si="62"/>
        <v>0</v>
      </c>
      <c r="CD80" s="51">
        <f t="shared" ca="1" si="167"/>
        <v>0</v>
      </c>
      <c r="CE80" s="51">
        <f t="shared" ca="1" si="167"/>
        <v>0</v>
      </c>
      <c r="CF80" s="51">
        <f t="shared" ca="1" si="167"/>
        <v>0</v>
      </c>
      <c r="CG80" s="51">
        <f t="shared" ca="1" si="174"/>
        <v>0</v>
      </c>
      <c r="CH80" s="51"/>
      <c r="CI80" s="195">
        <f t="shared" si="177"/>
        <v>0</v>
      </c>
      <c r="CJ80" s="195">
        <f t="shared" si="177"/>
        <v>0</v>
      </c>
      <c r="CK80" s="195">
        <f t="shared" si="177"/>
        <v>0</v>
      </c>
      <c r="CL80" s="195">
        <f t="shared" si="177"/>
        <v>0</v>
      </c>
      <c r="CM80" s="195">
        <f t="shared" si="177"/>
        <v>0</v>
      </c>
      <c r="CN80" s="195">
        <f t="shared" si="175"/>
        <v>0</v>
      </c>
      <c r="CO80" s="195">
        <f t="shared" si="175"/>
        <v>0</v>
      </c>
      <c r="CP80" s="195">
        <f t="shared" si="175"/>
        <v>0</v>
      </c>
      <c r="CQ80" s="195">
        <f t="shared" si="175"/>
        <v>0</v>
      </c>
      <c r="CR80" s="195">
        <f t="shared" si="175"/>
        <v>0</v>
      </c>
      <c r="CT80" s="107">
        <f t="shared" si="178"/>
        <v>0</v>
      </c>
      <c r="CU80" s="107">
        <f t="shared" si="179"/>
        <v>0</v>
      </c>
      <c r="CV80" s="107">
        <f t="shared" si="180"/>
        <v>0</v>
      </c>
      <c r="CW80" s="107">
        <f t="shared" si="181"/>
        <v>0</v>
      </c>
      <c r="CX80" s="107">
        <f t="shared" si="182"/>
        <v>0</v>
      </c>
      <c r="CY80" s="107">
        <f t="shared" si="183"/>
        <v>0</v>
      </c>
      <c r="CZ80" s="107">
        <f t="shared" si="184"/>
        <v>0</v>
      </c>
      <c r="DA80" s="107">
        <f t="shared" si="185"/>
        <v>0</v>
      </c>
      <c r="DB80" s="107">
        <f t="shared" si="186"/>
        <v>0</v>
      </c>
      <c r="DC80" s="107">
        <f t="shared" si="187"/>
        <v>0</v>
      </c>
      <c r="DD80" s="107">
        <f t="shared" si="188"/>
        <v>0</v>
      </c>
      <c r="DE80" s="107">
        <f t="shared" si="189"/>
        <v>0</v>
      </c>
      <c r="DF80" s="107">
        <f t="shared" si="190"/>
        <v>0</v>
      </c>
      <c r="DG80" s="107">
        <f t="shared" si="191"/>
        <v>0</v>
      </c>
      <c r="DH80" s="107">
        <f t="shared" si="146"/>
        <v>0</v>
      </c>
      <c r="DI80" s="107">
        <f t="shared" si="147"/>
        <v>0</v>
      </c>
      <c r="DJ80" s="107">
        <f t="shared" si="129"/>
        <v>0</v>
      </c>
      <c r="DK80" s="107">
        <f t="shared" si="130"/>
        <v>0</v>
      </c>
      <c r="DL80" s="107">
        <f t="shared" si="131"/>
        <v>0</v>
      </c>
      <c r="DM80" s="107">
        <f t="shared" si="110"/>
        <v>0</v>
      </c>
      <c r="DN80" s="107">
        <f t="shared" si="111"/>
        <v>0</v>
      </c>
      <c r="DO80" s="107">
        <f t="shared" si="151"/>
        <v>0</v>
      </c>
      <c r="DP80" s="107">
        <f t="shared" si="152"/>
        <v>0</v>
      </c>
      <c r="DQ80" s="107">
        <f t="shared" si="153"/>
        <v>0</v>
      </c>
      <c r="DR80" s="107">
        <f t="shared" si="154"/>
        <v>0</v>
      </c>
      <c r="DS80" s="107">
        <f t="shared" si="155"/>
        <v>0</v>
      </c>
      <c r="DT80" s="107">
        <f t="shared" si="156"/>
        <v>0</v>
      </c>
      <c r="DU80" s="107">
        <f t="shared" si="157"/>
        <v>0</v>
      </c>
      <c r="DV80" s="107">
        <f t="shared" si="158"/>
        <v>0</v>
      </c>
      <c r="DW80" s="107">
        <f t="shared" si="159"/>
        <v>0</v>
      </c>
      <c r="DX80" s="107">
        <f t="shared" si="160"/>
        <v>0</v>
      </c>
      <c r="DY80" s="107">
        <f t="shared" si="161"/>
        <v>0</v>
      </c>
      <c r="DZ80" s="107">
        <f t="shared" si="162"/>
        <v>0</v>
      </c>
      <c r="EA80" s="107">
        <f t="shared" si="163"/>
        <v>0</v>
      </c>
      <c r="EB80" s="107">
        <f t="shared" si="164"/>
        <v>0</v>
      </c>
      <c r="EC80" s="107">
        <f t="shared" si="165"/>
        <v>0</v>
      </c>
      <c r="ED80" s="107">
        <f t="shared" si="166"/>
        <v>0</v>
      </c>
      <c r="EE80" s="107">
        <f t="shared" si="148"/>
        <v>0</v>
      </c>
      <c r="EF80" s="107">
        <f t="shared" si="192"/>
        <v>0</v>
      </c>
      <c r="EG80" s="107">
        <f t="shared" si="193"/>
        <v>0</v>
      </c>
      <c r="EH80" s="107">
        <f t="shared" si="108"/>
        <v>0</v>
      </c>
      <c r="EI80" s="107">
        <f t="shared" si="108"/>
        <v>0</v>
      </c>
      <c r="EJ80" s="107">
        <f t="shared" si="108"/>
        <v>0</v>
      </c>
      <c r="EK80" s="107">
        <f t="shared" si="108"/>
        <v>0</v>
      </c>
      <c r="EL80" s="107">
        <f t="shared" si="108"/>
        <v>0</v>
      </c>
      <c r="EM80" s="107">
        <f t="shared" si="107"/>
        <v>0</v>
      </c>
      <c r="EN80" s="107">
        <f t="shared" si="107"/>
        <v>0</v>
      </c>
      <c r="EO80" s="107">
        <f t="shared" si="107"/>
        <v>0</v>
      </c>
      <c r="EP80" s="107">
        <f t="shared" si="107"/>
        <v>0</v>
      </c>
      <c r="EQ80" s="107">
        <f t="shared" si="107"/>
        <v>0</v>
      </c>
    </row>
    <row r="81" spans="2:147" x14ac:dyDescent="0.2">
      <c r="B81" s="126">
        <f t="shared" si="168"/>
        <v>1</v>
      </c>
      <c r="C81" s="126" t="str">
        <f t="shared" ca="1" si="176"/>
        <v/>
      </c>
      <c r="D81" s="126" t="str">
        <f t="shared" ca="1" si="169"/>
        <v/>
      </c>
      <c r="E81" s="126"/>
      <c r="F81" s="127" t="str">
        <f ca="1">OFFSET(prihlasky!$H$1,$CB81,0)</f>
        <v/>
      </c>
      <c r="G81" s="127" t="str">
        <f ca="1">IF(OFFSET(prihlasky!$B$1,$CB81,0)="","",(OFFSET(prihlasky!$B$1,$CB81,0)))</f>
        <v/>
      </c>
      <c r="H81" s="127">
        <f ca="1">OFFSET(prihlasky!$I$1,$CB81,0)</f>
        <v>0</v>
      </c>
      <c r="I81" s="127" t="str">
        <f ca="1">UPPER(OFFSET(prihlasky!$A$1,$CB81,0))</f>
        <v/>
      </c>
      <c r="J81" s="127">
        <f t="shared" si="170"/>
        <v>0</v>
      </c>
      <c r="K81" s="159">
        <f t="shared" si="61"/>
        <v>0</v>
      </c>
      <c r="L81" s="131">
        <f t="shared" ca="1" si="171"/>
        <v>0</v>
      </c>
      <c r="M81" s="130" t="str">
        <f ca="1">IF(OR(K81=0,ISERROR(MATCH(I81,TKoef!E:E,0))),"",MATCH(I81,TKoef!E:E,0)-1)</f>
        <v/>
      </c>
      <c r="N81" s="129" t="str">
        <f ca="1">IF(M81="","",OFFSET(TKoef!$B$1,M81,0))</f>
        <v/>
      </c>
      <c r="O81" s="22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  <c r="BD81" s="197"/>
      <c r="BE81" s="197"/>
      <c r="BF81" s="197"/>
      <c r="BG81" s="197"/>
      <c r="BH81" s="197"/>
      <c r="BI81" s="197"/>
      <c r="BJ81" s="197"/>
      <c r="BK81" s="197"/>
      <c r="BL81" s="197"/>
      <c r="BM81" s="197"/>
      <c r="BN81" s="61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71">
        <f t="shared" si="172"/>
        <v>0</v>
      </c>
      <c r="BZ81" s="26">
        <f t="shared" si="173"/>
        <v>0</v>
      </c>
      <c r="CB81" s="39">
        <v>73</v>
      </c>
      <c r="CC81" s="16">
        <f t="shared" si="62"/>
        <v>0</v>
      </c>
      <c r="CD81" s="51">
        <f t="shared" ca="1" si="167"/>
        <v>0</v>
      </c>
      <c r="CE81" s="51">
        <f t="shared" ca="1" si="167"/>
        <v>0</v>
      </c>
      <c r="CF81" s="51">
        <f t="shared" ca="1" si="167"/>
        <v>0</v>
      </c>
      <c r="CG81" s="51">
        <f t="shared" ca="1" si="174"/>
        <v>0</v>
      </c>
      <c r="CH81" s="51"/>
      <c r="CI81" s="195">
        <f t="shared" si="177"/>
        <v>0</v>
      </c>
      <c r="CJ81" s="195">
        <f t="shared" si="177"/>
        <v>0</v>
      </c>
      <c r="CK81" s="195">
        <f t="shared" si="177"/>
        <v>0</v>
      </c>
      <c r="CL81" s="195">
        <f t="shared" si="177"/>
        <v>0</v>
      </c>
      <c r="CM81" s="195">
        <f t="shared" si="177"/>
        <v>0</v>
      </c>
      <c r="CN81" s="195">
        <f t="shared" si="175"/>
        <v>0</v>
      </c>
      <c r="CO81" s="195">
        <f t="shared" si="175"/>
        <v>0</v>
      </c>
      <c r="CP81" s="195">
        <f t="shared" si="175"/>
        <v>0</v>
      </c>
      <c r="CQ81" s="195">
        <f t="shared" si="175"/>
        <v>0</v>
      </c>
      <c r="CR81" s="195">
        <f t="shared" si="175"/>
        <v>0</v>
      </c>
      <c r="CT81" s="107">
        <f t="shared" si="178"/>
        <v>0</v>
      </c>
      <c r="CU81" s="107">
        <f t="shared" si="179"/>
        <v>0</v>
      </c>
      <c r="CV81" s="107">
        <f t="shared" si="180"/>
        <v>0</v>
      </c>
      <c r="CW81" s="107">
        <f t="shared" si="181"/>
        <v>0</v>
      </c>
      <c r="CX81" s="107">
        <f t="shared" si="182"/>
        <v>0</v>
      </c>
      <c r="CY81" s="107">
        <f t="shared" si="183"/>
        <v>0</v>
      </c>
      <c r="CZ81" s="107">
        <f t="shared" si="184"/>
        <v>0</v>
      </c>
      <c r="DA81" s="107">
        <f t="shared" si="185"/>
        <v>0</v>
      </c>
      <c r="DB81" s="107">
        <f t="shared" si="186"/>
        <v>0</v>
      </c>
      <c r="DC81" s="107">
        <f t="shared" si="187"/>
        <v>0</v>
      </c>
      <c r="DD81" s="107">
        <f t="shared" si="188"/>
        <v>0</v>
      </c>
      <c r="DE81" s="107">
        <f t="shared" si="189"/>
        <v>0</v>
      </c>
      <c r="DF81" s="107">
        <f t="shared" si="190"/>
        <v>0</v>
      </c>
      <c r="DG81" s="107">
        <f t="shared" si="191"/>
        <v>0</v>
      </c>
      <c r="DH81" s="107">
        <f t="shared" si="146"/>
        <v>0</v>
      </c>
      <c r="DI81" s="107">
        <f t="shared" si="147"/>
        <v>0</v>
      </c>
      <c r="DJ81" s="107">
        <f t="shared" si="129"/>
        <v>0</v>
      </c>
      <c r="DK81" s="107">
        <f t="shared" si="130"/>
        <v>0</v>
      </c>
      <c r="DL81" s="107">
        <f t="shared" si="131"/>
        <v>0</v>
      </c>
      <c r="DM81" s="107">
        <f t="shared" si="110"/>
        <v>0</v>
      </c>
      <c r="DN81" s="107">
        <f t="shared" si="111"/>
        <v>0</v>
      </c>
      <c r="DO81" s="107">
        <f t="shared" si="151"/>
        <v>0</v>
      </c>
      <c r="DP81" s="107">
        <f t="shared" si="152"/>
        <v>0</v>
      </c>
      <c r="DQ81" s="107">
        <f t="shared" si="153"/>
        <v>0</v>
      </c>
      <c r="DR81" s="107">
        <f t="shared" si="154"/>
        <v>0</v>
      </c>
      <c r="DS81" s="107">
        <f t="shared" si="155"/>
        <v>0</v>
      </c>
      <c r="DT81" s="107">
        <f t="shared" si="156"/>
        <v>0</v>
      </c>
      <c r="DU81" s="107">
        <f t="shared" si="157"/>
        <v>0</v>
      </c>
      <c r="DV81" s="107">
        <f t="shared" si="158"/>
        <v>0</v>
      </c>
      <c r="DW81" s="107">
        <f t="shared" si="159"/>
        <v>0</v>
      </c>
      <c r="DX81" s="107">
        <f t="shared" si="160"/>
        <v>0</v>
      </c>
      <c r="DY81" s="107">
        <f t="shared" si="161"/>
        <v>0</v>
      </c>
      <c r="DZ81" s="107">
        <f t="shared" si="162"/>
        <v>0</v>
      </c>
      <c r="EA81" s="107">
        <f t="shared" si="163"/>
        <v>0</v>
      </c>
      <c r="EB81" s="107">
        <f t="shared" si="164"/>
        <v>0</v>
      </c>
      <c r="EC81" s="107">
        <f t="shared" si="165"/>
        <v>0</v>
      </c>
      <c r="ED81" s="107">
        <f t="shared" si="166"/>
        <v>0</v>
      </c>
      <c r="EE81" s="107">
        <f t="shared" si="148"/>
        <v>0</v>
      </c>
      <c r="EF81" s="107">
        <f t="shared" si="192"/>
        <v>0</v>
      </c>
      <c r="EG81" s="107">
        <f t="shared" si="193"/>
        <v>0</v>
      </c>
      <c r="EH81" s="107">
        <f t="shared" si="108"/>
        <v>0</v>
      </c>
      <c r="EI81" s="107">
        <f t="shared" si="108"/>
        <v>0</v>
      </c>
      <c r="EJ81" s="107">
        <f t="shared" si="108"/>
        <v>0</v>
      </c>
      <c r="EK81" s="107">
        <f t="shared" si="108"/>
        <v>0</v>
      </c>
      <c r="EL81" s="107">
        <f t="shared" si="108"/>
        <v>0</v>
      </c>
      <c r="EM81" s="107">
        <f t="shared" si="107"/>
        <v>0</v>
      </c>
      <c r="EN81" s="107">
        <f t="shared" si="107"/>
        <v>0</v>
      </c>
      <c r="EO81" s="107">
        <f t="shared" si="107"/>
        <v>0</v>
      </c>
      <c r="EP81" s="107">
        <f t="shared" si="107"/>
        <v>0</v>
      </c>
      <c r="EQ81" s="107">
        <f t="shared" si="107"/>
        <v>0</v>
      </c>
    </row>
    <row r="82" spans="2:147" x14ac:dyDescent="0.2">
      <c r="B82" s="126">
        <f t="shared" si="168"/>
        <v>1</v>
      </c>
      <c r="C82" s="126" t="str">
        <f t="shared" ca="1" si="176"/>
        <v/>
      </c>
      <c r="D82" s="126" t="str">
        <f t="shared" ca="1" si="169"/>
        <v/>
      </c>
      <c r="E82" s="126"/>
      <c r="F82" s="127" t="str">
        <f ca="1">OFFSET(prihlasky!$H$1,$CB82,0)</f>
        <v/>
      </c>
      <c r="G82" s="127" t="str">
        <f ca="1">IF(OFFSET(prihlasky!$B$1,$CB82,0)="","",(OFFSET(prihlasky!$B$1,$CB82,0)))</f>
        <v/>
      </c>
      <c r="H82" s="127">
        <f ca="1">OFFSET(prihlasky!$I$1,$CB82,0)</f>
        <v>0</v>
      </c>
      <c r="I82" s="127" t="str">
        <f ca="1">UPPER(OFFSET(prihlasky!$A$1,$CB82,0))</f>
        <v/>
      </c>
      <c r="J82" s="127">
        <f t="shared" si="170"/>
        <v>0</v>
      </c>
      <c r="K82" s="159">
        <f t="shared" si="61"/>
        <v>0</v>
      </c>
      <c r="L82" s="131">
        <f t="shared" ca="1" si="171"/>
        <v>0</v>
      </c>
      <c r="M82" s="130" t="str">
        <f ca="1">IF(OR(K82=0,ISERROR(MATCH(I82,TKoef!E:E,0))),"",MATCH(I82,TKoef!E:E,0)-1)</f>
        <v/>
      </c>
      <c r="N82" s="129" t="str">
        <f ca="1">IF(M82="","",OFFSET(TKoef!$B$1,M82,0))</f>
        <v/>
      </c>
      <c r="O82" s="22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  <c r="BD82" s="197"/>
      <c r="BE82" s="197"/>
      <c r="BF82" s="197"/>
      <c r="BG82" s="197"/>
      <c r="BH82" s="197"/>
      <c r="BI82" s="197"/>
      <c r="BJ82" s="197"/>
      <c r="BK82" s="197"/>
      <c r="BL82" s="197"/>
      <c r="BM82" s="197"/>
      <c r="BN82" s="61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71">
        <f t="shared" si="172"/>
        <v>0</v>
      </c>
      <c r="BZ82" s="26">
        <f t="shared" si="173"/>
        <v>0</v>
      </c>
      <c r="CB82" s="39">
        <v>74</v>
      </c>
      <c r="CC82" s="16">
        <f t="shared" si="62"/>
        <v>0</v>
      </c>
      <c r="CD82" s="51">
        <f t="shared" ca="1" si="167"/>
        <v>0</v>
      </c>
      <c r="CE82" s="51">
        <f t="shared" ca="1" si="167"/>
        <v>0</v>
      </c>
      <c r="CF82" s="51">
        <f t="shared" ca="1" si="167"/>
        <v>0</v>
      </c>
      <c r="CG82" s="51">
        <f t="shared" ca="1" si="174"/>
        <v>0</v>
      </c>
      <c r="CH82" s="51"/>
      <c r="CI82" s="195">
        <f t="shared" si="177"/>
        <v>0</v>
      </c>
      <c r="CJ82" s="195">
        <f t="shared" si="177"/>
        <v>0</v>
      </c>
      <c r="CK82" s="195">
        <f t="shared" si="177"/>
        <v>0</v>
      </c>
      <c r="CL82" s="195">
        <f t="shared" si="177"/>
        <v>0</v>
      </c>
      <c r="CM82" s="195">
        <f t="shared" si="177"/>
        <v>0</v>
      </c>
      <c r="CN82" s="195">
        <f t="shared" si="175"/>
        <v>0</v>
      </c>
      <c r="CO82" s="195">
        <f t="shared" si="175"/>
        <v>0</v>
      </c>
      <c r="CP82" s="195">
        <f t="shared" si="175"/>
        <v>0</v>
      </c>
      <c r="CQ82" s="195">
        <f t="shared" si="175"/>
        <v>0</v>
      </c>
      <c r="CR82" s="195">
        <f t="shared" si="175"/>
        <v>0</v>
      </c>
      <c r="CT82" s="107">
        <f t="shared" si="178"/>
        <v>0</v>
      </c>
      <c r="CU82" s="107">
        <f t="shared" si="179"/>
        <v>0</v>
      </c>
      <c r="CV82" s="107">
        <f t="shared" si="180"/>
        <v>0</v>
      </c>
      <c r="CW82" s="107">
        <f t="shared" si="181"/>
        <v>0</v>
      </c>
      <c r="CX82" s="107">
        <f t="shared" si="182"/>
        <v>0</v>
      </c>
      <c r="CY82" s="107">
        <f t="shared" si="183"/>
        <v>0</v>
      </c>
      <c r="CZ82" s="107">
        <f t="shared" si="184"/>
        <v>0</v>
      </c>
      <c r="DA82" s="107">
        <f t="shared" si="185"/>
        <v>0</v>
      </c>
      <c r="DB82" s="107">
        <f t="shared" si="186"/>
        <v>0</v>
      </c>
      <c r="DC82" s="107">
        <f t="shared" si="187"/>
        <v>0</v>
      </c>
      <c r="DD82" s="107">
        <f t="shared" si="188"/>
        <v>0</v>
      </c>
      <c r="DE82" s="107">
        <f t="shared" si="189"/>
        <v>0</v>
      </c>
      <c r="DF82" s="107">
        <f t="shared" si="190"/>
        <v>0</v>
      </c>
      <c r="DG82" s="107">
        <f t="shared" si="191"/>
        <v>0</v>
      </c>
      <c r="DH82" s="107">
        <f t="shared" si="146"/>
        <v>0</v>
      </c>
      <c r="DI82" s="107">
        <f t="shared" si="147"/>
        <v>0</v>
      </c>
      <c r="DJ82" s="107">
        <f t="shared" si="129"/>
        <v>0</v>
      </c>
      <c r="DK82" s="107">
        <f t="shared" si="130"/>
        <v>0</v>
      </c>
      <c r="DL82" s="107">
        <f t="shared" si="131"/>
        <v>0</v>
      </c>
      <c r="DM82" s="107">
        <f t="shared" si="110"/>
        <v>0</v>
      </c>
      <c r="DN82" s="107">
        <f t="shared" si="111"/>
        <v>0</v>
      </c>
      <c r="DO82" s="107">
        <f t="shared" si="151"/>
        <v>0</v>
      </c>
      <c r="DP82" s="107">
        <f t="shared" si="152"/>
        <v>0</v>
      </c>
      <c r="DQ82" s="107">
        <f t="shared" si="153"/>
        <v>0</v>
      </c>
      <c r="DR82" s="107">
        <f t="shared" si="154"/>
        <v>0</v>
      </c>
      <c r="DS82" s="107">
        <f t="shared" si="155"/>
        <v>0</v>
      </c>
      <c r="DT82" s="107">
        <f t="shared" si="156"/>
        <v>0</v>
      </c>
      <c r="DU82" s="107">
        <f t="shared" si="157"/>
        <v>0</v>
      </c>
      <c r="DV82" s="107">
        <f t="shared" si="158"/>
        <v>0</v>
      </c>
      <c r="DW82" s="107">
        <f t="shared" si="159"/>
        <v>0</v>
      </c>
      <c r="DX82" s="107">
        <f t="shared" si="160"/>
        <v>0</v>
      </c>
      <c r="DY82" s="107">
        <f t="shared" si="161"/>
        <v>0</v>
      </c>
      <c r="DZ82" s="107">
        <f t="shared" si="162"/>
        <v>0</v>
      </c>
      <c r="EA82" s="107">
        <f t="shared" si="163"/>
        <v>0</v>
      </c>
      <c r="EB82" s="107">
        <f t="shared" si="164"/>
        <v>0</v>
      </c>
      <c r="EC82" s="107">
        <f t="shared" si="165"/>
        <v>0</v>
      </c>
      <c r="ED82" s="107">
        <f t="shared" si="166"/>
        <v>0</v>
      </c>
      <c r="EE82" s="107">
        <f t="shared" si="148"/>
        <v>0</v>
      </c>
      <c r="EF82" s="107">
        <f t="shared" si="192"/>
        <v>0</v>
      </c>
      <c r="EG82" s="107">
        <f t="shared" si="193"/>
        <v>0</v>
      </c>
      <c r="EH82" s="107">
        <f t="shared" si="108"/>
        <v>0</v>
      </c>
      <c r="EI82" s="107">
        <f t="shared" si="108"/>
        <v>0</v>
      </c>
      <c r="EJ82" s="107">
        <f t="shared" si="108"/>
        <v>0</v>
      </c>
      <c r="EK82" s="107">
        <f t="shared" si="108"/>
        <v>0</v>
      </c>
      <c r="EL82" s="107">
        <f t="shared" si="108"/>
        <v>0</v>
      </c>
      <c r="EM82" s="107">
        <f t="shared" si="107"/>
        <v>0</v>
      </c>
      <c r="EN82" s="107">
        <f t="shared" si="107"/>
        <v>0</v>
      </c>
      <c r="EO82" s="107">
        <f t="shared" si="107"/>
        <v>0</v>
      </c>
      <c r="EP82" s="107">
        <f t="shared" si="107"/>
        <v>0</v>
      </c>
      <c r="EQ82" s="107">
        <f t="shared" si="107"/>
        <v>0</v>
      </c>
    </row>
    <row r="83" spans="2:147" x14ac:dyDescent="0.2">
      <c r="B83" s="126">
        <f t="shared" si="168"/>
        <v>1</v>
      </c>
      <c r="C83" s="126" t="str">
        <f t="shared" ca="1" si="176"/>
        <v/>
      </c>
      <c r="D83" s="126" t="str">
        <f t="shared" ca="1" si="169"/>
        <v/>
      </c>
      <c r="E83" s="126"/>
      <c r="F83" s="127" t="str">
        <f ca="1">OFFSET(prihlasky!$H$1,$CB83,0)</f>
        <v/>
      </c>
      <c r="G83" s="127" t="str">
        <f ca="1">IF(OFFSET(prihlasky!$B$1,$CB83,0)="","",(OFFSET(prihlasky!$B$1,$CB83,0)))</f>
        <v/>
      </c>
      <c r="H83" s="127">
        <f ca="1">OFFSET(prihlasky!$I$1,$CB83,0)</f>
        <v>0</v>
      </c>
      <c r="I83" s="127" t="str">
        <f ca="1">UPPER(OFFSET(prihlasky!$A$1,$CB83,0))</f>
        <v/>
      </c>
      <c r="J83" s="127">
        <f t="shared" si="170"/>
        <v>0</v>
      </c>
      <c r="K83" s="159">
        <f t="shared" si="61"/>
        <v>0</v>
      </c>
      <c r="L83" s="131">
        <f t="shared" ca="1" si="171"/>
        <v>0</v>
      </c>
      <c r="M83" s="130" t="str">
        <f ca="1">IF(OR(K83=0,ISERROR(MATCH(I83,TKoef!E:E,0))),"",MATCH(I83,TKoef!E:E,0)-1)</f>
        <v/>
      </c>
      <c r="N83" s="129" t="str">
        <f ca="1">IF(M83="","",OFFSET(TKoef!$B$1,M83,0))</f>
        <v/>
      </c>
      <c r="O83" s="22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197"/>
      <c r="BJ83" s="197"/>
      <c r="BK83" s="197"/>
      <c r="BL83" s="197"/>
      <c r="BM83" s="197"/>
      <c r="BN83" s="61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71">
        <f t="shared" si="172"/>
        <v>0</v>
      </c>
      <c r="BZ83" s="26">
        <f t="shared" si="173"/>
        <v>0</v>
      </c>
      <c r="CB83" s="39">
        <v>75</v>
      </c>
      <c r="CC83" s="16">
        <f t="shared" si="62"/>
        <v>0</v>
      </c>
      <c r="CD83" s="51">
        <f t="shared" ca="1" si="167"/>
        <v>0</v>
      </c>
      <c r="CE83" s="51">
        <f t="shared" ca="1" si="167"/>
        <v>0</v>
      </c>
      <c r="CF83" s="51">
        <f t="shared" ca="1" si="167"/>
        <v>0</v>
      </c>
      <c r="CG83" s="51">
        <f t="shared" ca="1" si="174"/>
        <v>0</v>
      </c>
      <c r="CH83" s="51"/>
      <c r="CI83" s="195">
        <f t="shared" si="177"/>
        <v>0</v>
      </c>
      <c r="CJ83" s="195">
        <f t="shared" si="177"/>
        <v>0</v>
      </c>
      <c r="CK83" s="195">
        <f t="shared" si="177"/>
        <v>0</v>
      </c>
      <c r="CL83" s="195">
        <f t="shared" si="177"/>
        <v>0</v>
      </c>
      <c r="CM83" s="195">
        <f t="shared" si="177"/>
        <v>0</v>
      </c>
      <c r="CN83" s="195">
        <f t="shared" si="175"/>
        <v>0</v>
      </c>
      <c r="CO83" s="195">
        <f t="shared" si="175"/>
        <v>0</v>
      </c>
      <c r="CP83" s="195">
        <f t="shared" si="175"/>
        <v>0</v>
      </c>
      <c r="CQ83" s="195">
        <f t="shared" si="175"/>
        <v>0</v>
      </c>
      <c r="CR83" s="195">
        <f t="shared" si="175"/>
        <v>0</v>
      </c>
      <c r="CT83" s="107">
        <f t="shared" si="178"/>
        <v>0</v>
      </c>
      <c r="CU83" s="107">
        <f t="shared" si="179"/>
        <v>0</v>
      </c>
      <c r="CV83" s="107">
        <f t="shared" si="180"/>
        <v>0</v>
      </c>
      <c r="CW83" s="107">
        <f t="shared" si="181"/>
        <v>0</v>
      </c>
      <c r="CX83" s="107">
        <f t="shared" si="182"/>
        <v>0</v>
      </c>
      <c r="CY83" s="107">
        <f t="shared" si="183"/>
        <v>0</v>
      </c>
      <c r="CZ83" s="107">
        <f t="shared" si="184"/>
        <v>0</v>
      </c>
      <c r="DA83" s="107">
        <f t="shared" si="185"/>
        <v>0</v>
      </c>
      <c r="DB83" s="107">
        <f t="shared" si="186"/>
        <v>0</v>
      </c>
      <c r="DC83" s="107">
        <f t="shared" si="187"/>
        <v>0</v>
      </c>
      <c r="DD83" s="107">
        <f t="shared" si="188"/>
        <v>0</v>
      </c>
      <c r="DE83" s="107">
        <f t="shared" si="189"/>
        <v>0</v>
      </c>
      <c r="DF83" s="107">
        <f t="shared" si="190"/>
        <v>0</v>
      </c>
      <c r="DG83" s="107">
        <f t="shared" si="191"/>
        <v>0</v>
      </c>
      <c r="DH83" s="107">
        <f t="shared" si="146"/>
        <v>0</v>
      </c>
      <c r="DI83" s="107">
        <f t="shared" si="147"/>
        <v>0</v>
      </c>
      <c r="DJ83" s="107">
        <f t="shared" si="129"/>
        <v>0</v>
      </c>
      <c r="DK83" s="107">
        <f t="shared" si="130"/>
        <v>0</v>
      </c>
      <c r="DL83" s="107">
        <f t="shared" si="131"/>
        <v>0</v>
      </c>
      <c r="DM83" s="107">
        <f t="shared" si="110"/>
        <v>0</v>
      </c>
      <c r="DN83" s="107">
        <f t="shared" si="111"/>
        <v>0</v>
      </c>
      <c r="DO83" s="107">
        <f t="shared" si="151"/>
        <v>0</v>
      </c>
      <c r="DP83" s="107">
        <f t="shared" si="152"/>
        <v>0</v>
      </c>
      <c r="DQ83" s="107">
        <f t="shared" si="153"/>
        <v>0</v>
      </c>
      <c r="DR83" s="107">
        <f t="shared" si="154"/>
        <v>0</v>
      </c>
      <c r="DS83" s="107">
        <f t="shared" si="155"/>
        <v>0</v>
      </c>
      <c r="DT83" s="107">
        <f t="shared" si="156"/>
        <v>0</v>
      </c>
      <c r="DU83" s="107">
        <f t="shared" si="157"/>
        <v>0</v>
      </c>
      <c r="DV83" s="107">
        <f t="shared" si="158"/>
        <v>0</v>
      </c>
      <c r="DW83" s="107">
        <f t="shared" si="159"/>
        <v>0</v>
      </c>
      <c r="DX83" s="107">
        <f t="shared" si="160"/>
        <v>0</v>
      </c>
      <c r="DY83" s="107">
        <f t="shared" si="161"/>
        <v>0</v>
      </c>
      <c r="DZ83" s="107">
        <f t="shared" si="162"/>
        <v>0</v>
      </c>
      <c r="EA83" s="107">
        <f t="shared" si="163"/>
        <v>0</v>
      </c>
      <c r="EB83" s="107">
        <f t="shared" si="164"/>
        <v>0</v>
      </c>
      <c r="EC83" s="107">
        <f t="shared" si="165"/>
        <v>0</v>
      </c>
      <c r="ED83" s="107">
        <f t="shared" si="166"/>
        <v>0</v>
      </c>
      <c r="EE83" s="107">
        <f t="shared" si="148"/>
        <v>0</v>
      </c>
      <c r="EF83" s="107">
        <f t="shared" si="192"/>
        <v>0</v>
      </c>
      <c r="EG83" s="107">
        <f t="shared" si="193"/>
        <v>0</v>
      </c>
      <c r="EH83" s="107">
        <f t="shared" si="108"/>
        <v>0</v>
      </c>
      <c r="EI83" s="107">
        <f t="shared" si="108"/>
        <v>0</v>
      </c>
      <c r="EJ83" s="107">
        <f t="shared" si="108"/>
        <v>0</v>
      </c>
      <c r="EK83" s="107">
        <f t="shared" si="108"/>
        <v>0</v>
      </c>
      <c r="EL83" s="107">
        <f t="shared" si="108"/>
        <v>0</v>
      </c>
      <c r="EM83" s="107">
        <f t="shared" si="107"/>
        <v>0</v>
      </c>
      <c r="EN83" s="107">
        <f t="shared" si="107"/>
        <v>0</v>
      </c>
      <c r="EO83" s="107">
        <f t="shared" si="107"/>
        <v>0</v>
      </c>
      <c r="EP83" s="107">
        <f t="shared" si="107"/>
        <v>0</v>
      </c>
      <c r="EQ83" s="107">
        <f t="shared" si="107"/>
        <v>0</v>
      </c>
    </row>
    <row r="84" spans="2:147" x14ac:dyDescent="0.2">
      <c r="B84" s="126">
        <f t="shared" si="168"/>
        <v>1</v>
      </c>
      <c r="C84" s="126" t="str">
        <f t="shared" ca="1" si="176"/>
        <v/>
      </c>
      <c r="D84" s="126" t="str">
        <f t="shared" ca="1" si="169"/>
        <v/>
      </c>
      <c r="E84" s="126"/>
      <c r="F84" s="127" t="str">
        <f ca="1">OFFSET(prihlasky!$H$1,$CB84,0)</f>
        <v/>
      </c>
      <c r="G84" s="127" t="str">
        <f ca="1">IF(OFFSET(prihlasky!$B$1,$CB84,0)="","",(OFFSET(prihlasky!$B$1,$CB84,0)))</f>
        <v/>
      </c>
      <c r="H84" s="127">
        <f ca="1">OFFSET(prihlasky!$I$1,$CB84,0)</f>
        <v>0</v>
      </c>
      <c r="I84" s="127" t="str">
        <f ca="1">UPPER(OFFSET(prihlasky!$A$1,$CB84,0))</f>
        <v/>
      </c>
      <c r="J84" s="127">
        <f t="shared" si="170"/>
        <v>0</v>
      </c>
      <c r="K84" s="159">
        <f t="shared" si="61"/>
        <v>0</v>
      </c>
      <c r="L84" s="131">
        <f t="shared" ca="1" si="171"/>
        <v>0</v>
      </c>
      <c r="M84" s="130" t="str">
        <f ca="1">IF(OR(K84=0,ISERROR(MATCH(I84,TKoef!E:E,0))),"",MATCH(I84,TKoef!E:E,0)-1)</f>
        <v/>
      </c>
      <c r="N84" s="129" t="str">
        <f ca="1">IF(M84="","",OFFSET(TKoef!$B$1,M84,0))</f>
        <v/>
      </c>
      <c r="O84" s="22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  <c r="BD84" s="197"/>
      <c r="BE84" s="197"/>
      <c r="BF84" s="197"/>
      <c r="BG84" s="197"/>
      <c r="BH84" s="197"/>
      <c r="BI84" s="197"/>
      <c r="BJ84" s="197"/>
      <c r="BK84" s="197"/>
      <c r="BL84" s="197"/>
      <c r="BM84" s="197"/>
      <c r="BN84" s="61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71">
        <f t="shared" si="172"/>
        <v>0</v>
      </c>
      <c r="BZ84" s="26">
        <f t="shared" si="173"/>
        <v>0</v>
      </c>
      <c r="CB84" s="39">
        <v>76</v>
      </c>
      <c r="CC84" s="16">
        <f t="shared" si="62"/>
        <v>0</v>
      </c>
      <c r="CD84" s="51">
        <f t="shared" ca="1" si="167"/>
        <v>0</v>
      </c>
      <c r="CE84" s="51">
        <f t="shared" ca="1" si="167"/>
        <v>0</v>
      </c>
      <c r="CF84" s="51">
        <f t="shared" ca="1" si="167"/>
        <v>0</v>
      </c>
      <c r="CG84" s="51">
        <f t="shared" ca="1" si="174"/>
        <v>0</v>
      </c>
      <c r="CH84" s="51"/>
      <c r="CI84" s="195">
        <f t="shared" si="177"/>
        <v>0</v>
      </c>
      <c r="CJ84" s="195">
        <f t="shared" si="177"/>
        <v>0</v>
      </c>
      <c r="CK84" s="195">
        <f t="shared" si="177"/>
        <v>0</v>
      </c>
      <c r="CL84" s="195">
        <f t="shared" si="177"/>
        <v>0</v>
      </c>
      <c r="CM84" s="195">
        <f t="shared" si="177"/>
        <v>0</v>
      </c>
      <c r="CN84" s="195">
        <f t="shared" si="175"/>
        <v>0</v>
      </c>
      <c r="CO84" s="195">
        <f t="shared" si="175"/>
        <v>0</v>
      </c>
      <c r="CP84" s="195">
        <f t="shared" si="175"/>
        <v>0</v>
      </c>
      <c r="CQ84" s="195">
        <f t="shared" si="175"/>
        <v>0</v>
      </c>
      <c r="CR84" s="195">
        <f t="shared" si="175"/>
        <v>0</v>
      </c>
      <c r="CT84" s="107">
        <f t="shared" si="178"/>
        <v>0</v>
      </c>
      <c r="CU84" s="107">
        <f t="shared" si="179"/>
        <v>0</v>
      </c>
      <c r="CV84" s="107">
        <f t="shared" si="180"/>
        <v>0</v>
      </c>
      <c r="CW84" s="107">
        <f t="shared" si="181"/>
        <v>0</v>
      </c>
      <c r="CX84" s="107">
        <f t="shared" si="182"/>
        <v>0</v>
      </c>
      <c r="CY84" s="107">
        <f t="shared" si="183"/>
        <v>0</v>
      </c>
      <c r="CZ84" s="107">
        <f t="shared" si="184"/>
        <v>0</v>
      </c>
      <c r="DA84" s="107">
        <f t="shared" si="185"/>
        <v>0</v>
      </c>
      <c r="DB84" s="107">
        <f t="shared" si="186"/>
        <v>0</v>
      </c>
      <c r="DC84" s="107">
        <f t="shared" si="187"/>
        <v>0</v>
      </c>
      <c r="DD84" s="107">
        <f t="shared" si="188"/>
        <v>0</v>
      </c>
      <c r="DE84" s="107">
        <f t="shared" si="189"/>
        <v>0</v>
      </c>
      <c r="DF84" s="107">
        <f t="shared" si="190"/>
        <v>0</v>
      </c>
      <c r="DG84" s="107">
        <f t="shared" si="191"/>
        <v>0</v>
      </c>
      <c r="DH84" s="107">
        <f t="shared" si="146"/>
        <v>0</v>
      </c>
      <c r="DI84" s="107">
        <f t="shared" si="147"/>
        <v>0</v>
      </c>
      <c r="DJ84" s="107">
        <f t="shared" si="129"/>
        <v>0</v>
      </c>
      <c r="DK84" s="107">
        <f t="shared" si="130"/>
        <v>0</v>
      </c>
      <c r="DL84" s="107">
        <f t="shared" si="131"/>
        <v>0</v>
      </c>
      <c r="DM84" s="107">
        <f t="shared" si="110"/>
        <v>0</v>
      </c>
      <c r="DN84" s="107">
        <f t="shared" si="111"/>
        <v>0</v>
      </c>
      <c r="DO84" s="107">
        <f t="shared" si="151"/>
        <v>0</v>
      </c>
      <c r="DP84" s="107">
        <f t="shared" si="152"/>
        <v>0</v>
      </c>
      <c r="DQ84" s="107">
        <f t="shared" si="153"/>
        <v>0</v>
      </c>
      <c r="DR84" s="107">
        <f t="shared" si="154"/>
        <v>0</v>
      </c>
      <c r="DS84" s="107">
        <f t="shared" si="155"/>
        <v>0</v>
      </c>
      <c r="DT84" s="107">
        <f t="shared" si="156"/>
        <v>0</v>
      </c>
      <c r="DU84" s="107">
        <f t="shared" si="157"/>
        <v>0</v>
      </c>
      <c r="DV84" s="107">
        <f t="shared" si="158"/>
        <v>0</v>
      </c>
      <c r="DW84" s="107">
        <f t="shared" si="159"/>
        <v>0</v>
      </c>
      <c r="DX84" s="107">
        <f t="shared" si="160"/>
        <v>0</v>
      </c>
      <c r="DY84" s="107">
        <f t="shared" si="161"/>
        <v>0</v>
      </c>
      <c r="DZ84" s="107">
        <f t="shared" si="162"/>
        <v>0</v>
      </c>
      <c r="EA84" s="107">
        <f t="shared" si="163"/>
        <v>0</v>
      </c>
      <c r="EB84" s="107">
        <f t="shared" si="164"/>
        <v>0</v>
      </c>
      <c r="EC84" s="107">
        <f t="shared" si="165"/>
        <v>0</v>
      </c>
      <c r="ED84" s="107">
        <f t="shared" si="166"/>
        <v>0</v>
      </c>
      <c r="EE84" s="107">
        <f t="shared" si="148"/>
        <v>0</v>
      </c>
      <c r="EF84" s="107">
        <f t="shared" si="192"/>
        <v>0</v>
      </c>
      <c r="EG84" s="107">
        <f t="shared" si="193"/>
        <v>0</v>
      </c>
      <c r="EH84" s="107">
        <f t="shared" si="108"/>
        <v>0</v>
      </c>
      <c r="EI84" s="107">
        <f t="shared" si="108"/>
        <v>0</v>
      </c>
      <c r="EJ84" s="107">
        <f t="shared" si="108"/>
        <v>0</v>
      </c>
      <c r="EK84" s="107">
        <f t="shared" si="108"/>
        <v>0</v>
      </c>
      <c r="EL84" s="107">
        <f t="shared" si="108"/>
        <v>0</v>
      </c>
      <c r="EM84" s="107">
        <f t="shared" si="107"/>
        <v>0</v>
      </c>
      <c r="EN84" s="107">
        <f t="shared" si="107"/>
        <v>0</v>
      </c>
      <c r="EO84" s="107">
        <f t="shared" si="107"/>
        <v>0</v>
      </c>
      <c r="EP84" s="107">
        <f t="shared" si="107"/>
        <v>0</v>
      </c>
      <c r="EQ84" s="107">
        <f t="shared" si="107"/>
        <v>0</v>
      </c>
    </row>
    <row r="85" spans="2:147" x14ac:dyDescent="0.2">
      <c r="B85" s="126">
        <f t="shared" si="168"/>
        <v>1</v>
      </c>
      <c r="C85" s="126" t="str">
        <f t="shared" ca="1" si="176"/>
        <v/>
      </c>
      <c r="D85" s="126" t="str">
        <f t="shared" ca="1" si="169"/>
        <v/>
      </c>
      <c r="E85" s="126"/>
      <c r="F85" s="127" t="str">
        <f ca="1">OFFSET(prihlasky!$H$1,$CB85,0)</f>
        <v/>
      </c>
      <c r="G85" s="127" t="str">
        <f ca="1">IF(OFFSET(prihlasky!$B$1,$CB85,0)="","",(OFFSET(prihlasky!$B$1,$CB85,0)))</f>
        <v/>
      </c>
      <c r="H85" s="127">
        <f ca="1">OFFSET(prihlasky!$I$1,$CB85,0)</f>
        <v>0</v>
      </c>
      <c r="I85" s="127" t="str">
        <f ca="1">UPPER(OFFSET(prihlasky!$A$1,$CB85,0))</f>
        <v/>
      </c>
      <c r="J85" s="127">
        <f t="shared" si="170"/>
        <v>0</v>
      </c>
      <c r="K85" s="159">
        <f t="shared" ref="K85:K128" si="194">IF(COUNTBLANK($P85:$BC85)&gt;=COLUMNS($P85:$BC85),0,$CC$4*(CD$4-BZ85)+BY85)</f>
        <v>0</v>
      </c>
      <c r="L85" s="131">
        <f t="shared" ca="1" si="171"/>
        <v>0</v>
      </c>
      <c r="M85" s="130" t="str">
        <f ca="1">IF(OR(K85=0,ISERROR(MATCH(I85,TKoef!E:E,0))),"",MATCH(I85,TKoef!E:E,0)-1)</f>
        <v/>
      </c>
      <c r="N85" s="129" t="str">
        <f ca="1">IF(M85="","",OFFSET(TKoef!$B$1,M85,0))</f>
        <v/>
      </c>
      <c r="O85" s="22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  <c r="BD85" s="197"/>
      <c r="BE85" s="197"/>
      <c r="BF85" s="197"/>
      <c r="BG85" s="197"/>
      <c r="BH85" s="197"/>
      <c r="BI85" s="197"/>
      <c r="BJ85" s="197"/>
      <c r="BK85" s="197"/>
      <c r="BL85" s="197"/>
      <c r="BM85" s="197"/>
      <c r="BN85" s="61"/>
      <c r="BO85" s="160"/>
      <c r="BP85" s="160"/>
      <c r="BQ85" s="160"/>
      <c r="BR85" s="160"/>
      <c r="BS85" s="160"/>
      <c r="BT85" s="160"/>
      <c r="BU85" s="160"/>
      <c r="BV85" s="160"/>
      <c r="BW85" s="160"/>
      <c r="BX85" s="160"/>
      <c r="BY85" s="71">
        <f t="shared" si="172"/>
        <v>0</v>
      </c>
      <c r="BZ85" s="26">
        <f t="shared" si="173"/>
        <v>0</v>
      </c>
      <c r="CB85" s="39">
        <v>77</v>
      </c>
      <c r="CC85" s="16">
        <f t="shared" ref="CC85:CC128" si="195">IF(K85=0,0,(CE$4-K85)/CE$4)</f>
        <v>0</v>
      </c>
      <c r="CD85" s="51">
        <f t="shared" ca="1" si="167"/>
        <v>0</v>
      </c>
      <c r="CE85" s="51">
        <f t="shared" ca="1" si="167"/>
        <v>0</v>
      </c>
      <c r="CF85" s="51">
        <f t="shared" ca="1" si="167"/>
        <v>0</v>
      </c>
      <c r="CG85" s="51">
        <f t="shared" ca="1" si="174"/>
        <v>0</v>
      </c>
      <c r="CH85" s="51"/>
      <c r="CI85" s="195">
        <f t="shared" si="177"/>
        <v>0</v>
      </c>
      <c r="CJ85" s="195">
        <f t="shared" si="177"/>
        <v>0</v>
      </c>
      <c r="CK85" s="195">
        <f t="shared" si="177"/>
        <v>0</v>
      </c>
      <c r="CL85" s="195">
        <f t="shared" si="177"/>
        <v>0</v>
      </c>
      <c r="CM85" s="195">
        <f t="shared" si="177"/>
        <v>0</v>
      </c>
      <c r="CN85" s="195">
        <f t="shared" si="175"/>
        <v>0</v>
      </c>
      <c r="CO85" s="195">
        <f t="shared" si="175"/>
        <v>0</v>
      </c>
      <c r="CP85" s="195">
        <f t="shared" si="175"/>
        <v>0</v>
      </c>
      <c r="CQ85" s="195">
        <f t="shared" si="175"/>
        <v>0</v>
      </c>
      <c r="CR85" s="195">
        <f t="shared" si="175"/>
        <v>0</v>
      </c>
      <c r="CT85" s="107">
        <f t="shared" si="178"/>
        <v>0</v>
      </c>
      <c r="CU85" s="107">
        <f t="shared" si="179"/>
        <v>0</v>
      </c>
      <c r="CV85" s="107">
        <f t="shared" si="180"/>
        <v>0</v>
      </c>
      <c r="CW85" s="107">
        <f t="shared" si="181"/>
        <v>0</v>
      </c>
      <c r="CX85" s="107">
        <f t="shared" si="182"/>
        <v>0</v>
      </c>
      <c r="CY85" s="107">
        <f t="shared" si="183"/>
        <v>0</v>
      </c>
      <c r="CZ85" s="107">
        <f t="shared" si="184"/>
        <v>0</v>
      </c>
      <c r="DA85" s="107">
        <f t="shared" si="185"/>
        <v>0</v>
      </c>
      <c r="DB85" s="107">
        <f t="shared" si="186"/>
        <v>0</v>
      </c>
      <c r="DC85" s="107">
        <f t="shared" si="187"/>
        <v>0</v>
      </c>
      <c r="DD85" s="107">
        <f t="shared" si="188"/>
        <v>0</v>
      </c>
      <c r="DE85" s="107">
        <f t="shared" si="189"/>
        <v>0</v>
      </c>
      <c r="DF85" s="107">
        <f t="shared" si="190"/>
        <v>0</v>
      </c>
      <c r="DG85" s="107">
        <f t="shared" si="191"/>
        <v>0</v>
      </c>
      <c r="DH85" s="107">
        <f t="shared" si="146"/>
        <v>0</v>
      </c>
      <c r="DI85" s="107">
        <f t="shared" si="147"/>
        <v>0</v>
      </c>
      <c r="DJ85" s="107">
        <f t="shared" si="129"/>
        <v>0</v>
      </c>
      <c r="DK85" s="107">
        <f t="shared" si="130"/>
        <v>0</v>
      </c>
      <c r="DL85" s="107">
        <f t="shared" si="131"/>
        <v>0</v>
      </c>
      <c r="DM85" s="107">
        <f t="shared" si="110"/>
        <v>0</v>
      </c>
      <c r="DN85" s="107">
        <f t="shared" si="111"/>
        <v>0</v>
      </c>
      <c r="DO85" s="107">
        <f t="shared" si="151"/>
        <v>0</v>
      </c>
      <c r="DP85" s="107">
        <f t="shared" si="152"/>
        <v>0</v>
      </c>
      <c r="DQ85" s="107">
        <f t="shared" si="153"/>
        <v>0</v>
      </c>
      <c r="DR85" s="107">
        <f t="shared" si="154"/>
        <v>0</v>
      </c>
      <c r="DS85" s="107">
        <f t="shared" si="155"/>
        <v>0</v>
      </c>
      <c r="DT85" s="107">
        <f t="shared" si="156"/>
        <v>0</v>
      </c>
      <c r="DU85" s="107">
        <f t="shared" si="157"/>
        <v>0</v>
      </c>
      <c r="DV85" s="107">
        <f t="shared" si="158"/>
        <v>0</v>
      </c>
      <c r="DW85" s="107">
        <f t="shared" si="159"/>
        <v>0</v>
      </c>
      <c r="DX85" s="107">
        <f t="shared" si="160"/>
        <v>0</v>
      </c>
      <c r="DY85" s="107">
        <f t="shared" si="161"/>
        <v>0</v>
      </c>
      <c r="DZ85" s="107">
        <f t="shared" si="162"/>
        <v>0</v>
      </c>
      <c r="EA85" s="107">
        <f t="shared" si="163"/>
        <v>0</v>
      </c>
      <c r="EB85" s="107">
        <f t="shared" si="164"/>
        <v>0</v>
      </c>
      <c r="EC85" s="107">
        <f t="shared" si="165"/>
        <v>0</v>
      </c>
      <c r="ED85" s="107">
        <f t="shared" si="166"/>
        <v>0</v>
      </c>
      <c r="EE85" s="107">
        <f t="shared" si="148"/>
        <v>0</v>
      </c>
      <c r="EF85" s="107">
        <f t="shared" si="192"/>
        <v>0</v>
      </c>
      <c r="EG85" s="107">
        <f t="shared" si="193"/>
        <v>0</v>
      </c>
      <c r="EH85" s="107">
        <f t="shared" si="108"/>
        <v>0</v>
      </c>
      <c r="EI85" s="107">
        <f t="shared" si="108"/>
        <v>0</v>
      </c>
      <c r="EJ85" s="107">
        <f t="shared" si="108"/>
        <v>0</v>
      </c>
      <c r="EK85" s="107">
        <f t="shared" si="108"/>
        <v>0</v>
      </c>
      <c r="EL85" s="107">
        <f t="shared" si="108"/>
        <v>0</v>
      </c>
      <c r="EM85" s="107">
        <f t="shared" si="107"/>
        <v>0</v>
      </c>
      <c r="EN85" s="107">
        <f t="shared" si="107"/>
        <v>0</v>
      </c>
      <c r="EO85" s="107">
        <f t="shared" si="107"/>
        <v>0</v>
      </c>
      <c r="EP85" s="107">
        <f t="shared" si="107"/>
        <v>0</v>
      </c>
      <c r="EQ85" s="107">
        <f t="shared" si="107"/>
        <v>0</v>
      </c>
    </row>
    <row r="86" spans="2:147" x14ac:dyDescent="0.2">
      <c r="B86" s="126">
        <f t="shared" si="168"/>
        <v>1</v>
      </c>
      <c r="C86" s="126" t="str">
        <f t="shared" ca="1" si="176"/>
        <v/>
      </c>
      <c r="D86" s="126" t="str">
        <f t="shared" ca="1" si="169"/>
        <v/>
      </c>
      <c r="E86" s="126"/>
      <c r="F86" s="127" t="str">
        <f ca="1">OFFSET(prihlasky!$H$1,$CB86,0)</f>
        <v/>
      </c>
      <c r="G86" s="127" t="str">
        <f ca="1">IF(OFFSET(prihlasky!$B$1,$CB86,0)="","",(OFFSET(prihlasky!$B$1,$CB86,0)))</f>
        <v/>
      </c>
      <c r="H86" s="127">
        <f ca="1">OFFSET(prihlasky!$I$1,$CB86,0)</f>
        <v>0</v>
      </c>
      <c r="I86" s="127" t="str">
        <f ca="1">UPPER(OFFSET(prihlasky!$A$1,$CB86,0))</f>
        <v/>
      </c>
      <c r="J86" s="127">
        <f t="shared" si="170"/>
        <v>0</v>
      </c>
      <c r="K86" s="159">
        <f t="shared" si="194"/>
        <v>0</v>
      </c>
      <c r="L86" s="131">
        <f t="shared" ca="1" si="171"/>
        <v>0</v>
      </c>
      <c r="M86" s="130" t="str">
        <f ca="1">IF(OR(K86=0,ISERROR(MATCH(I86,TKoef!E:E,0))),"",MATCH(I86,TKoef!E:E,0)-1)</f>
        <v/>
      </c>
      <c r="N86" s="129" t="str">
        <f ca="1">IF(M86="","",OFFSET(TKoef!$B$1,M86,0))</f>
        <v/>
      </c>
      <c r="O86" s="22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  <c r="BK86" s="197"/>
      <c r="BL86" s="197"/>
      <c r="BM86" s="197"/>
      <c r="BN86" s="61"/>
      <c r="BO86" s="160"/>
      <c r="BP86" s="160"/>
      <c r="BQ86" s="160"/>
      <c r="BR86" s="160"/>
      <c r="BS86" s="160"/>
      <c r="BT86" s="160"/>
      <c r="BU86" s="160"/>
      <c r="BV86" s="160"/>
      <c r="BW86" s="160"/>
      <c r="BX86" s="160"/>
      <c r="BY86" s="71">
        <f t="shared" si="172"/>
        <v>0</v>
      </c>
      <c r="BZ86" s="26">
        <f t="shared" si="173"/>
        <v>0</v>
      </c>
      <c r="CB86" s="39">
        <v>78</v>
      </c>
      <c r="CC86" s="16">
        <f t="shared" si="195"/>
        <v>0</v>
      </c>
      <c r="CD86" s="51">
        <f t="shared" ca="1" si="167"/>
        <v>0</v>
      </c>
      <c r="CE86" s="51">
        <f t="shared" ca="1" si="167"/>
        <v>0</v>
      </c>
      <c r="CF86" s="51">
        <f t="shared" ca="1" si="167"/>
        <v>0</v>
      </c>
      <c r="CG86" s="51">
        <f t="shared" ca="1" si="174"/>
        <v>0</v>
      </c>
      <c r="CH86" s="51"/>
      <c r="CI86" s="195">
        <f t="shared" si="177"/>
        <v>0</v>
      </c>
      <c r="CJ86" s="195">
        <f t="shared" si="177"/>
        <v>0</v>
      </c>
      <c r="CK86" s="195">
        <f t="shared" si="177"/>
        <v>0</v>
      </c>
      <c r="CL86" s="195">
        <f t="shared" si="177"/>
        <v>0</v>
      </c>
      <c r="CM86" s="195">
        <f t="shared" si="177"/>
        <v>0</v>
      </c>
      <c r="CN86" s="195">
        <f t="shared" si="175"/>
        <v>0</v>
      </c>
      <c r="CO86" s="195">
        <f t="shared" si="175"/>
        <v>0</v>
      </c>
      <c r="CP86" s="195">
        <f t="shared" si="175"/>
        <v>0</v>
      </c>
      <c r="CQ86" s="195">
        <f t="shared" si="175"/>
        <v>0</v>
      </c>
      <c r="CR86" s="195">
        <f t="shared" si="175"/>
        <v>0</v>
      </c>
      <c r="CT86" s="107">
        <f t="shared" si="178"/>
        <v>0</v>
      </c>
      <c r="CU86" s="107">
        <f t="shared" si="179"/>
        <v>0</v>
      </c>
      <c r="CV86" s="107">
        <f t="shared" si="180"/>
        <v>0</v>
      </c>
      <c r="CW86" s="107">
        <f t="shared" si="181"/>
        <v>0</v>
      </c>
      <c r="CX86" s="107">
        <f t="shared" si="182"/>
        <v>0</v>
      </c>
      <c r="CY86" s="107">
        <f t="shared" si="183"/>
        <v>0</v>
      </c>
      <c r="CZ86" s="107">
        <f t="shared" si="184"/>
        <v>0</v>
      </c>
      <c r="DA86" s="107">
        <f t="shared" si="185"/>
        <v>0</v>
      </c>
      <c r="DB86" s="107">
        <f t="shared" si="186"/>
        <v>0</v>
      </c>
      <c r="DC86" s="107">
        <f t="shared" si="187"/>
        <v>0</v>
      </c>
      <c r="DD86" s="107">
        <f t="shared" si="188"/>
        <v>0</v>
      </c>
      <c r="DE86" s="107">
        <f t="shared" si="189"/>
        <v>0</v>
      </c>
      <c r="DF86" s="107">
        <f t="shared" si="190"/>
        <v>0</v>
      </c>
      <c r="DG86" s="107">
        <f t="shared" si="191"/>
        <v>0</v>
      </c>
      <c r="DH86" s="107">
        <f t="shared" si="146"/>
        <v>0</v>
      </c>
      <c r="DI86" s="107">
        <f t="shared" si="147"/>
        <v>0</v>
      </c>
      <c r="DJ86" s="107">
        <f t="shared" si="129"/>
        <v>0</v>
      </c>
      <c r="DK86" s="107">
        <f t="shared" si="130"/>
        <v>0</v>
      </c>
      <c r="DL86" s="107">
        <f t="shared" si="131"/>
        <v>0</v>
      </c>
      <c r="DM86" s="107">
        <f t="shared" si="110"/>
        <v>0</v>
      </c>
      <c r="DN86" s="107">
        <f t="shared" si="111"/>
        <v>0</v>
      </c>
      <c r="DO86" s="107">
        <f t="shared" si="151"/>
        <v>0</v>
      </c>
      <c r="DP86" s="107">
        <f t="shared" si="152"/>
        <v>0</v>
      </c>
      <c r="DQ86" s="107">
        <f t="shared" si="153"/>
        <v>0</v>
      </c>
      <c r="DR86" s="107">
        <f t="shared" si="154"/>
        <v>0</v>
      </c>
      <c r="DS86" s="107">
        <f t="shared" si="155"/>
        <v>0</v>
      </c>
      <c r="DT86" s="107">
        <f t="shared" si="156"/>
        <v>0</v>
      </c>
      <c r="DU86" s="107">
        <f t="shared" si="157"/>
        <v>0</v>
      </c>
      <c r="DV86" s="107">
        <f t="shared" si="158"/>
        <v>0</v>
      </c>
      <c r="DW86" s="107">
        <f t="shared" si="159"/>
        <v>0</v>
      </c>
      <c r="DX86" s="107">
        <f t="shared" si="160"/>
        <v>0</v>
      </c>
      <c r="DY86" s="107">
        <f t="shared" si="161"/>
        <v>0</v>
      </c>
      <c r="DZ86" s="107">
        <f t="shared" si="162"/>
        <v>0</v>
      </c>
      <c r="EA86" s="107">
        <f t="shared" si="163"/>
        <v>0</v>
      </c>
      <c r="EB86" s="107">
        <f t="shared" si="164"/>
        <v>0</v>
      </c>
      <c r="EC86" s="107">
        <f t="shared" si="165"/>
        <v>0</v>
      </c>
      <c r="ED86" s="107">
        <f t="shared" si="166"/>
        <v>0</v>
      </c>
      <c r="EE86" s="107">
        <f t="shared" si="148"/>
        <v>0</v>
      </c>
      <c r="EF86" s="107">
        <f t="shared" si="192"/>
        <v>0</v>
      </c>
      <c r="EG86" s="107">
        <f t="shared" si="193"/>
        <v>0</v>
      </c>
      <c r="EH86" s="107">
        <f t="shared" si="108"/>
        <v>0</v>
      </c>
      <c r="EI86" s="107">
        <f t="shared" si="108"/>
        <v>0</v>
      </c>
      <c r="EJ86" s="107">
        <f t="shared" si="108"/>
        <v>0</v>
      </c>
      <c r="EK86" s="107">
        <f t="shared" si="108"/>
        <v>0</v>
      </c>
      <c r="EL86" s="107">
        <f t="shared" si="108"/>
        <v>0</v>
      </c>
      <c r="EM86" s="107">
        <f t="shared" si="107"/>
        <v>0</v>
      </c>
      <c r="EN86" s="107">
        <f t="shared" si="107"/>
        <v>0</v>
      </c>
      <c r="EO86" s="107">
        <f t="shared" si="107"/>
        <v>0</v>
      </c>
      <c r="EP86" s="107">
        <f t="shared" si="107"/>
        <v>0</v>
      </c>
      <c r="EQ86" s="107">
        <f t="shared" si="107"/>
        <v>0</v>
      </c>
    </row>
    <row r="87" spans="2:147" x14ac:dyDescent="0.2">
      <c r="B87" s="126">
        <f t="shared" si="168"/>
        <v>1</v>
      </c>
      <c r="C87" s="126" t="str">
        <f t="shared" ca="1" si="176"/>
        <v/>
      </c>
      <c r="D87" s="126" t="str">
        <f t="shared" ca="1" si="169"/>
        <v/>
      </c>
      <c r="E87" s="126"/>
      <c r="F87" s="127" t="str">
        <f ca="1">OFFSET(prihlasky!$H$1,$CB87,0)</f>
        <v/>
      </c>
      <c r="G87" s="127" t="str">
        <f ca="1">IF(OFFSET(prihlasky!$B$1,$CB87,0)="","",(OFFSET(prihlasky!$B$1,$CB87,0)))</f>
        <v/>
      </c>
      <c r="H87" s="127">
        <f ca="1">OFFSET(prihlasky!$I$1,$CB87,0)</f>
        <v>0</v>
      </c>
      <c r="I87" s="127" t="str">
        <f ca="1">UPPER(OFFSET(prihlasky!$A$1,$CB87,0))</f>
        <v/>
      </c>
      <c r="J87" s="127">
        <f t="shared" si="170"/>
        <v>0</v>
      </c>
      <c r="K87" s="159">
        <f t="shared" si="194"/>
        <v>0</v>
      </c>
      <c r="L87" s="131">
        <f t="shared" ca="1" si="171"/>
        <v>0</v>
      </c>
      <c r="M87" s="130" t="str">
        <f ca="1">IF(OR(K87=0,ISERROR(MATCH(I87,TKoef!E:E,0))),"",MATCH(I87,TKoef!E:E,0)-1)</f>
        <v/>
      </c>
      <c r="N87" s="129" t="str">
        <f ca="1">IF(M87="","",OFFSET(TKoef!$B$1,M87,0))</f>
        <v/>
      </c>
      <c r="O87" s="22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  <c r="BK87" s="197"/>
      <c r="BL87" s="197"/>
      <c r="BM87" s="197"/>
      <c r="BN87" s="61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71">
        <f t="shared" si="172"/>
        <v>0</v>
      </c>
      <c r="BZ87" s="26">
        <f t="shared" si="173"/>
        <v>0</v>
      </c>
      <c r="CB87" s="39">
        <v>79</v>
      </c>
      <c r="CC87" s="16">
        <f t="shared" si="195"/>
        <v>0</v>
      </c>
      <c r="CD87" s="51">
        <f t="shared" ca="1" si="167"/>
        <v>0</v>
      </c>
      <c r="CE87" s="51">
        <f t="shared" ca="1" si="167"/>
        <v>0</v>
      </c>
      <c r="CF87" s="51">
        <f t="shared" ca="1" si="167"/>
        <v>0</v>
      </c>
      <c r="CG87" s="51">
        <f t="shared" ca="1" si="174"/>
        <v>0</v>
      </c>
      <c r="CH87" s="51"/>
      <c r="CI87" s="195">
        <f t="shared" si="177"/>
        <v>0</v>
      </c>
      <c r="CJ87" s="195">
        <f t="shared" si="177"/>
        <v>0</v>
      </c>
      <c r="CK87" s="195">
        <f t="shared" si="177"/>
        <v>0</v>
      </c>
      <c r="CL87" s="195">
        <f t="shared" si="177"/>
        <v>0</v>
      </c>
      <c r="CM87" s="195">
        <f t="shared" si="177"/>
        <v>0</v>
      </c>
      <c r="CN87" s="195">
        <f t="shared" si="175"/>
        <v>0</v>
      </c>
      <c r="CO87" s="195">
        <f t="shared" si="175"/>
        <v>0</v>
      </c>
      <c r="CP87" s="195">
        <f t="shared" si="175"/>
        <v>0</v>
      </c>
      <c r="CQ87" s="195">
        <f t="shared" si="175"/>
        <v>0</v>
      </c>
      <c r="CR87" s="195">
        <f t="shared" si="175"/>
        <v>0</v>
      </c>
      <c r="CT87" s="107">
        <f t="shared" si="178"/>
        <v>0</v>
      </c>
      <c r="CU87" s="107">
        <f t="shared" si="179"/>
        <v>0</v>
      </c>
      <c r="CV87" s="107">
        <f t="shared" si="180"/>
        <v>0</v>
      </c>
      <c r="CW87" s="107">
        <f t="shared" si="181"/>
        <v>0</v>
      </c>
      <c r="CX87" s="107">
        <f t="shared" si="182"/>
        <v>0</v>
      </c>
      <c r="CY87" s="107">
        <f t="shared" si="183"/>
        <v>0</v>
      </c>
      <c r="CZ87" s="107">
        <f t="shared" si="184"/>
        <v>0</v>
      </c>
      <c r="DA87" s="107">
        <f t="shared" si="185"/>
        <v>0</v>
      </c>
      <c r="DB87" s="107">
        <f t="shared" si="186"/>
        <v>0</v>
      </c>
      <c r="DC87" s="107">
        <f t="shared" si="187"/>
        <v>0</v>
      </c>
      <c r="DD87" s="107">
        <f t="shared" si="188"/>
        <v>0</v>
      </c>
      <c r="DE87" s="107">
        <f t="shared" si="189"/>
        <v>0</v>
      </c>
      <c r="DF87" s="107">
        <f t="shared" si="190"/>
        <v>0</v>
      </c>
      <c r="DG87" s="107">
        <f t="shared" si="191"/>
        <v>0</v>
      </c>
      <c r="DH87" s="107">
        <f t="shared" si="146"/>
        <v>0</v>
      </c>
      <c r="DI87" s="107">
        <f t="shared" si="147"/>
        <v>0</v>
      </c>
      <c r="DJ87" s="107">
        <f t="shared" si="129"/>
        <v>0</v>
      </c>
      <c r="DK87" s="107">
        <f t="shared" si="130"/>
        <v>0</v>
      </c>
      <c r="DL87" s="107">
        <f t="shared" si="131"/>
        <v>0</v>
      </c>
      <c r="DM87" s="107">
        <f t="shared" si="110"/>
        <v>0</v>
      </c>
      <c r="DN87" s="107">
        <f t="shared" si="111"/>
        <v>0</v>
      </c>
      <c r="DO87" s="107">
        <f t="shared" si="151"/>
        <v>0</v>
      </c>
      <c r="DP87" s="107">
        <f t="shared" si="152"/>
        <v>0</v>
      </c>
      <c r="DQ87" s="107">
        <f t="shared" si="153"/>
        <v>0</v>
      </c>
      <c r="DR87" s="107">
        <f t="shared" si="154"/>
        <v>0</v>
      </c>
      <c r="DS87" s="107">
        <f t="shared" si="155"/>
        <v>0</v>
      </c>
      <c r="DT87" s="107">
        <f t="shared" si="156"/>
        <v>0</v>
      </c>
      <c r="DU87" s="107">
        <f t="shared" si="157"/>
        <v>0</v>
      </c>
      <c r="DV87" s="107">
        <f t="shared" si="158"/>
        <v>0</v>
      </c>
      <c r="DW87" s="107">
        <f t="shared" si="159"/>
        <v>0</v>
      </c>
      <c r="DX87" s="107">
        <f t="shared" si="160"/>
        <v>0</v>
      </c>
      <c r="DY87" s="107">
        <f t="shared" si="161"/>
        <v>0</v>
      </c>
      <c r="DZ87" s="107">
        <f t="shared" si="162"/>
        <v>0</v>
      </c>
      <c r="EA87" s="107">
        <f t="shared" si="163"/>
        <v>0</v>
      </c>
      <c r="EB87" s="107">
        <f t="shared" si="164"/>
        <v>0</v>
      </c>
      <c r="EC87" s="107">
        <f t="shared" si="165"/>
        <v>0</v>
      </c>
      <c r="ED87" s="107">
        <f t="shared" si="166"/>
        <v>0</v>
      </c>
      <c r="EE87" s="107">
        <f t="shared" si="148"/>
        <v>0</v>
      </c>
      <c r="EF87" s="107">
        <f t="shared" si="192"/>
        <v>0</v>
      </c>
      <c r="EG87" s="107">
        <f t="shared" si="193"/>
        <v>0</v>
      </c>
      <c r="EH87" s="107">
        <f t="shared" si="108"/>
        <v>0</v>
      </c>
      <c r="EI87" s="107">
        <f t="shared" si="108"/>
        <v>0</v>
      </c>
      <c r="EJ87" s="107">
        <f t="shared" si="108"/>
        <v>0</v>
      </c>
      <c r="EK87" s="107">
        <f t="shared" si="108"/>
        <v>0</v>
      </c>
      <c r="EL87" s="107">
        <f t="shared" si="108"/>
        <v>0</v>
      </c>
      <c r="EM87" s="107">
        <f t="shared" si="107"/>
        <v>0</v>
      </c>
      <c r="EN87" s="107">
        <f t="shared" si="107"/>
        <v>0</v>
      </c>
      <c r="EO87" s="107">
        <f t="shared" si="107"/>
        <v>0</v>
      </c>
      <c r="EP87" s="107">
        <f t="shared" si="107"/>
        <v>0</v>
      </c>
      <c r="EQ87" s="107">
        <f t="shared" si="107"/>
        <v>0</v>
      </c>
    </row>
    <row r="88" spans="2:147" x14ac:dyDescent="0.2">
      <c r="B88" s="126">
        <f t="shared" si="168"/>
        <v>1</v>
      </c>
      <c r="C88" s="126" t="str">
        <f t="shared" ca="1" si="176"/>
        <v/>
      </c>
      <c r="D88" s="126" t="str">
        <f t="shared" ca="1" si="169"/>
        <v/>
      </c>
      <c r="E88" s="126"/>
      <c r="F88" s="127" t="str">
        <f ca="1">OFFSET(prihlasky!$H$1,$CB88,0)</f>
        <v/>
      </c>
      <c r="G88" s="127" t="str">
        <f ca="1">IF(OFFSET(prihlasky!$B$1,$CB88,0)="","",(OFFSET(prihlasky!$B$1,$CB88,0)))</f>
        <v/>
      </c>
      <c r="H88" s="127">
        <f ca="1">OFFSET(prihlasky!$I$1,$CB88,0)</f>
        <v>0</v>
      </c>
      <c r="I88" s="127" t="str">
        <f ca="1">UPPER(OFFSET(prihlasky!$A$1,$CB88,0))</f>
        <v/>
      </c>
      <c r="J88" s="127">
        <f t="shared" si="170"/>
        <v>0</v>
      </c>
      <c r="K88" s="159">
        <f t="shared" si="194"/>
        <v>0</v>
      </c>
      <c r="L88" s="131">
        <f t="shared" ca="1" si="171"/>
        <v>0</v>
      </c>
      <c r="M88" s="130" t="str">
        <f ca="1">IF(OR(K88=0,ISERROR(MATCH(I88,TKoef!E:E,0))),"",MATCH(I88,TKoef!E:E,0)-1)</f>
        <v/>
      </c>
      <c r="N88" s="129" t="str">
        <f ca="1">IF(M88="","",OFFSET(TKoef!$B$1,M88,0))</f>
        <v/>
      </c>
      <c r="O88" s="22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  <c r="BD88" s="197"/>
      <c r="BE88" s="197"/>
      <c r="BF88" s="197"/>
      <c r="BG88" s="197"/>
      <c r="BH88" s="197"/>
      <c r="BI88" s="197"/>
      <c r="BJ88" s="197"/>
      <c r="BK88" s="197"/>
      <c r="BL88" s="197"/>
      <c r="BM88" s="197"/>
      <c r="BN88" s="61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71">
        <f t="shared" si="172"/>
        <v>0</v>
      </c>
      <c r="BZ88" s="26">
        <f t="shared" si="173"/>
        <v>0</v>
      </c>
      <c r="CB88" s="39">
        <v>80</v>
      </c>
      <c r="CC88" s="16">
        <f t="shared" si="195"/>
        <v>0</v>
      </c>
      <c r="CD88" s="51">
        <f t="shared" ca="1" si="167"/>
        <v>0</v>
      </c>
      <c r="CE88" s="51">
        <f t="shared" ca="1" si="167"/>
        <v>0</v>
      </c>
      <c r="CF88" s="51">
        <f t="shared" ca="1" si="167"/>
        <v>0</v>
      </c>
      <c r="CG88" s="51">
        <f t="shared" ca="1" si="174"/>
        <v>0</v>
      </c>
      <c r="CH88" s="51"/>
      <c r="CI88" s="195">
        <f t="shared" si="177"/>
        <v>0</v>
      </c>
      <c r="CJ88" s="195">
        <f t="shared" si="177"/>
        <v>0</v>
      </c>
      <c r="CK88" s="195">
        <f t="shared" si="177"/>
        <v>0</v>
      </c>
      <c r="CL88" s="195">
        <f t="shared" si="177"/>
        <v>0</v>
      </c>
      <c r="CM88" s="195">
        <f t="shared" si="177"/>
        <v>0</v>
      </c>
      <c r="CN88" s="195">
        <f t="shared" si="175"/>
        <v>0</v>
      </c>
      <c r="CO88" s="195">
        <f t="shared" si="175"/>
        <v>0</v>
      </c>
      <c r="CP88" s="195">
        <f t="shared" si="175"/>
        <v>0</v>
      </c>
      <c r="CQ88" s="195">
        <f t="shared" si="175"/>
        <v>0</v>
      </c>
      <c r="CR88" s="195">
        <f t="shared" si="175"/>
        <v>0</v>
      </c>
      <c r="CT88" s="107">
        <f t="shared" si="178"/>
        <v>0</v>
      </c>
      <c r="CU88" s="107">
        <f t="shared" si="179"/>
        <v>0</v>
      </c>
      <c r="CV88" s="107">
        <f t="shared" si="180"/>
        <v>0</v>
      </c>
      <c r="CW88" s="107">
        <f t="shared" si="181"/>
        <v>0</v>
      </c>
      <c r="CX88" s="107">
        <f t="shared" si="182"/>
        <v>0</v>
      </c>
      <c r="CY88" s="107">
        <f t="shared" si="183"/>
        <v>0</v>
      </c>
      <c r="CZ88" s="107">
        <f t="shared" si="184"/>
        <v>0</v>
      </c>
      <c r="DA88" s="107">
        <f t="shared" si="185"/>
        <v>0</v>
      </c>
      <c r="DB88" s="107">
        <f t="shared" si="186"/>
        <v>0</v>
      </c>
      <c r="DC88" s="107">
        <f t="shared" si="187"/>
        <v>0</v>
      </c>
      <c r="DD88" s="107">
        <f t="shared" si="188"/>
        <v>0</v>
      </c>
      <c r="DE88" s="107">
        <f t="shared" si="189"/>
        <v>0</v>
      </c>
      <c r="DF88" s="107">
        <f t="shared" si="190"/>
        <v>0</v>
      </c>
      <c r="DG88" s="107">
        <f t="shared" si="191"/>
        <v>0</v>
      </c>
      <c r="DH88" s="107">
        <f t="shared" si="146"/>
        <v>0</v>
      </c>
      <c r="DI88" s="107">
        <f t="shared" si="147"/>
        <v>0</v>
      </c>
      <c r="DJ88" s="107">
        <f t="shared" si="129"/>
        <v>0</v>
      </c>
      <c r="DK88" s="107">
        <f t="shared" si="130"/>
        <v>0</v>
      </c>
      <c r="DL88" s="107">
        <f t="shared" si="131"/>
        <v>0</v>
      </c>
      <c r="DM88" s="107">
        <f t="shared" ref="DM88:DM118" si="196">IF(AND(AI$7&lt;&gt;"",AI$7=AI88),1,0)</f>
        <v>0</v>
      </c>
      <c r="DN88" s="107">
        <f t="shared" ref="DN88:DN118" si="197">IF(AND(AJ$7&lt;&gt;"",AJ$7=AJ88),1,0)</f>
        <v>0</v>
      </c>
      <c r="DO88" s="107">
        <f t="shared" si="151"/>
        <v>0</v>
      </c>
      <c r="DP88" s="107">
        <f t="shared" si="152"/>
        <v>0</v>
      </c>
      <c r="DQ88" s="107">
        <f t="shared" si="153"/>
        <v>0</v>
      </c>
      <c r="DR88" s="107">
        <f t="shared" si="154"/>
        <v>0</v>
      </c>
      <c r="DS88" s="107">
        <f t="shared" si="155"/>
        <v>0</v>
      </c>
      <c r="DT88" s="107">
        <f t="shared" si="156"/>
        <v>0</v>
      </c>
      <c r="DU88" s="107">
        <f t="shared" si="157"/>
        <v>0</v>
      </c>
      <c r="DV88" s="107">
        <f t="shared" si="158"/>
        <v>0</v>
      </c>
      <c r="DW88" s="107">
        <f t="shared" si="159"/>
        <v>0</v>
      </c>
      <c r="DX88" s="107">
        <f t="shared" si="160"/>
        <v>0</v>
      </c>
      <c r="DY88" s="107">
        <f t="shared" si="161"/>
        <v>0</v>
      </c>
      <c r="DZ88" s="107">
        <f t="shared" si="162"/>
        <v>0</v>
      </c>
      <c r="EA88" s="107">
        <f t="shared" si="163"/>
        <v>0</v>
      </c>
      <c r="EB88" s="107">
        <f t="shared" si="164"/>
        <v>0</v>
      </c>
      <c r="EC88" s="107">
        <f t="shared" si="165"/>
        <v>0</v>
      </c>
      <c r="ED88" s="107">
        <f t="shared" si="166"/>
        <v>0</v>
      </c>
      <c r="EE88" s="107">
        <f t="shared" si="148"/>
        <v>0</v>
      </c>
      <c r="EF88" s="107">
        <f t="shared" si="192"/>
        <v>0</v>
      </c>
      <c r="EG88" s="107">
        <f t="shared" si="193"/>
        <v>0</v>
      </c>
      <c r="EH88" s="107">
        <f t="shared" si="108"/>
        <v>0</v>
      </c>
      <c r="EI88" s="107">
        <f t="shared" si="108"/>
        <v>0</v>
      </c>
      <c r="EJ88" s="107">
        <f t="shared" si="108"/>
        <v>0</v>
      </c>
      <c r="EK88" s="107">
        <f t="shared" si="108"/>
        <v>0</v>
      </c>
      <c r="EL88" s="107">
        <f t="shared" si="108"/>
        <v>0</v>
      </c>
      <c r="EM88" s="107">
        <f t="shared" si="107"/>
        <v>0</v>
      </c>
      <c r="EN88" s="107">
        <f t="shared" si="107"/>
        <v>0</v>
      </c>
      <c r="EO88" s="107">
        <f t="shared" si="107"/>
        <v>0</v>
      </c>
      <c r="EP88" s="107">
        <f t="shared" si="107"/>
        <v>0</v>
      </c>
      <c r="EQ88" s="107">
        <f t="shared" si="107"/>
        <v>0</v>
      </c>
    </row>
    <row r="89" spans="2:147" x14ac:dyDescent="0.2">
      <c r="B89" s="126">
        <f t="shared" si="168"/>
        <v>1</v>
      </c>
      <c r="C89" s="126" t="str">
        <f t="shared" ca="1" si="176"/>
        <v/>
      </c>
      <c r="D89" s="126" t="str">
        <f t="shared" ca="1" si="169"/>
        <v/>
      </c>
      <c r="E89" s="126"/>
      <c r="F89" s="127" t="str">
        <f ca="1">OFFSET(prihlasky!$H$1,$CB89,0)</f>
        <v/>
      </c>
      <c r="G89" s="127" t="str">
        <f ca="1">IF(OFFSET(prihlasky!$B$1,$CB89,0)="","",(OFFSET(prihlasky!$B$1,$CB89,0)))</f>
        <v/>
      </c>
      <c r="H89" s="127">
        <f ca="1">OFFSET(prihlasky!$I$1,$CB89,0)</f>
        <v>0</v>
      </c>
      <c r="I89" s="127" t="str">
        <f ca="1">UPPER(OFFSET(prihlasky!$A$1,$CB89,0))</f>
        <v/>
      </c>
      <c r="J89" s="127">
        <f t="shared" si="170"/>
        <v>0</v>
      </c>
      <c r="K89" s="159">
        <f t="shared" si="194"/>
        <v>0</v>
      </c>
      <c r="L89" s="131">
        <f t="shared" ca="1" si="171"/>
        <v>0</v>
      </c>
      <c r="M89" s="130" t="str">
        <f ca="1">IF(OR(K89=0,ISERROR(MATCH(I89,TKoef!E:E,0))),"",MATCH(I89,TKoef!E:E,0)-1)</f>
        <v/>
      </c>
      <c r="N89" s="129" t="str">
        <f ca="1">IF(M89="","",OFFSET(TKoef!$B$1,M89,0))</f>
        <v/>
      </c>
      <c r="O89" s="22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  <c r="BD89" s="197"/>
      <c r="BE89" s="197"/>
      <c r="BF89" s="197"/>
      <c r="BG89" s="197"/>
      <c r="BH89" s="197"/>
      <c r="BI89" s="197"/>
      <c r="BJ89" s="197"/>
      <c r="BK89" s="197"/>
      <c r="BL89" s="197"/>
      <c r="BM89" s="197"/>
      <c r="BN89" s="61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71">
        <f t="shared" si="172"/>
        <v>0</v>
      </c>
      <c r="BZ89" s="26">
        <f t="shared" si="173"/>
        <v>0</v>
      </c>
      <c r="CB89" s="39">
        <v>81</v>
      </c>
      <c r="CC89" s="16">
        <f t="shared" si="195"/>
        <v>0</v>
      </c>
      <c r="CD89" s="51">
        <f t="shared" ref="CD89:CF108" ca="1" si="198">IF($H89=CD$8,$CC89,0)</f>
        <v>0</v>
      </c>
      <c r="CE89" s="51">
        <f t="shared" ca="1" si="198"/>
        <v>0</v>
      </c>
      <c r="CF89" s="51">
        <f t="shared" ca="1" si="198"/>
        <v>0</v>
      </c>
      <c r="CG89" s="51">
        <f t="shared" ca="1" si="174"/>
        <v>0</v>
      </c>
      <c r="CH89" s="51"/>
      <c r="CI89" s="195">
        <f t="shared" si="177"/>
        <v>0</v>
      </c>
      <c r="CJ89" s="195">
        <f t="shared" si="177"/>
        <v>0</v>
      </c>
      <c r="CK89" s="195">
        <f t="shared" si="177"/>
        <v>0</v>
      </c>
      <c r="CL89" s="195">
        <f t="shared" si="177"/>
        <v>0</v>
      </c>
      <c r="CM89" s="195">
        <f t="shared" si="177"/>
        <v>0</v>
      </c>
      <c r="CN89" s="195">
        <f t="shared" si="175"/>
        <v>0</v>
      </c>
      <c r="CO89" s="195">
        <f t="shared" si="175"/>
        <v>0</v>
      </c>
      <c r="CP89" s="195">
        <f t="shared" si="175"/>
        <v>0</v>
      </c>
      <c r="CQ89" s="195">
        <f t="shared" si="175"/>
        <v>0</v>
      </c>
      <c r="CR89" s="195">
        <f t="shared" si="175"/>
        <v>0</v>
      </c>
      <c r="CT89" s="107">
        <f t="shared" si="178"/>
        <v>0</v>
      </c>
      <c r="CU89" s="107">
        <f t="shared" si="179"/>
        <v>0</v>
      </c>
      <c r="CV89" s="107">
        <f t="shared" si="180"/>
        <v>0</v>
      </c>
      <c r="CW89" s="107">
        <f t="shared" si="181"/>
        <v>0</v>
      </c>
      <c r="CX89" s="107">
        <f t="shared" si="182"/>
        <v>0</v>
      </c>
      <c r="CY89" s="107">
        <f t="shared" si="183"/>
        <v>0</v>
      </c>
      <c r="CZ89" s="107">
        <f t="shared" si="184"/>
        <v>0</v>
      </c>
      <c r="DA89" s="107">
        <f t="shared" si="185"/>
        <v>0</v>
      </c>
      <c r="DB89" s="107">
        <f t="shared" si="186"/>
        <v>0</v>
      </c>
      <c r="DC89" s="107">
        <f t="shared" si="187"/>
        <v>0</v>
      </c>
      <c r="DD89" s="107">
        <f t="shared" si="188"/>
        <v>0</v>
      </c>
      <c r="DE89" s="107">
        <f t="shared" si="189"/>
        <v>0</v>
      </c>
      <c r="DF89" s="107">
        <f t="shared" si="190"/>
        <v>0</v>
      </c>
      <c r="DG89" s="107">
        <f t="shared" si="191"/>
        <v>0</v>
      </c>
      <c r="DH89" s="107">
        <f t="shared" si="146"/>
        <v>0</v>
      </c>
      <c r="DI89" s="107">
        <f t="shared" si="147"/>
        <v>0</v>
      </c>
      <c r="DJ89" s="107">
        <f t="shared" ref="DJ89:DJ118" si="199">IF(AND(AF$7&lt;&gt;"",AF$7=AF89),1,0)</f>
        <v>0</v>
      </c>
      <c r="DK89" s="107">
        <f t="shared" ref="DK89:DK118" si="200">IF(AND(AG$7&lt;&gt;"",AG$7=AG89),1,0)</f>
        <v>0</v>
      </c>
      <c r="DL89" s="107">
        <f t="shared" ref="DL89:DL118" si="201">IF(AND(AH$7&lt;&gt;"",AH$7=AH89),1,0)</f>
        <v>0</v>
      </c>
      <c r="DM89" s="107">
        <f t="shared" si="196"/>
        <v>0</v>
      </c>
      <c r="DN89" s="107">
        <f t="shared" si="197"/>
        <v>0</v>
      </c>
      <c r="DO89" s="107">
        <f t="shared" si="151"/>
        <v>0</v>
      </c>
      <c r="DP89" s="107">
        <f t="shared" si="152"/>
        <v>0</v>
      </c>
      <c r="DQ89" s="107">
        <f t="shared" ref="DQ89:DQ98" si="202">IF(AND(AM$7&lt;&gt;"",AM$7=AM89),1,0)</f>
        <v>0</v>
      </c>
      <c r="DR89" s="107">
        <f t="shared" ref="DR89:DR98" si="203">IF(AND(AN$7&lt;&gt;"",AN$7=AN89),1,0)</f>
        <v>0</v>
      </c>
      <c r="DS89" s="107">
        <f t="shared" ref="DS89:DS98" si="204">IF(AND(AO$7&lt;&gt;"",AO$7=AO89),1,0)</f>
        <v>0</v>
      </c>
      <c r="DT89" s="107">
        <f t="shared" ref="DT89:DT98" si="205">IF(AND(AP$7&lt;&gt;"",AP$7=AP89),1,0)</f>
        <v>0</v>
      </c>
      <c r="DU89" s="107">
        <f t="shared" ref="DU89:DU98" si="206">IF(AND(AQ$7&lt;&gt;"",AQ$7=AQ89),1,0)</f>
        <v>0</v>
      </c>
      <c r="DV89" s="107">
        <f t="shared" ref="DV89:DV98" si="207">IF(AND(AR$7&lt;&gt;"",AR$7=AR89),1,0)</f>
        <v>0</v>
      </c>
      <c r="DW89" s="107">
        <f t="shared" ref="DW89:DW98" si="208">IF(AND(AS$7&lt;&gt;"",AS$7=AS89),1,0)</f>
        <v>0</v>
      </c>
      <c r="DX89" s="107">
        <f t="shared" ref="DX89:DX98" si="209">IF(AND(AT$7&lt;&gt;"",AT$7=AT89),1,0)</f>
        <v>0</v>
      </c>
      <c r="DY89" s="107">
        <f t="shared" ref="DY89:DY98" si="210">IF(AND(AU$7&lt;&gt;"",AU$7=AU89),1,0)</f>
        <v>0</v>
      </c>
      <c r="DZ89" s="107">
        <f t="shared" ref="DZ89:DZ128" si="211">IF(AND(AV$7&lt;&gt;"",AV$7=AV89),1,0)</f>
        <v>0</v>
      </c>
      <c r="EA89" s="107">
        <f t="shared" ref="EA89:EA128" si="212">IF(AND(AW$7&lt;&gt;"",AW$7=AW89),1,0)</f>
        <v>0</v>
      </c>
      <c r="EB89" s="107">
        <f t="shared" ref="EB89:EB128" si="213">IF(AND(AX$7&lt;&gt;"",AX$7=AX89),1,0)</f>
        <v>0</v>
      </c>
      <c r="EC89" s="107">
        <f t="shared" ref="EC89:EC128" si="214">IF(AND(AY$7&lt;&gt;"",AY$7=AY89),1,0)</f>
        <v>0</v>
      </c>
      <c r="ED89" s="107">
        <f t="shared" ref="ED89:ED128" si="215">IF(AND(AZ$7&lt;&gt;"",AZ$7=AZ89),1,0)</f>
        <v>0</v>
      </c>
      <c r="EE89" s="107">
        <f t="shared" si="148"/>
        <v>0</v>
      </c>
      <c r="EF89" s="107">
        <f t="shared" si="192"/>
        <v>0</v>
      </c>
      <c r="EG89" s="107">
        <f t="shared" si="193"/>
        <v>0</v>
      </c>
      <c r="EH89" s="107">
        <f t="shared" si="108"/>
        <v>0</v>
      </c>
      <c r="EI89" s="107">
        <f t="shared" si="108"/>
        <v>0</v>
      </c>
      <c r="EJ89" s="107">
        <f t="shared" si="108"/>
        <v>0</v>
      </c>
      <c r="EK89" s="107">
        <f t="shared" si="108"/>
        <v>0</v>
      </c>
      <c r="EL89" s="107">
        <f t="shared" si="108"/>
        <v>0</v>
      </c>
      <c r="EM89" s="107">
        <f t="shared" si="107"/>
        <v>0</v>
      </c>
      <c r="EN89" s="107">
        <f t="shared" si="107"/>
        <v>0</v>
      </c>
      <c r="EO89" s="107">
        <f t="shared" si="107"/>
        <v>0</v>
      </c>
      <c r="EP89" s="107">
        <f t="shared" si="107"/>
        <v>0</v>
      </c>
      <c r="EQ89" s="107">
        <f t="shared" si="107"/>
        <v>0</v>
      </c>
    </row>
    <row r="90" spans="2:147" x14ac:dyDescent="0.2">
      <c r="B90" s="126">
        <f t="shared" si="168"/>
        <v>1</v>
      </c>
      <c r="C90" s="126" t="str">
        <f t="shared" ca="1" si="176"/>
        <v/>
      </c>
      <c r="D90" s="126" t="str">
        <f t="shared" ca="1" si="169"/>
        <v/>
      </c>
      <c r="E90" s="126"/>
      <c r="F90" s="127" t="str">
        <f ca="1">OFFSET(prihlasky!$H$1,$CB90,0)</f>
        <v/>
      </c>
      <c r="G90" s="127" t="str">
        <f ca="1">IF(OFFSET(prihlasky!$B$1,$CB90,0)="","",(OFFSET(prihlasky!$B$1,$CB90,0)))</f>
        <v/>
      </c>
      <c r="H90" s="127">
        <f ca="1">OFFSET(prihlasky!$I$1,$CB90,0)</f>
        <v>0</v>
      </c>
      <c r="I90" s="127" t="str">
        <f ca="1">UPPER(OFFSET(prihlasky!$A$1,$CB90,0))</f>
        <v/>
      </c>
      <c r="J90" s="127">
        <f t="shared" si="170"/>
        <v>0</v>
      </c>
      <c r="K90" s="159">
        <f t="shared" si="194"/>
        <v>0</v>
      </c>
      <c r="L90" s="131">
        <f t="shared" ca="1" si="171"/>
        <v>0</v>
      </c>
      <c r="M90" s="130" t="str">
        <f ca="1">IF(OR(K90=0,ISERROR(MATCH(I90,TKoef!E:E,0))),"",MATCH(I90,TKoef!E:E,0)-1)</f>
        <v/>
      </c>
      <c r="N90" s="129" t="str">
        <f ca="1">IF(M90="","",OFFSET(TKoef!$B$1,M90,0))</f>
        <v/>
      </c>
      <c r="O90" s="22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61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71">
        <f t="shared" si="172"/>
        <v>0</v>
      </c>
      <c r="BZ90" s="26">
        <f t="shared" si="173"/>
        <v>0</v>
      </c>
      <c r="CB90" s="39">
        <v>82</v>
      </c>
      <c r="CC90" s="16">
        <f t="shared" si="195"/>
        <v>0</v>
      </c>
      <c r="CD90" s="51">
        <f t="shared" ca="1" si="198"/>
        <v>0</v>
      </c>
      <c r="CE90" s="51">
        <f t="shared" ca="1" si="198"/>
        <v>0</v>
      </c>
      <c r="CF90" s="51">
        <f t="shared" ca="1" si="198"/>
        <v>0</v>
      </c>
      <c r="CG90" s="51">
        <f t="shared" ca="1" si="174"/>
        <v>0</v>
      </c>
      <c r="CH90" s="51"/>
      <c r="CI90" s="195">
        <f t="shared" si="177"/>
        <v>0</v>
      </c>
      <c r="CJ90" s="195">
        <f t="shared" si="177"/>
        <v>0</v>
      </c>
      <c r="CK90" s="195">
        <f t="shared" si="177"/>
        <v>0</v>
      </c>
      <c r="CL90" s="195">
        <f t="shared" si="177"/>
        <v>0</v>
      </c>
      <c r="CM90" s="195">
        <f t="shared" si="177"/>
        <v>0</v>
      </c>
      <c r="CN90" s="195">
        <f t="shared" si="175"/>
        <v>0</v>
      </c>
      <c r="CO90" s="195">
        <f t="shared" si="175"/>
        <v>0</v>
      </c>
      <c r="CP90" s="195">
        <f t="shared" si="175"/>
        <v>0</v>
      </c>
      <c r="CQ90" s="195">
        <f t="shared" si="175"/>
        <v>0</v>
      </c>
      <c r="CR90" s="195">
        <f t="shared" si="175"/>
        <v>0</v>
      </c>
      <c r="CT90" s="107">
        <f t="shared" si="178"/>
        <v>0</v>
      </c>
      <c r="CU90" s="107">
        <f t="shared" si="179"/>
        <v>0</v>
      </c>
      <c r="CV90" s="107">
        <f t="shared" si="180"/>
        <v>0</v>
      </c>
      <c r="CW90" s="107">
        <f t="shared" si="181"/>
        <v>0</v>
      </c>
      <c r="CX90" s="107">
        <f t="shared" si="182"/>
        <v>0</v>
      </c>
      <c r="CY90" s="107">
        <f t="shared" si="183"/>
        <v>0</v>
      </c>
      <c r="CZ90" s="107">
        <f t="shared" si="184"/>
        <v>0</v>
      </c>
      <c r="DA90" s="107">
        <f t="shared" si="185"/>
        <v>0</v>
      </c>
      <c r="DB90" s="107">
        <f t="shared" si="186"/>
        <v>0</v>
      </c>
      <c r="DC90" s="107">
        <f t="shared" si="187"/>
        <v>0</v>
      </c>
      <c r="DD90" s="107">
        <f t="shared" si="188"/>
        <v>0</v>
      </c>
      <c r="DE90" s="107">
        <f t="shared" si="189"/>
        <v>0</v>
      </c>
      <c r="DF90" s="107">
        <f t="shared" si="190"/>
        <v>0</v>
      </c>
      <c r="DG90" s="107">
        <f t="shared" si="191"/>
        <v>0</v>
      </c>
      <c r="DH90" s="107">
        <f t="shared" ref="DH90:DH118" si="216">IF(AND(AD$7&lt;&gt;"",AD$7=AD90),1,0)</f>
        <v>0</v>
      </c>
      <c r="DI90" s="107">
        <f t="shared" ref="DI90:DI118" si="217">IF(AND(AE$7&lt;&gt;"",AE$7=AE90),1,0)</f>
        <v>0</v>
      </c>
      <c r="DJ90" s="107">
        <f t="shared" si="199"/>
        <v>0</v>
      </c>
      <c r="DK90" s="107">
        <f t="shared" si="200"/>
        <v>0</v>
      </c>
      <c r="DL90" s="107">
        <f t="shared" si="201"/>
        <v>0</v>
      </c>
      <c r="DM90" s="107">
        <f t="shared" si="196"/>
        <v>0</v>
      </c>
      <c r="DN90" s="107">
        <f t="shared" si="197"/>
        <v>0</v>
      </c>
      <c r="DO90" s="107">
        <f t="shared" si="151"/>
        <v>0</v>
      </c>
      <c r="DP90" s="107">
        <f t="shared" si="152"/>
        <v>0</v>
      </c>
      <c r="DQ90" s="107">
        <f t="shared" si="202"/>
        <v>0</v>
      </c>
      <c r="DR90" s="107">
        <f t="shared" si="203"/>
        <v>0</v>
      </c>
      <c r="DS90" s="107">
        <f t="shared" si="204"/>
        <v>0</v>
      </c>
      <c r="DT90" s="107">
        <f t="shared" si="205"/>
        <v>0</v>
      </c>
      <c r="DU90" s="107">
        <f t="shared" si="206"/>
        <v>0</v>
      </c>
      <c r="DV90" s="107">
        <f t="shared" si="207"/>
        <v>0</v>
      </c>
      <c r="DW90" s="107">
        <f t="shared" si="208"/>
        <v>0</v>
      </c>
      <c r="DX90" s="107">
        <f t="shared" si="209"/>
        <v>0</v>
      </c>
      <c r="DY90" s="107">
        <f t="shared" si="210"/>
        <v>0</v>
      </c>
      <c r="DZ90" s="107">
        <f t="shared" si="211"/>
        <v>0</v>
      </c>
      <c r="EA90" s="107">
        <f t="shared" si="212"/>
        <v>0</v>
      </c>
      <c r="EB90" s="107">
        <f t="shared" si="213"/>
        <v>0</v>
      </c>
      <c r="EC90" s="107">
        <f t="shared" si="214"/>
        <v>0</v>
      </c>
      <c r="ED90" s="107">
        <f t="shared" si="215"/>
        <v>0</v>
      </c>
      <c r="EE90" s="107">
        <f t="shared" si="148"/>
        <v>0</v>
      </c>
      <c r="EF90" s="107">
        <f t="shared" si="192"/>
        <v>0</v>
      </c>
      <c r="EG90" s="107">
        <f t="shared" si="193"/>
        <v>0</v>
      </c>
      <c r="EH90" s="107">
        <f t="shared" si="108"/>
        <v>0</v>
      </c>
      <c r="EI90" s="107">
        <f t="shared" si="108"/>
        <v>0</v>
      </c>
      <c r="EJ90" s="107">
        <f t="shared" si="108"/>
        <v>0</v>
      </c>
      <c r="EK90" s="107">
        <f t="shared" si="108"/>
        <v>0</v>
      </c>
      <c r="EL90" s="107">
        <f t="shared" si="108"/>
        <v>0</v>
      </c>
      <c r="EM90" s="107">
        <f t="shared" si="107"/>
        <v>0</v>
      </c>
      <c r="EN90" s="107">
        <f t="shared" si="107"/>
        <v>0</v>
      </c>
      <c r="EO90" s="107">
        <f t="shared" si="107"/>
        <v>0</v>
      </c>
      <c r="EP90" s="107">
        <f t="shared" si="107"/>
        <v>0</v>
      </c>
      <c r="EQ90" s="107">
        <f t="shared" si="107"/>
        <v>0</v>
      </c>
    </row>
    <row r="91" spans="2:147" x14ac:dyDescent="0.2">
      <c r="B91" s="126">
        <f t="shared" si="168"/>
        <v>1</v>
      </c>
      <c r="C91" s="126" t="str">
        <f t="shared" ca="1" si="176"/>
        <v/>
      </c>
      <c r="D91" s="126" t="str">
        <f t="shared" ca="1" si="169"/>
        <v/>
      </c>
      <c r="E91" s="126"/>
      <c r="F91" s="127" t="str">
        <f ca="1">OFFSET(prihlasky!$H$1,$CB91,0)</f>
        <v/>
      </c>
      <c r="G91" s="127" t="str">
        <f ca="1">IF(OFFSET(prihlasky!$B$1,$CB91,0)="","",(OFFSET(prihlasky!$B$1,$CB91,0)))</f>
        <v/>
      </c>
      <c r="H91" s="127">
        <f ca="1">OFFSET(prihlasky!$I$1,$CB91,0)</f>
        <v>0</v>
      </c>
      <c r="I91" s="127" t="str">
        <f ca="1">UPPER(OFFSET(prihlasky!$A$1,$CB91,0))</f>
        <v/>
      </c>
      <c r="J91" s="127">
        <f t="shared" si="170"/>
        <v>0</v>
      </c>
      <c r="K91" s="159">
        <f t="shared" si="194"/>
        <v>0</v>
      </c>
      <c r="L91" s="131">
        <f t="shared" ca="1" si="171"/>
        <v>0</v>
      </c>
      <c r="M91" s="130" t="str">
        <f ca="1">IF(OR(K91=0,ISERROR(MATCH(I91,TKoef!E:E,0))),"",MATCH(I91,TKoef!E:E,0)-1)</f>
        <v/>
      </c>
      <c r="N91" s="129" t="str">
        <f ca="1">IF(M91="","",OFFSET(TKoef!$B$1,M91,0))</f>
        <v/>
      </c>
      <c r="O91" s="22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  <c r="BD91" s="197"/>
      <c r="BE91" s="197"/>
      <c r="BF91" s="197"/>
      <c r="BG91" s="197"/>
      <c r="BH91" s="197"/>
      <c r="BI91" s="197"/>
      <c r="BJ91" s="197"/>
      <c r="BK91" s="197"/>
      <c r="BL91" s="197"/>
      <c r="BM91" s="197"/>
      <c r="BN91" s="61"/>
      <c r="BO91" s="160"/>
      <c r="BP91" s="160"/>
      <c r="BQ91" s="160"/>
      <c r="BR91" s="160"/>
      <c r="BS91" s="160"/>
      <c r="BT91" s="160"/>
      <c r="BU91" s="160"/>
      <c r="BV91" s="160"/>
      <c r="BW91" s="160"/>
      <c r="BX91" s="160"/>
      <c r="BY91" s="71">
        <f t="shared" si="172"/>
        <v>0</v>
      </c>
      <c r="BZ91" s="26">
        <f t="shared" si="173"/>
        <v>0</v>
      </c>
      <c r="CB91" s="39">
        <v>83</v>
      </c>
      <c r="CC91" s="16">
        <f t="shared" si="195"/>
        <v>0</v>
      </c>
      <c r="CD91" s="51">
        <f t="shared" ca="1" si="198"/>
        <v>0</v>
      </c>
      <c r="CE91" s="51">
        <f t="shared" ca="1" si="198"/>
        <v>0</v>
      </c>
      <c r="CF91" s="51">
        <f t="shared" ca="1" si="198"/>
        <v>0</v>
      </c>
      <c r="CG91" s="51">
        <f t="shared" ca="1" si="174"/>
        <v>0</v>
      </c>
      <c r="CH91" s="51"/>
      <c r="CI91" s="195">
        <f t="shared" si="177"/>
        <v>0</v>
      </c>
      <c r="CJ91" s="195">
        <f t="shared" si="177"/>
        <v>0</v>
      </c>
      <c r="CK91" s="195">
        <f t="shared" si="177"/>
        <v>0</v>
      </c>
      <c r="CL91" s="195">
        <f t="shared" si="177"/>
        <v>0</v>
      </c>
      <c r="CM91" s="195">
        <f t="shared" si="177"/>
        <v>0</v>
      </c>
      <c r="CN91" s="195">
        <f t="shared" si="175"/>
        <v>0</v>
      </c>
      <c r="CO91" s="195">
        <f t="shared" si="175"/>
        <v>0</v>
      </c>
      <c r="CP91" s="195">
        <f t="shared" si="175"/>
        <v>0</v>
      </c>
      <c r="CQ91" s="195">
        <f t="shared" si="175"/>
        <v>0</v>
      </c>
      <c r="CR91" s="195">
        <f t="shared" si="175"/>
        <v>0</v>
      </c>
      <c r="CT91" s="107">
        <f t="shared" si="178"/>
        <v>0</v>
      </c>
      <c r="CU91" s="107">
        <f t="shared" si="179"/>
        <v>0</v>
      </c>
      <c r="CV91" s="107">
        <f t="shared" si="180"/>
        <v>0</v>
      </c>
      <c r="CW91" s="107">
        <f t="shared" si="181"/>
        <v>0</v>
      </c>
      <c r="CX91" s="107">
        <f t="shared" si="182"/>
        <v>0</v>
      </c>
      <c r="CY91" s="107">
        <f t="shared" si="183"/>
        <v>0</v>
      </c>
      <c r="CZ91" s="107">
        <f t="shared" si="184"/>
        <v>0</v>
      </c>
      <c r="DA91" s="107">
        <f t="shared" si="185"/>
        <v>0</v>
      </c>
      <c r="DB91" s="107">
        <f t="shared" si="186"/>
        <v>0</v>
      </c>
      <c r="DC91" s="107">
        <f t="shared" si="187"/>
        <v>0</v>
      </c>
      <c r="DD91" s="107">
        <f t="shared" si="188"/>
        <v>0</v>
      </c>
      <c r="DE91" s="107">
        <f t="shared" si="189"/>
        <v>0</v>
      </c>
      <c r="DF91" s="107">
        <f t="shared" si="190"/>
        <v>0</v>
      </c>
      <c r="DG91" s="107">
        <f t="shared" si="191"/>
        <v>0</v>
      </c>
      <c r="DH91" s="107">
        <f t="shared" si="216"/>
        <v>0</v>
      </c>
      <c r="DI91" s="107">
        <f t="shared" si="217"/>
        <v>0</v>
      </c>
      <c r="DJ91" s="107">
        <f t="shared" si="199"/>
        <v>0</v>
      </c>
      <c r="DK91" s="107">
        <f t="shared" si="200"/>
        <v>0</v>
      </c>
      <c r="DL91" s="107">
        <f t="shared" si="201"/>
        <v>0</v>
      </c>
      <c r="DM91" s="107">
        <f t="shared" si="196"/>
        <v>0</v>
      </c>
      <c r="DN91" s="107">
        <f t="shared" si="197"/>
        <v>0</v>
      </c>
      <c r="DO91" s="107">
        <f t="shared" si="151"/>
        <v>0</v>
      </c>
      <c r="DP91" s="107">
        <f t="shared" si="152"/>
        <v>0</v>
      </c>
      <c r="DQ91" s="107">
        <f t="shared" si="202"/>
        <v>0</v>
      </c>
      <c r="DR91" s="107">
        <f t="shared" si="203"/>
        <v>0</v>
      </c>
      <c r="DS91" s="107">
        <f t="shared" si="204"/>
        <v>0</v>
      </c>
      <c r="DT91" s="107">
        <f t="shared" si="205"/>
        <v>0</v>
      </c>
      <c r="DU91" s="107">
        <f t="shared" si="206"/>
        <v>0</v>
      </c>
      <c r="DV91" s="107">
        <f t="shared" si="207"/>
        <v>0</v>
      </c>
      <c r="DW91" s="107">
        <f t="shared" si="208"/>
        <v>0</v>
      </c>
      <c r="DX91" s="107">
        <f t="shared" si="209"/>
        <v>0</v>
      </c>
      <c r="DY91" s="107">
        <f t="shared" si="210"/>
        <v>0</v>
      </c>
      <c r="DZ91" s="107">
        <f t="shared" si="211"/>
        <v>0</v>
      </c>
      <c r="EA91" s="107">
        <f t="shared" si="212"/>
        <v>0</v>
      </c>
      <c r="EB91" s="107">
        <f t="shared" si="213"/>
        <v>0</v>
      </c>
      <c r="EC91" s="107">
        <f t="shared" si="214"/>
        <v>0</v>
      </c>
      <c r="ED91" s="107">
        <f t="shared" si="215"/>
        <v>0</v>
      </c>
      <c r="EE91" s="107">
        <f t="shared" si="148"/>
        <v>0</v>
      </c>
      <c r="EF91" s="107">
        <f t="shared" si="192"/>
        <v>0</v>
      </c>
      <c r="EG91" s="107">
        <f t="shared" si="193"/>
        <v>0</v>
      </c>
      <c r="EH91" s="107">
        <f t="shared" si="108"/>
        <v>0</v>
      </c>
      <c r="EI91" s="107">
        <f t="shared" si="108"/>
        <v>0</v>
      </c>
      <c r="EJ91" s="107">
        <f t="shared" si="108"/>
        <v>0</v>
      </c>
      <c r="EK91" s="107">
        <f t="shared" si="108"/>
        <v>0</v>
      </c>
      <c r="EL91" s="107">
        <f t="shared" si="108"/>
        <v>0</v>
      </c>
      <c r="EM91" s="107">
        <f t="shared" si="107"/>
        <v>0</v>
      </c>
      <c r="EN91" s="107">
        <f t="shared" si="107"/>
        <v>0</v>
      </c>
      <c r="EO91" s="107">
        <f t="shared" si="107"/>
        <v>0</v>
      </c>
      <c r="EP91" s="107">
        <f t="shared" si="107"/>
        <v>0</v>
      </c>
      <c r="EQ91" s="107">
        <f t="shared" si="107"/>
        <v>0</v>
      </c>
    </row>
    <row r="92" spans="2:147" x14ac:dyDescent="0.2">
      <c r="B92" s="126">
        <f t="shared" si="168"/>
        <v>1</v>
      </c>
      <c r="C92" s="126" t="str">
        <f t="shared" ca="1" si="176"/>
        <v/>
      </c>
      <c r="D92" s="126" t="str">
        <f t="shared" ca="1" si="169"/>
        <v/>
      </c>
      <c r="E92" s="126"/>
      <c r="F92" s="127" t="str">
        <f ca="1">OFFSET(prihlasky!$H$1,$CB92,0)</f>
        <v/>
      </c>
      <c r="G92" s="127" t="str">
        <f ca="1">IF(OFFSET(prihlasky!$B$1,$CB92,0)="","",(OFFSET(prihlasky!$B$1,$CB92,0)))</f>
        <v/>
      </c>
      <c r="H92" s="127">
        <f ca="1">OFFSET(prihlasky!$I$1,$CB92,0)</f>
        <v>0</v>
      </c>
      <c r="I92" s="127" t="str">
        <f ca="1">UPPER(OFFSET(prihlasky!$A$1,$CB92,0))</f>
        <v/>
      </c>
      <c r="J92" s="127">
        <f t="shared" si="170"/>
        <v>0</v>
      </c>
      <c r="K92" s="159">
        <f t="shared" si="194"/>
        <v>0</v>
      </c>
      <c r="L92" s="131">
        <f t="shared" ca="1" si="171"/>
        <v>0</v>
      </c>
      <c r="M92" s="130" t="str">
        <f ca="1">IF(OR(K92=0,ISERROR(MATCH(I92,TKoef!E:E,0))),"",MATCH(I92,TKoef!E:E,0)-1)</f>
        <v/>
      </c>
      <c r="N92" s="129" t="str">
        <f ca="1">IF(M92="","",OFFSET(TKoef!$B$1,M92,0))</f>
        <v/>
      </c>
      <c r="O92" s="22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61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71">
        <f t="shared" si="172"/>
        <v>0</v>
      </c>
      <c r="BZ92" s="26">
        <f t="shared" si="173"/>
        <v>0</v>
      </c>
      <c r="CB92" s="39">
        <v>84</v>
      </c>
      <c r="CC92" s="16">
        <f t="shared" si="195"/>
        <v>0</v>
      </c>
      <c r="CD92" s="51">
        <f t="shared" ca="1" si="198"/>
        <v>0</v>
      </c>
      <c r="CE92" s="51">
        <f t="shared" ca="1" si="198"/>
        <v>0</v>
      </c>
      <c r="CF92" s="51">
        <f t="shared" ca="1" si="198"/>
        <v>0</v>
      </c>
      <c r="CG92" s="51">
        <f t="shared" ca="1" si="174"/>
        <v>0</v>
      </c>
      <c r="CH92" s="51"/>
      <c r="CI92" s="195">
        <f t="shared" si="177"/>
        <v>0</v>
      </c>
      <c r="CJ92" s="195">
        <f t="shared" si="177"/>
        <v>0</v>
      </c>
      <c r="CK92" s="195">
        <f t="shared" si="177"/>
        <v>0</v>
      </c>
      <c r="CL92" s="195">
        <f t="shared" si="177"/>
        <v>0</v>
      </c>
      <c r="CM92" s="195">
        <f t="shared" si="177"/>
        <v>0</v>
      </c>
      <c r="CN92" s="195">
        <f t="shared" si="175"/>
        <v>0</v>
      </c>
      <c r="CO92" s="195">
        <f t="shared" si="175"/>
        <v>0</v>
      </c>
      <c r="CP92" s="195">
        <f t="shared" si="175"/>
        <v>0</v>
      </c>
      <c r="CQ92" s="195">
        <f t="shared" si="175"/>
        <v>0</v>
      </c>
      <c r="CR92" s="195">
        <f t="shared" si="175"/>
        <v>0</v>
      </c>
      <c r="CT92" s="107">
        <f t="shared" si="178"/>
        <v>0</v>
      </c>
      <c r="CU92" s="107">
        <f t="shared" si="179"/>
        <v>0</v>
      </c>
      <c r="CV92" s="107">
        <f t="shared" si="180"/>
        <v>0</v>
      </c>
      <c r="CW92" s="107">
        <f t="shared" si="181"/>
        <v>0</v>
      </c>
      <c r="CX92" s="107">
        <f t="shared" si="182"/>
        <v>0</v>
      </c>
      <c r="CY92" s="107">
        <f t="shared" si="183"/>
        <v>0</v>
      </c>
      <c r="CZ92" s="107">
        <f t="shared" si="184"/>
        <v>0</v>
      </c>
      <c r="DA92" s="107">
        <f t="shared" si="185"/>
        <v>0</v>
      </c>
      <c r="DB92" s="107">
        <f t="shared" si="186"/>
        <v>0</v>
      </c>
      <c r="DC92" s="107">
        <f t="shared" si="187"/>
        <v>0</v>
      </c>
      <c r="DD92" s="107">
        <f t="shared" si="188"/>
        <v>0</v>
      </c>
      <c r="DE92" s="107">
        <f t="shared" si="189"/>
        <v>0</v>
      </c>
      <c r="DF92" s="107">
        <f t="shared" si="190"/>
        <v>0</v>
      </c>
      <c r="DG92" s="107">
        <f t="shared" si="191"/>
        <v>0</v>
      </c>
      <c r="DH92" s="107">
        <f t="shared" si="216"/>
        <v>0</v>
      </c>
      <c r="DI92" s="107">
        <f t="shared" si="217"/>
        <v>0</v>
      </c>
      <c r="DJ92" s="107">
        <f t="shared" si="199"/>
        <v>0</v>
      </c>
      <c r="DK92" s="107">
        <f t="shared" si="200"/>
        <v>0</v>
      </c>
      <c r="DL92" s="107">
        <f t="shared" si="201"/>
        <v>0</v>
      </c>
      <c r="DM92" s="107">
        <f t="shared" si="196"/>
        <v>0</v>
      </c>
      <c r="DN92" s="107">
        <f t="shared" si="197"/>
        <v>0</v>
      </c>
      <c r="DO92" s="107">
        <f t="shared" si="151"/>
        <v>0</v>
      </c>
      <c r="DP92" s="107">
        <f t="shared" si="152"/>
        <v>0</v>
      </c>
      <c r="DQ92" s="107">
        <f t="shared" si="202"/>
        <v>0</v>
      </c>
      <c r="DR92" s="107">
        <f t="shared" si="203"/>
        <v>0</v>
      </c>
      <c r="DS92" s="107">
        <f t="shared" si="204"/>
        <v>0</v>
      </c>
      <c r="DT92" s="107">
        <f t="shared" si="205"/>
        <v>0</v>
      </c>
      <c r="DU92" s="107">
        <f t="shared" si="206"/>
        <v>0</v>
      </c>
      <c r="DV92" s="107">
        <f t="shared" si="207"/>
        <v>0</v>
      </c>
      <c r="DW92" s="107">
        <f t="shared" si="208"/>
        <v>0</v>
      </c>
      <c r="DX92" s="107">
        <f t="shared" si="209"/>
        <v>0</v>
      </c>
      <c r="DY92" s="107">
        <f t="shared" si="210"/>
        <v>0</v>
      </c>
      <c r="DZ92" s="107">
        <f t="shared" si="211"/>
        <v>0</v>
      </c>
      <c r="EA92" s="107">
        <f t="shared" si="212"/>
        <v>0</v>
      </c>
      <c r="EB92" s="107">
        <f t="shared" si="213"/>
        <v>0</v>
      </c>
      <c r="EC92" s="107">
        <f t="shared" si="214"/>
        <v>0</v>
      </c>
      <c r="ED92" s="107">
        <f t="shared" si="215"/>
        <v>0</v>
      </c>
      <c r="EE92" s="107">
        <f t="shared" si="148"/>
        <v>0</v>
      </c>
      <c r="EF92" s="107">
        <f t="shared" si="192"/>
        <v>0</v>
      </c>
      <c r="EG92" s="107">
        <f t="shared" si="193"/>
        <v>0</v>
      </c>
      <c r="EH92" s="107">
        <f t="shared" si="108"/>
        <v>0</v>
      </c>
      <c r="EI92" s="107">
        <f t="shared" si="108"/>
        <v>0</v>
      </c>
      <c r="EJ92" s="107">
        <f t="shared" si="108"/>
        <v>0</v>
      </c>
      <c r="EK92" s="107">
        <f t="shared" si="108"/>
        <v>0</v>
      </c>
      <c r="EL92" s="107">
        <f t="shared" si="108"/>
        <v>0</v>
      </c>
      <c r="EM92" s="107">
        <f t="shared" si="107"/>
        <v>0</v>
      </c>
      <c r="EN92" s="107">
        <f t="shared" si="107"/>
        <v>0</v>
      </c>
      <c r="EO92" s="107">
        <f t="shared" si="107"/>
        <v>0</v>
      </c>
      <c r="EP92" s="107">
        <f t="shared" si="107"/>
        <v>0</v>
      </c>
      <c r="EQ92" s="107">
        <f t="shared" si="107"/>
        <v>0</v>
      </c>
    </row>
    <row r="93" spans="2:147" x14ac:dyDescent="0.2">
      <c r="B93" s="126">
        <f t="shared" si="168"/>
        <v>1</v>
      </c>
      <c r="C93" s="126" t="str">
        <f t="shared" ca="1" si="176"/>
        <v/>
      </c>
      <c r="D93" s="126" t="str">
        <f t="shared" ca="1" si="169"/>
        <v/>
      </c>
      <c r="E93" s="126"/>
      <c r="F93" s="127" t="str">
        <f ca="1">OFFSET(prihlasky!$H$1,$CB93,0)</f>
        <v/>
      </c>
      <c r="G93" s="127" t="str">
        <f ca="1">IF(OFFSET(prihlasky!$B$1,$CB93,0)="","",(OFFSET(prihlasky!$B$1,$CB93,0)))</f>
        <v/>
      </c>
      <c r="H93" s="127">
        <f ca="1">OFFSET(prihlasky!$I$1,$CB93,0)</f>
        <v>0</v>
      </c>
      <c r="I93" s="127" t="str">
        <f ca="1">UPPER(OFFSET(prihlasky!$A$1,$CB93,0))</f>
        <v/>
      </c>
      <c r="J93" s="127">
        <f t="shared" si="170"/>
        <v>0</v>
      </c>
      <c r="K93" s="159">
        <f t="shared" si="194"/>
        <v>0</v>
      </c>
      <c r="L93" s="131">
        <f t="shared" ca="1" si="171"/>
        <v>0</v>
      </c>
      <c r="M93" s="130" t="str">
        <f ca="1">IF(OR(K93=0,ISERROR(MATCH(I93,TKoef!E:E,0))),"",MATCH(I93,TKoef!E:E,0)-1)</f>
        <v/>
      </c>
      <c r="N93" s="129" t="str">
        <f ca="1">IF(M93="","",OFFSET(TKoef!$B$1,M93,0))</f>
        <v/>
      </c>
      <c r="O93" s="22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  <c r="BD93" s="197"/>
      <c r="BE93" s="197"/>
      <c r="BF93" s="197"/>
      <c r="BG93" s="197"/>
      <c r="BH93" s="197"/>
      <c r="BI93" s="197"/>
      <c r="BJ93" s="197"/>
      <c r="BK93" s="197"/>
      <c r="BL93" s="197"/>
      <c r="BM93" s="197"/>
      <c r="BN93" s="61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71">
        <f t="shared" si="172"/>
        <v>0</v>
      </c>
      <c r="BZ93" s="26">
        <f t="shared" si="173"/>
        <v>0</v>
      </c>
      <c r="CB93" s="39">
        <v>85</v>
      </c>
      <c r="CC93" s="16">
        <f t="shared" si="195"/>
        <v>0</v>
      </c>
      <c r="CD93" s="51">
        <f t="shared" ca="1" si="198"/>
        <v>0</v>
      </c>
      <c r="CE93" s="51">
        <f t="shared" ca="1" si="198"/>
        <v>0</v>
      </c>
      <c r="CF93" s="51">
        <f t="shared" ca="1" si="198"/>
        <v>0</v>
      </c>
      <c r="CG93" s="51">
        <f t="shared" ca="1" si="174"/>
        <v>0</v>
      </c>
      <c r="CH93" s="51"/>
      <c r="CI93" s="195">
        <f t="shared" si="177"/>
        <v>0</v>
      </c>
      <c r="CJ93" s="195">
        <f t="shared" si="177"/>
        <v>0</v>
      </c>
      <c r="CK93" s="195">
        <f t="shared" si="177"/>
        <v>0</v>
      </c>
      <c r="CL93" s="195">
        <f t="shared" si="177"/>
        <v>0</v>
      </c>
      <c r="CM93" s="195">
        <f t="shared" si="177"/>
        <v>0</v>
      </c>
      <c r="CN93" s="195">
        <f t="shared" si="175"/>
        <v>0</v>
      </c>
      <c r="CO93" s="195">
        <f t="shared" si="175"/>
        <v>0</v>
      </c>
      <c r="CP93" s="195">
        <f t="shared" si="175"/>
        <v>0</v>
      </c>
      <c r="CQ93" s="195">
        <f t="shared" si="175"/>
        <v>0</v>
      </c>
      <c r="CR93" s="195">
        <f t="shared" si="175"/>
        <v>0</v>
      </c>
      <c r="CT93" s="107">
        <f t="shared" si="178"/>
        <v>0</v>
      </c>
      <c r="CU93" s="107">
        <f t="shared" si="179"/>
        <v>0</v>
      </c>
      <c r="CV93" s="107">
        <f t="shared" si="180"/>
        <v>0</v>
      </c>
      <c r="CW93" s="107">
        <f t="shared" si="181"/>
        <v>0</v>
      </c>
      <c r="CX93" s="107">
        <f t="shared" si="182"/>
        <v>0</v>
      </c>
      <c r="CY93" s="107">
        <f t="shared" si="183"/>
        <v>0</v>
      </c>
      <c r="CZ93" s="107">
        <f t="shared" si="184"/>
        <v>0</v>
      </c>
      <c r="DA93" s="107">
        <f t="shared" si="185"/>
        <v>0</v>
      </c>
      <c r="DB93" s="107">
        <f t="shared" si="186"/>
        <v>0</v>
      </c>
      <c r="DC93" s="107">
        <f t="shared" si="187"/>
        <v>0</v>
      </c>
      <c r="DD93" s="107">
        <f t="shared" si="188"/>
        <v>0</v>
      </c>
      <c r="DE93" s="107">
        <f t="shared" si="189"/>
        <v>0</v>
      </c>
      <c r="DF93" s="107">
        <f t="shared" si="190"/>
        <v>0</v>
      </c>
      <c r="DG93" s="107">
        <f t="shared" si="191"/>
        <v>0</v>
      </c>
      <c r="DH93" s="107">
        <f t="shared" si="216"/>
        <v>0</v>
      </c>
      <c r="DI93" s="107">
        <f t="shared" si="217"/>
        <v>0</v>
      </c>
      <c r="DJ93" s="107">
        <f t="shared" si="199"/>
        <v>0</v>
      </c>
      <c r="DK93" s="107">
        <f t="shared" si="200"/>
        <v>0</v>
      </c>
      <c r="DL93" s="107">
        <f t="shared" si="201"/>
        <v>0</v>
      </c>
      <c r="DM93" s="107">
        <f t="shared" si="196"/>
        <v>0</v>
      </c>
      <c r="DN93" s="107">
        <f t="shared" si="197"/>
        <v>0</v>
      </c>
      <c r="DO93" s="107">
        <f t="shared" si="151"/>
        <v>0</v>
      </c>
      <c r="DP93" s="107">
        <f t="shared" si="152"/>
        <v>0</v>
      </c>
      <c r="DQ93" s="107">
        <f t="shared" si="202"/>
        <v>0</v>
      </c>
      <c r="DR93" s="107">
        <f t="shared" si="203"/>
        <v>0</v>
      </c>
      <c r="DS93" s="107">
        <f t="shared" si="204"/>
        <v>0</v>
      </c>
      <c r="DT93" s="107">
        <f t="shared" si="205"/>
        <v>0</v>
      </c>
      <c r="DU93" s="107">
        <f t="shared" si="206"/>
        <v>0</v>
      </c>
      <c r="DV93" s="107">
        <f t="shared" si="207"/>
        <v>0</v>
      </c>
      <c r="DW93" s="107">
        <f t="shared" si="208"/>
        <v>0</v>
      </c>
      <c r="DX93" s="107">
        <f t="shared" si="209"/>
        <v>0</v>
      </c>
      <c r="DY93" s="107">
        <f t="shared" si="210"/>
        <v>0</v>
      </c>
      <c r="DZ93" s="107">
        <f t="shared" si="211"/>
        <v>0</v>
      </c>
      <c r="EA93" s="107">
        <f t="shared" si="212"/>
        <v>0</v>
      </c>
      <c r="EB93" s="107">
        <f t="shared" si="213"/>
        <v>0</v>
      </c>
      <c r="EC93" s="107">
        <f t="shared" si="214"/>
        <v>0</v>
      </c>
      <c r="ED93" s="107">
        <f t="shared" si="215"/>
        <v>0</v>
      </c>
      <c r="EE93" s="107">
        <f t="shared" si="148"/>
        <v>0</v>
      </c>
      <c r="EF93" s="107">
        <f t="shared" si="192"/>
        <v>0</v>
      </c>
      <c r="EG93" s="107">
        <f t="shared" si="193"/>
        <v>0</v>
      </c>
      <c r="EH93" s="107">
        <f t="shared" si="108"/>
        <v>0</v>
      </c>
      <c r="EI93" s="107">
        <f t="shared" si="108"/>
        <v>0</v>
      </c>
      <c r="EJ93" s="107">
        <f t="shared" si="108"/>
        <v>0</v>
      </c>
      <c r="EK93" s="107">
        <f t="shared" si="108"/>
        <v>0</v>
      </c>
      <c r="EL93" s="107">
        <f t="shared" si="108"/>
        <v>0</v>
      </c>
      <c r="EM93" s="107">
        <f t="shared" si="107"/>
        <v>0</v>
      </c>
      <c r="EN93" s="107">
        <f t="shared" si="107"/>
        <v>0</v>
      </c>
      <c r="EO93" s="107">
        <f t="shared" si="107"/>
        <v>0</v>
      </c>
      <c r="EP93" s="107">
        <f t="shared" si="107"/>
        <v>0</v>
      </c>
      <c r="EQ93" s="107">
        <f t="shared" si="107"/>
        <v>0</v>
      </c>
    </row>
    <row r="94" spans="2:147" x14ac:dyDescent="0.2">
      <c r="B94" s="126">
        <f t="shared" si="168"/>
        <v>1</v>
      </c>
      <c r="C94" s="126" t="str">
        <f t="shared" ca="1" si="176"/>
        <v/>
      </c>
      <c r="D94" s="126" t="str">
        <f t="shared" ca="1" si="169"/>
        <v/>
      </c>
      <c r="E94" s="126"/>
      <c r="F94" s="127" t="str">
        <f ca="1">OFFSET(prihlasky!$H$1,$CB94,0)</f>
        <v/>
      </c>
      <c r="G94" s="127" t="str">
        <f ca="1">IF(OFFSET(prihlasky!$B$1,$CB94,0)="","",(OFFSET(prihlasky!$B$1,$CB94,0)))</f>
        <v/>
      </c>
      <c r="H94" s="127">
        <f ca="1">OFFSET(prihlasky!$I$1,$CB94,0)</f>
        <v>0</v>
      </c>
      <c r="I94" s="127" t="str">
        <f ca="1">UPPER(OFFSET(prihlasky!$A$1,$CB94,0))</f>
        <v/>
      </c>
      <c r="J94" s="127">
        <f t="shared" si="170"/>
        <v>0</v>
      </c>
      <c r="K94" s="159">
        <f t="shared" si="194"/>
        <v>0</v>
      </c>
      <c r="L94" s="131">
        <f t="shared" ca="1" si="171"/>
        <v>0</v>
      </c>
      <c r="M94" s="130" t="str">
        <f ca="1">IF(OR(K94=0,ISERROR(MATCH(I94,TKoef!E:E,0))),"",MATCH(I94,TKoef!E:E,0)-1)</f>
        <v/>
      </c>
      <c r="N94" s="129" t="str">
        <f ca="1">IF(M94="","",OFFSET(TKoef!$B$1,M94,0))</f>
        <v/>
      </c>
      <c r="O94" s="22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  <c r="BD94" s="197"/>
      <c r="BE94" s="197"/>
      <c r="BF94" s="197"/>
      <c r="BG94" s="197"/>
      <c r="BH94" s="197"/>
      <c r="BI94" s="197"/>
      <c r="BJ94" s="197"/>
      <c r="BK94" s="197"/>
      <c r="BL94" s="197"/>
      <c r="BM94" s="197"/>
      <c r="BN94" s="61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71">
        <f t="shared" si="172"/>
        <v>0</v>
      </c>
      <c r="BZ94" s="26">
        <f t="shared" si="173"/>
        <v>0</v>
      </c>
      <c r="CB94" s="39">
        <v>86</v>
      </c>
      <c r="CC94" s="16">
        <f t="shared" si="195"/>
        <v>0</v>
      </c>
      <c r="CD94" s="51">
        <f t="shared" ca="1" si="198"/>
        <v>0</v>
      </c>
      <c r="CE94" s="51">
        <f t="shared" ca="1" si="198"/>
        <v>0</v>
      </c>
      <c r="CF94" s="51">
        <f t="shared" ca="1" si="198"/>
        <v>0</v>
      </c>
      <c r="CG94" s="51">
        <f t="shared" ca="1" si="174"/>
        <v>0</v>
      </c>
      <c r="CH94" s="51"/>
      <c r="CI94" s="195">
        <f t="shared" si="177"/>
        <v>0</v>
      </c>
      <c r="CJ94" s="195">
        <f t="shared" si="177"/>
        <v>0</v>
      </c>
      <c r="CK94" s="195">
        <f t="shared" si="177"/>
        <v>0</v>
      </c>
      <c r="CL94" s="195">
        <f t="shared" si="177"/>
        <v>0</v>
      </c>
      <c r="CM94" s="195">
        <f t="shared" si="177"/>
        <v>0</v>
      </c>
      <c r="CN94" s="195">
        <f t="shared" si="175"/>
        <v>0</v>
      </c>
      <c r="CO94" s="195">
        <f t="shared" si="175"/>
        <v>0</v>
      </c>
      <c r="CP94" s="195">
        <f t="shared" si="175"/>
        <v>0</v>
      </c>
      <c r="CQ94" s="195">
        <f t="shared" si="175"/>
        <v>0</v>
      </c>
      <c r="CR94" s="195">
        <f t="shared" si="175"/>
        <v>0</v>
      </c>
      <c r="CT94" s="107">
        <f t="shared" si="178"/>
        <v>0</v>
      </c>
      <c r="CU94" s="107">
        <f t="shared" si="179"/>
        <v>0</v>
      </c>
      <c r="CV94" s="107">
        <f t="shared" si="180"/>
        <v>0</v>
      </c>
      <c r="CW94" s="107">
        <f t="shared" si="181"/>
        <v>0</v>
      </c>
      <c r="CX94" s="107">
        <f t="shared" si="182"/>
        <v>0</v>
      </c>
      <c r="CY94" s="107">
        <f t="shared" si="183"/>
        <v>0</v>
      </c>
      <c r="CZ94" s="107">
        <f t="shared" si="184"/>
        <v>0</v>
      </c>
      <c r="DA94" s="107">
        <f t="shared" si="185"/>
        <v>0</v>
      </c>
      <c r="DB94" s="107">
        <f t="shared" si="186"/>
        <v>0</v>
      </c>
      <c r="DC94" s="107">
        <f t="shared" si="187"/>
        <v>0</v>
      </c>
      <c r="DD94" s="107">
        <f t="shared" si="188"/>
        <v>0</v>
      </c>
      <c r="DE94" s="107">
        <f t="shared" si="189"/>
        <v>0</v>
      </c>
      <c r="DF94" s="107">
        <f t="shared" si="190"/>
        <v>0</v>
      </c>
      <c r="DG94" s="107">
        <f t="shared" si="191"/>
        <v>0</v>
      </c>
      <c r="DH94" s="107">
        <f t="shared" si="216"/>
        <v>0</v>
      </c>
      <c r="DI94" s="107">
        <f t="shared" si="217"/>
        <v>0</v>
      </c>
      <c r="DJ94" s="107">
        <f t="shared" si="199"/>
        <v>0</v>
      </c>
      <c r="DK94" s="107">
        <f t="shared" si="200"/>
        <v>0</v>
      </c>
      <c r="DL94" s="107">
        <f t="shared" si="201"/>
        <v>0</v>
      </c>
      <c r="DM94" s="107">
        <f t="shared" si="196"/>
        <v>0</v>
      </c>
      <c r="DN94" s="107">
        <f t="shared" si="197"/>
        <v>0</v>
      </c>
      <c r="DO94" s="107">
        <f t="shared" si="151"/>
        <v>0</v>
      </c>
      <c r="DP94" s="107">
        <f t="shared" si="152"/>
        <v>0</v>
      </c>
      <c r="DQ94" s="107">
        <f t="shared" si="202"/>
        <v>0</v>
      </c>
      <c r="DR94" s="107">
        <f t="shared" si="203"/>
        <v>0</v>
      </c>
      <c r="DS94" s="107">
        <f t="shared" si="204"/>
        <v>0</v>
      </c>
      <c r="DT94" s="107">
        <f t="shared" si="205"/>
        <v>0</v>
      </c>
      <c r="DU94" s="107">
        <f t="shared" si="206"/>
        <v>0</v>
      </c>
      <c r="DV94" s="107">
        <f t="shared" si="207"/>
        <v>0</v>
      </c>
      <c r="DW94" s="107">
        <f t="shared" si="208"/>
        <v>0</v>
      </c>
      <c r="DX94" s="107">
        <f t="shared" si="209"/>
        <v>0</v>
      </c>
      <c r="DY94" s="107">
        <f t="shared" si="210"/>
        <v>0</v>
      </c>
      <c r="DZ94" s="107">
        <f t="shared" si="211"/>
        <v>0</v>
      </c>
      <c r="EA94" s="107">
        <f t="shared" si="212"/>
        <v>0</v>
      </c>
      <c r="EB94" s="107">
        <f t="shared" si="213"/>
        <v>0</v>
      </c>
      <c r="EC94" s="107">
        <f t="shared" si="214"/>
        <v>0</v>
      </c>
      <c r="ED94" s="107">
        <f t="shared" si="215"/>
        <v>0</v>
      </c>
      <c r="EE94" s="107">
        <f t="shared" ref="EE94:EE128" si="218">IF(AND(BA$7&lt;&gt;"",BA$7=BA94),1,0)</f>
        <v>0</v>
      </c>
      <c r="EF94" s="107">
        <f t="shared" ref="EF94:EF128" si="219">IF(AND(BB$7&lt;&gt;"",BB$7=BB94),1,0)</f>
        <v>0</v>
      </c>
      <c r="EG94" s="107">
        <f t="shared" ref="EG94:EG128" si="220">IF(AND(BC$7&lt;&gt;"",BC$7=BC94),1,0)</f>
        <v>0</v>
      </c>
      <c r="EH94" s="107">
        <f t="shared" si="108"/>
        <v>0</v>
      </c>
      <c r="EI94" s="107">
        <f t="shared" si="108"/>
        <v>0</v>
      </c>
      <c r="EJ94" s="107">
        <f t="shared" si="108"/>
        <v>0</v>
      </c>
      <c r="EK94" s="107">
        <f t="shared" si="108"/>
        <v>0</v>
      </c>
      <c r="EL94" s="107">
        <f t="shared" si="108"/>
        <v>0</v>
      </c>
      <c r="EM94" s="107">
        <f t="shared" si="107"/>
        <v>0</v>
      </c>
      <c r="EN94" s="107">
        <f t="shared" si="107"/>
        <v>0</v>
      </c>
      <c r="EO94" s="107">
        <f t="shared" si="107"/>
        <v>0</v>
      </c>
      <c r="EP94" s="107">
        <f t="shared" si="107"/>
        <v>0</v>
      </c>
      <c r="EQ94" s="107">
        <f t="shared" si="107"/>
        <v>0</v>
      </c>
    </row>
    <row r="95" spans="2:147" x14ac:dyDescent="0.2">
      <c r="B95" s="126">
        <f t="shared" si="168"/>
        <v>1</v>
      </c>
      <c r="C95" s="126" t="str">
        <f t="shared" ca="1" si="176"/>
        <v/>
      </c>
      <c r="D95" s="126" t="str">
        <f t="shared" ca="1" si="169"/>
        <v/>
      </c>
      <c r="E95" s="126"/>
      <c r="F95" s="127" t="str">
        <f ca="1">OFFSET(prihlasky!$H$1,$CB95,0)</f>
        <v/>
      </c>
      <c r="G95" s="127" t="str">
        <f ca="1">IF(OFFSET(prihlasky!$B$1,$CB95,0)="","",(OFFSET(prihlasky!$B$1,$CB95,0)))</f>
        <v/>
      </c>
      <c r="H95" s="127">
        <f ca="1">OFFSET(prihlasky!$I$1,$CB95,0)</f>
        <v>0</v>
      </c>
      <c r="I95" s="127" t="str">
        <f ca="1">UPPER(OFFSET(prihlasky!$A$1,$CB95,0))</f>
        <v/>
      </c>
      <c r="J95" s="127">
        <f t="shared" si="170"/>
        <v>0</v>
      </c>
      <c r="K95" s="159">
        <f t="shared" si="194"/>
        <v>0</v>
      </c>
      <c r="L95" s="131">
        <f t="shared" ca="1" si="171"/>
        <v>0</v>
      </c>
      <c r="M95" s="130" t="str">
        <f ca="1">IF(OR(K95=0,ISERROR(MATCH(I95,TKoef!E:E,0))),"",MATCH(I95,TKoef!E:E,0)-1)</f>
        <v/>
      </c>
      <c r="N95" s="129" t="str">
        <f ca="1">IF(M95="","",OFFSET(TKoef!$B$1,M95,0))</f>
        <v/>
      </c>
      <c r="O95" s="22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  <c r="BD95" s="197"/>
      <c r="BE95" s="197"/>
      <c r="BF95" s="197"/>
      <c r="BG95" s="197"/>
      <c r="BH95" s="197"/>
      <c r="BI95" s="197"/>
      <c r="BJ95" s="197"/>
      <c r="BK95" s="197"/>
      <c r="BL95" s="197"/>
      <c r="BM95" s="197"/>
      <c r="BN95" s="61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71">
        <f t="shared" si="172"/>
        <v>0</v>
      </c>
      <c r="BZ95" s="26">
        <f t="shared" si="173"/>
        <v>0</v>
      </c>
      <c r="CB95" s="39">
        <v>87</v>
      </c>
      <c r="CC95" s="16">
        <f t="shared" si="195"/>
        <v>0</v>
      </c>
      <c r="CD95" s="51">
        <f t="shared" ca="1" si="198"/>
        <v>0</v>
      </c>
      <c r="CE95" s="51">
        <f t="shared" ca="1" si="198"/>
        <v>0</v>
      </c>
      <c r="CF95" s="51">
        <f t="shared" ca="1" si="198"/>
        <v>0</v>
      </c>
      <c r="CG95" s="51">
        <f t="shared" ca="1" si="174"/>
        <v>0</v>
      </c>
      <c r="CH95" s="51"/>
      <c r="CI95" s="195">
        <f t="shared" si="177"/>
        <v>0</v>
      </c>
      <c r="CJ95" s="195">
        <f t="shared" si="177"/>
        <v>0</v>
      </c>
      <c r="CK95" s="195">
        <f t="shared" si="177"/>
        <v>0</v>
      </c>
      <c r="CL95" s="195">
        <f t="shared" si="177"/>
        <v>0</v>
      </c>
      <c r="CM95" s="195">
        <f t="shared" si="177"/>
        <v>0</v>
      </c>
      <c r="CN95" s="195">
        <f t="shared" si="175"/>
        <v>0</v>
      </c>
      <c r="CO95" s="195">
        <f t="shared" si="175"/>
        <v>0</v>
      </c>
      <c r="CP95" s="195">
        <f t="shared" si="175"/>
        <v>0</v>
      </c>
      <c r="CQ95" s="195">
        <f t="shared" si="175"/>
        <v>0</v>
      </c>
      <c r="CR95" s="195">
        <f t="shared" si="175"/>
        <v>0</v>
      </c>
      <c r="CT95" s="107">
        <f t="shared" si="178"/>
        <v>0</v>
      </c>
      <c r="CU95" s="107">
        <f t="shared" si="179"/>
        <v>0</v>
      </c>
      <c r="CV95" s="107">
        <f t="shared" si="180"/>
        <v>0</v>
      </c>
      <c r="CW95" s="107">
        <f t="shared" si="181"/>
        <v>0</v>
      </c>
      <c r="CX95" s="107">
        <f t="shared" si="182"/>
        <v>0</v>
      </c>
      <c r="CY95" s="107">
        <f t="shared" si="183"/>
        <v>0</v>
      </c>
      <c r="CZ95" s="107">
        <f t="shared" si="184"/>
        <v>0</v>
      </c>
      <c r="DA95" s="107">
        <f t="shared" si="185"/>
        <v>0</v>
      </c>
      <c r="DB95" s="107">
        <f t="shared" si="186"/>
        <v>0</v>
      </c>
      <c r="DC95" s="107">
        <f t="shared" si="187"/>
        <v>0</v>
      </c>
      <c r="DD95" s="107">
        <f t="shared" si="188"/>
        <v>0</v>
      </c>
      <c r="DE95" s="107">
        <f t="shared" si="189"/>
        <v>0</v>
      </c>
      <c r="DF95" s="107">
        <f t="shared" si="190"/>
        <v>0</v>
      </c>
      <c r="DG95" s="107">
        <f t="shared" si="191"/>
        <v>0</v>
      </c>
      <c r="DH95" s="107">
        <f t="shared" si="216"/>
        <v>0</v>
      </c>
      <c r="DI95" s="107">
        <f t="shared" si="217"/>
        <v>0</v>
      </c>
      <c r="DJ95" s="107">
        <f t="shared" si="199"/>
        <v>0</v>
      </c>
      <c r="DK95" s="107">
        <f t="shared" si="200"/>
        <v>0</v>
      </c>
      <c r="DL95" s="107">
        <f t="shared" si="201"/>
        <v>0</v>
      </c>
      <c r="DM95" s="107">
        <f t="shared" si="196"/>
        <v>0</v>
      </c>
      <c r="DN95" s="107">
        <f t="shared" si="197"/>
        <v>0</v>
      </c>
      <c r="DO95" s="107">
        <f t="shared" si="151"/>
        <v>0</v>
      </c>
      <c r="DP95" s="107">
        <f t="shared" si="152"/>
        <v>0</v>
      </c>
      <c r="DQ95" s="107">
        <f t="shared" si="202"/>
        <v>0</v>
      </c>
      <c r="DR95" s="107">
        <f t="shared" si="203"/>
        <v>0</v>
      </c>
      <c r="DS95" s="107">
        <f t="shared" si="204"/>
        <v>0</v>
      </c>
      <c r="DT95" s="107">
        <f t="shared" si="205"/>
        <v>0</v>
      </c>
      <c r="DU95" s="107">
        <f t="shared" si="206"/>
        <v>0</v>
      </c>
      <c r="DV95" s="107">
        <f t="shared" si="207"/>
        <v>0</v>
      </c>
      <c r="DW95" s="107">
        <f t="shared" si="208"/>
        <v>0</v>
      </c>
      <c r="DX95" s="107">
        <f t="shared" si="209"/>
        <v>0</v>
      </c>
      <c r="DY95" s="107">
        <f t="shared" si="210"/>
        <v>0</v>
      </c>
      <c r="DZ95" s="107">
        <f t="shared" si="211"/>
        <v>0</v>
      </c>
      <c r="EA95" s="107">
        <f t="shared" si="212"/>
        <v>0</v>
      </c>
      <c r="EB95" s="107">
        <f t="shared" si="213"/>
        <v>0</v>
      </c>
      <c r="EC95" s="107">
        <f t="shared" si="214"/>
        <v>0</v>
      </c>
      <c r="ED95" s="107">
        <f t="shared" si="215"/>
        <v>0</v>
      </c>
      <c r="EE95" s="107">
        <f t="shared" si="218"/>
        <v>0</v>
      </c>
      <c r="EF95" s="107">
        <f t="shared" si="219"/>
        <v>0</v>
      </c>
      <c r="EG95" s="107">
        <f t="shared" si="220"/>
        <v>0</v>
      </c>
      <c r="EH95" s="107">
        <f t="shared" si="108"/>
        <v>0</v>
      </c>
      <c r="EI95" s="107">
        <f t="shared" si="108"/>
        <v>0</v>
      </c>
      <c r="EJ95" s="107">
        <f t="shared" si="108"/>
        <v>0</v>
      </c>
      <c r="EK95" s="107">
        <f t="shared" si="108"/>
        <v>0</v>
      </c>
      <c r="EL95" s="107">
        <f t="shared" si="108"/>
        <v>0</v>
      </c>
      <c r="EM95" s="107">
        <f t="shared" si="107"/>
        <v>0</v>
      </c>
      <c r="EN95" s="107">
        <f t="shared" si="107"/>
        <v>0</v>
      </c>
      <c r="EO95" s="107">
        <f t="shared" si="107"/>
        <v>0</v>
      </c>
      <c r="EP95" s="107">
        <f t="shared" si="107"/>
        <v>0</v>
      </c>
      <c r="EQ95" s="107">
        <f t="shared" si="107"/>
        <v>0</v>
      </c>
    </row>
    <row r="96" spans="2:147" x14ac:dyDescent="0.2">
      <c r="B96" s="126">
        <f t="shared" si="168"/>
        <v>1</v>
      </c>
      <c r="C96" s="126" t="str">
        <f t="shared" ca="1" si="176"/>
        <v/>
      </c>
      <c r="D96" s="126" t="str">
        <f t="shared" ca="1" si="169"/>
        <v/>
      </c>
      <c r="E96" s="126"/>
      <c r="F96" s="127" t="str">
        <f ca="1">OFFSET(prihlasky!$H$1,$CB96,0)</f>
        <v/>
      </c>
      <c r="G96" s="127" t="str">
        <f ca="1">IF(OFFSET(prihlasky!$B$1,$CB96,0)="","",(OFFSET(prihlasky!$B$1,$CB96,0)))</f>
        <v/>
      </c>
      <c r="H96" s="127">
        <f ca="1">OFFSET(prihlasky!$I$1,$CB96,0)</f>
        <v>0</v>
      </c>
      <c r="I96" s="127" t="str">
        <f ca="1">UPPER(OFFSET(prihlasky!$A$1,$CB96,0))</f>
        <v/>
      </c>
      <c r="J96" s="127">
        <f t="shared" si="170"/>
        <v>0</v>
      </c>
      <c r="K96" s="159">
        <f t="shared" si="194"/>
        <v>0</v>
      </c>
      <c r="L96" s="131">
        <f t="shared" ca="1" si="171"/>
        <v>0</v>
      </c>
      <c r="M96" s="130" t="str">
        <f ca="1">IF(OR(K96=0,ISERROR(MATCH(I96,TKoef!E:E,0))),"",MATCH(I96,TKoef!E:E,0)-1)</f>
        <v/>
      </c>
      <c r="N96" s="129" t="str">
        <f ca="1">IF(M96="","",OFFSET(TKoef!$B$1,M96,0))</f>
        <v/>
      </c>
      <c r="O96" s="22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  <c r="BD96" s="197"/>
      <c r="BE96" s="197"/>
      <c r="BF96" s="197"/>
      <c r="BG96" s="197"/>
      <c r="BH96" s="197"/>
      <c r="BI96" s="197"/>
      <c r="BJ96" s="197"/>
      <c r="BK96" s="197"/>
      <c r="BL96" s="197"/>
      <c r="BM96" s="197"/>
      <c r="BN96" s="61"/>
      <c r="BO96" s="160"/>
      <c r="BP96" s="160"/>
      <c r="BQ96" s="160"/>
      <c r="BR96" s="160"/>
      <c r="BS96" s="160"/>
      <c r="BT96" s="160"/>
      <c r="BU96" s="160"/>
      <c r="BV96" s="160"/>
      <c r="BW96" s="160"/>
      <c r="BX96" s="160"/>
      <c r="BY96" s="71">
        <f t="shared" si="172"/>
        <v>0</v>
      </c>
      <c r="BZ96" s="26">
        <f t="shared" si="173"/>
        <v>0</v>
      </c>
      <c r="CB96" s="39">
        <v>88</v>
      </c>
      <c r="CC96" s="16">
        <f t="shared" si="195"/>
        <v>0</v>
      </c>
      <c r="CD96" s="51">
        <f t="shared" ca="1" si="198"/>
        <v>0</v>
      </c>
      <c r="CE96" s="51">
        <f t="shared" ca="1" si="198"/>
        <v>0</v>
      </c>
      <c r="CF96" s="51">
        <f t="shared" ca="1" si="198"/>
        <v>0</v>
      </c>
      <c r="CG96" s="51">
        <f t="shared" ca="1" si="174"/>
        <v>0</v>
      </c>
      <c r="CH96" s="51"/>
      <c r="CI96" s="195">
        <f t="shared" si="177"/>
        <v>0</v>
      </c>
      <c r="CJ96" s="195">
        <f t="shared" si="177"/>
        <v>0</v>
      </c>
      <c r="CK96" s="195">
        <f t="shared" si="177"/>
        <v>0</v>
      </c>
      <c r="CL96" s="195">
        <f t="shared" si="177"/>
        <v>0</v>
      </c>
      <c r="CM96" s="195">
        <f t="shared" si="177"/>
        <v>0</v>
      </c>
      <c r="CN96" s="195">
        <f t="shared" si="175"/>
        <v>0</v>
      </c>
      <c r="CO96" s="195">
        <f t="shared" si="175"/>
        <v>0</v>
      </c>
      <c r="CP96" s="195">
        <f t="shared" si="175"/>
        <v>0</v>
      </c>
      <c r="CQ96" s="195">
        <f t="shared" si="175"/>
        <v>0</v>
      </c>
      <c r="CR96" s="195">
        <f t="shared" si="175"/>
        <v>0</v>
      </c>
      <c r="CT96" s="107">
        <f t="shared" si="178"/>
        <v>0</v>
      </c>
      <c r="CU96" s="107">
        <f t="shared" si="179"/>
        <v>0</v>
      </c>
      <c r="CV96" s="107">
        <f t="shared" si="180"/>
        <v>0</v>
      </c>
      <c r="CW96" s="107">
        <f t="shared" si="181"/>
        <v>0</v>
      </c>
      <c r="CX96" s="107">
        <f t="shared" si="182"/>
        <v>0</v>
      </c>
      <c r="CY96" s="107">
        <f t="shared" si="183"/>
        <v>0</v>
      </c>
      <c r="CZ96" s="107">
        <f t="shared" si="184"/>
        <v>0</v>
      </c>
      <c r="DA96" s="107">
        <f t="shared" si="185"/>
        <v>0</v>
      </c>
      <c r="DB96" s="107">
        <f t="shared" si="186"/>
        <v>0</v>
      </c>
      <c r="DC96" s="107">
        <f t="shared" si="187"/>
        <v>0</v>
      </c>
      <c r="DD96" s="107">
        <f t="shared" si="188"/>
        <v>0</v>
      </c>
      <c r="DE96" s="107">
        <f t="shared" si="189"/>
        <v>0</v>
      </c>
      <c r="DF96" s="107">
        <f t="shared" si="190"/>
        <v>0</v>
      </c>
      <c r="DG96" s="107">
        <f t="shared" si="191"/>
        <v>0</v>
      </c>
      <c r="DH96" s="107">
        <f t="shared" si="216"/>
        <v>0</v>
      </c>
      <c r="DI96" s="107">
        <f t="shared" si="217"/>
        <v>0</v>
      </c>
      <c r="DJ96" s="107">
        <f t="shared" si="199"/>
        <v>0</v>
      </c>
      <c r="DK96" s="107">
        <f t="shared" si="200"/>
        <v>0</v>
      </c>
      <c r="DL96" s="107">
        <f t="shared" si="201"/>
        <v>0</v>
      </c>
      <c r="DM96" s="107">
        <f t="shared" si="196"/>
        <v>0</v>
      </c>
      <c r="DN96" s="107">
        <f t="shared" si="197"/>
        <v>0</v>
      </c>
      <c r="DO96" s="107">
        <f t="shared" si="151"/>
        <v>0</v>
      </c>
      <c r="DP96" s="107">
        <f t="shared" si="152"/>
        <v>0</v>
      </c>
      <c r="DQ96" s="107">
        <f t="shared" si="202"/>
        <v>0</v>
      </c>
      <c r="DR96" s="107">
        <f t="shared" si="203"/>
        <v>0</v>
      </c>
      <c r="DS96" s="107">
        <f t="shared" si="204"/>
        <v>0</v>
      </c>
      <c r="DT96" s="107">
        <f t="shared" si="205"/>
        <v>0</v>
      </c>
      <c r="DU96" s="107">
        <f t="shared" si="206"/>
        <v>0</v>
      </c>
      <c r="DV96" s="107">
        <f t="shared" si="207"/>
        <v>0</v>
      </c>
      <c r="DW96" s="107">
        <f t="shared" si="208"/>
        <v>0</v>
      </c>
      <c r="DX96" s="107">
        <f t="shared" si="209"/>
        <v>0</v>
      </c>
      <c r="DY96" s="107">
        <f t="shared" si="210"/>
        <v>0</v>
      </c>
      <c r="DZ96" s="107">
        <f t="shared" si="211"/>
        <v>0</v>
      </c>
      <c r="EA96" s="107">
        <f t="shared" si="212"/>
        <v>0</v>
      </c>
      <c r="EB96" s="107">
        <f t="shared" si="213"/>
        <v>0</v>
      </c>
      <c r="EC96" s="107">
        <f t="shared" si="214"/>
        <v>0</v>
      </c>
      <c r="ED96" s="107">
        <f t="shared" si="215"/>
        <v>0</v>
      </c>
      <c r="EE96" s="107">
        <f t="shared" si="218"/>
        <v>0</v>
      </c>
      <c r="EF96" s="107">
        <f t="shared" si="219"/>
        <v>0</v>
      </c>
      <c r="EG96" s="107">
        <f t="shared" si="220"/>
        <v>0</v>
      </c>
      <c r="EH96" s="107">
        <f t="shared" si="108"/>
        <v>0</v>
      </c>
      <c r="EI96" s="107">
        <f t="shared" si="108"/>
        <v>0</v>
      </c>
      <c r="EJ96" s="107">
        <f t="shared" si="108"/>
        <v>0</v>
      </c>
      <c r="EK96" s="107">
        <f t="shared" si="108"/>
        <v>0</v>
      </c>
      <c r="EL96" s="107">
        <f t="shared" si="108"/>
        <v>0</v>
      </c>
      <c r="EM96" s="107">
        <f t="shared" si="107"/>
        <v>0</v>
      </c>
      <c r="EN96" s="107">
        <f t="shared" si="107"/>
        <v>0</v>
      </c>
      <c r="EO96" s="107">
        <f t="shared" si="107"/>
        <v>0</v>
      </c>
      <c r="EP96" s="107">
        <f t="shared" si="107"/>
        <v>0</v>
      </c>
      <c r="EQ96" s="107">
        <f t="shared" si="107"/>
        <v>0</v>
      </c>
    </row>
    <row r="97" spans="2:147" x14ac:dyDescent="0.2">
      <c r="B97" s="126">
        <f t="shared" si="168"/>
        <v>1</v>
      </c>
      <c r="C97" s="126" t="str">
        <f t="shared" ca="1" si="176"/>
        <v/>
      </c>
      <c r="D97" s="126" t="str">
        <f t="shared" ca="1" si="169"/>
        <v/>
      </c>
      <c r="E97" s="126"/>
      <c r="F97" s="127" t="str">
        <f ca="1">OFFSET(prihlasky!$H$1,$CB97,0)</f>
        <v/>
      </c>
      <c r="G97" s="127" t="str">
        <f ca="1">IF(OFFSET(prihlasky!$B$1,$CB97,0)="","",(OFFSET(prihlasky!$B$1,$CB97,0)))</f>
        <v/>
      </c>
      <c r="H97" s="127">
        <f ca="1">OFFSET(prihlasky!$I$1,$CB97,0)</f>
        <v>0</v>
      </c>
      <c r="I97" s="127" t="str">
        <f ca="1">UPPER(OFFSET(prihlasky!$A$1,$CB97,0))</f>
        <v/>
      </c>
      <c r="J97" s="127">
        <f t="shared" si="170"/>
        <v>0</v>
      </c>
      <c r="K97" s="159">
        <f t="shared" si="194"/>
        <v>0</v>
      </c>
      <c r="L97" s="131">
        <f t="shared" ca="1" si="171"/>
        <v>0</v>
      </c>
      <c r="M97" s="130" t="str">
        <f ca="1">IF(OR(K97=0,ISERROR(MATCH(I97,TKoef!E:E,0))),"",MATCH(I97,TKoef!E:E,0)-1)</f>
        <v/>
      </c>
      <c r="N97" s="129" t="str">
        <f ca="1">IF(M97="","",OFFSET(TKoef!$B$1,M97,0))</f>
        <v/>
      </c>
      <c r="O97" s="22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  <c r="BD97" s="197"/>
      <c r="BE97" s="197"/>
      <c r="BF97" s="197"/>
      <c r="BG97" s="197"/>
      <c r="BH97" s="197"/>
      <c r="BI97" s="197"/>
      <c r="BJ97" s="197"/>
      <c r="BK97" s="197"/>
      <c r="BL97" s="197"/>
      <c r="BM97" s="197"/>
      <c r="BN97" s="61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71">
        <f t="shared" si="172"/>
        <v>0</v>
      </c>
      <c r="BZ97" s="26">
        <f t="shared" si="173"/>
        <v>0</v>
      </c>
      <c r="CB97" s="39">
        <v>89</v>
      </c>
      <c r="CC97" s="16">
        <f t="shared" si="195"/>
        <v>0</v>
      </c>
      <c r="CD97" s="51">
        <f t="shared" ca="1" si="198"/>
        <v>0</v>
      </c>
      <c r="CE97" s="51">
        <f t="shared" ca="1" si="198"/>
        <v>0</v>
      </c>
      <c r="CF97" s="51">
        <f t="shared" ca="1" si="198"/>
        <v>0</v>
      </c>
      <c r="CG97" s="51">
        <f t="shared" ca="1" si="174"/>
        <v>0</v>
      </c>
      <c r="CH97" s="51"/>
      <c r="CI97" s="195">
        <f t="shared" si="177"/>
        <v>0</v>
      </c>
      <c r="CJ97" s="195">
        <f t="shared" si="177"/>
        <v>0</v>
      </c>
      <c r="CK97" s="195">
        <f t="shared" si="177"/>
        <v>0</v>
      </c>
      <c r="CL97" s="195">
        <f t="shared" si="177"/>
        <v>0</v>
      </c>
      <c r="CM97" s="195">
        <f t="shared" si="177"/>
        <v>0</v>
      </c>
      <c r="CN97" s="195">
        <f t="shared" si="175"/>
        <v>0</v>
      </c>
      <c r="CO97" s="195">
        <f t="shared" si="175"/>
        <v>0</v>
      </c>
      <c r="CP97" s="195">
        <f t="shared" si="175"/>
        <v>0</v>
      </c>
      <c r="CQ97" s="195">
        <f t="shared" si="175"/>
        <v>0</v>
      </c>
      <c r="CR97" s="195">
        <f t="shared" si="175"/>
        <v>0</v>
      </c>
      <c r="CT97" s="107">
        <f t="shared" si="178"/>
        <v>0</v>
      </c>
      <c r="CU97" s="107">
        <f t="shared" si="179"/>
        <v>0</v>
      </c>
      <c r="CV97" s="107">
        <f t="shared" si="180"/>
        <v>0</v>
      </c>
      <c r="CW97" s="107">
        <f t="shared" si="181"/>
        <v>0</v>
      </c>
      <c r="CX97" s="107">
        <f t="shared" si="182"/>
        <v>0</v>
      </c>
      <c r="CY97" s="107">
        <f t="shared" si="183"/>
        <v>0</v>
      </c>
      <c r="CZ97" s="107">
        <f t="shared" si="184"/>
        <v>0</v>
      </c>
      <c r="DA97" s="107">
        <f t="shared" si="185"/>
        <v>0</v>
      </c>
      <c r="DB97" s="107">
        <f t="shared" si="186"/>
        <v>0</v>
      </c>
      <c r="DC97" s="107">
        <f t="shared" si="187"/>
        <v>0</v>
      </c>
      <c r="DD97" s="107">
        <f t="shared" si="188"/>
        <v>0</v>
      </c>
      <c r="DE97" s="107">
        <f t="shared" si="189"/>
        <v>0</v>
      </c>
      <c r="DF97" s="107">
        <f t="shared" si="190"/>
        <v>0</v>
      </c>
      <c r="DG97" s="107">
        <f t="shared" si="191"/>
        <v>0</v>
      </c>
      <c r="DH97" s="107">
        <f t="shared" si="216"/>
        <v>0</v>
      </c>
      <c r="DI97" s="107">
        <f t="shared" si="217"/>
        <v>0</v>
      </c>
      <c r="DJ97" s="107">
        <f t="shared" si="199"/>
        <v>0</v>
      </c>
      <c r="DK97" s="107">
        <f t="shared" si="200"/>
        <v>0</v>
      </c>
      <c r="DL97" s="107">
        <f t="shared" si="201"/>
        <v>0</v>
      </c>
      <c r="DM97" s="107">
        <f t="shared" si="196"/>
        <v>0</v>
      </c>
      <c r="DN97" s="107">
        <f t="shared" si="197"/>
        <v>0</v>
      </c>
      <c r="DO97" s="107">
        <f t="shared" ref="DO97:DO118" si="221">IF(AND(AK$7&lt;&gt;"",AK$7=AK97),1,0)</f>
        <v>0</v>
      </c>
      <c r="DP97" s="107">
        <f t="shared" ref="DP97:DP118" si="222">IF(AND(AL$7&lt;&gt;"",AL$7=AL97),1,0)</f>
        <v>0</v>
      </c>
      <c r="DQ97" s="107">
        <f t="shared" si="202"/>
        <v>0</v>
      </c>
      <c r="DR97" s="107">
        <f t="shared" si="203"/>
        <v>0</v>
      </c>
      <c r="DS97" s="107">
        <f t="shared" si="204"/>
        <v>0</v>
      </c>
      <c r="DT97" s="107">
        <f t="shared" si="205"/>
        <v>0</v>
      </c>
      <c r="DU97" s="107">
        <f t="shared" si="206"/>
        <v>0</v>
      </c>
      <c r="DV97" s="107">
        <f t="shared" si="207"/>
        <v>0</v>
      </c>
      <c r="DW97" s="107">
        <f t="shared" si="208"/>
        <v>0</v>
      </c>
      <c r="DX97" s="107">
        <f t="shared" si="209"/>
        <v>0</v>
      </c>
      <c r="DY97" s="107">
        <f t="shared" si="210"/>
        <v>0</v>
      </c>
      <c r="DZ97" s="107">
        <f t="shared" si="211"/>
        <v>0</v>
      </c>
      <c r="EA97" s="107">
        <f t="shared" si="212"/>
        <v>0</v>
      </c>
      <c r="EB97" s="107">
        <f t="shared" si="213"/>
        <v>0</v>
      </c>
      <c r="EC97" s="107">
        <f t="shared" si="214"/>
        <v>0</v>
      </c>
      <c r="ED97" s="107">
        <f t="shared" si="215"/>
        <v>0</v>
      </c>
      <c r="EE97" s="107">
        <f t="shared" si="218"/>
        <v>0</v>
      </c>
      <c r="EF97" s="107">
        <f t="shared" si="219"/>
        <v>0</v>
      </c>
      <c r="EG97" s="107">
        <f t="shared" si="220"/>
        <v>0</v>
      </c>
      <c r="EH97" s="107">
        <f t="shared" si="108"/>
        <v>0</v>
      </c>
      <c r="EI97" s="107">
        <f t="shared" si="108"/>
        <v>0</v>
      </c>
      <c r="EJ97" s="107">
        <f t="shared" si="108"/>
        <v>0</v>
      </c>
      <c r="EK97" s="107">
        <f t="shared" si="108"/>
        <v>0</v>
      </c>
      <c r="EL97" s="107">
        <f t="shared" si="108"/>
        <v>0</v>
      </c>
      <c r="EM97" s="107">
        <f t="shared" si="107"/>
        <v>0</v>
      </c>
      <c r="EN97" s="107">
        <f t="shared" si="107"/>
        <v>0</v>
      </c>
      <c r="EO97" s="107">
        <f t="shared" si="107"/>
        <v>0</v>
      </c>
      <c r="EP97" s="107">
        <f t="shared" si="107"/>
        <v>0</v>
      </c>
      <c r="EQ97" s="107">
        <f t="shared" si="107"/>
        <v>0</v>
      </c>
    </row>
    <row r="98" spans="2:147" x14ac:dyDescent="0.2">
      <c r="B98" s="126">
        <f t="shared" si="168"/>
        <v>1</v>
      </c>
      <c r="C98" s="126" t="str">
        <f t="shared" ca="1" si="176"/>
        <v/>
      </c>
      <c r="D98" s="126" t="str">
        <f t="shared" ca="1" si="169"/>
        <v/>
      </c>
      <c r="E98" s="126"/>
      <c r="F98" s="127" t="str">
        <f ca="1">OFFSET(prihlasky!$H$1,$CB98,0)</f>
        <v/>
      </c>
      <c r="G98" s="127" t="str">
        <f ca="1">IF(OFFSET(prihlasky!$B$1,$CB98,0)="","",(OFFSET(prihlasky!$B$1,$CB98,0)))</f>
        <v/>
      </c>
      <c r="H98" s="127">
        <f ca="1">OFFSET(prihlasky!$I$1,$CB98,0)</f>
        <v>0</v>
      </c>
      <c r="I98" s="127" t="str">
        <f ca="1">UPPER(OFFSET(prihlasky!$A$1,$CB98,0))</f>
        <v/>
      </c>
      <c r="J98" s="127">
        <f t="shared" si="170"/>
        <v>0</v>
      </c>
      <c r="K98" s="159">
        <f t="shared" si="194"/>
        <v>0</v>
      </c>
      <c r="L98" s="131">
        <f t="shared" ca="1" si="171"/>
        <v>0</v>
      </c>
      <c r="M98" s="130" t="str">
        <f ca="1">IF(OR(K98=0,ISERROR(MATCH(I98,TKoef!E:E,0))),"",MATCH(I98,TKoef!E:E,0)-1)</f>
        <v/>
      </c>
      <c r="N98" s="129" t="str">
        <f ca="1">IF(M98="","",OFFSET(TKoef!$B$1,M98,0))</f>
        <v/>
      </c>
      <c r="O98" s="22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  <c r="BD98" s="197"/>
      <c r="BE98" s="197"/>
      <c r="BF98" s="197"/>
      <c r="BG98" s="197"/>
      <c r="BH98" s="197"/>
      <c r="BI98" s="197"/>
      <c r="BJ98" s="197"/>
      <c r="BK98" s="197"/>
      <c r="BL98" s="197"/>
      <c r="BM98" s="197"/>
      <c r="BN98" s="61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71">
        <f t="shared" si="172"/>
        <v>0</v>
      </c>
      <c r="BZ98" s="26">
        <f t="shared" si="173"/>
        <v>0</v>
      </c>
      <c r="CB98" s="39">
        <v>90</v>
      </c>
      <c r="CC98" s="16">
        <f t="shared" si="195"/>
        <v>0</v>
      </c>
      <c r="CD98" s="51">
        <f t="shared" ca="1" si="198"/>
        <v>0</v>
      </c>
      <c r="CE98" s="51">
        <f t="shared" ca="1" si="198"/>
        <v>0</v>
      </c>
      <c r="CF98" s="51">
        <f t="shared" ca="1" si="198"/>
        <v>0</v>
      </c>
      <c r="CG98" s="51">
        <f t="shared" ca="1" si="174"/>
        <v>0</v>
      </c>
      <c r="CH98" s="51"/>
      <c r="CI98" s="195">
        <f t="shared" si="177"/>
        <v>0</v>
      </c>
      <c r="CJ98" s="195">
        <f t="shared" si="177"/>
        <v>0</v>
      </c>
      <c r="CK98" s="195">
        <f t="shared" si="177"/>
        <v>0</v>
      </c>
      <c r="CL98" s="195">
        <f t="shared" si="177"/>
        <v>0</v>
      </c>
      <c r="CM98" s="195">
        <f t="shared" si="177"/>
        <v>0</v>
      </c>
      <c r="CN98" s="195">
        <f t="shared" si="175"/>
        <v>0</v>
      </c>
      <c r="CO98" s="195">
        <f t="shared" si="175"/>
        <v>0</v>
      </c>
      <c r="CP98" s="195">
        <f t="shared" si="175"/>
        <v>0</v>
      </c>
      <c r="CQ98" s="195">
        <f t="shared" si="175"/>
        <v>0</v>
      </c>
      <c r="CR98" s="195">
        <f t="shared" si="175"/>
        <v>0</v>
      </c>
      <c r="CT98" s="107">
        <f t="shared" si="178"/>
        <v>0</v>
      </c>
      <c r="CU98" s="107">
        <f t="shared" si="179"/>
        <v>0</v>
      </c>
      <c r="CV98" s="107">
        <f t="shared" si="180"/>
        <v>0</v>
      </c>
      <c r="CW98" s="107">
        <f t="shared" si="181"/>
        <v>0</v>
      </c>
      <c r="CX98" s="107">
        <f t="shared" si="182"/>
        <v>0</v>
      </c>
      <c r="CY98" s="107">
        <f t="shared" si="183"/>
        <v>0</v>
      </c>
      <c r="CZ98" s="107">
        <f t="shared" si="184"/>
        <v>0</v>
      </c>
      <c r="DA98" s="107">
        <f t="shared" si="185"/>
        <v>0</v>
      </c>
      <c r="DB98" s="107">
        <f t="shared" si="186"/>
        <v>0</v>
      </c>
      <c r="DC98" s="107">
        <f t="shared" si="187"/>
        <v>0</v>
      </c>
      <c r="DD98" s="107">
        <f t="shared" si="188"/>
        <v>0</v>
      </c>
      <c r="DE98" s="107">
        <f t="shared" si="189"/>
        <v>0</v>
      </c>
      <c r="DF98" s="107">
        <f t="shared" si="190"/>
        <v>0</v>
      </c>
      <c r="DG98" s="107">
        <f t="shared" si="191"/>
        <v>0</v>
      </c>
      <c r="DH98" s="107">
        <f t="shared" si="216"/>
        <v>0</v>
      </c>
      <c r="DI98" s="107">
        <f t="shared" si="217"/>
        <v>0</v>
      </c>
      <c r="DJ98" s="107">
        <f t="shared" si="199"/>
        <v>0</v>
      </c>
      <c r="DK98" s="107">
        <f t="shared" si="200"/>
        <v>0</v>
      </c>
      <c r="DL98" s="107">
        <f t="shared" si="201"/>
        <v>0</v>
      </c>
      <c r="DM98" s="107">
        <f t="shared" si="196"/>
        <v>0</v>
      </c>
      <c r="DN98" s="107">
        <f t="shared" si="197"/>
        <v>0</v>
      </c>
      <c r="DO98" s="107">
        <f t="shared" si="221"/>
        <v>0</v>
      </c>
      <c r="DP98" s="107">
        <f t="shared" si="222"/>
        <v>0</v>
      </c>
      <c r="DQ98" s="107">
        <f t="shared" si="202"/>
        <v>0</v>
      </c>
      <c r="DR98" s="107">
        <f t="shared" si="203"/>
        <v>0</v>
      </c>
      <c r="DS98" s="107">
        <f t="shared" si="204"/>
        <v>0</v>
      </c>
      <c r="DT98" s="107">
        <f t="shared" si="205"/>
        <v>0</v>
      </c>
      <c r="DU98" s="107">
        <f t="shared" si="206"/>
        <v>0</v>
      </c>
      <c r="DV98" s="107">
        <f t="shared" si="207"/>
        <v>0</v>
      </c>
      <c r="DW98" s="107">
        <f t="shared" si="208"/>
        <v>0</v>
      </c>
      <c r="DX98" s="107">
        <f t="shared" si="209"/>
        <v>0</v>
      </c>
      <c r="DY98" s="107">
        <f t="shared" si="210"/>
        <v>0</v>
      </c>
      <c r="DZ98" s="107">
        <f t="shared" si="211"/>
        <v>0</v>
      </c>
      <c r="EA98" s="107">
        <f t="shared" si="212"/>
        <v>0</v>
      </c>
      <c r="EB98" s="107">
        <f t="shared" si="213"/>
        <v>0</v>
      </c>
      <c r="EC98" s="107">
        <f t="shared" si="214"/>
        <v>0</v>
      </c>
      <c r="ED98" s="107">
        <f t="shared" si="215"/>
        <v>0</v>
      </c>
      <c r="EE98" s="107">
        <f t="shared" si="218"/>
        <v>0</v>
      </c>
      <c r="EF98" s="107">
        <f t="shared" si="219"/>
        <v>0</v>
      </c>
      <c r="EG98" s="107">
        <f t="shared" si="220"/>
        <v>0</v>
      </c>
      <c r="EH98" s="107">
        <f t="shared" si="108"/>
        <v>0</v>
      </c>
      <c r="EI98" s="107">
        <f t="shared" si="108"/>
        <v>0</v>
      </c>
      <c r="EJ98" s="107">
        <f t="shared" si="108"/>
        <v>0</v>
      </c>
      <c r="EK98" s="107">
        <f t="shared" si="108"/>
        <v>0</v>
      </c>
      <c r="EL98" s="107">
        <f t="shared" si="108"/>
        <v>0</v>
      </c>
      <c r="EM98" s="107">
        <f t="shared" si="107"/>
        <v>0</v>
      </c>
      <c r="EN98" s="107">
        <f t="shared" si="107"/>
        <v>0</v>
      </c>
      <c r="EO98" s="107">
        <f t="shared" si="107"/>
        <v>0</v>
      </c>
      <c r="EP98" s="107">
        <f t="shared" si="107"/>
        <v>0</v>
      </c>
      <c r="EQ98" s="107">
        <f t="shared" si="107"/>
        <v>0</v>
      </c>
    </row>
    <row r="99" spans="2:147" x14ac:dyDescent="0.2">
      <c r="B99" s="126">
        <f t="shared" si="168"/>
        <v>1</v>
      </c>
      <c r="C99" s="126" t="str">
        <f t="shared" ca="1" si="176"/>
        <v/>
      </c>
      <c r="D99" s="126" t="str">
        <f t="shared" ca="1" si="169"/>
        <v/>
      </c>
      <c r="E99" s="126"/>
      <c r="F99" s="127" t="str">
        <f ca="1">OFFSET(prihlasky!$H$1,$CB99,0)</f>
        <v/>
      </c>
      <c r="G99" s="127" t="str">
        <f ca="1">IF(OFFSET(prihlasky!$B$1,$CB99,0)="","",(OFFSET(prihlasky!$B$1,$CB99,0)))</f>
        <v/>
      </c>
      <c r="H99" s="127">
        <f ca="1">OFFSET(prihlasky!$I$1,$CB99,0)</f>
        <v>0</v>
      </c>
      <c r="I99" s="127" t="str">
        <f ca="1">UPPER(OFFSET(prihlasky!$A$1,$CB99,0))</f>
        <v/>
      </c>
      <c r="J99" s="127">
        <f t="shared" si="170"/>
        <v>0</v>
      </c>
      <c r="K99" s="159">
        <f t="shared" si="194"/>
        <v>0</v>
      </c>
      <c r="L99" s="131">
        <f t="shared" ca="1" si="171"/>
        <v>0</v>
      </c>
      <c r="M99" s="130" t="str">
        <f ca="1">IF(OR(K99=0,ISERROR(MATCH(I99,TKoef!E:E,0))),"",MATCH(I99,TKoef!E:E,0)-1)</f>
        <v/>
      </c>
      <c r="N99" s="129" t="str">
        <f ca="1">IF(M99="","",OFFSET(TKoef!$B$1,M99,0))</f>
        <v/>
      </c>
      <c r="O99" s="22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61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71">
        <f t="shared" si="172"/>
        <v>0</v>
      </c>
      <c r="BZ99" s="26">
        <f t="shared" si="173"/>
        <v>0</v>
      </c>
      <c r="CB99" s="39">
        <v>91</v>
      </c>
      <c r="CC99" s="16">
        <f t="shared" si="195"/>
        <v>0</v>
      </c>
      <c r="CD99" s="51">
        <f t="shared" ca="1" si="198"/>
        <v>0</v>
      </c>
      <c r="CE99" s="51">
        <f t="shared" ca="1" si="198"/>
        <v>0</v>
      </c>
      <c r="CF99" s="51">
        <f t="shared" ca="1" si="198"/>
        <v>0</v>
      </c>
      <c r="CG99" s="51">
        <f t="shared" ca="1" si="174"/>
        <v>0</v>
      </c>
      <c r="CH99" s="51"/>
      <c r="CI99" s="195">
        <f t="shared" si="177"/>
        <v>0</v>
      </c>
      <c r="CJ99" s="195">
        <f t="shared" si="177"/>
        <v>0</v>
      </c>
      <c r="CK99" s="195">
        <f t="shared" si="177"/>
        <v>0</v>
      </c>
      <c r="CL99" s="195">
        <f t="shared" si="177"/>
        <v>0</v>
      </c>
      <c r="CM99" s="195">
        <f t="shared" si="177"/>
        <v>0</v>
      </c>
      <c r="CN99" s="195">
        <f t="shared" si="175"/>
        <v>0</v>
      </c>
      <c r="CO99" s="195">
        <f t="shared" si="175"/>
        <v>0</v>
      </c>
      <c r="CP99" s="195">
        <f t="shared" si="175"/>
        <v>0</v>
      </c>
      <c r="CQ99" s="195">
        <f t="shared" si="175"/>
        <v>0</v>
      </c>
      <c r="CR99" s="195">
        <f t="shared" si="175"/>
        <v>0</v>
      </c>
      <c r="CT99" s="107">
        <f t="shared" si="178"/>
        <v>0</v>
      </c>
      <c r="CU99" s="107">
        <f t="shared" si="179"/>
        <v>0</v>
      </c>
      <c r="CV99" s="107">
        <f t="shared" si="180"/>
        <v>0</v>
      </c>
      <c r="CW99" s="107">
        <f t="shared" si="181"/>
        <v>0</v>
      </c>
      <c r="CX99" s="107">
        <f t="shared" si="182"/>
        <v>0</v>
      </c>
      <c r="CY99" s="107">
        <f t="shared" si="183"/>
        <v>0</v>
      </c>
      <c r="CZ99" s="107">
        <f t="shared" si="184"/>
        <v>0</v>
      </c>
      <c r="DA99" s="107">
        <f t="shared" si="185"/>
        <v>0</v>
      </c>
      <c r="DB99" s="107">
        <f t="shared" si="186"/>
        <v>0</v>
      </c>
      <c r="DC99" s="107">
        <f t="shared" si="187"/>
        <v>0</v>
      </c>
      <c r="DD99" s="107">
        <f t="shared" si="188"/>
        <v>0</v>
      </c>
      <c r="DE99" s="107">
        <f t="shared" si="189"/>
        <v>0</v>
      </c>
      <c r="DF99" s="107">
        <f t="shared" si="190"/>
        <v>0</v>
      </c>
      <c r="DG99" s="107">
        <f t="shared" si="191"/>
        <v>0</v>
      </c>
      <c r="DH99" s="107">
        <f t="shared" si="216"/>
        <v>0</v>
      </c>
      <c r="DI99" s="107">
        <f t="shared" si="217"/>
        <v>0</v>
      </c>
      <c r="DJ99" s="107">
        <f t="shared" si="199"/>
        <v>0</v>
      </c>
      <c r="DK99" s="107">
        <f t="shared" si="200"/>
        <v>0</v>
      </c>
      <c r="DL99" s="107">
        <f t="shared" si="201"/>
        <v>0</v>
      </c>
      <c r="DM99" s="107">
        <f t="shared" si="196"/>
        <v>0</v>
      </c>
      <c r="DN99" s="107">
        <f t="shared" si="197"/>
        <v>0</v>
      </c>
      <c r="DO99" s="107">
        <f t="shared" si="221"/>
        <v>0</v>
      </c>
      <c r="DP99" s="107">
        <f t="shared" si="222"/>
        <v>0</v>
      </c>
      <c r="DQ99" s="107">
        <f t="shared" ref="DQ99:DQ117" si="223">IF(AND(AM$7&lt;&gt;"",AM$7=AM99),1,0)</f>
        <v>0</v>
      </c>
      <c r="DR99" s="107">
        <f t="shared" ref="DR99:DR117" si="224">IF(AND(AN$7&lt;&gt;"",AN$7=AN99),1,0)</f>
        <v>0</v>
      </c>
      <c r="DS99" s="107">
        <f t="shared" ref="DS99:DS117" si="225">IF(AND(AO$7&lt;&gt;"",AO$7=AO99),1,0)</f>
        <v>0</v>
      </c>
      <c r="DT99" s="107">
        <f t="shared" ref="DT99:DT117" si="226">IF(AND(AP$7&lt;&gt;"",AP$7=AP99),1,0)</f>
        <v>0</v>
      </c>
      <c r="DU99" s="107">
        <f t="shared" ref="DU99:DU117" si="227">IF(AND(AQ$7&lt;&gt;"",AQ$7=AQ99),1,0)</f>
        <v>0</v>
      </c>
      <c r="DV99" s="107">
        <f t="shared" ref="DV99:DV117" si="228">IF(AND(AR$7&lt;&gt;"",AR$7=AR99),1,0)</f>
        <v>0</v>
      </c>
      <c r="DW99" s="107">
        <f t="shared" ref="DW99:DW117" si="229">IF(AND(AS$7&lt;&gt;"",AS$7=AS99),1,0)</f>
        <v>0</v>
      </c>
      <c r="DX99" s="107">
        <f t="shared" ref="DX99:DX128" si="230">IF(AND(AT$7&lt;&gt;"",AT$7=AT99),1,0)</f>
        <v>0</v>
      </c>
      <c r="DY99" s="107">
        <f t="shared" ref="DY99:DY128" si="231">IF(AND(AU$7&lt;&gt;"",AU$7=AU99),1,0)</f>
        <v>0</v>
      </c>
      <c r="DZ99" s="107">
        <f t="shared" si="211"/>
        <v>0</v>
      </c>
      <c r="EA99" s="107">
        <f t="shared" si="212"/>
        <v>0</v>
      </c>
      <c r="EB99" s="107">
        <f t="shared" si="213"/>
        <v>0</v>
      </c>
      <c r="EC99" s="107">
        <f t="shared" si="214"/>
        <v>0</v>
      </c>
      <c r="ED99" s="107">
        <f t="shared" si="215"/>
        <v>0</v>
      </c>
      <c r="EE99" s="107">
        <f t="shared" si="218"/>
        <v>0</v>
      </c>
      <c r="EF99" s="107">
        <f t="shared" si="219"/>
        <v>0</v>
      </c>
      <c r="EG99" s="107">
        <f t="shared" si="220"/>
        <v>0</v>
      </c>
      <c r="EH99" s="107">
        <f t="shared" si="108"/>
        <v>0</v>
      </c>
      <c r="EI99" s="107">
        <f t="shared" si="108"/>
        <v>0</v>
      </c>
      <c r="EJ99" s="107">
        <f t="shared" si="108"/>
        <v>0</v>
      </c>
      <c r="EK99" s="107">
        <f t="shared" si="108"/>
        <v>0</v>
      </c>
      <c r="EL99" s="107">
        <f t="shared" si="108"/>
        <v>0</v>
      </c>
      <c r="EM99" s="107">
        <f t="shared" si="107"/>
        <v>0</v>
      </c>
      <c r="EN99" s="107">
        <f t="shared" si="107"/>
        <v>0</v>
      </c>
      <c r="EO99" s="107">
        <f t="shared" si="107"/>
        <v>0</v>
      </c>
      <c r="EP99" s="107">
        <f t="shared" si="107"/>
        <v>0</v>
      </c>
      <c r="EQ99" s="107">
        <f t="shared" si="107"/>
        <v>0</v>
      </c>
    </row>
    <row r="100" spans="2:147" x14ac:dyDescent="0.2">
      <c r="B100" s="126">
        <f t="shared" si="168"/>
        <v>1</v>
      </c>
      <c r="C100" s="126" t="str">
        <f t="shared" ca="1" si="176"/>
        <v/>
      </c>
      <c r="D100" s="126" t="str">
        <f t="shared" ca="1" si="169"/>
        <v/>
      </c>
      <c r="E100" s="126"/>
      <c r="F100" s="127" t="str">
        <f ca="1">OFFSET(prihlasky!$H$1,$CB100,0)</f>
        <v/>
      </c>
      <c r="G100" s="127" t="str">
        <f ca="1">IF(OFFSET(prihlasky!$B$1,$CB100,0)="","",(OFFSET(prihlasky!$B$1,$CB100,0)))</f>
        <v/>
      </c>
      <c r="H100" s="127">
        <f ca="1">OFFSET(prihlasky!$I$1,$CB100,0)</f>
        <v>0</v>
      </c>
      <c r="I100" s="127" t="str">
        <f ca="1">UPPER(OFFSET(prihlasky!$A$1,$CB100,0))</f>
        <v/>
      </c>
      <c r="J100" s="127">
        <f t="shared" si="170"/>
        <v>0</v>
      </c>
      <c r="K100" s="159">
        <f t="shared" si="194"/>
        <v>0</v>
      </c>
      <c r="L100" s="131">
        <f t="shared" ca="1" si="171"/>
        <v>0</v>
      </c>
      <c r="M100" s="130" t="str">
        <f ca="1">IF(OR(K100=0,ISERROR(MATCH(I100,TKoef!E:E,0))),"",MATCH(I100,TKoef!E:E,0)-1)</f>
        <v/>
      </c>
      <c r="N100" s="129" t="str">
        <f ca="1">IF(M100="","",OFFSET(TKoef!$B$1,M100,0))</f>
        <v/>
      </c>
      <c r="O100" s="22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61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71">
        <f t="shared" si="172"/>
        <v>0</v>
      </c>
      <c r="BZ100" s="26">
        <f t="shared" si="173"/>
        <v>0</v>
      </c>
      <c r="CB100" s="39">
        <v>92</v>
      </c>
      <c r="CC100" s="16">
        <f t="shared" si="195"/>
        <v>0</v>
      </c>
      <c r="CD100" s="51">
        <f t="shared" ca="1" si="198"/>
        <v>0</v>
      </c>
      <c r="CE100" s="51">
        <f t="shared" ca="1" si="198"/>
        <v>0</v>
      </c>
      <c r="CF100" s="51">
        <f t="shared" ca="1" si="198"/>
        <v>0</v>
      </c>
      <c r="CG100" s="51">
        <f t="shared" ca="1" si="174"/>
        <v>0</v>
      </c>
      <c r="CH100" s="51"/>
      <c r="CI100" s="195">
        <f t="shared" si="177"/>
        <v>0</v>
      </c>
      <c r="CJ100" s="195">
        <f t="shared" si="177"/>
        <v>0</v>
      </c>
      <c r="CK100" s="195">
        <f t="shared" si="177"/>
        <v>0</v>
      </c>
      <c r="CL100" s="195">
        <f t="shared" si="177"/>
        <v>0</v>
      </c>
      <c r="CM100" s="195">
        <f t="shared" si="177"/>
        <v>0</v>
      </c>
      <c r="CN100" s="195">
        <f t="shared" si="175"/>
        <v>0</v>
      </c>
      <c r="CO100" s="195">
        <f t="shared" si="175"/>
        <v>0</v>
      </c>
      <c r="CP100" s="195">
        <f t="shared" si="175"/>
        <v>0</v>
      </c>
      <c r="CQ100" s="195">
        <f t="shared" si="175"/>
        <v>0</v>
      </c>
      <c r="CR100" s="195">
        <f t="shared" si="175"/>
        <v>0</v>
      </c>
      <c r="CT100" s="107">
        <f t="shared" si="178"/>
        <v>0</v>
      </c>
      <c r="CU100" s="107">
        <f t="shared" si="179"/>
        <v>0</v>
      </c>
      <c r="CV100" s="107">
        <f t="shared" si="180"/>
        <v>0</v>
      </c>
      <c r="CW100" s="107">
        <f t="shared" si="181"/>
        <v>0</v>
      </c>
      <c r="CX100" s="107">
        <f t="shared" si="182"/>
        <v>0</v>
      </c>
      <c r="CY100" s="107">
        <f t="shared" si="183"/>
        <v>0</v>
      </c>
      <c r="CZ100" s="107">
        <f t="shared" si="184"/>
        <v>0</v>
      </c>
      <c r="DA100" s="107">
        <f t="shared" si="185"/>
        <v>0</v>
      </c>
      <c r="DB100" s="107">
        <f t="shared" si="186"/>
        <v>0</v>
      </c>
      <c r="DC100" s="107">
        <f t="shared" si="187"/>
        <v>0</v>
      </c>
      <c r="DD100" s="107">
        <f t="shared" si="188"/>
        <v>0</v>
      </c>
      <c r="DE100" s="107">
        <f t="shared" si="189"/>
        <v>0</v>
      </c>
      <c r="DF100" s="107">
        <f t="shared" si="190"/>
        <v>0</v>
      </c>
      <c r="DG100" s="107">
        <f t="shared" si="191"/>
        <v>0</v>
      </c>
      <c r="DH100" s="107">
        <f t="shared" si="216"/>
        <v>0</v>
      </c>
      <c r="DI100" s="107">
        <f t="shared" si="217"/>
        <v>0</v>
      </c>
      <c r="DJ100" s="107">
        <f t="shared" si="199"/>
        <v>0</v>
      </c>
      <c r="DK100" s="107">
        <f t="shared" si="200"/>
        <v>0</v>
      </c>
      <c r="DL100" s="107">
        <f t="shared" si="201"/>
        <v>0</v>
      </c>
      <c r="DM100" s="107">
        <f t="shared" si="196"/>
        <v>0</v>
      </c>
      <c r="DN100" s="107">
        <f t="shared" si="197"/>
        <v>0</v>
      </c>
      <c r="DO100" s="107">
        <f t="shared" si="221"/>
        <v>0</v>
      </c>
      <c r="DP100" s="107">
        <f t="shared" si="222"/>
        <v>0</v>
      </c>
      <c r="DQ100" s="107">
        <f t="shared" si="223"/>
        <v>0</v>
      </c>
      <c r="DR100" s="107">
        <f t="shared" si="224"/>
        <v>0</v>
      </c>
      <c r="DS100" s="107">
        <f t="shared" si="225"/>
        <v>0</v>
      </c>
      <c r="DT100" s="107">
        <f t="shared" si="226"/>
        <v>0</v>
      </c>
      <c r="DU100" s="107">
        <f t="shared" si="227"/>
        <v>0</v>
      </c>
      <c r="DV100" s="107">
        <f t="shared" si="228"/>
        <v>0</v>
      </c>
      <c r="DW100" s="107">
        <f t="shared" si="229"/>
        <v>0</v>
      </c>
      <c r="DX100" s="107">
        <f t="shared" si="230"/>
        <v>0</v>
      </c>
      <c r="DY100" s="107">
        <f t="shared" si="231"/>
        <v>0</v>
      </c>
      <c r="DZ100" s="107">
        <f t="shared" si="211"/>
        <v>0</v>
      </c>
      <c r="EA100" s="107">
        <f t="shared" si="212"/>
        <v>0</v>
      </c>
      <c r="EB100" s="107">
        <f t="shared" si="213"/>
        <v>0</v>
      </c>
      <c r="EC100" s="107">
        <f t="shared" si="214"/>
        <v>0</v>
      </c>
      <c r="ED100" s="107">
        <f t="shared" si="215"/>
        <v>0</v>
      </c>
      <c r="EE100" s="107">
        <f t="shared" si="218"/>
        <v>0</v>
      </c>
      <c r="EF100" s="107">
        <f t="shared" si="219"/>
        <v>0</v>
      </c>
      <c r="EG100" s="107">
        <f t="shared" si="220"/>
        <v>0</v>
      </c>
      <c r="EH100" s="107">
        <f t="shared" si="108"/>
        <v>0</v>
      </c>
      <c r="EI100" s="107">
        <f t="shared" si="108"/>
        <v>0</v>
      </c>
      <c r="EJ100" s="107">
        <f t="shared" si="108"/>
        <v>0</v>
      </c>
      <c r="EK100" s="107">
        <f t="shared" si="108"/>
        <v>0</v>
      </c>
      <c r="EL100" s="107">
        <f t="shared" si="108"/>
        <v>0</v>
      </c>
      <c r="EM100" s="107">
        <f t="shared" si="107"/>
        <v>0</v>
      </c>
      <c r="EN100" s="107">
        <f t="shared" si="107"/>
        <v>0</v>
      </c>
      <c r="EO100" s="107">
        <f t="shared" si="107"/>
        <v>0</v>
      </c>
      <c r="EP100" s="107">
        <f t="shared" si="107"/>
        <v>0</v>
      </c>
      <c r="EQ100" s="107">
        <f t="shared" si="107"/>
        <v>0</v>
      </c>
    </row>
    <row r="101" spans="2:147" x14ac:dyDescent="0.2">
      <c r="B101" s="126">
        <f t="shared" si="168"/>
        <v>1</v>
      </c>
      <c r="C101" s="126" t="str">
        <f t="shared" ca="1" si="176"/>
        <v/>
      </c>
      <c r="D101" s="126" t="str">
        <f t="shared" ca="1" si="169"/>
        <v/>
      </c>
      <c r="E101" s="126"/>
      <c r="F101" s="127" t="str">
        <f ca="1">OFFSET(prihlasky!$H$1,$CB101,0)</f>
        <v/>
      </c>
      <c r="G101" s="127" t="str">
        <f ca="1">IF(OFFSET(prihlasky!$B$1,$CB101,0)="","",(OFFSET(prihlasky!$B$1,$CB101,0)))</f>
        <v/>
      </c>
      <c r="H101" s="127">
        <f ca="1">OFFSET(prihlasky!$I$1,$CB101,0)</f>
        <v>0</v>
      </c>
      <c r="I101" s="127" t="str">
        <f ca="1">UPPER(OFFSET(prihlasky!$A$1,$CB101,0))</f>
        <v/>
      </c>
      <c r="J101" s="127">
        <f t="shared" si="170"/>
        <v>0</v>
      </c>
      <c r="K101" s="159">
        <f t="shared" si="194"/>
        <v>0</v>
      </c>
      <c r="L101" s="131">
        <f t="shared" ca="1" si="171"/>
        <v>0</v>
      </c>
      <c r="M101" s="130" t="str">
        <f ca="1">IF(OR(K101=0,ISERROR(MATCH(I101,TKoef!E:E,0))),"",MATCH(I101,TKoef!E:E,0)-1)</f>
        <v/>
      </c>
      <c r="N101" s="129" t="str">
        <f ca="1">IF(M101="","",OFFSET(TKoef!$B$1,M101,0))</f>
        <v/>
      </c>
      <c r="O101" s="22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  <c r="BD101" s="197"/>
      <c r="BE101" s="197"/>
      <c r="BF101" s="197"/>
      <c r="BG101" s="197"/>
      <c r="BH101" s="197"/>
      <c r="BI101" s="197"/>
      <c r="BJ101" s="197"/>
      <c r="BK101" s="197"/>
      <c r="BL101" s="197"/>
      <c r="BM101" s="197"/>
      <c r="BN101" s="61"/>
      <c r="BO101" s="160"/>
      <c r="BP101" s="160"/>
      <c r="BQ101" s="160"/>
      <c r="BR101" s="160"/>
      <c r="BS101" s="160"/>
      <c r="BT101" s="160"/>
      <c r="BU101" s="160"/>
      <c r="BV101" s="160"/>
      <c r="BW101" s="160"/>
      <c r="BX101" s="160"/>
      <c r="BY101" s="71">
        <f t="shared" si="172"/>
        <v>0</v>
      </c>
      <c r="BZ101" s="26">
        <f t="shared" si="173"/>
        <v>0</v>
      </c>
      <c r="CB101" s="39">
        <v>93</v>
      </c>
      <c r="CC101" s="16">
        <f t="shared" si="195"/>
        <v>0</v>
      </c>
      <c r="CD101" s="51">
        <f t="shared" ca="1" si="198"/>
        <v>0</v>
      </c>
      <c r="CE101" s="51">
        <f t="shared" ca="1" si="198"/>
        <v>0</v>
      </c>
      <c r="CF101" s="51">
        <f t="shared" ca="1" si="198"/>
        <v>0</v>
      </c>
      <c r="CG101" s="51">
        <f t="shared" ca="1" si="174"/>
        <v>0</v>
      </c>
      <c r="CH101" s="51"/>
      <c r="CI101" s="195">
        <f t="shared" si="177"/>
        <v>0</v>
      </c>
      <c r="CJ101" s="195">
        <f t="shared" si="177"/>
        <v>0</v>
      </c>
      <c r="CK101" s="195">
        <f t="shared" si="177"/>
        <v>0</v>
      </c>
      <c r="CL101" s="195">
        <f t="shared" si="177"/>
        <v>0</v>
      </c>
      <c r="CM101" s="195">
        <f t="shared" si="177"/>
        <v>0</v>
      </c>
      <c r="CN101" s="195">
        <f t="shared" si="175"/>
        <v>0</v>
      </c>
      <c r="CO101" s="195">
        <f t="shared" si="175"/>
        <v>0</v>
      </c>
      <c r="CP101" s="195">
        <f t="shared" si="175"/>
        <v>0</v>
      </c>
      <c r="CQ101" s="195">
        <f t="shared" si="175"/>
        <v>0</v>
      </c>
      <c r="CR101" s="195">
        <f t="shared" si="175"/>
        <v>0</v>
      </c>
      <c r="CT101" s="107">
        <f t="shared" si="178"/>
        <v>0</v>
      </c>
      <c r="CU101" s="107">
        <f t="shared" si="179"/>
        <v>0</v>
      </c>
      <c r="CV101" s="107">
        <f t="shared" si="180"/>
        <v>0</v>
      </c>
      <c r="CW101" s="107">
        <f t="shared" ref="CW101:CW128" si="232">IF(AND(S$7&lt;&gt;"",S$7=S101),1,0)</f>
        <v>0</v>
      </c>
      <c r="CX101" s="107">
        <f t="shared" ref="CX101:CX128" si="233">IF(AND(T$7&lt;&gt;"",T$7=T101),1,0)</f>
        <v>0</v>
      </c>
      <c r="CY101" s="107">
        <f t="shared" ref="CY101:CY128" si="234">IF(AND(U$7&lt;&gt;"",U$7=U101),1,0)</f>
        <v>0</v>
      </c>
      <c r="CZ101" s="107">
        <f t="shared" ref="CZ101:CZ128" si="235">IF(AND(V$7&lt;&gt;"",V$7=V101),1,0)</f>
        <v>0</v>
      </c>
      <c r="DA101" s="107">
        <f t="shared" ref="DA101:DA128" si="236">IF(AND(W$7&lt;&gt;"",W$7=W101),1,0)</f>
        <v>0</v>
      </c>
      <c r="DB101" s="107">
        <f t="shared" ref="DB101:DB128" si="237">IF(AND(X$7&lt;&gt;"",X$7=X101),1,0)</f>
        <v>0</v>
      </c>
      <c r="DC101" s="107">
        <f t="shared" ref="DC101:DC128" si="238">IF(AND(Y$7&lt;&gt;"",Y$7=Y101),1,0)</f>
        <v>0</v>
      </c>
      <c r="DD101" s="107">
        <f t="shared" ref="DD101:DD128" si="239">IF(AND(Z$7&lt;&gt;"",Z$7=Z101),1,0)</f>
        <v>0</v>
      </c>
      <c r="DE101" s="107">
        <f t="shared" ref="DE101:DE128" si="240">IF(AND(AA$7&lt;&gt;"",AA$7=AA101),1,0)</f>
        <v>0</v>
      </c>
      <c r="DF101" s="107">
        <f t="shared" ref="DF101:DF128" si="241">IF(AND(AB$7&lt;&gt;"",AB$7=AB101),1,0)</f>
        <v>0</v>
      </c>
      <c r="DG101" s="107">
        <f t="shared" ref="DG101:DG128" si="242">IF(AND(AC$7&lt;&gt;"",AC$7=AC101),1,0)</f>
        <v>0</v>
      </c>
      <c r="DH101" s="107">
        <f t="shared" si="216"/>
        <v>0</v>
      </c>
      <c r="DI101" s="107">
        <f t="shared" si="217"/>
        <v>0</v>
      </c>
      <c r="DJ101" s="107">
        <f t="shared" si="199"/>
        <v>0</v>
      </c>
      <c r="DK101" s="107">
        <f t="shared" si="200"/>
        <v>0</v>
      </c>
      <c r="DL101" s="107">
        <f t="shared" si="201"/>
        <v>0</v>
      </c>
      <c r="DM101" s="107">
        <f t="shared" si="196"/>
        <v>0</v>
      </c>
      <c r="DN101" s="107">
        <f t="shared" si="197"/>
        <v>0</v>
      </c>
      <c r="DO101" s="107">
        <f t="shared" si="221"/>
        <v>0</v>
      </c>
      <c r="DP101" s="107">
        <f t="shared" si="222"/>
        <v>0</v>
      </c>
      <c r="DQ101" s="107">
        <f t="shared" si="223"/>
        <v>0</v>
      </c>
      <c r="DR101" s="107">
        <f t="shared" si="224"/>
        <v>0</v>
      </c>
      <c r="DS101" s="107">
        <f t="shared" si="225"/>
        <v>0</v>
      </c>
      <c r="DT101" s="107">
        <f t="shared" si="226"/>
        <v>0</v>
      </c>
      <c r="DU101" s="107">
        <f t="shared" si="227"/>
        <v>0</v>
      </c>
      <c r="DV101" s="107">
        <f t="shared" si="228"/>
        <v>0</v>
      </c>
      <c r="DW101" s="107">
        <f t="shared" si="229"/>
        <v>0</v>
      </c>
      <c r="DX101" s="107">
        <f t="shared" si="230"/>
        <v>0</v>
      </c>
      <c r="DY101" s="107">
        <f t="shared" si="231"/>
        <v>0</v>
      </c>
      <c r="DZ101" s="107">
        <f t="shared" si="211"/>
        <v>0</v>
      </c>
      <c r="EA101" s="107">
        <f t="shared" si="212"/>
        <v>0</v>
      </c>
      <c r="EB101" s="107">
        <f t="shared" si="213"/>
        <v>0</v>
      </c>
      <c r="EC101" s="107">
        <f t="shared" si="214"/>
        <v>0</v>
      </c>
      <c r="ED101" s="107">
        <f t="shared" si="215"/>
        <v>0</v>
      </c>
      <c r="EE101" s="107">
        <f t="shared" si="218"/>
        <v>0</v>
      </c>
      <c r="EF101" s="107">
        <f t="shared" si="219"/>
        <v>0</v>
      </c>
      <c r="EG101" s="107">
        <f t="shared" si="220"/>
        <v>0</v>
      </c>
      <c r="EH101" s="107">
        <f t="shared" si="108"/>
        <v>0</v>
      </c>
      <c r="EI101" s="107">
        <f t="shared" si="108"/>
        <v>0</v>
      </c>
      <c r="EJ101" s="107">
        <f t="shared" si="108"/>
        <v>0</v>
      </c>
      <c r="EK101" s="107">
        <f t="shared" si="108"/>
        <v>0</v>
      </c>
      <c r="EL101" s="107">
        <f t="shared" si="108"/>
        <v>0</v>
      </c>
      <c r="EM101" s="107">
        <f t="shared" ref="EM101:EQ128" si="243">IF(AND(BI$7&lt;&gt;"",BI$7=BI101),1,0)</f>
        <v>0</v>
      </c>
      <c r="EN101" s="107">
        <f t="shared" si="243"/>
        <v>0</v>
      </c>
      <c r="EO101" s="107">
        <f t="shared" si="243"/>
        <v>0</v>
      </c>
      <c r="EP101" s="107">
        <f t="shared" si="243"/>
        <v>0</v>
      </c>
      <c r="EQ101" s="107">
        <f t="shared" si="243"/>
        <v>0</v>
      </c>
    </row>
    <row r="102" spans="2:147" x14ac:dyDescent="0.2">
      <c r="B102" s="126">
        <f t="shared" si="168"/>
        <v>1</v>
      </c>
      <c r="C102" s="126" t="str">
        <f t="shared" ca="1" si="176"/>
        <v/>
      </c>
      <c r="D102" s="126" t="str">
        <f t="shared" ca="1" si="169"/>
        <v/>
      </c>
      <c r="E102" s="126"/>
      <c r="F102" s="127" t="str">
        <f ca="1">OFFSET(prihlasky!$H$1,$CB102,0)</f>
        <v/>
      </c>
      <c r="G102" s="127" t="str">
        <f ca="1">IF(OFFSET(prihlasky!$B$1,$CB102,0)="","",(OFFSET(prihlasky!$B$1,$CB102,0)))</f>
        <v/>
      </c>
      <c r="H102" s="127">
        <f ca="1">OFFSET(prihlasky!$I$1,$CB102,0)</f>
        <v>0</v>
      </c>
      <c r="I102" s="127" t="str">
        <f ca="1">UPPER(OFFSET(prihlasky!$A$1,$CB102,0))</f>
        <v/>
      </c>
      <c r="J102" s="127">
        <f t="shared" si="170"/>
        <v>0</v>
      </c>
      <c r="K102" s="159">
        <f t="shared" si="194"/>
        <v>0</v>
      </c>
      <c r="L102" s="131">
        <f t="shared" ca="1" si="171"/>
        <v>0</v>
      </c>
      <c r="M102" s="130" t="str">
        <f ca="1">IF(OR(K102=0,ISERROR(MATCH(I102,TKoef!E:E,0))),"",MATCH(I102,TKoef!E:E,0)-1)</f>
        <v/>
      </c>
      <c r="N102" s="129" t="str">
        <f ca="1">IF(M102="","",OFFSET(TKoef!$B$1,M102,0))</f>
        <v/>
      </c>
      <c r="O102" s="22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  <c r="BD102" s="197"/>
      <c r="BE102" s="197"/>
      <c r="BF102" s="197"/>
      <c r="BG102" s="197"/>
      <c r="BH102" s="197"/>
      <c r="BI102" s="197"/>
      <c r="BJ102" s="197"/>
      <c r="BK102" s="197"/>
      <c r="BL102" s="197"/>
      <c r="BM102" s="197"/>
      <c r="BN102" s="61"/>
      <c r="BO102" s="160"/>
      <c r="BP102" s="160"/>
      <c r="BQ102" s="160"/>
      <c r="BR102" s="160"/>
      <c r="BS102" s="160"/>
      <c r="BT102" s="160"/>
      <c r="BU102" s="160"/>
      <c r="BV102" s="160"/>
      <c r="BW102" s="160"/>
      <c r="BX102" s="160"/>
      <c r="BY102" s="71">
        <f t="shared" si="172"/>
        <v>0</v>
      </c>
      <c r="BZ102" s="26">
        <f t="shared" si="173"/>
        <v>0</v>
      </c>
      <c r="CB102" s="39">
        <v>94</v>
      </c>
      <c r="CC102" s="16">
        <f t="shared" si="195"/>
        <v>0</v>
      </c>
      <c r="CD102" s="51">
        <f t="shared" ca="1" si="198"/>
        <v>0</v>
      </c>
      <c r="CE102" s="51">
        <f t="shared" ca="1" si="198"/>
        <v>0</v>
      </c>
      <c r="CF102" s="51">
        <f t="shared" ca="1" si="198"/>
        <v>0</v>
      </c>
      <c r="CG102" s="51">
        <f t="shared" ca="1" si="174"/>
        <v>0</v>
      </c>
      <c r="CH102" s="51"/>
      <c r="CI102" s="195">
        <f t="shared" si="177"/>
        <v>0</v>
      </c>
      <c r="CJ102" s="195">
        <f t="shared" si="177"/>
        <v>0</v>
      </c>
      <c r="CK102" s="195">
        <f t="shared" si="177"/>
        <v>0</v>
      </c>
      <c r="CL102" s="195">
        <f t="shared" si="177"/>
        <v>0</v>
      </c>
      <c r="CM102" s="195">
        <f t="shared" si="177"/>
        <v>0</v>
      </c>
      <c r="CN102" s="195">
        <f t="shared" si="175"/>
        <v>0</v>
      </c>
      <c r="CO102" s="195">
        <f t="shared" si="175"/>
        <v>0</v>
      </c>
      <c r="CP102" s="195">
        <f t="shared" si="175"/>
        <v>0</v>
      </c>
      <c r="CQ102" s="195">
        <f t="shared" si="175"/>
        <v>0</v>
      </c>
      <c r="CR102" s="195">
        <f t="shared" si="175"/>
        <v>0</v>
      </c>
      <c r="CT102" s="107">
        <f t="shared" si="178"/>
        <v>0</v>
      </c>
      <c r="CU102" s="107">
        <f t="shared" si="179"/>
        <v>0</v>
      </c>
      <c r="CV102" s="107">
        <f t="shared" si="180"/>
        <v>0</v>
      </c>
      <c r="CW102" s="107">
        <f t="shared" si="232"/>
        <v>0</v>
      </c>
      <c r="CX102" s="107">
        <f t="shared" si="233"/>
        <v>0</v>
      </c>
      <c r="CY102" s="107">
        <f t="shared" si="234"/>
        <v>0</v>
      </c>
      <c r="CZ102" s="107">
        <f t="shared" si="235"/>
        <v>0</v>
      </c>
      <c r="DA102" s="107">
        <f t="shared" si="236"/>
        <v>0</v>
      </c>
      <c r="DB102" s="107">
        <f t="shared" si="237"/>
        <v>0</v>
      </c>
      <c r="DC102" s="107">
        <f t="shared" si="238"/>
        <v>0</v>
      </c>
      <c r="DD102" s="107">
        <f t="shared" si="239"/>
        <v>0</v>
      </c>
      <c r="DE102" s="107">
        <f t="shared" si="240"/>
        <v>0</v>
      </c>
      <c r="DF102" s="107">
        <f t="shared" si="241"/>
        <v>0</v>
      </c>
      <c r="DG102" s="107">
        <f t="shared" si="242"/>
        <v>0</v>
      </c>
      <c r="DH102" s="107">
        <f t="shared" si="216"/>
        <v>0</v>
      </c>
      <c r="DI102" s="107">
        <f t="shared" si="217"/>
        <v>0</v>
      </c>
      <c r="DJ102" s="107">
        <f t="shared" si="199"/>
        <v>0</v>
      </c>
      <c r="DK102" s="107">
        <f t="shared" si="200"/>
        <v>0</v>
      </c>
      <c r="DL102" s="107">
        <f t="shared" si="201"/>
        <v>0</v>
      </c>
      <c r="DM102" s="107">
        <f t="shared" si="196"/>
        <v>0</v>
      </c>
      <c r="DN102" s="107">
        <f t="shared" si="197"/>
        <v>0</v>
      </c>
      <c r="DO102" s="107">
        <f t="shared" si="221"/>
        <v>0</v>
      </c>
      <c r="DP102" s="107">
        <f t="shared" si="222"/>
        <v>0</v>
      </c>
      <c r="DQ102" s="107">
        <f t="shared" si="223"/>
        <v>0</v>
      </c>
      <c r="DR102" s="107">
        <f t="shared" si="224"/>
        <v>0</v>
      </c>
      <c r="DS102" s="107">
        <f t="shared" si="225"/>
        <v>0</v>
      </c>
      <c r="DT102" s="107">
        <f t="shared" si="226"/>
        <v>0</v>
      </c>
      <c r="DU102" s="107">
        <f t="shared" si="227"/>
        <v>0</v>
      </c>
      <c r="DV102" s="107">
        <f t="shared" si="228"/>
        <v>0</v>
      </c>
      <c r="DW102" s="107">
        <f t="shared" si="229"/>
        <v>0</v>
      </c>
      <c r="DX102" s="107">
        <f t="shared" si="230"/>
        <v>0</v>
      </c>
      <c r="DY102" s="107">
        <f t="shared" si="231"/>
        <v>0</v>
      </c>
      <c r="DZ102" s="107">
        <f t="shared" si="211"/>
        <v>0</v>
      </c>
      <c r="EA102" s="107">
        <f t="shared" si="212"/>
        <v>0</v>
      </c>
      <c r="EB102" s="107">
        <f t="shared" si="213"/>
        <v>0</v>
      </c>
      <c r="EC102" s="107">
        <f t="shared" si="214"/>
        <v>0</v>
      </c>
      <c r="ED102" s="107">
        <f t="shared" si="215"/>
        <v>0</v>
      </c>
      <c r="EE102" s="107">
        <f t="shared" si="218"/>
        <v>0</v>
      </c>
      <c r="EF102" s="107">
        <f t="shared" si="219"/>
        <v>0</v>
      </c>
      <c r="EG102" s="107">
        <f t="shared" si="220"/>
        <v>0</v>
      </c>
      <c r="EH102" s="107">
        <f t="shared" ref="EH102:EL128" si="244">IF(AND(BD$7&lt;&gt;"",BD$7=BD102),1,0)</f>
        <v>0</v>
      </c>
      <c r="EI102" s="107">
        <f t="shared" si="244"/>
        <v>0</v>
      </c>
      <c r="EJ102" s="107">
        <f t="shared" si="244"/>
        <v>0</v>
      </c>
      <c r="EK102" s="107">
        <f t="shared" si="244"/>
        <v>0</v>
      </c>
      <c r="EL102" s="107">
        <f t="shared" si="244"/>
        <v>0</v>
      </c>
      <c r="EM102" s="107">
        <f t="shared" si="243"/>
        <v>0</v>
      </c>
      <c r="EN102" s="107">
        <f t="shared" si="243"/>
        <v>0</v>
      </c>
      <c r="EO102" s="107">
        <f t="shared" si="243"/>
        <v>0</v>
      </c>
      <c r="EP102" s="107">
        <f t="shared" si="243"/>
        <v>0</v>
      </c>
      <c r="EQ102" s="107">
        <f t="shared" si="243"/>
        <v>0</v>
      </c>
    </row>
    <row r="103" spans="2:147" x14ac:dyDescent="0.2">
      <c r="B103" s="126">
        <f t="shared" si="168"/>
        <v>1</v>
      </c>
      <c r="C103" s="126" t="str">
        <f t="shared" ca="1" si="176"/>
        <v/>
      </c>
      <c r="D103" s="126" t="str">
        <f t="shared" ca="1" si="169"/>
        <v/>
      </c>
      <c r="E103" s="126"/>
      <c r="F103" s="127" t="str">
        <f ca="1">OFFSET(prihlasky!$H$1,$CB103,0)</f>
        <v/>
      </c>
      <c r="G103" s="127" t="str">
        <f ca="1">IF(OFFSET(prihlasky!$B$1,$CB103,0)="","",(OFFSET(prihlasky!$B$1,$CB103,0)))</f>
        <v/>
      </c>
      <c r="H103" s="127">
        <f ca="1">OFFSET(prihlasky!$I$1,$CB103,0)</f>
        <v>0</v>
      </c>
      <c r="I103" s="127" t="str">
        <f ca="1">UPPER(OFFSET(prihlasky!$A$1,$CB103,0))</f>
        <v/>
      </c>
      <c r="J103" s="127">
        <f t="shared" si="170"/>
        <v>0</v>
      </c>
      <c r="K103" s="159">
        <f t="shared" si="194"/>
        <v>0</v>
      </c>
      <c r="L103" s="131">
        <f t="shared" ca="1" si="171"/>
        <v>0</v>
      </c>
      <c r="M103" s="130" t="str">
        <f ca="1">IF(OR(K103=0,ISERROR(MATCH(I103,TKoef!E:E,0))),"",MATCH(I103,TKoef!E:E,0)-1)</f>
        <v/>
      </c>
      <c r="N103" s="129" t="str">
        <f ca="1">IF(M103="","",OFFSET(TKoef!$B$1,M103,0))</f>
        <v/>
      </c>
      <c r="O103" s="22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  <c r="BD103" s="197"/>
      <c r="BE103" s="197"/>
      <c r="BF103" s="197"/>
      <c r="BG103" s="197"/>
      <c r="BH103" s="197"/>
      <c r="BI103" s="197"/>
      <c r="BJ103" s="197"/>
      <c r="BK103" s="197"/>
      <c r="BL103" s="197"/>
      <c r="BM103" s="197"/>
      <c r="BN103" s="61"/>
      <c r="BO103" s="160"/>
      <c r="BP103" s="160"/>
      <c r="BQ103" s="160"/>
      <c r="BR103" s="160"/>
      <c r="BS103" s="160"/>
      <c r="BT103" s="160"/>
      <c r="BU103" s="160"/>
      <c r="BV103" s="160"/>
      <c r="BW103" s="160"/>
      <c r="BX103" s="160"/>
      <c r="BY103" s="71">
        <f t="shared" si="172"/>
        <v>0</v>
      </c>
      <c r="BZ103" s="26">
        <f t="shared" si="173"/>
        <v>0</v>
      </c>
      <c r="CB103" s="39">
        <v>95</v>
      </c>
      <c r="CC103" s="16">
        <f t="shared" si="195"/>
        <v>0</v>
      </c>
      <c r="CD103" s="51">
        <f t="shared" ca="1" si="198"/>
        <v>0</v>
      </c>
      <c r="CE103" s="51">
        <f t="shared" ca="1" si="198"/>
        <v>0</v>
      </c>
      <c r="CF103" s="51">
        <f t="shared" ca="1" si="198"/>
        <v>0</v>
      </c>
      <c r="CG103" s="51">
        <f t="shared" ca="1" si="174"/>
        <v>0</v>
      </c>
      <c r="CH103" s="51"/>
      <c r="CI103" s="195">
        <f t="shared" si="177"/>
        <v>0</v>
      </c>
      <c r="CJ103" s="195">
        <f t="shared" si="177"/>
        <v>0</v>
      </c>
      <c r="CK103" s="195">
        <f t="shared" si="177"/>
        <v>0</v>
      </c>
      <c r="CL103" s="195">
        <f t="shared" si="177"/>
        <v>0</v>
      </c>
      <c r="CM103" s="195">
        <f t="shared" si="177"/>
        <v>0</v>
      </c>
      <c r="CN103" s="195">
        <f t="shared" si="175"/>
        <v>0</v>
      </c>
      <c r="CO103" s="195">
        <f t="shared" si="175"/>
        <v>0</v>
      </c>
      <c r="CP103" s="195">
        <f t="shared" si="175"/>
        <v>0</v>
      </c>
      <c r="CQ103" s="195">
        <f t="shared" si="175"/>
        <v>0</v>
      </c>
      <c r="CR103" s="195">
        <f t="shared" si="175"/>
        <v>0</v>
      </c>
      <c r="CT103" s="107">
        <f t="shared" si="178"/>
        <v>0</v>
      </c>
      <c r="CU103" s="107">
        <f t="shared" si="179"/>
        <v>0</v>
      </c>
      <c r="CV103" s="107">
        <f t="shared" si="180"/>
        <v>0</v>
      </c>
      <c r="CW103" s="107">
        <f t="shared" si="232"/>
        <v>0</v>
      </c>
      <c r="CX103" s="107">
        <f t="shared" si="233"/>
        <v>0</v>
      </c>
      <c r="CY103" s="107">
        <f t="shared" si="234"/>
        <v>0</v>
      </c>
      <c r="CZ103" s="107">
        <f t="shared" si="235"/>
        <v>0</v>
      </c>
      <c r="DA103" s="107">
        <f t="shared" si="236"/>
        <v>0</v>
      </c>
      <c r="DB103" s="107">
        <f t="shared" si="237"/>
        <v>0</v>
      </c>
      <c r="DC103" s="107">
        <f t="shared" si="238"/>
        <v>0</v>
      </c>
      <c r="DD103" s="107">
        <f t="shared" si="239"/>
        <v>0</v>
      </c>
      <c r="DE103" s="107">
        <f t="shared" si="240"/>
        <v>0</v>
      </c>
      <c r="DF103" s="107">
        <f t="shared" si="241"/>
        <v>0</v>
      </c>
      <c r="DG103" s="107">
        <f t="shared" si="242"/>
        <v>0</v>
      </c>
      <c r="DH103" s="107">
        <f t="shared" si="216"/>
        <v>0</v>
      </c>
      <c r="DI103" s="107">
        <f t="shared" si="217"/>
        <v>0</v>
      </c>
      <c r="DJ103" s="107">
        <f t="shared" si="199"/>
        <v>0</v>
      </c>
      <c r="DK103" s="107">
        <f t="shared" si="200"/>
        <v>0</v>
      </c>
      <c r="DL103" s="107">
        <f t="shared" si="201"/>
        <v>0</v>
      </c>
      <c r="DM103" s="107">
        <f t="shared" si="196"/>
        <v>0</v>
      </c>
      <c r="DN103" s="107">
        <f t="shared" si="197"/>
        <v>0</v>
      </c>
      <c r="DO103" s="107">
        <f t="shared" si="221"/>
        <v>0</v>
      </c>
      <c r="DP103" s="107">
        <f t="shared" si="222"/>
        <v>0</v>
      </c>
      <c r="DQ103" s="107">
        <f t="shared" si="223"/>
        <v>0</v>
      </c>
      <c r="DR103" s="107">
        <f t="shared" si="224"/>
        <v>0</v>
      </c>
      <c r="DS103" s="107">
        <f t="shared" si="225"/>
        <v>0</v>
      </c>
      <c r="DT103" s="107">
        <f t="shared" si="226"/>
        <v>0</v>
      </c>
      <c r="DU103" s="107">
        <f t="shared" si="227"/>
        <v>0</v>
      </c>
      <c r="DV103" s="107">
        <f t="shared" si="228"/>
        <v>0</v>
      </c>
      <c r="DW103" s="107">
        <f t="shared" si="229"/>
        <v>0</v>
      </c>
      <c r="DX103" s="107">
        <f t="shared" si="230"/>
        <v>0</v>
      </c>
      <c r="DY103" s="107">
        <f t="shared" si="231"/>
        <v>0</v>
      </c>
      <c r="DZ103" s="107">
        <f t="shared" si="211"/>
        <v>0</v>
      </c>
      <c r="EA103" s="107">
        <f t="shared" si="212"/>
        <v>0</v>
      </c>
      <c r="EB103" s="107">
        <f t="shared" si="213"/>
        <v>0</v>
      </c>
      <c r="EC103" s="107">
        <f t="shared" si="214"/>
        <v>0</v>
      </c>
      <c r="ED103" s="107">
        <f t="shared" si="215"/>
        <v>0</v>
      </c>
      <c r="EE103" s="107">
        <f t="shared" si="218"/>
        <v>0</v>
      </c>
      <c r="EF103" s="107">
        <f t="shared" si="219"/>
        <v>0</v>
      </c>
      <c r="EG103" s="107">
        <f t="shared" si="220"/>
        <v>0</v>
      </c>
      <c r="EH103" s="107">
        <f t="shared" si="244"/>
        <v>0</v>
      </c>
      <c r="EI103" s="107">
        <f t="shared" si="244"/>
        <v>0</v>
      </c>
      <c r="EJ103" s="107">
        <f t="shared" si="244"/>
        <v>0</v>
      </c>
      <c r="EK103" s="107">
        <f t="shared" si="244"/>
        <v>0</v>
      </c>
      <c r="EL103" s="107">
        <f t="shared" si="244"/>
        <v>0</v>
      </c>
      <c r="EM103" s="107">
        <f t="shared" si="243"/>
        <v>0</v>
      </c>
      <c r="EN103" s="107">
        <f t="shared" si="243"/>
        <v>0</v>
      </c>
      <c r="EO103" s="107">
        <f t="shared" si="243"/>
        <v>0</v>
      </c>
      <c r="EP103" s="107">
        <f t="shared" si="243"/>
        <v>0</v>
      </c>
      <c r="EQ103" s="107">
        <f t="shared" si="243"/>
        <v>0</v>
      </c>
    </row>
    <row r="104" spans="2:147" x14ac:dyDescent="0.2">
      <c r="B104" s="126">
        <f t="shared" si="168"/>
        <v>1</v>
      </c>
      <c r="C104" s="126" t="str">
        <f t="shared" ca="1" si="176"/>
        <v/>
      </c>
      <c r="D104" s="126" t="str">
        <f t="shared" ca="1" si="169"/>
        <v/>
      </c>
      <c r="E104" s="126"/>
      <c r="F104" s="127" t="str">
        <f ca="1">OFFSET(prihlasky!$H$1,$CB104,0)</f>
        <v/>
      </c>
      <c r="G104" s="127" t="str">
        <f ca="1">IF(OFFSET(prihlasky!$B$1,$CB104,0)="","",(OFFSET(prihlasky!$B$1,$CB104,0)))</f>
        <v/>
      </c>
      <c r="H104" s="127">
        <f ca="1">OFFSET(prihlasky!$I$1,$CB104,0)</f>
        <v>0</v>
      </c>
      <c r="I104" s="127" t="str">
        <f ca="1">UPPER(OFFSET(prihlasky!$A$1,$CB104,0))</f>
        <v/>
      </c>
      <c r="J104" s="127">
        <f t="shared" si="170"/>
        <v>0</v>
      </c>
      <c r="K104" s="159">
        <f t="shared" si="194"/>
        <v>0</v>
      </c>
      <c r="L104" s="131">
        <f t="shared" ca="1" si="171"/>
        <v>0</v>
      </c>
      <c r="M104" s="130" t="str">
        <f ca="1">IF(OR(K104=0,ISERROR(MATCH(I104,TKoef!E:E,0))),"",MATCH(I104,TKoef!E:E,0)-1)</f>
        <v/>
      </c>
      <c r="N104" s="129" t="str">
        <f ca="1">IF(M104="","",OFFSET(TKoef!$B$1,M104,0))</f>
        <v/>
      </c>
      <c r="O104" s="22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  <c r="BD104" s="197"/>
      <c r="BE104" s="197"/>
      <c r="BF104" s="197"/>
      <c r="BG104" s="197"/>
      <c r="BH104" s="197"/>
      <c r="BI104" s="197"/>
      <c r="BJ104" s="197"/>
      <c r="BK104" s="197"/>
      <c r="BL104" s="197"/>
      <c r="BM104" s="197"/>
      <c r="BN104" s="61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71">
        <f t="shared" si="172"/>
        <v>0</v>
      </c>
      <c r="BZ104" s="26">
        <f t="shared" si="173"/>
        <v>0</v>
      </c>
      <c r="CB104" s="39">
        <v>96</v>
      </c>
      <c r="CC104" s="16">
        <f t="shared" si="195"/>
        <v>0</v>
      </c>
      <c r="CD104" s="51">
        <f t="shared" ca="1" si="198"/>
        <v>0</v>
      </c>
      <c r="CE104" s="51">
        <f t="shared" ca="1" si="198"/>
        <v>0</v>
      </c>
      <c r="CF104" s="51">
        <f t="shared" ca="1" si="198"/>
        <v>0</v>
      </c>
      <c r="CG104" s="51">
        <f t="shared" ca="1" si="174"/>
        <v>0</v>
      </c>
      <c r="CH104" s="51"/>
      <c r="CI104" s="195">
        <f t="shared" si="177"/>
        <v>0</v>
      </c>
      <c r="CJ104" s="195">
        <f t="shared" si="177"/>
        <v>0</v>
      </c>
      <c r="CK104" s="195">
        <f t="shared" si="177"/>
        <v>0</v>
      </c>
      <c r="CL104" s="195">
        <f t="shared" si="177"/>
        <v>0</v>
      </c>
      <c r="CM104" s="195">
        <f t="shared" si="177"/>
        <v>0</v>
      </c>
      <c r="CN104" s="195">
        <f t="shared" si="175"/>
        <v>0</v>
      </c>
      <c r="CO104" s="195">
        <f t="shared" si="175"/>
        <v>0</v>
      </c>
      <c r="CP104" s="195">
        <f t="shared" si="175"/>
        <v>0</v>
      </c>
      <c r="CQ104" s="195">
        <f t="shared" si="175"/>
        <v>0</v>
      </c>
      <c r="CR104" s="195">
        <f t="shared" si="175"/>
        <v>0</v>
      </c>
      <c r="CT104" s="107">
        <f t="shared" si="178"/>
        <v>0</v>
      </c>
      <c r="CU104" s="107">
        <f t="shared" si="179"/>
        <v>0</v>
      </c>
      <c r="CV104" s="107">
        <f t="shared" si="180"/>
        <v>0</v>
      </c>
      <c r="CW104" s="107">
        <f t="shared" si="232"/>
        <v>0</v>
      </c>
      <c r="CX104" s="107">
        <f t="shared" si="233"/>
        <v>0</v>
      </c>
      <c r="CY104" s="107">
        <f t="shared" si="234"/>
        <v>0</v>
      </c>
      <c r="CZ104" s="107">
        <f t="shared" si="235"/>
        <v>0</v>
      </c>
      <c r="DA104" s="107">
        <f t="shared" si="236"/>
        <v>0</v>
      </c>
      <c r="DB104" s="107">
        <f t="shared" si="237"/>
        <v>0</v>
      </c>
      <c r="DC104" s="107">
        <f t="shared" si="238"/>
        <v>0</v>
      </c>
      <c r="DD104" s="107">
        <f t="shared" si="239"/>
        <v>0</v>
      </c>
      <c r="DE104" s="107">
        <f t="shared" si="240"/>
        <v>0</v>
      </c>
      <c r="DF104" s="107">
        <f t="shared" si="241"/>
        <v>0</v>
      </c>
      <c r="DG104" s="107">
        <f t="shared" si="242"/>
        <v>0</v>
      </c>
      <c r="DH104" s="107">
        <f t="shared" si="216"/>
        <v>0</v>
      </c>
      <c r="DI104" s="107">
        <f t="shared" si="217"/>
        <v>0</v>
      </c>
      <c r="DJ104" s="107">
        <f t="shared" si="199"/>
        <v>0</v>
      </c>
      <c r="DK104" s="107">
        <f t="shared" si="200"/>
        <v>0</v>
      </c>
      <c r="DL104" s="107">
        <f t="shared" si="201"/>
        <v>0</v>
      </c>
      <c r="DM104" s="107">
        <f t="shared" si="196"/>
        <v>0</v>
      </c>
      <c r="DN104" s="107">
        <f t="shared" si="197"/>
        <v>0</v>
      </c>
      <c r="DO104" s="107">
        <f t="shared" si="221"/>
        <v>0</v>
      </c>
      <c r="DP104" s="107">
        <f t="shared" si="222"/>
        <v>0</v>
      </c>
      <c r="DQ104" s="107">
        <f t="shared" si="223"/>
        <v>0</v>
      </c>
      <c r="DR104" s="107">
        <f t="shared" si="224"/>
        <v>0</v>
      </c>
      <c r="DS104" s="107">
        <f t="shared" si="225"/>
        <v>0</v>
      </c>
      <c r="DT104" s="107">
        <f t="shared" si="226"/>
        <v>0</v>
      </c>
      <c r="DU104" s="107">
        <f t="shared" si="227"/>
        <v>0</v>
      </c>
      <c r="DV104" s="107">
        <f t="shared" si="228"/>
        <v>0</v>
      </c>
      <c r="DW104" s="107">
        <f t="shared" si="229"/>
        <v>0</v>
      </c>
      <c r="DX104" s="107">
        <f t="shared" si="230"/>
        <v>0</v>
      </c>
      <c r="DY104" s="107">
        <f t="shared" si="231"/>
        <v>0</v>
      </c>
      <c r="DZ104" s="107">
        <f t="shared" si="211"/>
        <v>0</v>
      </c>
      <c r="EA104" s="107">
        <f t="shared" si="212"/>
        <v>0</v>
      </c>
      <c r="EB104" s="107">
        <f t="shared" si="213"/>
        <v>0</v>
      </c>
      <c r="EC104" s="107">
        <f t="shared" si="214"/>
        <v>0</v>
      </c>
      <c r="ED104" s="107">
        <f t="shared" si="215"/>
        <v>0</v>
      </c>
      <c r="EE104" s="107">
        <f t="shared" si="218"/>
        <v>0</v>
      </c>
      <c r="EF104" s="107">
        <f t="shared" si="219"/>
        <v>0</v>
      </c>
      <c r="EG104" s="107">
        <f t="shared" si="220"/>
        <v>0</v>
      </c>
      <c r="EH104" s="107">
        <f t="shared" si="244"/>
        <v>0</v>
      </c>
      <c r="EI104" s="107">
        <f t="shared" si="244"/>
        <v>0</v>
      </c>
      <c r="EJ104" s="107">
        <f t="shared" si="244"/>
        <v>0</v>
      </c>
      <c r="EK104" s="107">
        <f t="shared" si="244"/>
        <v>0</v>
      </c>
      <c r="EL104" s="107">
        <f t="shared" si="244"/>
        <v>0</v>
      </c>
      <c r="EM104" s="107">
        <f t="shared" si="243"/>
        <v>0</v>
      </c>
      <c r="EN104" s="107">
        <f t="shared" si="243"/>
        <v>0</v>
      </c>
      <c r="EO104" s="107">
        <f t="shared" si="243"/>
        <v>0</v>
      </c>
      <c r="EP104" s="107">
        <f t="shared" si="243"/>
        <v>0</v>
      </c>
      <c r="EQ104" s="107">
        <f t="shared" si="243"/>
        <v>0</v>
      </c>
    </row>
    <row r="105" spans="2:147" x14ac:dyDescent="0.2">
      <c r="B105" s="126">
        <f t="shared" si="168"/>
        <v>1</v>
      </c>
      <c r="C105" s="126" t="str">
        <f t="shared" ca="1" si="176"/>
        <v/>
      </c>
      <c r="D105" s="126" t="str">
        <f t="shared" ca="1" si="169"/>
        <v/>
      </c>
      <c r="E105" s="126"/>
      <c r="F105" s="127" t="str">
        <f ca="1">OFFSET(prihlasky!$H$1,$CB105,0)</f>
        <v/>
      </c>
      <c r="G105" s="127" t="str">
        <f ca="1">IF(OFFSET(prihlasky!$B$1,$CB105,0)="","",(OFFSET(prihlasky!$B$1,$CB105,0)))</f>
        <v/>
      </c>
      <c r="H105" s="127">
        <f ca="1">OFFSET(prihlasky!$I$1,$CB105,0)</f>
        <v>0</v>
      </c>
      <c r="I105" s="127" t="str">
        <f ca="1">UPPER(OFFSET(prihlasky!$A$1,$CB105,0))</f>
        <v/>
      </c>
      <c r="J105" s="127">
        <f t="shared" si="170"/>
        <v>0</v>
      </c>
      <c r="K105" s="159">
        <f t="shared" si="194"/>
        <v>0</v>
      </c>
      <c r="L105" s="131">
        <f t="shared" ca="1" si="171"/>
        <v>0</v>
      </c>
      <c r="M105" s="130" t="str">
        <f ca="1">IF(OR(K105=0,ISERROR(MATCH(I105,TKoef!E:E,0))),"",MATCH(I105,TKoef!E:E,0)-1)</f>
        <v/>
      </c>
      <c r="N105" s="129" t="str">
        <f ca="1">IF(M105="","",OFFSET(TKoef!$B$1,M105,0))</f>
        <v/>
      </c>
      <c r="O105" s="22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  <c r="BD105" s="197"/>
      <c r="BE105" s="197"/>
      <c r="BF105" s="197"/>
      <c r="BG105" s="197"/>
      <c r="BH105" s="197"/>
      <c r="BI105" s="197"/>
      <c r="BJ105" s="197"/>
      <c r="BK105" s="197"/>
      <c r="BL105" s="197"/>
      <c r="BM105" s="197"/>
      <c r="BN105" s="61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71">
        <f t="shared" si="172"/>
        <v>0</v>
      </c>
      <c r="BZ105" s="26">
        <f t="shared" si="173"/>
        <v>0</v>
      </c>
      <c r="CB105" s="39">
        <v>97</v>
      </c>
      <c r="CC105" s="16">
        <f t="shared" si="195"/>
        <v>0</v>
      </c>
      <c r="CD105" s="51">
        <f t="shared" ca="1" si="198"/>
        <v>0</v>
      </c>
      <c r="CE105" s="51">
        <f t="shared" ca="1" si="198"/>
        <v>0</v>
      </c>
      <c r="CF105" s="51">
        <f t="shared" ca="1" si="198"/>
        <v>0</v>
      </c>
      <c r="CG105" s="51">
        <f t="shared" ca="1" si="174"/>
        <v>0</v>
      </c>
      <c r="CH105" s="51"/>
      <c r="CI105" s="195">
        <f t="shared" si="177"/>
        <v>0</v>
      </c>
      <c r="CJ105" s="195">
        <f t="shared" si="177"/>
        <v>0</v>
      </c>
      <c r="CK105" s="195">
        <f t="shared" si="177"/>
        <v>0</v>
      </c>
      <c r="CL105" s="195">
        <f t="shared" si="177"/>
        <v>0</v>
      </c>
      <c r="CM105" s="195">
        <f t="shared" si="177"/>
        <v>0</v>
      </c>
      <c r="CN105" s="195">
        <f t="shared" si="175"/>
        <v>0</v>
      </c>
      <c r="CO105" s="195">
        <f t="shared" si="175"/>
        <v>0</v>
      </c>
      <c r="CP105" s="195">
        <f t="shared" si="175"/>
        <v>0</v>
      </c>
      <c r="CQ105" s="195">
        <f t="shared" si="175"/>
        <v>0</v>
      </c>
      <c r="CR105" s="195">
        <f t="shared" si="175"/>
        <v>0</v>
      </c>
      <c r="CT105" s="107">
        <f t="shared" si="178"/>
        <v>0</v>
      </c>
      <c r="CU105" s="107">
        <f t="shared" si="179"/>
        <v>0</v>
      </c>
      <c r="CV105" s="107">
        <f t="shared" si="180"/>
        <v>0</v>
      </c>
      <c r="CW105" s="107">
        <f t="shared" si="232"/>
        <v>0</v>
      </c>
      <c r="CX105" s="107">
        <f t="shared" si="233"/>
        <v>0</v>
      </c>
      <c r="CY105" s="107">
        <f t="shared" si="234"/>
        <v>0</v>
      </c>
      <c r="CZ105" s="107">
        <f t="shared" si="235"/>
        <v>0</v>
      </c>
      <c r="DA105" s="107">
        <f t="shared" si="236"/>
        <v>0</v>
      </c>
      <c r="DB105" s="107">
        <f t="shared" si="237"/>
        <v>0</v>
      </c>
      <c r="DC105" s="107">
        <f t="shared" si="238"/>
        <v>0</v>
      </c>
      <c r="DD105" s="107">
        <f t="shared" si="239"/>
        <v>0</v>
      </c>
      <c r="DE105" s="107">
        <f t="shared" si="240"/>
        <v>0</v>
      </c>
      <c r="DF105" s="107">
        <f t="shared" si="241"/>
        <v>0</v>
      </c>
      <c r="DG105" s="107">
        <f t="shared" si="242"/>
        <v>0</v>
      </c>
      <c r="DH105" s="107">
        <f t="shared" si="216"/>
        <v>0</v>
      </c>
      <c r="DI105" s="107">
        <f t="shared" si="217"/>
        <v>0</v>
      </c>
      <c r="DJ105" s="107">
        <f t="shared" si="199"/>
        <v>0</v>
      </c>
      <c r="DK105" s="107">
        <f t="shared" si="200"/>
        <v>0</v>
      </c>
      <c r="DL105" s="107">
        <f t="shared" si="201"/>
        <v>0</v>
      </c>
      <c r="DM105" s="107">
        <f t="shared" si="196"/>
        <v>0</v>
      </c>
      <c r="DN105" s="107">
        <f t="shared" si="197"/>
        <v>0</v>
      </c>
      <c r="DO105" s="107">
        <f t="shared" si="221"/>
        <v>0</v>
      </c>
      <c r="DP105" s="107">
        <f t="shared" si="222"/>
        <v>0</v>
      </c>
      <c r="DQ105" s="107">
        <f t="shared" si="223"/>
        <v>0</v>
      </c>
      <c r="DR105" s="107">
        <f t="shared" si="224"/>
        <v>0</v>
      </c>
      <c r="DS105" s="107">
        <f t="shared" si="225"/>
        <v>0</v>
      </c>
      <c r="DT105" s="107">
        <f t="shared" si="226"/>
        <v>0</v>
      </c>
      <c r="DU105" s="107">
        <f t="shared" si="227"/>
        <v>0</v>
      </c>
      <c r="DV105" s="107">
        <f t="shared" si="228"/>
        <v>0</v>
      </c>
      <c r="DW105" s="107">
        <f t="shared" si="229"/>
        <v>0</v>
      </c>
      <c r="DX105" s="107">
        <f t="shared" si="230"/>
        <v>0</v>
      </c>
      <c r="DY105" s="107">
        <f t="shared" si="231"/>
        <v>0</v>
      </c>
      <c r="DZ105" s="107">
        <f t="shared" si="211"/>
        <v>0</v>
      </c>
      <c r="EA105" s="107">
        <f t="shared" si="212"/>
        <v>0</v>
      </c>
      <c r="EB105" s="107">
        <f t="shared" si="213"/>
        <v>0</v>
      </c>
      <c r="EC105" s="107">
        <f t="shared" si="214"/>
        <v>0</v>
      </c>
      <c r="ED105" s="107">
        <f t="shared" si="215"/>
        <v>0</v>
      </c>
      <c r="EE105" s="107">
        <f t="shared" si="218"/>
        <v>0</v>
      </c>
      <c r="EF105" s="107">
        <f t="shared" si="219"/>
        <v>0</v>
      </c>
      <c r="EG105" s="107">
        <f t="shared" si="220"/>
        <v>0</v>
      </c>
      <c r="EH105" s="107">
        <f t="shared" si="244"/>
        <v>0</v>
      </c>
      <c r="EI105" s="107">
        <f t="shared" si="244"/>
        <v>0</v>
      </c>
      <c r="EJ105" s="107">
        <f t="shared" si="244"/>
        <v>0</v>
      </c>
      <c r="EK105" s="107">
        <f t="shared" si="244"/>
        <v>0</v>
      </c>
      <c r="EL105" s="107">
        <f t="shared" si="244"/>
        <v>0</v>
      </c>
      <c r="EM105" s="107">
        <f t="shared" si="243"/>
        <v>0</v>
      </c>
      <c r="EN105" s="107">
        <f t="shared" si="243"/>
        <v>0</v>
      </c>
      <c r="EO105" s="107">
        <f t="shared" si="243"/>
        <v>0</v>
      </c>
      <c r="EP105" s="107">
        <f t="shared" si="243"/>
        <v>0</v>
      </c>
      <c r="EQ105" s="107">
        <f t="shared" si="243"/>
        <v>0</v>
      </c>
    </row>
    <row r="106" spans="2:147" x14ac:dyDescent="0.2">
      <c r="B106" s="126">
        <f t="shared" si="168"/>
        <v>1</v>
      </c>
      <c r="C106" s="126" t="str">
        <f t="shared" ca="1" si="176"/>
        <v/>
      </c>
      <c r="D106" s="126" t="str">
        <f t="shared" ca="1" si="169"/>
        <v/>
      </c>
      <c r="E106" s="126"/>
      <c r="F106" s="127" t="str">
        <f ca="1">OFFSET(prihlasky!$H$1,$CB106,0)</f>
        <v/>
      </c>
      <c r="G106" s="127" t="str">
        <f ca="1">IF(OFFSET(prihlasky!$B$1,$CB106,0)="","",(OFFSET(prihlasky!$B$1,$CB106,0)))</f>
        <v/>
      </c>
      <c r="H106" s="127">
        <f ca="1">OFFSET(prihlasky!$I$1,$CB106,0)</f>
        <v>0</v>
      </c>
      <c r="I106" s="127" t="str">
        <f ca="1">UPPER(OFFSET(prihlasky!$A$1,$CB106,0))</f>
        <v/>
      </c>
      <c r="J106" s="127">
        <f t="shared" si="170"/>
        <v>0</v>
      </c>
      <c r="K106" s="159">
        <f t="shared" si="194"/>
        <v>0</v>
      </c>
      <c r="L106" s="131">
        <f t="shared" ca="1" si="171"/>
        <v>0</v>
      </c>
      <c r="M106" s="130" t="str">
        <f ca="1">IF(OR(K106=0,ISERROR(MATCH(I106,TKoef!E:E,0))),"",MATCH(I106,TKoef!E:E,0)-1)</f>
        <v/>
      </c>
      <c r="N106" s="129" t="str">
        <f ca="1">IF(M106="","",OFFSET(TKoef!$B$1,M106,0))</f>
        <v/>
      </c>
      <c r="O106" s="22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  <c r="BK106" s="197"/>
      <c r="BL106" s="197"/>
      <c r="BM106" s="197"/>
      <c r="BN106" s="61"/>
      <c r="BO106" s="160"/>
      <c r="BP106" s="160"/>
      <c r="BQ106" s="160"/>
      <c r="BR106" s="160"/>
      <c r="BS106" s="160"/>
      <c r="BT106" s="160"/>
      <c r="BU106" s="160"/>
      <c r="BV106" s="160"/>
      <c r="BW106" s="160"/>
      <c r="BX106" s="160"/>
      <c r="BY106" s="71">
        <f t="shared" si="172"/>
        <v>0</v>
      </c>
      <c r="BZ106" s="26">
        <f t="shared" si="173"/>
        <v>0</v>
      </c>
      <c r="CB106" s="39">
        <v>98</v>
      </c>
      <c r="CC106" s="16">
        <f t="shared" si="195"/>
        <v>0</v>
      </c>
      <c r="CD106" s="51">
        <f t="shared" ca="1" si="198"/>
        <v>0</v>
      </c>
      <c r="CE106" s="51">
        <f t="shared" ca="1" si="198"/>
        <v>0</v>
      </c>
      <c r="CF106" s="51">
        <f t="shared" ca="1" si="198"/>
        <v>0</v>
      </c>
      <c r="CG106" s="51">
        <f t="shared" ca="1" si="174"/>
        <v>0</v>
      </c>
      <c r="CH106" s="51"/>
      <c r="CI106" s="195">
        <f t="shared" si="177"/>
        <v>0</v>
      </c>
      <c r="CJ106" s="195">
        <f t="shared" si="177"/>
        <v>0</v>
      </c>
      <c r="CK106" s="195">
        <f t="shared" si="177"/>
        <v>0</v>
      </c>
      <c r="CL106" s="195">
        <f t="shared" si="177"/>
        <v>0</v>
      </c>
      <c r="CM106" s="195">
        <f t="shared" si="177"/>
        <v>0</v>
      </c>
      <c r="CN106" s="195">
        <f t="shared" si="175"/>
        <v>0</v>
      </c>
      <c r="CO106" s="195">
        <f t="shared" si="175"/>
        <v>0</v>
      </c>
      <c r="CP106" s="195">
        <f t="shared" si="175"/>
        <v>0</v>
      </c>
      <c r="CQ106" s="195">
        <f t="shared" si="175"/>
        <v>0</v>
      </c>
      <c r="CR106" s="195">
        <f t="shared" si="175"/>
        <v>0</v>
      </c>
      <c r="CT106" s="107">
        <f t="shared" si="178"/>
        <v>0</v>
      </c>
      <c r="CU106" s="107">
        <f t="shared" si="179"/>
        <v>0</v>
      </c>
      <c r="CV106" s="107">
        <f t="shared" si="180"/>
        <v>0</v>
      </c>
      <c r="CW106" s="107">
        <f t="shared" si="232"/>
        <v>0</v>
      </c>
      <c r="CX106" s="107">
        <f t="shared" si="233"/>
        <v>0</v>
      </c>
      <c r="CY106" s="107">
        <f t="shared" si="234"/>
        <v>0</v>
      </c>
      <c r="CZ106" s="107">
        <f t="shared" si="235"/>
        <v>0</v>
      </c>
      <c r="DA106" s="107">
        <f t="shared" si="236"/>
        <v>0</v>
      </c>
      <c r="DB106" s="107">
        <f t="shared" si="237"/>
        <v>0</v>
      </c>
      <c r="DC106" s="107">
        <f t="shared" si="238"/>
        <v>0</v>
      </c>
      <c r="DD106" s="107">
        <f t="shared" si="239"/>
        <v>0</v>
      </c>
      <c r="DE106" s="107">
        <f t="shared" si="240"/>
        <v>0</v>
      </c>
      <c r="DF106" s="107">
        <f t="shared" si="241"/>
        <v>0</v>
      </c>
      <c r="DG106" s="107">
        <f t="shared" si="242"/>
        <v>0</v>
      </c>
      <c r="DH106" s="107">
        <f t="shared" si="216"/>
        <v>0</v>
      </c>
      <c r="DI106" s="107">
        <f t="shared" si="217"/>
        <v>0</v>
      </c>
      <c r="DJ106" s="107">
        <f t="shared" si="199"/>
        <v>0</v>
      </c>
      <c r="DK106" s="107">
        <f t="shared" si="200"/>
        <v>0</v>
      </c>
      <c r="DL106" s="107">
        <f t="shared" si="201"/>
        <v>0</v>
      </c>
      <c r="DM106" s="107">
        <f t="shared" si="196"/>
        <v>0</v>
      </c>
      <c r="DN106" s="107">
        <f t="shared" si="197"/>
        <v>0</v>
      </c>
      <c r="DO106" s="107">
        <f t="shared" si="221"/>
        <v>0</v>
      </c>
      <c r="DP106" s="107">
        <f t="shared" si="222"/>
        <v>0</v>
      </c>
      <c r="DQ106" s="107">
        <f t="shared" si="223"/>
        <v>0</v>
      </c>
      <c r="DR106" s="107">
        <f t="shared" si="224"/>
        <v>0</v>
      </c>
      <c r="DS106" s="107">
        <f t="shared" si="225"/>
        <v>0</v>
      </c>
      <c r="DT106" s="107">
        <f t="shared" si="226"/>
        <v>0</v>
      </c>
      <c r="DU106" s="107">
        <f t="shared" si="227"/>
        <v>0</v>
      </c>
      <c r="DV106" s="107">
        <f t="shared" si="228"/>
        <v>0</v>
      </c>
      <c r="DW106" s="107">
        <f t="shared" si="229"/>
        <v>0</v>
      </c>
      <c r="DX106" s="107">
        <f t="shared" si="230"/>
        <v>0</v>
      </c>
      <c r="DY106" s="107">
        <f t="shared" si="231"/>
        <v>0</v>
      </c>
      <c r="DZ106" s="107">
        <f t="shared" si="211"/>
        <v>0</v>
      </c>
      <c r="EA106" s="107">
        <f t="shared" si="212"/>
        <v>0</v>
      </c>
      <c r="EB106" s="107">
        <f t="shared" si="213"/>
        <v>0</v>
      </c>
      <c r="EC106" s="107">
        <f t="shared" si="214"/>
        <v>0</v>
      </c>
      <c r="ED106" s="107">
        <f t="shared" si="215"/>
        <v>0</v>
      </c>
      <c r="EE106" s="107">
        <f t="shared" si="218"/>
        <v>0</v>
      </c>
      <c r="EF106" s="107">
        <f t="shared" si="219"/>
        <v>0</v>
      </c>
      <c r="EG106" s="107">
        <f t="shared" si="220"/>
        <v>0</v>
      </c>
      <c r="EH106" s="107">
        <f t="shared" si="244"/>
        <v>0</v>
      </c>
      <c r="EI106" s="107">
        <f t="shared" si="244"/>
        <v>0</v>
      </c>
      <c r="EJ106" s="107">
        <f t="shared" si="244"/>
        <v>0</v>
      </c>
      <c r="EK106" s="107">
        <f t="shared" si="244"/>
        <v>0</v>
      </c>
      <c r="EL106" s="107">
        <f t="shared" si="244"/>
        <v>0</v>
      </c>
      <c r="EM106" s="107">
        <f t="shared" si="243"/>
        <v>0</v>
      </c>
      <c r="EN106" s="107">
        <f t="shared" si="243"/>
        <v>0</v>
      </c>
      <c r="EO106" s="107">
        <f t="shared" si="243"/>
        <v>0</v>
      </c>
      <c r="EP106" s="107">
        <f t="shared" si="243"/>
        <v>0</v>
      </c>
      <c r="EQ106" s="107">
        <f t="shared" si="243"/>
        <v>0</v>
      </c>
    </row>
    <row r="107" spans="2:147" x14ac:dyDescent="0.2">
      <c r="B107" s="126">
        <f t="shared" si="168"/>
        <v>1</v>
      </c>
      <c r="C107" s="126" t="str">
        <f t="shared" ca="1" si="176"/>
        <v/>
      </c>
      <c r="D107" s="126" t="str">
        <f t="shared" ca="1" si="169"/>
        <v/>
      </c>
      <c r="E107" s="126"/>
      <c r="F107" s="127" t="str">
        <f ca="1">OFFSET(prihlasky!$H$1,$CB107,0)</f>
        <v/>
      </c>
      <c r="G107" s="127" t="str">
        <f ca="1">IF(OFFSET(prihlasky!$B$1,$CB107,0)="","",(OFFSET(prihlasky!$B$1,$CB107,0)))</f>
        <v/>
      </c>
      <c r="H107" s="127">
        <f ca="1">OFFSET(prihlasky!$I$1,$CB107,0)</f>
        <v>0</v>
      </c>
      <c r="I107" s="127" t="str">
        <f ca="1">UPPER(OFFSET(prihlasky!$A$1,$CB107,0))</f>
        <v/>
      </c>
      <c r="J107" s="127">
        <f t="shared" si="170"/>
        <v>0</v>
      </c>
      <c r="K107" s="159">
        <f t="shared" si="194"/>
        <v>0</v>
      </c>
      <c r="L107" s="131">
        <f t="shared" ca="1" si="171"/>
        <v>0</v>
      </c>
      <c r="M107" s="130" t="str">
        <f ca="1">IF(OR(K107=0,ISERROR(MATCH(I107,TKoef!E:E,0))),"",MATCH(I107,TKoef!E:E,0)-1)</f>
        <v/>
      </c>
      <c r="N107" s="129" t="str">
        <f ca="1">IF(M107="","",OFFSET(TKoef!$B$1,M107,0))</f>
        <v/>
      </c>
      <c r="O107" s="22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  <c r="BK107" s="197"/>
      <c r="BL107" s="197"/>
      <c r="BM107" s="197"/>
      <c r="BN107" s="61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71">
        <f t="shared" si="172"/>
        <v>0</v>
      </c>
      <c r="BZ107" s="26">
        <f t="shared" si="173"/>
        <v>0</v>
      </c>
      <c r="CB107" s="39">
        <v>99</v>
      </c>
      <c r="CC107" s="16">
        <f t="shared" si="195"/>
        <v>0</v>
      </c>
      <c r="CD107" s="51">
        <f t="shared" ca="1" si="198"/>
        <v>0</v>
      </c>
      <c r="CE107" s="51">
        <f t="shared" ca="1" si="198"/>
        <v>0</v>
      </c>
      <c r="CF107" s="51">
        <f t="shared" ca="1" si="198"/>
        <v>0</v>
      </c>
      <c r="CG107" s="51">
        <f t="shared" ca="1" si="174"/>
        <v>0</v>
      </c>
      <c r="CH107" s="51"/>
      <c r="CI107" s="195">
        <f t="shared" si="177"/>
        <v>0</v>
      </c>
      <c r="CJ107" s="195">
        <f t="shared" si="177"/>
        <v>0</v>
      </c>
      <c r="CK107" s="195">
        <f t="shared" si="177"/>
        <v>0</v>
      </c>
      <c r="CL107" s="195">
        <f t="shared" si="177"/>
        <v>0</v>
      </c>
      <c r="CM107" s="195">
        <f t="shared" si="177"/>
        <v>0</v>
      </c>
      <c r="CN107" s="195">
        <f t="shared" si="175"/>
        <v>0</v>
      </c>
      <c r="CO107" s="195">
        <f t="shared" si="175"/>
        <v>0</v>
      </c>
      <c r="CP107" s="195">
        <f t="shared" si="175"/>
        <v>0</v>
      </c>
      <c r="CQ107" s="195">
        <f t="shared" si="175"/>
        <v>0</v>
      </c>
      <c r="CR107" s="195">
        <f t="shared" si="175"/>
        <v>0</v>
      </c>
      <c r="CT107" s="107">
        <f t="shared" si="178"/>
        <v>0</v>
      </c>
      <c r="CU107" s="107">
        <f t="shared" si="179"/>
        <v>0</v>
      </c>
      <c r="CV107" s="107">
        <f t="shared" si="180"/>
        <v>0</v>
      </c>
      <c r="CW107" s="107">
        <f t="shared" si="232"/>
        <v>0</v>
      </c>
      <c r="CX107" s="107">
        <f t="shared" si="233"/>
        <v>0</v>
      </c>
      <c r="CY107" s="107">
        <f t="shared" si="234"/>
        <v>0</v>
      </c>
      <c r="CZ107" s="107">
        <f t="shared" si="235"/>
        <v>0</v>
      </c>
      <c r="DA107" s="107">
        <f t="shared" si="236"/>
        <v>0</v>
      </c>
      <c r="DB107" s="107">
        <f t="shared" si="237"/>
        <v>0</v>
      </c>
      <c r="DC107" s="107">
        <f t="shared" si="238"/>
        <v>0</v>
      </c>
      <c r="DD107" s="107">
        <f t="shared" si="239"/>
        <v>0</v>
      </c>
      <c r="DE107" s="107">
        <f t="shared" si="240"/>
        <v>0</v>
      </c>
      <c r="DF107" s="107">
        <f t="shared" si="241"/>
        <v>0</v>
      </c>
      <c r="DG107" s="107">
        <f t="shared" si="242"/>
        <v>0</v>
      </c>
      <c r="DH107" s="107">
        <f t="shared" si="216"/>
        <v>0</v>
      </c>
      <c r="DI107" s="107">
        <f t="shared" si="217"/>
        <v>0</v>
      </c>
      <c r="DJ107" s="107">
        <f t="shared" si="199"/>
        <v>0</v>
      </c>
      <c r="DK107" s="107">
        <f t="shared" si="200"/>
        <v>0</v>
      </c>
      <c r="DL107" s="107">
        <f t="shared" si="201"/>
        <v>0</v>
      </c>
      <c r="DM107" s="107">
        <f t="shared" si="196"/>
        <v>0</v>
      </c>
      <c r="DN107" s="107">
        <f t="shared" si="197"/>
        <v>0</v>
      </c>
      <c r="DO107" s="107">
        <f t="shared" si="221"/>
        <v>0</v>
      </c>
      <c r="DP107" s="107">
        <f t="shared" si="222"/>
        <v>0</v>
      </c>
      <c r="DQ107" s="107">
        <f t="shared" si="223"/>
        <v>0</v>
      </c>
      <c r="DR107" s="107">
        <f t="shared" si="224"/>
        <v>0</v>
      </c>
      <c r="DS107" s="107">
        <f t="shared" si="225"/>
        <v>0</v>
      </c>
      <c r="DT107" s="107">
        <f t="shared" si="226"/>
        <v>0</v>
      </c>
      <c r="DU107" s="107">
        <f t="shared" si="227"/>
        <v>0</v>
      </c>
      <c r="DV107" s="107">
        <f t="shared" si="228"/>
        <v>0</v>
      </c>
      <c r="DW107" s="107">
        <f t="shared" si="229"/>
        <v>0</v>
      </c>
      <c r="DX107" s="107">
        <f t="shared" si="230"/>
        <v>0</v>
      </c>
      <c r="DY107" s="107">
        <f t="shared" si="231"/>
        <v>0</v>
      </c>
      <c r="DZ107" s="107">
        <f t="shared" si="211"/>
        <v>0</v>
      </c>
      <c r="EA107" s="107">
        <f t="shared" si="212"/>
        <v>0</v>
      </c>
      <c r="EB107" s="107">
        <f t="shared" si="213"/>
        <v>0</v>
      </c>
      <c r="EC107" s="107">
        <f t="shared" si="214"/>
        <v>0</v>
      </c>
      <c r="ED107" s="107">
        <f t="shared" si="215"/>
        <v>0</v>
      </c>
      <c r="EE107" s="107">
        <f t="shared" si="218"/>
        <v>0</v>
      </c>
      <c r="EF107" s="107">
        <f t="shared" si="219"/>
        <v>0</v>
      </c>
      <c r="EG107" s="107">
        <f t="shared" si="220"/>
        <v>0</v>
      </c>
      <c r="EH107" s="107">
        <f t="shared" si="244"/>
        <v>0</v>
      </c>
      <c r="EI107" s="107">
        <f t="shared" si="244"/>
        <v>0</v>
      </c>
      <c r="EJ107" s="107">
        <f t="shared" si="244"/>
        <v>0</v>
      </c>
      <c r="EK107" s="107">
        <f t="shared" si="244"/>
        <v>0</v>
      </c>
      <c r="EL107" s="107">
        <f t="shared" si="244"/>
        <v>0</v>
      </c>
      <c r="EM107" s="107">
        <f t="shared" si="243"/>
        <v>0</v>
      </c>
      <c r="EN107" s="107">
        <f t="shared" si="243"/>
        <v>0</v>
      </c>
      <c r="EO107" s="107">
        <f t="shared" si="243"/>
        <v>0</v>
      </c>
      <c r="EP107" s="107">
        <f t="shared" si="243"/>
        <v>0</v>
      </c>
      <c r="EQ107" s="107">
        <f t="shared" si="243"/>
        <v>0</v>
      </c>
    </row>
    <row r="108" spans="2:147" x14ac:dyDescent="0.2">
      <c r="B108" s="126">
        <f t="shared" si="168"/>
        <v>1</v>
      </c>
      <c r="C108" s="126" t="str">
        <f t="shared" ca="1" si="176"/>
        <v/>
      </c>
      <c r="D108" s="126" t="str">
        <f t="shared" ca="1" si="169"/>
        <v/>
      </c>
      <c r="E108" s="126"/>
      <c r="F108" s="127" t="str">
        <f ca="1">OFFSET(prihlasky!$H$1,$CB108,0)</f>
        <v/>
      </c>
      <c r="G108" s="127" t="str">
        <f ca="1">IF(OFFSET(prihlasky!$B$1,$CB108,0)="","",(OFFSET(prihlasky!$B$1,$CB108,0)))</f>
        <v/>
      </c>
      <c r="H108" s="127">
        <f ca="1">OFFSET(prihlasky!$I$1,$CB108,0)</f>
        <v>0</v>
      </c>
      <c r="I108" s="127" t="str">
        <f ca="1">UPPER(OFFSET(prihlasky!$A$1,$CB108,0))</f>
        <v/>
      </c>
      <c r="J108" s="127">
        <f t="shared" si="170"/>
        <v>0</v>
      </c>
      <c r="K108" s="159">
        <f t="shared" si="194"/>
        <v>0</v>
      </c>
      <c r="L108" s="131">
        <f t="shared" ca="1" si="171"/>
        <v>0</v>
      </c>
      <c r="M108" s="130" t="str">
        <f ca="1">IF(OR(K108=0,ISERROR(MATCH(I108,TKoef!E:E,0))),"",MATCH(I108,TKoef!E:E,0)-1)</f>
        <v/>
      </c>
      <c r="N108" s="129" t="str">
        <f ca="1">IF(M108="","",OFFSET(TKoef!$B$1,M108,0))</f>
        <v/>
      </c>
      <c r="O108" s="22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  <c r="BD108" s="197"/>
      <c r="BE108" s="197"/>
      <c r="BF108" s="197"/>
      <c r="BG108" s="197"/>
      <c r="BH108" s="197"/>
      <c r="BI108" s="197"/>
      <c r="BJ108" s="197"/>
      <c r="BK108" s="197"/>
      <c r="BL108" s="197"/>
      <c r="BM108" s="197"/>
      <c r="BN108" s="61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71">
        <f t="shared" si="172"/>
        <v>0</v>
      </c>
      <c r="BZ108" s="26">
        <f t="shared" si="173"/>
        <v>0</v>
      </c>
      <c r="CB108" s="39">
        <v>100</v>
      </c>
      <c r="CC108" s="16">
        <f t="shared" si="195"/>
        <v>0</v>
      </c>
      <c r="CD108" s="51">
        <f t="shared" ca="1" si="198"/>
        <v>0</v>
      </c>
      <c r="CE108" s="51">
        <f t="shared" ca="1" si="198"/>
        <v>0</v>
      </c>
      <c r="CF108" s="51">
        <f t="shared" ca="1" si="198"/>
        <v>0</v>
      </c>
      <c r="CG108" s="51">
        <f t="shared" ca="1" si="174"/>
        <v>0</v>
      </c>
      <c r="CH108" s="51"/>
      <c r="CI108" s="195">
        <f t="shared" si="177"/>
        <v>0</v>
      </c>
      <c r="CJ108" s="195">
        <f t="shared" si="177"/>
        <v>0</v>
      </c>
      <c r="CK108" s="195">
        <f t="shared" si="177"/>
        <v>0</v>
      </c>
      <c r="CL108" s="195">
        <f t="shared" si="177"/>
        <v>0</v>
      </c>
      <c r="CM108" s="195">
        <f t="shared" si="177"/>
        <v>0</v>
      </c>
      <c r="CN108" s="195">
        <f t="shared" si="175"/>
        <v>0</v>
      </c>
      <c r="CO108" s="195">
        <f t="shared" si="175"/>
        <v>0</v>
      </c>
      <c r="CP108" s="195">
        <f t="shared" si="175"/>
        <v>0</v>
      </c>
      <c r="CQ108" s="195">
        <f t="shared" si="175"/>
        <v>0</v>
      </c>
      <c r="CR108" s="195">
        <f t="shared" si="175"/>
        <v>0</v>
      </c>
      <c r="CT108" s="107">
        <f t="shared" si="178"/>
        <v>0</v>
      </c>
      <c r="CU108" s="107">
        <f t="shared" si="179"/>
        <v>0</v>
      </c>
      <c r="CV108" s="107">
        <f t="shared" si="180"/>
        <v>0</v>
      </c>
      <c r="CW108" s="107">
        <f t="shared" si="232"/>
        <v>0</v>
      </c>
      <c r="CX108" s="107">
        <f t="shared" si="233"/>
        <v>0</v>
      </c>
      <c r="CY108" s="107">
        <f t="shared" si="234"/>
        <v>0</v>
      </c>
      <c r="CZ108" s="107">
        <f t="shared" si="235"/>
        <v>0</v>
      </c>
      <c r="DA108" s="107">
        <f t="shared" si="236"/>
        <v>0</v>
      </c>
      <c r="DB108" s="107">
        <f t="shared" si="237"/>
        <v>0</v>
      </c>
      <c r="DC108" s="107">
        <f t="shared" si="238"/>
        <v>0</v>
      </c>
      <c r="DD108" s="107">
        <f t="shared" si="239"/>
        <v>0</v>
      </c>
      <c r="DE108" s="107">
        <f t="shared" si="240"/>
        <v>0</v>
      </c>
      <c r="DF108" s="107">
        <f t="shared" si="241"/>
        <v>0</v>
      </c>
      <c r="DG108" s="107">
        <f t="shared" si="242"/>
        <v>0</v>
      </c>
      <c r="DH108" s="107">
        <f t="shared" si="216"/>
        <v>0</v>
      </c>
      <c r="DI108" s="107">
        <f t="shared" si="217"/>
        <v>0</v>
      </c>
      <c r="DJ108" s="107">
        <f t="shared" si="199"/>
        <v>0</v>
      </c>
      <c r="DK108" s="107">
        <f t="shared" si="200"/>
        <v>0</v>
      </c>
      <c r="DL108" s="107">
        <f t="shared" si="201"/>
        <v>0</v>
      </c>
      <c r="DM108" s="107">
        <f t="shared" si="196"/>
        <v>0</v>
      </c>
      <c r="DN108" s="107">
        <f t="shared" si="197"/>
        <v>0</v>
      </c>
      <c r="DO108" s="107">
        <f t="shared" si="221"/>
        <v>0</v>
      </c>
      <c r="DP108" s="107">
        <f t="shared" si="222"/>
        <v>0</v>
      </c>
      <c r="DQ108" s="107">
        <f t="shared" si="223"/>
        <v>0</v>
      </c>
      <c r="DR108" s="107">
        <f t="shared" si="224"/>
        <v>0</v>
      </c>
      <c r="DS108" s="107">
        <f t="shared" si="225"/>
        <v>0</v>
      </c>
      <c r="DT108" s="107">
        <f t="shared" si="226"/>
        <v>0</v>
      </c>
      <c r="DU108" s="107">
        <f t="shared" si="227"/>
        <v>0</v>
      </c>
      <c r="DV108" s="107">
        <f t="shared" si="228"/>
        <v>0</v>
      </c>
      <c r="DW108" s="107">
        <f t="shared" si="229"/>
        <v>0</v>
      </c>
      <c r="DX108" s="107">
        <f t="shared" si="230"/>
        <v>0</v>
      </c>
      <c r="DY108" s="107">
        <f t="shared" si="231"/>
        <v>0</v>
      </c>
      <c r="DZ108" s="107">
        <f t="shared" si="211"/>
        <v>0</v>
      </c>
      <c r="EA108" s="107">
        <f t="shared" si="212"/>
        <v>0</v>
      </c>
      <c r="EB108" s="107">
        <f t="shared" si="213"/>
        <v>0</v>
      </c>
      <c r="EC108" s="107">
        <f t="shared" si="214"/>
        <v>0</v>
      </c>
      <c r="ED108" s="107">
        <f t="shared" si="215"/>
        <v>0</v>
      </c>
      <c r="EE108" s="107">
        <f t="shared" si="218"/>
        <v>0</v>
      </c>
      <c r="EF108" s="107">
        <f t="shared" si="219"/>
        <v>0</v>
      </c>
      <c r="EG108" s="107">
        <f t="shared" si="220"/>
        <v>0</v>
      </c>
      <c r="EH108" s="107">
        <f t="shared" si="244"/>
        <v>0</v>
      </c>
      <c r="EI108" s="107">
        <f t="shared" si="244"/>
        <v>0</v>
      </c>
      <c r="EJ108" s="107">
        <f t="shared" si="244"/>
        <v>0</v>
      </c>
      <c r="EK108" s="107">
        <f t="shared" si="244"/>
        <v>0</v>
      </c>
      <c r="EL108" s="107">
        <f t="shared" si="244"/>
        <v>0</v>
      </c>
      <c r="EM108" s="107">
        <f t="shared" si="243"/>
        <v>0</v>
      </c>
      <c r="EN108" s="107">
        <f t="shared" si="243"/>
        <v>0</v>
      </c>
      <c r="EO108" s="107">
        <f t="shared" si="243"/>
        <v>0</v>
      </c>
      <c r="EP108" s="107">
        <f t="shared" si="243"/>
        <v>0</v>
      </c>
      <c r="EQ108" s="107">
        <f t="shared" si="243"/>
        <v>0</v>
      </c>
    </row>
    <row r="109" spans="2:147" x14ac:dyDescent="0.2">
      <c r="B109" s="126">
        <f t="shared" si="168"/>
        <v>1</v>
      </c>
      <c r="C109" s="126" t="str">
        <f t="shared" ca="1" si="176"/>
        <v/>
      </c>
      <c r="D109" s="126" t="str">
        <f t="shared" ca="1" si="169"/>
        <v/>
      </c>
      <c r="E109" s="126"/>
      <c r="F109" s="127" t="str">
        <f ca="1">OFFSET(prihlasky!$H$1,$CB109,0)</f>
        <v/>
      </c>
      <c r="G109" s="127" t="str">
        <f ca="1">IF(OFFSET(prihlasky!$B$1,$CB109,0)="","",(OFFSET(prihlasky!$B$1,$CB109,0)))</f>
        <v/>
      </c>
      <c r="H109" s="127">
        <f ca="1">OFFSET(prihlasky!$I$1,$CB109,0)</f>
        <v>0</v>
      </c>
      <c r="I109" s="127" t="str">
        <f ca="1">UPPER(OFFSET(prihlasky!$A$1,$CB109,0))</f>
        <v/>
      </c>
      <c r="J109" s="127">
        <f t="shared" si="170"/>
        <v>0</v>
      </c>
      <c r="K109" s="159">
        <f t="shared" si="194"/>
        <v>0</v>
      </c>
      <c r="L109" s="131">
        <f t="shared" ca="1" si="171"/>
        <v>0</v>
      </c>
      <c r="M109" s="130" t="str">
        <f ca="1">IF(OR(K109=0,ISERROR(MATCH(I109,TKoef!E:E,0))),"",MATCH(I109,TKoef!E:E,0)-1)</f>
        <v/>
      </c>
      <c r="N109" s="129" t="str">
        <f ca="1">IF(M109="","",OFFSET(TKoef!$B$1,M109,0))</f>
        <v/>
      </c>
      <c r="O109" s="22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  <c r="BD109" s="197"/>
      <c r="BE109" s="197"/>
      <c r="BF109" s="197"/>
      <c r="BG109" s="197"/>
      <c r="BH109" s="197"/>
      <c r="BI109" s="197"/>
      <c r="BJ109" s="197"/>
      <c r="BK109" s="197"/>
      <c r="BL109" s="197"/>
      <c r="BM109" s="197"/>
      <c r="BN109" s="61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71">
        <f t="shared" si="172"/>
        <v>0</v>
      </c>
      <c r="BZ109" s="26">
        <f t="shared" si="173"/>
        <v>0</v>
      </c>
      <c r="CB109" s="39">
        <v>101</v>
      </c>
      <c r="CC109" s="16">
        <f t="shared" si="195"/>
        <v>0</v>
      </c>
      <c r="CD109" s="51">
        <f t="shared" ref="CD109:CF128" ca="1" si="245">IF($H109=CD$8,$CC109,0)</f>
        <v>0</v>
      </c>
      <c r="CE109" s="51">
        <f t="shared" ca="1" si="245"/>
        <v>0</v>
      </c>
      <c r="CF109" s="51">
        <f t="shared" ca="1" si="245"/>
        <v>0</v>
      </c>
      <c r="CG109" s="51">
        <f t="shared" ca="1" si="174"/>
        <v>0</v>
      </c>
      <c r="CH109" s="51"/>
      <c r="CI109" s="195">
        <f t="shared" si="177"/>
        <v>0</v>
      </c>
      <c r="CJ109" s="195">
        <f t="shared" si="177"/>
        <v>0</v>
      </c>
      <c r="CK109" s="195">
        <f t="shared" si="177"/>
        <v>0</v>
      </c>
      <c r="CL109" s="195">
        <f t="shared" si="177"/>
        <v>0</v>
      </c>
      <c r="CM109" s="195">
        <f t="shared" si="177"/>
        <v>0</v>
      </c>
      <c r="CN109" s="195">
        <f t="shared" si="175"/>
        <v>0</v>
      </c>
      <c r="CO109" s="195">
        <f t="shared" si="175"/>
        <v>0</v>
      </c>
      <c r="CP109" s="195">
        <f t="shared" si="175"/>
        <v>0</v>
      </c>
      <c r="CQ109" s="195">
        <f t="shared" si="175"/>
        <v>0</v>
      </c>
      <c r="CR109" s="195">
        <f t="shared" si="175"/>
        <v>0</v>
      </c>
      <c r="CT109" s="107">
        <f t="shared" si="178"/>
        <v>0</v>
      </c>
      <c r="CU109" s="107">
        <f t="shared" si="179"/>
        <v>0</v>
      </c>
      <c r="CV109" s="107">
        <f t="shared" si="180"/>
        <v>0</v>
      </c>
      <c r="CW109" s="107">
        <f t="shared" si="232"/>
        <v>0</v>
      </c>
      <c r="CX109" s="107">
        <f t="shared" si="233"/>
        <v>0</v>
      </c>
      <c r="CY109" s="107">
        <f t="shared" si="234"/>
        <v>0</v>
      </c>
      <c r="CZ109" s="107">
        <f t="shared" si="235"/>
        <v>0</v>
      </c>
      <c r="DA109" s="107">
        <f t="shared" si="236"/>
        <v>0</v>
      </c>
      <c r="DB109" s="107">
        <f t="shared" si="237"/>
        <v>0</v>
      </c>
      <c r="DC109" s="107">
        <f t="shared" si="238"/>
        <v>0</v>
      </c>
      <c r="DD109" s="107">
        <f t="shared" si="239"/>
        <v>0</v>
      </c>
      <c r="DE109" s="107">
        <f t="shared" si="240"/>
        <v>0</v>
      </c>
      <c r="DF109" s="107">
        <f t="shared" si="241"/>
        <v>0</v>
      </c>
      <c r="DG109" s="107">
        <f t="shared" si="242"/>
        <v>0</v>
      </c>
      <c r="DH109" s="107">
        <f t="shared" si="216"/>
        <v>0</v>
      </c>
      <c r="DI109" s="107">
        <f t="shared" si="217"/>
        <v>0</v>
      </c>
      <c r="DJ109" s="107">
        <f t="shared" si="199"/>
        <v>0</v>
      </c>
      <c r="DK109" s="107">
        <f t="shared" si="200"/>
        <v>0</v>
      </c>
      <c r="DL109" s="107">
        <f t="shared" si="201"/>
        <v>0</v>
      </c>
      <c r="DM109" s="107">
        <f t="shared" si="196"/>
        <v>0</v>
      </c>
      <c r="DN109" s="107">
        <f t="shared" si="197"/>
        <v>0</v>
      </c>
      <c r="DO109" s="107">
        <f t="shared" si="221"/>
        <v>0</v>
      </c>
      <c r="DP109" s="107">
        <f t="shared" si="222"/>
        <v>0</v>
      </c>
      <c r="DQ109" s="107">
        <f t="shared" si="223"/>
        <v>0</v>
      </c>
      <c r="DR109" s="107">
        <f t="shared" si="224"/>
        <v>0</v>
      </c>
      <c r="DS109" s="107">
        <f t="shared" si="225"/>
        <v>0</v>
      </c>
      <c r="DT109" s="107">
        <f t="shared" si="226"/>
        <v>0</v>
      </c>
      <c r="DU109" s="107">
        <f t="shared" si="227"/>
        <v>0</v>
      </c>
      <c r="DV109" s="107">
        <f t="shared" si="228"/>
        <v>0</v>
      </c>
      <c r="DW109" s="107">
        <f t="shared" si="229"/>
        <v>0</v>
      </c>
      <c r="DX109" s="107">
        <f t="shared" si="230"/>
        <v>0</v>
      </c>
      <c r="DY109" s="107">
        <f t="shared" si="231"/>
        <v>0</v>
      </c>
      <c r="DZ109" s="107">
        <f t="shared" si="211"/>
        <v>0</v>
      </c>
      <c r="EA109" s="107">
        <f t="shared" si="212"/>
        <v>0</v>
      </c>
      <c r="EB109" s="107">
        <f t="shared" si="213"/>
        <v>0</v>
      </c>
      <c r="EC109" s="107">
        <f t="shared" si="214"/>
        <v>0</v>
      </c>
      <c r="ED109" s="107">
        <f t="shared" si="215"/>
        <v>0</v>
      </c>
      <c r="EE109" s="107">
        <f t="shared" si="218"/>
        <v>0</v>
      </c>
      <c r="EF109" s="107">
        <f t="shared" si="219"/>
        <v>0</v>
      </c>
      <c r="EG109" s="107">
        <f t="shared" si="220"/>
        <v>0</v>
      </c>
      <c r="EH109" s="107">
        <f t="shared" si="244"/>
        <v>0</v>
      </c>
      <c r="EI109" s="107">
        <f t="shared" si="244"/>
        <v>0</v>
      </c>
      <c r="EJ109" s="107">
        <f t="shared" si="244"/>
        <v>0</v>
      </c>
      <c r="EK109" s="107">
        <f t="shared" si="244"/>
        <v>0</v>
      </c>
      <c r="EL109" s="107">
        <f t="shared" si="244"/>
        <v>0</v>
      </c>
      <c r="EM109" s="107">
        <f t="shared" si="243"/>
        <v>0</v>
      </c>
      <c r="EN109" s="107">
        <f t="shared" si="243"/>
        <v>0</v>
      </c>
      <c r="EO109" s="107">
        <f t="shared" si="243"/>
        <v>0</v>
      </c>
      <c r="EP109" s="107">
        <f t="shared" si="243"/>
        <v>0</v>
      </c>
      <c r="EQ109" s="107">
        <f t="shared" si="243"/>
        <v>0</v>
      </c>
    </row>
    <row r="110" spans="2:147" x14ac:dyDescent="0.2">
      <c r="B110" s="126">
        <f t="shared" si="168"/>
        <v>1</v>
      </c>
      <c r="C110" s="126" t="str">
        <f t="shared" ca="1" si="176"/>
        <v/>
      </c>
      <c r="D110" s="126" t="str">
        <f t="shared" ca="1" si="169"/>
        <v/>
      </c>
      <c r="E110" s="126"/>
      <c r="F110" s="127" t="str">
        <f ca="1">OFFSET(prihlasky!$H$1,$CB110,0)</f>
        <v/>
      </c>
      <c r="G110" s="127" t="str">
        <f ca="1">IF(OFFSET(prihlasky!$B$1,$CB110,0)="","",(OFFSET(prihlasky!$B$1,$CB110,0)))</f>
        <v/>
      </c>
      <c r="H110" s="127">
        <f ca="1">OFFSET(prihlasky!$I$1,$CB110,0)</f>
        <v>0</v>
      </c>
      <c r="I110" s="127" t="str">
        <f ca="1">UPPER(OFFSET(prihlasky!$A$1,$CB110,0))</f>
        <v/>
      </c>
      <c r="J110" s="127">
        <f t="shared" si="170"/>
        <v>0</v>
      </c>
      <c r="K110" s="159">
        <f t="shared" si="194"/>
        <v>0</v>
      </c>
      <c r="L110" s="131">
        <f t="shared" ca="1" si="171"/>
        <v>0</v>
      </c>
      <c r="M110" s="130" t="str">
        <f ca="1">IF(OR(K110=0,ISERROR(MATCH(I110,TKoef!E:E,0))),"",MATCH(I110,TKoef!E:E,0)-1)</f>
        <v/>
      </c>
      <c r="N110" s="129" t="str">
        <f ca="1">IF(M110="","",OFFSET(TKoef!$B$1,M110,0))</f>
        <v/>
      </c>
      <c r="O110" s="22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  <c r="BD110" s="197"/>
      <c r="BE110" s="197"/>
      <c r="BF110" s="197"/>
      <c r="BG110" s="197"/>
      <c r="BH110" s="197"/>
      <c r="BI110" s="197"/>
      <c r="BJ110" s="197"/>
      <c r="BK110" s="197"/>
      <c r="BL110" s="197"/>
      <c r="BM110" s="197"/>
      <c r="BN110" s="61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71">
        <f t="shared" si="172"/>
        <v>0</v>
      </c>
      <c r="BZ110" s="26">
        <f t="shared" si="173"/>
        <v>0</v>
      </c>
      <c r="CB110" s="39">
        <v>102</v>
      </c>
      <c r="CC110" s="16">
        <f t="shared" si="195"/>
        <v>0</v>
      </c>
      <c r="CD110" s="51">
        <f t="shared" ca="1" si="245"/>
        <v>0</v>
      </c>
      <c r="CE110" s="51">
        <f t="shared" ca="1" si="245"/>
        <v>0</v>
      </c>
      <c r="CF110" s="51">
        <f t="shared" ca="1" si="245"/>
        <v>0</v>
      </c>
      <c r="CG110" s="51">
        <f t="shared" ca="1" si="174"/>
        <v>0</v>
      </c>
      <c r="CH110" s="51"/>
      <c r="CI110" s="195">
        <f t="shared" si="177"/>
        <v>0</v>
      </c>
      <c r="CJ110" s="195">
        <f t="shared" si="177"/>
        <v>0</v>
      </c>
      <c r="CK110" s="195">
        <f t="shared" si="177"/>
        <v>0</v>
      </c>
      <c r="CL110" s="195">
        <f t="shared" si="177"/>
        <v>0</v>
      </c>
      <c r="CM110" s="195">
        <f t="shared" si="177"/>
        <v>0</v>
      </c>
      <c r="CN110" s="195">
        <f t="shared" si="175"/>
        <v>0</v>
      </c>
      <c r="CO110" s="195">
        <f t="shared" si="175"/>
        <v>0</v>
      </c>
      <c r="CP110" s="195">
        <f t="shared" si="175"/>
        <v>0</v>
      </c>
      <c r="CQ110" s="195">
        <f t="shared" si="175"/>
        <v>0</v>
      </c>
      <c r="CR110" s="195">
        <f t="shared" si="175"/>
        <v>0</v>
      </c>
      <c r="CT110" s="107">
        <f t="shared" ref="CT110:CT128" si="246">IF(AND(P$7&lt;&gt;"",P$7=P110),1,0)</f>
        <v>0</v>
      </c>
      <c r="CU110" s="107">
        <f t="shared" ref="CU110:CU128" si="247">IF(AND(Q$7&lt;&gt;"",Q$7=Q110),1,0)</f>
        <v>0</v>
      </c>
      <c r="CV110" s="107">
        <f t="shared" ref="CV110:CV128" si="248">IF(AND(R$7&lt;&gt;"",R$7=R110),1,0)</f>
        <v>0</v>
      </c>
      <c r="CW110" s="107">
        <f t="shared" si="232"/>
        <v>0</v>
      </c>
      <c r="CX110" s="107">
        <f t="shared" si="233"/>
        <v>0</v>
      </c>
      <c r="CY110" s="107">
        <f t="shared" si="234"/>
        <v>0</v>
      </c>
      <c r="CZ110" s="107">
        <f t="shared" si="235"/>
        <v>0</v>
      </c>
      <c r="DA110" s="107">
        <f t="shared" si="236"/>
        <v>0</v>
      </c>
      <c r="DB110" s="107">
        <f t="shared" si="237"/>
        <v>0</v>
      </c>
      <c r="DC110" s="107">
        <f t="shared" si="238"/>
        <v>0</v>
      </c>
      <c r="DD110" s="107">
        <f t="shared" si="239"/>
        <v>0</v>
      </c>
      <c r="DE110" s="107">
        <f t="shared" si="240"/>
        <v>0</v>
      </c>
      <c r="DF110" s="107">
        <f t="shared" si="241"/>
        <v>0</v>
      </c>
      <c r="DG110" s="107">
        <f t="shared" si="242"/>
        <v>0</v>
      </c>
      <c r="DH110" s="107">
        <f t="shared" si="216"/>
        <v>0</v>
      </c>
      <c r="DI110" s="107">
        <f t="shared" si="217"/>
        <v>0</v>
      </c>
      <c r="DJ110" s="107">
        <f t="shared" si="199"/>
        <v>0</v>
      </c>
      <c r="DK110" s="107">
        <f t="shared" si="200"/>
        <v>0</v>
      </c>
      <c r="DL110" s="107">
        <f t="shared" si="201"/>
        <v>0</v>
      </c>
      <c r="DM110" s="107">
        <f t="shared" si="196"/>
        <v>0</v>
      </c>
      <c r="DN110" s="107">
        <f t="shared" si="197"/>
        <v>0</v>
      </c>
      <c r="DO110" s="107">
        <f t="shared" si="221"/>
        <v>0</v>
      </c>
      <c r="DP110" s="107">
        <f t="shared" si="222"/>
        <v>0</v>
      </c>
      <c r="DQ110" s="107">
        <f t="shared" si="223"/>
        <v>0</v>
      </c>
      <c r="DR110" s="107">
        <f t="shared" si="224"/>
        <v>0</v>
      </c>
      <c r="DS110" s="107">
        <f t="shared" si="225"/>
        <v>0</v>
      </c>
      <c r="DT110" s="107">
        <f t="shared" si="226"/>
        <v>0</v>
      </c>
      <c r="DU110" s="107">
        <f t="shared" si="227"/>
        <v>0</v>
      </c>
      <c r="DV110" s="107">
        <f t="shared" si="228"/>
        <v>0</v>
      </c>
      <c r="DW110" s="107">
        <f t="shared" si="229"/>
        <v>0</v>
      </c>
      <c r="DX110" s="107">
        <f t="shared" si="230"/>
        <v>0</v>
      </c>
      <c r="DY110" s="107">
        <f t="shared" si="231"/>
        <v>0</v>
      </c>
      <c r="DZ110" s="107">
        <f t="shared" si="211"/>
        <v>0</v>
      </c>
      <c r="EA110" s="107">
        <f t="shared" si="212"/>
        <v>0</v>
      </c>
      <c r="EB110" s="107">
        <f t="shared" si="213"/>
        <v>0</v>
      </c>
      <c r="EC110" s="107">
        <f t="shared" si="214"/>
        <v>0</v>
      </c>
      <c r="ED110" s="107">
        <f t="shared" si="215"/>
        <v>0</v>
      </c>
      <c r="EE110" s="107">
        <f t="shared" si="218"/>
        <v>0</v>
      </c>
      <c r="EF110" s="107">
        <f t="shared" si="219"/>
        <v>0</v>
      </c>
      <c r="EG110" s="107">
        <f t="shared" si="220"/>
        <v>0</v>
      </c>
      <c r="EH110" s="107">
        <f t="shared" si="244"/>
        <v>0</v>
      </c>
      <c r="EI110" s="107">
        <f t="shared" si="244"/>
        <v>0</v>
      </c>
      <c r="EJ110" s="107">
        <f t="shared" si="244"/>
        <v>0</v>
      </c>
      <c r="EK110" s="107">
        <f t="shared" si="244"/>
        <v>0</v>
      </c>
      <c r="EL110" s="107">
        <f t="shared" si="244"/>
        <v>0</v>
      </c>
      <c r="EM110" s="107">
        <f t="shared" si="243"/>
        <v>0</v>
      </c>
      <c r="EN110" s="107">
        <f t="shared" si="243"/>
        <v>0</v>
      </c>
      <c r="EO110" s="107">
        <f t="shared" si="243"/>
        <v>0</v>
      </c>
      <c r="EP110" s="107">
        <f t="shared" si="243"/>
        <v>0</v>
      </c>
      <c r="EQ110" s="107">
        <f t="shared" si="243"/>
        <v>0</v>
      </c>
    </row>
    <row r="111" spans="2:147" x14ac:dyDescent="0.2">
      <c r="B111" s="126">
        <f t="shared" si="168"/>
        <v>1</v>
      </c>
      <c r="C111" s="126" t="str">
        <f t="shared" ca="1" si="176"/>
        <v/>
      </c>
      <c r="D111" s="126" t="str">
        <f t="shared" ca="1" si="169"/>
        <v/>
      </c>
      <c r="E111" s="126"/>
      <c r="F111" s="127" t="str">
        <f ca="1">OFFSET(prihlasky!$H$1,$CB111,0)</f>
        <v/>
      </c>
      <c r="G111" s="127" t="str">
        <f ca="1">IF(OFFSET(prihlasky!$B$1,$CB111,0)="","",(OFFSET(prihlasky!$B$1,$CB111,0)))</f>
        <v/>
      </c>
      <c r="H111" s="127">
        <f ca="1">OFFSET(prihlasky!$I$1,$CB111,0)</f>
        <v>0</v>
      </c>
      <c r="I111" s="127" t="str">
        <f ca="1">UPPER(OFFSET(prihlasky!$A$1,$CB111,0))</f>
        <v/>
      </c>
      <c r="J111" s="127">
        <f t="shared" si="170"/>
        <v>0</v>
      </c>
      <c r="K111" s="159">
        <f t="shared" si="194"/>
        <v>0</v>
      </c>
      <c r="L111" s="131">
        <f t="shared" ca="1" si="171"/>
        <v>0</v>
      </c>
      <c r="M111" s="130" t="str">
        <f ca="1">IF(OR(K111=0,ISERROR(MATCH(I111,TKoef!E:E,0))),"",MATCH(I111,TKoef!E:E,0)-1)</f>
        <v/>
      </c>
      <c r="N111" s="129" t="str">
        <f ca="1">IF(M111="","",OFFSET(TKoef!$B$1,M111,0))</f>
        <v/>
      </c>
      <c r="O111" s="22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7"/>
      <c r="BA111" s="197"/>
      <c r="BB111" s="197"/>
      <c r="BC111" s="197"/>
      <c r="BD111" s="197"/>
      <c r="BE111" s="197"/>
      <c r="BF111" s="197"/>
      <c r="BG111" s="197"/>
      <c r="BH111" s="197"/>
      <c r="BI111" s="197"/>
      <c r="BJ111" s="197"/>
      <c r="BK111" s="197"/>
      <c r="BL111" s="197"/>
      <c r="BM111" s="197"/>
      <c r="BN111" s="61"/>
      <c r="BO111" s="160"/>
      <c r="BP111" s="160"/>
      <c r="BQ111" s="160"/>
      <c r="BR111" s="160"/>
      <c r="BS111" s="160"/>
      <c r="BT111" s="160"/>
      <c r="BU111" s="160"/>
      <c r="BV111" s="160"/>
      <c r="BW111" s="160"/>
      <c r="BX111" s="160"/>
      <c r="BY111" s="71">
        <f t="shared" si="172"/>
        <v>0</v>
      </c>
      <c r="BZ111" s="26">
        <f t="shared" si="173"/>
        <v>0</v>
      </c>
      <c r="CB111" s="39">
        <v>103</v>
      </c>
      <c r="CC111" s="16">
        <f t="shared" si="195"/>
        <v>0</v>
      </c>
      <c r="CD111" s="51">
        <f t="shared" ca="1" si="245"/>
        <v>0</v>
      </c>
      <c r="CE111" s="51">
        <f t="shared" ca="1" si="245"/>
        <v>0</v>
      </c>
      <c r="CF111" s="51">
        <f t="shared" ca="1" si="245"/>
        <v>0</v>
      </c>
      <c r="CG111" s="51">
        <f t="shared" ca="1" si="174"/>
        <v>0</v>
      </c>
      <c r="CH111" s="51"/>
      <c r="CI111" s="195">
        <f t="shared" si="177"/>
        <v>0</v>
      </c>
      <c r="CJ111" s="195">
        <f t="shared" si="177"/>
        <v>0</v>
      </c>
      <c r="CK111" s="195">
        <f t="shared" si="177"/>
        <v>0</v>
      </c>
      <c r="CL111" s="195">
        <f t="shared" si="177"/>
        <v>0</v>
      </c>
      <c r="CM111" s="195">
        <f t="shared" si="177"/>
        <v>0</v>
      </c>
      <c r="CN111" s="195">
        <f t="shared" si="175"/>
        <v>0</v>
      </c>
      <c r="CO111" s="195">
        <f t="shared" si="175"/>
        <v>0</v>
      </c>
      <c r="CP111" s="195">
        <f t="shared" si="175"/>
        <v>0</v>
      </c>
      <c r="CQ111" s="195">
        <f t="shared" si="175"/>
        <v>0</v>
      </c>
      <c r="CR111" s="195">
        <f t="shared" si="175"/>
        <v>0</v>
      </c>
      <c r="CT111" s="107">
        <f t="shared" si="246"/>
        <v>0</v>
      </c>
      <c r="CU111" s="107">
        <f t="shared" si="247"/>
        <v>0</v>
      </c>
      <c r="CV111" s="107">
        <f t="shared" si="248"/>
        <v>0</v>
      </c>
      <c r="CW111" s="107">
        <f t="shared" si="232"/>
        <v>0</v>
      </c>
      <c r="CX111" s="107">
        <f t="shared" si="233"/>
        <v>0</v>
      </c>
      <c r="CY111" s="107">
        <f t="shared" si="234"/>
        <v>0</v>
      </c>
      <c r="CZ111" s="107">
        <f t="shared" si="235"/>
        <v>0</v>
      </c>
      <c r="DA111" s="107">
        <f t="shared" si="236"/>
        <v>0</v>
      </c>
      <c r="DB111" s="107">
        <f t="shared" si="237"/>
        <v>0</v>
      </c>
      <c r="DC111" s="107">
        <f t="shared" si="238"/>
        <v>0</v>
      </c>
      <c r="DD111" s="107">
        <f t="shared" si="239"/>
        <v>0</v>
      </c>
      <c r="DE111" s="107">
        <f t="shared" si="240"/>
        <v>0</v>
      </c>
      <c r="DF111" s="107">
        <f t="shared" si="241"/>
        <v>0</v>
      </c>
      <c r="DG111" s="107">
        <f t="shared" si="242"/>
        <v>0</v>
      </c>
      <c r="DH111" s="107">
        <f t="shared" si="216"/>
        <v>0</v>
      </c>
      <c r="DI111" s="107">
        <f t="shared" si="217"/>
        <v>0</v>
      </c>
      <c r="DJ111" s="107">
        <f t="shared" si="199"/>
        <v>0</v>
      </c>
      <c r="DK111" s="107">
        <f t="shared" si="200"/>
        <v>0</v>
      </c>
      <c r="DL111" s="107">
        <f t="shared" si="201"/>
        <v>0</v>
      </c>
      <c r="DM111" s="107">
        <f t="shared" si="196"/>
        <v>0</v>
      </c>
      <c r="DN111" s="107">
        <f t="shared" si="197"/>
        <v>0</v>
      </c>
      <c r="DO111" s="107">
        <f t="shared" si="221"/>
        <v>0</v>
      </c>
      <c r="DP111" s="107">
        <f t="shared" si="222"/>
        <v>0</v>
      </c>
      <c r="DQ111" s="107">
        <f t="shared" si="223"/>
        <v>0</v>
      </c>
      <c r="DR111" s="107">
        <f t="shared" si="224"/>
        <v>0</v>
      </c>
      <c r="DS111" s="107">
        <f t="shared" si="225"/>
        <v>0</v>
      </c>
      <c r="DT111" s="107">
        <f t="shared" si="226"/>
        <v>0</v>
      </c>
      <c r="DU111" s="107">
        <f t="shared" si="227"/>
        <v>0</v>
      </c>
      <c r="DV111" s="107">
        <f t="shared" si="228"/>
        <v>0</v>
      </c>
      <c r="DW111" s="107">
        <f t="shared" si="229"/>
        <v>0</v>
      </c>
      <c r="DX111" s="107">
        <f t="shared" si="230"/>
        <v>0</v>
      </c>
      <c r="DY111" s="107">
        <f t="shared" si="231"/>
        <v>0</v>
      </c>
      <c r="DZ111" s="107">
        <f t="shared" si="211"/>
        <v>0</v>
      </c>
      <c r="EA111" s="107">
        <f t="shared" si="212"/>
        <v>0</v>
      </c>
      <c r="EB111" s="107">
        <f t="shared" si="213"/>
        <v>0</v>
      </c>
      <c r="EC111" s="107">
        <f t="shared" si="214"/>
        <v>0</v>
      </c>
      <c r="ED111" s="107">
        <f t="shared" si="215"/>
        <v>0</v>
      </c>
      <c r="EE111" s="107">
        <f t="shared" si="218"/>
        <v>0</v>
      </c>
      <c r="EF111" s="107">
        <f t="shared" si="219"/>
        <v>0</v>
      </c>
      <c r="EG111" s="107">
        <f t="shared" si="220"/>
        <v>0</v>
      </c>
      <c r="EH111" s="107">
        <f t="shared" si="244"/>
        <v>0</v>
      </c>
      <c r="EI111" s="107">
        <f t="shared" si="244"/>
        <v>0</v>
      </c>
      <c r="EJ111" s="107">
        <f t="shared" si="244"/>
        <v>0</v>
      </c>
      <c r="EK111" s="107">
        <f t="shared" si="244"/>
        <v>0</v>
      </c>
      <c r="EL111" s="107">
        <f t="shared" si="244"/>
        <v>0</v>
      </c>
      <c r="EM111" s="107">
        <f t="shared" si="243"/>
        <v>0</v>
      </c>
      <c r="EN111" s="107">
        <f t="shared" si="243"/>
        <v>0</v>
      </c>
      <c r="EO111" s="107">
        <f t="shared" si="243"/>
        <v>0</v>
      </c>
      <c r="EP111" s="107">
        <f t="shared" si="243"/>
        <v>0</v>
      </c>
      <c r="EQ111" s="107">
        <f t="shared" si="243"/>
        <v>0</v>
      </c>
    </row>
    <row r="112" spans="2:147" x14ac:dyDescent="0.2">
      <c r="B112" s="126">
        <f t="shared" si="168"/>
        <v>1</v>
      </c>
      <c r="C112" s="126" t="str">
        <f t="shared" ca="1" si="176"/>
        <v/>
      </c>
      <c r="D112" s="126" t="str">
        <f t="shared" ca="1" si="169"/>
        <v/>
      </c>
      <c r="E112" s="126"/>
      <c r="F112" s="127" t="str">
        <f ca="1">OFFSET(prihlasky!$H$1,$CB112,0)</f>
        <v/>
      </c>
      <c r="G112" s="127" t="str">
        <f ca="1">IF(OFFSET(prihlasky!$B$1,$CB112,0)="","",(OFFSET(prihlasky!$B$1,$CB112,0)))</f>
        <v/>
      </c>
      <c r="H112" s="127">
        <f ca="1">OFFSET(prihlasky!$I$1,$CB112,0)</f>
        <v>0</v>
      </c>
      <c r="I112" s="127" t="str">
        <f ca="1">UPPER(OFFSET(prihlasky!$A$1,$CB112,0))</f>
        <v/>
      </c>
      <c r="J112" s="127">
        <f t="shared" si="170"/>
        <v>0</v>
      </c>
      <c r="K112" s="159">
        <f t="shared" si="194"/>
        <v>0</v>
      </c>
      <c r="L112" s="131">
        <f t="shared" ca="1" si="171"/>
        <v>0</v>
      </c>
      <c r="M112" s="130" t="str">
        <f ca="1">IF(OR(K112=0,ISERROR(MATCH(I112,TKoef!E:E,0))),"",MATCH(I112,TKoef!E:E,0)-1)</f>
        <v/>
      </c>
      <c r="N112" s="129" t="str">
        <f ca="1">IF(M112="","",OFFSET(TKoef!$B$1,M112,0))</f>
        <v/>
      </c>
      <c r="O112" s="22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7"/>
      <c r="BA112" s="197"/>
      <c r="BB112" s="197"/>
      <c r="BC112" s="197"/>
      <c r="BD112" s="197"/>
      <c r="BE112" s="197"/>
      <c r="BF112" s="197"/>
      <c r="BG112" s="197"/>
      <c r="BH112" s="197"/>
      <c r="BI112" s="197"/>
      <c r="BJ112" s="197"/>
      <c r="BK112" s="197"/>
      <c r="BL112" s="197"/>
      <c r="BM112" s="197"/>
      <c r="BN112" s="61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71">
        <f t="shared" si="172"/>
        <v>0</v>
      </c>
      <c r="BZ112" s="26">
        <f t="shared" si="173"/>
        <v>0</v>
      </c>
      <c r="CB112" s="39">
        <v>104</v>
      </c>
      <c r="CC112" s="16">
        <f t="shared" si="195"/>
        <v>0</v>
      </c>
      <c r="CD112" s="51">
        <f t="shared" ca="1" si="245"/>
        <v>0</v>
      </c>
      <c r="CE112" s="51">
        <f t="shared" ca="1" si="245"/>
        <v>0</v>
      </c>
      <c r="CF112" s="51">
        <f t="shared" ca="1" si="245"/>
        <v>0</v>
      </c>
      <c r="CG112" s="51">
        <f t="shared" ca="1" si="174"/>
        <v>0</v>
      </c>
      <c r="CH112" s="51"/>
      <c r="CI112" s="195">
        <f t="shared" si="177"/>
        <v>0</v>
      </c>
      <c r="CJ112" s="195">
        <f t="shared" si="177"/>
        <v>0</v>
      </c>
      <c r="CK112" s="195">
        <f t="shared" si="177"/>
        <v>0</v>
      </c>
      <c r="CL112" s="195">
        <f t="shared" si="177"/>
        <v>0</v>
      </c>
      <c r="CM112" s="195">
        <f t="shared" si="177"/>
        <v>0</v>
      </c>
      <c r="CN112" s="195">
        <f t="shared" si="175"/>
        <v>0</v>
      </c>
      <c r="CO112" s="195">
        <f t="shared" si="175"/>
        <v>0</v>
      </c>
      <c r="CP112" s="195">
        <f t="shared" si="175"/>
        <v>0</v>
      </c>
      <c r="CQ112" s="195">
        <f t="shared" si="175"/>
        <v>0</v>
      </c>
      <c r="CR112" s="195">
        <f t="shared" si="175"/>
        <v>0</v>
      </c>
      <c r="CT112" s="107">
        <f t="shared" si="246"/>
        <v>0</v>
      </c>
      <c r="CU112" s="107">
        <f t="shared" si="247"/>
        <v>0</v>
      </c>
      <c r="CV112" s="107">
        <f t="shared" si="248"/>
        <v>0</v>
      </c>
      <c r="CW112" s="107">
        <f t="shared" si="232"/>
        <v>0</v>
      </c>
      <c r="CX112" s="107">
        <f t="shared" si="233"/>
        <v>0</v>
      </c>
      <c r="CY112" s="107">
        <f t="shared" si="234"/>
        <v>0</v>
      </c>
      <c r="CZ112" s="107">
        <f t="shared" si="235"/>
        <v>0</v>
      </c>
      <c r="DA112" s="107">
        <f t="shared" si="236"/>
        <v>0</v>
      </c>
      <c r="DB112" s="107">
        <f t="shared" si="237"/>
        <v>0</v>
      </c>
      <c r="DC112" s="107">
        <f t="shared" si="238"/>
        <v>0</v>
      </c>
      <c r="DD112" s="107">
        <f t="shared" si="239"/>
        <v>0</v>
      </c>
      <c r="DE112" s="107">
        <f t="shared" si="240"/>
        <v>0</v>
      </c>
      <c r="DF112" s="107">
        <f t="shared" si="241"/>
        <v>0</v>
      </c>
      <c r="DG112" s="107">
        <f t="shared" si="242"/>
        <v>0</v>
      </c>
      <c r="DH112" s="107">
        <f t="shared" si="216"/>
        <v>0</v>
      </c>
      <c r="DI112" s="107">
        <f t="shared" si="217"/>
        <v>0</v>
      </c>
      <c r="DJ112" s="107">
        <f t="shared" si="199"/>
        <v>0</v>
      </c>
      <c r="DK112" s="107">
        <f t="shared" si="200"/>
        <v>0</v>
      </c>
      <c r="DL112" s="107">
        <f t="shared" si="201"/>
        <v>0</v>
      </c>
      <c r="DM112" s="107">
        <f t="shared" si="196"/>
        <v>0</v>
      </c>
      <c r="DN112" s="107">
        <f t="shared" si="197"/>
        <v>0</v>
      </c>
      <c r="DO112" s="107">
        <f t="shared" si="221"/>
        <v>0</v>
      </c>
      <c r="DP112" s="107">
        <f t="shared" si="222"/>
        <v>0</v>
      </c>
      <c r="DQ112" s="107">
        <f t="shared" si="223"/>
        <v>0</v>
      </c>
      <c r="DR112" s="107">
        <f t="shared" si="224"/>
        <v>0</v>
      </c>
      <c r="DS112" s="107">
        <f t="shared" si="225"/>
        <v>0</v>
      </c>
      <c r="DT112" s="107">
        <f t="shared" si="226"/>
        <v>0</v>
      </c>
      <c r="DU112" s="107">
        <f t="shared" si="227"/>
        <v>0</v>
      </c>
      <c r="DV112" s="107">
        <f t="shared" si="228"/>
        <v>0</v>
      </c>
      <c r="DW112" s="107">
        <f t="shared" si="229"/>
        <v>0</v>
      </c>
      <c r="DX112" s="107">
        <f t="shared" si="230"/>
        <v>0</v>
      </c>
      <c r="DY112" s="107">
        <f t="shared" si="231"/>
        <v>0</v>
      </c>
      <c r="DZ112" s="107">
        <f t="shared" si="211"/>
        <v>0</v>
      </c>
      <c r="EA112" s="107">
        <f t="shared" si="212"/>
        <v>0</v>
      </c>
      <c r="EB112" s="107">
        <f t="shared" si="213"/>
        <v>0</v>
      </c>
      <c r="EC112" s="107">
        <f t="shared" si="214"/>
        <v>0</v>
      </c>
      <c r="ED112" s="107">
        <f t="shared" si="215"/>
        <v>0</v>
      </c>
      <c r="EE112" s="107">
        <f t="shared" si="218"/>
        <v>0</v>
      </c>
      <c r="EF112" s="107">
        <f t="shared" si="219"/>
        <v>0</v>
      </c>
      <c r="EG112" s="107">
        <f t="shared" si="220"/>
        <v>0</v>
      </c>
      <c r="EH112" s="107">
        <f t="shared" si="244"/>
        <v>0</v>
      </c>
      <c r="EI112" s="107">
        <f t="shared" si="244"/>
        <v>0</v>
      </c>
      <c r="EJ112" s="107">
        <f t="shared" si="244"/>
        <v>0</v>
      </c>
      <c r="EK112" s="107">
        <f t="shared" si="244"/>
        <v>0</v>
      </c>
      <c r="EL112" s="107">
        <f t="shared" si="244"/>
        <v>0</v>
      </c>
      <c r="EM112" s="107">
        <f t="shared" si="243"/>
        <v>0</v>
      </c>
      <c r="EN112" s="107">
        <f t="shared" si="243"/>
        <v>0</v>
      </c>
      <c r="EO112" s="107">
        <f t="shared" si="243"/>
        <v>0</v>
      </c>
      <c r="EP112" s="107">
        <f t="shared" si="243"/>
        <v>0</v>
      </c>
      <c r="EQ112" s="107">
        <f t="shared" si="243"/>
        <v>0</v>
      </c>
    </row>
    <row r="113" spans="2:147" x14ac:dyDescent="0.2">
      <c r="B113" s="126">
        <f t="shared" si="168"/>
        <v>1</v>
      </c>
      <c r="C113" s="126" t="str">
        <f t="shared" ca="1" si="176"/>
        <v/>
      </c>
      <c r="D113" s="126" t="str">
        <f t="shared" ca="1" si="169"/>
        <v/>
      </c>
      <c r="E113" s="126"/>
      <c r="F113" s="127" t="str">
        <f ca="1">OFFSET(prihlasky!$H$1,$CB113,0)</f>
        <v/>
      </c>
      <c r="G113" s="127" t="str">
        <f ca="1">IF(OFFSET(prihlasky!$B$1,$CB113,0)="","",(OFFSET(prihlasky!$B$1,$CB113,0)))</f>
        <v/>
      </c>
      <c r="H113" s="127">
        <f ca="1">OFFSET(prihlasky!$I$1,$CB113,0)</f>
        <v>0</v>
      </c>
      <c r="I113" s="127" t="str">
        <f ca="1">UPPER(OFFSET(prihlasky!$A$1,$CB113,0))</f>
        <v/>
      </c>
      <c r="J113" s="127">
        <f t="shared" si="170"/>
        <v>0</v>
      </c>
      <c r="K113" s="159">
        <f t="shared" si="194"/>
        <v>0</v>
      </c>
      <c r="L113" s="131">
        <f t="shared" ca="1" si="171"/>
        <v>0</v>
      </c>
      <c r="M113" s="130" t="str">
        <f ca="1">IF(OR(K113=0,ISERROR(MATCH(I113,TKoef!E:E,0))),"",MATCH(I113,TKoef!E:E,0)-1)</f>
        <v/>
      </c>
      <c r="N113" s="129" t="str">
        <f ca="1">IF(M113="","",OFFSET(TKoef!$B$1,M113,0))</f>
        <v/>
      </c>
      <c r="O113" s="22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  <c r="BD113" s="197"/>
      <c r="BE113" s="197"/>
      <c r="BF113" s="197"/>
      <c r="BG113" s="197"/>
      <c r="BH113" s="197"/>
      <c r="BI113" s="197"/>
      <c r="BJ113" s="197"/>
      <c r="BK113" s="197"/>
      <c r="BL113" s="197"/>
      <c r="BM113" s="197"/>
      <c r="BN113" s="61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71">
        <f t="shared" si="172"/>
        <v>0</v>
      </c>
      <c r="BZ113" s="26">
        <f t="shared" si="173"/>
        <v>0</v>
      </c>
      <c r="CB113" s="39">
        <v>105</v>
      </c>
      <c r="CC113" s="16">
        <f t="shared" si="195"/>
        <v>0</v>
      </c>
      <c r="CD113" s="51">
        <f t="shared" ca="1" si="245"/>
        <v>0</v>
      </c>
      <c r="CE113" s="51">
        <f t="shared" ca="1" si="245"/>
        <v>0</v>
      </c>
      <c r="CF113" s="51">
        <f t="shared" ca="1" si="245"/>
        <v>0</v>
      </c>
      <c r="CG113" s="51">
        <f t="shared" ca="1" si="174"/>
        <v>0</v>
      </c>
      <c r="CH113" s="51"/>
      <c r="CI113" s="195">
        <f t="shared" si="177"/>
        <v>0</v>
      </c>
      <c r="CJ113" s="195">
        <f t="shared" si="177"/>
        <v>0</v>
      </c>
      <c r="CK113" s="195">
        <f t="shared" si="177"/>
        <v>0</v>
      </c>
      <c r="CL113" s="195">
        <f t="shared" si="177"/>
        <v>0</v>
      </c>
      <c r="CM113" s="195">
        <f t="shared" si="177"/>
        <v>0</v>
      </c>
      <c r="CN113" s="195">
        <f t="shared" si="175"/>
        <v>0</v>
      </c>
      <c r="CO113" s="195">
        <f t="shared" si="175"/>
        <v>0</v>
      </c>
      <c r="CP113" s="195">
        <f t="shared" si="175"/>
        <v>0</v>
      </c>
      <c r="CQ113" s="195">
        <f t="shared" si="175"/>
        <v>0</v>
      </c>
      <c r="CR113" s="195">
        <f t="shared" si="175"/>
        <v>0</v>
      </c>
      <c r="CT113" s="107">
        <f t="shared" si="246"/>
        <v>0</v>
      </c>
      <c r="CU113" s="107">
        <f t="shared" si="247"/>
        <v>0</v>
      </c>
      <c r="CV113" s="107">
        <f t="shared" si="248"/>
        <v>0</v>
      </c>
      <c r="CW113" s="107">
        <f t="shared" si="232"/>
        <v>0</v>
      </c>
      <c r="CX113" s="107">
        <f t="shared" si="233"/>
        <v>0</v>
      </c>
      <c r="CY113" s="107">
        <f t="shared" si="234"/>
        <v>0</v>
      </c>
      <c r="CZ113" s="107">
        <f t="shared" si="235"/>
        <v>0</v>
      </c>
      <c r="DA113" s="107">
        <f t="shared" si="236"/>
        <v>0</v>
      </c>
      <c r="DB113" s="107">
        <f t="shared" si="237"/>
        <v>0</v>
      </c>
      <c r="DC113" s="107">
        <f t="shared" si="238"/>
        <v>0</v>
      </c>
      <c r="DD113" s="107">
        <f t="shared" si="239"/>
        <v>0</v>
      </c>
      <c r="DE113" s="107">
        <f t="shared" si="240"/>
        <v>0</v>
      </c>
      <c r="DF113" s="107">
        <f t="shared" si="241"/>
        <v>0</v>
      </c>
      <c r="DG113" s="107">
        <f t="shared" si="242"/>
        <v>0</v>
      </c>
      <c r="DH113" s="107">
        <f t="shared" si="216"/>
        <v>0</v>
      </c>
      <c r="DI113" s="107">
        <f t="shared" si="217"/>
        <v>0</v>
      </c>
      <c r="DJ113" s="107">
        <f t="shared" si="199"/>
        <v>0</v>
      </c>
      <c r="DK113" s="107">
        <f t="shared" si="200"/>
        <v>0</v>
      </c>
      <c r="DL113" s="107">
        <f t="shared" si="201"/>
        <v>0</v>
      </c>
      <c r="DM113" s="107">
        <f t="shared" si="196"/>
        <v>0</v>
      </c>
      <c r="DN113" s="107">
        <f t="shared" si="197"/>
        <v>0</v>
      </c>
      <c r="DO113" s="107">
        <f t="shared" si="221"/>
        <v>0</v>
      </c>
      <c r="DP113" s="107">
        <f t="shared" si="222"/>
        <v>0</v>
      </c>
      <c r="DQ113" s="107">
        <f t="shared" si="223"/>
        <v>0</v>
      </c>
      <c r="DR113" s="107">
        <f t="shared" si="224"/>
        <v>0</v>
      </c>
      <c r="DS113" s="107">
        <f t="shared" si="225"/>
        <v>0</v>
      </c>
      <c r="DT113" s="107">
        <f t="shared" si="226"/>
        <v>0</v>
      </c>
      <c r="DU113" s="107">
        <f t="shared" si="227"/>
        <v>0</v>
      </c>
      <c r="DV113" s="107">
        <f t="shared" si="228"/>
        <v>0</v>
      </c>
      <c r="DW113" s="107">
        <f t="shared" si="229"/>
        <v>0</v>
      </c>
      <c r="DX113" s="107">
        <f t="shared" si="230"/>
        <v>0</v>
      </c>
      <c r="DY113" s="107">
        <f t="shared" si="231"/>
        <v>0</v>
      </c>
      <c r="DZ113" s="107">
        <f t="shared" si="211"/>
        <v>0</v>
      </c>
      <c r="EA113" s="107">
        <f t="shared" si="212"/>
        <v>0</v>
      </c>
      <c r="EB113" s="107">
        <f t="shared" si="213"/>
        <v>0</v>
      </c>
      <c r="EC113" s="107">
        <f t="shared" si="214"/>
        <v>0</v>
      </c>
      <c r="ED113" s="107">
        <f t="shared" si="215"/>
        <v>0</v>
      </c>
      <c r="EE113" s="107">
        <f t="shared" si="218"/>
        <v>0</v>
      </c>
      <c r="EF113" s="107">
        <f t="shared" si="219"/>
        <v>0</v>
      </c>
      <c r="EG113" s="107">
        <f t="shared" si="220"/>
        <v>0</v>
      </c>
      <c r="EH113" s="107">
        <f t="shared" si="244"/>
        <v>0</v>
      </c>
      <c r="EI113" s="107">
        <f t="shared" si="244"/>
        <v>0</v>
      </c>
      <c r="EJ113" s="107">
        <f t="shared" si="244"/>
        <v>0</v>
      </c>
      <c r="EK113" s="107">
        <f t="shared" si="244"/>
        <v>0</v>
      </c>
      <c r="EL113" s="107">
        <f t="shared" si="244"/>
        <v>0</v>
      </c>
      <c r="EM113" s="107">
        <f t="shared" si="243"/>
        <v>0</v>
      </c>
      <c r="EN113" s="107">
        <f t="shared" si="243"/>
        <v>0</v>
      </c>
      <c r="EO113" s="107">
        <f t="shared" si="243"/>
        <v>0</v>
      </c>
      <c r="EP113" s="107">
        <f t="shared" si="243"/>
        <v>0</v>
      </c>
      <c r="EQ113" s="107">
        <f t="shared" si="243"/>
        <v>0</v>
      </c>
    </row>
    <row r="114" spans="2:147" x14ac:dyDescent="0.2">
      <c r="B114" s="126">
        <f t="shared" si="168"/>
        <v>1</v>
      </c>
      <c r="C114" s="126" t="str">
        <f t="shared" ca="1" si="176"/>
        <v/>
      </c>
      <c r="D114" s="126" t="str">
        <f t="shared" ca="1" si="169"/>
        <v/>
      </c>
      <c r="E114" s="126"/>
      <c r="F114" s="127" t="str">
        <f ca="1">OFFSET(prihlasky!$H$1,$CB114,0)</f>
        <v/>
      </c>
      <c r="G114" s="127" t="str">
        <f ca="1">IF(OFFSET(prihlasky!$B$1,$CB114,0)="","",(OFFSET(prihlasky!$B$1,$CB114,0)))</f>
        <v/>
      </c>
      <c r="H114" s="127">
        <f ca="1">OFFSET(prihlasky!$I$1,$CB114,0)</f>
        <v>0</v>
      </c>
      <c r="I114" s="127" t="str">
        <f ca="1">UPPER(OFFSET(prihlasky!$A$1,$CB114,0))</f>
        <v/>
      </c>
      <c r="J114" s="127">
        <f t="shared" si="170"/>
        <v>0</v>
      </c>
      <c r="K114" s="159">
        <f t="shared" si="194"/>
        <v>0</v>
      </c>
      <c r="L114" s="131">
        <f t="shared" ca="1" si="171"/>
        <v>0</v>
      </c>
      <c r="M114" s="130" t="str">
        <f ca="1">IF(OR(K114=0,ISERROR(MATCH(I114,TKoef!E:E,0))),"",MATCH(I114,TKoef!E:E,0)-1)</f>
        <v/>
      </c>
      <c r="N114" s="129" t="str">
        <f ca="1">IF(M114="","",OFFSET(TKoef!$B$1,M114,0))</f>
        <v/>
      </c>
      <c r="O114" s="22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  <c r="BD114" s="197"/>
      <c r="BE114" s="197"/>
      <c r="BF114" s="197"/>
      <c r="BG114" s="197"/>
      <c r="BH114" s="197"/>
      <c r="BI114" s="197"/>
      <c r="BJ114" s="197"/>
      <c r="BK114" s="197"/>
      <c r="BL114" s="197"/>
      <c r="BM114" s="197"/>
      <c r="BN114" s="61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71">
        <f t="shared" si="172"/>
        <v>0</v>
      </c>
      <c r="BZ114" s="26">
        <f t="shared" si="173"/>
        <v>0</v>
      </c>
      <c r="CB114" s="39">
        <v>106</v>
      </c>
      <c r="CC114" s="16">
        <f t="shared" si="195"/>
        <v>0</v>
      </c>
      <c r="CD114" s="51">
        <f t="shared" ca="1" si="245"/>
        <v>0</v>
      </c>
      <c r="CE114" s="51">
        <f t="shared" ca="1" si="245"/>
        <v>0</v>
      </c>
      <c r="CF114" s="51">
        <f t="shared" ca="1" si="245"/>
        <v>0</v>
      </c>
      <c r="CG114" s="51">
        <f t="shared" ca="1" si="174"/>
        <v>0</v>
      </c>
      <c r="CH114" s="51"/>
      <c r="CI114" s="195">
        <f t="shared" si="177"/>
        <v>0</v>
      </c>
      <c r="CJ114" s="195">
        <f t="shared" si="177"/>
        <v>0</v>
      </c>
      <c r="CK114" s="195">
        <f t="shared" si="177"/>
        <v>0</v>
      </c>
      <c r="CL114" s="195">
        <f t="shared" si="177"/>
        <v>0</v>
      </c>
      <c r="CM114" s="195">
        <f t="shared" si="177"/>
        <v>0</v>
      </c>
      <c r="CN114" s="195">
        <f t="shared" si="175"/>
        <v>0</v>
      </c>
      <c r="CO114" s="195">
        <f t="shared" si="175"/>
        <v>0</v>
      </c>
      <c r="CP114" s="195">
        <f t="shared" si="175"/>
        <v>0</v>
      </c>
      <c r="CQ114" s="195">
        <f t="shared" si="175"/>
        <v>0</v>
      </c>
      <c r="CR114" s="195">
        <f t="shared" si="175"/>
        <v>0</v>
      </c>
      <c r="CT114" s="107">
        <f t="shared" si="246"/>
        <v>0</v>
      </c>
      <c r="CU114" s="107">
        <f t="shared" si="247"/>
        <v>0</v>
      </c>
      <c r="CV114" s="107">
        <f t="shared" si="248"/>
        <v>0</v>
      </c>
      <c r="CW114" s="107">
        <f t="shared" si="232"/>
        <v>0</v>
      </c>
      <c r="CX114" s="107">
        <f t="shared" si="233"/>
        <v>0</v>
      </c>
      <c r="CY114" s="107">
        <f t="shared" si="234"/>
        <v>0</v>
      </c>
      <c r="CZ114" s="107">
        <f t="shared" si="235"/>
        <v>0</v>
      </c>
      <c r="DA114" s="107">
        <f t="shared" si="236"/>
        <v>0</v>
      </c>
      <c r="DB114" s="107">
        <f t="shared" si="237"/>
        <v>0</v>
      </c>
      <c r="DC114" s="107">
        <f t="shared" si="238"/>
        <v>0</v>
      </c>
      <c r="DD114" s="107">
        <f t="shared" si="239"/>
        <v>0</v>
      </c>
      <c r="DE114" s="107">
        <f t="shared" si="240"/>
        <v>0</v>
      </c>
      <c r="DF114" s="107">
        <f t="shared" si="241"/>
        <v>0</v>
      </c>
      <c r="DG114" s="107">
        <f t="shared" si="242"/>
        <v>0</v>
      </c>
      <c r="DH114" s="107">
        <f t="shared" si="216"/>
        <v>0</v>
      </c>
      <c r="DI114" s="107">
        <f t="shared" si="217"/>
        <v>0</v>
      </c>
      <c r="DJ114" s="107">
        <f t="shared" si="199"/>
        <v>0</v>
      </c>
      <c r="DK114" s="107">
        <f t="shared" si="200"/>
        <v>0</v>
      </c>
      <c r="DL114" s="107">
        <f t="shared" si="201"/>
        <v>0</v>
      </c>
      <c r="DM114" s="107">
        <f t="shared" si="196"/>
        <v>0</v>
      </c>
      <c r="DN114" s="107">
        <f t="shared" si="197"/>
        <v>0</v>
      </c>
      <c r="DO114" s="107">
        <f t="shared" si="221"/>
        <v>0</v>
      </c>
      <c r="DP114" s="107">
        <f t="shared" si="222"/>
        <v>0</v>
      </c>
      <c r="DQ114" s="107">
        <f t="shared" si="223"/>
        <v>0</v>
      </c>
      <c r="DR114" s="107">
        <f t="shared" si="224"/>
        <v>0</v>
      </c>
      <c r="DS114" s="107">
        <f t="shared" si="225"/>
        <v>0</v>
      </c>
      <c r="DT114" s="107">
        <f t="shared" si="226"/>
        <v>0</v>
      </c>
      <c r="DU114" s="107">
        <f t="shared" si="227"/>
        <v>0</v>
      </c>
      <c r="DV114" s="107">
        <f t="shared" si="228"/>
        <v>0</v>
      </c>
      <c r="DW114" s="107">
        <f t="shared" si="229"/>
        <v>0</v>
      </c>
      <c r="DX114" s="107">
        <f t="shared" si="230"/>
        <v>0</v>
      </c>
      <c r="DY114" s="107">
        <f t="shared" si="231"/>
        <v>0</v>
      </c>
      <c r="DZ114" s="107">
        <f t="shared" si="211"/>
        <v>0</v>
      </c>
      <c r="EA114" s="107">
        <f t="shared" si="212"/>
        <v>0</v>
      </c>
      <c r="EB114" s="107">
        <f t="shared" si="213"/>
        <v>0</v>
      </c>
      <c r="EC114" s="107">
        <f t="shared" si="214"/>
        <v>0</v>
      </c>
      <c r="ED114" s="107">
        <f t="shared" si="215"/>
        <v>0</v>
      </c>
      <c r="EE114" s="107">
        <f t="shared" si="218"/>
        <v>0</v>
      </c>
      <c r="EF114" s="107">
        <f t="shared" si="219"/>
        <v>0</v>
      </c>
      <c r="EG114" s="107">
        <f t="shared" si="220"/>
        <v>0</v>
      </c>
      <c r="EH114" s="107">
        <f t="shared" si="244"/>
        <v>0</v>
      </c>
      <c r="EI114" s="107">
        <f t="shared" si="244"/>
        <v>0</v>
      </c>
      <c r="EJ114" s="107">
        <f t="shared" si="244"/>
        <v>0</v>
      </c>
      <c r="EK114" s="107">
        <f t="shared" si="244"/>
        <v>0</v>
      </c>
      <c r="EL114" s="107">
        <f t="shared" si="244"/>
        <v>0</v>
      </c>
      <c r="EM114" s="107">
        <f t="shared" si="243"/>
        <v>0</v>
      </c>
      <c r="EN114" s="107">
        <f t="shared" si="243"/>
        <v>0</v>
      </c>
      <c r="EO114" s="107">
        <f t="shared" si="243"/>
        <v>0</v>
      </c>
      <c r="EP114" s="107">
        <f t="shared" si="243"/>
        <v>0</v>
      </c>
      <c r="EQ114" s="107">
        <f t="shared" si="243"/>
        <v>0</v>
      </c>
    </row>
    <row r="115" spans="2:147" x14ac:dyDescent="0.2">
      <c r="B115" s="126">
        <f t="shared" si="168"/>
        <v>1</v>
      </c>
      <c r="C115" s="126" t="str">
        <f t="shared" ca="1" si="176"/>
        <v/>
      </c>
      <c r="D115" s="126" t="str">
        <f t="shared" ca="1" si="169"/>
        <v/>
      </c>
      <c r="E115" s="126"/>
      <c r="F115" s="127" t="str">
        <f ca="1">OFFSET(prihlasky!$H$1,$CB115,0)</f>
        <v/>
      </c>
      <c r="G115" s="127" t="str">
        <f ca="1">IF(OFFSET(prihlasky!$B$1,$CB115,0)="","",(OFFSET(prihlasky!$B$1,$CB115,0)))</f>
        <v/>
      </c>
      <c r="H115" s="127">
        <f ca="1">OFFSET(prihlasky!$I$1,$CB115,0)</f>
        <v>0</v>
      </c>
      <c r="I115" s="127" t="str">
        <f ca="1">UPPER(OFFSET(prihlasky!$A$1,$CB115,0))</f>
        <v/>
      </c>
      <c r="J115" s="127">
        <f t="shared" si="170"/>
        <v>0</v>
      </c>
      <c r="K115" s="159">
        <f t="shared" si="194"/>
        <v>0</v>
      </c>
      <c r="L115" s="131">
        <f t="shared" ca="1" si="171"/>
        <v>0</v>
      </c>
      <c r="M115" s="130" t="str">
        <f ca="1">IF(OR(K115=0,ISERROR(MATCH(I115,TKoef!E:E,0))),"",MATCH(I115,TKoef!E:E,0)-1)</f>
        <v/>
      </c>
      <c r="N115" s="129" t="str">
        <f ca="1">IF(M115="","",OFFSET(TKoef!$B$1,M115,0))</f>
        <v/>
      </c>
      <c r="O115" s="22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  <c r="BD115" s="197"/>
      <c r="BE115" s="197"/>
      <c r="BF115" s="197"/>
      <c r="BG115" s="197"/>
      <c r="BH115" s="197"/>
      <c r="BI115" s="197"/>
      <c r="BJ115" s="197"/>
      <c r="BK115" s="197"/>
      <c r="BL115" s="197"/>
      <c r="BM115" s="197"/>
      <c r="BN115" s="61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71">
        <f t="shared" si="172"/>
        <v>0</v>
      </c>
      <c r="BZ115" s="26">
        <f t="shared" si="173"/>
        <v>0</v>
      </c>
      <c r="CB115" s="39">
        <v>107</v>
      </c>
      <c r="CC115" s="16">
        <f t="shared" si="195"/>
        <v>0</v>
      </c>
      <c r="CD115" s="51">
        <f t="shared" ca="1" si="245"/>
        <v>0</v>
      </c>
      <c r="CE115" s="51">
        <f t="shared" ca="1" si="245"/>
        <v>0</v>
      </c>
      <c r="CF115" s="51">
        <f t="shared" ca="1" si="245"/>
        <v>0</v>
      </c>
      <c r="CG115" s="51">
        <f t="shared" ca="1" si="174"/>
        <v>0</v>
      </c>
      <c r="CH115" s="51"/>
      <c r="CI115" s="195">
        <f t="shared" si="177"/>
        <v>0</v>
      </c>
      <c r="CJ115" s="195">
        <f t="shared" si="177"/>
        <v>0</v>
      </c>
      <c r="CK115" s="195">
        <f t="shared" si="177"/>
        <v>0</v>
      </c>
      <c r="CL115" s="195">
        <f t="shared" si="177"/>
        <v>0</v>
      </c>
      <c r="CM115" s="195">
        <f t="shared" si="177"/>
        <v>0</v>
      </c>
      <c r="CN115" s="195">
        <f t="shared" si="175"/>
        <v>0</v>
      </c>
      <c r="CO115" s="195">
        <f t="shared" si="175"/>
        <v>0</v>
      </c>
      <c r="CP115" s="195">
        <f t="shared" si="175"/>
        <v>0</v>
      </c>
      <c r="CQ115" s="195">
        <f t="shared" si="175"/>
        <v>0</v>
      </c>
      <c r="CR115" s="195">
        <f t="shared" si="175"/>
        <v>0</v>
      </c>
      <c r="CT115" s="107">
        <f t="shared" si="246"/>
        <v>0</v>
      </c>
      <c r="CU115" s="107">
        <f t="shared" si="247"/>
        <v>0</v>
      </c>
      <c r="CV115" s="107">
        <f t="shared" si="248"/>
        <v>0</v>
      </c>
      <c r="CW115" s="107">
        <f t="shared" si="232"/>
        <v>0</v>
      </c>
      <c r="CX115" s="107">
        <f t="shared" si="233"/>
        <v>0</v>
      </c>
      <c r="CY115" s="107">
        <f t="shared" si="234"/>
        <v>0</v>
      </c>
      <c r="CZ115" s="107">
        <f t="shared" si="235"/>
        <v>0</v>
      </c>
      <c r="DA115" s="107">
        <f t="shared" si="236"/>
        <v>0</v>
      </c>
      <c r="DB115" s="107">
        <f t="shared" si="237"/>
        <v>0</v>
      </c>
      <c r="DC115" s="107">
        <f t="shared" si="238"/>
        <v>0</v>
      </c>
      <c r="DD115" s="107">
        <f t="shared" si="239"/>
        <v>0</v>
      </c>
      <c r="DE115" s="107">
        <f t="shared" si="240"/>
        <v>0</v>
      </c>
      <c r="DF115" s="107">
        <f t="shared" si="241"/>
        <v>0</v>
      </c>
      <c r="DG115" s="107">
        <f t="shared" si="242"/>
        <v>0</v>
      </c>
      <c r="DH115" s="107">
        <f t="shared" si="216"/>
        <v>0</v>
      </c>
      <c r="DI115" s="107">
        <f t="shared" si="217"/>
        <v>0</v>
      </c>
      <c r="DJ115" s="107">
        <f t="shared" si="199"/>
        <v>0</v>
      </c>
      <c r="DK115" s="107">
        <f t="shared" si="200"/>
        <v>0</v>
      </c>
      <c r="DL115" s="107">
        <f t="shared" si="201"/>
        <v>0</v>
      </c>
      <c r="DM115" s="107">
        <f t="shared" si="196"/>
        <v>0</v>
      </c>
      <c r="DN115" s="107">
        <f t="shared" si="197"/>
        <v>0</v>
      </c>
      <c r="DO115" s="107">
        <f t="shared" si="221"/>
        <v>0</v>
      </c>
      <c r="DP115" s="107">
        <f t="shared" si="222"/>
        <v>0</v>
      </c>
      <c r="DQ115" s="107">
        <f t="shared" si="223"/>
        <v>0</v>
      </c>
      <c r="DR115" s="107">
        <f t="shared" si="224"/>
        <v>0</v>
      </c>
      <c r="DS115" s="107">
        <f t="shared" si="225"/>
        <v>0</v>
      </c>
      <c r="DT115" s="107">
        <f t="shared" si="226"/>
        <v>0</v>
      </c>
      <c r="DU115" s="107">
        <f t="shared" si="227"/>
        <v>0</v>
      </c>
      <c r="DV115" s="107">
        <f t="shared" si="228"/>
        <v>0</v>
      </c>
      <c r="DW115" s="107">
        <f t="shared" si="229"/>
        <v>0</v>
      </c>
      <c r="DX115" s="107">
        <f t="shared" si="230"/>
        <v>0</v>
      </c>
      <c r="DY115" s="107">
        <f t="shared" si="231"/>
        <v>0</v>
      </c>
      <c r="DZ115" s="107">
        <f t="shared" si="211"/>
        <v>0</v>
      </c>
      <c r="EA115" s="107">
        <f t="shared" si="212"/>
        <v>0</v>
      </c>
      <c r="EB115" s="107">
        <f t="shared" si="213"/>
        <v>0</v>
      </c>
      <c r="EC115" s="107">
        <f t="shared" si="214"/>
        <v>0</v>
      </c>
      <c r="ED115" s="107">
        <f t="shared" si="215"/>
        <v>0</v>
      </c>
      <c r="EE115" s="107">
        <f t="shared" si="218"/>
        <v>0</v>
      </c>
      <c r="EF115" s="107">
        <f t="shared" si="219"/>
        <v>0</v>
      </c>
      <c r="EG115" s="107">
        <f t="shared" si="220"/>
        <v>0</v>
      </c>
      <c r="EH115" s="107">
        <f t="shared" si="244"/>
        <v>0</v>
      </c>
      <c r="EI115" s="107">
        <f t="shared" si="244"/>
        <v>0</v>
      </c>
      <c r="EJ115" s="107">
        <f t="shared" si="244"/>
        <v>0</v>
      </c>
      <c r="EK115" s="107">
        <f t="shared" si="244"/>
        <v>0</v>
      </c>
      <c r="EL115" s="107">
        <f t="shared" si="244"/>
        <v>0</v>
      </c>
      <c r="EM115" s="107">
        <f t="shared" si="243"/>
        <v>0</v>
      </c>
      <c r="EN115" s="107">
        <f t="shared" si="243"/>
        <v>0</v>
      </c>
      <c r="EO115" s="107">
        <f t="shared" si="243"/>
        <v>0</v>
      </c>
      <c r="EP115" s="107">
        <f t="shared" si="243"/>
        <v>0</v>
      </c>
      <c r="EQ115" s="107">
        <f t="shared" si="243"/>
        <v>0</v>
      </c>
    </row>
    <row r="116" spans="2:147" x14ac:dyDescent="0.2">
      <c r="B116" s="126">
        <f t="shared" si="168"/>
        <v>1</v>
      </c>
      <c r="C116" s="126" t="str">
        <f t="shared" ca="1" si="176"/>
        <v/>
      </c>
      <c r="D116" s="126" t="str">
        <f t="shared" ca="1" si="169"/>
        <v/>
      </c>
      <c r="E116" s="126"/>
      <c r="F116" s="127" t="str">
        <f ca="1">OFFSET(prihlasky!$H$1,$CB116,0)</f>
        <v/>
      </c>
      <c r="G116" s="127" t="str">
        <f ca="1">IF(OFFSET(prihlasky!$B$1,$CB116,0)="","",(OFFSET(prihlasky!$B$1,$CB116,0)))</f>
        <v/>
      </c>
      <c r="H116" s="127">
        <f ca="1">OFFSET(prihlasky!$I$1,$CB116,0)</f>
        <v>0</v>
      </c>
      <c r="I116" s="127" t="str">
        <f ca="1">UPPER(OFFSET(prihlasky!$A$1,$CB116,0))</f>
        <v/>
      </c>
      <c r="J116" s="127">
        <f t="shared" si="170"/>
        <v>0</v>
      </c>
      <c r="K116" s="159">
        <f t="shared" si="194"/>
        <v>0</v>
      </c>
      <c r="L116" s="131">
        <f t="shared" ca="1" si="171"/>
        <v>0</v>
      </c>
      <c r="M116" s="130" t="str">
        <f ca="1">IF(OR(K116=0,ISERROR(MATCH(I116,TKoef!E:E,0))),"",MATCH(I116,TKoef!E:E,0)-1)</f>
        <v/>
      </c>
      <c r="N116" s="129" t="str">
        <f ca="1">IF(M116="","",OFFSET(TKoef!$B$1,M116,0))</f>
        <v/>
      </c>
      <c r="O116" s="22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  <c r="BD116" s="197"/>
      <c r="BE116" s="197"/>
      <c r="BF116" s="197"/>
      <c r="BG116" s="197"/>
      <c r="BH116" s="197"/>
      <c r="BI116" s="197"/>
      <c r="BJ116" s="197"/>
      <c r="BK116" s="197"/>
      <c r="BL116" s="197"/>
      <c r="BM116" s="197"/>
      <c r="BN116" s="61"/>
      <c r="BO116" s="160"/>
      <c r="BP116" s="160"/>
      <c r="BQ116" s="160"/>
      <c r="BR116" s="160"/>
      <c r="BS116" s="160"/>
      <c r="BT116" s="160"/>
      <c r="BU116" s="160"/>
      <c r="BV116" s="160"/>
      <c r="BW116" s="160"/>
      <c r="BX116" s="160"/>
      <c r="BY116" s="71">
        <f t="shared" si="172"/>
        <v>0</v>
      </c>
      <c r="BZ116" s="26">
        <f t="shared" si="173"/>
        <v>0</v>
      </c>
      <c r="CB116" s="39">
        <v>108</v>
      </c>
      <c r="CC116" s="16">
        <f t="shared" si="195"/>
        <v>0</v>
      </c>
      <c r="CD116" s="51">
        <f t="shared" ca="1" si="245"/>
        <v>0</v>
      </c>
      <c r="CE116" s="51">
        <f t="shared" ca="1" si="245"/>
        <v>0</v>
      </c>
      <c r="CF116" s="51">
        <f t="shared" ca="1" si="245"/>
        <v>0</v>
      </c>
      <c r="CG116" s="51">
        <f t="shared" ca="1" si="174"/>
        <v>0</v>
      </c>
      <c r="CH116" s="51"/>
      <c r="CI116" s="195">
        <f t="shared" si="177"/>
        <v>0</v>
      </c>
      <c r="CJ116" s="195">
        <f t="shared" si="177"/>
        <v>0</v>
      </c>
      <c r="CK116" s="195">
        <f t="shared" si="177"/>
        <v>0</v>
      </c>
      <c r="CL116" s="195">
        <f t="shared" si="177"/>
        <v>0</v>
      </c>
      <c r="CM116" s="195">
        <f t="shared" si="177"/>
        <v>0</v>
      </c>
      <c r="CN116" s="195">
        <f t="shared" si="175"/>
        <v>0</v>
      </c>
      <c r="CO116" s="195">
        <f t="shared" si="175"/>
        <v>0</v>
      </c>
      <c r="CP116" s="195">
        <f t="shared" si="175"/>
        <v>0</v>
      </c>
      <c r="CQ116" s="195">
        <f t="shared" si="175"/>
        <v>0</v>
      </c>
      <c r="CR116" s="195">
        <f t="shared" si="175"/>
        <v>0</v>
      </c>
      <c r="CT116" s="107">
        <f t="shared" si="246"/>
        <v>0</v>
      </c>
      <c r="CU116" s="107">
        <f t="shared" si="247"/>
        <v>0</v>
      </c>
      <c r="CV116" s="107">
        <f t="shared" si="248"/>
        <v>0</v>
      </c>
      <c r="CW116" s="107">
        <f t="shared" si="232"/>
        <v>0</v>
      </c>
      <c r="CX116" s="107">
        <f t="shared" si="233"/>
        <v>0</v>
      </c>
      <c r="CY116" s="107">
        <f t="shared" si="234"/>
        <v>0</v>
      </c>
      <c r="CZ116" s="107">
        <f t="shared" si="235"/>
        <v>0</v>
      </c>
      <c r="DA116" s="107">
        <f t="shared" si="236"/>
        <v>0</v>
      </c>
      <c r="DB116" s="107">
        <f t="shared" si="237"/>
        <v>0</v>
      </c>
      <c r="DC116" s="107">
        <f t="shared" si="238"/>
        <v>0</v>
      </c>
      <c r="DD116" s="107">
        <f t="shared" si="239"/>
        <v>0</v>
      </c>
      <c r="DE116" s="107">
        <f t="shared" si="240"/>
        <v>0</v>
      </c>
      <c r="DF116" s="107">
        <f t="shared" si="241"/>
        <v>0</v>
      </c>
      <c r="DG116" s="107">
        <f t="shared" si="242"/>
        <v>0</v>
      </c>
      <c r="DH116" s="107">
        <f t="shared" si="216"/>
        <v>0</v>
      </c>
      <c r="DI116" s="107">
        <f t="shared" si="217"/>
        <v>0</v>
      </c>
      <c r="DJ116" s="107">
        <f t="shared" si="199"/>
        <v>0</v>
      </c>
      <c r="DK116" s="107">
        <f t="shared" si="200"/>
        <v>0</v>
      </c>
      <c r="DL116" s="107">
        <f t="shared" si="201"/>
        <v>0</v>
      </c>
      <c r="DM116" s="107">
        <f t="shared" si="196"/>
        <v>0</v>
      </c>
      <c r="DN116" s="107">
        <f t="shared" si="197"/>
        <v>0</v>
      </c>
      <c r="DO116" s="107">
        <f t="shared" si="221"/>
        <v>0</v>
      </c>
      <c r="DP116" s="107">
        <f t="shared" si="222"/>
        <v>0</v>
      </c>
      <c r="DQ116" s="107">
        <f t="shared" si="223"/>
        <v>0</v>
      </c>
      <c r="DR116" s="107">
        <f t="shared" si="224"/>
        <v>0</v>
      </c>
      <c r="DS116" s="107">
        <f t="shared" si="225"/>
        <v>0</v>
      </c>
      <c r="DT116" s="107">
        <f t="shared" si="226"/>
        <v>0</v>
      </c>
      <c r="DU116" s="107">
        <f t="shared" si="227"/>
        <v>0</v>
      </c>
      <c r="DV116" s="107">
        <f t="shared" si="228"/>
        <v>0</v>
      </c>
      <c r="DW116" s="107">
        <f t="shared" si="229"/>
        <v>0</v>
      </c>
      <c r="DX116" s="107">
        <f t="shared" si="230"/>
        <v>0</v>
      </c>
      <c r="DY116" s="107">
        <f t="shared" si="231"/>
        <v>0</v>
      </c>
      <c r="DZ116" s="107">
        <f t="shared" si="211"/>
        <v>0</v>
      </c>
      <c r="EA116" s="107">
        <f t="shared" si="212"/>
        <v>0</v>
      </c>
      <c r="EB116" s="107">
        <f t="shared" si="213"/>
        <v>0</v>
      </c>
      <c r="EC116" s="107">
        <f t="shared" si="214"/>
        <v>0</v>
      </c>
      <c r="ED116" s="107">
        <f t="shared" si="215"/>
        <v>0</v>
      </c>
      <c r="EE116" s="107">
        <f t="shared" si="218"/>
        <v>0</v>
      </c>
      <c r="EF116" s="107">
        <f t="shared" si="219"/>
        <v>0</v>
      </c>
      <c r="EG116" s="107">
        <f t="shared" si="220"/>
        <v>0</v>
      </c>
      <c r="EH116" s="107">
        <f t="shared" si="244"/>
        <v>0</v>
      </c>
      <c r="EI116" s="107">
        <f t="shared" si="244"/>
        <v>0</v>
      </c>
      <c r="EJ116" s="107">
        <f t="shared" si="244"/>
        <v>0</v>
      </c>
      <c r="EK116" s="107">
        <f t="shared" si="244"/>
        <v>0</v>
      </c>
      <c r="EL116" s="107">
        <f t="shared" si="244"/>
        <v>0</v>
      </c>
      <c r="EM116" s="107">
        <f t="shared" si="243"/>
        <v>0</v>
      </c>
      <c r="EN116" s="107">
        <f t="shared" si="243"/>
        <v>0</v>
      </c>
      <c r="EO116" s="107">
        <f t="shared" si="243"/>
        <v>0</v>
      </c>
      <c r="EP116" s="107">
        <f t="shared" si="243"/>
        <v>0</v>
      </c>
      <c r="EQ116" s="107">
        <f t="shared" si="243"/>
        <v>0</v>
      </c>
    </row>
    <row r="117" spans="2:147" x14ac:dyDescent="0.2">
      <c r="B117" s="126">
        <f t="shared" si="168"/>
        <v>1</v>
      </c>
      <c r="C117" s="126" t="str">
        <f t="shared" ca="1" si="176"/>
        <v/>
      </c>
      <c r="D117" s="126" t="str">
        <f t="shared" ca="1" si="169"/>
        <v/>
      </c>
      <c r="E117" s="126"/>
      <c r="F117" s="127" t="str">
        <f ca="1">OFFSET(prihlasky!$H$1,$CB117,0)</f>
        <v/>
      </c>
      <c r="G117" s="127" t="str">
        <f ca="1">IF(OFFSET(prihlasky!$B$1,$CB117,0)="","",(OFFSET(prihlasky!$B$1,$CB117,0)))</f>
        <v/>
      </c>
      <c r="H117" s="127">
        <f ca="1">OFFSET(prihlasky!$I$1,$CB117,0)</f>
        <v>0</v>
      </c>
      <c r="I117" s="127" t="str">
        <f ca="1">UPPER(OFFSET(prihlasky!$A$1,$CB117,0))</f>
        <v/>
      </c>
      <c r="J117" s="127">
        <f t="shared" si="170"/>
        <v>0</v>
      </c>
      <c r="K117" s="159">
        <f t="shared" si="194"/>
        <v>0</v>
      </c>
      <c r="L117" s="131">
        <f t="shared" ca="1" si="171"/>
        <v>0</v>
      </c>
      <c r="M117" s="130" t="str">
        <f ca="1">IF(OR(K117=0,ISERROR(MATCH(I117,TKoef!E:E,0))),"",MATCH(I117,TKoef!E:E,0)-1)</f>
        <v/>
      </c>
      <c r="N117" s="129" t="str">
        <f ca="1">IF(M117="","",OFFSET(TKoef!$B$1,M117,0))</f>
        <v/>
      </c>
      <c r="O117" s="22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  <c r="BD117" s="197"/>
      <c r="BE117" s="197"/>
      <c r="BF117" s="197"/>
      <c r="BG117" s="197"/>
      <c r="BH117" s="197"/>
      <c r="BI117" s="197"/>
      <c r="BJ117" s="197"/>
      <c r="BK117" s="197"/>
      <c r="BL117" s="197"/>
      <c r="BM117" s="197"/>
      <c r="BN117" s="61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71">
        <f t="shared" si="172"/>
        <v>0</v>
      </c>
      <c r="BZ117" s="26">
        <f t="shared" si="173"/>
        <v>0</v>
      </c>
      <c r="CB117" s="39">
        <v>109</v>
      </c>
      <c r="CC117" s="16">
        <f t="shared" si="195"/>
        <v>0</v>
      </c>
      <c r="CD117" s="51">
        <f t="shared" ca="1" si="245"/>
        <v>0</v>
      </c>
      <c r="CE117" s="51">
        <f t="shared" ca="1" si="245"/>
        <v>0</v>
      </c>
      <c r="CF117" s="51">
        <f t="shared" ca="1" si="245"/>
        <v>0</v>
      </c>
      <c r="CG117" s="51">
        <f t="shared" ca="1" si="174"/>
        <v>0</v>
      </c>
      <c r="CH117" s="51"/>
      <c r="CI117" s="195">
        <f t="shared" si="177"/>
        <v>0</v>
      </c>
      <c r="CJ117" s="195">
        <f t="shared" si="177"/>
        <v>0</v>
      </c>
      <c r="CK117" s="195">
        <f t="shared" si="177"/>
        <v>0</v>
      </c>
      <c r="CL117" s="195">
        <f t="shared" si="177"/>
        <v>0</v>
      </c>
      <c r="CM117" s="195">
        <f t="shared" si="177"/>
        <v>0</v>
      </c>
      <c r="CN117" s="195">
        <f t="shared" si="175"/>
        <v>0</v>
      </c>
      <c r="CO117" s="195">
        <f t="shared" si="175"/>
        <v>0</v>
      </c>
      <c r="CP117" s="195">
        <f t="shared" si="175"/>
        <v>0</v>
      </c>
      <c r="CQ117" s="195">
        <f t="shared" si="175"/>
        <v>0</v>
      </c>
      <c r="CR117" s="195">
        <f t="shared" si="175"/>
        <v>0</v>
      </c>
      <c r="CT117" s="107">
        <f t="shared" si="246"/>
        <v>0</v>
      </c>
      <c r="CU117" s="107">
        <f t="shared" si="247"/>
        <v>0</v>
      </c>
      <c r="CV117" s="107">
        <f t="shared" si="248"/>
        <v>0</v>
      </c>
      <c r="CW117" s="107">
        <f t="shared" si="232"/>
        <v>0</v>
      </c>
      <c r="CX117" s="107">
        <f t="shared" si="233"/>
        <v>0</v>
      </c>
      <c r="CY117" s="107">
        <f t="shared" si="234"/>
        <v>0</v>
      </c>
      <c r="CZ117" s="107">
        <f t="shared" si="235"/>
        <v>0</v>
      </c>
      <c r="DA117" s="107">
        <f t="shared" si="236"/>
        <v>0</v>
      </c>
      <c r="DB117" s="107">
        <f t="shared" si="237"/>
        <v>0</v>
      </c>
      <c r="DC117" s="107">
        <f t="shared" si="238"/>
        <v>0</v>
      </c>
      <c r="DD117" s="107">
        <f t="shared" si="239"/>
        <v>0</v>
      </c>
      <c r="DE117" s="107">
        <f t="shared" si="240"/>
        <v>0</v>
      </c>
      <c r="DF117" s="107">
        <f t="shared" si="241"/>
        <v>0</v>
      </c>
      <c r="DG117" s="107">
        <f t="shared" si="242"/>
        <v>0</v>
      </c>
      <c r="DH117" s="107">
        <f t="shared" si="216"/>
        <v>0</v>
      </c>
      <c r="DI117" s="107">
        <f t="shared" si="217"/>
        <v>0</v>
      </c>
      <c r="DJ117" s="107">
        <f t="shared" si="199"/>
        <v>0</v>
      </c>
      <c r="DK117" s="107">
        <f t="shared" si="200"/>
        <v>0</v>
      </c>
      <c r="DL117" s="107">
        <f t="shared" si="201"/>
        <v>0</v>
      </c>
      <c r="DM117" s="107">
        <f t="shared" si="196"/>
        <v>0</v>
      </c>
      <c r="DN117" s="107">
        <f t="shared" si="197"/>
        <v>0</v>
      </c>
      <c r="DO117" s="107">
        <f t="shared" si="221"/>
        <v>0</v>
      </c>
      <c r="DP117" s="107">
        <f t="shared" si="222"/>
        <v>0</v>
      </c>
      <c r="DQ117" s="107">
        <f t="shared" si="223"/>
        <v>0</v>
      </c>
      <c r="DR117" s="107">
        <f t="shared" si="224"/>
        <v>0</v>
      </c>
      <c r="DS117" s="107">
        <f t="shared" si="225"/>
        <v>0</v>
      </c>
      <c r="DT117" s="107">
        <f t="shared" si="226"/>
        <v>0</v>
      </c>
      <c r="DU117" s="107">
        <f t="shared" si="227"/>
        <v>0</v>
      </c>
      <c r="DV117" s="107">
        <f t="shared" si="228"/>
        <v>0</v>
      </c>
      <c r="DW117" s="107">
        <f t="shared" si="229"/>
        <v>0</v>
      </c>
      <c r="DX117" s="107">
        <f t="shared" si="230"/>
        <v>0</v>
      </c>
      <c r="DY117" s="107">
        <f t="shared" si="231"/>
        <v>0</v>
      </c>
      <c r="DZ117" s="107">
        <f t="shared" si="211"/>
        <v>0</v>
      </c>
      <c r="EA117" s="107">
        <f t="shared" si="212"/>
        <v>0</v>
      </c>
      <c r="EB117" s="107">
        <f t="shared" si="213"/>
        <v>0</v>
      </c>
      <c r="EC117" s="107">
        <f t="shared" si="214"/>
        <v>0</v>
      </c>
      <c r="ED117" s="107">
        <f t="shared" si="215"/>
        <v>0</v>
      </c>
      <c r="EE117" s="107">
        <f t="shared" si="218"/>
        <v>0</v>
      </c>
      <c r="EF117" s="107">
        <f t="shared" si="219"/>
        <v>0</v>
      </c>
      <c r="EG117" s="107">
        <f t="shared" si="220"/>
        <v>0</v>
      </c>
      <c r="EH117" s="107">
        <f t="shared" si="244"/>
        <v>0</v>
      </c>
      <c r="EI117" s="107">
        <f t="shared" si="244"/>
        <v>0</v>
      </c>
      <c r="EJ117" s="107">
        <f t="shared" si="244"/>
        <v>0</v>
      </c>
      <c r="EK117" s="107">
        <f t="shared" si="244"/>
        <v>0</v>
      </c>
      <c r="EL117" s="107">
        <f t="shared" si="244"/>
        <v>0</v>
      </c>
      <c r="EM117" s="107">
        <f t="shared" si="243"/>
        <v>0</v>
      </c>
      <c r="EN117" s="107">
        <f t="shared" si="243"/>
        <v>0</v>
      </c>
      <c r="EO117" s="107">
        <f t="shared" si="243"/>
        <v>0</v>
      </c>
      <c r="EP117" s="107">
        <f t="shared" si="243"/>
        <v>0</v>
      </c>
      <c r="EQ117" s="107">
        <f t="shared" si="243"/>
        <v>0</v>
      </c>
    </row>
    <row r="118" spans="2:147" x14ac:dyDescent="0.2">
      <c r="B118" s="126">
        <f t="shared" si="168"/>
        <v>1</v>
      </c>
      <c r="C118" s="126" t="str">
        <f t="shared" ca="1" si="176"/>
        <v/>
      </c>
      <c r="D118" s="126" t="str">
        <f t="shared" ca="1" si="169"/>
        <v/>
      </c>
      <c r="E118" s="126"/>
      <c r="F118" s="127" t="str">
        <f ca="1">OFFSET(prihlasky!$H$1,$CB118,0)</f>
        <v/>
      </c>
      <c r="G118" s="127" t="str">
        <f ca="1">IF(OFFSET(prihlasky!$B$1,$CB118,0)="","",(OFFSET(prihlasky!$B$1,$CB118,0)))</f>
        <v/>
      </c>
      <c r="H118" s="127">
        <f ca="1">OFFSET(prihlasky!$I$1,$CB118,0)</f>
        <v>0</v>
      </c>
      <c r="I118" s="127" t="str">
        <f ca="1">UPPER(OFFSET(prihlasky!$A$1,$CB118,0))</f>
        <v/>
      </c>
      <c r="J118" s="127">
        <f t="shared" si="170"/>
        <v>0</v>
      </c>
      <c r="K118" s="159">
        <f t="shared" si="194"/>
        <v>0</v>
      </c>
      <c r="L118" s="131">
        <f t="shared" ca="1" si="171"/>
        <v>0</v>
      </c>
      <c r="M118" s="130" t="str">
        <f ca="1">IF(OR(K118=0,ISERROR(MATCH(I118,TKoef!E:E,0))),"",MATCH(I118,TKoef!E:E,0)-1)</f>
        <v/>
      </c>
      <c r="N118" s="129" t="str">
        <f ca="1">IF(M118="","",OFFSET(TKoef!$B$1,M118,0))</f>
        <v/>
      </c>
      <c r="O118" s="22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  <c r="BD118" s="197"/>
      <c r="BE118" s="197"/>
      <c r="BF118" s="197"/>
      <c r="BG118" s="197"/>
      <c r="BH118" s="197"/>
      <c r="BI118" s="197"/>
      <c r="BJ118" s="197"/>
      <c r="BK118" s="197"/>
      <c r="BL118" s="197"/>
      <c r="BM118" s="197"/>
      <c r="BN118" s="61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71">
        <f t="shared" si="172"/>
        <v>0</v>
      </c>
      <c r="BZ118" s="26">
        <f t="shared" si="173"/>
        <v>0</v>
      </c>
      <c r="CB118" s="39">
        <v>110</v>
      </c>
      <c r="CC118" s="16">
        <f t="shared" si="195"/>
        <v>0</v>
      </c>
      <c r="CD118" s="51">
        <f t="shared" ca="1" si="245"/>
        <v>0</v>
      </c>
      <c r="CE118" s="51">
        <f t="shared" ca="1" si="245"/>
        <v>0</v>
      </c>
      <c r="CF118" s="51">
        <f t="shared" ca="1" si="245"/>
        <v>0</v>
      </c>
      <c r="CG118" s="51">
        <f t="shared" ca="1" si="174"/>
        <v>0</v>
      </c>
      <c r="CH118" s="51"/>
      <c r="CI118" s="195">
        <f t="shared" si="177"/>
        <v>0</v>
      </c>
      <c r="CJ118" s="195">
        <f t="shared" si="177"/>
        <v>0</v>
      </c>
      <c r="CK118" s="195">
        <f t="shared" si="177"/>
        <v>0</v>
      </c>
      <c r="CL118" s="195">
        <f t="shared" si="177"/>
        <v>0</v>
      </c>
      <c r="CM118" s="195">
        <f t="shared" si="177"/>
        <v>0</v>
      </c>
      <c r="CN118" s="195">
        <f t="shared" si="175"/>
        <v>0</v>
      </c>
      <c r="CO118" s="195">
        <f t="shared" si="175"/>
        <v>0</v>
      </c>
      <c r="CP118" s="195">
        <f t="shared" si="175"/>
        <v>0</v>
      </c>
      <c r="CQ118" s="195">
        <f t="shared" si="175"/>
        <v>0</v>
      </c>
      <c r="CR118" s="195">
        <f t="shared" si="175"/>
        <v>0</v>
      </c>
      <c r="CT118" s="107">
        <f t="shared" si="246"/>
        <v>0</v>
      </c>
      <c r="CU118" s="107">
        <f t="shared" si="247"/>
        <v>0</v>
      </c>
      <c r="CV118" s="107">
        <f t="shared" si="248"/>
        <v>0</v>
      </c>
      <c r="CW118" s="107">
        <f t="shared" si="232"/>
        <v>0</v>
      </c>
      <c r="CX118" s="107">
        <f t="shared" si="233"/>
        <v>0</v>
      </c>
      <c r="CY118" s="107">
        <f t="shared" si="234"/>
        <v>0</v>
      </c>
      <c r="CZ118" s="107">
        <f t="shared" si="235"/>
        <v>0</v>
      </c>
      <c r="DA118" s="107">
        <f t="shared" si="236"/>
        <v>0</v>
      </c>
      <c r="DB118" s="107">
        <f t="shared" si="237"/>
        <v>0</v>
      </c>
      <c r="DC118" s="107">
        <f t="shared" si="238"/>
        <v>0</v>
      </c>
      <c r="DD118" s="107">
        <f t="shared" si="239"/>
        <v>0</v>
      </c>
      <c r="DE118" s="107">
        <f t="shared" si="240"/>
        <v>0</v>
      </c>
      <c r="DF118" s="107">
        <f t="shared" si="241"/>
        <v>0</v>
      </c>
      <c r="DG118" s="107">
        <f t="shared" si="242"/>
        <v>0</v>
      </c>
      <c r="DH118" s="107">
        <f t="shared" si="216"/>
        <v>0</v>
      </c>
      <c r="DI118" s="107">
        <f t="shared" si="217"/>
        <v>0</v>
      </c>
      <c r="DJ118" s="107">
        <f t="shared" si="199"/>
        <v>0</v>
      </c>
      <c r="DK118" s="107">
        <f t="shared" si="200"/>
        <v>0</v>
      </c>
      <c r="DL118" s="107">
        <f t="shared" si="201"/>
        <v>0</v>
      </c>
      <c r="DM118" s="107">
        <f t="shared" si="196"/>
        <v>0</v>
      </c>
      <c r="DN118" s="107">
        <f t="shared" si="197"/>
        <v>0</v>
      </c>
      <c r="DO118" s="107">
        <f t="shared" si="221"/>
        <v>0</v>
      </c>
      <c r="DP118" s="107">
        <f t="shared" si="222"/>
        <v>0</v>
      </c>
      <c r="DQ118" s="107">
        <f t="shared" ref="DQ118:DQ128" si="249">IF(AND(AM$7&lt;&gt;"",AM$7=AM118),1,0)</f>
        <v>0</v>
      </c>
      <c r="DR118" s="107">
        <f t="shared" ref="DR118:DR128" si="250">IF(AND(AN$7&lt;&gt;"",AN$7=AN118),1,0)</f>
        <v>0</v>
      </c>
      <c r="DS118" s="107">
        <f t="shared" ref="DS118:DS128" si="251">IF(AND(AO$7&lt;&gt;"",AO$7=AO118),1,0)</f>
        <v>0</v>
      </c>
      <c r="DT118" s="107">
        <f t="shared" ref="DT118:DT128" si="252">IF(AND(AP$7&lt;&gt;"",AP$7=AP118),1,0)</f>
        <v>0</v>
      </c>
      <c r="DU118" s="107">
        <f t="shared" ref="DU118:DU128" si="253">IF(AND(AQ$7&lt;&gt;"",AQ$7=AQ118),1,0)</f>
        <v>0</v>
      </c>
      <c r="DV118" s="107">
        <f t="shared" ref="DV118:DV128" si="254">IF(AND(AR$7&lt;&gt;"",AR$7=AR118),1,0)</f>
        <v>0</v>
      </c>
      <c r="DW118" s="107">
        <f t="shared" ref="DW118:DW128" si="255">IF(AND(AS$7&lt;&gt;"",AS$7=AS118),1,0)</f>
        <v>0</v>
      </c>
      <c r="DX118" s="107">
        <f t="shared" si="230"/>
        <v>0</v>
      </c>
      <c r="DY118" s="107">
        <f t="shared" si="231"/>
        <v>0</v>
      </c>
      <c r="DZ118" s="107">
        <f t="shared" si="211"/>
        <v>0</v>
      </c>
      <c r="EA118" s="107">
        <f t="shared" si="212"/>
        <v>0</v>
      </c>
      <c r="EB118" s="107">
        <f t="shared" si="213"/>
        <v>0</v>
      </c>
      <c r="EC118" s="107">
        <f t="shared" si="214"/>
        <v>0</v>
      </c>
      <c r="ED118" s="107">
        <f t="shared" si="215"/>
        <v>0</v>
      </c>
      <c r="EE118" s="107">
        <f t="shared" si="218"/>
        <v>0</v>
      </c>
      <c r="EF118" s="107">
        <f t="shared" si="219"/>
        <v>0</v>
      </c>
      <c r="EG118" s="107">
        <f t="shared" si="220"/>
        <v>0</v>
      </c>
      <c r="EH118" s="107">
        <f t="shared" si="244"/>
        <v>0</v>
      </c>
      <c r="EI118" s="107">
        <f t="shared" si="244"/>
        <v>0</v>
      </c>
      <c r="EJ118" s="107">
        <f t="shared" si="244"/>
        <v>0</v>
      </c>
      <c r="EK118" s="107">
        <f t="shared" si="244"/>
        <v>0</v>
      </c>
      <c r="EL118" s="107">
        <f t="shared" si="244"/>
        <v>0</v>
      </c>
      <c r="EM118" s="107">
        <f t="shared" si="243"/>
        <v>0</v>
      </c>
      <c r="EN118" s="107">
        <f t="shared" si="243"/>
        <v>0</v>
      </c>
      <c r="EO118" s="107">
        <f t="shared" si="243"/>
        <v>0</v>
      </c>
      <c r="EP118" s="107">
        <f t="shared" si="243"/>
        <v>0</v>
      </c>
      <c r="EQ118" s="107">
        <f t="shared" si="243"/>
        <v>0</v>
      </c>
    </row>
    <row r="119" spans="2:147" x14ac:dyDescent="0.2">
      <c r="B119" s="126">
        <f t="shared" si="168"/>
        <v>1</v>
      </c>
      <c r="C119" s="126" t="str">
        <f t="shared" ca="1" si="176"/>
        <v/>
      </c>
      <c r="D119" s="126" t="str">
        <f t="shared" ca="1" si="169"/>
        <v/>
      </c>
      <c r="E119" s="126"/>
      <c r="F119" s="127" t="str">
        <f ca="1">OFFSET(prihlasky!$H$1,$CB119,0)</f>
        <v/>
      </c>
      <c r="G119" s="127" t="str">
        <f ca="1">IF(OFFSET(prihlasky!$B$1,$CB119,0)="","",(OFFSET(prihlasky!$B$1,$CB119,0)))</f>
        <v/>
      </c>
      <c r="H119" s="127">
        <f ca="1">OFFSET(prihlasky!$I$1,$CB119,0)</f>
        <v>0</v>
      </c>
      <c r="I119" s="127" t="str">
        <f ca="1">UPPER(OFFSET(prihlasky!$A$1,$CB119,0))</f>
        <v/>
      </c>
      <c r="J119" s="127">
        <f t="shared" si="170"/>
        <v>0</v>
      </c>
      <c r="K119" s="159">
        <f t="shared" si="194"/>
        <v>0</v>
      </c>
      <c r="L119" s="131">
        <f t="shared" ca="1" si="171"/>
        <v>0</v>
      </c>
      <c r="M119" s="130" t="str">
        <f ca="1">IF(OR(K119=0,ISERROR(MATCH(I119,TKoef!E:E,0))),"",MATCH(I119,TKoef!E:E,0)-1)</f>
        <v/>
      </c>
      <c r="N119" s="129" t="str">
        <f ca="1">IF(M119="","",OFFSET(TKoef!$B$1,M119,0))</f>
        <v/>
      </c>
      <c r="O119" s="22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  <c r="BD119" s="197"/>
      <c r="BE119" s="197"/>
      <c r="BF119" s="197"/>
      <c r="BG119" s="197"/>
      <c r="BH119" s="197"/>
      <c r="BI119" s="197"/>
      <c r="BJ119" s="197"/>
      <c r="BK119" s="197"/>
      <c r="BL119" s="197"/>
      <c r="BM119" s="197"/>
      <c r="BN119" s="61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71">
        <f t="shared" si="172"/>
        <v>0</v>
      </c>
      <c r="BZ119" s="26">
        <f t="shared" si="173"/>
        <v>0</v>
      </c>
      <c r="CB119" s="39">
        <v>111</v>
      </c>
      <c r="CC119" s="16">
        <f t="shared" si="195"/>
        <v>0</v>
      </c>
      <c r="CD119" s="51">
        <f t="shared" ca="1" si="245"/>
        <v>0</v>
      </c>
      <c r="CE119" s="51">
        <f t="shared" ca="1" si="245"/>
        <v>0</v>
      </c>
      <c r="CF119" s="51">
        <f t="shared" ca="1" si="245"/>
        <v>0</v>
      </c>
      <c r="CG119" s="51">
        <f t="shared" ca="1" si="174"/>
        <v>0</v>
      </c>
      <c r="CH119" s="51"/>
      <c r="CI119" s="195">
        <f t="shared" si="177"/>
        <v>0</v>
      </c>
      <c r="CJ119" s="195">
        <f t="shared" si="177"/>
        <v>0</v>
      </c>
      <c r="CK119" s="195">
        <f t="shared" si="177"/>
        <v>0</v>
      </c>
      <c r="CL119" s="195">
        <f t="shared" si="177"/>
        <v>0</v>
      </c>
      <c r="CM119" s="195">
        <f t="shared" si="177"/>
        <v>0</v>
      </c>
      <c r="CN119" s="195">
        <f t="shared" si="175"/>
        <v>0</v>
      </c>
      <c r="CO119" s="195">
        <f t="shared" si="175"/>
        <v>0</v>
      </c>
      <c r="CP119" s="195">
        <f t="shared" si="175"/>
        <v>0</v>
      </c>
      <c r="CQ119" s="195">
        <f t="shared" si="175"/>
        <v>0</v>
      </c>
      <c r="CR119" s="195">
        <f t="shared" si="175"/>
        <v>0</v>
      </c>
      <c r="CT119" s="107">
        <f t="shared" si="246"/>
        <v>0</v>
      </c>
      <c r="CU119" s="107">
        <f t="shared" si="247"/>
        <v>0</v>
      </c>
      <c r="CV119" s="107">
        <f t="shared" si="248"/>
        <v>0</v>
      </c>
      <c r="CW119" s="107">
        <f t="shared" si="232"/>
        <v>0</v>
      </c>
      <c r="CX119" s="107">
        <f t="shared" si="233"/>
        <v>0</v>
      </c>
      <c r="CY119" s="107">
        <f t="shared" si="234"/>
        <v>0</v>
      </c>
      <c r="CZ119" s="107">
        <f t="shared" si="235"/>
        <v>0</v>
      </c>
      <c r="DA119" s="107">
        <f t="shared" si="236"/>
        <v>0</v>
      </c>
      <c r="DB119" s="107">
        <f t="shared" si="237"/>
        <v>0</v>
      </c>
      <c r="DC119" s="107">
        <f t="shared" si="238"/>
        <v>0</v>
      </c>
      <c r="DD119" s="107">
        <f t="shared" si="239"/>
        <v>0</v>
      </c>
      <c r="DE119" s="107">
        <f t="shared" si="240"/>
        <v>0</v>
      </c>
      <c r="DF119" s="107">
        <f t="shared" si="241"/>
        <v>0</v>
      </c>
      <c r="DG119" s="107">
        <f t="shared" si="242"/>
        <v>0</v>
      </c>
      <c r="DH119" s="107">
        <f t="shared" ref="DH119:DH128" si="256">IF(AND(AD$7&lt;&gt;"",AD$7=AD119),1,0)</f>
        <v>0</v>
      </c>
      <c r="DI119" s="107">
        <f t="shared" ref="DI119:DI128" si="257">IF(AND(AE$7&lt;&gt;"",AE$7=AE119),1,0)</f>
        <v>0</v>
      </c>
      <c r="DJ119" s="107">
        <f t="shared" ref="DJ119:DJ128" si="258">IF(AND(AF$7&lt;&gt;"",AF$7=AF119),1,0)</f>
        <v>0</v>
      </c>
      <c r="DK119" s="107">
        <f t="shared" ref="DK119:DK128" si="259">IF(AND(AG$7&lt;&gt;"",AG$7=AG119),1,0)</f>
        <v>0</v>
      </c>
      <c r="DL119" s="107">
        <f t="shared" ref="DL119:DL128" si="260">IF(AND(AH$7&lt;&gt;"",AH$7=AH119),1,0)</f>
        <v>0</v>
      </c>
      <c r="DM119" s="107">
        <f t="shared" ref="DM119:DM128" si="261">IF(AND(AI$7&lt;&gt;"",AI$7=AI119),1,0)</f>
        <v>0</v>
      </c>
      <c r="DN119" s="107">
        <f t="shared" ref="DN119:DN128" si="262">IF(AND(AJ$7&lt;&gt;"",AJ$7=AJ119),1,0)</f>
        <v>0</v>
      </c>
      <c r="DO119" s="107">
        <f t="shared" ref="DO119:DO128" si="263">IF(AND(AK$7&lt;&gt;"",AK$7=AK119),1,0)</f>
        <v>0</v>
      </c>
      <c r="DP119" s="107">
        <f t="shared" ref="DP119:DP128" si="264">IF(AND(AL$7&lt;&gt;"",AL$7=AL119),1,0)</f>
        <v>0</v>
      </c>
      <c r="DQ119" s="107">
        <f t="shared" si="249"/>
        <v>0</v>
      </c>
      <c r="DR119" s="107">
        <f t="shared" si="250"/>
        <v>0</v>
      </c>
      <c r="DS119" s="107">
        <f t="shared" si="251"/>
        <v>0</v>
      </c>
      <c r="DT119" s="107">
        <f t="shared" si="252"/>
        <v>0</v>
      </c>
      <c r="DU119" s="107">
        <f t="shared" si="253"/>
        <v>0</v>
      </c>
      <c r="DV119" s="107">
        <f t="shared" si="254"/>
        <v>0</v>
      </c>
      <c r="DW119" s="107">
        <f t="shared" si="255"/>
        <v>0</v>
      </c>
      <c r="DX119" s="107">
        <f t="shared" si="230"/>
        <v>0</v>
      </c>
      <c r="DY119" s="107">
        <f t="shared" si="231"/>
        <v>0</v>
      </c>
      <c r="DZ119" s="107">
        <f t="shared" si="211"/>
        <v>0</v>
      </c>
      <c r="EA119" s="107">
        <f t="shared" si="212"/>
        <v>0</v>
      </c>
      <c r="EB119" s="107">
        <f t="shared" si="213"/>
        <v>0</v>
      </c>
      <c r="EC119" s="107">
        <f t="shared" si="214"/>
        <v>0</v>
      </c>
      <c r="ED119" s="107">
        <f t="shared" si="215"/>
        <v>0</v>
      </c>
      <c r="EE119" s="107">
        <f t="shared" si="218"/>
        <v>0</v>
      </c>
      <c r="EF119" s="107">
        <f t="shared" si="219"/>
        <v>0</v>
      </c>
      <c r="EG119" s="107">
        <f t="shared" si="220"/>
        <v>0</v>
      </c>
      <c r="EH119" s="107">
        <f t="shared" si="244"/>
        <v>0</v>
      </c>
      <c r="EI119" s="107">
        <f t="shared" si="244"/>
        <v>0</v>
      </c>
      <c r="EJ119" s="107">
        <f t="shared" si="244"/>
        <v>0</v>
      </c>
      <c r="EK119" s="107">
        <f t="shared" si="244"/>
        <v>0</v>
      </c>
      <c r="EL119" s="107">
        <f t="shared" si="244"/>
        <v>0</v>
      </c>
      <c r="EM119" s="107">
        <f t="shared" si="243"/>
        <v>0</v>
      </c>
      <c r="EN119" s="107">
        <f t="shared" si="243"/>
        <v>0</v>
      </c>
      <c r="EO119" s="107">
        <f t="shared" si="243"/>
        <v>0</v>
      </c>
      <c r="EP119" s="107">
        <f t="shared" si="243"/>
        <v>0</v>
      </c>
      <c r="EQ119" s="107">
        <f t="shared" si="243"/>
        <v>0</v>
      </c>
    </row>
    <row r="120" spans="2:147" x14ac:dyDescent="0.2">
      <c r="B120" s="126">
        <f t="shared" si="168"/>
        <v>1</v>
      </c>
      <c r="C120" s="126" t="str">
        <f t="shared" ca="1" si="176"/>
        <v/>
      </c>
      <c r="D120" s="126" t="str">
        <f t="shared" ca="1" si="169"/>
        <v/>
      </c>
      <c r="E120" s="126"/>
      <c r="F120" s="127" t="str">
        <f ca="1">OFFSET(prihlasky!$H$1,$CB120,0)</f>
        <v/>
      </c>
      <c r="G120" s="127" t="str">
        <f ca="1">IF(OFFSET(prihlasky!$B$1,$CB120,0)="","",(OFFSET(prihlasky!$B$1,$CB120,0)))</f>
        <v/>
      </c>
      <c r="H120" s="127">
        <f ca="1">OFFSET(prihlasky!$I$1,$CB120,0)</f>
        <v>0</v>
      </c>
      <c r="I120" s="127" t="str">
        <f ca="1">UPPER(OFFSET(prihlasky!$A$1,$CB120,0))</f>
        <v/>
      </c>
      <c r="J120" s="127">
        <f t="shared" si="170"/>
        <v>0</v>
      </c>
      <c r="K120" s="159">
        <f t="shared" si="194"/>
        <v>0</v>
      </c>
      <c r="L120" s="131">
        <f t="shared" ca="1" si="171"/>
        <v>0</v>
      </c>
      <c r="M120" s="130" t="str">
        <f ca="1">IF(OR(K120=0,ISERROR(MATCH(I120,TKoef!E:E,0))),"",MATCH(I120,TKoef!E:E,0)-1)</f>
        <v/>
      </c>
      <c r="N120" s="129" t="str">
        <f ca="1">IF(M120="","",OFFSET(TKoef!$B$1,M120,0))</f>
        <v/>
      </c>
      <c r="O120" s="22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  <c r="BD120" s="197"/>
      <c r="BE120" s="197"/>
      <c r="BF120" s="197"/>
      <c r="BG120" s="197"/>
      <c r="BH120" s="197"/>
      <c r="BI120" s="197"/>
      <c r="BJ120" s="197"/>
      <c r="BK120" s="197"/>
      <c r="BL120" s="197"/>
      <c r="BM120" s="197"/>
      <c r="BN120" s="61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71">
        <f t="shared" si="172"/>
        <v>0</v>
      </c>
      <c r="BZ120" s="26">
        <f t="shared" si="173"/>
        <v>0</v>
      </c>
      <c r="CB120" s="39">
        <v>112</v>
      </c>
      <c r="CC120" s="16">
        <f t="shared" si="195"/>
        <v>0</v>
      </c>
      <c r="CD120" s="51">
        <f t="shared" ca="1" si="245"/>
        <v>0</v>
      </c>
      <c r="CE120" s="51">
        <f t="shared" ca="1" si="245"/>
        <v>0</v>
      </c>
      <c r="CF120" s="51">
        <f t="shared" ca="1" si="245"/>
        <v>0</v>
      </c>
      <c r="CG120" s="51">
        <f t="shared" ca="1" si="174"/>
        <v>0</v>
      </c>
      <c r="CH120" s="51"/>
      <c r="CI120" s="195">
        <f t="shared" si="177"/>
        <v>0</v>
      </c>
      <c r="CJ120" s="195">
        <f t="shared" si="177"/>
        <v>0</v>
      </c>
      <c r="CK120" s="195">
        <f t="shared" si="177"/>
        <v>0</v>
      </c>
      <c r="CL120" s="195">
        <f t="shared" si="177"/>
        <v>0</v>
      </c>
      <c r="CM120" s="195">
        <f t="shared" si="177"/>
        <v>0</v>
      </c>
      <c r="CN120" s="195">
        <f t="shared" si="175"/>
        <v>0</v>
      </c>
      <c r="CO120" s="195">
        <f t="shared" si="175"/>
        <v>0</v>
      </c>
      <c r="CP120" s="195">
        <f t="shared" si="175"/>
        <v>0</v>
      </c>
      <c r="CQ120" s="195">
        <f t="shared" si="175"/>
        <v>0</v>
      </c>
      <c r="CR120" s="195">
        <f t="shared" si="175"/>
        <v>0</v>
      </c>
      <c r="CT120" s="107">
        <f t="shared" si="246"/>
        <v>0</v>
      </c>
      <c r="CU120" s="107">
        <f t="shared" si="247"/>
        <v>0</v>
      </c>
      <c r="CV120" s="107">
        <f t="shared" si="248"/>
        <v>0</v>
      </c>
      <c r="CW120" s="107">
        <f t="shared" si="232"/>
        <v>0</v>
      </c>
      <c r="CX120" s="107">
        <f t="shared" si="233"/>
        <v>0</v>
      </c>
      <c r="CY120" s="107">
        <f t="shared" si="234"/>
        <v>0</v>
      </c>
      <c r="CZ120" s="107">
        <f t="shared" si="235"/>
        <v>0</v>
      </c>
      <c r="DA120" s="107">
        <f t="shared" si="236"/>
        <v>0</v>
      </c>
      <c r="DB120" s="107">
        <f t="shared" si="237"/>
        <v>0</v>
      </c>
      <c r="DC120" s="107">
        <f t="shared" si="238"/>
        <v>0</v>
      </c>
      <c r="DD120" s="107">
        <f t="shared" si="239"/>
        <v>0</v>
      </c>
      <c r="DE120" s="107">
        <f t="shared" si="240"/>
        <v>0</v>
      </c>
      <c r="DF120" s="107">
        <f t="shared" si="241"/>
        <v>0</v>
      </c>
      <c r="DG120" s="107">
        <f t="shared" si="242"/>
        <v>0</v>
      </c>
      <c r="DH120" s="107">
        <f t="shared" si="256"/>
        <v>0</v>
      </c>
      <c r="DI120" s="107">
        <f t="shared" si="257"/>
        <v>0</v>
      </c>
      <c r="DJ120" s="107">
        <f t="shared" si="258"/>
        <v>0</v>
      </c>
      <c r="DK120" s="107">
        <f t="shared" si="259"/>
        <v>0</v>
      </c>
      <c r="DL120" s="107">
        <f t="shared" si="260"/>
        <v>0</v>
      </c>
      <c r="DM120" s="107">
        <f t="shared" si="261"/>
        <v>0</v>
      </c>
      <c r="DN120" s="107">
        <f t="shared" si="262"/>
        <v>0</v>
      </c>
      <c r="DO120" s="107">
        <f t="shared" si="263"/>
        <v>0</v>
      </c>
      <c r="DP120" s="107">
        <f t="shared" si="264"/>
        <v>0</v>
      </c>
      <c r="DQ120" s="107">
        <f t="shared" si="249"/>
        <v>0</v>
      </c>
      <c r="DR120" s="107">
        <f t="shared" si="250"/>
        <v>0</v>
      </c>
      <c r="DS120" s="107">
        <f t="shared" si="251"/>
        <v>0</v>
      </c>
      <c r="DT120" s="107">
        <f t="shared" si="252"/>
        <v>0</v>
      </c>
      <c r="DU120" s="107">
        <f t="shared" si="253"/>
        <v>0</v>
      </c>
      <c r="DV120" s="107">
        <f t="shared" si="254"/>
        <v>0</v>
      </c>
      <c r="DW120" s="107">
        <f t="shared" si="255"/>
        <v>0</v>
      </c>
      <c r="DX120" s="107">
        <f t="shared" si="230"/>
        <v>0</v>
      </c>
      <c r="DY120" s="107">
        <f t="shared" si="231"/>
        <v>0</v>
      </c>
      <c r="DZ120" s="107">
        <f t="shared" si="211"/>
        <v>0</v>
      </c>
      <c r="EA120" s="107">
        <f t="shared" si="212"/>
        <v>0</v>
      </c>
      <c r="EB120" s="107">
        <f t="shared" si="213"/>
        <v>0</v>
      </c>
      <c r="EC120" s="107">
        <f t="shared" si="214"/>
        <v>0</v>
      </c>
      <c r="ED120" s="107">
        <f t="shared" si="215"/>
        <v>0</v>
      </c>
      <c r="EE120" s="107">
        <f t="shared" si="218"/>
        <v>0</v>
      </c>
      <c r="EF120" s="107">
        <f t="shared" si="219"/>
        <v>0</v>
      </c>
      <c r="EG120" s="107">
        <f t="shared" si="220"/>
        <v>0</v>
      </c>
      <c r="EH120" s="107">
        <f t="shared" si="244"/>
        <v>0</v>
      </c>
      <c r="EI120" s="107">
        <f t="shared" si="244"/>
        <v>0</v>
      </c>
      <c r="EJ120" s="107">
        <f t="shared" si="244"/>
        <v>0</v>
      </c>
      <c r="EK120" s="107">
        <f t="shared" si="244"/>
        <v>0</v>
      </c>
      <c r="EL120" s="107">
        <f t="shared" si="244"/>
        <v>0</v>
      </c>
      <c r="EM120" s="107">
        <f t="shared" si="243"/>
        <v>0</v>
      </c>
      <c r="EN120" s="107">
        <f t="shared" si="243"/>
        <v>0</v>
      </c>
      <c r="EO120" s="107">
        <f t="shared" si="243"/>
        <v>0</v>
      </c>
      <c r="EP120" s="107">
        <f t="shared" si="243"/>
        <v>0</v>
      </c>
      <c r="EQ120" s="107">
        <f t="shared" si="243"/>
        <v>0</v>
      </c>
    </row>
    <row r="121" spans="2:147" x14ac:dyDescent="0.2">
      <c r="B121" s="126">
        <f t="shared" si="168"/>
        <v>1</v>
      </c>
      <c r="C121" s="126" t="str">
        <f t="shared" ca="1" si="176"/>
        <v/>
      </c>
      <c r="D121" s="126" t="str">
        <f t="shared" ca="1" si="169"/>
        <v/>
      </c>
      <c r="E121" s="126"/>
      <c r="F121" s="127" t="str">
        <f ca="1">OFFSET(prihlasky!$H$1,$CB121,0)</f>
        <v/>
      </c>
      <c r="G121" s="127" t="str">
        <f ca="1">IF(OFFSET(prihlasky!$B$1,$CB121,0)="","",(OFFSET(prihlasky!$B$1,$CB121,0)))</f>
        <v/>
      </c>
      <c r="H121" s="127">
        <f ca="1">OFFSET(prihlasky!$I$1,$CB121,0)</f>
        <v>0</v>
      </c>
      <c r="I121" s="127" t="str">
        <f ca="1">UPPER(OFFSET(prihlasky!$A$1,$CB121,0))</f>
        <v/>
      </c>
      <c r="J121" s="127">
        <f t="shared" si="170"/>
        <v>0</v>
      </c>
      <c r="K121" s="159">
        <f t="shared" si="194"/>
        <v>0</v>
      </c>
      <c r="L121" s="131">
        <f t="shared" ca="1" si="171"/>
        <v>0</v>
      </c>
      <c r="M121" s="130" t="str">
        <f ca="1">IF(OR(K121=0,ISERROR(MATCH(I121,TKoef!E:E,0))),"",MATCH(I121,TKoef!E:E,0)-1)</f>
        <v/>
      </c>
      <c r="N121" s="129" t="str">
        <f ca="1">IF(M121="","",OFFSET(TKoef!$B$1,M121,0))</f>
        <v/>
      </c>
      <c r="O121" s="22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  <c r="BD121" s="197"/>
      <c r="BE121" s="197"/>
      <c r="BF121" s="197"/>
      <c r="BG121" s="197"/>
      <c r="BH121" s="197"/>
      <c r="BI121" s="197"/>
      <c r="BJ121" s="197"/>
      <c r="BK121" s="197"/>
      <c r="BL121" s="197"/>
      <c r="BM121" s="197"/>
      <c r="BN121" s="61"/>
      <c r="BO121" s="160"/>
      <c r="BP121" s="160"/>
      <c r="BQ121" s="160"/>
      <c r="BR121" s="160"/>
      <c r="BS121" s="160"/>
      <c r="BT121" s="160"/>
      <c r="BU121" s="160"/>
      <c r="BV121" s="160"/>
      <c r="BW121" s="160"/>
      <c r="BX121" s="160"/>
      <c r="BY121" s="71">
        <f t="shared" si="172"/>
        <v>0</v>
      </c>
      <c r="BZ121" s="26">
        <f t="shared" si="173"/>
        <v>0</v>
      </c>
      <c r="CB121" s="39">
        <v>113</v>
      </c>
      <c r="CC121" s="16">
        <f t="shared" si="195"/>
        <v>0</v>
      </c>
      <c r="CD121" s="51">
        <f t="shared" ca="1" si="245"/>
        <v>0</v>
      </c>
      <c r="CE121" s="51">
        <f t="shared" ca="1" si="245"/>
        <v>0</v>
      </c>
      <c r="CF121" s="51">
        <f t="shared" ca="1" si="245"/>
        <v>0</v>
      </c>
      <c r="CG121" s="51">
        <f t="shared" ca="1" si="174"/>
        <v>0</v>
      </c>
      <c r="CH121" s="51"/>
      <c r="CI121" s="195">
        <f t="shared" si="177"/>
        <v>0</v>
      </c>
      <c r="CJ121" s="195">
        <f t="shared" si="177"/>
        <v>0</v>
      </c>
      <c r="CK121" s="195">
        <f t="shared" si="177"/>
        <v>0</v>
      </c>
      <c r="CL121" s="195">
        <f t="shared" si="177"/>
        <v>0</v>
      </c>
      <c r="CM121" s="195">
        <f t="shared" si="177"/>
        <v>0</v>
      </c>
      <c r="CN121" s="195">
        <f t="shared" si="175"/>
        <v>0</v>
      </c>
      <c r="CO121" s="195">
        <f t="shared" si="175"/>
        <v>0</v>
      </c>
      <c r="CP121" s="195">
        <f t="shared" si="175"/>
        <v>0</v>
      </c>
      <c r="CQ121" s="195">
        <f t="shared" si="175"/>
        <v>0</v>
      </c>
      <c r="CR121" s="195">
        <f t="shared" si="175"/>
        <v>0</v>
      </c>
      <c r="CT121" s="107">
        <f t="shared" si="246"/>
        <v>0</v>
      </c>
      <c r="CU121" s="107">
        <f t="shared" si="247"/>
        <v>0</v>
      </c>
      <c r="CV121" s="107">
        <f t="shared" si="248"/>
        <v>0</v>
      </c>
      <c r="CW121" s="107">
        <f t="shared" si="232"/>
        <v>0</v>
      </c>
      <c r="CX121" s="107">
        <f t="shared" si="233"/>
        <v>0</v>
      </c>
      <c r="CY121" s="107">
        <f t="shared" si="234"/>
        <v>0</v>
      </c>
      <c r="CZ121" s="107">
        <f t="shared" si="235"/>
        <v>0</v>
      </c>
      <c r="DA121" s="107">
        <f t="shared" si="236"/>
        <v>0</v>
      </c>
      <c r="DB121" s="107">
        <f t="shared" si="237"/>
        <v>0</v>
      </c>
      <c r="DC121" s="107">
        <f t="shared" si="238"/>
        <v>0</v>
      </c>
      <c r="DD121" s="107">
        <f t="shared" si="239"/>
        <v>0</v>
      </c>
      <c r="DE121" s="107">
        <f t="shared" si="240"/>
        <v>0</v>
      </c>
      <c r="DF121" s="107">
        <f t="shared" si="241"/>
        <v>0</v>
      </c>
      <c r="DG121" s="107">
        <f t="shared" si="242"/>
        <v>0</v>
      </c>
      <c r="DH121" s="107">
        <f t="shared" si="256"/>
        <v>0</v>
      </c>
      <c r="DI121" s="107">
        <f t="shared" si="257"/>
        <v>0</v>
      </c>
      <c r="DJ121" s="107">
        <f t="shared" si="258"/>
        <v>0</v>
      </c>
      <c r="DK121" s="107">
        <f t="shared" si="259"/>
        <v>0</v>
      </c>
      <c r="DL121" s="107">
        <f t="shared" si="260"/>
        <v>0</v>
      </c>
      <c r="DM121" s="107">
        <f t="shared" si="261"/>
        <v>0</v>
      </c>
      <c r="DN121" s="107">
        <f t="shared" si="262"/>
        <v>0</v>
      </c>
      <c r="DO121" s="107">
        <f t="shared" si="263"/>
        <v>0</v>
      </c>
      <c r="DP121" s="107">
        <f t="shared" si="264"/>
        <v>0</v>
      </c>
      <c r="DQ121" s="107">
        <f t="shared" si="249"/>
        <v>0</v>
      </c>
      <c r="DR121" s="107">
        <f t="shared" si="250"/>
        <v>0</v>
      </c>
      <c r="DS121" s="107">
        <f t="shared" si="251"/>
        <v>0</v>
      </c>
      <c r="DT121" s="107">
        <f t="shared" si="252"/>
        <v>0</v>
      </c>
      <c r="DU121" s="107">
        <f t="shared" si="253"/>
        <v>0</v>
      </c>
      <c r="DV121" s="107">
        <f t="shared" si="254"/>
        <v>0</v>
      </c>
      <c r="DW121" s="107">
        <f t="shared" si="255"/>
        <v>0</v>
      </c>
      <c r="DX121" s="107">
        <f t="shared" si="230"/>
        <v>0</v>
      </c>
      <c r="DY121" s="107">
        <f t="shared" si="231"/>
        <v>0</v>
      </c>
      <c r="DZ121" s="107">
        <f t="shared" si="211"/>
        <v>0</v>
      </c>
      <c r="EA121" s="107">
        <f t="shared" si="212"/>
        <v>0</v>
      </c>
      <c r="EB121" s="107">
        <f t="shared" si="213"/>
        <v>0</v>
      </c>
      <c r="EC121" s="107">
        <f t="shared" si="214"/>
        <v>0</v>
      </c>
      <c r="ED121" s="107">
        <f t="shared" si="215"/>
        <v>0</v>
      </c>
      <c r="EE121" s="107">
        <f t="shared" si="218"/>
        <v>0</v>
      </c>
      <c r="EF121" s="107">
        <f t="shared" si="219"/>
        <v>0</v>
      </c>
      <c r="EG121" s="107">
        <f t="shared" si="220"/>
        <v>0</v>
      </c>
      <c r="EH121" s="107">
        <f t="shared" si="244"/>
        <v>0</v>
      </c>
      <c r="EI121" s="107">
        <f t="shared" si="244"/>
        <v>0</v>
      </c>
      <c r="EJ121" s="107">
        <f t="shared" si="244"/>
        <v>0</v>
      </c>
      <c r="EK121" s="107">
        <f t="shared" si="244"/>
        <v>0</v>
      </c>
      <c r="EL121" s="107">
        <f t="shared" si="244"/>
        <v>0</v>
      </c>
      <c r="EM121" s="107">
        <f t="shared" si="243"/>
        <v>0</v>
      </c>
      <c r="EN121" s="107">
        <f t="shared" si="243"/>
        <v>0</v>
      </c>
      <c r="EO121" s="107">
        <f t="shared" si="243"/>
        <v>0</v>
      </c>
      <c r="EP121" s="107">
        <f t="shared" si="243"/>
        <v>0</v>
      </c>
      <c r="EQ121" s="107">
        <f t="shared" si="243"/>
        <v>0</v>
      </c>
    </row>
    <row r="122" spans="2:147" x14ac:dyDescent="0.2">
      <c r="B122" s="126">
        <f t="shared" si="168"/>
        <v>1</v>
      </c>
      <c r="C122" s="126" t="str">
        <f t="shared" ca="1" si="176"/>
        <v/>
      </c>
      <c r="D122" s="126" t="str">
        <f t="shared" ca="1" si="169"/>
        <v/>
      </c>
      <c r="E122" s="126"/>
      <c r="F122" s="127" t="str">
        <f ca="1">OFFSET(prihlasky!$H$1,$CB122,0)</f>
        <v/>
      </c>
      <c r="G122" s="127" t="str">
        <f ca="1">IF(OFFSET(prihlasky!$B$1,$CB122,0)="","",(OFFSET(prihlasky!$B$1,$CB122,0)))</f>
        <v/>
      </c>
      <c r="H122" s="127">
        <f ca="1">OFFSET(prihlasky!$I$1,$CB122,0)</f>
        <v>0</v>
      </c>
      <c r="I122" s="127" t="str">
        <f ca="1">UPPER(OFFSET(prihlasky!$A$1,$CB122,0))</f>
        <v/>
      </c>
      <c r="J122" s="127">
        <f t="shared" si="170"/>
        <v>0</v>
      </c>
      <c r="K122" s="159">
        <f t="shared" si="194"/>
        <v>0</v>
      </c>
      <c r="L122" s="131">
        <f t="shared" ca="1" si="171"/>
        <v>0</v>
      </c>
      <c r="M122" s="130" t="str">
        <f ca="1">IF(OR(K122=0,ISERROR(MATCH(I122,TKoef!E:E,0))),"",MATCH(I122,TKoef!E:E,0)-1)</f>
        <v/>
      </c>
      <c r="N122" s="129" t="str">
        <f ca="1">IF(M122="","",OFFSET(TKoef!$B$1,M122,0))</f>
        <v/>
      </c>
      <c r="O122" s="22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  <c r="BD122" s="197"/>
      <c r="BE122" s="197"/>
      <c r="BF122" s="197"/>
      <c r="BG122" s="197"/>
      <c r="BH122" s="197"/>
      <c r="BI122" s="197"/>
      <c r="BJ122" s="197"/>
      <c r="BK122" s="197"/>
      <c r="BL122" s="197"/>
      <c r="BM122" s="197"/>
      <c r="BN122" s="61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71">
        <f t="shared" si="172"/>
        <v>0</v>
      </c>
      <c r="BZ122" s="26">
        <f t="shared" si="173"/>
        <v>0</v>
      </c>
      <c r="CB122" s="39">
        <v>114</v>
      </c>
      <c r="CC122" s="16">
        <f t="shared" si="195"/>
        <v>0</v>
      </c>
      <c r="CD122" s="51">
        <f t="shared" ca="1" si="245"/>
        <v>0</v>
      </c>
      <c r="CE122" s="51">
        <f t="shared" ca="1" si="245"/>
        <v>0</v>
      </c>
      <c r="CF122" s="51">
        <f t="shared" ca="1" si="245"/>
        <v>0</v>
      </c>
      <c r="CG122" s="51">
        <f t="shared" ca="1" si="174"/>
        <v>0</v>
      </c>
      <c r="CH122" s="51"/>
      <c r="CI122" s="195">
        <f t="shared" si="177"/>
        <v>0</v>
      </c>
      <c r="CJ122" s="195">
        <f t="shared" si="177"/>
        <v>0</v>
      </c>
      <c r="CK122" s="195">
        <f t="shared" si="177"/>
        <v>0</v>
      </c>
      <c r="CL122" s="195">
        <f t="shared" si="177"/>
        <v>0</v>
      </c>
      <c r="CM122" s="195">
        <f t="shared" si="177"/>
        <v>0</v>
      </c>
      <c r="CN122" s="195">
        <f t="shared" si="175"/>
        <v>0</v>
      </c>
      <c r="CO122" s="195">
        <f t="shared" si="175"/>
        <v>0</v>
      </c>
      <c r="CP122" s="195">
        <f t="shared" si="175"/>
        <v>0</v>
      </c>
      <c r="CQ122" s="195">
        <f t="shared" si="175"/>
        <v>0</v>
      </c>
      <c r="CR122" s="195">
        <f t="shared" si="175"/>
        <v>0</v>
      </c>
      <c r="CT122" s="107">
        <f t="shared" si="246"/>
        <v>0</v>
      </c>
      <c r="CU122" s="107">
        <f t="shared" si="247"/>
        <v>0</v>
      </c>
      <c r="CV122" s="107">
        <f t="shared" si="248"/>
        <v>0</v>
      </c>
      <c r="CW122" s="107">
        <f t="shared" si="232"/>
        <v>0</v>
      </c>
      <c r="CX122" s="107">
        <f t="shared" si="233"/>
        <v>0</v>
      </c>
      <c r="CY122" s="107">
        <f t="shared" si="234"/>
        <v>0</v>
      </c>
      <c r="CZ122" s="107">
        <f t="shared" si="235"/>
        <v>0</v>
      </c>
      <c r="DA122" s="107">
        <f t="shared" si="236"/>
        <v>0</v>
      </c>
      <c r="DB122" s="107">
        <f t="shared" si="237"/>
        <v>0</v>
      </c>
      <c r="DC122" s="107">
        <f t="shared" si="238"/>
        <v>0</v>
      </c>
      <c r="DD122" s="107">
        <f t="shared" si="239"/>
        <v>0</v>
      </c>
      <c r="DE122" s="107">
        <f t="shared" si="240"/>
        <v>0</v>
      </c>
      <c r="DF122" s="107">
        <f t="shared" si="241"/>
        <v>0</v>
      </c>
      <c r="DG122" s="107">
        <f t="shared" si="242"/>
        <v>0</v>
      </c>
      <c r="DH122" s="107">
        <f t="shared" si="256"/>
        <v>0</v>
      </c>
      <c r="DI122" s="107">
        <f t="shared" si="257"/>
        <v>0</v>
      </c>
      <c r="DJ122" s="107">
        <f t="shared" si="258"/>
        <v>0</v>
      </c>
      <c r="DK122" s="107">
        <f t="shared" si="259"/>
        <v>0</v>
      </c>
      <c r="DL122" s="107">
        <f t="shared" si="260"/>
        <v>0</v>
      </c>
      <c r="DM122" s="107">
        <f t="shared" si="261"/>
        <v>0</v>
      </c>
      <c r="DN122" s="107">
        <f t="shared" si="262"/>
        <v>0</v>
      </c>
      <c r="DO122" s="107">
        <f t="shared" si="263"/>
        <v>0</v>
      </c>
      <c r="DP122" s="107">
        <f t="shared" si="264"/>
        <v>0</v>
      </c>
      <c r="DQ122" s="107">
        <f t="shared" si="249"/>
        <v>0</v>
      </c>
      <c r="DR122" s="107">
        <f t="shared" si="250"/>
        <v>0</v>
      </c>
      <c r="DS122" s="107">
        <f t="shared" si="251"/>
        <v>0</v>
      </c>
      <c r="DT122" s="107">
        <f t="shared" si="252"/>
        <v>0</v>
      </c>
      <c r="DU122" s="107">
        <f t="shared" si="253"/>
        <v>0</v>
      </c>
      <c r="DV122" s="107">
        <f t="shared" si="254"/>
        <v>0</v>
      </c>
      <c r="DW122" s="107">
        <f t="shared" si="255"/>
        <v>0</v>
      </c>
      <c r="DX122" s="107">
        <f t="shared" si="230"/>
        <v>0</v>
      </c>
      <c r="DY122" s="107">
        <f t="shared" si="231"/>
        <v>0</v>
      </c>
      <c r="DZ122" s="107">
        <f t="shared" si="211"/>
        <v>0</v>
      </c>
      <c r="EA122" s="107">
        <f t="shared" si="212"/>
        <v>0</v>
      </c>
      <c r="EB122" s="107">
        <f t="shared" si="213"/>
        <v>0</v>
      </c>
      <c r="EC122" s="107">
        <f t="shared" si="214"/>
        <v>0</v>
      </c>
      <c r="ED122" s="107">
        <f t="shared" si="215"/>
        <v>0</v>
      </c>
      <c r="EE122" s="107">
        <f t="shared" si="218"/>
        <v>0</v>
      </c>
      <c r="EF122" s="107">
        <f t="shared" si="219"/>
        <v>0</v>
      </c>
      <c r="EG122" s="107">
        <f t="shared" si="220"/>
        <v>0</v>
      </c>
      <c r="EH122" s="107">
        <f t="shared" si="244"/>
        <v>0</v>
      </c>
      <c r="EI122" s="107">
        <f t="shared" si="244"/>
        <v>0</v>
      </c>
      <c r="EJ122" s="107">
        <f t="shared" si="244"/>
        <v>0</v>
      </c>
      <c r="EK122" s="107">
        <f t="shared" si="244"/>
        <v>0</v>
      </c>
      <c r="EL122" s="107">
        <f t="shared" si="244"/>
        <v>0</v>
      </c>
      <c r="EM122" s="107">
        <f t="shared" si="243"/>
        <v>0</v>
      </c>
      <c r="EN122" s="107">
        <f t="shared" si="243"/>
        <v>0</v>
      </c>
      <c r="EO122" s="107">
        <f t="shared" si="243"/>
        <v>0</v>
      </c>
      <c r="EP122" s="107">
        <f t="shared" si="243"/>
        <v>0</v>
      </c>
      <c r="EQ122" s="107">
        <f t="shared" si="243"/>
        <v>0</v>
      </c>
    </row>
    <row r="123" spans="2:147" x14ac:dyDescent="0.2">
      <c r="B123" s="126">
        <f t="shared" si="168"/>
        <v>1</v>
      </c>
      <c r="C123" s="126" t="str">
        <f t="shared" ca="1" si="176"/>
        <v/>
      </c>
      <c r="D123" s="126" t="str">
        <f t="shared" ca="1" si="169"/>
        <v/>
      </c>
      <c r="E123" s="126"/>
      <c r="F123" s="127" t="str">
        <f ca="1">OFFSET(prihlasky!$H$1,$CB123,0)</f>
        <v/>
      </c>
      <c r="G123" s="127" t="str">
        <f ca="1">IF(OFFSET(prihlasky!$B$1,$CB123,0)="","",(OFFSET(prihlasky!$B$1,$CB123,0)))</f>
        <v/>
      </c>
      <c r="H123" s="127">
        <f ca="1">OFFSET(prihlasky!$I$1,$CB123,0)</f>
        <v>0</v>
      </c>
      <c r="I123" s="127" t="str">
        <f ca="1">UPPER(OFFSET(prihlasky!$A$1,$CB123,0))</f>
        <v/>
      </c>
      <c r="J123" s="127">
        <f t="shared" si="170"/>
        <v>0</v>
      </c>
      <c r="K123" s="159">
        <f t="shared" si="194"/>
        <v>0</v>
      </c>
      <c r="L123" s="131">
        <f t="shared" ca="1" si="171"/>
        <v>0</v>
      </c>
      <c r="M123" s="130" t="str">
        <f ca="1">IF(OR(K123=0,ISERROR(MATCH(I123,TKoef!E:E,0))),"",MATCH(I123,TKoef!E:E,0)-1)</f>
        <v/>
      </c>
      <c r="N123" s="129" t="str">
        <f ca="1">IF(M123="","",OFFSET(TKoef!$B$1,M123,0))</f>
        <v/>
      </c>
      <c r="O123" s="22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  <c r="BD123" s="197"/>
      <c r="BE123" s="197"/>
      <c r="BF123" s="197"/>
      <c r="BG123" s="197"/>
      <c r="BH123" s="197"/>
      <c r="BI123" s="197"/>
      <c r="BJ123" s="197"/>
      <c r="BK123" s="197"/>
      <c r="BL123" s="197"/>
      <c r="BM123" s="197"/>
      <c r="BN123" s="61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71">
        <f t="shared" si="172"/>
        <v>0</v>
      </c>
      <c r="BZ123" s="26">
        <f t="shared" si="173"/>
        <v>0</v>
      </c>
      <c r="CB123" s="39">
        <v>115</v>
      </c>
      <c r="CC123" s="16">
        <f t="shared" si="195"/>
        <v>0</v>
      </c>
      <c r="CD123" s="51">
        <f t="shared" ca="1" si="245"/>
        <v>0</v>
      </c>
      <c r="CE123" s="51">
        <f t="shared" ca="1" si="245"/>
        <v>0</v>
      </c>
      <c r="CF123" s="51">
        <f t="shared" ca="1" si="245"/>
        <v>0</v>
      </c>
      <c r="CG123" s="51">
        <f t="shared" ca="1" si="174"/>
        <v>0</v>
      </c>
      <c r="CH123" s="51"/>
      <c r="CI123" s="195">
        <f t="shared" si="177"/>
        <v>0</v>
      </c>
      <c r="CJ123" s="195">
        <f t="shared" si="177"/>
        <v>0</v>
      </c>
      <c r="CK123" s="195">
        <f t="shared" si="177"/>
        <v>0</v>
      </c>
      <c r="CL123" s="195">
        <f t="shared" si="177"/>
        <v>0</v>
      </c>
      <c r="CM123" s="195">
        <f t="shared" si="177"/>
        <v>0</v>
      </c>
      <c r="CN123" s="195">
        <f t="shared" si="175"/>
        <v>0</v>
      </c>
      <c r="CO123" s="195">
        <f t="shared" si="175"/>
        <v>0</v>
      </c>
      <c r="CP123" s="195">
        <f t="shared" si="175"/>
        <v>0</v>
      </c>
      <c r="CQ123" s="195">
        <f t="shared" si="175"/>
        <v>0</v>
      </c>
      <c r="CR123" s="195">
        <f t="shared" si="175"/>
        <v>0</v>
      </c>
      <c r="CT123" s="107">
        <f t="shared" si="246"/>
        <v>0</v>
      </c>
      <c r="CU123" s="107">
        <f t="shared" si="247"/>
        <v>0</v>
      </c>
      <c r="CV123" s="107">
        <f t="shared" si="248"/>
        <v>0</v>
      </c>
      <c r="CW123" s="107">
        <f t="shared" si="232"/>
        <v>0</v>
      </c>
      <c r="CX123" s="107">
        <f t="shared" si="233"/>
        <v>0</v>
      </c>
      <c r="CY123" s="107">
        <f t="shared" si="234"/>
        <v>0</v>
      </c>
      <c r="CZ123" s="107">
        <f t="shared" si="235"/>
        <v>0</v>
      </c>
      <c r="DA123" s="107">
        <f t="shared" si="236"/>
        <v>0</v>
      </c>
      <c r="DB123" s="107">
        <f t="shared" si="237"/>
        <v>0</v>
      </c>
      <c r="DC123" s="107">
        <f t="shared" si="238"/>
        <v>0</v>
      </c>
      <c r="DD123" s="107">
        <f t="shared" si="239"/>
        <v>0</v>
      </c>
      <c r="DE123" s="107">
        <f t="shared" si="240"/>
        <v>0</v>
      </c>
      <c r="DF123" s="107">
        <f t="shared" si="241"/>
        <v>0</v>
      </c>
      <c r="DG123" s="107">
        <f t="shared" si="242"/>
        <v>0</v>
      </c>
      <c r="DH123" s="107">
        <f t="shared" si="256"/>
        <v>0</v>
      </c>
      <c r="DI123" s="107">
        <f t="shared" si="257"/>
        <v>0</v>
      </c>
      <c r="DJ123" s="107">
        <f t="shared" si="258"/>
        <v>0</v>
      </c>
      <c r="DK123" s="107">
        <f t="shared" si="259"/>
        <v>0</v>
      </c>
      <c r="DL123" s="107">
        <f t="shared" si="260"/>
        <v>0</v>
      </c>
      <c r="DM123" s="107">
        <f t="shared" si="261"/>
        <v>0</v>
      </c>
      <c r="DN123" s="107">
        <f t="shared" si="262"/>
        <v>0</v>
      </c>
      <c r="DO123" s="107">
        <f t="shared" si="263"/>
        <v>0</v>
      </c>
      <c r="DP123" s="107">
        <f t="shared" si="264"/>
        <v>0</v>
      </c>
      <c r="DQ123" s="107">
        <f t="shared" si="249"/>
        <v>0</v>
      </c>
      <c r="DR123" s="107">
        <f t="shared" si="250"/>
        <v>0</v>
      </c>
      <c r="DS123" s="107">
        <f t="shared" si="251"/>
        <v>0</v>
      </c>
      <c r="DT123" s="107">
        <f t="shared" si="252"/>
        <v>0</v>
      </c>
      <c r="DU123" s="107">
        <f t="shared" si="253"/>
        <v>0</v>
      </c>
      <c r="DV123" s="107">
        <f t="shared" si="254"/>
        <v>0</v>
      </c>
      <c r="DW123" s="107">
        <f t="shared" si="255"/>
        <v>0</v>
      </c>
      <c r="DX123" s="107">
        <f t="shared" si="230"/>
        <v>0</v>
      </c>
      <c r="DY123" s="107">
        <f t="shared" si="231"/>
        <v>0</v>
      </c>
      <c r="DZ123" s="107">
        <f t="shared" si="211"/>
        <v>0</v>
      </c>
      <c r="EA123" s="107">
        <f t="shared" si="212"/>
        <v>0</v>
      </c>
      <c r="EB123" s="107">
        <f t="shared" si="213"/>
        <v>0</v>
      </c>
      <c r="EC123" s="107">
        <f t="shared" si="214"/>
        <v>0</v>
      </c>
      <c r="ED123" s="107">
        <f t="shared" si="215"/>
        <v>0</v>
      </c>
      <c r="EE123" s="107">
        <f t="shared" si="218"/>
        <v>0</v>
      </c>
      <c r="EF123" s="107">
        <f t="shared" si="219"/>
        <v>0</v>
      </c>
      <c r="EG123" s="107">
        <f t="shared" si="220"/>
        <v>0</v>
      </c>
      <c r="EH123" s="107">
        <f t="shared" si="244"/>
        <v>0</v>
      </c>
      <c r="EI123" s="107">
        <f t="shared" si="244"/>
        <v>0</v>
      </c>
      <c r="EJ123" s="107">
        <f t="shared" si="244"/>
        <v>0</v>
      </c>
      <c r="EK123" s="107">
        <f t="shared" si="244"/>
        <v>0</v>
      </c>
      <c r="EL123" s="107">
        <f t="shared" si="244"/>
        <v>0</v>
      </c>
      <c r="EM123" s="107">
        <f t="shared" si="243"/>
        <v>0</v>
      </c>
      <c r="EN123" s="107">
        <f t="shared" si="243"/>
        <v>0</v>
      </c>
      <c r="EO123" s="107">
        <f t="shared" si="243"/>
        <v>0</v>
      </c>
      <c r="EP123" s="107">
        <f t="shared" si="243"/>
        <v>0</v>
      </c>
      <c r="EQ123" s="107">
        <f t="shared" si="243"/>
        <v>0</v>
      </c>
    </row>
    <row r="124" spans="2:147" x14ac:dyDescent="0.2">
      <c r="B124" s="126">
        <f t="shared" si="168"/>
        <v>1</v>
      </c>
      <c r="C124" s="126" t="str">
        <f t="shared" ca="1" si="176"/>
        <v/>
      </c>
      <c r="D124" s="126" t="str">
        <f t="shared" ca="1" si="169"/>
        <v/>
      </c>
      <c r="E124" s="126"/>
      <c r="F124" s="127" t="str">
        <f ca="1">OFFSET(prihlasky!$H$1,$CB124,0)</f>
        <v/>
      </c>
      <c r="G124" s="127" t="str">
        <f ca="1">IF(OFFSET(prihlasky!$B$1,$CB124,0)="","",(OFFSET(prihlasky!$B$1,$CB124,0)))</f>
        <v/>
      </c>
      <c r="H124" s="127">
        <f ca="1">OFFSET(prihlasky!$I$1,$CB124,0)</f>
        <v>0</v>
      </c>
      <c r="I124" s="127" t="str">
        <f ca="1">UPPER(OFFSET(prihlasky!$A$1,$CB124,0))</f>
        <v/>
      </c>
      <c r="J124" s="127">
        <f t="shared" si="170"/>
        <v>0</v>
      </c>
      <c r="K124" s="159">
        <f t="shared" si="194"/>
        <v>0</v>
      </c>
      <c r="L124" s="131">
        <f t="shared" ca="1" si="171"/>
        <v>0</v>
      </c>
      <c r="M124" s="130" t="str">
        <f ca="1">IF(OR(K124=0,ISERROR(MATCH(I124,TKoef!E:E,0))),"",MATCH(I124,TKoef!E:E,0)-1)</f>
        <v/>
      </c>
      <c r="N124" s="129" t="str">
        <f ca="1">IF(M124="","",OFFSET(TKoef!$B$1,M124,0))</f>
        <v/>
      </c>
      <c r="O124" s="22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  <c r="BD124" s="197"/>
      <c r="BE124" s="197"/>
      <c r="BF124" s="197"/>
      <c r="BG124" s="197"/>
      <c r="BH124" s="197"/>
      <c r="BI124" s="197"/>
      <c r="BJ124" s="197"/>
      <c r="BK124" s="197"/>
      <c r="BL124" s="197"/>
      <c r="BM124" s="197"/>
      <c r="BN124" s="61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71">
        <f t="shared" si="172"/>
        <v>0</v>
      </c>
      <c r="BZ124" s="26">
        <f t="shared" si="173"/>
        <v>0</v>
      </c>
      <c r="CB124" s="39">
        <v>116</v>
      </c>
      <c r="CC124" s="16">
        <f t="shared" si="195"/>
        <v>0</v>
      </c>
      <c r="CD124" s="51">
        <f t="shared" ca="1" si="245"/>
        <v>0</v>
      </c>
      <c r="CE124" s="51">
        <f t="shared" ca="1" si="245"/>
        <v>0</v>
      </c>
      <c r="CF124" s="51">
        <f t="shared" ca="1" si="245"/>
        <v>0</v>
      </c>
      <c r="CG124" s="51">
        <f t="shared" ca="1" si="174"/>
        <v>0</v>
      </c>
      <c r="CH124" s="51"/>
      <c r="CI124" s="195">
        <f t="shared" si="177"/>
        <v>0</v>
      </c>
      <c r="CJ124" s="195">
        <f t="shared" si="177"/>
        <v>0</v>
      </c>
      <c r="CK124" s="195">
        <f t="shared" si="177"/>
        <v>0</v>
      </c>
      <c r="CL124" s="195">
        <f t="shared" si="177"/>
        <v>0</v>
      </c>
      <c r="CM124" s="195">
        <f t="shared" si="177"/>
        <v>0</v>
      </c>
      <c r="CN124" s="195">
        <f t="shared" si="175"/>
        <v>0</v>
      </c>
      <c r="CO124" s="195">
        <f t="shared" si="175"/>
        <v>0</v>
      </c>
      <c r="CP124" s="195">
        <f t="shared" si="175"/>
        <v>0</v>
      </c>
      <c r="CQ124" s="195">
        <f t="shared" si="175"/>
        <v>0</v>
      </c>
      <c r="CR124" s="195">
        <f t="shared" si="175"/>
        <v>0</v>
      </c>
      <c r="CT124" s="107">
        <f t="shared" si="246"/>
        <v>0</v>
      </c>
      <c r="CU124" s="107">
        <f t="shared" si="247"/>
        <v>0</v>
      </c>
      <c r="CV124" s="107">
        <f t="shared" si="248"/>
        <v>0</v>
      </c>
      <c r="CW124" s="107">
        <f t="shared" si="232"/>
        <v>0</v>
      </c>
      <c r="CX124" s="107">
        <f t="shared" si="233"/>
        <v>0</v>
      </c>
      <c r="CY124" s="107">
        <f t="shared" si="234"/>
        <v>0</v>
      </c>
      <c r="CZ124" s="107">
        <f t="shared" si="235"/>
        <v>0</v>
      </c>
      <c r="DA124" s="107">
        <f t="shared" si="236"/>
        <v>0</v>
      </c>
      <c r="DB124" s="107">
        <f t="shared" si="237"/>
        <v>0</v>
      </c>
      <c r="DC124" s="107">
        <f t="shared" si="238"/>
        <v>0</v>
      </c>
      <c r="DD124" s="107">
        <f t="shared" si="239"/>
        <v>0</v>
      </c>
      <c r="DE124" s="107">
        <f t="shared" si="240"/>
        <v>0</v>
      </c>
      <c r="DF124" s="107">
        <f t="shared" si="241"/>
        <v>0</v>
      </c>
      <c r="DG124" s="107">
        <f t="shared" si="242"/>
        <v>0</v>
      </c>
      <c r="DH124" s="107">
        <f t="shared" si="256"/>
        <v>0</v>
      </c>
      <c r="DI124" s="107">
        <f t="shared" si="257"/>
        <v>0</v>
      </c>
      <c r="DJ124" s="107">
        <f t="shared" si="258"/>
        <v>0</v>
      </c>
      <c r="DK124" s="107">
        <f t="shared" si="259"/>
        <v>0</v>
      </c>
      <c r="DL124" s="107">
        <f t="shared" si="260"/>
        <v>0</v>
      </c>
      <c r="DM124" s="107">
        <f t="shared" si="261"/>
        <v>0</v>
      </c>
      <c r="DN124" s="107">
        <f t="shared" si="262"/>
        <v>0</v>
      </c>
      <c r="DO124" s="107">
        <f t="shared" si="263"/>
        <v>0</v>
      </c>
      <c r="DP124" s="107">
        <f t="shared" si="264"/>
        <v>0</v>
      </c>
      <c r="DQ124" s="107">
        <f t="shared" si="249"/>
        <v>0</v>
      </c>
      <c r="DR124" s="107">
        <f t="shared" si="250"/>
        <v>0</v>
      </c>
      <c r="DS124" s="107">
        <f t="shared" si="251"/>
        <v>0</v>
      </c>
      <c r="DT124" s="107">
        <f t="shared" si="252"/>
        <v>0</v>
      </c>
      <c r="DU124" s="107">
        <f t="shared" si="253"/>
        <v>0</v>
      </c>
      <c r="DV124" s="107">
        <f t="shared" si="254"/>
        <v>0</v>
      </c>
      <c r="DW124" s="107">
        <f t="shared" si="255"/>
        <v>0</v>
      </c>
      <c r="DX124" s="107">
        <f t="shared" si="230"/>
        <v>0</v>
      </c>
      <c r="DY124" s="107">
        <f t="shared" si="231"/>
        <v>0</v>
      </c>
      <c r="DZ124" s="107">
        <f t="shared" si="211"/>
        <v>0</v>
      </c>
      <c r="EA124" s="107">
        <f t="shared" si="212"/>
        <v>0</v>
      </c>
      <c r="EB124" s="107">
        <f t="shared" si="213"/>
        <v>0</v>
      </c>
      <c r="EC124" s="107">
        <f t="shared" si="214"/>
        <v>0</v>
      </c>
      <c r="ED124" s="107">
        <f t="shared" si="215"/>
        <v>0</v>
      </c>
      <c r="EE124" s="107">
        <f t="shared" si="218"/>
        <v>0</v>
      </c>
      <c r="EF124" s="107">
        <f t="shared" si="219"/>
        <v>0</v>
      </c>
      <c r="EG124" s="107">
        <f t="shared" si="220"/>
        <v>0</v>
      </c>
      <c r="EH124" s="107">
        <f t="shared" si="244"/>
        <v>0</v>
      </c>
      <c r="EI124" s="107">
        <f t="shared" si="244"/>
        <v>0</v>
      </c>
      <c r="EJ124" s="107">
        <f t="shared" si="244"/>
        <v>0</v>
      </c>
      <c r="EK124" s="107">
        <f t="shared" si="244"/>
        <v>0</v>
      </c>
      <c r="EL124" s="107">
        <f t="shared" si="244"/>
        <v>0</v>
      </c>
      <c r="EM124" s="107">
        <f t="shared" si="243"/>
        <v>0</v>
      </c>
      <c r="EN124" s="107">
        <f t="shared" si="243"/>
        <v>0</v>
      </c>
      <c r="EO124" s="107">
        <f t="shared" si="243"/>
        <v>0</v>
      </c>
      <c r="EP124" s="107">
        <f t="shared" si="243"/>
        <v>0</v>
      </c>
      <c r="EQ124" s="107">
        <f t="shared" si="243"/>
        <v>0</v>
      </c>
    </row>
    <row r="125" spans="2:147" x14ac:dyDescent="0.2">
      <c r="B125" s="126">
        <f t="shared" si="168"/>
        <v>1</v>
      </c>
      <c r="C125" s="126" t="str">
        <f t="shared" ca="1" si="176"/>
        <v/>
      </c>
      <c r="D125" s="126" t="str">
        <f t="shared" ca="1" si="169"/>
        <v/>
      </c>
      <c r="E125" s="126"/>
      <c r="F125" s="127" t="str">
        <f ca="1">OFFSET(prihlasky!$H$1,$CB125,0)</f>
        <v/>
      </c>
      <c r="G125" s="127" t="str">
        <f ca="1">IF(OFFSET(prihlasky!$B$1,$CB125,0)="","",(OFFSET(prihlasky!$B$1,$CB125,0)))</f>
        <v/>
      </c>
      <c r="H125" s="127">
        <f ca="1">OFFSET(prihlasky!$I$1,$CB125,0)</f>
        <v>0</v>
      </c>
      <c r="I125" s="127" t="str">
        <f ca="1">UPPER(OFFSET(prihlasky!$A$1,$CB125,0))</f>
        <v/>
      </c>
      <c r="J125" s="127">
        <f t="shared" si="170"/>
        <v>0</v>
      </c>
      <c r="K125" s="159">
        <f t="shared" si="194"/>
        <v>0</v>
      </c>
      <c r="L125" s="131">
        <f t="shared" ca="1" si="171"/>
        <v>0</v>
      </c>
      <c r="M125" s="130" t="str">
        <f ca="1">IF(OR(K125=0,ISERROR(MATCH(I125,TKoef!E:E,0))),"",MATCH(I125,TKoef!E:E,0)-1)</f>
        <v/>
      </c>
      <c r="N125" s="129" t="str">
        <f ca="1">IF(M125="","",OFFSET(TKoef!$B$1,M125,0))</f>
        <v/>
      </c>
      <c r="O125" s="22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  <c r="BD125" s="197"/>
      <c r="BE125" s="197"/>
      <c r="BF125" s="197"/>
      <c r="BG125" s="197"/>
      <c r="BH125" s="197"/>
      <c r="BI125" s="197"/>
      <c r="BJ125" s="197"/>
      <c r="BK125" s="197"/>
      <c r="BL125" s="197"/>
      <c r="BM125" s="197"/>
      <c r="BN125" s="61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71">
        <f t="shared" si="172"/>
        <v>0</v>
      </c>
      <c r="BZ125" s="26">
        <f t="shared" si="173"/>
        <v>0</v>
      </c>
      <c r="CB125" s="39">
        <v>117</v>
      </c>
      <c r="CC125" s="16">
        <f t="shared" si="195"/>
        <v>0</v>
      </c>
      <c r="CD125" s="51">
        <f t="shared" ca="1" si="245"/>
        <v>0</v>
      </c>
      <c r="CE125" s="51">
        <f t="shared" ca="1" si="245"/>
        <v>0</v>
      </c>
      <c r="CF125" s="51">
        <f t="shared" ca="1" si="245"/>
        <v>0</v>
      </c>
      <c r="CG125" s="51">
        <f t="shared" ca="1" si="174"/>
        <v>0</v>
      </c>
      <c r="CH125" s="51"/>
      <c r="CI125" s="195">
        <f t="shared" si="177"/>
        <v>0</v>
      </c>
      <c r="CJ125" s="195">
        <f t="shared" si="177"/>
        <v>0</v>
      </c>
      <c r="CK125" s="195">
        <f t="shared" si="177"/>
        <v>0</v>
      </c>
      <c r="CL125" s="195">
        <f t="shared" si="177"/>
        <v>0</v>
      </c>
      <c r="CM125" s="195">
        <f t="shared" si="177"/>
        <v>0</v>
      </c>
      <c r="CN125" s="195">
        <f t="shared" ref="CN125:CR128" si="265">IF(BT$7="",0,BT125)</f>
        <v>0</v>
      </c>
      <c r="CO125" s="195">
        <f t="shared" si="265"/>
        <v>0</v>
      </c>
      <c r="CP125" s="195">
        <f t="shared" si="265"/>
        <v>0</v>
      </c>
      <c r="CQ125" s="195">
        <f t="shared" si="265"/>
        <v>0</v>
      </c>
      <c r="CR125" s="195">
        <f t="shared" si="265"/>
        <v>0</v>
      </c>
      <c r="CT125" s="107">
        <f t="shared" si="246"/>
        <v>0</v>
      </c>
      <c r="CU125" s="107">
        <f t="shared" si="247"/>
        <v>0</v>
      </c>
      <c r="CV125" s="107">
        <f t="shared" si="248"/>
        <v>0</v>
      </c>
      <c r="CW125" s="107">
        <f t="shared" si="232"/>
        <v>0</v>
      </c>
      <c r="CX125" s="107">
        <f t="shared" si="233"/>
        <v>0</v>
      </c>
      <c r="CY125" s="107">
        <f t="shared" si="234"/>
        <v>0</v>
      </c>
      <c r="CZ125" s="107">
        <f t="shared" si="235"/>
        <v>0</v>
      </c>
      <c r="DA125" s="107">
        <f t="shared" si="236"/>
        <v>0</v>
      </c>
      <c r="DB125" s="107">
        <f t="shared" si="237"/>
        <v>0</v>
      </c>
      <c r="DC125" s="107">
        <f t="shared" si="238"/>
        <v>0</v>
      </c>
      <c r="DD125" s="107">
        <f t="shared" si="239"/>
        <v>0</v>
      </c>
      <c r="DE125" s="107">
        <f t="shared" si="240"/>
        <v>0</v>
      </c>
      <c r="DF125" s="107">
        <f t="shared" si="241"/>
        <v>0</v>
      </c>
      <c r="DG125" s="107">
        <f t="shared" si="242"/>
        <v>0</v>
      </c>
      <c r="DH125" s="107">
        <f t="shared" si="256"/>
        <v>0</v>
      </c>
      <c r="DI125" s="107">
        <f t="shared" si="257"/>
        <v>0</v>
      </c>
      <c r="DJ125" s="107">
        <f t="shared" si="258"/>
        <v>0</v>
      </c>
      <c r="DK125" s="107">
        <f t="shared" si="259"/>
        <v>0</v>
      </c>
      <c r="DL125" s="107">
        <f t="shared" si="260"/>
        <v>0</v>
      </c>
      <c r="DM125" s="107">
        <f t="shared" si="261"/>
        <v>0</v>
      </c>
      <c r="DN125" s="107">
        <f t="shared" si="262"/>
        <v>0</v>
      </c>
      <c r="DO125" s="107">
        <f t="shared" si="263"/>
        <v>0</v>
      </c>
      <c r="DP125" s="107">
        <f t="shared" si="264"/>
        <v>0</v>
      </c>
      <c r="DQ125" s="107">
        <f t="shared" si="249"/>
        <v>0</v>
      </c>
      <c r="DR125" s="107">
        <f t="shared" si="250"/>
        <v>0</v>
      </c>
      <c r="DS125" s="107">
        <f t="shared" si="251"/>
        <v>0</v>
      </c>
      <c r="DT125" s="107">
        <f t="shared" si="252"/>
        <v>0</v>
      </c>
      <c r="DU125" s="107">
        <f t="shared" si="253"/>
        <v>0</v>
      </c>
      <c r="DV125" s="107">
        <f t="shared" si="254"/>
        <v>0</v>
      </c>
      <c r="DW125" s="107">
        <f t="shared" si="255"/>
        <v>0</v>
      </c>
      <c r="DX125" s="107">
        <f t="shared" si="230"/>
        <v>0</v>
      </c>
      <c r="DY125" s="107">
        <f t="shared" si="231"/>
        <v>0</v>
      </c>
      <c r="DZ125" s="107">
        <f t="shared" si="211"/>
        <v>0</v>
      </c>
      <c r="EA125" s="107">
        <f t="shared" si="212"/>
        <v>0</v>
      </c>
      <c r="EB125" s="107">
        <f t="shared" si="213"/>
        <v>0</v>
      </c>
      <c r="EC125" s="107">
        <f t="shared" si="214"/>
        <v>0</v>
      </c>
      <c r="ED125" s="107">
        <f t="shared" si="215"/>
        <v>0</v>
      </c>
      <c r="EE125" s="107">
        <f t="shared" si="218"/>
        <v>0</v>
      </c>
      <c r="EF125" s="107">
        <f t="shared" si="219"/>
        <v>0</v>
      </c>
      <c r="EG125" s="107">
        <f t="shared" si="220"/>
        <v>0</v>
      </c>
      <c r="EH125" s="107">
        <f t="shared" si="244"/>
        <v>0</v>
      </c>
      <c r="EI125" s="107">
        <f t="shared" si="244"/>
        <v>0</v>
      </c>
      <c r="EJ125" s="107">
        <f t="shared" si="244"/>
        <v>0</v>
      </c>
      <c r="EK125" s="107">
        <f t="shared" si="244"/>
        <v>0</v>
      </c>
      <c r="EL125" s="107">
        <f t="shared" si="244"/>
        <v>0</v>
      </c>
      <c r="EM125" s="107">
        <f t="shared" si="243"/>
        <v>0</v>
      </c>
      <c r="EN125" s="107">
        <f t="shared" si="243"/>
        <v>0</v>
      </c>
      <c r="EO125" s="107">
        <f t="shared" si="243"/>
        <v>0</v>
      </c>
      <c r="EP125" s="107">
        <f t="shared" si="243"/>
        <v>0</v>
      </c>
      <c r="EQ125" s="107">
        <f t="shared" si="243"/>
        <v>0</v>
      </c>
    </row>
    <row r="126" spans="2:147" x14ac:dyDescent="0.2">
      <c r="B126" s="126">
        <f t="shared" si="168"/>
        <v>1</v>
      </c>
      <c r="C126" s="126" t="str">
        <f t="shared" ca="1" si="176"/>
        <v/>
      </c>
      <c r="D126" s="126" t="str">
        <f t="shared" ca="1" si="169"/>
        <v/>
      </c>
      <c r="E126" s="126"/>
      <c r="F126" s="127" t="str">
        <f ca="1">OFFSET(prihlasky!$H$1,$CB126,0)</f>
        <v/>
      </c>
      <c r="G126" s="127" t="str">
        <f ca="1">IF(OFFSET(prihlasky!$B$1,$CB126,0)="","",(OFFSET(prihlasky!$B$1,$CB126,0)))</f>
        <v/>
      </c>
      <c r="H126" s="127">
        <f ca="1">OFFSET(prihlasky!$I$1,$CB126,0)</f>
        <v>0</v>
      </c>
      <c r="I126" s="127" t="str">
        <f ca="1">UPPER(OFFSET(prihlasky!$A$1,$CB126,0))</f>
        <v/>
      </c>
      <c r="J126" s="127">
        <f t="shared" si="170"/>
        <v>0</v>
      </c>
      <c r="K126" s="159">
        <f t="shared" si="194"/>
        <v>0</v>
      </c>
      <c r="L126" s="131">
        <f t="shared" ca="1" si="171"/>
        <v>0</v>
      </c>
      <c r="M126" s="130" t="str">
        <f ca="1">IF(OR(K126=0,ISERROR(MATCH(I126,TKoef!E:E,0))),"",MATCH(I126,TKoef!E:E,0)-1)</f>
        <v/>
      </c>
      <c r="N126" s="129" t="str">
        <f ca="1">IF(M126="","",OFFSET(TKoef!$B$1,M126,0))</f>
        <v/>
      </c>
      <c r="O126" s="22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  <c r="BK126" s="197"/>
      <c r="BL126" s="197"/>
      <c r="BM126" s="197"/>
      <c r="BN126" s="61"/>
      <c r="BO126" s="160"/>
      <c r="BP126" s="160"/>
      <c r="BQ126" s="160"/>
      <c r="BR126" s="160"/>
      <c r="BS126" s="160"/>
      <c r="BT126" s="160"/>
      <c r="BU126" s="160"/>
      <c r="BV126" s="160"/>
      <c r="BW126" s="160"/>
      <c r="BX126" s="160"/>
      <c r="BY126" s="71">
        <f t="shared" si="172"/>
        <v>0</v>
      </c>
      <c r="BZ126" s="26">
        <f t="shared" si="173"/>
        <v>0</v>
      </c>
      <c r="CB126" s="39">
        <v>118</v>
      </c>
      <c r="CC126" s="16">
        <f t="shared" si="195"/>
        <v>0</v>
      </c>
      <c r="CD126" s="51">
        <f t="shared" ca="1" si="245"/>
        <v>0</v>
      </c>
      <c r="CE126" s="51">
        <f t="shared" ca="1" si="245"/>
        <v>0</v>
      </c>
      <c r="CF126" s="51">
        <f t="shared" ca="1" si="245"/>
        <v>0</v>
      </c>
      <c r="CG126" s="51">
        <f t="shared" ca="1" si="174"/>
        <v>0</v>
      </c>
      <c r="CH126" s="51"/>
      <c r="CI126" s="195">
        <f t="shared" ref="CI126:CM128" si="266">IF(BO$7="",0,BO126)</f>
        <v>0</v>
      </c>
      <c r="CJ126" s="195">
        <f t="shared" si="266"/>
        <v>0</v>
      </c>
      <c r="CK126" s="195">
        <f t="shared" si="266"/>
        <v>0</v>
      </c>
      <c r="CL126" s="195">
        <f t="shared" si="266"/>
        <v>0</v>
      </c>
      <c r="CM126" s="195">
        <f t="shared" si="266"/>
        <v>0</v>
      </c>
      <c r="CN126" s="195">
        <f t="shared" si="265"/>
        <v>0</v>
      </c>
      <c r="CO126" s="195">
        <f t="shared" si="265"/>
        <v>0</v>
      </c>
      <c r="CP126" s="195">
        <f t="shared" si="265"/>
        <v>0</v>
      </c>
      <c r="CQ126" s="195">
        <f t="shared" si="265"/>
        <v>0</v>
      </c>
      <c r="CR126" s="195">
        <f t="shared" si="265"/>
        <v>0</v>
      </c>
      <c r="CT126" s="107">
        <f t="shared" si="246"/>
        <v>0</v>
      </c>
      <c r="CU126" s="107">
        <f t="shared" si="247"/>
        <v>0</v>
      </c>
      <c r="CV126" s="107">
        <f t="shared" si="248"/>
        <v>0</v>
      </c>
      <c r="CW126" s="107">
        <f t="shared" si="232"/>
        <v>0</v>
      </c>
      <c r="CX126" s="107">
        <f t="shared" si="233"/>
        <v>0</v>
      </c>
      <c r="CY126" s="107">
        <f t="shared" si="234"/>
        <v>0</v>
      </c>
      <c r="CZ126" s="107">
        <f t="shared" si="235"/>
        <v>0</v>
      </c>
      <c r="DA126" s="107">
        <f t="shared" si="236"/>
        <v>0</v>
      </c>
      <c r="DB126" s="107">
        <f t="shared" si="237"/>
        <v>0</v>
      </c>
      <c r="DC126" s="107">
        <f t="shared" si="238"/>
        <v>0</v>
      </c>
      <c r="DD126" s="107">
        <f t="shared" si="239"/>
        <v>0</v>
      </c>
      <c r="DE126" s="107">
        <f t="shared" si="240"/>
        <v>0</v>
      </c>
      <c r="DF126" s="107">
        <f t="shared" si="241"/>
        <v>0</v>
      </c>
      <c r="DG126" s="107">
        <f t="shared" si="242"/>
        <v>0</v>
      </c>
      <c r="DH126" s="107">
        <f t="shared" si="256"/>
        <v>0</v>
      </c>
      <c r="DI126" s="107">
        <f t="shared" si="257"/>
        <v>0</v>
      </c>
      <c r="DJ126" s="107">
        <f t="shared" si="258"/>
        <v>0</v>
      </c>
      <c r="DK126" s="107">
        <f t="shared" si="259"/>
        <v>0</v>
      </c>
      <c r="DL126" s="107">
        <f t="shared" si="260"/>
        <v>0</v>
      </c>
      <c r="DM126" s="107">
        <f t="shared" si="261"/>
        <v>0</v>
      </c>
      <c r="DN126" s="107">
        <f t="shared" si="262"/>
        <v>0</v>
      </c>
      <c r="DO126" s="107">
        <f t="shared" si="263"/>
        <v>0</v>
      </c>
      <c r="DP126" s="107">
        <f t="shared" si="264"/>
        <v>0</v>
      </c>
      <c r="DQ126" s="107">
        <f t="shared" si="249"/>
        <v>0</v>
      </c>
      <c r="DR126" s="107">
        <f t="shared" si="250"/>
        <v>0</v>
      </c>
      <c r="DS126" s="107">
        <f t="shared" si="251"/>
        <v>0</v>
      </c>
      <c r="DT126" s="107">
        <f t="shared" si="252"/>
        <v>0</v>
      </c>
      <c r="DU126" s="107">
        <f t="shared" si="253"/>
        <v>0</v>
      </c>
      <c r="DV126" s="107">
        <f t="shared" si="254"/>
        <v>0</v>
      </c>
      <c r="DW126" s="107">
        <f t="shared" si="255"/>
        <v>0</v>
      </c>
      <c r="DX126" s="107">
        <f t="shared" si="230"/>
        <v>0</v>
      </c>
      <c r="DY126" s="107">
        <f t="shared" si="231"/>
        <v>0</v>
      </c>
      <c r="DZ126" s="107">
        <f t="shared" si="211"/>
        <v>0</v>
      </c>
      <c r="EA126" s="107">
        <f t="shared" si="212"/>
        <v>0</v>
      </c>
      <c r="EB126" s="107">
        <f t="shared" si="213"/>
        <v>0</v>
      </c>
      <c r="EC126" s="107">
        <f t="shared" si="214"/>
        <v>0</v>
      </c>
      <c r="ED126" s="107">
        <f t="shared" si="215"/>
        <v>0</v>
      </c>
      <c r="EE126" s="107">
        <f t="shared" si="218"/>
        <v>0</v>
      </c>
      <c r="EF126" s="107">
        <f t="shared" si="219"/>
        <v>0</v>
      </c>
      <c r="EG126" s="107">
        <f t="shared" si="220"/>
        <v>0</v>
      </c>
      <c r="EH126" s="107">
        <f t="shared" si="244"/>
        <v>0</v>
      </c>
      <c r="EI126" s="107">
        <f t="shared" si="244"/>
        <v>0</v>
      </c>
      <c r="EJ126" s="107">
        <f t="shared" si="244"/>
        <v>0</v>
      </c>
      <c r="EK126" s="107">
        <f t="shared" si="244"/>
        <v>0</v>
      </c>
      <c r="EL126" s="107">
        <f t="shared" si="244"/>
        <v>0</v>
      </c>
      <c r="EM126" s="107">
        <f t="shared" si="243"/>
        <v>0</v>
      </c>
      <c r="EN126" s="107">
        <f t="shared" si="243"/>
        <v>0</v>
      </c>
      <c r="EO126" s="107">
        <f t="shared" si="243"/>
        <v>0</v>
      </c>
      <c r="EP126" s="107">
        <f t="shared" si="243"/>
        <v>0</v>
      </c>
      <c r="EQ126" s="107">
        <f t="shared" si="243"/>
        <v>0</v>
      </c>
    </row>
    <row r="127" spans="2:147" x14ac:dyDescent="0.2">
      <c r="B127" s="126">
        <f t="shared" si="168"/>
        <v>1</v>
      </c>
      <c r="C127" s="126" t="str">
        <f t="shared" ca="1" si="176"/>
        <v/>
      </c>
      <c r="D127" s="126" t="str">
        <f t="shared" ca="1" si="169"/>
        <v/>
      </c>
      <c r="E127" s="126"/>
      <c r="F127" s="127" t="str">
        <f ca="1">OFFSET(prihlasky!$H$1,$CB127,0)</f>
        <v/>
      </c>
      <c r="G127" s="127" t="str">
        <f ca="1">IF(OFFSET(prihlasky!$B$1,$CB127,0)="","",(OFFSET(prihlasky!$B$1,$CB127,0)))</f>
        <v/>
      </c>
      <c r="H127" s="127">
        <f ca="1">OFFSET(prihlasky!$I$1,$CB127,0)</f>
        <v>0</v>
      </c>
      <c r="I127" s="127" t="str">
        <f ca="1">UPPER(OFFSET(prihlasky!$A$1,$CB127,0))</f>
        <v/>
      </c>
      <c r="J127" s="127">
        <f t="shared" si="170"/>
        <v>0</v>
      </c>
      <c r="K127" s="159">
        <f t="shared" si="194"/>
        <v>0</v>
      </c>
      <c r="L127" s="131">
        <f t="shared" ca="1" si="171"/>
        <v>0</v>
      </c>
      <c r="M127" s="130" t="str">
        <f ca="1">IF(OR(K127=0,ISERROR(MATCH(I127,TKoef!E:E,0))),"",MATCH(I127,TKoef!E:E,0)-1)</f>
        <v/>
      </c>
      <c r="N127" s="129" t="str">
        <f ca="1">IF(M127="","",OFFSET(TKoef!$B$1,M127,0))</f>
        <v/>
      </c>
      <c r="O127" s="22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  <c r="BK127" s="197"/>
      <c r="BL127" s="197"/>
      <c r="BM127" s="197"/>
      <c r="BN127" s="61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71">
        <f t="shared" si="172"/>
        <v>0</v>
      </c>
      <c r="BZ127" s="26">
        <f t="shared" si="173"/>
        <v>0</v>
      </c>
      <c r="CB127" s="39">
        <v>119</v>
      </c>
      <c r="CC127" s="16">
        <f t="shared" si="195"/>
        <v>0</v>
      </c>
      <c r="CD127" s="51">
        <f t="shared" ca="1" si="245"/>
        <v>0</v>
      </c>
      <c r="CE127" s="51">
        <f t="shared" ca="1" si="245"/>
        <v>0</v>
      </c>
      <c r="CF127" s="51">
        <f t="shared" ca="1" si="245"/>
        <v>0</v>
      </c>
      <c r="CG127" s="51">
        <f t="shared" ca="1" si="174"/>
        <v>0</v>
      </c>
      <c r="CH127" s="51"/>
      <c r="CI127" s="195">
        <f t="shared" si="266"/>
        <v>0</v>
      </c>
      <c r="CJ127" s="195">
        <f t="shared" si="266"/>
        <v>0</v>
      </c>
      <c r="CK127" s="195">
        <f t="shared" si="266"/>
        <v>0</v>
      </c>
      <c r="CL127" s="195">
        <f t="shared" si="266"/>
        <v>0</v>
      </c>
      <c r="CM127" s="195">
        <f t="shared" si="266"/>
        <v>0</v>
      </c>
      <c r="CN127" s="195">
        <f t="shared" si="265"/>
        <v>0</v>
      </c>
      <c r="CO127" s="195">
        <f t="shared" si="265"/>
        <v>0</v>
      </c>
      <c r="CP127" s="195">
        <f t="shared" si="265"/>
        <v>0</v>
      </c>
      <c r="CQ127" s="195">
        <f t="shared" si="265"/>
        <v>0</v>
      </c>
      <c r="CR127" s="195">
        <f t="shared" si="265"/>
        <v>0</v>
      </c>
      <c r="CT127" s="107">
        <f t="shared" si="246"/>
        <v>0</v>
      </c>
      <c r="CU127" s="107">
        <f t="shared" si="247"/>
        <v>0</v>
      </c>
      <c r="CV127" s="107">
        <f t="shared" si="248"/>
        <v>0</v>
      </c>
      <c r="CW127" s="107">
        <f t="shared" si="232"/>
        <v>0</v>
      </c>
      <c r="CX127" s="107">
        <f t="shared" si="233"/>
        <v>0</v>
      </c>
      <c r="CY127" s="107">
        <f t="shared" si="234"/>
        <v>0</v>
      </c>
      <c r="CZ127" s="107">
        <f t="shared" si="235"/>
        <v>0</v>
      </c>
      <c r="DA127" s="107">
        <f t="shared" si="236"/>
        <v>0</v>
      </c>
      <c r="DB127" s="107">
        <f t="shared" si="237"/>
        <v>0</v>
      </c>
      <c r="DC127" s="107">
        <f t="shared" si="238"/>
        <v>0</v>
      </c>
      <c r="DD127" s="107">
        <f t="shared" si="239"/>
        <v>0</v>
      </c>
      <c r="DE127" s="107">
        <f t="shared" si="240"/>
        <v>0</v>
      </c>
      <c r="DF127" s="107">
        <f t="shared" si="241"/>
        <v>0</v>
      </c>
      <c r="DG127" s="107">
        <f t="shared" si="242"/>
        <v>0</v>
      </c>
      <c r="DH127" s="107">
        <f t="shared" si="256"/>
        <v>0</v>
      </c>
      <c r="DI127" s="107">
        <f t="shared" si="257"/>
        <v>0</v>
      </c>
      <c r="DJ127" s="107">
        <f t="shared" si="258"/>
        <v>0</v>
      </c>
      <c r="DK127" s="107">
        <f t="shared" si="259"/>
        <v>0</v>
      </c>
      <c r="DL127" s="107">
        <f t="shared" si="260"/>
        <v>0</v>
      </c>
      <c r="DM127" s="107">
        <f t="shared" si="261"/>
        <v>0</v>
      </c>
      <c r="DN127" s="107">
        <f t="shared" si="262"/>
        <v>0</v>
      </c>
      <c r="DO127" s="107">
        <f t="shared" si="263"/>
        <v>0</v>
      </c>
      <c r="DP127" s="107">
        <f t="shared" si="264"/>
        <v>0</v>
      </c>
      <c r="DQ127" s="107">
        <f t="shared" si="249"/>
        <v>0</v>
      </c>
      <c r="DR127" s="107">
        <f t="shared" si="250"/>
        <v>0</v>
      </c>
      <c r="DS127" s="107">
        <f t="shared" si="251"/>
        <v>0</v>
      </c>
      <c r="DT127" s="107">
        <f t="shared" si="252"/>
        <v>0</v>
      </c>
      <c r="DU127" s="107">
        <f t="shared" si="253"/>
        <v>0</v>
      </c>
      <c r="DV127" s="107">
        <f t="shared" si="254"/>
        <v>0</v>
      </c>
      <c r="DW127" s="107">
        <f t="shared" si="255"/>
        <v>0</v>
      </c>
      <c r="DX127" s="107">
        <f t="shared" si="230"/>
        <v>0</v>
      </c>
      <c r="DY127" s="107">
        <f t="shared" si="231"/>
        <v>0</v>
      </c>
      <c r="DZ127" s="107">
        <f t="shared" si="211"/>
        <v>0</v>
      </c>
      <c r="EA127" s="107">
        <f t="shared" si="212"/>
        <v>0</v>
      </c>
      <c r="EB127" s="107">
        <f t="shared" si="213"/>
        <v>0</v>
      </c>
      <c r="EC127" s="107">
        <f t="shared" si="214"/>
        <v>0</v>
      </c>
      <c r="ED127" s="107">
        <f t="shared" si="215"/>
        <v>0</v>
      </c>
      <c r="EE127" s="107">
        <f t="shared" si="218"/>
        <v>0</v>
      </c>
      <c r="EF127" s="107">
        <f t="shared" si="219"/>
        <v>0</v>
      </c>
      <c r="EG127" s="107">
        <f t="shared" si="220"/>
        <v>0</v>
      </c>
      <c r="EH127" s="107">
        <f t="shared" si="244"/>
        <v>0</v>
      </c>
      <c r="EI127" s="107">
        <f t="shared" si="244"/>
        <v>0</v>
      </c>
      <c r="EJ127" s="107">
        <f t="shared" si="244"/>
        <v>0</v>
      </c>
      <c r="EK127" s="107">
        <f t="shared" si="244"/>
        <v>0</v>
      </c>
      <c r="EL127" s="107">
        <f t="shared" si="244"/>
        <v>0</v>
      </c>
      <c r="EM127" s="107">
        <f t="shared" si="243"/>
        <v>0</v>
      </c>
      <c r="EN127" s="107">
        <f t="shared" si="243"/>
        <v>0</v>
      </c>
      <c r="EO127" s="107">
        <f t="shared" si="243"/>
        <v>0</v>
      </c>
      <c r="EP127" s="107">
        <f t="shared" si="243"/>
        <v>0</v>
      </c>
      <c r="EQ127" s="107">
        <f t="shared" si="243"/>
        <v>0</v>
      </c>
    </row>
    <row r="128" spans="2:147" x14ac:dyDescent="0.2">
      <c r="B128" s="126">
        <f t="shared" si="168"/>
        <v>1</v>
      </c>
      <c r="C128" s="126" t="str">
        <f t="shared" ca="1" si="176"/>
        <v/>
      </c>
      <c r="D128" s="126" t="str">
        <f t="shared" ca="1" si="169"/>
        <v/>
      </c>
      <c r="E128" s="126"/>
      <c r="F128" s="127" t="str">
        <f ca="1">OFFSET(prihlasky!$H$1,$CB128,0)</f>
        <v/>
      </c>
      <c r="G128" s="127" t="str">
        <f ca="1">IF(OFFSET(prihlasky!$B$1,$CB128,0)="","",(OFFSET(prihlasky!$B$1,$CB128,0)))</f>
        <v/>
      </c>
      <c r="H128" s="127">
        <f ca="1">OFFSET(prihlasky!$I$1,$CB128,0)</f>
        <v>0</v>
      </c>
      <c r="I128" s="127" t="str">
        <f ca="1">UPPER(OFFSET(prihlasky!$A$1,$CB128,0))</f>
        <v/>
      </c>
      <c r="J128" s="127">
        <f t="shared" si="170"/>
        <v>0</v>
      </c>
      <c r="K128" s="159">
        <f t="shared" si="194"/>
        <v>0</v>
      </c>
      <c r="L128" s="131">
        <f t="shared" ca="1" si="171"/>
        <v>0</v>
      </c>
      <c r="M128" s="130" t="str">
        <f ca="1">IF(OR(K128=0,ISERROR(MATCH(I128,TKoef!E:E,0))),"",MATCH(I128,TKoef!E:E,0)-1)</f>
        <v/>
      </c>
      <c r="N128" s="129" t="str">
        <f ca="1">IF(M128="","",OFFSET(TKoef!$B$1,M128,0))</f>
        <v/>
      </c>
      <c r="O128" s="22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  <c r="BD128" s="197"/>
      <c r="BE128" s="197"/>
      <c r="BF128" s="197"/>
      <c r="BG128" s="197"/>
      <c r="BH128" s="197"/>
      <c r="BI128" s="197"/>
      <c r="BJ128" s="197"/>
      <c r="BK128" s="197"/>
      <c r="BL128" s="197"/>
      <c r="BM128" s="197"/>
      <c r="BN128" s="61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71">
        <f t="shared" si="172"/>
        <v>0</v>
      </c>
      <c r="BZ128" s="26">
        <f t="shared" si="173"/>
        <v>0</v>
      </c>
      <c r="CB128" s="39">
        <v>120</v>
      </c>
      <c r="CC128" s="16">
        <f t="shared" si="195"/>
        <v>0</v>
      </c>
      <c r="CD128" s="51">
        <f t="shared" ca="1" si="245"/>
        <v>0</v>
      </c>
      <c r="CE128" s="51">
        <f t="shared" ca="1" si="245"/>
        <v>0</v>
      </c>
      <c r="CF128" s="51">
        <f t="shared" ca="1" si="245"/>
        <v>0</v>
      </c>
      <c r="CG128" s="51">
        <f t="shared" ca="1" si="174"/>
        <v>0</v>
      </c>
      <c r="CH128" s="51"/>
      <c r="CI128" s="195">
        <f t="shared" si="266"/>
        <v>0</v>
      </c>
      <c r="CJ128" s="195">
        <f t="shared" si="266"/>
        <v>0</v>
      </c>
      <c r="CK128" s="195">
        <f t="shared" si="266"/>
        <v>0</v>
      </c>
      <c r="CL128" s="195">
        <f t="shared" si="266"/>
        <v>0</v>
      </c>
      <c r="CM128" s="195">
        <f t="shared" si="266"/>
        <v>0</v>
      </c>
      <c r="CN128" s="195">
        <f t="shared" si="265"/>
        <v>0</v>
      </c>
      <c r="CO128" s="195">
        <f t="shared" si="265"/>
        <v>0</v>
      </c>
      <c r="CP128" s="195">
        <f t="shared" si="265"/>
        <v>0</v>
      </c>
      <c r="CQ128" s="195">
        <f t="shared" si="265"/>
        <v>0</v>
      </c>
      <c r="CR128" s="195">
        <f t="shared" si="265"/>
        <v>0</v>
      </c>
      <c r="CT128" s="107">
        <f t="shared" si="246"/>
        <v>0</v>
      </c>
      <c r="CU128" s="107">
        <f t="shared" si="247"/>
        <v>0</v>
      </c>
      <c r="CV128" s="107">
        <f t="shared" si="248"/>
        <v>0</v>
      </c>
      <c r="CW128" s="107">
        <f t="shared" si="232"/>
        <v>0</v>
      </c>
      <c r="CX128" s="107">
        <f t="shared" si="233"/>
        <v>0</v>
      </c>
      <c r="CY128" s="107">
        <f t="shared" si="234"/>
        <v>0</v>
      </c>
      <c r="CZ128" s="107">
        <f t="shared" si="235"/>
        <v>0</v>
      </c>
      <c r="DA128" s="107">
        <f t="shared" si="236"/>
        <v>0</v>
      </c>
      <c r="DB128" s="107">
        <f t="shared" si="237"/>
        <v>0</v>
      </c>
      <c r="DC128" s="107">
        <f t="shared" si="238"/>
        <v>0</v>
      </c>
      <c r="DD128" s="107">
        <f t="shared" si="239"/>
        <v>0</v>
      </c>
      <c r="DE128" s="107">
        <f t="shared" si="240"/>
        <v>0</v>
      </c>
      <c r="DF128" s="107">
        <f t="shared" si="241"/>
        <v>0</v>
      </c>
      <c r="DG128" s="107">
        <f t="shared" si="242"/>
        <v>0</v>
      </c>
      <c r="DH128" s="107">
        <f t="shared" si="256"/>
        <v>0</v>
      </c>
      <c r="DI128" s="107">
        <f t="shared" si="257"/>
        <v>0</v>
      </c>
      <c r="DJ128" s="107">
        <f t="shared" si="258"/>
        <v>0</v>
      </c>
      <c r="DK128" s="107">
        <f t="shared" si="259"/>
        <v>0</v>
      </c>
      <c r="DL128" s="107">
        <f t="shared" si="260"/>
        <v>0</v>
      </c>
      <c r="DM128" s="107">
        <f t="shared" si="261"/>
        <v>0</v>
      </c>
      <c r="DN128" s="107">
        <f t="shared" si="262"/>
        <v>0</v>
      </c>
      <c r="DO128" s="107">
        <f t="shared" si="263"/>
        <v>0</v>
      </c>
      <c r="DP128" s="107">
        <f t="shared" si="264"/>
        <v>0</v>
      </c>
      <c r="DQ128" s="107">
        <f t="shared" si="249"/>
        <v>0</v>
      </c>
      <c r="DR128" s="107">
        <f t="shared" si="250"/>
        <v>0</v>
      </c>
      <c r="DS128" s="107">
        <f t="shared" si="251"/>
        <v>0</v>
      </c>
      <c r="DT128" s="107">
        <f t="shared" si="252"/>
        <v>0</v>
      </c>
      <c r="DU128" s="107">
        <f t="shared" si="253"/>
        <v>0</v>
      </c>
      <c r="DV128" s="107">
        <f t="shared" si="254"/>
        <v>0</v>
      </c>
      <c r="DW128" s="107">
        <f t="shared" si="255"/>
        <v>0</v>
      </c>
      <c r="DX128" s="107">
        <f t="shared" si="230"/>
        <v>0</v>
      </c>
      <c r="DY128" s="107">
        <f t="shared" si="231"/>
        <v>0</v>
      </c>
      <c r="DZ128" s="107">
        <f t="shared" si="211"/>
        <v>0</v>
      </c>
      <c r="EA128" s="107">
        <f t="shared" si="212"/>
        <v>0</v>
      </c>
      <c r="EB128" s="107">
        <f t="shared" si="213"/>
        <v>0</v>
      </c>
      <c r="EC128" s="107">
        <f t="shared" si="214"/>
        <v>0</v>
      </c>
      <c r="ED128" s="107">
        <f t="shared" si="215"/>
        <v>0</v>
      </c>
      <c r="EE128" s="107">
        <f t="shared" si="218"/>
        <v>0</v>
      </c>
      <c r="EF128" s="107">
        <f t="shared" si="219"/>
        <v>0</v>
      </c>
      <c r="EG128" s="107">
        <f t="shared" si="220"/>
        <v>0</v>
      </c>
      <c r="EH128" s="107">
        <f t="shared" si="244"/>
        <v>0</v>
      </c>
      <c r="EI128" s="107">
        <f t="shared" si="244"/>
        <v>0</v>
      </c>
      <c r="EJ128" s="107">
        <f t="shared" si="244"/>
        <v>0</v>
      </c>
      <c r="EK128" s="107">
        <f t="shared" si="244"/>
        <v>0</v>
      </c>
      <c r="EL128" s="107">
        <f t="shared" si="244"/>
        <v>0</v>
      </c>
      <c r="EM128" s="107">
        <f t="shared" si="243"/>
        <v>0</v>
      </c>
      <c r="EN128" s="107">
        <f t="shared" si="243"/>
        <v>0</v>
      </c>
      <c r="EO128" s="107">
        <f t="shared" si="243"/>
        <v>0</v>
      </c>
      <c r="EP128" s="107">
        <f t="shared" si="243"/>
        <v>0</v>
      </c>
      <c r="EQ128" s="107">
        <f t="shared" si="243"/>
        <v>0</v>
      </c>
    </row>
    <row r="129" spans="2:81" x14ac:dyDescent="0.2">
      <c r="O129" s="23"/>
      <c r="BN129" s="23"/>
      <c r="BY129" s="71"/>
      <c r="CC129" s="17"/>
    </row>
    <row r="130" spans="2:81" x14ac:dyDescent="0.2">
      <c r="F130" s="8" t="str">
        <f>Texty!$A$19</f>
        <v>Počet správných odpovědí</v>
      </c>
      <c r="G130" s="8"/>
      <c r="H130" s="48"/>
      <c r="I130" s="8"/>
      <c r="J130" s="8"/>
      <c r="M130" s="8"/>
      <c r="N130" s="8"/>
      <c r="O130" s="10"/>
      <c r="P130" s="9">
        <f>COUNTIF(P9:P128,P7)</f>
        <v>0</v>
      </c>
      <c r="Q130" s="9">
        <f t="shared" ref="Q130:BC130" si="267">COUNTIF(Q9:Q128,Q7)</f>
        <v>0</v>
      </c>
      <c r="R130" s="9">
        <f t="shared" si="267"/>
        <v>0</v>
      </c>
      <c r="S130" s="9">
        <f t="shared" si="267"/>
        <v>0</v>
      </c>
      <c r="T130" s="9">
        <f t="shared" si="267"/>
        <v>0</v>
      </c>
      <c r="U130" s="9">
        <f>COUNTIF(U9:U128,U7)</f>
        <v>0</v>
      </c>
      <c r="V130" s="9">
        <f t="shared" si="267"/>
        <v>0</v>
      </c>
      <c r="W130" s="9">
        <f t="shared" si="267"/>
        <v>0</v>
      </c>
      <c r="X130" s="9">
        <f t="shared" si="267"/>
        <v>0</v>
      </c>
      <c r="Y130" s="9">
        <f t="shared" si="267"/>
        <v>0</v>
      </c>
      <c r="Z130" s="9">
        <f t="shared" si="267"/>
        <v>0</v>
      </c>
      <c r="AA130" s="9">
        <f t="shared" si="267"/>
        <v>0</v>
      </c>
      <c r="AB130" s="9">
        <f t="shared" si="267"/>
        <v>0</v>
      </c>
      <c r="AC130" s="9">
        <f t="shared" si="267"/>
        <v>0</v>
      </c>
      <c r="AD130" s="9">
        <f t="shared" si="267"/>
        <v>0</v>
      </c>
      <c r="AE130" s="9">
        <f t="shared" si="267"/>
        <v>0</v>
      </c>
      <c r="AF130" s="9">
        <f t="shared" si="267"/>
        <v>0</v>
      </c>
      <c r="AG130" s="9">
        <f t="shared" si="267"/>
        <v>0</v>
      </c>
      <c r="AH130" s="9">
        <f t="shared" si="267"/>
        <v>0</v>
      </c>
      <c r="AI130" s="9">
        <f t="shared" si="267"/>
        <v>0</v>
      </c>
      <c r="AJ130" s="9">
        <f t="shared" si="267"/>
        <v>0</v>
      </c>
      <c r="AK130" s="29">
        <f t="shared" si="267"/>
        <v>0</v>
      </c>
      <c r="AL130" s="9">
        <f t="shared" si="267"/>
        <v>0</v>
      </c>
      <c r="AM130" s="9">
        <f t="shared" si="267"/>
        <v>0</v>
      </c>
      <c r="AN130" s="29">
        <f t="shared" si="267"/>
        <v>0</v>
      </c>
      <c r="AO130" s="9">
        <f t="shared" si="267"/>
        <v>0</v>
      </c>
      <c r="AP130" s="9">
        <f t="shared" si="267"/>
        <v>0</v>
      </c>
      <c r="AQ130" s="9">
        <f t="shared" si="267"/>
        <v>0</v>
      </c>
      <c r="AR130" s="9">
        <f t="shared" si="267"/>
        <v>0</v>
      </c>
      <c r="AS130" s="9">
        <f t="shared" si="267"/>
        <v>0</v>
      </c>
      <c r="AT130" s="9">
        <f t="shared" si="267"/>
        <v>0</v>
      </c>
      <c r="AU130" s="29">
        <f t="shared" si="267"/>
        <v>0</v>
      </c>
      <c r="AV130" s="9">
        <f t="shared" si="267"/>
        <v>0</v>
      </c>
      <c r="AW130" s="9">
        <f t="shared" si="267"/>
        <v>0</v>
      </c>
      <c r="AX130" s="29">
        <f t="shared" si="267"/>
        <v>0</v>
      </c>
      <c r="AY130" s="9">
        <f t="shared" si="267"/>
        <v>0</v>
      </c>
      <c r="AZ130" s="29">
        <f t="shared" si="267"/>
        <v>0</v>
      </c>
      <c r="BA130" s="9">
        <f t="shared" si="267"/>
        <v>0</v>
      </c>
      <c r="BB130" s="9">
        <f t="shared" si="267"/>
        <v>0</v>
      </c>
      <c r="BC130" s="29">
        <f t="shared" si="267"/>
        <v>0</v>
      </c>
      <c r="BD130" s="9">
        <f>COUNTIF(BD9:BD128,BD7)</f>
        <v>0</v>
      </c>
      <c r="BE130" s="29">
        <f>COUNTIF(BE9:BE128,BE7)</f>
        <v>0</v>
      </c>
      <c r="BF130" s="9">
        <f>COUNTIF(BF9:BF128,BF7)</f>
        <v>0</v>
      </c>
      <c r="BG130" s="9">
        <f>COUNTIF(BG9:BG128,BG7)</f>
        <v>0</v>
      </c>
      <c r="BH130" s="29">
        <f>COUNTIF(BH9:BH128,BH7)</f>
        <v>0</v>
      </c>
      <c r="BI130" s="9">
        <f t="shared" ref="BI130:BM130" si="268">COUNTIF(BI9:BI128,BI7)</f>
        <v>0</v>
      </c>
      <c r="BJ130" s="29">
        <f t="shared" si="268"/>
        <v>0</v>
      </c>
      <c r="BK130" s="9">
        <f t="shared" si="268"/>
        <v>0</v>
      </c>
      <c r="BL130" s="9">
        <f t="shared" si="268"/>
        <v>0</v>
      </c>
      <c r="BM130" s="29">
        <f t="shared" si="268"/>
        <v>0</v>
      </c>
      <c r="BN130" s="11"/>
      <c r="BO130" s="161" t="e">
        <f>AVERAGE(BO8:BO129)</f>
        <v>#DIV/0!</v>
      </c>
      <c r="BP130" s="161" t="e">
        <f t="shared" ref="BP130:BX130" si="269">AVERAGE(BP8:BP129)</f>
        <v>#DIV/0!</v>
      </c>
      <c r="BQ130" s="161" t="e">
        <f t="shared" si="269"/>
        <v>#DIV/0!</v>
      </c>
      <c r="BR130" s="161" t="e">
        <f t="shared" si="269"/>
        <v>#DIV/0!</v>
      </c>
      <c r="BS130" s="161" t="e">
        <f t="shared" si="269"/>
        <v>#DIV/0!</v>
      </c>
      <c r="BT130" s="161" t="e">
        <f t="shared" si="269"/>
        <v>#DIV/0!</v>
      </c>
      <c r="BU130" s="161" t="e">
        <f t="shared" si="269"/>
        <v>#DIV/0!</v>
      </c>
      <c r="BV130" s="161" t="e">
        <f t="shared" si="269"/>
        <v>#DIV/0!</v>
      </c>
      <c r="BW130" s="161" t="e">
        <f t="shared" si="269"/>
        <v>#DIV/0!</v>
      </c>
      <c r="BX130" s="161" t="e">
        <f t="shared" si="269"/>
        <v>#DIV/0!</v>
      </c>
      <c r="BY130" s="72"/>
      <c r="CB130" s="40"/>
    </row>
    <row r="131" spans="2:81" x14ac:dyDescent="0.2">
      <c r="F131" s="8" t="str">
        <f>Texty!$A$20</f>
        <v>Celkový počet odpovědí</v>
      </c>
      <c r="G131" s="8"/>
      <c r="H131" s="48"/>
      <c r="I131" s="8"/>
      <c r="J131" s="8"/>
      <c r="M131" s="8"/>
      <c r="N131" s="8"/>
      <c r="O131" s="10"/>
      <c r="P131" s="11">
        <f t="shared" ref="P131:BC131" si="270">COUNTA(P9:P128)</f>
        <v>0</v>
      </c>
      <c r="Q131" s="11">
        <f t="shared" si="270"/>
        <v>0</v>
      </c>
      <c r="R131" s="11">
        <f t="shared" si="270"/>
        <v>0</v>
      </c>
      <c r="S131" s="11">
        <f t="shared" si="270"/>
        <v>0</v>
      </c>
      <c r="T131" s="11">
        <f t="shared" si="270"/>
        <v>0</v>
      </c>
      <c r="U131" s="11">
        <f t="shared" si="270"/>
        <v>0</v>
      </c>
      <c r="V131" s="11">
        <f t="shared" si="270"/>
        <v>0</v>
      </c>
      <c r="W131" s="11">
        <f t="shared" si="270"/>
        <v>0</v>
      </c>
      <c r="X131" s="11">
        <f t="shared" si="270"/>
        <v>0</v>
      </c>
      <c r="Y131" s="11">
        <f t="shared" si="270"/>
        <v>0</v>
      </c>
      <c r="Z131" s="11">
        <f t="shared" si="270"/>
        <v>0</v>
      </c>
      <c r="AA131" s="11">
        <f t="shared" si="270"/>
        <v>0</v>
      </c>
      <c r="AB131" s="11">
        <f t="shared" si="270"/>
        <v>0</v>
      </c>
      <c r="AC131" s="11">
        <f t="shared" si="270"/>
        <v>0</v>
      </c>
      <c r="AD131" s="11">
        <f t="shared" si="270"/>
        <v>0</v>
      </c>
      <c r="AE131" s="11">
        <f t="shared" si="270"/>
        <v>0</v>
      </c>
      <c r="AF131" s="11">
        <f t="shared" si="270"/>
        <v>0</v>
      </c>
      <c r="AG131" s="11">
        <f t="shared" si="270"/>
        <v>0</v>
      </c>
      <c r="AH131" s="11">
        <f t="shared" si="270"/>
        <v>0</v>
      </c>
      <c r="AI131" s="11">
        <f t="shared" si="270"/>
        <v>0</v>
      </c>
      <c r="AJ131" s="11">
        <f t="shared" si="270"/>
        <v>0</v>
      </c>
      <c r="AK131" s="30">
        <f t="shared" si="270"/>
        <v>0</v>
      </c>
      <c r="AL131" s="11">
        <f t="shared" si="270"/>
        <v>0</v>
      </c>
      <c r="AM131" s="11">
        <f t="shared" si="270"/>
        <v>0</v>
      </c>
      <c r="AN131" s="30">
        <f t="shared" si="270"/>
        <v>0</v>
      </c>
      <c r="AO131" s="11">
        <f t="shared" si="270"/>
        <v>0</v>
      </c>
      <c r="AP131" s="11">
        <f t="shared" si="270"/>
        <v>0</v>
      </c>
      <c r="AQ131" s="11">
        <f t="shared" si="270"/>
        <v>0</v>
      </c>
      <c r="AR131" s="11">
        <f t="shared" si="270"/>
        <v>0</v>
      </c>
      <c r="AS131" s="11">
        <f t="shared" si="270"/>
        <v>0</v>
      </c>
      <c r="AT131" s="11">
        <f t="shared" si="270"/>
        <v>0</v>
      </c>
      <c r="AU131" s="30">
        <f t="shared" si="270"/>
        <v>0</v>
      </c>
      <c r="AV131" s="11">
        <f t="shared" si="270"/>
        <v>0</v>
      </c>
      <c r="AW131" s="11">
        <f t="shared" si="270"/>
        <v>0</v>
      </c>
      <c r="AX131" s="30">
        <f t="shared" si="270"/>
        <v>0</v>
      </c>
      <c r="AY131" s="11">
        <f t="shared" si="270"/>
        <v>0</v>
      </c>
      <c r="AZ131" s="30">
        <f t="shared" si="270"/>
        <v>0</v>
      </c>
      <c r="BA131" s="11">
        <f t="shared" si="270"/>
        <v>0</v>
      </c>
      <c r="BB131" s="11">
        <f t="shared" si="270"/>
        <v>0</v>
      </c>
      <c r="BC131" s="30">
        <f t="shared" si="270"/>
        <v>0</v>
      </c>
      <c r="BD131" s="11">
        <f>COUNTA(BD9:BD128)</f>
        <v>0</v>
      </c>
      <c r="BE131" s="30">
        <f>COUNTA(BE9:BE128)</f>
        <v>0</v>
      </c>
      <c r="BF131" s="11">
        <f>COUNTA(BF9:BF128)</f>
        <v>0</v>
      </c>
      <c r="BG131" s="11">
        <f>COUNTA(BG9:BG128)</f>
        <v>0</v>
      </c>
      <c r="BH131" s="30">
        <f>COUNTA(BH9:BH128)</f>
        <v>0</v>
      </c>
      <c r="BI131" s="11">
        <f t="shared" ref="BI131:BM131" si="271">COUNTA(BI9:BI128)</f>
        <v>0</v>
      </c>
      <c r="BJ131" s="30">
        <f t="shared" si="271"/>
        <v>0</v>
      </c>
      <c r="BK131" s="11">
        <f t="shared" si="271"/>
        <v>0</v>
      </c>
      <c r="BL131" s="11">
        <f t="shared" si="271"/>
        <v>0</v>
      </c>
      <c r="BM131" s="30">
        <f t="shared" si="271"/>
        <v>0</v>
      </c>
      <c r="BN131" s="11"/>
      <c r="BO131" s="4"/>
      <c r="BP131" s="10"/>
      <c r="BQ131" s="10"/>
      <c r="BS131" s="10"/>
      <c r="BT131" s="10"/>
      <c r="BU131" s="10"/>
      <c r="BV131" s="10"/>
      <c r="BW131" s="10"/>
      <c r="BX131" s="10"/>
      <c r="BY131" s="72"/>
      <c r="CB131" s="40"/>
    </row>
    <row r="132" spans="2:81" x14ac:dyDescent="0.2">
      <c r="F132" s="5" t="str">
        <f>Texty!$A$21</f>
        <v>Procento správných odpovědí</v>
      </c>
      <c r="G132" s="5"/>
      <c r="H132" s="6"/>
      <c r="I132" s="5"/>
      <c r="J132" s="5"/>
      <c r="M132" s="5"/>
      <c r="N132" s="5"/>
      <c r="O132" s="12"/>
      <c r="P132" s="36" t="str">
        <f t="shared" ref="P132:BC132" si="272">IF(P131=0," ",100*P130/P131)</f>
        <v xml:space="preserve"> </v>
      </c>
      <c r="Q132" s="36" t="str">
        <f t="shared" si="272"/>
        <v xml:space="preserve"> </v>
      </c>
      <c r="R132" s="36" t="str">
        <f t="shared" si="272"/>
        <v xml:space="preserve"> </v>
      </c>
      <c r="S132" s="36" t="str">
        <f t="shared" si="272"/>
        <v xml:space="preserve"> </v>
      </c>
      <c r="T132" s="36" t="str">
        <f t="shared" si="272"/>
        <v xml:space="preserve"> </v>
      </c>
      <c r="U132" s="36" t="str">
        <f t="shared" si="272"/>
        <v xml:space="preserve"> </v>
      </c>
      <c r="V132" s="36" t="str">
        <f t="shared" si="272"/>
        <v xml:space="preserve"> </v>
      </c>
      <c r="W132" s="36" t="str">
        <f t="shared" si="272"/>
        <v xml:space="preserve"> </v>
      </c>
      <c r="X132" s="36" t="str">
        <f t="shared" si="272"/>
        <v xml:space="preserve"> </v>
      </c>
      <c r="Y132" s="36" t="str">
        <f t="shared" si="272"/>
        <v xml:space="preserve"> </v>
      </c>
      <c r="Z132" s="36" t="str">
        <f t="shared" si="272"/>
        <v xml:space="preserve"> </v>
      </c>
      <c r="AA132" s="36" t="str">
        <f t="shared" si="272"/>
        <v xml:space="preserve"> </v>
      </c>
      <c r="AB132" s="36" t="str">
        <f t="shared" si="272"/>
        <v xml:space="preserve"> </v>
      </c>
      <c r="AC132" s="36" t="str">
        <f t="shared" si="272"/>
        <v xml:space="preserve"> </v>
      </c>
      <c r="AD132" s="36" t="str">
        <f t="shared" si="272"/>
        <v xml:space="preserve"> </v>
      </c>
      <c r="AE132" s="36" t="str">
        <f t="shared" si="272"/>
        <v xml:space="preserve"> </v>
      </c>
      <c r="AF132" s="36" t="str">
        <f t="shared" si="272"/>
        <v xml:space="preserve"> </v>
      </c>
      <c r="AG132" s="36" t="str">
        <f t="shared" si="272"/>
        <v xml:space="preserve"> </v>
      </c>
      <c r="AH132" s="36" t="str">
        <f t="shared" si="272"/>
        <v xml:space="preserve"> </v>
      </c>
      <c r="AI132" s="36" t="str">
        <f t="shared" si="272"/>
        <v xml:space="preserve"> </v>
      </c>
      <c r="AJ132" s="36" t="str">
        <f t="shared" si="272"/>
        <v xml:space="preserve"> </v>
      </c>
      <c r="AK132" s="36" t="str">
        <f t="shared" si="272"/>
        <v xml:space="preserve"> </v>
      </c>
      <c r="AL132" s="36" t="str">
        <f t="shared" si="272"/>
        <v xml:space="preserve"> </v>
      </c>
      <c r="AM132" s="36" t="str">
        <f t="shared" si="272"/>
        <v xml:space="preserve"> </v>
      </c>
      <c r="AN132" s="36" t="str">
        <f t="shared" si="272"/>
        <v xml:space="preserve"> </v>
      </c>
      <c r="AO132" s="36" t="str">
        <f t="shared" si="272"/>
        <v xml:space="preserve"> </v>
      </c>
      <c r="AP132" s="36" t="str">
        <f t="shared" si="272"/>
        <v xml:space="preserve"> </v>
      </c>
      <c r="AQ132" s="36" t="str">
        <f t="shared" si="272"/>
        <v xml:space="preserve"> </v>
      </c>
      <c r="AR132" s="36" t="str">
        <f t="shared" si="272"/>
        <v xml:space="preserve"> </v>
      </c>
      <c r="AS132" s="36" t="str">
        <f t="shared" si="272"/>
        <v xml:space="preserve"> </v>
      </c>
      <c r="AT132" s="36" t="str">
        <f t="shared" si="272"/>
        <v xml:space="preserve"> </v>
      </c>
      <c r="AU132" s="36" t="str">
        <f t="shared" si="272"/>
        <v xml:space="preserve"> </v>
      </c>
      <c r="AV132" s="36" t="str">
        <f t="shared" si="272"/>
        <v xml:space="preserve"> </v>
      </c>
      <c r="AW132" s="36" t="str">
        <f t="shared" si="272"/>
        <v xml:space="preserve"> </v>
      </c>
      <c r="AX132" s="36" t="str">
        <f t="shared" si="272"/>
        <v xml:space="preserve"> </v>
      </c>
      <c r="AY132" s="36" t="str">
        <f t="shared" si="272"/>
        <v xml:space="preserve"> </v>
      </c>
      <c r="AZ132" s="36" t="str">
        <f t="shared" si="272"/>
        <v xml:space="preserve"> </v>
      </c>
      <c r="BA132" s="36" t="str">
        <f t="shared" si="272"/>
        <v xml:space="preserve"> </v>
      </c>
      <c r="BB132" s="36" t="str">
        <f t="shared" si="272"/>
        <v xml:space="preserve"> </v>
      </c>
      <c r="BC132" s="36" t="str">
        <f t="shared" si="272"/>
        <v xml:space="preserve"> </v>
      </c>
      <c r="BD132" s="36" t="str">
        <f>IF(BD131=0," ",100*BD130/BD131)</f>
        <v xml:space="preserve"> </v>
      </c>
      <c r="BE132" s="36" t="str">
        <f>IF(BE131=0," ",100*BE130/BE131)</f>
        <v xml:space="preserve"> </v>
      </c>
      <c r="BF132" s="36" t="str">
        <f>IF(BF131=0," ",100*BF130/BF131)</f>
        <v xml:space="preserve"> </v>
      </c>
      <c r="BG132" s="36" t="str">
        <f>IF(BG131=0," ",100*BG130/BG131)</f>
        <v xml:space="preserve"> </v>
      </c>
      <c r="BH132" s="36" t="str">
        <f>IF(BH131=0," ",100*BH130/BH131)</f>
        <v xml:space="preserve"> </v>
      </c>
      <c r="BI132" s="36" t="str">
        <f t="shared" ref="BI132:BM132" si="273">IF(BI131=0," ",100*BI130/BI131)</f>
        <v xml:space="preserve"> </v>
      </c>
      <c r="BJ132" s="36" t="str">
        <f t="shared" si="273"/>
        <v xml:space="preserve"> </v>
      </c>
      <c r="BK132" s="36" t="str">
        <f t="shared" si="273"/>
        <v xml:space="preserve"> </v>
      </c>
      <c r="BL132" s="36" t="str">
        <f t="shared" si="273"/>
        <v xml:space="preserve"> </v>
      </c>
      <c r="BM132" s="36" t="str">
        <f t="shared" si="273"/>
        <v xml:space="preserve"> </v>
      </c>
      <c r="BN132" s="115"/>
      <c r="BO132" s="4"/>
      <c r="BP132" s="12"/>
      <c r="BQ132" s="12"/>
      <c r="BS132" s="12"/>
      <c r="BT132" s="12"/>
      <c r="BU132" s="12"/>
      <c r="BV132" s="12"/>
      <c r="BW132" s="12"/>
      <c r="BX132" s="12"/>
      <c r="BY132" s="73"/>
      <c r="CB132" s="41"/>
    </row>
    <row r="133" spans="2:81" x14ac:dyDescent="0.2">
      <c r="F133" s="5"/>
      <c r="G133" s="5"/>
      <c r="H133" s="6"/>
      <c r="I133" s="5"/>
      <c r="J133" s="5"/>
      <c r="M133" s="5"/>
      <c r="N133" s="5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P133" s="12"/>
      <c r="BQ133" s="12"/>
      <c r="BS133" s="12"/>
      <c r="BT133" s="12"/>
      <c r="BU133" s="12"/>
      <c r="BV133" s="12"/>
      <c r="BW133" s="12"/>
      <c r="BX133" s="12"/>
      <c r="BY133" s="73"/>
      <c r="CB133" s="41"/>
    </row>
    <row r="134" spans="2:81" x14ac:dyDescent="0.2">
      <c r="I134" s="35"/>
      <c r="J134" s="35"/>
      <c r="K134" s="111" t="s">
        <v>25</v>
      </c>
      <c r="M134" s="35"/>
      <c r="N134" s="35"/>
      <c r="P134" s="46">
        <f t="shared" ref="P134:P140" si="274">COUNTIF(P$9:P$128,"=" &amp; $K134)</f>
        <v>0</v>
      </c>
      <c r="Q134" s="46">
        <f t="shared" ref="Q134:BC140" si="275">COUNTIF(Q$9:Q$128,"=" &amp; $K134)</f>
        <v>0</v>
      </c>
      <c r="R134" s="46">
        <f t="shared" si="275"/>
        <v>0</v>
      </c>
      <c r="S134" s="46">
        <f t="shared" si="275"/>
        <v>0</v>
      </c>
      <c r="T134" s="46">
        <f t="shared" si="275"/>
        <v>0</v>
      </c>
      <c r="U134" s="46">
        <f t="shared" si="275"/>
        <v>0</v>
      </c>
      <c r="V134" s="46">
        <f t="shared" si="275"/>
        <v>0</v>
      </c>
      <c r="W134" s="46">
        <f t="shared" si="275"/>
        <v>0</v>
      </c>
      <c r="X134" s="46">
        <f t="shared" si="275"/>
        <v>0</v>
      </c>
      <c r="Y134" s="46">
        <f t="shared" si="275"/>
        <v>0</v>
      </c>
      <c r="Z134" s="46">
        <f t="shared" si="275"/>
        <v>0</v>
      </c>
      <c r="AA134" s="46">
        <f t="shared" si="275"/>
        <v>0</v>
      </c>
      <c r="AB134" s="46">
        <f t="shared" si="275"/>
        <v>0</v>
      </c>
      <c r="AC134" s="46">
        <f t="shared" si="275"/>
        <v>0</v>
      </c>
      <c r="AD134" s="46">
        <f t="shared" si="275"/>
        <v>0</v>
      </c>
      <c r="AE134" s="46">
        <f t="shared" si="275"/>
        <v>0</v>
      </c>
      <c r="AF134" s="46">
        <f t="shared" si="275"/>
        <v>0</v>
      </c>
      <c r="AG134" s="46">
        <f t="shared" si="275"/>
        <v>0</v>
      </c>
      <c r="AH134" s="46">
        <f t="shared" si="275"/>
        <v>0</v>
      </c>
      <c r="AI134" s="46">
        <f t="shared" si="275"/>
        <v>0</v>
      </c>
      <c r="AJ134" s="46">
        <f t="shared" si="275"/>
        <v>0</v>
      </c>
      <c r="AK134" s="46">
        <f t="shared" si="275"/>
        <v>0</v>
      </c>
      <c r="AL134" s="46">
        <f t="shared" si="275"/>
        <v>0</v>
      </c>
      <c r="AM134" s="46">
        <f t="shared" si="275"/>
        <v>0</v>
      </c>
      <c r="AN134" s="46">
        <f t="shared" si="275"/>
        <v>0</v>
      </c>
      <c r="AO134" s="46">
        <f t="shared" si="275"/>
        <v>0</v>
      </c>
      <c r="AP134" s="46">
        <f t="shared" si="275"/>
        <v>0</v>
      </c>
      <c r="AQ134" s="46">
        <f t="shared" si="275"/>
        <v>0</v>
      </c>
      <c r="AR134" s="46">
        <f t="shared" si="275"/>
        <v>0</v>
      </c>
      <c r="AS134" s="46">
        <f t="shared" si="275"/>
        <v>0</v>
      </c>
      <c r="AT134" s="46">
        <f t="shared" si="275"/>
        <v>0</v>
      </c>
      <c r="AU134" s="46">
        <f t="shared" si="275"/>
        <v>0</v>
      </c>
      <c r="AV134" s="46">
        <f t="shared" si="275"/>
        <v>0</v>
      </c>
      <c r="AW134" s="46">
        <f t="shared" si="275"/>
        <v>0</v>
      </c>
      <c r="AX134" s="46">
        <f t="shared" si="275"/>
        <v>0</v>
      </c>
      <c r="AY134" s="46">
        <f t="shared" si="275"/>
        <v>0</v>
      </c>
      <c r="AZ134" s="46">
        <f t="shared" si="275"/>
        <v>0</v>
      </c>
      <c r="BA134" s="46">
        <f t="shared" si="275"/>
        <v>0</v>
      </c>
      <c r="BB134" s="46">
        <f t="shared" si="275"/>
        <v>0</v>
      </c>
      <c r="BC134" s="46">
        <f t="shared" si="275"/>
        <v>0</v>
      </c>
      <c r="BD134" s="46">
        <f t="shared" ref="BD134:BM140" si="276">COUNTIF(BD$9:BD$128,"=" &amp; $K134)</f>
        <v>0</v>
      </c>
      <c r="BE134" s="46">
        <f t="shared" si="276"/>
        <v>0</v>
      </c>
      <c r="BF134" s="46">
        <f t="shared" si="276"/>
        <v>0</v>
      </c>
      <c r="BG134" s="46">
        <f t="shared" si="276"/>
        <v>0</v>
      </c>
      <c r="BH134" s="46">
        <f t="shared" si="276"/>
        <v>0</v>
      </c>
      <c r="BI134" s="46">
        <f t="shared" si="276"/>
        <v>0</v>
      </c>
      <c r="BJ134" s="46">
        <f t="shared" si="276"/>
        <v>0</v>
      </c>
      <c r="BK134" s="46">
        <f t="shared" si="276"/>
        <v>0</v>
      </c>
      <c r="BL134" s="46">
        <f t="shared" si="276"/>
        <v>0</v>
      </c>
      <c r="BM134" s="46">
        <f t="shared" si="276"/>
        <v>0</v>
      </c>
      <c r="BN134" s="46"/>
    </row>
    <row r="135" spans="2:81" x14ac:dyDescent="0.2">
      <c r="I135" s="35"/>
      <c r="J135" s="35"/>
      <c r="K135" s="111" t="s">
        <v>27</v>
      </c>
      <c r="M135" s="35"/>
      <c r="N135" s="35"/>
      <c r="P135" s="46">
        <f t="shared" si="274"/>
        <v>0</v>
      </c>
      <c r="Q135" s="46">
        <f t="shared" ref="Q135:AE135" si="277">COUNTIF(Q$9:Q$128,"=" &amp; $K135)</f>
        <v>0</v>
      </c>
      <c r="R135" s="46">
        <f t="shared" si="277"/>
        <v>0</v>
      </c>
      <c r="S135" s="46">
        <f t="shared" si="277"/>
        <v>0</v>
      </c>
      <c r="T135" s="46">
        <f t="shared" si="277"/>
        <v>0</v>
      </c>
      <c r="U135" s="46">
        <f t="shared" si="277"/>
        <v>0</v>
      </c>
      <c r="V135" s="46">
        <f t="shared" si="277"/>
        <v>0</v>
      </c>
      <c r="W135" s="46">
        <f t="shared" si="277"/>
        <v>0</v>
      </c>
      <c r="X135" s="46">
        <f t="shared" si="277"/>
        <v>0</v>
      </c>
      <c r="Y135" s="46">
        <f t="shared" si="277"/>
        <v>0</v>
      </c>
      <c r="Z135" s="46">
        <f t="shared" si="277"/>
        <v>0</v>
      </c>
      <c r="AA135" s="46">
        <f t="shared" si="277"/>
        <v>0</v>
      </c>
      <c r="AB135" s="46">
        <f t="shared" si="277"/>
        <v>0</v>
      </c>
      <c r="AC135" s="46">
        <f t="shared" si="277"/>
        <v>0</v>
      </c>
      <c r="AD135" s="46">
        <f t="shared" si="277"/>
        <v>0</v>
      </c>
      <c r="AE135" s="46">
        <f t="shared" si="277"/>
        <v>0</v>
      </c>
      <c r="AF135" s="46">
        <f t="shared" si="275"/>
        <v>0</v>
      </c>
      <c r="AG135" s="46">
        <f t="shared" si="275"/>
        <v>0</v>
      </c>
      <c r="AH135" s="46">
        <f t="shared" si="275"/>
        <v>0</v>
      </c>
      <c r="AI135" s="46">
        <f t="shared" si="275"/>
        <v>0</v>
      </c>
      <c r="AJ135" s="46">
        <f t="shared" si="275"/>
        <v>0</v>
      </c>
      <c r="AK135" s="46">
        <f t="shared" si="275"/>
        <v>0</v>
      </c>
      <c r="AL135" s="46">
        <f t="shared" si="275"/>
        <v>0</v>
      </c>
      <c r="AM135" s="46">
        <f t="shared" si="275"/>
        <v>0</v>
      </c>
      <c r="AN135" s="46">
        <f t="shared" si="275"/>
        <v>0</v>
      </c>
      <c r="AO135" s="46">
        <f t="shared" si="275"/>
        <v>0</v>
      </c>
      <c r="AP135" s="46">
        <f t="shared" si="275"/>
        <v>0</v>
      </c>
      <c r="AQ135" s="46">
        <f t="shared" si="275"/>
        <v>0</v>
      </c>
      <c r="AR135" s="46">
        <f t="shared" si="275"/>
        <v>0</v>
      </c>
      <c r="AS135" s="46">
        <f t="shared" si="275"/>
        <v>0</v>
      </c>
      <c r="AT135" s="46">
        <f t="shared" si="275"/>
        <v>0</v>
      </c>
      <c r="AU135" s="46">
        <f t="shared" si="275"/>
        <v>0</v>
      </c>
      <c r="AV135" s="46">
        <f t="shared" si="275"/>
        <v>0</v>
      </c>
      <c r="AW135" s="46">
        <f t="shared" si="275"/>
        <v>0</v>
      </c>
      <c r="AX135" s="46">
        <f t="shared" si="275"/>
        <v>0</v>
      </c>
      <c r="AY135" s="46">
        <f t="shared" si="275"/>
        <v>0</v>
      </c>
      <c r="AZ135" s="46">
        <f t="shared" si="275"/>
        <v>0</v>
      </c>
      <c r="BA135" s="46">
        <f t="shared" si="275"/>
        <v>0</v>
      </c>
      <c r="BB135" s="46">
        <f t="shared" si="275"/>
        <v>0</v>
      </c>
      <c r="BC135" s="46">
        <f t="shared" si="275"/>
        <v>0</v>
      </c>
      <c r="BD135" s="46">
        <f t="shared" si="276"/>
        <v>0</v>
      </c>
      <c r="BE135" s="46">
        <f t="shared" si="276"/>
        <v>0</v>
      </c>
      <c r="BF135" s="46">
        <f t="shared" si="276"/>
        <v>0</v>
      </c>
      <c r="BG135" s="46">
        <f t="shared" si="276"/>
        <v>0</v>
      </c>
      <c r="BH135" s="46">
        <f t="shared" si="276"/>
        <v>0</v>
      </c>
      <c r="BI135" s="46">
        <f t="shared" si="276"/>
        <v>0</v>
      </c>
      <c r="BJ135" s="46">
        <f t="shared" si="276"/>
        <v>0</v>
      </c>
      <c r="BK135" s="46">
        <f t="shared" si="276"/>
        <v>0</v>
      </c>
      <c r="BL135" s="46">
        <f t="shared" si="276"/>
        <v>0</v>
      </c>
      <c r="BM135" s="46">
        <f t="shared" si="276"/>
        <v>0</v>
      </c>
      <c r="BN135" s="46"/>
    </row>
    <row r="136" spans="2:81" x14ac:dyDescent="0.2">
      <c r="I136" s="35"/>
      <c r="J136" s="35"/>
      <c r="K136" s="111" t="s">
        <v>28</v>
      </c>
      <c r="M136" s="35"/>
      <c r="N136" s="35"/>
      <c r="P136" s="46">
        <f t="shared" si="274"/>
        <v>0</v>
      </c>
      <c r="Q136" s="46">
        <f t="shared" si="275"/>
        <v>0</v>
      </c>
      <c r="R136" s="46">
        <f t="shared" si="275"/>
        <v>0</v>
      </c>
      <c r="S136" s="46">
        <f t="shared" si="275"/>
        <v>0</v>
      </c>
      <c r="T136" s="46">
        <f t="shared" si="275"/>
        <v>0</v>
      </c>
      <c r="U136" s="46">
        <f t="shared" si="275"/>
        <v>0</v>
      </c>
      <c r="V136" s="46">
        <f t="shared" si="275"/>
        <v>0</v>
      </c>
      <c r="W136" s="46">
        <f t="shared" si="275"/>
        <v>0</v>
      </c>
      <c r="X136" s="46">
        <f t="shared" si="275"/>
        <v>0</v>
      </c>
      <c r="Y136" s="46">
        <f t="shared" si="275"/>
        <v>0</v>
      </c>
      <c r="Z136" s="46">
        <f t="shared" si="275"/>
        <v>0</v>
      </c>
      <c r="AA136" s="46">
        <f t="shared" si="275"/>
        <v>0</v>
      </c>
      <c r="AB136" s="46">
        <f t="shared" si="275"/>
        <v>0</v>
      </c>
      <c r="AC136" s="46">
        <f t="shared" si="275"/>
        <v>0</v>
      </c>
      <c r="AD136" s="46">
        <f t="shared" si="275"/>
        <v>0</v>
      </c>
      <c r="AE136" s="46">
        <f t="shared" si="275"/>
        <v>0</v>
      </c>
      <c r="AF136" s="46">
        <f t="shared" si="275"/>
        <v>0</v>
      </c>
      <c r="AG136" s="46">
        <f t="shared" si="275"/>
        <v>0</v>
      </c>
      <c r="AH136" s="46">
        <f t="shared" si="275"/>
        <v>0</v>
      </c>
      <c r="AI136" s="46">
        <f t="shared" si="275"/>
        <v>0</v>
      </c>
      <c r="AJ136" s="46">
        <f t="shared" si="275"/>
        <v>0</v>
      </c>
      <c r="AK136" s="46">
        <f t="shared" si="275"/>
        <v>0</v>
      </c>
      <c r="AL136" s="46">
        <f t="shared" si="275"/>
        <v>0</v>
      </c>
      <c r="AM136" s="46">
        <f t="shared" si="275"/>
        <v>0</v>
      </c>
      <c r="AN136" s="46">
        <f t="shared" si="275"/>
        <v>0</v>
      </c>
      <c r="AO136" s="46">
        <f t="shared" si="275"/>
        <v>0</v>
      </c>
      <c r="AP136" s="46">
        <f t="shared" si="275"/>
        <v>0</v>
      </c>
      <c r="AQ136" s="46">
        <f t="shared" si="275"/>
        <v>0</v>
      </c>
      <c r="AR136" s="46">
        <f t="shared" si="275"/>
        <v>0</v>
      </c>
      <c r="AS136" s="46">
        <f t="shared" si="275"/>
        <v>0</v>
      </c>
      <c r="AT136" s="46">
        <f t="shared" si="275"/>
        <v>0</v>
      </c>
      <c r="AU136" s="46">
        <f t="shared" si="275"/>
        <v>0</v>
      </c>
      <c r="AV136" s="46">
        <f t="shared" si="275"/>
        <v>0</v>
      </c>
      <c r="AW136" s="46">
        <f t="shared" si="275"/>
        <v>0</v>
      </c>
      <c r="AX136" s="46">
        <f t="shared" si="275"/>
        <v>0</v>
      </c>
      <c r="AY136" s="46">
        <f t="shared" si="275"/>
        <v>0</v>
      </c>
      <c r="AZ136" s="46">
        <f t="shared" si="275"/>
        <v>0</v>
      </c>
      <c r="BA136" s="46">
        <f t="shared" si="275"/>
        <v>0</v>
      </c>
      <c r="BB136" s="46">
        <f t="shared" si="275"/>
        <v>0</v>
      </c>
      <c r="BC136" s="46">
        <f t="shared" si="275"/>
        <v>0</v>
      </c>
      <c r="BD136" s="46">
        <f t="shared" si="276"/>
        <v>0</v>
      </c>
      <c r="BE136" s="46">
        <f t="shared" si="276"/>
        <v>0</v>
      </c>
      <c r="BF136" s="46">
        <f t="shared" si="276"/>
        <v>0</v>
      </c>
      <c r="BG136" s="46">
        <f t="shared" si="276"/>
        <v>0</v>
      </c>
      <c r="BH136" s="46">
        <f t="shared" si="276"/>
        <v>0</v>
      </c>
      <c r="BI136" s="46">
        <f t="shared" si="276"/>
        <v>0</v>
      </c>
      <c r="BJ136" s="46">
        <f t="shared" si="276"/>
        <v>0</v>
      </c>
      <c r="BK136" s="46">
        <f t="shared" si="276"/>
        <v>0</v>
      </c>
      <c r="BL136" s="46">
        <f t="shared" si="276"/>
        <v>0</v>
      </c>
      <c r="BM136" s="46">
        <f t="shared" si="276"/>
        <v>0</v>
      </c>
      <c r="BN136" s="46"/>
    </row>
    <row r="137" spans="2:81" x14ac:dyDescent="0.2">
      <c r="I137" s="35"/>
      <c r="J137" s="35"/>
      <c r="K137" s="111" t="s">
        <v>29</v>
      </c>
      <c r="M137" s="35"/>
      <c r="N137" s="35"/>
      <c r="P137" s="46">
        <f t="shared" si="274"/>
        <v>0</v>
      </c>
      <c r="Q137" s="46">
        <f t="shared" si="275"/>
        <v>0</v>
      </c>
      <c r="R137" s="46">
        <f t="shared" si="275"/>
        <v>0</v>
      </c>
      <c r="S137" s="46">
        <f t="shared" si="275"/>
        <v>0</v>
      </c>
      <c r="T137" s="46">
        <f t="shared" si="275"/>
        <v>0</v>
      </c>
      <c r="U137" s="46">
        <f t="shared" si="275"/>
        <v>0</v>
      </c>
      <c r="V137" s="46">
        <f t="shared" si="275"/>
        <v>0</v>
      </c>
      <c r="W137" s="46">
        <f t="shared" si="275"/>
        <v>0</v>
      </c>
      <c r="X137" s="46">
        <f t="shared" si="275"/>
        <v>0</v>
      </c>
      <c r="Y137" s="46">
        <f t="shared" si="275"/>
        <v>0</v>
      </c>
      <c r="Z137" s="46">
        <f t="shared" si="275"/>
        <v>0</v>
      </c>
      <c r="AA137" s="46">
        <f t="shared" si="275"/>
        <v>0</v>
      </c>
      <c r="AB137" s="46">
        <f t="shared" si="275"/>
        <v>0</v>
      </c>
      <c r="AC137" s="46">
        <f t="shared" si="275"/>
        <v>0</v>
      </c>
      <c r="AD137" s="46">
        <f t="shared" si="275"/>
        <v>0</v>
      </c>
      <c r="AE137" s="46">
        <f t="shared" si="275"/>
        <v>0</v>
      </c>
      <c r="AF137" s="46">
        <f t="shared" si="275"/>
        <v>0</v>
      </c>
      <c r="AG137" s="46">
        <f t="shared" si="275"/>
        <v>0</v>
      </c>
      <c r="AH137" s="46">
        <f t="shared" si="275"/>
        <v>0</v>
      </c>
      <c r="AI137" s="46">
        <f t="shared" si="275"/>
        <v>0</v>
      </c>
      <c r="AJ137" s="46">
        <f t="shared" si="275"/>
        <v>0</v>
      </c>
      <c r="AK137" s="46">
        <f t="shared" si="275"/>
        <v>0</v>
      </c>
      <c r="AL137" s="46">
        <f t="shared" si="275"/>
        <v>0</v>
      </c>
      <c r="AM137" s="46">
        <f t="shared" si="275"/>
        <v>0</v>
      </c>
      <c r="AN137" s="46">
        <f t="shared" si="275"/>
        <v>0</v>
      </c>
      <c r="AO137" s="46">
        <f t="shared" si="275"/>
        <v>0</v>
      </c>
      <c r="AP137" s="46">
        <f t="shared" si="275"/>
        <v>0</v>
      </c>
      <c r="AQ137" s="46">
        <f t="shared" si="275"/>
        <v>0</v>
      </c>
      <c r="AR137" s="46">
        <f t="shared" si="275"/>
        <v>0</v>
      </c>
      <c r="AS137" s="46">
        <f t="shared" si="275"/>
        <v>0</v>
      </c>
      <c r="AT137" s="46">
        <f t="shared" si="275"/>
        <v>0</v>
      </c>
      <c r="AU137" s="46">
        <f t="shared" si="275"/>
        <v>0</v>
      </c>
      <c r="AV137" s="46">
        <f t="shared" si="275"/>
        <v>0</v>
      </c>
      <c r="AW137" s="46">
        <f t="shared" si="275"/>
        <v>0</v>
      </c>
      <c r="AX137" s="46">
        <f t="shared" si="275"/>
        <v>0</v>
      </c>
      <c r="AY137" s="46">
        <f t="shared" si="275"/>
        <v>0</v>
      </c>
      <c r="AZ137" s="46">
        <f t="shared" si="275"/>
        <v>0</v>
      </c>
      <c r="BA137" s="46">
        <f t="shared" si="275"/>
        <v>0</v>
      </c>
      <c r="BB137" s="46">
        <f t="shared" si="275"/>
        <v>0</v>
      </c>
      <c r="BC137" s="46">
        <f t="shared" si="275"/>
        <v>0</v>
      </c>
      <c r="BD137" s="46">
        <f t="shared" si="276"/>
        <v>0</v>
      </c>
      <c r="BE137" s="46">
        <f t="shared" si="276"/>
        <v>0</v>
      </c>
      <c r="BF137" s="46">
        <f t="shared" si="276"/>
        <v>0</v>
      </c>
      <c r="BG137" s="46">
        <f t="shared" si="276"/>
        <v>0</v>
      </c>
      <c r="BH137" s="46">
        <f t="shared" si="276"/>
        <v>0</v>
      </c>
      <c r="BI137" s="46">
        <f t="shared" si="276"/>
        <v>0</v>
      </c>
      <c r="BJ137" s="46">
        <f t="shared" si="276"/>
        <v>0</v>
      </c>
      <c r="BK137" s="46">
        <f t="shared" si="276"/>
        <v>0</v>
      </c>
      <c r="BL137" s="46">
        <f t="shared" si="276"/>
        <v>0</v>
      </c>
      <c r="BM137" s="46">
        <f t="shared" si="276"/>
        <v>0</v>
      </c>
      <c r="BN137" s="46"/>
    </row>
    <row r="138" spans="2:81" x14ac:dyDescent="0.2">
      <c r="I138" s="35"/>
      <c r="J138" s="35"/>
      <c r="K138" s="111" t="s">
        <v>30</v>
      </c>
      <c r="M138" s="35"/>
      <c r="N138" s="35"/>
      <c r="P138" s="46">
        <f t="shared" si="274"/>
        <v>0</v>
      </c>
      <c r="Q138" s="46">
        <f t="shared" si="275"/>
        <v>0</v>
      </c>
      <c r="R138" s="46">
        <f t="shared" si="275"/>
        <v>0</v>
      </c>
      <c r="S138" s="46">
        <f t="shared" si="275"/>
        <v>0</v>
      </c>
      <c r="T138" s="46">
        <f t="shared" si="275"/>
        <v>0</v>
      </c>
      <c r="U138" s="46">
        <f t="shared" si="275"/>
        <v>0</v>
      </c>
      <c r="V138" s="46">
        <f t="shared" si="275"/>
        <v>0</v>
      </c>
      <c r="W138" s="46">
        <f t="shared" si="275"/>
        <v>0</v>
      </c>
      <c r="X138" s="46">
        <f t="shared" si="275"/>
        <v>0</v>
      </c>
      <c r="Y138" s="46">
        <f t="shared" si="275"/>
        <v>0</v>
      </c>
      <c r="Z138" s="46">
        <f t="shared" si="275"/>
        <v>0</v>
      </c>
      <c r="AA138" s="46">
        <f t="shared" si="275"/>
        <v>0</v>
      </c>
      <c r="AB138" s="46">
        <f t="shared" si="275"/>
        <v>0</v>
      </c>
      <c r="AC138" s="46">
        <f t="shared" si="275"/>
        <v>0</v>
      </c>
      <c r="AD138" s="46">
        <f t="shared" si="275"/>
        <v>0</v>
      </c>
      <c r="AE138" s="46">
        <f t="shared" si="275"/>
        <v>0</v>
      </c>
      <c r="AF138" s="46">
        <f t="shared" si="275"/>
        <v>0</v>
      </c>
      <c r="AG138" s="46">
        <f t="shared" si="275"/>
        <v>0</v>
      </c>
      <c r="AH138" s="46">
        <f t="shared" si="275"/>
        <v>0</v>
      </c>
      <c r="AI138" s="46">
        <f t="shared" si="275"/>
        <v>0</v>
      </c>
      <c r="AJ138" s="46">
        <f t="shared" si="275"/>
        <v>0</v>
      </c>
      <c r="AK138" s="46">
        <f t="shared" si="275"/>
        <v>0</v>
      </c>
      <c r="AL138" s="46">
        <f t="shared" si="275"/>
        <v>0</v>
      </c>
      <c r="AM138" s="46">
        <f t="shared" si="275"/>
        <v>0</v>
      </c>
      <c r="AN138" s="46">
        <f t="shared" si="275"/>
        <v>0</v>
      </c>
      <c r="AO138" s="46">
        <f t="shared" si="275"/>
        <v>0</v>
      </c>
      <c r="AP138" s="46">
        <f t="shared" si="275"/>
        <v>0</v>
      </c>
      <c r="AQ138" s="46">
        <f t="shared" si="275"/>
        <v>0</v>
      </c>
      <c r="AR138" s="46">
        <f t="shared" si="275"/>
        <v>0</v>
      </c>
      <c r="AS138" s="46">
        <f t="shared" si="275"/>
        <v>0</v>
      </c>
      <c r="AT138" s="46">
        <f t="shared" si="275"/>
        <v>0</v>
      </c>
      <c r="AU138" s="46">
        <f t="shared" si="275"/>
        <v>0</v>
      </c>
      <c r="AV138" s="46">
        <f t="shared" si="275"/>
        <v>0</v>
      </c>
      <c r="AW138" s="46">
        <f t="shared" si="275"/>
        <v>0</v>
      </c>
      <c r="AX138" s="46">
        <f t="shared" si="275"/>
        <v>0</v>
      </c>
      <c r="AY138" s="46">
        <f t="shared" si="275"/>
        <v>0</v>
      </c>
      <c r="AZ138" s="46">
        <f t="shared" si="275"/>
        <v>0</v>
      </c>
      <c r="BA138" s="46">
        <f t="shared" si="275"/>
        <v>0</v>
      </c>
      <c r="BB138" s="46">
        <f t="shared" si="275"/>
        <v>0</v>
      </c>
      <c r="BC138" s="46">
        <f t="shared" si="275"/>
        <v>0</v>
      </c>
      <c r="BD138" s="46">
        <f t="shared" si="276"/>
        <v>0</v>
      </c>
      <c r="BE138" s="46">
        <f t="shared" si="276"/>
        <v>0</v>
      </c>
      <c r="BF138" s="46">
        <f t="shared" si="276"/>
        <v>0</v>
      </c>
      <c r="BG138" s="46">
        <f t="shared" si="276"/>
        <v>0</v>
      </c>
      <c r="BH138" s="46">
        <f t="shared" si="276"/>
        <v>0</v>
      </c>
      <c r="BI138" s="46">
        <f t="shared" si="276"/>
        <v>0</v>
      </c>
      <c r="BJ138" s="46">
        <f t="shared" si="276"/>
        <v>0</v>
      </c>
      <c r="BK138" s="46">
        <f t="shared" si="276"/>
        <v>0</v>
      </c>
      <c r="BL138" s="46">
        <f t="shared" si="276"/>
        <v>0</v>
      </c>
      <c r="BM138" s="46">
        <f t="shared" si="276"/>
        <v>0</v>
      </c>
      <c r="BN138" s="46"/>
    </row>
    <row r="139" spans="2:81" x14ac:dyDescent="0.2">
      <c r="I139" s="35"/>
      <c r="J139" s="35"/>
      <c r="K139" s="111" t="s">
        <v>158</v>
      </c>
      <c r="M139" s="35"/>
      <c r="N139" s="35"/>
      <c r="P139" s="46">
        <f t="shared" si="274"/>
        <v>0</v>
      </c>
      <c r="Q139" s="46">
        <f t="shared" si="275"/>
        <v>0</v>
      </c>
      <c r="R139" s="46">
        <f t="shared" si="275"/>
        <v>0</v>
      </c>
      <c r="S139" s="46">
        <f t="shared" si="275"/>
        <v>0</v>
      </c>
      <c r="T139" s="46">
        <f t="shared" si="275"/>
        <v>0</v>
      </c>
      <c r="U139" s="46">
        <f t="shared" si="275"/>
        <v>0</v>
      </c>
      <c r="V139" s="46">
        <f t="shared" si="275"/>
        <v>0</v>
      </c>
      <c r="W139" s="46">
        <f t="shared" si="275"/>
        <v>0</v>
      </c>
      <c r="X139" s="46">
        <f t="shared" si="275"/>
        <v>0</v>
      </c>
      <c r="Y139" s="46">
        <f t="shared" si="275"/>
        <v>0</v>
      </c>
      <c r="Z139" s="46">
        <f t="shared" si="275"/>
        <v>0</v>
      </c>
      <c r="AA139" s="46">
        <f t="shared" si="275"/>
        <v>0</v>
      </c>
      <c r="AB139" s="46">
        <f t="shared" si="275"/>
        <v>0</v>
      </c>
      <c r="AC139" s="46">
        <f t="shared" si="275"/>
        <v>0</v>
      </c>
      <c r="AD139" s="46">
        <f t="shared" si="275"/>
        <v>0</v>
      </c>
      <c r="AE139" s="46">
        <f t="shared" si="275"/>
        <v>0</v>
      </c>
      <c r="AF139" s="46">
        <f t="shared" si="275"/>
        <v>0</v>
      </c>
      <c r="AG139" s="46">
        <f t="shared" si="275"/>
        <v>0</v>
      </c>
      <c r="AH139" s="46">
        <f t="shared" si="275"/>
        <v>0</v>
      </c>
      <c r="AI139" s="46">
        <f t="shared" si="275"/>
        <v>0</v>
      </c>
      <c r="AJ139" s="46">
        <f t="shared" si="275"/>
        <v>0</v>
      </c>
      <c r="AK139" s="46">
        <f t="shared" si="275"/>
        <v>0</v>
      </c>
      <c r="AL139" s="46">
        <f t="shared" si="275"/>
        <v>0</v>
      </c>
      <c r="AM139" s="46">
        <f t="shared" si="275"/>
        <v>0</v>
      </c>
      <c r="AN139" s="46">
        <f t="shared" si="275"/>
        <v>0</v>
      </c>
      <c r="AO139" s="46">
        <f t="shared" si="275"/>
        <v>0</v>
      </c>
      <c r="AP139" s="46">
        <f t="shared" si="275"/>
        <v>0</v>
      </c>
      <c r="AQ139" s="46">
        <f t="shared" si="275"/>
        <v>0</v>
      </c>
      <c r="AR139" s="46">
        <f t="shared" si="275"/>
        <v>0</v>
      </c>
      <c r="AS139" s="46">
        <f t="shared" si="275"/>
        <v>0</v>
      </c>
      <c r="AT139" s="46">
        <f t="shared" si="275"/>
        <v>0</v>
      </c>
      <c r="AU139" s="46">
        <f t="shared" si="275"/>
        <v>0</v>
      </c>
      <c r="AV139" s="46">
        <f t="shared" si="275"/>
        <v>0</v>
      </c>
      <c r="AW139" s="46">
        <f t="shared" si="275"/>
        <v>0</v>
      </c>
      <c r="AX139" s="46">
        <f t="shared" si="275"/>
        <v>0</v>
      </c>
      <c r="AY139" s="46">
        <f t="shared" si="275"/>
        <v>0</v>
      </c>
      <c r="AZ139" s="46">
        <f t="shared" si="275"/>
        <v>0</v>
      </c>
      <c r="BA139" s="46">
        <f t="shared" si="275"/>
        <v>0</v>
      </c>
      <c r="BB139" s="46">
        <f t="shared" si="275"/>
        <v>0</v>
      </c>
      <c r="BC139" s="46">
        <f t="shared" si="275"/>
        <v>0</v>
      </c>
      <c r="BD139" s="46">
        <f t="shared" si="276"/>
        <v>0</v>
      </c>
      <c r="BE139" s="46">
        <f t="shared" si="276"/>
        <v>0</v>
      </c>
      <c r="BF139" s="46">
        <f t="shared" si="276"/>
        <v>0</v>
      </c>
      <c r="BG139" s="46">
        <f t="shared" si="276"/>
        <v>0</v>
      </c>
      <c r="BH139" s="46">
        <f t="shared" si="276"/>
        <v>0</v>
      </c>
      <c r="BI139" s="46">
        <f t="shared" si="276"/>
        <v>0</v>
      </c>
      <c r="BJ139" s="46">
        <f t="shared" si="276"/>
        <v>0</v>
      </c>
      <c r="BK139" s="46">
        <f t="shared" si="276"/>
        <v>0</v>
      </c>
      <c r="BL139" s="46">
        <f t="shared" si="276"/>
        <v>0</v>
      </c>
      <c r="BM139" s="46">
        <f t="shared" si="276"/>
        <v>0</v>
      </c>
      <c r="BN139" s="46"/>
    </row>
    <row r="140" spans="2:81" x14ac:dyDescent="0.2">
      <c r="I140" s="35"/>
      <c r="J140" s="35"/>
      <c r="K140" s="111" t="s">
        <v>31</v>
      </c>
      <c r="M140" s="35"/>
      <c r="N140" s="35"/>
      <c r="P140" s="46">
        <f t="shared" si="274"/>
        <v>0</v>
      </c>
      <c r="Q140" s="46">
        <f t="shared" si="275"/>
        <v>0</v>
      </c>
      <c r="R140" s="46">
        <f t="shared" si="275"/>
        <v>0</v>
      </c>
      <c r="S140" s="46">
        <f t="shared" si="275"/>
        <v>0</v>
      </c>
      <c r="T140" s="46">
        <f t="shared" si="275"/>
        <v>0</v>
      </c>
      <c r="U140" s="46">
        <f t="shared" si="275"/>
        <v>0</v>
      </c>
      <c r="V140" s="46">
        <f t="shared" si="275"/>
        <v>0</v>
      </c>
      <c r="W140" s="46">
        <f t="shared" si="275"/>
        <v>0</v>
      </c>
      <c r="X140" s="46">
        <f t="shared" si="275"/>
        <v>0</v>
      </c>
      <c r="Y140" s="46">
        <f t="shared" si="275"/>
        <v>0</v>
      </c>
      <c r="Z140" s="46">
        <f t="shared" si="275"/>
        <v>0</v>
      </c>
      <c r="AA140" s="46">
        <f t="shared" si="275"/>
        <v>0</v>
      </c>
      <c r="AB140" s="46">
        <f t="shared" si="275"/>
        <v>0</v>
      </c>
      <c r="AC140" s="46">
        <f t="shared" si="275"/>
        <v>0</v>
      </c>
      <c r="AD140" s="46">
        <f t="shared" si="275"/>
        <v>0</v>
      </c>
      <c r="AE140" s="46">
        <f t="shared" si="275"/>
        <v>0</v>
      </c>
      <c r="AF140" s="46">
        <f t="shared" si="275"/>
        <v>0</v>
      </c>
      <c r="AG140" s="46">
        <f t="shared" si="275"/>
        <v>0</v>
      </c>
      <c r="AH140" s="46">
        <f t="shared" si="275"/>
        <v>0</v>
      </c>
      <c r="AI140" s="46">
        <f t="shared" si="275"/>
        <v>0</v>
      </c>
      <c r="AJ140" s="46">
        <f t="shared" si="275"/>
        <v>0</v>
      </c>
      <c r="AK140" s="46">
        <f t="shared" si="275"/>
        <v>0</v>
      </c>
      <c r="AL140" s="46">
        <f t="shared" si="275"/>
        <v>0</v>
      </c>
      <c r="AM140" s="46">
        <f t="shared" si="275"/>
        <v>0</v>
      </c>
      <c r="AN140" s="46">
        <f t="shared" si="275"/>
        <v>0</v>
      </c>
      <c r="AO140" s="46">
        <f t="shared" si="275"/>
        <v>0</v>
      </c>
      <c r="AP140" s="46">
        <f t="shared" si="275"/>
        <v>0</v>
      </c>
      <c r="AQ140" s="46">
        <f t="shared" si="275"/>
        <v>0</v>
      </c>
      <c r="AR140" s="46">
        <f t="shared" si="275"/>
        <v>0</v>
      </c>
      <c r="AS140" s="46">
        <f t="shared" si="275"/>
        <v>0</v>
      </c>
      <c r="AT140" s="46">
        <f t="shared" si="275"/>
        <v>0</v>
      </c>
      <c r="AU140" s="46">
        <f t="shared" si="275"/>
        <v>0</v>
      </c>
      <c r="AV140" s="46">
        <f t="shared" si="275"/>
        <v>0</v>
      </c>
      <c r="AW140" s="46">
        <f t="shared" si="275"/>
        <v>0</v>
      </c>
      <c r="AX140" s="46">
        <f t="shared" si="275"/>
        <v>0</v>
      </c>
      <c r="AY140" s="46">
        <f t="shared" si="275"/>
        <v>0</v>
      </c>
      <c r="AZ140" s="46">
        <f t="shared" si="275"/>
        <v>0</v>
      </c>
      <c r="BA140" s="46">
        <f>COUNTIF(BA$9:BA$128,"=" &amp; $K140)</f>
        <v>0</v>
      </c>
      <c r="BB140" s="46">
        <f>COUNTIF(BB$9:BB$128,"=" &amp; $K140)</f>
        <v>0</v>
      </c>
      <c r="BC140" s="46">
        <f>COUNTIF(BC$9:BC$128,"=" &amp; $K140)</f>
        <v>0</v>
      </c>
      <c r="BD140" s="46">
        <f t="shared" si="276"/>
        <v>0</v>
      </c>
      <c r="BE140" s="46">
        <f t="shared" si="276"/>
        <v>0</v>
      </c>
      <c r="BF140" s="46">
        <f t="shared" si="276"/>
        <v>0</v>
      </c>
      <c r="BG140" s="46">
        <f t="shared" si="276"/>
        <v>0</v>
      </c>
      <c r="BH140" s="46">
        <f t="shared" si="276"/>
        <v>0</v>
      </c>
      <c r="BI140" s="46">
        <f t="shared" si="276"/>
        <v>0</v>
      </c>
      <c r="BJ140" s="46">
        <f t="shared" si="276"/>
        <v>0</v>
      </c>
      <c r="BK140" s="46">
        <f>COUNTIF(BK$9:BK$128,"=" &amp; $K140)</f>
        <v>0</v>
      </c>
      <c r="BL140" s="46">
        <f>COUNTIF(BL$9:BL$128,"=" &amp; $K140)</f>
        <v>0</v>
      </c>
      <c r="BM140" s="46">
        <f>COUNTIF(BM$9:BM$128,"=" &amp; $K140)</f>
        <v>0</v>
      </c>
      <c r="BN140" s="46"/>
    </row>
    <row r="142" spans="2:81" ht="18" x14ac:dyDescent="0.25">
      <c r="B142" s="112" t="str">
        <f>copyleft</f>
        <v>(C) 2009-2019 YQware www.yq.cz</v>
      </c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</row>
  </sheetData>
  <sheetProtection sheet="1" objects="1" scenarios="1" formatCells="0" formatColumns="0" formatRows="0" sort="0" autoFilter="0" pivotTables="0"/>
  <mergeCells count="2">
    <mergeCell ref="CB2:CB7"/>
    <mergeCell ref="CA7:CA8"/>
  </mergeCells>
  <phoneticPr fontId="2" type="noConversion"/>
  <conditionalFormatting sqref="P134:BC140">
    <cfRule type="expression" dxfId="42" priority="18" stopIfTrue="1">
      <formula>$K134=P$7</formula>
    </cfRule>
  </conditionalFormatting>
  <conditionalFormatting sqref="BO9:BX128 C9:N128">
    <cfRule type="expression" dxfId="41" priority="19" stopIfTrue="1">
      <formula>MOD(ROW(C9)-ROW(C$7),5) = 1</formula>
    </cfRule>
    <cfRule type="expression" dxfId="40" priority="20" stopIfTrue="1">
      <formula>MOD(ROW(C9)-ROW(C$7),5) = 2</formula>
    </cfRule>
  </conditionalFormatting>
  <conditionalFormatting sqref="P9:BC128">
    <cfRule type="expression" dxfId="39" priority="15">
      <formula>P9&lt;&gt;P$7</formula>
    </cfRule>
    <cfRule type="expression" dxfId="38" priority="16">
      <formula>MOD(ROW(P9)-ROW(P$7),5) = 1</formula>
    </cfRule>
    <cfRule type="expression" dxfId="37" priority="17">
      <formula>P$8 = 1</formula>
    </cfRule>
  </conditionalFormatting>
  <conditionalFormatting sqref="CI4:CR5">
    <cfRule type="expression" dxfId="36" priority="13" stopIfTrue="1">
      <formula>CI$8=1</formula>
    </cfRule>
  </conditionalFormatting>
  <conditionalFormatting sqref="P7:BC7">
    <cfRule type="expression" dxfId="35" priority="6" stopIfTrue="1">
      <formula>P$8=1</formula>
    </cfRule>
  </conditionalFormatting>
  <conditionalFormatting sqref="BD7:BM7">
    <cfRule type="expression" dxfId="34" priority="5" stopIfTrue="1">
      <formula>BD$8=1</formula>
    </cfRule>
  </conditionalFormatting>
  <conditionalFormatting sqref="P6:BM6">
    <cfRule type="expression" dxfId="33" priority="4" stopIfTrue="1">
      <formula>P$8=1</formula>
    </cfRule>
  </conditionalFormatting>
  <conditionalFormatting sqref="P8:BM8">
    <cfRule type="expression" dxfId="32" priority="3" stopIfTrue="1">
      <formula>P$8=1</formula>
    </cfRule>
  </conditionalFormatting>
  <conditionalFormatting sqref="B9:B128">
    <cfRule type="expression" dxfId="31" priority="1" stopIfTrue="1">
      <formula>MOD(ROW(B9)-ROW(B$7),5) = 1</formula>
    </cfRule>
    <cfRule type="expression" dxfId="30" priority="2" stopIfTrue="1">
      <formula>MOD(ROW(B9)-ROW(B$7),5) = 2</formula>
    </cfRule>
  </conditionalFormatting>
  <printOptions horizontalCentered="1"/>
  <pageMargins left="0" right="0" top="0" bottom="0" header="0" footer="0"/>
  <pageSetup paperSize="9" scale="46" fitToHeight="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stopIfTrue="1" id="{7427408C-8BE4-46CD-971D-9A9576D508C3}">
            <xm:f>'TempO-1'!$K134='TempO-1'!BD$7</xm:f>
            <x14:dxf>
              <font>
                <b/>
                <i val="0"/>
                <condense val="0"/>
                <extend val="0"/>
                <color auto="1"/>
              </font>
              <fill>
                <patternFill>
                  <bgColor indexed="11"/>
                </patternFill>
              </fill>
            </x14:dxf>
          </x14:cfRule>
          <xm:sqref>BD134:BM140</xm:sqref>
        </x14:conditionalFormatting>
        <x14:conditionalFormatting xmlns:xm="http://schemas.microsoft.com/office/excel/2006/main">
          <x14:cfRule type="expression" priority="9" id="{4930E9F2-8BF9-4568-80E3-3FD58D506378}">
            <xm:f>'TempO-1'!BD9&lt;&gt;'TempO-1'!BD$7</xm:f>
            <x14:dxf>
              <font>
                <b val="0"/>
                <i/>
                <strike/>
                <condense val="0"/>
                <extend val="0"/>
                <color indexed="10"/>
              </font>
            </x14:dxf>
          </x14:cfRule>
          <x14:cfRule type="expression" priority="10" id="{A4244099-4238-4F1C-86EE-CB8A7AE945FB}">
            <xm:f>MOD(ROW('TempO-1'!BD9)-ROW('TempO-1'!BD$7),5) = 1</xm:f>
            <x14:dxf>
              <border>
                <bottom style="thin">
                  <color indexed="64"/>
                </bottom>
              </border>
            </x14:dxf>
          </x14:cfRule>
          <x14:cfRule type="expression" priority="11" id="{5AE2CBEA-D5C6-42C5-B507-A1A4BCDF08C7}">
            <xm:f>'TempO-1'!BD$8 = 1</xm:f>
            <x14:dxf>
              <border>
                <left style="thin">
                  <color indexed="64"/>
                </left>
                <top/>
              </border>
            </x14:dxf>
          </x14:cfRule>
          <xm:sqref>BD9:BM128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B1:BV139"/>
  <sheetViews>
    <sheetView zoomScale="80" zoomScaleNormal="80" workbookViewId="0">
      <pane xSplit="11" ySplit="8" topLeftCell="L9" activePane="bottomRight" state="frozen"/>
      <selection activeCell="A8" sqref="A8:XFD8"/>
      <selection pane="topRight" activeCell="A8" sqref="A8:XFD8"/>
      <selection pane="bottomLeft" activeCell="A8" sqref="A8:XFD8"/>
      <selection pane="bottomRight" activeCell="A8" sqref="A8:XFD8"/>
    </sheetView>
  </sheetViews>
  <sheetFormatPr defaultRowHeight="12.75" x14ac:dyDescent="0.2"/>
  <cols>
    <col min="1" max="1" width="3.5703125" style="1" customWidth="1"/>
    <col min="2" max="2" width="7.7109375" style="1" bestFit="1" customWidth="1"/>
    <col min="3" max="5" width="4.28515625" style="1" customWidth="1"/>
    <col min="6" max="6" width="33.85546875" style="1" bestFit="1" customWidth="1"/>
    <col min="7" max="7" width="8.42578125" style="1" customWidth="1"/>
    <col min="8" max="8" width="6.140625" style="2" bestFit="1" customWidth="1"/>
    <col min="9" max="9" width="10.140625" style="1" customWidth="1"/>
    <col min="10" max="10" width="6" style="1" customWidth="1"/>
    <col min="11" max="11" width="7.28515625" style="1" customWidth="1"/>
    <col min="12" max="12" width="4.5703125" style="1" customWidth="1"/>
    <col min="13" max="13" width="5.7109375" style="43" customWidth="1"/>
    <col min="14" max="14" width="5.7109375" style="1" customWidth="1"/>
    <col min="15" max="15" width="8.28515625" style="1" hidden="1" customWidth="1"/>
    <col min="16" max="16" width="6.7109375" style="1" hidden="1" customWidth="1"/>
    <col min="17" max="18" width="5.7109375" style="43" customWidth="1"/>
    <col min="19" max="19" width="5.7109375" style="1" customWidth="1"/>
    <col min="20" max="20" width="8.28515625" style="1" hidden="1" customWidth="1"/>
    <col min="21" max="21" width="5.7109375" style="1" hidden="1" customWidth="1"/>
    <col min="22" max="24" width="5.7109375" style="43" customWidth="1"/>
    <col min="25" max="25" width="8.28515625" style="43" hidden="1" customWidth="1"/>
    <col min="26" max="26" width="5.7109375" style="43" hidden="1" customWidth="1"/>
    <col min="27" max="27" width="5.7109375" style="1" customWidth="1"/>
    <col min="28" max="29" width="5.7109375" style="43" customWidth="1"/>
    <col min="30" max="30" width="8.28515625" style="43" hidden="1" customWidth="1"/>
    <col min="31" max="31" width="5.7109375" style="43" hidden="1" customWidth="1"/>
    <col min="32" max="32" width="5.7109375" style="1" customWidth="1"/>
    <col min="33" max="34" width="5.7109375" style="43" customWidth="1"/>
    <col min="35" max="35" width="8.28515625" style="43" hidden="1" customWidth="1"/>
    <col min="36" max="36" width="5.7109375" style="43" hidden="1" customWidth="1"/>
    <col min="37" max="37" width="5.7109375" style="1" customWidth="1"/>
    <col min="38" max="38" width="3.7109375" style="24" customWidth="1"/>
    <col min="39" max="39" width="3" style="1" customWidth="1"/>
    <col min="40" max="40" width="5.5703125" style="38" customWidth="1"/>
    <col min="41" max="41" width="9.140625" style="15"/>
    <col min="42" max="44" width="9.140625" style="51"/>
    <col min="45" max="16384" width="9.140625" style="1"/>
  </cols>
  <sheetData>
    <row r="1" spans="2:67" ht="24.95" customHeight="1" x14ac:dyDescent="0.2"/>
    <row r="2" spans="2:67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28"/>
      <c r="AN2" s="268" t="s">
        <v>188</v>
      </c>
      <c r="AO2" s="28"/>
    </row>
    <row r="3" spans="2:67" ht="21.75" customHeight="1" x14ac:dyDescent="0.25">
      <c r="B3" s="114" t="str">
        <f>TEXT(datum_od,"d.m.") &amp; YEAR(datum_od) &amp; " - " &amp; TEXT(datum_do,"d.m.") &amp; YEAR(datum_od)</f>
        <v>3.11.2019 - 3.11.2019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N3" s="269"/>
      <c r="AO3" s="20" t="s">
        <v>12</v>
      </c>
      <c r="AP3" s="52"/>
    </row>
    <row r="4" spans="2:67" ht="16.5" customHeight="1" x14ac:dyDescent="0.25">
      <c r="B4" s="112" t="str">
        <f>Texty!$A$1 &amp; kategorie</f>
        <v>Celkové 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N4" s="269"/>
      <c r="AO4" s="20">
        <f>+'Trail-1'!CK4+'Trail-2'!CK4+'Trail-3'!CK4+'Trail-4'!CK4+'Trail-5'!CK4</f>
        <v>0</v>
      </c>
    </row>
    <row r="5" spans="2:67" ht="16.5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42"/>
      <c r="N5" s="34"/>
      <c r="O5" s="34"/>
      <c r="P5" s="34"/>
      <c r="Q5" s="42"/>
      <c r="R5" s="42"/>
      <c r="S5" s="34"/>
      <c r="T5" s="34"/>
      <c r="U5" s="34"/>
      <c r="V5" s="42"/>
      <c r="W5" s="42"/>
      <c r="X5" s="42"/>
      <c r="Y5" s="42"/>
      <c r="Z5" s="42"/>
      <c r="AA5" s="34"/>
      <c r="AB5" s="42"/>
      <c r="AC5" s="42"/>
      <c r="AD5" s="42"/>
      <c r="AE5" s="42"/>
      <c r="AF5" s="34"/>
      <c r="AG5" s="42"/>
      <c r="AH5" s="42"/>
      <c r="AI5" s="42"/>
      <c r="AJ5" s="42"/>
      <c r="AK5" s="34"/>
      <c r="AL5" s="34"/>
      <c r="AN5" s="269"/>
      <c r="AO5" s="20"/>
    </row>
    <row r="6" spans="2:67" ht="16.5" hidden="1" customHeight="1" x14ac:dyDescent="0.25">
      <c r="B6" s="34"/>
      <c r="C6" s="34"/>
      <c r="D6" s="34"/>
      <c r="E6" s="34"/>
      <c r="F6" s="34"/>
      <c r="G6" s="34"/>
      <c r="I6" s="34"/>
      <c r="J6" s="34"/>
      <c r="K6" s="34"/>
      <c r="L6" s="34"/>
      <c r="M6" s="42">
        <f ca="1">IF(ISERROR(INDIRECT(ADDRESS(4,47,1,1,M$7))),0,INDIRECT(ADDRESS(4,47,1,1,M$7)))</f>
        <v>0</v>
      </c>
      <c r="N6" s="34"/>
      <c r="O6" s="34"/>
      <c r="P6" s="34"/>
      <c r="Q6" s="42"/>
      <c r="R6" s="42">
        <f ca="1">IF(ISERROR(INDIRECT(ADDRESS(4,47,1,1,R$7))),0,INDIRECT(ADDRESS(4,47,1,1,R$7)))</f>
        <v>0</v>
      </c>
      <c r="S6" s="34"/>
      <c r="T6" s="34"/>
      <c r="U6" s="34"/>
      <c r="V6" s="42"/>
      <c r="W6" s="42">
        <f ca="1">IF(ISERROR(INDIRECT(ADDRESS(4,47,1,1,W$7))),0,INDIRECT(ADDRESS(4,47,1,1,W$7)))</f>
        <v>0</v>
      </c>
      <c r="X6" s="42"/>
      <c r="Y6" s="42"/>
      <c r="Z6" s="42"/>
      <c r="AA6" s="34"/>
      <c r="AB6" s="42">
        <f ca="1">IF(ISERROR(INDIRECT(ADDRESS(4,47,1,1,AB$7))),0,INDIRECT(ADDRESS(4,47,1,1,AB$7)))</f>
        <v>0</v>
      </c>
      <c r="AC6" s="42"/>
      <c r="AD6" s="42"/>
      <c r="AE6" s="42"/>
      <c r="AF6" s="34"/>
      <c r="AG6" s="42">
        <f ca="1">IF(ISERROR(INDIRECT(ADDRESS(4,47,1,1,AG$7))),0,INDIRECT(ADDRESS(4,47,1,1,AG$7)))</f>
        <v>0</v>
      </c>
      <c r="AH6" s="42"/>
      <c r="AI6" s="42"/>
      <c r="AJ6" s="42"/>
      <c r="AK6" s="34"/>
      <c r="AL6" s="34"/>
      <c r="AN6" s="269"/>
      <c r="AO6" s="20"/>
    </row>
    <row r="7" spans="2:67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K7" s="21" t="str">
        <f>Texty!$A$4</f>
        <v>celk.</v>
      </c>
      <c r="L7" s="137"/>
      <c r="M7" s="93" t="str">
        <f>Trail_1_nazev</f>
        <v>Klasika</v>
      </c>
      <c r="N7" s="77"/>
      <c r="O7" s="77"/>
      <c r="P7" s="77"/>
      <c r="Q7" s="94"/>
      <c r="R7" s="93">
        <f>Trail_2_nazev</f>
        <v>0</v>
      </c>
      <c r="S7" s="77"/>
      <c r="T7" s="77"/>
      <c r="U7" s="77"/>
      <c r="V7" s="94"/>
      <c r="W7" s="93">
        <f>Trail_3_nazev</f>
        <v>0</v>
      </c>
      <c r="X7" s="79"/>
      <c r="Y7" s="79"/>
      <c r="Z7" s="79"/>
      <c r="AA7" s="95"/>
      <c r="AB7" s="93">
        <f>Trail_4_nazev</f>
        <v>0</v>
      </c>
      <c r="AC7" s="79"/>
      <c r="AD7" s="79"/>
      <c r="AE7" s="79"/>
      <c r="AF7" s="95"/>
      <c r="AG7" s="93">
        <f>Trail_5_nazev</f>
        <v>0</v>
      </c>
      <c r="AH7" s="79"/>
      <c r="AI7" s="79"/>
      <c r="AJ7" s="79"/>
      <c r="AK7" s="95"/>
      <c r="AL7" s="136"/>
      <c r="AM7" s="270"/>
      <c r="AN7" s="269"/>
      <c r="AO7" s="20" t="s">
        <v>22</v>
      </c>
      <c r="AP7" s="52" t="s">
        <v>4</v>
      </c>
      <c r="AQ7" s="52" t="s">
        <v>4</v>
      </c>
      <c r="AR7" s="52" t="s">
        <v>4</v>
      </c>
    </row>
    <row r="8" spans="2:67" s="186" customFormat="1" x14ac:dyDescent="0.2">
      <c r="B8" s="241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8" t="str">
        <f>Texty!$A$11</f>
        <v>čas</v>
      </c>
      <c r="L8" s="248"/>
      <c r="M8" s="246" t="str">
        <f>Texty!$A$10</f>
        <v>body</v>
      </c>
      <c r="N8" s="177" t="str">
        <f>Texty!$A$11</f>
        <v>čas</v>
      </c>
      <c r="O8" s="244" t="s">
        <v>22</v>
      </c>
      <c r="P8" s="244" t="s">
        <v>168</v>
      </c>
      <c r="Q8" s="245" t="str">
        <f>Texty!$A$13</f>
        <v>poř.</v>
      </c>
      <c r="R8" s="246" t="str">
        <f>Texty!$A$10</f>
        <v>body</v>
      </c>
      <c r="S8" s="177" t="str">
        <f>Texty!$A$11</f>
        <v>čas</v>
      </c>
      <c r="T8" s="244" t="s">
        <v>22</v>
      </c>
      <c r="U8" s="244" t="s">
        <v>168</v>
      </c>
      <c r="V8" s="245" t="str">
        <f>Texty!$A$13</f>
        <v>poř.</v>
      </c>
      <c r="W8" s="246" t="str">
        <f>Texty!$A$10</f>
        <v>body</v>
      </c>
      <c r="X8" s="177" t="str">
        <f>Texty!$A$11</f>
        <v>čas</v>
      </c>
      <c r="Y8" s="244" t="s">
        <v>22</v>
      </c>
      <c r="Z8" s="244" t="s">
        <v>168</v>
      </c>
      <c r="AA8" s="245" t="str">
        <f>Texty!$A$13</f>
        <v>poř.</v>
      </c>
      <c r="AB8" s="246" t="str">
        <f>Texty!$A$10</f>
        <v>body</v>
      </c>
      <c r="AC8" s="177" t="str">
        <f>Texty!$A$11</f>
        <v>čas</v>
      </c>
      <c r="AD8" s="244" t="s">
        <v>22</v>
      </c>
      <c r="AE8" s="244" t="s">
        <v>168</v>
      </c>
      <c r="AF8" s="245" t="str">
        <f>Texty!$A$13</f>
        <v>poř.</v>
      </c>
      <c r="AG8" s="246" t="str">
        <f>Texty!$A$10</f>
        <v>body</v>
      </c>
      <c r="AH8" s="177" t="str">
        <f>Texty!$A$11</f>
        <v>čas</v>
      </c>
      <c r="AI8" s="244" t="s">
        <v>22</v>
      </c>
      <c r="AJ8" s="244" t="s">
        <v>168</v>
      </c>
      <c r="AK8" s="245" t="str">
        <f>Texty!$A$13</f>
        <v>poř.</v>
      </c>
      <c r="AL8" s="249"/>
      <c r="AM8" s="270"/>
      <c r="AN8" s="183"/>
      <c r="AO8" s="184" t="s">
        <v>4</v>
      </c>
      <c r="AP8" s="247" t="s">
        <v>54</v>
      </c>
      <c r="AQ8" s="247" t="s">
        <v>62</v>
      </c>
      <c r="AR8" s="247" t="s">
        <v>197</v>
      </c>
    </row>
    <row r="9" spans="2:67" x14ac:dyDescent="0.2">
      <c r="B9" s="126">
        <f t="shared" ref="B9:B72" ca="1" si="0">RANK(AO9,$AO$9:$AO$133)</f>
        <v>1</v>
      </c>
      <c r="C9" s="126" t="str">
        <f ca="1">IF($H9=C$8,RANK($AO9,AP$9:AP$133),"")</f>
        <v/>
      </c>
      <c r="D9" s="126" t="str">
        <f ca="1">IF($H9=D$8,RANK($AO9,AQ$9:AQ$133),"")</f>
        <v/>
      </c>
      <c r="E9" s="126" t="str">
        <f ca="1">IF($H9=E$8,RANK($AO9,AR$9:AR$133),"")</f>
        <v/>
      </c>
      <c r="F9" s="127" t="str">
        <f ca="1">OFFSET(prihlasky!$H$1,AN9,0)</f>
        <v/>
      </c>
      <c r="G9" s="127" t="str">
        <f ca="1">IF(OFFSET(prihlasky!$B$1,AN9,0)="","",(OFFSET(prihlasky!$B$1,AN9,0)))</f>
        <v/>
      </c>
      <c r="H9" s="127">
        <f ca="1">OFFSET(prihlasky!$I$1,AN9,0)</f>
        <v>0</v>
      </c>
      <c r="I9" s="127">
        <f ca="1">OFFSET(prihlasky!$A$1,AN9,0)</f>
        <v>0</v>
      </c>
      <c r="J9" s="126">
        <f t="shared" ref="J9:J20" ca="1" si="1">M9+R9+W9+AB9+AG9</f>
        <v>0</v>
      </c>
      <c r="K9" s="126">
        <f t="shared" ref="K9:K20" ca="1" si="2">N9+S9+X9+AC9+AH9</f>
        <v>0</v>
      </c>
      <c r="L9" s="138"/>
      <c r="M9" s="135">
        <f ca="1">OFFSET('Trail-1'!$J$1,$P9-1,0)</f>
        <v>0</v>
      </c>
      <c r="N9" s="129">
        <f ca="1">OFFSET('Trail-1'!$K$1,$P9-1,0)</f>
        <v>0</v>
      </c>
      <c r="O9" s="127">
        <f ca="1">OFFSET('Trail-1'!$CK$1,$P9-1,0)</f>
        <v>0</v>
      </c>
      <c r="P9" s="127">
        <f>IF(M$7=0,1,MATCH($AN9,'Trail-1'!$CJ$1:$CJ$128,0))</f>
        <v>9</v>
      </c>
      <c r="Q9" s="134" t="str">
        <f ca="1">IF(O9=0,"",OFFSET('Trail-1'!$B$1,$P9-1,0))</f>
        <v/>
      </c>
      <c r="R9" s="135">
        <f ca="1">OFFSET('Trail-2'!$J$1,$U9-1,0)</f>
        <v>0</v>
      </c>
      <c r="S9" s="129">
        <f ca="1">OFFSET('Trail-2'!$K$1,$U9-1,0)</f>
        <v>0</v>
      </c>
      <c r="T9" s="127">
        <f ca="1">OFFSET('Trail-2'!$CK$1,$U9-1,0)</f>
        <v>0</v>
      </c>
      <c r="U9" s="127">
        <f>IF(R$7=0,1,MATCH($AN9,'Trail-2'!$CJ$1:$CJ$128,0))</f>
        <v>1</v>
      </c>
      <c r="V9" s="134" t="str">
        <f ca="1">IF(T9=0,"",OFFSET('Trail-2'!$B$1,$U9-1,0))</f>
        <v/>
      </c>
      <c r="W9" s="135">
        <f ca="1">OFFSET('Trail-3'!$J$1,$Z9-1,0)</f>
        <v>0</v>
      </c>
      <c r="X9" s="129">
        <f ca="1">OFFSET('Trail-3'!$K$1,$Z9-1,0)</f>
        <v>0</v>
      </c>
      <c r="Y9" s="127">
        <f ca="1">OFFSET('Trail-3'!$CK$1,$Z9-1,0)</f>
        <v>0</v>
      </c>
      <c r="Z9" s="127">
        <f>IF(W$7=0,1,MATCH($AN9,'Trail-3'!$CJ$1:$CJ$128,0))</f>
        <v>1</v>
      </c>
      <c r="AA9" s="134" t="str">
        <f ca="1">IF(Y9=0,"",OFFSET('Trail-3'!$B$1,$Z9-1,0))</f>
        <v/>
      </c>
      <c r="AB9" s="135">
        <f ca="1">OFFSET('Trail-4'!$J$1,$AE9-1,0)</f>
        <v>0</v>
      </c>
      <c r="AC9" s="129">
        <f ca="1">OFFSET('Trail-4'!$K$1,$AE9-1,0)</f>
        <v>0</v>
      </c>
      <c r="AD9" s="127">
        <f ca="1">OFFSET('Trail-4'!$CK$1,$AE9-1,0)</f>
        <v>0</v>
      </c>
      <c r="AE9" s="127">
        <f>IF(AB$7=0,1,MATCH($AN9,'Trail-4'!$CJ$1:$CJ$128,0))</f>
        <v>1</v>
      </c>
      <c r="AF9" s="134" t="str">
        <f ca="1">IF(AD9=0,"",OFFSET('Trail-4'!$B$1,$AE9-1,0))</f>
        <v/>
      </c>
      <c r="AG9" s="135">
        <f ca="1">OFFSET('Trail-5'!$J$1,$AJ9-1,0)</f>
        <v>0</v>
      </c>
      <c r="AH9" s="129">
        <f ca="1">OFFSET('Trail-5'!$K$1,$AJ9-1,0)</f>
        <v>0</v>
      </c>
      <c r="AI9" s="127">
        <f ca="1">OFFSET('Trail-5'!$CK$1,$AJ9-1,0)</f>
        <v>0</v>
      </c>
      <c r="AJ9" s="127">
        <f>IF(AG$7=0,1,MATCH($AN9,'Trail-5'!$CJ$1:$CJ$128,0))</f>
        <v>1</v>
      </c>
      <c r="AK9" s="134" t="str">
        <f ca="1">IF(AI9=0,"",OFFSET('Trail-5'!$B$1,$AJ9-1,0))</f>
        <v/>
      </c>
      <c r="AL9" s="136"/>
      <c r="AN9" s="39">
        <v>1</v>
      </c>
      <c r="AO9" s="16">
        <f t="shared" ref="AO9:AO20" ca="1" si="3">IF(I9=0,0,J9+($AO$4*120-K9)/($AO$4*120))</f>
        <v>0</v>
      </c>
      <c r="AP9" s="51">
        <f t="shared" ref="AP9:AR85" ca="1" si="4">IF($H9=AP$8,$AO9,0)</f>
        <v>0</v>
      </c>
      <c r="AQ9" s="51">
        <f t="shared" ca="1" si="4"/>
        <v>0</v>
      </c>
      <c r="AR9" s="51">
        <f t="shared" ca="1" si="4"/>
        <v>0</v>
      </c>
      <c r="BO9" s="56"/>
    </row>
    <row r="10" spans="2:67" x14ac:dyDescent="0.2">
      <c r="B10" s="126">
        <f t="shared" ca="1" si="0"/>
        <v>1</v>
      </c>
      <c r="C10" s="126" t="str">
        <f t="shared" ref="C10:C73" ca="1" si="5">IF($H10=C$8,RANK($AO10,AP$9:AP$133),"")</f>
        <v/>
      </c>
      <c r="D10" s="126" t="str">
        <f t="shared" ref="D10:D73" ca="1" si="6">IF($H10=D$8,RANK($AO10,AQ$9:AQ$133),"")</f>
        <v/>
      </c>
      <c r="E10" s="126" t="str">
        <f t="shared" ref="E10:E73" ca="1" si="7">IF($H10=E$8,RANK($AO10,AR$9:AR$133),"")</f>
        <v/>
      </c>
      <c r="F10" s="127" t="str">
        <f ca="1">OFFSET(prihlasky!$H$1,AN10,0)</f>
        <v/>
      </c>
      <c r="G10" s="127" t="str">
        <f ca="1">IF(OFFSET(prihlasky!$B$1,AN10,0)="","",(OFFSET(prihlasky!$B$1,AN10,0)))</f>
        <v/>
      </c>
      <c r="H10" s="127">
        <f ca="1">OFFSET(prihlasky!$I$1,AN10,0)</f>
        <v>0</v>
      </c>
      <c r="I10" s="127">
        <f ca="1">OFFSET(prihlasky!$A$1,AN10,0)</f>
        <v>0</v>
      </c>
      <c r="J10" s="126">
        <f t="shared" ca="1" si="1"/>
        <v>0</v>
      </c>
      <c r="K10" s="126">
        <f t="shared" ca="1" si="2"/>
        <v>0</v>
      </c>
      <c r="L10" s="138"/>
      <c r="M10" s="135">
        <f ca="1">OFFSET('Trail-1'!$J$1,$P10-1,0)</f>
        <v>0</v>
      </c>
      <c r="N10" s="129">
        <f ca="1">OFFSET('Trail-1'!$K$1,$P10-1,0)</f>
        <v>0</v>
      </c>
      <c r="O10" s="127">
        <f ca="1">OFFSET('Trail-1'!$CK$1,$P10-1,0)</f>
        <v>0</v>
      </c>
      <c r="P10" s="127">
        <f>IF(M$7=0,1,MATCH($AN10,'Trail-1'!$CJ$1:$CJ$128,0))</f>
        <v>10</v>
      </c>
      <c r="Q10" s="134" t="str">
        <f ca="1">IF(O10=0,"",OFFSET('Trail-1'!$B$1,$P10-1,0))</f>
        <v/>
      </c>
      <c r="R10" s="135">
        <f ca="1">OFFSET('Trail-2'!$J$1,$U10-1,0)</f>
        <v>0</v>
      </c>
      <c r="S10" s="129">
        <f ca="1">OFFSET('Trail-2'!$K$1,$U10-1,0)</f>
        <v>0</v>
      </c>
      <c r="T10" s="127">
        <f ca="1">OFFSET('Trail-2'!$CK$1,$U10-1,0)</f>
        <v>0</v>
      </c>
      <c r="U10" s="127">
        <f>IF(R$7=0,1,MATCH($AN10,'Trail-2'!$CJ$1:$CJ$128,0))</f>
        <v>1</v>
      </c>
      <c r="V10" s="134" t="str">
        <f ca="1">IF(T10=0,"",OFFSET('Trail-2'!$B$1,$U10-1,0))</f>
        <v/>
      </c>
      <c r="W10" s="135">
        <f ca="1">OFFSET('Trail-3'!$J$1,$Z10-1,0)</f>
        <v>0</v>
      </c>
      <c r="X10" s="129">
        <f ca="1">OFFSET('Trail-3'!$K$1,$Z10-1,0)</f>
        <v>0</v>
      </c>
      <c r="Y10" s="127">
        <f ca="1">OFFSET('Trail-3'!$CK$1,$Z10-1,0)</f>
        <v>0</v>
      </c>
      <c r="Z10" s="127">
        <f>IF(W$7=0,1,MATCH($AN10,'Trail-3'!$CJ$1:$CJ$128,0))</f>
        <v>1</v>
      </c>
      <c r="AA10" s="134" t="str">
        <f ca="1">IF(Y10=0,"",OFFSET('Trail-3'!$B$1,$Z10-1,0))</f>
        <v/>
      </c>
      <c r="AB10" s="135">
        <f ca="1">OFFSET('Trail-4'!$J$1,$AE10-1,0)</f>
        <v>0</v>
      </c>
      <c r="AC10" s="129">
        <f ca="1">OFFSET('Trail-4'!$K$1,$AE10-1,0)</f>
        <v>0</v>
      </c>
      <c r="AD10" s="127">
        <f ca="1">OFFSET('Trail-4'!$CK$1,$AE10-1,0)</f>
        <v>0</v>
      </c>
      <c r="AE10" s="127">
        <f>IF(AB$7=0,1,MATCH($AN10,'Trail-4'!$CJ$1:$CJ$128,0))</f>
        <v>1</v>
      </c>
      <c r="AF10" s="134" t="str">
        <f ca="1">IF(AD10=0,"",OFFSET('Trail-4'!$B$1,$AE10-1,0))</f>
        <v/>
      </c>
      <c r="AG10" s="135">
        <f ca="1">OFFSET('Trail-5'!$J$1,$AJ10-1,0)</f>
        <v>0</v>
      </c>
      <c r="AH10" s="129">
        <f ca="1">OFFSET('Trail-5'!$K$1,$AJ10-1,0)</f>
        <v>0</v>
      </c>
      <c r="AI10" s="127">
        <f ca="1">OFFSET('Trail-5'!$CK$1,$AJ10-1,0)</f>
        <v>0</v>
      </c>
      <c r="AJ10" s="127">
        <f>IF(AG$7=0,1,MATCH($AN10,'Trail-5'!$CJ$1:$CJ$128,0))</f>
        <v>1</v>
      </c>
      <c r="AK10" s="134" t="str">
        <f ca="1">IF(AI10=0,"",OFFSET('Trail-5'!$B$1,$AJ10-1,0))</f>
        <v/>
      </c>
      <c r="AL10" s="136"/>
      <c r="AN10" s="39">
        <v>2</v>
      </c>
      <c r="AO10" s="16">
        <f t="shared" ca="1" si="3"/>
        <v>0</v>
      </c>
      <c r="AP10" s="51">
        <f t="shared" ca="1" si="4"/>
        <v>0</v>
      </c>
      <c r="AQ10" s="51">
        <f t="shared" ca="1" si="4"/>
        <v>0</v>
      </c>
      <c r="AR10" s="51">
        <f t="shared" ca="1" si="4"/>
        <v>0</v>
      </c>
    </row>
    <row r="11" spans="2:67" x14ac:dyDescent="0.2">
      <c r="B11" s="126">
        <f t="shared" ca="1" si="0"/>
        <v>1</v>
      </c>
      <c r="C11" s="126" t="str">
        <f t="shared" ca="1" si="5"/>
        <v/>
      </c>
      <c r="D11" s="126" t="str">
        <f t="shared" ca="1" si="6"/>
        <v/>
      </c>
      <c r="E11" s="126" t="str">
        <f t="shared" ca="1" si="7"/>
        <v/>
      </c>
      <c r="F11" s="127" t="str">
        <f ca="1">OFFSET(prihlasky!$H$1,AN11,0)</f>
        <v/>
      </c>
      <c r="G11" s="127" t="str">
        <f ca="1">IF(OFFSET(prihlasky!$B$1,AN11,0)="","",(OFFSET(prihlasky!$B$1,AN11,0)))</f>
        <v/>
      </c>
      <c r="H11" s="127">
        <f ca="1">OFFSET(prihlasky!$I$1,AN11,0)</f>
        <v>0</v>
      </c>
      <c r="I11" s="127">
        <f ca="1">OFFSET(prihlasky!$A$1,AN11,0)</f>
        <v>0</v>
      </c>
      <c r="J11" s="126">
        <f t="shared" ca="1" si="1"/>
        <v>0</v>
      </c>
      <c r="K11" s="126">
        <f t="shared" ca="1" si="2"/>
        <v>0</v>
      </c>
      <c r="L11" s="138"/>
      <c r="M11" s="135">
        <f ca="1">OFFSET('Trail-1'!$J$1,$P11-1,0)</f>
        <v>0</v>
      </c>
      <c r="N11" s="129">
        <f ca="1">OFFSET('Trail-1'!$K$1,$P11-1,0)</f>
        <v>0</v>
      </c>
      <c r="O11" s="127">
        <f ca="1">OFFSET('Trail-1'!$CK$1,$P11-1,0)</f>
        <v>0</v>
      </c>
      <c r="P11" s="127">
        <f>IF(M$7=0,1,MATCH($AN11,'Trail-1'!$CJ$1:$CJ$128,0))</f>
        <v>11</v>
      </c>
      <c r="Q11" s="134" t="str">
        <f ca="1">IF(O11=0,"",OFFSET('Trail-1'!$B$1,$P11-1,0))</f>
        <v/>
      </c>
      <c r="R11" s="135">
        <f ca="1">OFFSET('Trail-2'!$J$1,$U11-1,0)</f>
        <v>0</v>
      </c>
      <c r="S11" s="129">
        <f ca="1">OFFSET('Trail-2'!$K$1,$U11-1,0)</f>
        <v>0</v>
      </c>
      <c r="T11" s="127">
        <f ca="1">OFFSET('Trail-2'!$CK$1,$U11-1,0)</f>
        <v>0</v>
      </c>
      <c r="U11" s="127">
        <f>IF(R$7=0,1,MATCH($AN11,'Trail-2'!$CJ$1:$CJ$128,0))</f>
        <v>1</v>
      </c>
      <c r="V11" s="134" t="str">
        <f ca="1">IF(T11=0,"",OFFSET('Trail-2'!$B$1,$U11-1,0))</f>
        <v/>
      </c>
      <c r="W11" s="135">
        <f ca="1">OFFSET('Trail-3'!$J$1,$Z11-1,0)</f>
        <v>0</v>
      </c>
      <c r="X11" s="129">
        <f ca="1">OFFSET('Trail-3'!$K$1,$Z11-1,0)</f>
        <v>0</v>
      </c>
      <c r="Y11" s="127">
        <f ca="1">OFFSET('Trail-3'!$CK$1,$Z11-1,0)</f>
        <v>0</v>
      </c>
      <c r="Z11" s="127">
        <f>IF(W$7=0,1,MATCH($AN11,'Trail-3'!$CJ$1:$CJ$128,0))</f>
        <v>1</v>
      </c>
      <c r="AA11" s="134" t="str">
        <f ca="1">IF(Y11=0,"",OFFSET('Trail-3'!$B$1,$Z11-1,0))</f>
        <v/>
      </c>
      <c r="AB11" s="135">
        <f ca="1">OFFSET('Trail-4'!$J$1,$AE11-1,0)</f>
        <v>0</v>
      </c>
      <c r="AC11" s="129">
        <f ca="1">OFFSET('Trail-4'!$K$1,$AE11-1,0)</f>
        <v>0</v>
      </c>
      <c r="AD11" s="127">
        <f ca="1">OFFSET('Trail-4'!$CK$1,$AE11-1,0)</f>
        <v>0</v>
      </c>
      <c r="AE11" s="127">
        <f>IF(AB$7=0,1,MATCH($AN11,'Trail-4'!$CJ$1:$CJ$128,0))</f>
        <v>1</v>
      </c>
      <c r="AF11" s="134" t="str">
        <f ca="1">IF(AD11=0,"",OFFSET('Trail-4'!$B$1,$AE11-1,0))</f>
        <v/>
      </c>
      <c r="AG11" s="135">
        <f ca="1">OFFSET('Trail-5'!$J$1,$AJ11-1,0)</f>
        <v>0</v>
      </c>
      <c r="AH11" s="129">
        <f ca="1">OFFSET('Trail-5'!$K$1,$AJ11-1,0)</f>
        <v>0</v>
      </c>
      <c r="AI11" s="127">
        <f ca="1">OFFSET('Trail-5'!$CK$1,$AJ11-1,0)</f>
        <v>0</v>
      </c>
      <c r="AJ11" s="127">
        <f>IF(AG$7=0,1,MATCH($AN11,'Trail-5'!$CJ$1:$CJ$128,0))</f>
        <v>1</v>
      </c>
      <c r="AK11" s="134" t="str">
        <f ca="1">IF(AI11=0,"",OFFSET('Trail-5'!$B$1,$AJ11-1,0))</f>
        <v/>
      </c>
      <c r="AL11" s="136"/>
      <c r="AN11" s="39">
        <v>3</v>
      </c>
      <c r="AO11" s="16">
        <f t="shared" ca="1" si="3"/>
        <v>0</v>
      </c>
      <c r="AP11" s="51">
        <f t="shared" ca="1" si="4"/>
        <v>0</v>
      </c>
      <c r="AQ11" s="51">
        <f t="shared" ca="1" si="4"/>
        <v>0</v>
      </c>
      <c r="AR11" s="51">
        <f t="shared" ca="1" si="4"/>
        <v>0</v>
      </c>
    </row>
    <row r="12" spans="2:67" x14ac:dyDescent="0.2">
      <c r="B12" s="126">
        <f t="shared" ca="1" si="0"/>
        <v>1</v>
      </c>
      <c r="C12" s="126" t="str">
        <f t="shared" ca="1" si="5"/>
        <v/>
      </c>
      <c r="D12" s="126" t="str">
        <f t="shared" ca="1" si="6"/>
        <v/>
      </c>
      <c r="E12" s="126" t="str">
        <f t="shared" ca="1" si="7"/>
        <v/>
      </c>
      <c r="F12" s="127" t="str">
        <f ca="1">OFFSET(prihlasky!$H$1,AN12,0)</f>
        <v/>
      </c>
      <c r="G12" s="127" t="str">
        <f ca="1">IF(OFFSET(prihlasky!$B$1,AN12,0)="","",(OFFSET(prihlasky!$B$1,AN12,0)))</f>
        <v/>
      </c>
      <c r="H12" s="127">
        <f ca="1">OFFSET(prihlasky!$I$1,AN12,0)</f>
        <v>0</v>
      </c>
      <c r="I12" s="127">
        <f ca="1">OFFSET(prihlasky!$A$1,AN12,0)</f>
        <v>0</v>
      </c>
      <c r="J12" s="126">
        <f t="shared" ca="1" si="1"/>
        <v>0</v>
      </c>
      <c r="K12" s="126">
        <f t="shared" ca="1" si="2"/>
        <v>0</v>
      </c>
      <c r="L12" s="138"/>
      <c r="M12" s="135">
        <f ca="1">OFFSET('Trail-1'!$J$1,$P12-1,0)</f>
        <v>0</v>
      </c>
      <c r="N12" s="129">
        <f ca="1">OFFSET('Trail-1'!$K$1,$P12-1,0)</f>
        <v>0</v>
      </c>
      <c r="O12" s="127">
        <f ca="1">OFFSET('Trail-1'!$CK$1,$P12-1,0)</f>
        <v>0</v>
      </c>
      <c r="P12" s="127">
        <f>IF(M$7=0,1,MATCH($AN12,'Trail-1'!$CJ$1:$CJ$128,0))</f>
        <v>12</v>
      </c>
      <c r="Q12" s="134" t="str">
        <f ca="1">IF(O12=0,"",OFFSET('Trail-1'!$B$1,$P12-1,0))</f>
        <v/>
      </c>
      <c r="R12" s="135">
        <f ca="1">OFFSET('Trail-2'!$J$1,$U12-1,0)</f>
        <v>0</v>
      </c>
      <c r="S12" s="129">
        <f ca="1">OFFSET('Trail-2'!$K$1,$U12-1,0)</f>
        <v>0</v>
      </c>
      <c r="T12" s="127">
        <f ca="1">OFFSET('Trail-2'!$CK$1,$U12-1,0)</f>
        <v>0</v>
      </c>
      <c r="U12" s="127">
        <f>IF(R$7=0,1,MATCH($AN12,'Trail-2'!$CJ$1:$CJ$128,0))</f>
        <v>1</v>
      </c>
      <c r="V12" s="134" t="str">
        <f ca="1">IF(T12=0,"",OFFSET('Trail-2'!$B$1,$U12-1,0))</f>
        <v/>
      </c>
      <c r="W12" s="135">
        <f ca="1">OFFSET('Trail-3'!$J$1,$Z12-1,0)</f>
        <v>0</v>
      </c>
      <c r="X12" s="129">
        <f ca="1">OFFSET('Trail-3'!$K$1,$Z12-1,0)</f>
        <v>0</v>
      </c>
      <c r="Y12" s="127">
        <f ca="1">OFFSET('Trail-3'!$CK$1,$Z12-1,0)</f>
        <v>0</v>
      </c>
      <c r="Z12" s="127">
        <f>IF(W$7=0,1,MATCH($AN12,'Trail-3'!$CJ$1:$CJ$128,0))</f>
        <v>1</v>
      </c>
      <c r="AA12" s="134" t="str">
        <f ca="1">IF(Y12=0,"",OFFSET('Trail-3'!$B$1,$Z12-1,0))</f>
        <v/>
      </c>
      <c r="AB12" s="135">
        <f ca="1">OFFSET('Trail-4'!$J$1,$AE12-1,0)</f>
        <v>0</v>
      </c>
      <c r="AC12" s="129">
        <f ca="1">OFFSET('Trail-4'!$K$1,$AE12-1,0)</f>
        <v>0</v>
      </c>
      <c r="AD12" s="127">
        <f ca="1">OFFSET('Trail-4'!$CK$1,$AE12-1,0)</f>
        <v>0</v>
      </c>
      <c r="AE12" s="127">
        <f>IF(AB$7=0,1,MATCH($AN12,'Trail-4'!$CJ$1:$CJ$128,0))</f>
        <v>1</v>
      </c>
      <c r="AF12" s="134" t="str">
        <f ca="1">IF(AD12=0,"",OFFSET('Trail-4'!$B$1,$AE12-1,0))</f>
        <v/>
      </c>
      <c r="AG12" s="135">
        <f ca="1">OFFSET('Trail-5'!$J$1,$AJ12-1,0)</f>
        <v>0</v>
      </c>
      <c r="AH12" s="129">
        <f ca="1">OFFSET('Trail-5'!$K$1,$AJ12-1,0)</f>
        <v>0</v>
      </c>
      <c r="AI12" s="127">
        <f ca="1">OFFSET('Trail-5'!$CK$1,$AJ12-1,0)</f>
        <v>0</v>
      </c>
      <c r="AJ12" s="127">
        <f>IF(AG$7=0,1,MATCH($AN12,'Trail-5'!$CJ$1:$CJ$128,0))</f>
        <v>1</v>
      </c>
      <c r="AK12" s="134" t="str">
        <f ca="1">IF(AI12=0,"",OFFSET('Trail-5'!$B$1,$AJ12-1,0))</f>
        <v/>
      </c>
      <c r="AL12" s="136"/>
      <c r="AN12" s="39">
        <v>4</v>
      </c>
      <c r="AO12" s="16">
        <f t="shared" ca="1" si="3"/>
        <v>0</v>
      </c>
      <c r="AP12" s="51">
        <f t="shared" ca="1" si="4"/>
        <v>0</v>
      </c>
      <c r="AQ12" s="51">
        <f t="shared" ca="1" si="4"/>
        <v>0</v>
      </c>
      <c r="AR12" s="51">
        <f t="shared" ca="1" si="4"/>
        <v>0</v>
      </c>
    </row>
    <row r="13" spans="2:67" ht="12" customHeight="1" x14ac:dyDescent="0.2">
      <c r="B13" s="126">
        <f t="shared" ca="1" si="0"/>
        <v>1</v>
      </c>
      <c r="C13" s="126" t="str">
        <f t="shared" ca="1" si="5"/>
        <v/>
      </c>
      <c r="D13" s="126" t="str">
        <f t="shared" ca="1" si="6"/>
        <v/>
      </c>
      <c r="E13" s="126" t="str">
        <f t="shared" ca="1" si="7"/>
        <v/>
      </c>
      <c r="F13" s="127" t="str">
        <f ca="1">OFFSET(prihlasky!$H$1,AN13,0)</f>
        <v/>
      </c>
      <c r="G13" s="127" t="str">
        <f ca="1">IF(OFFSET(prihlasky!$B$1,AN13,0)="","",(OFFSET(prihlasky!$B$1,AN13,0)))</f>
        <v/>
      </c>
      <c r="H13" s="127">
        <f ca="1">OFFSET(prihlasky!$I$1,AN13,0)</f>
        <v>0</v>
      </c>
      <c r="I13" s="127">
        <f ca="1">OFFSET(prihlasky!$A$1,AN13,0)</f>
        <v>0</v>
      </c>
      <c r="J13" s="126">
        <f t="shared" ca="1" si="1"/>
        <v>0</v>
      </c>
      <c r="K13" s="126">
        <f t="shared" ca="1" si="2"/>
        <v>0</v>
      </c>
      <c r="L13" s="138"/>
      <c r="M13" s="135">
        <f ca="1">OFFSET('Trail-1'!$J$1,$P13-1,0)</f>
        <v>0</v>
      </c>
      <c r="N13" s="129">
        <f ca="1">OFFSET('Trail-1'!$K$1,$P13-1,0)</f>
        <v>0</v>
      </c>
      <c r="O13" s="127">
        <f ca="1">OFFSET('Trail-1'!$CK$1,$P13-1,0)</f>
        <v>0</v>
      </c>
      <c r="P13" s="127">
        <f>IF(M$7=0,1,MATCH($AN13,'Trail-1'!$CJ$1:$CJ$128,0))</f>
        <v>13</v>
      </c>
      <c r="Q13" s="134" t="str">
        <f ca="1">IF(O13=0,"",OFFSET('Trail-1'!$B$1,$P13-1,0))</f>
        <v/>
      </c>
      <c r="R13" s="135">
        <f ca="1">OFFSET('Trail-2'!$J$1,$U13-1,0)</f>
        <v>0</v>
      </c>
      <c r="S13" s="129">
        <f ca="1">OFFSET('Trail-2'!$K$1,$U13-1,0)</f>
        <v>0</v>
      </c>
      <c r="T13" s="127">
        <f ca="1">OFFSET('Trail-2'!$CK$1,$U13-1,0)</f>
        <v>0</v>
      </c>
      <c r="U13" s="127">
        <f>IF(R$7=0,1,MATCH($AN13,'Trail-2'!$CJ$1:$CJ$128,0))</f>
        <v>1</v>
      </c>
      <c r="V13" s="134" t="str">
        <f ca="1">IF(T13=0,"",OFFSET('Trail-2'!$B$1,$U13-1,0))</f>
        <v/>
      </c>
      <c r="W13" s="135">
        <f ca="1">OFFSET('Trail-3'!$J$1,$Z13-1,0)</f>
        <v>0</v>
      </c>
      <c r="X13" s="129">
        <f ca="1">OFFSET('Trail-3'!$K$1,$Z13-1,0)</f>
        <v>0</v>
      </c>
      <c r="Y13" s="127">
        <f ca="1">OFFSET('Trail-3'!$CK$1,$Z13-1,0)</f>
        <v>0</v>
      </c>
      <c r="Z13" s="127">
        <f>IF(W$7=0,1,MATCH($AN13,'Trail-3'!$CJ$1:$CJ$128,0))</f>
        <v>1</v>
      </c>
      <c r="AA13" s="134" t="str">
        <f ca="1">IF(Y13=0,"",OFFSET('Trail-3'!$B$1,$Z13-1,0))</f>
        <v/>
      </c>
      <c r="AB13" s="135">
        <f ca="1">OFFSET('Trail-4'!$J$1,$AE13-1,0)</f>
        <v>0</v>
      </c>
      <c r="AC13" s="129">
        <f ca="1">OFFSET('Trail-4'!$K$1,$AE13-1,0)</f>
        <v>0</v>
      </c>
      <c r="AD13" s="127">
        <f ca="1">OFFSET('Trail-4'!$CK$1,$AE13-1,0)</f>
        <v>0</v>
      </c>
      <c r="AE13" s="127">
        <f>IF(AB$7=0,1,MATCH($AN13,'Trail-4'!$CJ$1:$CJ$128,0))</f>
        <v>1</v>
      </c>
      <c r="AF13" s="134" t="str">
        <f ca="1">IF(AD13=0,"",OFFSET('Trail-4'!$B$1,$AE13-1,0))</f>
        <v/>
      </c>
      <c r="AG13" s="135">
        <f ca="1">OFFSET('Trail-5'!$J$1,$AJ13-1,0)</f>
        <v>0</v>
      </c>
      <c r="AH13" s="129">
        <f ca="1">OFFSET('Trail-5'!$K$1,$AJ13-1,0)</f>
        <v>0</v>
      </c>
      <c r="AI13" s="127">
        <f ca="1">OFFSET('Trail-5'!$CK$1,$AJ13-1,0)</f>
        <v>0</v>
      </c>
      <c r="AJ13" s="127">
        <f>IF(AG$7=0,1,MATCH($AN13,'Trail-5'!$CJ$1:$CJ$128,0))</f>
        <v>1</v>
      </c>
      <c r="AK13" s="134" t="str">
        <f ca="1">IF(AI13=0,"",OFFSET('Trail-5'!$B$1,$AJ13-1,0))</f>
        <v/>
      </c>
      <c r="AL13" s="136"/>
      <c r="AN13" s="39">
        <v>5</v>
      </c>
      <c r="AO13" s="16">
        <f t="shared" ca="1" si="3"/>
        <v>0</v>
      </c>
      <c r="AP13" s="51">
        <f t="shared" ca="1" si="4"/>
        <v>0</v>
      </c>
      <c r="AQ13" s="51">
        <f t="shared" ca="1" si="4"/>
        <v>0</v>
      </c>
      <c r="AR13" s="51">
        <f t="shared" ca="1" si="4"/>
        <v>0</v>
      </c>
    </row>
    <row r="14" spans="2:67" ht="12" customHeight="1" x14ac:dyDescent="0.2">
      <c r="B14" s="126">
        <f t="shared" ca="1" si="0"/>
        <v>1</v>
      </c>
      <c r="C14" s="126" t="str">
        <f t="shared" ca="1" si="5"/>
        <v/>
      </c>
      <c r="D14" s="126" t="str">
        <f t="shared" ca="1" si="6"/>
        <v/>
      </c>
      <c r="E14" s="126" t="str">
        <f t="shared" ca="1" si="7"/>
        <v/>
      </c>
      <c r="F14" s="127" t="str">
        <f ca="1">OFFSET(prihlasky!$H$1,AN14,0)</f>
        <v/>
      </c>
      <c r="G14" s="127" t="str">
        <f ca="1">IF(OFFSET(prihlasky!$B$1,AN14,0)="","",(OFFSET(prihlasky!$B$1,AN14,0)))</f>
        <v/>
      </c>
      <c r="H14" s="127">
        <f ca="1">OFFSET(prihlasky!$I$1,AN14,0)</f>
        <v>0</v>
      </c>
      <c r="I14" s="127">
        <f ca="1">OFFSET(prihlasky!$A$1,AN14,0)</f>
        <v>0</v>
      </c>
      <c r="J14" s="126">
        <f t="shared" ca="1" si="1"/>
        <v>0</v>
      </c>
      <c r="K14" s="126">
        <f t="shared" ca="1" si="2"/>
        <v>0</v>
      </c>
      <c r="L14" s="139"/>
      <c r="M14" s="135">
        <f ca="1">OFFSET('Trail-1'!$J$1,$P14-1,0)</f>
        <v>0</v>
      </c>
      <c r="N14" s="129">
        <f ca="1">OFFSET('Trail-1'!$K$1,$P14-1,0)</f>
        <v>0</v>
      </c>
      <c r="O14" s="127">
        <f ca="1">OFFSET('Trail-1'!$CK$1,$P14-1,0)</f>
        <v>0</v>
      </c>
      <c r="P14" s="127">
        <f>IF(M$7=0,1,MATCH($AN14,'Trail-1'!$CJ$1:$CJ$128,0))</f>
        <v>14</v>
      </c>
      <c r="Q14" s="134" t="str">
        <f ca="1">IF(O14=0,"",OFFSET('Trail-1'!$B$1,$P14-1,0))</f>
        <v/>
      </c>
      <c r="R14" s="135">
        <f ca="1">OFFSET('Trail-2'!$J$1,$U14-1,0)</f>
        <v>0</v>
      </c>
      <c r="S14" s="129">
        <f ca="1">OFFSET('Trail-2'!$K$1,$U14-1,0)</f>
        <v>0</v>
      </c>
      <c r="T14" s="127">
        <f ca="1">OFFSET('Trail-2'!$CK$1,$U14-1,0)</f>
        <v>0</v>
      </c>
      <c r="U14" s="127">
        <f>IF(R$7=0,1,MATCH($AN14,'Trail-2'!$CJ$1:$CJ$128,0))</f>
        <v>1</v>
      </c>
      <c r="V14" s="134" t="str">
        <f ca="1">IF(T14=0,"",OFFSET('Trail-2'!$B$1,$U14-1,0))</f>
        <v/>
      </c>
      <c r="W14" s="135">
        <f ca="1">OFFSET('Trail-3'!$J$1,$Z14-1,0)</f>
        <v>0</v>
      </c>
      <c r="X14" s="129">
        <f ca="1">OFFSET('Trail-3'!$K$1,$Z14-1,0)</f>
        <v>0</v>
      </c>
      <c r="Y14" s="127">
        <f ca="1">OFFSET('Trail-3'!$CK$1,$Z14-1,0)</f>
        <v>0</v>
      </c>
      <c r="Z14" s="127">
        <f>IF(W$7=0,1,MATCH($AN14,'Trail-3'!$CJ$1:$CJ$128,0))</f>
        <v>1</v>
      </c>
      <c r="AA14" s="134" t="str">
        <f ca="1">IF(Y14=0,"",OFFSET('Trail-3'!$B$1,$Z14-1,0))</f>
        <v/>
      </c>
      <c r="AB14" s="135">
        <f ca="1">OFFSET('Trail-4'!$J$1,$AE14-1,0)</f>
        <v>0</v>
      </c>
      <c r="AC14" s="129">
        <f ca="1">OFFSET('Trail-4'!$K$1,$AE14-1,0)</f>
        <v>0</v>
      </c>
      <c r="AD14" s="127">
        <f ca="1">OFFSET('Trail-4'!$CK$1,$AE14-1,0)</f>
        <v>0</v>
      </c>
      <c r="AE14" s="127">
        <f>IF(AB$7=0,1,MATCH($AN14,'Trail-4'!$CJ$1:$CJ$128,0))</f>
        <v>1</v>
      </c>
      <c r="AF14" s="134" t="str">
        <f ca="1">IF(AD14=0,"",OFFSET('Trail-4'!$B$1,$AE14-1,0))</f>
        <v/>
      </c>
      <c r="AG14" s="135">
        <f ca="1">OFFSET('Trail-5'!$J$1,$AJ14-1,0)</f>
        <v>0</v>
      </c>
      <c r="AH14" s="129">
        <f ca="1">OFFSET('Trail-5'!$K$1,$AJ14-1,0)</f>
        <v>0</v>
      </c>
      <c r="AI14" s="127">
        <f ca="1">OFFSET('Trail-5'!$CK$1,$AJ14-1,0)</f>
        <v>0</v>
      </c>
      <c r="AJ14" s="127">
        <f>IF(AG$7=0,1,MATCH($AN14,'Trail-5'!$CJ$1:$CJ$128,0))</f>
        <v>1</v>
      </c>
      <c r="AK14" s="134" t="str">
        <f ca="1">IF(AI14=0,"",OFFSET('Trail-5'!$B$1,$AJ14-1,0))</f>
        <v/>
      </c>
      <c r="AL14" s="136"/>
      <c r="AN14" s="39">
        <v>6</v>
      </c>
      <c r="AO14" s="16">
        <f t="shared" ca="1" si="3"/>
        <v>0</v>
      </c>
      <c r="AP14" s="51">
        <f t="shared" ca="1" si="4"/>
        <v>0</v>
      </c>
      <c r="AQ14" s="51">
        <f t="shared" ca="1" si="4"/>
        <v>0</v>
      </c>
      <c r="AR14" s="51">
        <f t="shared" ca="1" si="4"/>
        <v>0</v>
      </c>
    </row>
    <row r="15" spans="2:67" x14ac:dyDescent="0.2">
      <c r="B15" s="126">
        <f t="shared" ca="1" si="0"/>
        <v>1</v>
      </c>
      <c r="C15" s="126" t="str">
        <f t="shared" ca="1" si="5"/>
        <v/>
      </c>
      <c r="D15" s="126" t="str">
        <f t="shared" ca="1" si="6"/>
        <v/>
      </c>
      <c r="E15" s="126" t="str">
        <f t="shared" ca="1" si="7"/>
        <v/>
      </c>
      <c r="F15" s="127" t="str">
        <f ca="1">OFFSET(prihlasky!$H$1,AN15,0)</f>
        <v/>
      </c>
      <c r="G15" s="127" t="str">
        <f ca="1">IF(OFFSET(prihlasky!$B$1,AN15,0)="","",(OFFSET(prihlasky!$B$1,AN15,0)))</f>
        <v/>
      </c>
      <c r="H15" s="127">
        <f ca="1">OFFSET(prihlasky!$I$1,AN15,0)</f>
        <v>0</v>
      </c>
      <c r="I15" s="127">
        <f ca="1">OFFSET(prihlasky!$A$1,AN15,0)</f>
        <v>0</v>
      </c>
      <c r="J15" s="126">
        <f t="shared" ca="1" si="1"/>
        <v>0</v>
      </c>
      <c r="K15" s="126">
        <f t="shared" ca="1" si="2"/>
        <v>0</v>
      </c>
      <c r="L15" s="139"/>
      <c r="M15" s="135">
        <f ca="1">OFFSET('Trail-1'!$J$1,$P15-1,0)</f>
        <v>0</v>
      </c>
      <c r="N15" s="129">
        <f ca="1">OFFSET('Trail-1'!$K$1,$P15-1,0)</f>
        <v>0</v>
      </c>
      <c r="O15" s="127">
        <f ca="1">OFFSET('Trail-1'!$CK$1,$P15-1,0)</f>
        <v>0</v>
      </c>
      <c r="P15" s="127">
        <f>IF(M$7=0,1,MATCH($AN15,'Trail-1'!$CJ$1:$CJ$128,0))</f>
        <v>15</v>
      </c>
      <c r="Q15" s="134" t="str">
        <f ca="1">IF(O15=0,"",OFFSET('Trail-1'!$B$1,$P15-1,0))</f>
        <v/>
      </c>
      <c r="R15" s="135">
        <f ca="1">OFFSET('Trail-2'!$J$1,$U15-1,0)</f>
        <v>0</v>
      </c>
      <c r="S15" s="129">
        <f ca="1">OFFSET('Trail-2'!$K$1,$U15-1,0)</f>
        <v>0</v>
      </c>
      <c r="T15" s="127">
        <f ca="1">OFFSET('Trail-2'!$CK$1,$U15-1,0)</f>
        <v>0</v>
      </c>
      <c r="U15" s="127">
        <f>IF(R$7=0,1,MATCH($AN15,'Trail-2'!$CJ$1:$CJ$128,0))</f>
        <v>1</v>
      </c>
      <c r="V15" s="134" t="str">
        <f ca="1">IF(T15=0,"",OFFSET('Trail-2'!$B$1,$U15-1,0))</f>
        <v/>
      </c>
      <c r="W15" s="135">
        <f ca="1">OFFSET('Trail-3'!$J$1,$Z15-1,0)</f>
        <v>0</v>
      </c>
      <c r="X15" s="129">
        <f ca="1">OFFSET('Trail-3'!$K$1,$Z15-1,0)</f>
        <v>0</v>
      </c>
      <c r="Y15" s="127">
        <f ca="1">OFFSET('Trail-3'!$CK$1,$Z15-1,0)</f>
        <v>0</v>
      </c>
      <c r="Z15" s="127">
        <f>IF(W$7=0,1,MATCH($AN15,'Trail-3'!$CJ$1:$CJ$128,0))</f>
        <v>1</v>
      </c>
      <c r="AA15" s="134" t="str">
        <f ca="1">IF(Y15=0,"",OFFSET('Trail-3'!$B$1,$Z15-1,0))</f>
        <v/>
      </c>
      <c r="AB15" s="135">
        <f ca="1">OFFSET('Trail-4'!$J$1,$AE15-1,0)</f>
        <v>0</v>
      </c>
      <c r="AC15" s="129">
        <f ca="1">OFFSET('Trail-4'!$K$1,$AE15-1,0)</f>
        <v>0</v>
      </c>
      <c r="AD15" s="127">
        <f ca="1">OFFSET('Trail-4'!$CK$1,$AE15-1,0)</f>
        <v>0</v>
      </c>
      <c r="AE15" s="127">
        <f>IF(AB$7=0,1,MATCH($AN15,'Trail-4'!$CJ$1:$CJ$128,0))</f>
        <v>1</v>
      </c>
      <c r="AF15" s="134" t="str">
        <f ca="1">IF(AD15=0,"",OFFSET('Trail-4'!$B$1,$AE15-1,0))</f>
        <v/>
      </c>
      <c r="AG15" s="135">
        <f ca="1">OFFSET('Trail-5'!$J$1,$AJ15-1,0)</f>
        <v>0</v>
      </c>
      <c r="AH15" s="129">
        <f ca="1">OFFSET('Trail-5'!$K$1,$AJ15-1,0)</f>
        <v>0</v>
      </c>
      <c r="AI15" s="127">
        <f ca="1">OFFSET('Trail-5'!$CK$1,$AJ15-1,0)</f>
        <v>0</v>
      </c>
      <c r="AJ15" s="127">
        <f>IF(AG$7=0,1,MATCH($AN15,'Trail-5'!$CJ$1:$CJ$128,0))</f>
        <v>1</v>
      </c>
      <c r="AK15" s="134" t="str">
        <f ca="1">IF(AI15=0,"",OFFSET('Trail-5'!$B$1,$AJ15-1,0))</f>
        <v/>
      </c>
      <c r="AL15" s="22"/>
      <c r="AN15" s="39">
        <v>7</v>
      </c>
      <c r="AO15" s="16">
        <f t="shared" ca="1" si="3"/>
        <v>0</v>
      </c>
      <c r="AP15" s="51">
        <f t="shared" ca="1" si="4"/>
        <v>0</v>
      </c>
      <c r="AQ15" s="51">
        <f t="shared" ca="1" si="4"/>
        <v>0</v>
      </c>
      <c r="AR15" s="51">
        <f t="shared" ca="1" si="4"/>
        <v>0</v>
      </c>
    </row>
    <row r="16" spans="2:67" ht="12" customHeight="1" x14ac:dyDescent="0.2">
      <c r="B16" s="126">
        <f t="shared" ca="1" si="0"/>
        <v>1</v>
      </c>
      <c r="C16" s="126" t="str">
        <f t="shared" ca="1" si="5"/>
        <v/>
      </c>
      <c r="D16" s="126" t="str">
        <f t="shared" ca="1" si="6"/>
        <v/>
      </c>
      <c r="E16" s="126" t="str">
        <f t="shared" ca="1" si="7"/>
        <v/>
      </c>
      <c r="F16" s="127" t="str">
        <f ca="1">OFFSET(prihlasky!$H$1,AN16,0)</f>
        <v/>
      </c>
      <c r="G16" s="127" t="str">
        <f ca="1">IF(OFFSET(prihlasky!$B$1,AN16,0)="","",(OFFSET(prihlasky!$B$1,AN16,0)))</f>
        <v/>
      </c>
      <c r="H16" s="127">
        <f ca="1">OFFSET(prihlasky!$I$1,AN16,0)</f>
        <v>0</v>
      </c>
      <c r="I16" s="127">
        <f ca="1">OFFSET(prihlasky!$A$1,AN16,0)</f>
        <v>0</v>
      </c>
      <c r="J16" s="126">
        <f t="shared" ca="1" si="1"/>
        <v>0</v>
      </c>
      <c r="K16" s="126">
        <f t="shared" ca="1" si="2"/>
        <v>0</v>
      </c>
      <c r="L16" s="139"/>
      <c r="M16" s="135">
        <f ca="1">OFFSET('Trail-1'!$J$1,$P16-1,0)</f>
        <v>0</v>
      </c>
      <c r="N16" s="129">
        <f ca="1">OFFSET('Trail-1'!$K$1,$P16-1,0)</f>
        <v>0</v>
      </c>
      <c r="O16" s="127">
        <f ca="1">OFFSET('Trail-1'!$CK$1,$P16-1,0)</f>
        <v>0</v>
      </c>
      <c r="P16" s="127">
        <f>IF(M$7=0,1,MATCH($AN16,'Trail-1'!$CJ$1:$CJ$128,0))</f>
        <v>16</v>
      </c>
      <c r="Q16" s="134" t="str">
        <f ca="1">IF(O16=0,"",OFFSET('Trail-1'!$B$1,$P16-1,0))</f>
        <v/>
      </c>
      <c r="R16" s="135">
        <f ca="1">OFFSET('Trail-2'!$J$1,$U16-1,0)</f>
        <v>0</v>
      </c>
      <c r="S16" s="129">
        <f ca="1">OFFSET('Trail-2'!$K$1,$U16-1,0)</f>
        <v>0</v>
      </c>
      <c r="T16" s="127">
        <f ca="1">OFFSET('Trail-2'!$CK$1,$U16-1,0)</f>
        <v>0</v>
      </c>
      <c r="U16" s="127">
        <f>IF(R$7=0,1,MATCH($AN16,'Trail-2'!$CJ$1:$CJ$128,0))</f>
        <v>1</v>
      </c>
      <c r="V16" s="134" t="str">
        <f ca="1">IF(T16=0,"",OFFSET('Trail-2'!$B$1,$U16-1,0))</f>
        <v/>
      </c>
      <c r="W16" s="135">
        <f ca="1">OFFSET('Trail-3'!$J$1,$Z16-1,0)</f>
        <v>0</v>
      </c>
      <c r="X16" s="129">
        <f ca="1">OFFSET('Trail-3'!$K$1,$Z16-1,0)</f>
        <v>0</v>
      </c>
      <c r="Y16" s="127">
        <f ca="1">OFFSET('Trail-3'!$CK$1,$Z16-1,0)</f>
        <v>0</v>
      </c>
      <c r="Z16" s="127">
        <f>IF(W$7=0,1,MATCH($AN16,'Trail-3'!$CJ$1:$CJ$128,0))</f>
        <v>1</v>
      </c>
      <c r="AA16" s="134" t="str">
        <f ca="1">IF(Y16=0,"",OFFSET('Trail-3'!$B$1,$Z16-1,0))</f>
        <v/>
      </c>
      <c r="AB16" s="135">
        <f ca="1">OFFSET('Trail-4'!$J$1,$AE16-1,0)</f>
        <v>0</v>
      </c>
      <c r="AC16" s="129">
        <f ca="1">OFFSET('Trail-4'!$K$1,$AE16-1,0)</f>
        <v>0</v>
      </c>
      <c r="AD16" s="127">
        <f ca="1">OFFSET('Trail-4'!$CK$1,$AE16-1,0)</f>
        <v>0</v>
      </c>
      <c r="AE16" s="127">
        <f>IF(AB$7=0,1,MATCH($AN16,'Trail-4'!$CJ$1:$CJ$128,0))</f>
        <v>1</v>
      </c>
      <c r="AF16" s="134" t="str">
        <f ca="1">IF(AD16=0,"",OFFSET('Trail-4'!$B$1,$AE16-1,0))</f>
        <v/>
      </c>
      <c r="AG16" s="135">
        <f ca="1">OFFSET('Trail-5'!$J$1,$AJ16-1,0)</f>
        <v>0</v>
      </c>
      <c r="AH16" s="129">
        <f ca="1">OFFSET('Trail-5'!$K$1,$AJ16-1,0)</f>
        <v>0</v>
      </c>
      <c r="AI16" s="127">
        <f ca="1">OFFSET('Trail-5'!$CK$1,$AJ16-1,0)</f>
        <v>0</v>
      </c>
      <c r="AJ16" s="127">
        <f>IF(AG$7=0,1,MATCH($AN16,'Trail-5'!$CJ$1:$CJ$128,0))</f>
        <v>1</v>
      </c>
      <c r="AK16" s="134" t="str">
        <f ca="1">IF(AI16=0,"",OFFSET('Trail-5'!$B$1,$AJ16-1,0))</f>
        <v/>
      </c>
      <c r="AL16" s="22"/>
      <c r="AN16" s="39">
        <v>8</v>
      </c>
      <c r="AO16" s="16">
        <f t="shared" ca="1" si="3"/>
        <v>0</v>
      </c>
      <c r="AP16" s="51">
        <f t="shared" ca="1" si="4"/>
        <v>0</v>
      </c>
      <c r="AQ16" s="51">
        <f t="shared" ca="1" si="4"/>
        <v>0</v>
      </c>
      <c r="AR16" s="51">
        <f t="shared" ca="1" si="4"/>
        <v>0</v>
      </c>
    </row>
    <row r="17" spans="2:44" ht="12" customHeight="1" x14ac:dyDescent="0.2">
      <c r="B17" s="126">
        <f t="shared" ca="1" si="0"/>
        <v>1</v>
      </c>
      <c r="C17" s="126" t="str">
        <f t="shared" ca="1" si="5"/>
        <v/>
      </c>
      <c r="D17" s="126" t="str">
        <f t="shared" ca="1" si="6"/>
        <v/>
      </c>
      <c r="E17" s="126" t="str">
        <f t="shared" ca="1" si="7"/>
        <v/>
      </c>
      <c r="F17" s="127" t="str">
        <f ca="1">OFFSET(prihlasky!$H$1,AN17,0)</f>
        <v/>
      </c>
      <c r="G17" s="127" t="str">
        <f ca="1">IF(OFFSET(prihlasky!$B$1,AN17,0)="","",(OFFSET(prihlasky!$B$1,AN17,0)))</f>
        <v/>
      </c>
      <c r="H17" s="127">
        <f ca="1">OFFSET(prihlasky!$I$1,AN17,0)</f>
        <v>0</v>
      </c>
      <c r="I17" s="127">
        <f ca="1">OFFSET(prihlasky!$A$1,AN17,0)</f>
        <v>0</v>
      </c>
      <c r="J17" s="126">
        <f t="shared" ca="1" si="1"/>
        <v>0</v>
      </c>
      <c r="K17" s="126">
        <f t="shared" ca="1" si="2"/>
        <v>0</v>
      </c>
      <c r="L17" s="139"/>
      <c r="M17" s="135">
        <f ca="1">OFFSET('Trail-1'!$J$1,$P17-1,0)</f>
        <v>0</v>
      </c>
      <c r="N17" s="129">
        <f ca="1">OFFSET('Trail-1'!$K$1,$P17-1,0)</f>
        <v>0</v>
      </c>
      <c r="O17" s="127">
        <f ca="1">OFFSET('Trail-1'!$CK$1,$P17-1,0)</f>
        <v>0</v>
      </c>
      <c r="P17" s="127">
        <f>IF(M$7=0,1,MATCH($AN17,'Trail-1'!$CJ$1:$CJ$128,0))</f>
        <v>17</v>
      </c>
      <c r="Q17" s="134" t="str">
        <f ca="1">IF(O17=0,"",OFFSET('Trail-1'!$B$1,$P17-1,0))</f>
        <v/>
      </c>
      <c r="R17" s="135">
        <f ca="1">OFFSET('Trail-2'!$J$1,$U17-1,0)</f>
        <v>0</v>
      </c>
      <c r="S17" s="129">
        <f ca="1">OFFSET('Trail-2'!$K$1,$U17-1,0)</f>
        <v>0</v>
      </c>
      <c r="T17" s="127">
        <f ca="1">OFFSET('Trail-2'!$CK$1,$U17-1,0)</f>
        <v>0</v>
      </c>
      <c r="U17" s="127">
        <f>IF(R$7=0,1,MATCH($AN17,'Trail-2'!$CJ$1:$CJ$128,0))</f>
        <v>1</v>
      </c>
      <c r="V17" s="134" t="str">
        <f ca="1">IF(T17=0,"",OFFSET('Trail-2'!$B$1,$U17-1,0))</f>
        <v/>
      </c>
      <c r="W17" s="135">
        <f ca="1">OFFSET('Trail-3'!$J$1,$Z17-1,0)</f>
        <v>0</v>
      </c>
      <c r="X17" s="129">
        <f ca="1">OFFSET('Trail-3'!$K$1,$Z17-1,0)</f>
        <v>0</v>
      </c>
      <c r="Y17" s="127">
        <f ca="1">OFFSET('Trail-3'!$CK$1,$Z17-1,0)</f>
        <v>0</v>
      </c>
      <c r="Z17" s="127">
        <f>IF(W$7=0,1,MATCH($AN17,'Trail-3'!$CJ$1:$CJ$128,0))</f>
        <v>1</v>
      </c>
      <c r="AA17" s="134" t="str">
        <f ca="1">IF(Y17=0,"",OFFSET('Trail-3'!$B$1,$Z17-1,0))</f>
        <v/>
      </c>
      <c r="AB17" s="135">
        <f ca="1">OFFSET('Trail-4'!$J$1,$AE17-1,0)</f>
        <v>0</v>
      </c>
      <c r="AC17" s="129">
        <f ca="1">OFFSET('Trail-4'!$K$1,$AE17-1,0)</f>
        <v>0</v>
      </c>
      <c r="AD17" s="127">
        <f ca="1">OFFSET('Trail-4'!$CK$1,$AE17-1,0)</f>
        <v>0</v>
      </c>
      <c r="AE17" s="127">
        <f>IF(AB$7=0,1,MATCH($AN17,'Trail-4'!$CJ$1:$CJ$128,0))</f>
        <v>1</v>
      </c>
      <c r="AF17" s="134" t="str">
        <f ca="1">IF(AD17=0,"",OFFSET('Trail-4'!$B$1,$AE17-1,0))</f>
        <v/>
      </c>
      <c r="AG17" s="135">
        <f ca="1">OFFSET('Trail-5'!$J$1,$AJ17-1,0)</f>
        <v>0</v>
      </c>
      <c r="AH17" s="129">
        <f ca="1">OFFSET('Trail-5'!$K$1,$AJ17-1,0)</f>
        <v>0</v>
      </c>
      <c r="AI17" s="127">
        <f ca="1">OFFSET('Trail-5'!$CK$1,$AJ17-1,0)</f>
        <v>0</v>
      </c>
      <c r="AJ17" s="127">
        <f>IF(AG$7=0,1,MATCH($AN17,'Trail-5'!$CJ$1:$CJ$128,0))</f>
        <v>1</v>
      </c>
      <c r="AK17" s="134" t="str">
        <f ca="1">IF(AI17=0,"",OFFSET('Trail-5'!$B$1,$AJ17-1,0))</f>
        <v/>
      </c>
      <c r="AL17" s="22"/>
      <c r="AN17" s="39">
        <v>9</v>
      </c>
      <c r="AO17" s="16">
        <f t="shared" ca="1" si="3"/>
        <v>0</v>
      </c>
      <c r="AP17" s="51">
        <f t="shared" ca="1" si="4"/>
        <v>0</v>
      </c>
      <c r="AQ17" s="51">
        <f t="shared" ca="1" si="4"/>
        <v>0</v>
      </c>
      <c r="AR17" s="51">
        <f t="shared" ca="1" si="4"/>
        <v>0</v>
      </c>
    </row>
    <row r="18" spans="2:44" x14ac:dyDescent="0.2">
      <c r="B18" s="126">
        <f t="shared" ca="1" si="0"/>
        <v>1</v>
      </c>
      <c r="C18" s="126" t="str">
        <f t="shared" ca="1" si="5"/>
        <v/>
      </c>
      <c r="D18" s="126" t="str">
        <f t="shared" ca="1" si="6"/>
        <v/>
      </c>
      <c r="E18" s="126" t="str">
        <f t="shared" ca="1" si="7"/>
        <v/>
      </c>
      <c r="F18" s="127" t="str">
        <f ca="1">OFFSET(prihlasky!$H$1,AN18,0)</f>
        <v/>
      </c>
      <c r="G18" s="127" t="str">
        <f ca="1">IF(OFFSET(prihlasky!$B$1,AN18,0)="","",(OFFSET(prihlasky!$B$1,AN18,0)))</f>
        <v/>
      </c>
      <c r="H18" s="127">
        <f ca="1">OFFSET(prihlasky!$I$1,AN18,0)</f>
        <v>0</v>
      </c>
      <c r="I18" s="127">
        <f ca="1">OFFSET(prihlasky!$A$1,AN18,0)</f>
        <v>0</v>
      </c>
      <c r="J18" s="126">
        <f t="shared" ca="1" si="1"/>
        <v>0</v>
      </c>
      <c r="K18" s="126">
        <f t="shared" ca="1" si="2"/>
        <v>0</v>
      </c>
      <c r="L18" s="139"/>
      <c r="M18" s="135">
        <f ca="1">OFFSET('Trail-1'!$J$1,$P18-1,0)</f>
        <v>0</v>
      </c>
      <c r="N18" s="129">
        <f ca="1">OFFSET('Trail-1'!$K$1,$P18-1,0)</f>
        <v>0</v>
      </c>
      <c r="O18" s="127">
        <f ca="1">OFFSET('Trail-1'!$CK$1,$P18-1,0)</f>
        <v>0</v>
      </c>
      <c r="P18" s="127">
        <f>IF(M$7=0,1,MATCH($AN18,'Trail-1'!$CJ$1:$CJ$128,0))</f>
        <v>18</v>
      </c>
      <c r="Q18" s="134" t="str">
        <f ca="1">IF(O18=0,"",OFFSET('Trail-1'!$B$1,$P18-1,0))</f>
        <v/>
      </c>
      <c r="R18" s="135">
        <f ca="1">OFFSET('Trail-2'!$J$1,$U18-1,0)</f>
        <v>0</v>
      </c>
      <c r="S18" s="129">
        <f ca="1">OFFSET('Trail-2'!$K$1,$U18-1,0)</f>
        <v>0</v>
      </c>
      <c r="T18" s="127">
        <f ca="1">OFFSET('Trail-2'!$CK$1,$U18-1,0)</f>
        <v>0</v>
      </c>
      <c r="U18" s="127">
        <f>IF(R$7=0,1,MATCH($AN18,'Trail-2'!$CJ$1:$CJ$128,0))</f>
        <v>1</v>
      </c>
      <c r="V18" s="134" t="str">
        <f ca="1">IF(T18=0,"",OFFSET('Trail-2'!$B$1,$U18-1,0))</f>
        <v/>
      </c>
      <c r="W18" s="135">
        <f ca="1">OFFSET('Trail-3'!$J$1,$Z18-1,0)</f>
        <v>0</v>
      </c>
      <c r="X18" s="129">
        <f ca="1">OFFSET('Trail-3'!$K$1,$Z18-1,0)</f>
        <v>0</v>
      </c>
      <c r="Y18" s="127">
        <f ca="1">OFFSET('Trail-3'!$CK$1,$Z18-1,0)</f>
        <v>0</v>
      </c>
      <c r="Z18" s="127">
        <f>IF(W$7=0,1,MATCH($AN18,'Trail-3'!$CJ$1:$CJ$128,0))</f>
        <v>1</v>
      </c>
      <c r="AA18" s="134" t="str">
        <f ca="1">IF(Y18=0,"",OFFSET('Trail-3'!$B$1,$Z18-1,0))</f>
        <v/>
      </c>
      <c r="AB18" s="135">
        <f ca="1">OFFSET('Trail-4'!$J$1,$AE18-1,0)</f>
        <v>0</v>
      </c>
      <c r="AC18" s="129">
        <f ca="1">OFFSET('Trail-4'!$K$1,$AE18-1,0)</f>
        <v>0</v>
      </c>
      <c r="AD18" s="127">
        <f ca="1">OFFSET('Trail-4'!$CK$1,$AE18-1,0)</f>
        <v>0</v>
      </c>
      <c r="AE18" s="127">
        <f>IF(AB$7=0,1,MATCH($AN18,'Trail-4'!$CJ$1:$CJ$128,0))</f>
        <v>1</v>
      </c>
      <c r="AF18" s="134" t="str">
        <f ca="1">IF(AD18=0,"",OFFSET('Trail-4'!$B$1,$AE18-1,0))</f>
        <v/>
      </c>
      <c r="AG18" s="135">
        <f ca="1">OFFSET('Trail-5'!$J$1,$AJ18-1,0)</f>
        <v>0</v>
      </c>
      <c r="AH18" s="129">
        <f ca="1">OFFSET('Trail-5'!$K$1,$AJ18-1,0)</f>
        <v>0</v>
      </c>
      <c r="AI18" s="127">
        <f ca="1">OFFSET('Trail-5'!$CK$1,$AJ18-1,0)</f>
        <v>0</v>
      </c>
      <c r="AJ18" s="127">
        <f>IF(AG$7=0,1,MATCH($AN18,'Trail-5'!$CJ$1:$CJ$128,0))</f>
        <v>1</v>
      </c>
      <c r="AK18" s="134" t="str">
        <f ca="1">IF(AI18=0,"",OFFSET('Trail-5'!$B$1,$AJ18-1,0))</f>
        <v/>
      </c>
      <c r="AL18" s="22"/>
      <c r="AN18" s="39">
        <v>10</v>
      </c>
      <c r="AO18" s="16">
        <f t="shared" ca="1" si="3"/>
        <v>0</v>
      </c>
      <c r="AP18" s="51">
        <f t="shared" ca="1" si="4"/>
        <v>0</v>
      </c>
      <c r="AQ18" s="51">
        <f t="shared" ca="1" si="4"/>
        <v>0</v>
      </c>
      <c r="AR18" s="51">
        <f t="shared" ca="1" si="4"/>
        <v>0</v>
      </c>
    </row>
    <row r="19" spans="2:44" x14ac:dyDescent="0.2">
      <c r="B19" s="126">
        <f t="shared" ca="1" si="0"/>
        <v>1</v>
      </c>
      <c r="C19" s="126" t="str">
        <f t="shared" ca="1" si="5"/>
        <v/>
      </c>
      <c r="D19" s="126" t="str">
        <f t="shared" ca="1" si="6"/>
        <v/>
      </c>
      <c r="E19" s="126" t="str">
        <f t="shared" ca="1" si="7"/>
        <v/>
      </c>
      <c r="F19" s="127" t="str">
        <f ca="1">OFFSET(prihlasky!$H$1,AN19,0)</f>
        <v/>
      </c>
      <c r="G19" s="127" t="str">
        <f ca="1">IF(OFFSET(prihlasky!$B$1,AN19,0)="","",(OFFSET(prihlasky!$B$1,AN19,0)))</f>
        <v/>
      </c>
      <c r="H19" s="127">
        <f ca="1">OFFSET(prihlasky!$I$1,AN19,0)</f>
        <v>0</v>
      </c>
      <c r="I19" s="127">
        <f ca="1">OFFSET(prihlasky!$A$1,AN19,0)</f>
        <v>0</v>
      </c>
      <c r="J19" s="126">
        <f t="shared" ca="1" si="1"/>
        <v>0</v>
      </c>
      <c r="K19" s="126">
        <f t="shared" ca="1" si="2"/>
        <v>0</v>
      </c>
      <c r="L19" s="139"/>
      <c r="M19" s="135">
        <f ca="1">OFFSET('Trail-1'!$J$1,$P19-1,0)</f>
        <v>0</v>
      </c>
      <c r="N19" s="129">
        <f ca="1">OFFSET('Trail-1'!$K$1,$P19-1,0)</f>
        <v>0</v>
      </c>
      <c r="O19" s="127">
        <f ca="1">OFFSET('Trail-1'!$CK$1,$P19-1,0)</f>
        <v>0</v>
      </c>
      <c r="P19" s="127">
        <f>IF(M$7=0,1,MATCH($AN19,'Trail-1'!$CJ$1:$CJ$128,0))</f>
        <v>19</v>
      </c>
      <c r="Q19" s="134" t="str">
        <f ca="1">IF(O19=0,"",OFFSET('Trail-1'!$B$1,$P19-1,0))</f>
        <v/>
      </c>
      <c r="R19" s="135">
        <f ca="1">OFFSET('Trail-2'!$J$1,$U19-1,0)</f>
        <v>0</v>
      </c>
      <c r="S19" s="129">
        <f ca="1">OFFSET('Trail-2'!$K$1,$U19-1,0)</f>
        <v>0</v>
      </c>
      <c r="T19" s="127">
        <f ca="1">OFFSET('Trail-2'!$CK$1,$U19-1,0)</f>
        <v>0</v>
      </c>
      <c r="U19" s="127">
        <f>IF(R$7=0,1,MATCH($AN19,'Trail-2'!$CJ$1:$CJ$128,0))</f>
        <v>1</v>
      </c>
      <c r="V19" s="134" t="str">
        <f ca="1">IF(T19=0,"",OFFSET('Trail-2'!$B$1,$U19-1,0))</f>
        <v/>
      </c>
      <c r="W19" s="135">
        <f ca="1">OFFSET('Trail-3'!$J$1,$Z19-1,0)</f>
        <v>0</v>
      </c>
      <c r="X19" s="129">
        <f ca="1">OFFSET('Trail-3'!$K$1,$Z19-1,0)</f>
        <v>0</v>
      </c>
      <c r="Y19" s="127">
        <f ca="1">OFFSET('Trail-3'!$CK$1,$Z19-1,0)</f>
        <v>0</v>
      </c>
      <c r="Z19" s="127">
        <f>IF(W$7=0,1,MATCH($AN19,'Trail-3'!$CJ$1:$CJ$128,0))</f>
        <v>1</v>
      </c>
      <c r="AA19" s="134" t="str">
        <f ca="1">IF(Y19=0,"",OFFSET('Trail-3'!$B$1,$Z19-1,0))</f>
        <v/>
      </c>
      <c r="AB19" s="135">
        <f ca="1">OFFSET('Trail-4'!$J$1,$AE19-1,0)</f>
        <v>0</v>
      </c>
      <c r="AC19" s="129">
        <f ca="1">OFFSET('Trail-4'!$K$1,$AE19-1,0)</f>
        <v>0</v>
      </c>
      <c r="AD19" s="127">
        <f ca="1">OFFSET('Trail-4'!$CK$1,$AE19-1,0)</f>
        <v>0</v>
      </c>
      <c r="AE19" s="127">
        <f>IF(AB$7=0,1,MATCH($AN19,'Trail-4'!$CJ$1:$CJ$128,0))</f>
        <v>1</v>
      </c>
      <c r="AF19" s="134" t="str">
        <f ca="1">IF(AD19=0,"",OFFSET('Trail-4'!$B$1,$AE19-1,0))</f>
        <v/>
      </c>
      <c r="AG19" s="135">
        <f ca="1">OFFSET('Trail-5'!$J$1,$AJ19-1,0)</f>
        <v>0</v>
      </c>
      <c r="AH19" s="129">
        <f ca="1">OFFSET('Trail-5'!$K$1,$AJ19-1,0)</f>
        <v>0</v>
      </c>
      <c r="AI19" s="127">
        <f ca="1">OFFSET('Trail-5'!$CK$1,$AJ19-1,0)</f>
        <v>0</v>
      </c>
      <c r="AJ19" s="127">
        <f>IF(AG$7=0,1,MATCH($AN19,'Trail-5'!$CJ$1:$CJ$128,0))</f>
        <v>1</v>
      </c>
      <c r="AK19" s="134" t="str">
        <f ca="1">IF(AI19=0,"",OFFSET('Trail-5'!$B$1,$AJ19-1,0))</f>
        <v/>
      </c>
      <c r="AL19" s="22"/>
      <c r="AN19" s="39">
        <v>11</v>
      </c>
      <c r="AO19" s="16">
        <f t="shared" ca="1" si="3"/>
        <v>0</v>
      </c>
      <c r="AP19" s="51">
        <f t="shared" ca="1" si="4"/>
        <v>0</v>
      </c>
      <c r="AQ19" s="51">
        <f t="shared" ca="1" si="4"/>
        <v>0</v>
      </c>
      <c r="AR19" s="51">
        <f t="shared" ca="1" si="4"/>
        <v>0</v>
      </c>
    </row>
    <row r="20" spans="2:44" ht="12" customHeight="1" x14ac:dyDescent="0.2">
      <c r="B20" s="126">
        <f t="shared" ca="1" si="0"/>
        <v>1</v>
      </c>
      <c r="C20" s="126" t="str">
        <f t="shared" ca="1" si="5"/>
        <v/>
      </c>
      <c r="D20" s="126" t="str">
        <f t="shared" ca="1" si="6"/>
        <v/>
      </c>
      <c r="E20" s="126" t="str">
        <f t="shared" ca="1" si="7"/>
        <v/>
      </c>
      <c r="F20" s="127" t="str">
        <f ca="1">OFFSET(prihlasky!$H$1,AN20,0)</f>
        <v/>
      </c>
      <c r="G20" s="127" t="str">
        <f ca="1">IF(OFFSET(prihlasky!$B$1,AN20,0)="","",(OFFSET(prihlasky!$B$1,AN20,0)))</f>
        <v/>
      </c>
      <c r="H20" s="127">
        <f ca="1">OFFSET(prihlasky!$I$1,AN20,0)</f>
        <v>0</v>
      </c>
      <c r="I20" s="127">
        <f ca="1">OFFSET(prihlasky!$A$1,AN20,0)</f>
        <v>0</v>
      </c>
      <c r="J20" s="126">
        <f t="shared" ca="1" si="1"/>
        <v>0</v>
      </c>
      <c r="K20" s="126">
        <f t="shared" ca="1" si="2"/>
        <v>0</v>
      </c>
      <c r="L20" s="139"/>
      <c r="M20" s="135">
        <f ca="1">OFFSET('Trail-1'!$J$1,$P20-1,0)</f>
        <v>0</v>
      </c>
      <c r="N20" s="129">
        <f ca="1">OFFSET('Trail-1'!$K$1,$P20-1,0)</f>
        <v>0</v>
      </c>
      <c r="O20" s="127">
        <f ca="1">OFFSET('Trail-1'!$CK$1,$P20-1,0)</f>
        <v>0</v>
      </c>
      <c r="P20" s="127">
        <f>IF(M$7=0,1,MATCH($AN20,'Trail-1'!$CJ$1:$CJ$128,0))</f>
        <v>20</v>
      </c>
      <c r="Q20" s="134" t="str">
        <f ca="1">IF(O20=0,"",OFFSET('Trail-1'!$B$1,$P20-1,0))</f>
        <v/>
      </c>
      <c r="R20" s="135">
        <f ca="1">OFFSET('Trail-2'!$J$1,$U20-1,0)</f>
        <v>0</v>
      </c>
      <c r="S20" s="129">
        <f ca="1">OFFSET('Trail-2'!$K$1,$U20-1,0)</f>
        <v>0</v>
      </c>
      <c r="T20" s="127">
        <f ca="1">OFFSET('Trail-2'!$CK$1,$U20-1,0)</f>
        <v>0</v>
      </c>
      <c r="U20" s="127">
        <f>IF(R$7=0,1,MATCH($AN20,'Trail-2'!$CJ$1:$CJ$128,0))</f>
        <v>1</v>
      </c>
      <c r="V20" s="134" t="str">
        <f ca="1">IF(T20=0,"",OFFSET('Trail-2'!$B$1,$U20-1,0))</f>
        <v/>
      </c>
      <c r="W20" s="135">
        <f ca="1">OFFSET('Trail-3'!$J$1,$Z20-1,0)</f>
        <v>0</v>
      </c>
      <c r="X20" s="129">
        <f ca="1">OFFSET('Trail-3'!$K$1,$Z20-1,0)</f>
        <v>0</v>
      </c>
      <c r="Y20" s="127">
        <f ca="1">OFFSET('Trail-3'!$CK$1,$Z20-1,0)</f>
        <v>0</v>
      </c>
      <c r="Z20" s="127">
        <f>IF(W$7=0,1,MATCH($AN20,'Trail-3'!$CJ$1:$CJ$128,0))</f>
        <v>1</v>
      </c>
      <c r="AA20" s="134" t="str">
        <f ca="1">IF(Y20=0,"",OFFSET('Trail-3'!$B$1,$Z20-1,0))</f>
        <v/>
      </c>
      <c r="AB20" s="135">
        <f ca="1">OFFSET('Trail-4'!$J$1,$AE20-1,0)</f>
        <v>0</v>
      </c>
      <c r="AC20" s="129">
        <f ca="1">OFFSET('Trail-4'!$K$1,$AE20-1,0)</f>
        <v>0</v>
      </c>
      <c r="AD20" s="127">
        <f ca="1">OFFSET('Trail-4'!$CK$1,$AE20-1,0)</f>
        <v>0</v>
      </c>
      <c r="AE20" s="127">
        <f>IF(AB$7=0,1,MATCH($AN20,'Trail-4'!$CJ$1:$CJ$128,0))</f>
        <v>1</v>
      </c>
      <c r="AF20" s="134" t="str">
        <f ca="1">IF(AD20=0,"",OFFSET('Trail-4'!$B$1,$AE20-1,0))</f>
        <v/>
      </c>
      <c r="AG20" s="135">
        <f ca="1">OFFSET('Trail-5'!$J$1,$AJ20-1,0)</f>
        <v>0</v>
      </c>
      <c r="AH20" s="129">
        <f ca="1">OFFSET('Trail-5'!$K$1,$AJ20-1,0)</f>
        <v>0</v>
      </c>
      <c r="AI20" s="127">
        <f ca="1">OFFSET('Trail-5'!$CK$1,$AJ20-1,0)</f>
        <v>0</v>
      </c>
      <c r="AJ20" s="127">
        <f>IF(AG$7=0,1,MATCH($AN20,'Trail-5'!$CJ$1:$CJ$128,0))</f>
        <v>1</v>
      </c>
      <c r="AK20" s="134" t="str">
        <f ca="1">IF(AI20=0,"",OFFSET('Trail-5'!$B$1,$AJ20-1,0))</f>
        <v/>
      </c>
      <c r="AL20" s="22"/>
      <c r="AN20" s="39">
        <v>12</v>
      </c>
      <c r="AO20" s="16">
        <f t="shared" ca="1" si="3"/>
        <v>0</v>
      </c>
      <c r="AP20" s="51">
        <f t="shared" ca="1" si="4"/>
        <v>0</v>
      </c>
      <c r="AQ20" s="51">
        <f t="shared" ca="1" si="4"/>
        <v>0</v>
      </c>
      <c r="AR20" s="51">
        <f t="shared" ca="1" si="4"/>
        <v>0</v>
      </c>
    </row>
    <row r="21" spans="2:44" ht="12" customHeight="1" x14ac:dyDescent="0.2">
      <c r="B21" s="126">
        <f t="shared" ca="1" si="0"/>
        <v>1</v>
      </c>
      <c r="C21" s="126" t="str">
        <f t="shared" ca="1" si="5"/>
        <v/>
      </c>
      <c r="D21" s="126" t="str">
        <f t="shared" ca="1" si="6"/>
        <v/>
      </c>
      <c r="E21" s="126" t="str">
        <f t="shared" ca="1" si="7"/>
        <v/>
      </c>
      <c r="F21" s="127" t="str">
        <f ca="1">OFFSET(prihlasky!$H$1,AN21,0)</f>
        <v/>
      </c>
      <c r="G21" s="127" t="str">
        <f ca="1">IF(OFFSET(prihlasky!$B$1,AN21,0)="","",(OFFSET(prihlasky!$B$1,AN21,0)))</f>
        <v/>
      </c>
      <c r="H21" s="127">
        <f ca="1">OFFSET(prihlasky!$I$1,AN21,0)</f>
        <v>0</v>
      </c>
      <c r="I21" s="127">
        <f ca="1">OFFSET(prihlasky!$A$1,AN21,0)</f>
        <v>0</v>
      </c>
      <c r="J21" s="126">
        <f t="shared" ref="J21:J84" ca="1" si="8">M21+R21+W21+AB21+AG21</f>
        <v>0</v>
      </c>
      <c r="K21" s="126">
        <f t="shared" ref="K21:K84" ca="1" si="9">N21+S21+X21+AC21+AH21</f>
        <v>0</v>
      </c>
      <c r="L21" s="139"/>
      <c r="M21" s="135">
        <f ca="1">OFFSET('Trail-1'!$J$1,$P21-1,0)</f>
        <v>0</v>
      </c>
      <c r="N21" s="129">
        <f ca="1">OFFSET('Trail-1'!$K$1,$P21-1,0)</f>
        <v>0</v>
      </c>
      <c r="O21" s="127">
        <f ca="1">OFFSET('Trail-1'!$CK$1,$P21-1,0)</f>
        <v>0</v>
      </c>
      <c r="P21" s="127">
        <f>IF(M$7=0,1,MATCH($AN21,'Trail-1'!$CJ$1:$CJ$128,0))</f>
        <v>21</v>
      </c>
      <c r="Q21" s="134" t="str">
        <f ca="1">IF(O21=0,"",OFFSET('Trail-1'!$B$1,$P21-1,0))</f>
        <v/>
      </c>
      <c r="R21" s="135">
        <f ca="1">OFFSET('Trail-2'!$J$1,$U21-1,0)</f>
        <v>0</v>
      </c>
      <c r="S21" s="129">
        <f ca="1">OFFSET('Trail-2'!$K$1,$U21-1,0)</f>
        <v>0</v>
      </c>
      <c r="T21" s="127">
        <f ca="1">OFFSET('Trail-2'!$CK$1,$U21-1,0)</f>
        <v>0</v>
      </c>
      <c r="U21" s="127">
        <f>IF(R$7=0,1,MATCH($AN21,'Trail-2'!$CJ$1:$CJ$128,0))</f>
        <v>1</v>
      </c>
      <c r="V21" s="134" t="str">
        <f ca="1">IF(T21=0,"",OFFSET('Trail-2'!$B$1,$U21-1,0))</f>
        <v/>
      </c>
      <c r="W21" s="135">
        <f ca="1">OFFSET('Trail-3'!$J$1,$Z21-1,0)</f>
        <v>0</v>
      </c>
      <c r="X21" s="129">
        <f ca="1">OFFSET('Trail-3'!$K$1,$Z21-1,0)</f>
        <v>0</v>
      </c>
      <c r="Y21" s="127">
        <f ca="1">OFFSET('Trail-3'!$CK$1,$Z21-1,0)</f>
        <v>0</v>
      </c>
      <c r="Z21" s="127">
        <f>IF(W$7=0,1,MATCH($AN21,'Trail-3'!$CJ$1:$CJ$128,0))</f>
        <v>1</v>
      </c>
      <c r="AA21" s="134" t="str">
        <f ca="1">IF(Y21=0,"",OFFSET('Trail-3'!$B$1,$Z21-1,0))</f>
        <v/>
      </c>
      <c r="AB21" s="135">
        <f ca="1">OFFSET('Trail-4'!$J$1,$AE21-1,0)</f>
        <v>0</v>
      </c>
      <c r="AC21" s="129">
        <f ca="1">OFFSET('Trail-4'!$K$1,$AE21-1,0)</f>
        <v>0</v>
      </c>
      <c r="AD21" s="127">
        <f ca="1">OFFSET('Trail-4'!$CK$1,$AE21-1,0)</f>
        <v>0</v>
      </c>
      <c r="AE21" s="127">
        <f>IF(AB$7=0,1,MATCH($AN21,'Trail-4'!$CJ$1:$CJ$128,0))</f>
        <v>1</v>
      </c>
      <c r="AF21" s="134" t="str">
        <f ca="1">IF(AD21=0,"",OFFSET('Trail-4'!$B$1,$AE21-1,0))</f>
        <v/>
      </c>
      <c r="AG21" s="135">
        <f ca="1">OFFSET('Trail-5'!$J$1,$AJ21-1,0)</f>
        <v>0</v>
      </c>
      <c r="AH21" s="129">
        <f ca="1">OFFSET('Trail-5'!$K$1,$AJ21-1,0)</f>
        <v>0</v>
      </c>
      <c r="AI21" s="127">
        <f ca="1">OFFSET('Trail-5'!$CK$1,$AJ21-1,0)</f>
        <v>0</v>
      </c>
      <c r="AJ21" s="127">
        <f>IF(AG$7=0,1,MATCH($AN21,'Trail-5'!$CJ$1:$CJ$128,0))</f>
        <v>1</v>
      </c>
      <c r="AK21" s="134" t="str">
        <f ca="1">IF(AI21=0,"",OFFSET('Trail-5'!$B$1,$AJ21-1,0))</f>
        <v/>
      </c>
      <c r="AL21" s="22"/>
      <c r="AN21" s="39">
        <v>13</v>
      </c>
      <c r="AO21" s="16">
        <f t="shared" ref="AO21:AO84" ca="1" si="10">IF(I21=0,0,J21+($AO$4*120-K21)/($AO$4*120))</f>
        <v>0</v>
      </c>
      <c r="AP21" s="51">
        <f t="shared" ca="1" si="4"/>
        <v>0</v>
      </c>
      <c r="AQ21" s="51">
        <f t="shared" ca="1" si="4"/>
        <v>0</v>
      </c>
      <c r="AR21" s="51">
        <f t="shared" ca="1" si="4"/>
        <v>0</v>
      </c>
    </row>
    <row r="22" spans="2:44" ht="12" customHeight="1" x14ac:dyDescent="0.2">
      <c r="B22" s="126">
        <f t="shared" ca="1" si="0"/>
        <v>1</v>
      </c>
      <c r="C22" s="126" t="str">
        <f t="shared" ca="1" si="5"/>
        <v/>
      </c>
      <c r="D22" s="126" t="str">
        <f t="shared" ca="1" si="6"/>
        <v/>
      </c>
      <c r="E22" s="126" t="str">
        <f t="shared" ca="1" si="7"/>
        <v/>
      </c>
      <c r="F22" s="127" t="str">
        <f ca="1">OFFSET(prihlasky!$H$1,AN22,0)</f>
        <v/>
      </c>
      <c r="G22" s="127" t="str">
        <f ca="1">IF(OFFSET(prihlasky!$B$1,AN22,0)="","",(OFFSET(prihlasky!$B$1,AN22,0)))</f>
        <v/>
      </c>
      <c r="H22" s="127">
        <f ca="1">OFFSET(prihlasky!$I$1,AN22,0)</f>
        <v>0</v>
      </c>
      <c r="I22" s="127">
        <f ca="1">OFFSET(prihlasky!$A$1,AN22,0)</f>
        <v>0</v>
      </c>
      <c r="J22" s="126">
        <f t="shared" ca="1" si="8"/>
        <v>0</v>
      </c>
      <c r="K22" s="126">
        <f t="shared" ca="1" si="9"/>
        <v>0</v>
      </c>
      <c r="L22" s="139"/>
      <c r="M22" s="135">
        <f ca="1">OFFSET('Trail-1'!$J$1,$P22-1,0)</f>
        <v>0</v>
      </c>
      <c r="N22" s="129">
        <f ca="1">OFFSET('Trail-1'!$K$1,$P22-1,0)</f>
        <v>0</v>
      </c>
      <c r="O22" s="127">
        <f ca="1">OFFSET('Trail-1'!$CK$1,$P22-1,0)</f>
        <v>0</v>
      </c>
      <c r="P22" s="127">
        <f>IF(M$7=0,1,MATCH($AN22,'Trail-1'!$CJ$1:$CJ$128,0))</f>
        <v>22</v>
      </c>
      <c r="Q22" s="134" t="str">
        <f ca="1">IF(O22=0,"",OFFSET('Trail-1'!$B$1,$P22-1,0))</f>
        <v/>
      </c>
      <c r="R22" s="135">
        <f ca="1">OFFSET('Trail-2'!$J$1,$U22-1,0)</f>
        <v>0</v>
      </c>
      <c r="S22" s="129">
        <f ca="1">OFFSET('Trail-2'!$K$1,$U22-1,0)</f>
        <v>0</v>
      </c>
      <c r="T22" s="127">
        <f ca="1">OFFSET('Trail-2'!$CK$1,$U22-1,0)</f>
        <v>0</v>
      </c>
      <c r="U22" s="127">
        <f>IF(R$7=0,1,MATCH($AN22,'Trail-2'!$CJ$1:$CJ$128,0))</f>
        <v>1</v>
      </c>
      <c r="V22" s="134" t="str">
        <f ca="1">IF(T22=0,"",OFFSET('Trail-2'!$B$1,$U22-1,0))</f>
        <v/>
      </c>
      <c r="W22" s="135">
        <f ca="1">OFFSET('Trail-3'!$J$1,$Z22-1,0)</f>
        <v>0</v>
      </c>
      <c r="X22" s="129">
        <f ca="1">OFFSET('Trail-3'!$K$1,$Z22-1,0)</f>
        <v>0</v>
      </c>
      <c r="Y22" s="127">
        <f ca="1">OFFSET('Trail-3'!$CK$1,$Z22-1,0)</f>
        <v>0</v>
      </c>
      <c r="Z22" s="127">
        <f>IF(W$7=0,1,MATCH($AN22,'Trail-3'!$CJ$1:$CJ$128,0))</f>
        <v>1</v>
      </c>
      <c r="AA22" s="134" t="str">
        <f ca="1">IF(Y22=0,"",OFFSET('Trail-3'!$B$1,$Z22-1,0))</f>
        <v/>
      </c>
      <c r="AB22" s="135">
        <f ca="1">OFFSET('Trail-4'!$J$1,$AE22-1,0)</f>
        <v>0</v>
      </c>
      <c r="AC22" s="129">
        <f ca="1">OFFSET('Trail-4'!$K$1,$AE22-1,0)</f>
        <v>0</v>
      </c>
      <c r="AD22" s="127">
        <f ca="1">OFFSET('Trail-4'!$CK$1,$AE22-1,0)</f>
        <v>0</v>
      </c>
      <c r="AE22" s="127">
        <f>IF(AB$7=0,1,MATCH($AN22,'Trail-4'!$CJ$1:$CJ$128,0))</f>
        <v>1</v>
      </c>
      <c r="AF22" s="134" t="str">
        <f ca="1">IF(AD22=0,"",OFFSET('Trail-4'!$B$1,$AE22-1,0))</f>
        <v/>
      </c>
      <c r="AG22" s="135">
        <f ca="1">OFFSET('Trail-5'!$J$1,$AJ22-1,0)</f>
        <v>0</v>
      </c>
      <c r="AH22" s="129">
        <f ca="1">OFFSET('Trail-5'!$K$1,$AJ22-1,0)</f>
        <v>0</v>
      </c>
      <c r="AI22" s="127">
        <f ca="1">OFFSET('Trail-5'!$CK$1,$AJ22-1,0)</f>
        <v>0</v>
      </c>
      <c r="AJ22" s="127">
        <f>IF(AG$7=0,1,MATCH($AN22,'Trail-5'!$CJ$1:$CJ$128,0))</f>
        <v>1</v>
      </c>
      <c r="AK22" s="134" t="str">
        <f ca="1">IF(AI22=0,"",OFFSET('Trail-5'!$B$1,$AJ22-1,0))</f>
        <v/>
      </c>
      <c r="AL22" s="22"/>
      <c r="AN22" s="39">
        <v>14</v>
      </c>
      <c r="AO22" s="16">
        <f t="shared" ca="1" si="10"/>
        <v>0</v>
      </c>
      <c r="AP22" s="51">
        <f t="shared" ca="1" si="4"/>
        <v>0</v>
      </c>
      <c r="AQ22" s="51">
        <f t="shared" ca="1" si="4"/>
        <v>0</v>
      </c>
      <c r="AR22" s="51">
        <f t="shared" ca="1" si="4"/>
        <v>0</v>
      </c>
    </row>
    <row r="23" spans="2:44" ht="12" customHeight="1" x14ac:dyDescent="0.2">
      <c r="B23" s="126">
        <f t="shared" ca="1" si="0"/>
        <v>1</v>
      </c>
      <c r="C23" s="126" t="str">
        <f t="shared" ca="1" si="5"/>
        <v/>
      </c>
      <c r="D23" s="126" t="str">
        <f t="shared" ca="1" si="6"/>
        <v/>
      </c>
      <c r="E23" s="126" t="str">
        <f t="shared" ca="1" si="7"/>
        <v/>
      </c>
      <c r="F23" s="127" t="str">
        <f ca="1">OFFSET(prihlasky!$H$1,AN23,0)</f>
        <v/>
      </c>
      <c r="G23" s="127" t="str">
        <f ca="1">IF(OFFSET(prihlasky!$B$1,AN23,0)="","",(OFFSET(prihlasky!$B$1,AN23,0)))</f>
        <v/>
      </c>
      <c r="H23" s="127">
        <f ca="1">OFFSET(prihlasky!$I$1,AN23,0)</f>
        <v>0</v>
      </c>
      <c r="I23" s="127">
        <f ca="1">OFFSET(prihlasky!$A$1,AN23,0)</f>
        <v>0</v>
      </c>
      <c r="J23" s="126">
        <f t="shared" ca="1" si="8"/>
        <v>0</v>
      </c>
      <c r="K23" s="126">
        <f t="shared" ca="1" si="9"/>
        <v>0</v>
      </c>
      <c r="L23" s="139"/>
      <c r="M23" s="135">
        <f ca="1">OFFSET('Trail-1'!$J$1,$P23-1,0)</f>
        <v>0</v>
      </c>
      <c r="N23" s="129">
        <f ca="1">OFFSET('Trail-1'!$K$1,$P23-1,0)</f>
        <v>0</v>
      </c>
      <c r="O23" s="127">
        <f ca="1">OFFSET('Trail-1'!$CK$1,$P23-1,0)</f>
        <v>0</v>
      </c>
      <c r="P23" s="127">
        <f>IF(M$7=0,1,MATCH($AN23,'Trail-1'!$CJ$1:$CJ$128,0))</f>
        <v>23</v>
      </c>
      <c r="Q23" s="134" t="str">
        <f ca="1">IF(O23=0,"",OFFSET('Trail-1'!$B$1,$P23-1,0))</f>
        <v/>
      </c>
      <c r="R23" s="135">
        <f ca="1">OFFSET('Trail-2'!$J$1,$U23-1,0)</f>
        <v>0</v>
      </c>
      <c r="S23" s="129">
        <f ca="1">OFFSET('Trail-2'!$K$1,$U23-1,0)</f>
        <v>0</v>
      </c>
      <c r="T23" s="127">
        <f ca="1">OFFSET('Trail-2'!$CK$1,$U23-1,0)</f>
        <v>0</v>
      </c>
      <c r="U23" s="127">
        <f>IF(R$7=0,1,MATCH($AN23,'Trail-2'!$CJ$1:$CJ$128,0))</f>
        <v>1</v>
      </c>
      <c r="V23" s="134" t="str">
        <f ca="1">IF(T23=0,"",OFFSET('Trail-2'!$B$1,$U23-1,0))</f>
        <v/>
      </c>
      <c r="W23" s="135">
        <f ca="1">OFFSET('Trail-3'!$J$1,$Z23-1,0)</f>
        <v>0</v>
      </c>
      <c r="X23" s="129">
        <f ca="1">OFFSET('Trail-3'!$K$1,$Z23-1,0)</f>
        <v>0</v>
      </c>
      <c r="Y23" s="127">
        <f ca="1">OFFSET('Trail-3'!$CK$1,$Z23-1,0)</f>
        <v>0</v>
      </c>
      <c r="Z23" s="127">
        <f>IF(W$7=0,1,MATCH($AN23,'Trail-3'!$CJ$1:$CJ$128,0))</f>
        <v>1</v>
      </c>
      <c r="AA23" s="134" t="str">
        <f ca="1">IF(Y23=0,"",OFFSET('Trail-3'!$B$1,$Z23-1,0))</f>
        <v/>
      </c>
      <c r="AB23" s="135">
        <f ca="1">OFFSET('Trail-4'!$J$1,$AE23-1,0)</f>
        <v>0</v>
      </c>
      <c r="AC23" s="129">
        <f ca="1">OFFSET('Trail-4'!$K$1,$AE23-1,0)</f>
        <v>0</v>
      </c>
      <c r="AD23" s="127">
        <f ca="1">OFFSET('Trail-4'!$CK$1,$AE23-1,0)</f>
        <v>0</v>
      </c>
      <c r="AE23" s="127">
        <f>IF(AB$7=0,1,MATCH($AN23,'Trail-4'!$CJ$1:$CJ$128,0))</f>
        <v>1</v>
      </c>
      <c r="AF23" s="134" t="str">
        <f ca="1">IF(AD23=0,"",OFFSET('Trail-4'!$B$1,$AE23-1,0))</f>
        <v/>
      </c>
      <c r="AG23" s="135">
        <f ca="1">OFFSET('Trail-5'!$J$1,$AJ23-1,0)</f>
        <v>0</v>
      </c>
      <c r="AH23" s="129">
        <f ca="1">OFFSET('Trail-5'!$K$1,$AJ23-1,0)</f>
        <v>0</v>
      </c>
      <c r="AI23" s="127">
        <f ca="1">OFFSET('Trail-5'!$CK$1,$AJ23-1,0)</f>
        <v>0</v>
      </c>
      <c r="AJ23" s="127">
        <f>IF(AG$7=0,1,MATCH($AN23,'Trail-5'!$CJ$1:$CJ$128,0))</f>
        <v>1</v>
      </c>
      <c r="AK23" s="134" t="str">
        <f ca="1">IF(AI23=0,"",OFFSET('Trail-5'!$B$1,$AJ23-1,0))</f>
        <v/>
      </c>
      <c r="AL23" s="22"/>
      <c r="AN23" s="39">
        <v>15</v>
      </c>
      <c r="AO23" s="16">
        <f t="shared" ca="1" si="10"/>
        <v>0</v>
      </c>
      <c r="AP23" s="51">
        <f t="shared" ca="1" si="4"/>
        <v>0</v>
      </c>
      <c r="AQ23" s="51">
        <f t="shared" ca="1" si="4"/>
        <v>0</v>
      </c>
      <c r="AR23" s="51">
        <f t="shared" ca="1" si="4"/>
        <v>0</v>
      </c>
    </row>
    <row r="24" spans="2:44" ht="12" customHeight="1" x14ac:dyDescent="0.2">
      <c r="B24" s="126">
        <f t="shared" ca="1" si="0"/>
        <v>1</v>
      </c>
      <c r="C24" s="126" t="str">
        <f t="shared" ca="1" si="5"/>
        <v/>
      </c>
      <c r="D24" s="126" t="str">
        <f t="shared" ca="1" si="6"/>
        <v/>
      </c>
      <c r="E24" s="126" t="str">
        <f t="shared" ca="1" si="7"/>
        <v/>
      </c>
      <c r="F24" s="127" t="str">
        <f ca="1">OFFSET(prihlasky!$H$1,AN24,0)</f>
        <v/>
      </c>
      <c r="G24" s="127" t="str">
        <f ca="1">IF(OFFSET(prihlasky!$B$1,AN24,0)="","",(OFFSET(prihlasky!$B$1,AN24,0)))</f>
        <v/>
      </c>
      <c r="H24" s="127">
        <f ca="1">OFFSET(prihlasky!$I$1,AN24,0)</f>
        <v>0</v>
      </c>
      <c r="I24" s="127">
        <f ca="1">OFFSET(prihlasky!$A$1,AN24,0)</f>
        <v>0</v>
      </c>
      <c r="J24" s="126">
        <f t="shared" ca="1" si="8"/>
        <v>0</v>
      </c>
      <c r="K24" s="126">
        <f t="shared" ca="1" si="9"/>
        <v>0</v>
      </c>
      <c r="L24" s="139"/>
      <c r="M24" s="135">
        <f ca="1">OFFSET('Trail-1'!$J$1,$P24-1,0)</f>
        <v>0</v>
      </c>
      <c r="N24" s="129">
        <f ca="1">OFFSET('Trail-1'!$K$1,$P24-1,0)</f>
        <v>0</v>
      </c>
      <c r="O24" s="127">
        <f ca="1">OFFSET('Trail-1'!$CK$1,$P24-1,0)</f>
        <v>0</v>
      </c>
      <c r="P24" s="127">
        <f>IF(M$7=0,1,MATCH($AN24,'Trail-1'!$CJ$1:$CJ$128,0))</f>
        <v>24</v>
      </c>
      <c r="Q24" s="134" t="str">
        <f ca="1">IF(O24=0,"",OFFSET('Trail-1'!$B$1,$P24-1,0))</f>
        <v/>
      </c>
      <c r="R24" s="135">
        <f ca="1">OFFSET('Trail-2'!$J$1,$U24-1,0)</f>
        <v>0</v>
      </c>
      <c r="S24" s="129">
        <f ca="1">OFFSET('Trail-2'!$K$1,$U24-1,0)</f>
        <v>0</v>
      </c>
      <c r="T24" s="127">
        <f ca="1">OFFSET('Trail-2'!$CK$1,$U24-1,0)</f>
        <v>0</v>
      </c>
      <c r="U24" s="127">
        <f>IF(R$7=0,1,MATCH($AN24,'Trail-2'!$CJ$1:$CJ$128,0))</f>
        <v>1</v>
      </c>
      <c r="V24" s="134" t="str">
        <f ca="1">IF(T24=0,"",OFFSET('Trail-2'!$B$1,$U24-1,0))</f>
        <v/>
      </c>
      <c r="W24" s="135">
        <f ca="1">OFFSET('Trail-3'!$J$1,$Z24-1,0)</f>
        <v>0</v>
      </c>
      <c r="X24" s="129">
        <f ca="1">OFFSET('Trail-3'!$K$1,$Z24-1,0)</f>
        <v>0</v>
      </c>
      <c r="Y24" s="127">
        <f ca="1">OFFSET('Trail-3'!$CK$1,$Z24-1,0)</f>
        <v>0</v>
      </c>
      <c r="Z24" s="127">
        <f>IF(W$7=0,1,MATCH($AN24,'Trail-3'!$CJ$1:$CJ$128,0))</f>
        <v>1</v>
      </c>
      <c r="AA24" s="134" t="str">
        <f ca="1">IF(Y24=0,"",OFFSET('Trail-3'!$B$1,$Z24-1,0))</f>
        <v/>
      </c>
      <c r="AB24" s="135">
        <f ca="1">OFFSET('Trail-4'!$J$1,$AE24-1,0)</f>
        <v>0</v>
      </c>
      <c r="AC24" s="129">
        <f ca="1">OFFSET('Trail-4'!$K$1,$AE24-1,0)</f>
        <v>0</v>
      </c>
      <c r="AD24" s="127">
        <f ca="1">OFFSET('Trail-4'!$CK$1,$AE24-1,0)</f>
        <v>0</v>
      </c>
      <c r="AE24" s="127">
        <f>IF(AB$7=0,1,MATCH($AN24,'Trail-4'!$CJ$1:$CJ$128,0))</f>
        <v>1</v>
      </c>
      <c r="AF24" s="134" t="str">
        <f ca="1">IF(AD24=0,"",OFFSET('Trail-4'!$B$1,$AE24-1,0))</f>
        <v/>
      </c>
      <c r="AG24" s="135">
        <f ca="1">OFFSET('Trail-5'!$J$1,$AJ24-1,0)</f>
        <v>0</v>
      </c>
      <c r="AH24" s="129">
        <f ca="1">OFFSET('Trail-5'!$K$1,$AJ24-1,0)</f>
        <v>0</v>
      </c>
      <c r="AI24" s="127">
        <f ca="1">OFFSET('Trail-5'!$CK$1,$AJ24-1,0)</f>
        <v>0</v>
      </c>
      <c r="AJ24" s="127">
        <f>IF(AG$7=0,1,MATCH($AN24,'Trail-5'!$CJ$1:$CJ$128,0))</f>
        <v>1</v>
      </c>
      <c r="AK24" s="134" t="str">
        <f ca="1">IF(AI24=0,"",OFFSET('Trail-5'!$B$1,$AJ24-1,0))</f>
        <v/>
      </c>
      <c r="AL24" s="22"/>
      <c r="AN24" s="39">
        <v>16</v>
      </c>
      <c r="AO24" s="16">
        <f t="shared" ca="1" si="10"/>
        <v>0</v>
      </c>
      <c r="AP24" s="51">
        <f t="shared" ca="1" si="4"/>
        <v>0</v>
      </c>
      <c r="AQ24" s="51">
        <f t="shared" ca="1" si="4"/>
        <v>0</v>
      </c>
      <c r="AR24" s="51">
        <f t="shared" ca="1" si="4"/>
        <v>0</v>
      </c>
    </row>
    <row r="25" spans="2:44" ht="12" customHeight="1" x14ac:dyDescent="0.2">
      <c r="B25" s="126">
        <f t="shared" ca="1" si="0"/>
        <v>1</v>
      </c>
      <c r="C25" s="126" t="str">
        <f t="shared" ca="1" si="5"/>
        <v/>
      </c>
      <c r="D25" s="126" t="str">
        <f t="shared" ca="1" si="6"/>
        <v/>
      </c>
      <c r="E25" s="126" t="str">
        <f t="shared" ca="1" si="7"/>
        <v/>
      </c>
      <c r="F25" s="127" t="str">
        <f ca="1">OFFSET(prihlasky!$H$1,AN25,0)</f>
        <v/>
      </c>
      <c r="G25" s="127" t="str">
        <f ca="1">IF(OFFSET(prihlasky!$B$1,AN25,0)="","",(OFFSET(prihlasky!$B$1,AN25,0)))</f>
        <v/>
      </c>
      <c r="H25" s="127">
        <f ca="1">OFFSET(prihlasky!$I$1,AN25,0)</f>
        <v>0</v>
      </c>
      <c r="I25" s="127">
        <f ca="1">OFFSET(prihlasky!$A$1,AN25,0)</f>
        <v>0</v>
      </c>
      <c r="J25" s="126">
        <f t="shared" ca="1" si="8"/>
        <v>0</v>
      </c>
      <c r="K25" s="126">
        <f t="shared" ca="1" si="9"/>
        <v>0</v>
      </c>
      <c r="L25" s="139"/>
      <c r="M25" s="135">
        <f ca="1">OFFSET('Trail-1'!$J$1,$P25-1,0)</f>
        <v>0</v>
      </c>
      <c r="N25" s="129">
        <f ca="1">OFFSET('Trail-1'!$K$1,$P25-1,0)</f>
        <v>0</v>
      </c>
      <c r="O25" s="127">
        <f ca="1">OFFSET('Trail-1'!$CK$1,$P25-1,0)</f>
        <v>0</v>
      </c>
      <c r="P25" s="127">
        <f>IF(M$7=0,1,MATCH($AN25,'Trail-1'!$CJ$1:$CJ$128,0))</f>
        <v>25</v>
      </c>
      <c r="Q25" s="134" t="str">
        <f ca="1">IF(O25=0,"",OFFSET('Trail-1'!$B$1,$P25-1,0))</f>
        <v/>
      </c>
      <c r="R25" s="135">
        <f ca="1">OFFSET('Trail-2'!$J$1,$U25-1,0)</f>
        <v>0</v>
      </c>
      <c r="S25" s="129">
        <f ca="1">OFFSET('Trail-2'!$K$1,$U25-1,0)</f>
        <v>0</v>
      </c>
      <c r="T25" s="127">
        <f ca="1">OFFSET('Trail-2'!$CK$1,$U25-1,0)</f>
        <v>0</v>
      </c>
      <c r="U25" s="127">
        <f>IF(R$7=0,1,MATCH($AN25,'Trail-2'!$CJ$1:$CJ$128,0))</f>
        <v>1</v>
      </c>
      <c r="V25" s="134" t="str">
        <f ca="1">IF(T25=0,"",OFFSET('Trail-2'!$B$1,$U25-1,0))</f>
        <v/>
      </c>
      <c r="W25" s="135">
        <f ca="1">OFFSET('Trail-3'!$J$1,$Z25-1,0)</f>
        <v>0</v>
      </c>
      <c r="X25" s="129">
        <f ca="1">OFFSET('Trail-3'!$K$1,$Z25-1,0)</f>
        <v>0</v>
      </c>
      <c r="Y25" s="127">
        <f ca="1">OFFSET('Trail-3'!$CK$1,$Z25-1,0)</f>
        <v>0</v>
      </c>
      <c r="Z25" s="127">
        <f>IF(W$7=0,1,MATCH($AN25,'Trail-3'!$CJ$1:$CJ$128,0))</f>
        <v>1</v>
      </c>
      <c r="AA25" s="134" t="str">
        <f ca="1">IF(Y25=0,"",OFFSET('Trail-3'!$B$1,$Z25-1,0))</f>
        <v/>
      </c>
      <c r="AB25" s="135">
        <f ca="1">OFFSET('Trail-4'!$J$1,$AE25-1,0)</f>
        <v>0</v>
      </c>
      <c r="AC25" s="129">
        <f ca="1">OFFSET('Trail-4'!$K$1,$AE25-1,0)</f>
        <v>0</v>
      </c>
      <c r="AD25" s="127">
        <f ca="1">OFFSET('Trail-4'!$CK$1,$AE25-1,0)</f>
        <v>0</v>
      </c>
      <c r="AE25" s="127">
        <f>IF(AB$7=0,1,MATCH($AN25,'Trail-4'!$CJ$1:$CJ$128,0))</f>
        <v>1</v>
      </c>
      <c r="AF25" s="134" t="str">
        <f ca="1">IF(AD25=0,"",OFFSET('Trail-4'!$B$1,$AE25-1,0))</f>
        <v/>
      </c>
      <c r="AG25" s="135">
        <f ca="1">OFFSET('Trail-5'!$J$1,$AJ25-1,0)</f>
        <v>0</v>
      </c>
      <c r="AH25" s="129">
        <f ca="1">OFFSET('Trail-5'!$K$1,$AJ25-1,0)</f>
        <v>0</v>
      </c>
      <c r="AI25" s="127">
        <f ca="1">OFFSET('Trail-5'!$CK$1,$AJ25-1,0)</f>
        <v>0</v>
      </c>
      <c r="AJ25" s="127">
        <f>IF(AG$7=0,1,MATCH($AN25,'Trail-5'!$CJ$1:$CJ$128,0))</f>
        <v>1</v>
      </c>
      <c r="AK25" s="134" t="str">
        <f ca="1">IF(AI25=0,"",OFFSET('Trail-5'!$B$1,$AJ25-1,0))</f>
        <v/>
      </c>
      <c r="AL25" s="22"/>
      <c r="AN25" s="39">
        <v>17</v>
      </c>
      <c r="AO25" s="16">
        <f t="shared" ca="1" si="10"/>
        <v>0</v>
      </c>
      <c r="AP25" s="51">
        <f t="shared" ca="1" si="4"/>
        <v>0</v>
      </c>
      <c r="AQ25" s="51">
        <f t="shared" ca="1" si="4"/>
        <v>0</v>
      </c>
      <c r="AR25" s="51">
        <f t="shared" ca="1" si="4"/>
        <v>0</v>
      </c>
    </row>
    <row r="26" spans="2:44" ht="12" customHeight="1" x14ac:dyDescent="0.2">
      <c r="B26" s="126">
        <f t="shared" ca="1" si="0"/>
        <v>1</v>
      </c>
      <c r="C26" s="126" t="str">
        <f t="shared" ca="1" si="5"/>
        <v/>
      </c>
      <c r="D26" s="126" t="str">
        <f t="shared" ca="1" si="6"/>
        <v/>
      </c>
      <c r="E26" s="126" t="str">
        <f t="shared" ca="1" si="7"/>
        <v/>
      </c>
      <c r="F26" s="127" t="str">
        <f ca="1">OFFSET(prihlasky!$H$1,AN26,0)</f>
        <v/>
      </c>
      <c r="G26" s="127" t="str">
        <f ca="1">IF(OFFSET(prihlasky!$B$1,AN26,0)="","",(OFFSET(prihlasky!$B$1,AN26,0)))</f>
        <v/>
      </c>
      <c r="H26" s="127">
        <f ca="1">OFFSET(prihlasky!$I$1,AN26,0)</f>
        <v>0</v>
      </c>
      <c r="I26" s="127">
        <f ca="1">OFFSET(prihlasky!$A$1,AN26,0)</f>
        <v>0</v>
      </c>
      <c r="J26" s="126">
        <f t="shared" ca="1" si="8"/>
        <v>0</v>
      </c>
      <c r="K26" s="126">
        <f t="shared" ca="1" si="9"/>
        <v>0</v>
      </c>
      <c r="L26" s="139"/>
      <c r="M26" s="135">
        <f ca="1">OFFSET('Trail-1'!$J$1,$P26-1,0)</f>
        <v>0</v>
      </c>
      <c r="N26" s="129">
        <f ca="1">OFFSET('Trail-1'!$K$1,$P26-1,0)</f>
        <v>0</v>
      </c>
      <c r="O26" s="127">
        <f ca="1">OFFSET('Trail-1'!$CK$1,$P26-1,0)</f>
        <v>0</v>
      </c>
      <c r="P26" s="127">
        <f>IF(M$7=0,1,MATCH($AN26,'Trail-1'!$CJ$1:$CJ$128,0))</f>
        <v>26</v>
      </c>
      <c r="Q26" s="134" t="str">
        <f ca="1">IF(O26=0,"",OFFSET('Trail-1'!$B$1,$P26-1,0))</f>
        <v/>
      </c>
      <c r="R26" s="135">
        <f ca="1">OFFSET('Trail-2'!$J$1,$U26-1,0)</f>
        <v>0</v>
      </c>
      <c r="S26" s="129">
        <f ca="1">OFFSET('Trail-2'!$K$1,$U26-1,0)</f>
        <v>0</v>
      </c>
      <c r="T26" s="127">
        <f ca="1">OFFSET('Trail-2'!$CK$1,$U26-1,0)</f>
        <v>0</v>
      </c>
      <c r="U26" s="127">
        <f>IF(R$7=0,1,MATCH($AN26,'Trail-2'!$CJ$1:$CJ$128,0))</f>
        <v>1</v>
      </c>
      <c r="V26" s="134" t="str">
        <f ca="1">IF(T26=0,"",OFFSET('Trail-2'!$B$1,$U26-1,0))</f>
        <v/>
      </c>
      <c r="W26" s="135">
        <f ca="1">OFFSET('Trail-3'!$J$1,$Z26-1,0)</f>
        <v>0</v>
      </c>
      <c r="X26" s="129">
        <f ca="1">OFFSET('Trail-3'!$K$1,$Z26-1,0)</f>
        <v>0</v>
      </c>
      <c r="Y26" s="127">
        <f ca="1">OFFSET('Trail-3'!$CK$1,$Z26-1,0)</f>
        <v>0</v>
      </c>
      <c r="Z26" s="127">
        <f>IF(W$7=0,1,MATCH($AN26,'Trail-3'!$CJ$1:$CJ$128,0))</f>
        <v>1</v>
      </c>
      <c r="AA26" s="134" t="str">
        <f ca="1">IF(Y26=0,"",OFFSET('Trail-3'!$B$1,$Z26-1,0))</f>
        <v/>
      </c>
      <c r="AB26" s="135">
        <f ca="1">OFFSET('Trail-4'!$J$1,$AE26-1,0)</f>
        <v>0</v>
      </c>
      <c r="AC26" s="129">
        <f ca="1">OFFSET('Trail-4'!$K$1,$AE26-1,0)</f>
        <v>0</v>
      </c>
      <c r="AD26" s="127">
        <f ca="1">OFFSET('Trail-4'!$CK$1,$AE26-1,0)</f>
        <v>0</v>
      </c>
      <c r="AE26" s="127">
        <f>IF(AB$7=0,1,MATCH($AN26,'Trail-4'!$CJ$1:$CJ$128,0))</f>
        <v>1</v>
      </c>
      <c r="AF26" s="134" t="str">
        <f ca="1">IF(AD26=0,"",OFFSET('Trail-4'!$B$1,$AE26-1,0))</f>
        <v/>
      </c>
      <c r="AG26" s="135">
        <f ca="1">OFFSET('Trail-5'!$J$1,$AJ26-1,0)</f>
        <v>0</v>
      </c>
      <c r="AH26" s="129">
        <f ca="1">OFFSET('Trail-5'!$K$1,$AJ26-1,0)</f>
        <v>0</v>
      </c>
      <c r="AI26" s="127">
        <f ca="1">OFFSET('Trail-5'!$CK$1,$AJ26-1,0)</f>
        <v>0</v>
      </c>
      <c r="AJ26" s="127">
        <f>IF(AG$7=0,1,MATCH($AN26,'Trail-5'!$CJ$1:$CJ$128,0))</f>
        <v>1</v>
      </c>
      <c r="AK26" s="134" t="str">
        <f ca="1">IF(AI26=0,"",OFFSET('Trail-5'!$B$1,$AJ26-1,0))</f>
        <v/>
      </c>
      <c r="AL26" s="22"/>
      <c r="AN26" s="39">
        <v>18</v>
      </c>
      <c r="AO26" s="16">
        <f t="shared" ca="1" si="10"/>
        <v>0</v>
      </c>
      <c r="AP26" s="51">
        <f t="shared" ca="1" si="4"/>
        <v>0</v>
      </c>
      <c r="AQ26" s="51">
        <f t="shared" ca="1" si="4"/>
        <v>0</v>
      </c>
      <c r="AR26" s="51">
        <f t="shared" ca="1" si="4"/>
        <v>0</v>
      </c>
    </row>
    <row r="27" spans="2:44" ht="12" customHeight="1" x14ac:dyDescent="0.2">
      <c r="B27" s="126">
        <f t="shared" ca="1" si="0"/>
        <v>1</v>
      </c>
      <c r="C27" s="126" t="str">
        <f t="shared" ca="1" si="5"/>
        <v/>
      </c>
      <c r="D27" s="126" t="str">
        <f t="shared" ca="1" si="6"/>
        <v/>
      </c>
      <c r="E27" s="126" t="str">
        <f t="shared" ca="1" si="7"/>
        <v/>
      </c>
      <c r="F27" s="127" t="str">
        <f ca="1">OFFSET(prihlasky!$H$1,AN27,0)</f>
        <v/>
      </c>
      <c r="G27" s="127" t="str">
        <f ca="1">IF(OFFSET(prihlasky!$B$1,AN27,0)="","",(OFFSET(prihlasky!$B$1,AN27,0)))</f>
        <v/>
      </c>
      <c r="H27" s="127">
        <f ca="1">OFFSET(prihlasky!$I$1,AN27,0)</f>
        <v>0</v>
      </c>
      <c r="I27" s="127">
        <f ca="1">OFFSET(prihlasky!$A$1,AN27,0)</f>
        <v>0</v>
      </c>
      <c r="J27" s="126">
        <f t="shared" ca="1" si="8"/>
        <v>0</v>
      </c>
      <c r="K27" s="126">
        <f t="shared" ca="1" si="9"/>
        <v>0</v>
      </c>
      <c r="L27" s="139"/>
      <c r="M27" s="135">
        <f ca="1">OFFSET('Trail-1'!$J$1,$P27-1,0)</f>
        <v>0</v>
      </c>
      <c r="N27" s="129">
        <f ca="1">OFFSET('Trail-1'!$K$1,$P27-1,0)</f>
        <v>0</v>
      </c>
      <c r="O27" s="127">
        <f ca="1">OFFSET('Trail-1'!$CK$1,$P27-1,0)</f>
        <v>0</v>
      </c>
      <c r="P27" s="127">
        <f>IF(M$7=0,1,MATCH($AN27,'Trail-1'!$CJ$1:$CJ$128,0))</f>
        <v>27</v>
      </c>
      <c r="Q27" s="134" t="str">
        <f ca="1">IF(O27=0,"",OFFSET('Trail-1'!$B$1,$P27-1,0))</f>
        <v/>
      </c>
      <c r="R27" s="135">
        <f ca="1">OFFSET('Trail-2'!$J$1,$U27-1,0)</f>
        <v>0</v>
      </c>
      <c r="S27" s="129">
        <f ca="1">OFFSET('Trail-2'!$K$1,$U27-1,0)</f>
        <v>0</v>
      </c>
      <c r="T27" s="127">
        <f ca="1">OFFSET('Trail-2'!$CK$1,$U27-1,0)</f>
        <v>0</v>
      </c>
      <c r="U27" s="127">
        <f>IF(R$7=0,1,MATCH($AN27,'Trail-2'!$CJ$1:$CJ$128,0))</f>
        <v>1</v>
      </c>
      <c r="V27" s="134" t="str">
        <f ca="1">IF(T27=0,"",OFFSET('Trail-2'!$B$1,$U27-1,0))</f>
        <v/>
      </c>
      <c r="W27" s="135">
        <f ca="1">OFFSET('Trail-3'!$J$1,$Z27-1,0)</f>
        <v>0</v>
      </c>
      <c r="X27" s="129">
        <f ca="1">OFFSET('Trail-3'!$K$1,$Z27-1,0)</f>
        <v>0</v>
      </c>
      <c r="Y27" s="127">
        <f ca="1">OFFSET('Trail-3'!$CK$1,$Z27-1,0)</f>
        <v>0</v>
      </c>
      <c r="Z27" s="127">
        <f>IF(W$7=0,1,MATCH($AN27,'Trail-3'!$CJ$1:$CJ$128,0))</f>
        <v>1</v>
      </c>
      <c r="AA27" s="134" t="str">
        <f ca="1">IF(Y27=0,"",OFFSET('Trail-3'!$B$1,$Z27-1,0))</f>
        <v/>
      </c>
      <c r="AB27" s="135">
        <f ca="1">OFFSET('Trail-4'!$J$1,$AE27-1,0)</f>
        <v>0</v>
      </c>
      <c r="AC27" s="129">
        <f ca="1">OFFSET('Trail-4'!$K$1,$AE27-1,0)</f>
        <v>0</v>
      </c>
      <c r="AD27" s="127">
        <f ca="1">OFFSET('Trail-4'!$CK$1,$AE27-1,0)</f>
        <v>0</v>
      </c>
      <c r="AE27" s="127">
        <f>IF(AB$7=0,1,MATCH($AN27,'Trail-4'!$CJ$1:$CJ$128,0))</f>
        <v>1</v>
      </c>
      <c r="AF27" s="134" t="str">
        <f ca="1">IF(AD27=0,"",OFFSET('Trail-4'!$B$1,$AE27-1,0))</f>
        <v/>
      </c>
      <c r="AG27" s="135">
        <f ca="1">OFFSET('Trail-5'!$J$1,$AJ27-1,0)</f>
        <v>0</v>
      </c>
      <c r="AH27" s="129">
        <f ca="1">OFFSET('Trail-5'!$K$1,$AJ27-1,0)</f>
        <v>0</v>
      </c>
      <c r="AI27" s="127">
        <f ca="1">OFFSET('Trail-5'!$CK$1,$AJ27-1,0)</f>
        <v>0</v>
      </c>
      <c r="AJ27" s="127">
        <f>IF(AG$7=0,1,MATCH($AN27,'Trail-5'!$CJ$1:$CJ$128,0))</f>
        <v>1</v>
      </c>
      <c r="AK27" s="134" t="str">
        <f ca="1">IF(AI27=0,"",OFFSET('Trail-5'!$B$1,$AJ27-1,0))</f>
        <v/>
      </c>
      <c r="AL27" s="22"/>
      <c r="AN27" s="39">
        <v>19</v>
      </c>
      <c r="AO27" s="16">
        <f t="shared" ca="1" si="10"/>
        <v>0</v>
      </c>
      <c r="AP27" s="51">
        <f t="shared" ca="1" si="4"/>
        <v>0</v>
      </c>
      <c r="AQ27" s="51">
        <f t="shared" ca="1" si="4"/>
        <v>0</v>
      </c>
      <c r="AR27" s="51">
        <f t="shared" ca="1" si="4"/>
        <v>0</v>
      </c>
    </row>
    <row r="28" spans="2:44" ht="12" customHeight="1" x14ac:dyDescent="0.2">
      <c r="B28" s="126">
        <f t="shared" ca="1" si="0"/>
        <v>1</v>
      </c>
      <c r="C28" s="126" t="str">
        <f t="shared" ca="1" si="5"/>
        <v/>
      </c>
      <c r="D28" s="126" t="str">
        <f t="shared" ca="1" si="6"/>
        <v/>
      </c>
      <c r="E28" s="126" t="str">
        <f t="shared" ca="1" si="7"/>
        <v/>
      </c>
      <c r="F28" s="127" t="str">
        <f ca="1">OFFSET(prihlasky!$H$1,AN28,0)</f>
        <v/>
      </c>
      <c r="G28" s="127" t="str">
        <f ca="1">IF(OFFSET(prihlasky!$B$1,AN28,0)="","",(OFFSET(prihlasky!$B$1,AN28,0)))</f>
        <v/>
      </c>
      <c r="H28" s="127">
        <f ca="1">OFFSET(prihlasky!$I$1,AN28,0)</f>
        <v>0</v>
      </c>
      <c r="I28" s="127">
        <f ca="1">OFFSET(prihlasky!$A$1,AN28,0)</f>
        <v>0</v>
      </c>
      <c r="J28" s="126">
        <f t="shared" ca="1" si="8"/>
        <v>0</v>
      </c>
      <c r="K28" s="126">
        <f t="shared" ca="1" si="9"/>
        <v>0</v>
      </c>
      <c r="L28" s="139"/>
      <c r="M28" s="135">
        <f ca="1">OFFSET('Trail-1'!$J$1,$P28-1,0)</f>
        <v>0</v>
      </c>
      <c r="N28" s="129">
        <f ca="1">OFFSET('Trail-1'!$K$1,$P28-1,0)</f>
        <v>0</v>
      </c>
      <c r="O28" s="127">
        <f ca="1">OFFSET('Trail-1'!$CK$1,$P28-1,0)</f>
        <v>0</v>
      </c>
      <c r="P28" s="127">
        <f>IF(M$7=0,1,MATCH($AN28,'Trail-1'!$CJ$1:$CJ$128,0))</f>
        <v>28</v>
      </c>
      <c r="Q28" s="134" t="str">
        <f ca="1">IF(O28=0,"",OFFSET('Trail-1'!$B$1,$P28-1,0))</f>
        <v/>
      </c>
      <c r="R28" s="135">
        <f ca="1">OFFSET('Trail-2'!$J$1,$U28-1,0)</f>
        <v>0</v>
      </c>
      <c r="S28" s="129">
        <f ca="1">OFFSET('Trail-2'!$K$1,$U28-1,0)</f>
        <v>0</v>
      </c>
      <c r="T28" s="127">
        <f ca="1">OFFSET('Trail-2'!$CK$1,$U28-1,0)</f>
        <v>0</v>
      </c>
      <c r="U28" s="127">
        <f>IF(R$7=0,1,MATCH($AN28,'Trail-2'!$CJ$1:$CJ$128,0))</f>
        <v>1</v>
      </c>
      <c r="V28" s="134" t="str">
        <f ca="1">IF(T28=0,"",OFFSET('Trail-2'!$B$1,$U28-1,0))</f>
        <v/>
      </c>
      <c r="W28" s="135">
        <f ca="1">OFFSET('Trail-3'!$J$1,$Z28-1,0)</f>
        <v>0</v>
      </c>
      <c r="X28" s="129">
        <f ca="1">OFFSET('Trail-3'!$K$1,$Z28-1,0)</f>
        <v>0</v>
      </c>
      <c r="Y28" s="127">
        <f ca="1">OFFSET('Trail-3'!$CK$1,$Z28-1,0)</f>
        <v>0</v>
      </c>
      <c r="Z28" s="127">
        <f>IF(W$7=0,1,MATCH($AN28,'Trail-3'!$CJ$1:$CJ$128,0))</f>
        <v>1</v>
      </c>
      <c r="AA28" s="134" t="str">
        <f ca="1">IF(Y28=0,"",OFFSET('Trail-3'!$B$1,$Z28-1,0))</f>
        <v/>
      </c>
      <c r="AB28" s="135">
        <f ca="1">OFFSET('Trail-4'!$J$1,$AE28-1,0)</f>
        <v>0</v>
      </c>
      <c r="AC28" s="129">
        <f ca="1">OFFSET('Trail-4'!$K$1,$AE28-1,0)</f>
        <v>0</v>
      </c>
      <c r="AD28" s="127">
        <f ca="1">OFFSET('Trail-4'!$CK$1,$AE28-1,0)</f>
        <v>0</v>
      </c>
      <c r="AE28" s="127">
        <f>IF(AB$7=0,1,MATCH($AN28,'Trail-4'!$CJ$1:$CJ$128,0))</f>
        <v>1</v>
      </c>
      <c r="AF28" s="134" t="str">
        <f ca="1">IF(AD28=0,"",OFFSET('Trail-4'!$B$1,$AE28-1,0))</f>
        <v/>
      </c>
      <c r="AG28" s="135">
        <f ca="1">OFFSET('Trail-5'!$J$1,$AJ28-1,0)</f>
        <v>0</v>
      </c>
      <c r="AH28" s="129">
        <f ca="1">OFFSET('Trail-5'!$K$1,$AJ28-1,0)</f>
        <v>0</v>
      </c>
      <c r="AI28" s="127">
        <f ca="1">OFFSET('Trail-5'!$CK$1,$AJ28-1,0)</f>
        <v>0</v>
      </c>
      <c r="AJ28" s="127">
        <f>IF(AG$7=0,1,MATCH($AN28,'Trail-5'!$CJ$1:$CJ$128,0))</f>
        <v>1</v>
      </c>
      <c r="AK28" s="134" t="str">
        <f ca="1">IF(AI28=0,"",OFFSET('Trail-5'!$B$1,$AJ28-1,0))</f>
        <v/>
      </c>
      <c r="AL28" s="22"/>
      <c r="AN28" s="39">
        <v>20</v>
      </c>
      <c r="AO28" s="16">
        <f t="shared" ca="1" si="10"/>
        <v>0</v>
      </c>
      <c r="AP28" s="51">
        <f t="shared" ca="1" si="4"/>
        <v>0</v>
      </c>
      <c r="AQ28" s="51">
        <f t="shared" ca="1" si="4"/>
        <v>0</v>
      </c>
      <c r="AR28" s="51">
        <f t="shared" ca="1" si="4"/>
        <v>0</v>
      </c>
    </row>
    <row r="29" spans="2:44" ht="12" customHeight="1" x14ac:dyDescent="0.2">
      <c r="B29" s="126">
        <f t="shared" ca="1" si="0"/>
        <v>1</v>
      </c>
      <c r="C29" s="126" t="str">
        <f t="shared" ca="1" si="5"/>
        <v/>
      </c>
      <c r="D29" s="126" t="str">
        <f t="shared" ca="1" si="6"/>
        <v/>
      </c>
      <c r="E29" s="126" t="str">
        <f t="shared" ca="1" si="7"/>
        <v/>
      </c>
      <c r="F29" s="127" t="str">
        <f ca="1">OFFSET(prihlasky!$H$1,AN29,0)</f>
        <v/>
      </c>
      <c r="G29" s="127" t="str">
        <f ca="1">IF(OFFSET(prihlasky!$B$1,AN29,0)="","",(OFFSET(prihlasky!$B$1,AN29,0)))</f>
        <v/>
      </c>
      <c r="H29" s="127">
        <f ca="1">OFFSET(prihlasky!$I$1,AN29,0)</f>
        <v>0</v>
      </c>
      <c r="I29" s="127">
        <f ca="1">OFFSET(prihlasky!$A$1,AN29,0)</f>
        <v>0</v>
      </c>
      <c r="J29" s="126">
        <f t="shared" ca="1" si="8"/>
        <v>0</v>
      </c>
      <c r="K29" s="126">
        <f t="shared" ca="1" si="9"/>
        <v>0</v>
      </c>
      <c r="L29" s="139"/>
      <c r="M29" s="135">
        <f ca="1">OFFSET('Trail-1'!$J$1,$P29-1,0)</f>
        <v>0</v>
      </c>
      <c r="N29" s="129">
        <f ca="1">OFFSET('Trail-1'!$K$1,$P29-1,0)</f>
        <v>0</v>
      </c>
      <c r="O29" s="127">
        <f ca="1">OFFSET('Trail-1'!$CK$1,$P29-1,0)</f>
        <v>0</v>
      </c>
      <c r="P29" s="127">
        <f>IF(M$7=0,1,MATCH($AN29,'Trail-1'!$CJ$1:$CJ$128,0))</f>
        <v>29</v>
      </c>
      <c r="Q29" s="134" t="str">
        <f ca="1">IF(O29=0,"",OFFSET('Trail-1'!$B$1,$P29-1,0))</f>
        <v/>
      </c>
      <c r="R29" s="135">
        <f ca="1">OFFSET('Trail-2'!$J$1,$U29-1,0)</f>
        <v>0</v>
      </c>
      <c r="S29" s="129">
        <f ca="1">OFFSET('Trail-2'!$K$1,$U29-1,0)</f>
        <v>0</v>
      </c>
      <c r="T29" s="127">
        <f ca="1">OFFSET('Trail-2'!$CK$1,$U29-1,0)</f>
        <v>0</v>
      </c>
      <c r="U29" s="127">
        <f>IF(R$7=0,1,MATCH($AN29,'Trail-2'!$CJ$1:$CJ$128,0))</f>
        <v>1</v>
      </c>
      <c r="V29" s="134" t="str">
        <f ca="1">IF(T29=0,"",OFFSET('Trail-2'!$B$1,$U29-1,0))</f>
        <v/>
      </c>
      <c r="W29" s="135">
        <f ca="1">OFFSET('Trail-3'!$J$1,$Z29-1,0)</f>
        <v>0</v>
      </c>
      <c r="X29" s="129">
        <f ca="1">OFFSET('Trail-3'!$K$1,$Z29-1,0)</f>
        <v>0</v>
      </c>
      <c r="Y29" s="127">
        <f ca="1">OFFSET('Trail-3'!$CK$1,$Z29-1,0)</f>
        <v>0</v>
      </c>
      <c r="Z29" s="127">
        <f>IF(W$7=0,1,MATCH($AN29,'Trail-3'!$CJ$1:$CJ$128,0))</f>
        <v>1</v>
      </c>
      <c r="AA29" s="134" t="str">
        <f ca="1">IF(Y29=0,"",OFFSET('Trail-3'!$B$1,$Z29-1,0))</f>
        <v/>
      </c>
      <c r="AB29" s="135">
        <f ca="1">OFFSET('Trail-4'!$J$1,$AE29-1,0)</f>
        <v>0</v>
      </c>
      <c r="AC29" s="129">
        <f ca="1">OFFSET('Trail-4'!$K$1,$AE29-1,0)</f>
        <v>0</v>
      </c>
      <c r="AD29" s="127">
        <f ca="1">OFFSET('Trail-4'!$CK$1,$AE29-1,0)</f>
        <v>0</v>
      </c>
      <c r="AE29" s="127">
        <f>IF(AB$7=0,1,MATCH($AN29,'Trail-4'!$CJ$1:$CJ$128,0))</f>
        <v>1</v>
      </c>
      <c r="AF29" s="134" t="str">
        <f ca="1">IF(AD29=0,"",OFFSET('Trail-4'!$B$1,$AE29-1,0))</f>
        <v/>
      </c>
      <c r="AG29" s="135">
        <f ca="1">OFFSET('Trail-5'!$J$1,$AJ29-1,0)</f>
        <v>0</v>
      </c>
      <c r="AH29" s="129">
        <f ca="1">OFFSET('Trail-5'!$K$1,$AJ29-1,0)</f>
        <v>0</v>
      </c>
      <c r="AI29" s="127">
        <f ca="1">OFFSET('Trail-5'!$CK$1,$AJ29-1,0)</f>
        <v>0</v>
      </c>
      <c r="AJ29" s="127">
        <f>IF(AG$7=0,1,MATCH($AN29,'Trail-5'!$CJ$1:$CJ$128,0))</f>
        <v>1</v>
      </c>
      <c r="AK29" s="134" t="str">
        <f ca="1">IF(AI29=0,"",OFFSET('Trail-5'!$B$1,$AJ29-1,0))</f>
        <v/>
      </c>
      <c r="AL29" s="22"/>
      <c r="AN29" s="39">
        <v>21</v>
      </c>
      <c r="AO29" s="16">
        <f t="shared" ca="1" si="10"/>
        <v>0</v>
      </c>
      <c r="AP29" s="51">
        <f t="shared" ca="1" si="4"/>
        <v>0</v>
      </c>
      <c r="AQ29" s="51">
        <f t="shared" ca="1" si="4"/>
        <v>0</v>
      </c>
      <c r="AR29" s="51">
        <f t="shared" ca="1" si="4"/>
        <v>0</v>
      </c>
    </row>
    <row r="30" spans="2:44" ht="12" customHeight="1" x14ac:dyDescent="0.2">
      <c r="B30" s="126">
        <f t="shared" ca="1" si="0"/>
        <v>1</v>
      </c>
      <c r="C30" s="126" t="str">
        <f t="shared" ca="1" si="5"/>
        <v/>
      </c>
      <c r="D30" s="126" t="str">
        <f t="shared" ca="1" si="6"/>
        <v/>
      </c>
      <c r="E30" s="126" t="str">
        <f t="shared" ca="1" si="7"/>
        <v/>
      </c>
      <c r="F30" s="127" t="str">
        <f ca="1">OFFSET(prihlasky!$H$1,AN30,0)</f>
        <v/>
      </c>
      <c r="G30" s="127" t="str">
        <f ca="1">IF(OFFSET(prihlasky!$B$1,AN30,0)="","",(OFFSET(prihlasky!$B$1,AN30,0)))</f>
        <v/>
      </c>
      <c r="H30" s="127">
        <f ca="1">OFFSET(prihlasky!$I$1,AN30,0)</f>
        <v>0</v>
      </c>
      <c r="I30" s="127">
        <f ca="1">OFFSET(prihlasky!$A$1,AN30,0)</f>
        <v>0</v>
      </c>
      <c r="J30" s="126">
        <f t="shared" ca="1" si="8"/>
        <v>0</v>
      </c>
      <c r="K30" s="126">
        <f t="shared" ca="1" si="9"/>
        <v>0</v>
      </c>
      <c r="L30" s="139"/>
      <c r="M30" s="135">
        <f ca="1">OFFSET('Trail-1'!$J$1,$P30-1,0)</f>
        <v>0</v>
      </c>
      <c r="N30" s="129">
        <f ca="1">OFFSET('Trail-1'!$K$1,$P30-1,0)</f>
        <v>0</v>
      </c>
      <c r="O30" s="127">
        <f ca="1">OFFSET('Trail-1'!$CK$1,$P30-1,0)</f>
        <v>0</v>
      </c>
      <c r="P30" s="127">
        <f>IF(M$7=0,1,MATCH($AN30,'Trail-1'!$CJ$1:$CJ$128,0))</f>
        <v>30</v>
      </c>
      <c r="Q30" s="134" t="str">
        <f ca="1">IF(O30=0,"",OFFSET('Trail-1'!$B$1,$P30-1,0))</f>
        <v/>
      </c>
      <c r="R30" s="135">
        <f ca="1">OFFSET('Trail-2'!$J$1,$U30-1,0)</f>
        <v>0</v>
      </c>
      <c r="S30" s="129">
        <f ca="1">OFFSET('Trail-2'!$K$1,$U30-1,0)</f>
        <v>0</v>
      </c>
      <c r="T30" s="127">
        <f ca="1">OFFSET('Trail-2'!$CK$1,$U30-1,0)</f>
        <v>0</v>
      </c>
      <c r="U30" s="127">
        <f>IF(R$7=0,1,MATCH($AN30,'Trail-2'!$CJ$1:$CJ$128,0))</f>
        <v>1</v>
      </c>
      <c r="V30" s="134" t="str">
        <f ca="1">IF(T30=0,"",OFFSET('Trail-2'!$B$1,$U30-1,0))</f>
        <v/>
      </c>
      <c r="W30" s="135">
        <f ca="1">OFFSET('Trail-3'!$J$1,$Z30-1,0)</f>
        <v>0</v>
      </c>
      <c r="X30" s="129">
        <f ca="1">OFFSET('Trail-3'!$K$1,$Z30-1,0)</f>
        <v>0</v>
      </c>
      <c r="Y30" s="127">
        <f ca="1">OFFSET('Trail-3'!$CK$1,$Z30-1,0)</f>
        <v>0</v>
      </c>
      <c r="Z30" s="127">
        <f>IF(W$7=0,1,MATCH($AN30,'Trail-3'!$CJ$1:$CJ$128,0))</f>
        <v>1</v>
      </c>
      <c r="AA30" s="134" t="str">
        <f ca="1">IF(Y30=0,"",OFFSET('Trail-3'!$B$1,$Z30-1,0))</f>
        <v/>
      </c>
      <c r="AB30" s="135">
        <f ca="1">OFFSET('Trail-4'!$J$1,$AE30-1,0)</f>
        <v>0</v>
      </c>
      <c r="AC30" s="129">
        <f ca="1">OFFSET('Trail-4'!$K$1,$AE30-1,0)</f>
        <v>0</v>
      </c>
      <c r="AD30" s="127">
        <f ca="1">OFFSET('Trail-4'!$CK$1,$AE30-1,0)</f>
        <v>0</v>
      </c>
      <c r="AE30" s="127">
        <f>IF(AB$7=0,1,MATCH($AN30,'Trail-4'!$CJ$1:$CJ$128,0))</f>
        <v>1</v>
      </c>
      <c r="AF30" s="134" t="str">
        <f ca="1">IF(AD30=0,"",OFFSET('Trail-4'!$B$1,$AE30-1,0))</f>
        <v/>
      </c>
      <c r="AG30" s="135">
        <f ca="1">OFFSET('Trail-5'!$J$1,$AJ30-1,0)</f>
        <v>0</v>
      </c>
      <c r="AH30" s="129">
        <f ca="1">OFFSET('Trail-5'!$K$1,$AJ30-1,0)</f>
        <v>0</v>
      </c>
      <c r="AI30" s="127">
        <f ca="1">OFFSET('Trail-5'!$CK$1,$AJ30-1,0)</f>
        <v>0</v>
      </c>
      <c r="AJ30" s="127">
        <f>IF(AG$7=0,1,MATCH($AN30,'Trail-5'!$CJ$1:$CJ$128,0))</f>
        <v>1</v>
      </c>
      <c r="AK30" s="134" t="str">
        <f ca="1">IF(AI30=0,"",OFFSET('Trail-5'!$B$1,$AJ30-1,0))</f>
        <v/>
      </c>
      <c r="AL30" s="22"/>
      <c r="AN30" s="39">
        <v>22</v>
      </c>
      <c r="AO30" s="16">
        <f t="shared" ca="1" si="10"/>
        <v>0</v>
      </c>
      <c r="AP30" s="51">
        <f t="shared" ca="1" si="4"/>
        <v>0</v>
      </c>
      <c r="AQ30" s="51">
        <f t="shared" ca="1" si="4"/>
        <v>0</v>
      </c>
      <c r="AR30" s="51">
        <f t="shared" ca="1" si="4"/>
        <v>0</v>
      </c>
    </row>
    <row r="31" spans="2:44" ht="12" customHeight="1" x14ac:dyDescent="0.2">
      <c r="B31" s="126">
        <f t="shared" ca="1" si="0"/>
        <v>1</v>
      </c>
      <c r="C31" s="126" t="str">
        <f t="shared" ca="1" si="5"/>
        <v/>
      </c>
      <c r="D31" s="126" t="str">
        <f t="shared" ca="1" si="6"/>
        <v/>
      </c>
      <c r="E31" s="126" t="str">
        <f t="shared" ca="1" si="7"/>
        <v/>
      </c>
      <c r="F31" s="127" t="str">
        <f ca="1">OFFSET(prihlasky!$H$1,AN31,0)</f>
        <v/>
      </c>
      <c r="G31" s="127" t="str">
        <f ca="1">IF(OFFSET(prihlasky!$B$1,AN31,0)="","",(OFFSET(prihlasky!$B$1,AN31,0)))</f>
        <v/>
      </c>
      <c r="H31" s="127">
        <f ca="1">OFFSET(prihlasky!$I$1,AN31,0)</f>
        <v>0</v>
      </c>
      <c r="I31" s="127">
        <f ca="1">OFFSET(prihlasky!$A$1,AN31,0)</f>
        <v>0</v>
      </c>
      <c r="J31" s="126">
        <f t="shared" ca="1" si="8"/>
        <v>0</v>
      </c>
      <c r="K31" s="126">
        <f t="shared" ca="1" si="9"/>
        <v>0</v>
      </c>
      <c r="L31" s="139"/>
      <c r="M31" s="135">
        <f ca="1">OFFSET('Trail-1'!$J$1,$P31-1,0)</f>
        <v>0</v>
      </c>
      <c r="N31" s="129">
        <f ca="1">OFFSET('Trail-1'!$K$1,$P31-1,0)</f>
        <v>0</v>
      </c>
      <c r="O31" s="127">
        <f ca="1">OFFSET('Trail-1'!$CK$1,$P31-1,0)</f>
        <v>0</v>
      </c>
      <c r="P31" s="127">
        <f>IF(M$7=0,1,MATCH($AN31,'Trail-1'!$CJ$1:$CJ$128,0))</f>
        <v>31</v>
      </c>
      <c r="Q31" s="134" t="str">
        <f ca="1">IF(O31=0,"",OFFSET('Trail-1'!$B$1,$P31-1,0))</f>
        <v/>
      </c>
      <c r="R31" s="135">
        <f ca="1">OFFSET('Trail-2'!$J$1,$U31-1,0)</f>
        <v>0</v>
      </c>
      <c r="S31" s="129">
        <f ca="1">OFFSET('Trail-2'!$K$1,$U31-1,0)</f>
        <v>0</v>
      </c>
      <c r="T31" s="127">
        <f ca="1">OFFSET('Trail-2'!$CK$1,$U31-1,0)</f>
        <v>0</v>
      </c>
      <c r="U31" s="127">
        <f>IF(R$7=0,1,MATCH($AN31,'Trail-2'!$CJ$1:$CJ$128,0))</f>
        <v>1</v>
      </c>
      <c r="V31" s="134" t="str">
        <f ca="1">IF(T31=0,"",OFFSET('Trail-2'!$B$1,$U31-1,0))</f>
        <v/>
      </c>
      <c r="W31" s="135">
        <f ca="1">OFFSET('Trail-3'!$J$1,$Z31-1,0)</f>
        <v>0</v>
      </c>
      <c r="X31" s="129">
        <f ca="1">OFFSET('Trail-3'!$K$1,$Z31-1,0)</f>
        <v>0</v>
      </c>
      <c r="Y31" s="127">
        <f ca="1">OFFSET('Trail-3'!$CK$1,$Z31-1,0)</f>
        <v>0</v>
      </c>
      <c r="Z31" s="127">
        <f>IF(W$7=0,1,MATCH($AN31,'Trail-3'!$CJ$1:$CJ$128,0))</f>
        <v>1</v>
      </c>
      <c r="AA31" s="134" t="str">
        <f ca="1">IF(Y31=0,"",OFFSET('Trail-3'!$B$1,$Z31-1,0))</f>
        <v/>
      </c>
      <c r="AB31" s="135">
        <f ca="1">OFFSET('Trail-4'!$J$1,$AE31-1,0)</f>
        <v>0</v>
      </c>
      <c r="AC31" s="129">
        <f ca="1">OFFSET('Trail-4'!$K$1,$AE31-1,0)</f>
        <v>0</v>
      </c>
      <c r="AD31" s="127">
        <f ca="1">OFFSET('Trail-4'!$CK$1,$AE31-1,0)</f>
        <v>0</v>
      </c>
      <c r="AE31" s="127">
        <f>IF(AB$7=0,1,MATCH($AN31,'Trail-4'!$CJ$1:$CJ$128,0))</f>
        <v>1</v>
      </c>
      <c r="AF31" s="134" t="str">
        <f ca="1">IF(AD31=0,"",OFFSET('Trail-4'!$B$1,$AE31-1,0))</f>
        <v/>
      </c>
      <c r="AG31" s="135">
        <f ca="1">OFFSET('Trail-5'!$J$1,$AJ31-1,0)</f>
        <v>0</v>
      </c>
      <c r="AH31" s="129">
        <f ca="1">OFFSET('Trail-5'!$K$1,$AJ31-1,0)</f>
        <v>0</v>
      </c>
      <c r="AI31" s="127">
        <f ca="1">OFFSET('Trail-5'!$CK$1,$AJ31-1,0)</f>
        <v>0</v>
      </c>
      <c r="AJ31" s="127">
        <f>IF(AG$7=0,1,MATCH($AN31,'Trail-5'!$CJ$1:$CJ$128,0))</f>
        <v>1</v>
      </c>
      <c r="AK31" s="134" t="str">
        <f ca="1">IF(AI31=0,"",OFFSET('Trail-5'!$B$1,$AJ31-1,0))</f>
        <v/>
      </c>
      <c r="AL31" s="22"/>
      <c r="AN31" s="39">
        <v>23</v>
      </c>
      <c r="AO31" s="16">
        <f t="shared" ca="1" si="10"/>
        <v>0</v>
      </c>
      <c r="AP31" s="51">
        <f t="shared" ca="1" si="4"/>
        <v>0</v>
      </c>
      <c r="AQ31" s="51">
        <f t="shared" ca="1" si="4"/>
        <v>0</v>
      </c>
      <c r="AR31" s="51">
        <f t="shared" ca="1" si="4"/>
        <v>0</v>
      </c>
    </row>
    <row r="32" spans="2:44" ht="12" customHeight="1" x14ac:dyDescent="0.2">
      <c r="B32" s="126">
        <f t="shared" ca="1" si="0"/>
        <v>1</v>
      </c>
      <c r="C32" s="126" t="str">
        <f t="shared" ca="1" si="5"/>
        <v/>
      </c>
      <c r="D32" s="126" t="str">
        <f t="shared" ca="1" si="6"/>
        <v/>
      </c>
      <c r="E32" s="126" t="str">
        <f t="shared" ca="1" si="7"/>
        <v/>
      </c>
      <c r="F32" s="127" t="str">
        <f ca="1">OFFSET(prihlasky!$H$1,AN32,0)</f>
        <v/>
      </c>
      <c r="G32" s="127" t="str">
        <f ca="1">IF(OFFSET(prihlasky!$B$1,AN32,0)="","",(OFFSET(prihlasky!$B$1,AN32,0)))</f>
        <v/>
      </c>
      <c r="H32" s="127">
        <f ca="1">OFFSET(prihlasky!$I$1,AN32,0)</f>
        <v>0</v>
      </c>
      <c r="I32" s="127">
        <f ca="1">OFFSET(prihlasky!$A$1,AN32,0)</f>
        <v>0</v>
      </c>
      <c r="J32" s="126">
        <f t="shared" ca="1" si="8"/>
        <v>0</v>
      </c>
      <c r="K32" s="126">
        <f t="shared" ca="1" si="9"/>
        <v>0</v>
      </c>
      <c r="L32" s="139"/>
      <c r="M32" s="135">
        <f ca="1">OFFSET('Trail-1'!$J$1,$P32-1,0)</f>
        <v>0</v>
      </c>
      <c r="N32" s="129">
        <f ca="1">OFFSET('Trail-1'!$K$1,$P32-1,0)</f>
        <v>0</v>
      </c>
      <c r="O32" s="127">
        <f ca="1">OFFSET('Trail-1'!$CK$1,$P32-1,0)</f>
        <v>0</v>
      </c>
      <c r="P32" s="127">
        <f>IF(M$7=0,1,MATCH($AN32,'Trail-1'!$CJ$1:$CJ$128,0))</f>
        <v>32</v>
      </c>
      <c r="Q32" s="134" t="str">
        <f ca="1">IF(O32=0,"",OFFSET('Trail-1'!$B$1,$P32-1,0))</f>
        <v/>
      </c>
      <c r="R32" s="135">
        <f ca="1">OFFSET('Trail-2'!$J$1,$U32-1,0)</f>
        <v>0</v>
      </c>
      <c r="S32" s="129">
        <f ca="1">OFFSET('Trail-2'!$K$1,$U32-1,0)</f>
        <v>0</v>
      </c>
      <c r="T32" s="127">
        <f ca="1">OFFSET('Trail-2'!$CK$1,$U32-1,0)</f>
        <v>0</v>
      </c>
      <c r="U32" s="127">
        <f>IF(R$7=0,1,MATCH($AN32,'Trail-2'!$CJ$1:$CJ$128,0))</f>
        <v>1</v>
      </c>
      <c r="V32" s="134" t="str">
        <f ca="1">IF(T32=0,"",OFFSET('Trail-2'!$B$1,$U32-1,0))</f>
        <v/>
      </c>
      <c r="W32" s="135">
        <f ca="1">OFFSET('Trail-3'!$J$1,$Z32-1,0)</f>
        <v>0</v>
      </c>
      <c r="X32" s="129">
        <f ca="1">OFFSET('Trail-3'!$K$1,$Z32-1,0)</f>
        <v>0</v>
      </c>
      <c r="Y32" s="127">
        <f ca="1">OFFSET('Trail-3'!$CK$1,$Z32-1,0)</f>
        <v>0</v>
      </c>
      <c r="Z32" s="127">
        <f>IF(W$7=0,1,MATCH($AN32,'Trail-3'!$CJ$1:$CJ$128,0))</f>
        <v>1</v>
      </c>
      <c r="AA32" s="134" t="str">
        <f ca="1">IF(Y32=0,"",OFFSET('Trail-3'!$B$1,$Z32-1,0))</f>
        <v/>
      </c>
      <c r="AB32" s="135">
        <f ca="1">OFFSET('Trail-4'!$J$1,$AE32-1,0)</f>
        <v>0</v>
      </c>
      <c r="AC32" s="129">
        <f ca="1">OFFSET('Trail-4'!$K$1,$AE32-1,0)</f>
        <v>0</v>
      </c>
      <c r="AD32" s="127">
        <f ca="1">OFFSET('Trail-4'!$CK$1,$AE32-1,0)</f>
        <v>0</v>
      </c>
      <c r="AE32" s="127">
        <f>IF(AB$7=0,1,MATCH($AN32,'Trail-4'!$CJ$1:$CJ$128,0))</f>
        <v>1</v>
      </c>
      <c r="AF32" s="134" t="str">
        <f ca="1">IF(AD32=0,"",OFFSET('Trail-4'!$B$1,$AE32-1,0))</f>
        <v/>
      </c>
      <c r="AG32" s="135">
        <f ca="1">OFFSET('Trail-5'!$J$1,$AJ32-1,0)</f>
        <v>0</v>
      </c>
      <c r="AH32" s="129">
        <f ca="1">OFFSET('Trail-5'!$K$1,$AJ32-1,0)</f>
        <v>0</v>
      </c>
      <c r="AI32" s="127">
        <f ca="1">OFFSET('Trail-5'!$CK$1,$AJ32-1,0)</f>
        <v>0</v>
      </c>
      <c r="AJ32" s="127">
        <f>IF(AG$7=0,1,MATCH($AN32,'Trail-5'!$CJ$1:$CJ$128,0))</f>
        <v>1</v>
      </c>
      <c r="AK32" s="134" t="str">
        <f ca="1">IF(AI32=0,"",OFFSET('Trail-5'!$B$1,$AJ32-1,0))</f>
        <v/>
      </c>
      <c r="AL32" s="22"/>
      <c r="AN32" s="39">
        <v>24</v>
      </c>
      <c r="AO32" s="16">
        <f t="shared" ca="1" si="10"/>
        <v>0</v>
      </c>
      <c r="AP32" s="51">
        <f t="shared" ca="1" si="4"/>
        <v>0</v>
      </c>
      <c r="AQ32" s="51">
        <f t="shared" ca="1" si="4"/>
        <v>0</v>
      </c>
      <c r="AR32" s="51">
        <f t="shared" ca="1" si="4"/>
        <v>0</v>
      </c>
    </row>
    <row r="33" spans="2:44" ht="12" customHeight="1" x14ac:dyDescent="0.2">
      <c r="B33" s="126">
        <f t="shared" ca="1" si="0"/>
        <v>1</v>
      </c>
      <c r="C33" s="126" t="str">
        <f t="shared" ca="1" si="5"/>
        <v/>
      </c>
      <c r="D33" s="126" t="str">
        <f t="shared" ca="1" si="6"/>
        <v/>
      </c>
      <c r="E33" s="126" t="str">
        <f t="shared" ca="1" si="7"/>
        <v/>
      </c>
      <c r="F33" s="127" t="str">
        <f ca="1">OFFSET(prihlasky!$H$1,AN33,0)</f>
        <v/>
      </c>
      <c r="G33" s="127" t="str">
        <f ca="1">IF(OFFSET(prihlasky!$B$1,AN33,0)="","",(OFFSET(prihlasky!$B$1,AN33,0)))</f>
        <v/>
      </c>
      <c r="H33" s="127">
        <f ca="1">OFFSET(prihlasky!$I$1,AN33,0)</f>
        <v>0</v>
      </c>
      <c r="I33" s="127">
        <f ca="1">OFFSET(prihlasky!$A$1,AN33,0)</f>
        <v>0</v>
      </c>
      <c r="J33" s="126">
        <f t="shared" ca="1" si="8"/>
        <v>0</v>
      </c>
      <c r="K33" s="126">
        <f t="shared" ca="1" si="9"/>
        <v>0</v>
      </c>
      <c r="L33" s="139"/>
      <c r="M33" s="135">
        <f ca="1">OFFSET('Trail-1'!$J$1,$P33-1,0)</f>
        <v>0</v>
      </c>
      <c r="N33" s="129">
        <f ca="1">OFFSET('Trail-1'!$K$1,$P33-1,0)</f>
        <v>0</v>
      </c>
      <c r="O33" s="127">
        <f ca="1">OFFSET('Trail-1'!$CK$1,$P33-1,0)</f>
        <v>0</v>
      </c>
      <c r="P33" s="127">
        <f>IF(M$7=0,1,MATCH($AN33,'Trail-1'!$CJ$1:$CJ$128,0))</f>
        <v>33</v>
      </c>
      <c r="Q33" s="134" t="str">
        <f ca="1">IF(O33=0,"",OFFSET('Trail-1'!$B$1,$P33-1,0))</f>
        <v/>
      </c>
      <c r="R33" s="135">
        <f ca="1">OFFSET('Trail-2'!$J$1,$U33-1,0)</f>
        <v>0</v>
      </c>
      <c r="S33" s="129">
        <f ca="1">OFFSET('Trail-2'!$K$1,$U33-1,0)</f>
        <v>0</v>
      </c>
      <c r="T33" s="127">
        <f ca="1">OFFSET('Trail-2'!$CK$1,$U33-1,0)</f>
        <v>0</v>
      </c>
      <c r="U33" s="127">
        <f>IF(R$7=0,1,MATCH($AN33,'Trail-2'!$CJ$1:$CJ$128,0))</f>
        <v>1</v>
      </c>
      <c r="V33" s="134" t="str">
        <f ca="1">IF(T33=0,"",OFFSET('Trail-2'!$B$1,$U33-1,0))</f>
        <v/>
      </c>
      <c r="W33" s="135">
        <f ca="1">OFFSET('Trail-3'!$J$1,$Z33-1,0)</f>
        <v>0</v>
      </c>
      <c r="X33" s="129">
        <f ca="1">OFFSET('Trail-3'!$K$1,$Z33-1,0)</f>
        <v>0</v>
      </c>
      <c r="Y33" s="127">
        <f ca="1">OFFSET('Trail-3'!$CK$1,$Z33-1,0)</f>
        <v>0</v>
      </c>
      <c r="Z33" s="127">
        <f>IF(W$7=0,1,MATCH($AN33,'Trail-3'!$CJ$1:$CJ$128,0))</f>
        <v>1</v>
      </c>
      <c r="AA33" s="134" t="str">
        <f ca="1">IF(Y33=0,"",OFFSET('Trail-3'!$B$1,$Z33-1,0))</f>
        <v/>
      </c>
      <c r="AB33" s="135">
        <f ca="1">OFFSET('Trail-4'!$J$1,$AE33-1,0)</f>
        <v>0</v>
      </c>
      <c r="AC33" s="129">
        <f ca="1">OFFSET('Trail-4'!$K$1,$AE33-1,0)</f>
        <v>0</v>
      </c>
      <c r="AD33" s="127">
        <f ca="1">OFFSET('Trail-4'!$CK$1,$AE33-1,0)</f>
        <v>0</v>
      </c>
      <c r="AE33" s="127">
        <f>IF(AB$7=0,1,MATCH($AN33,'Trail-4'!$CJ$1:$CJ$128,0))</f>
        <v>1</v>
      </c>
      <c r="AF33" s="134" t="str">
        <f ca="1">IF(AD33=0,"",OFFSET('Trail-4'!$B$1,$AE33-1,0))</f>
        <v/>
      </c>
      <c r="AG33" s="135">
        <f ca="1">OFFSET('Trail-5'!$J$1,$AJ33-1,0)</f>
        <v>0</v>
      </c>
      <c r="AH33" s="129">
        <f ca="1">OFFSET('Trail-5'!$K$1,$AJ33-1,0)</f>
        <v>0</v>
      </c>
      <c r="AI33" s="127">
        <f ca="1">OFFSET('Trail-5'!$CK$1,$AJ33-1,0)</f>
        <v>0</v>
      </c>
      <c r="AJ33" s="127">
        <f>IF(AG$7=0,1,MATCH($AN33,'Trail-5'!$CJ$1:$CJ$128,0))</f>
        <v>1</v>
      </c>
      <c r="AK33" s="134" t="str">
        <f ca="1">IF(AI33=0,"",OFFSET('Trail-5'!$B$1,$AJ33-1,0))</f>
        <v/>
      </c>
      <c r="AL33" s="22"/>
      <c r="AN33" s="39">
        <v>25</v>
      </c>
      <c r="AO33" s="16">
        <f t="shared" ca="1" si="10"/>
        <v>0</v>
      </c>
      <c r="AP33" s="51">
        <f t="shared" ca="1" si="4"/>
        <v>0</v>
      </c>
      <c r="AQ33" s="51">
        <f t="shared" ca="1" si="4"/>
        <v>0</v>
      </c>
      <c r="AR33" s="51">
        <f t="shared" ca="1" si="4"/>
        <v>0</v>
      </c>
    </row>
    <row r="34" spans="2:44" ht="12" customHeight="1" x14ac:dyDescent="0.2">
      <c r="B34" s="126">
        <f t="shared" ca="1" si="0"/>
        <v>1</v>
      </c>
      <c r="C34" s="126" t="str">
        <f t="shared" ca="1" si="5"/>
        <v/>
      </c>
      <c r="D34" s="126" t="str">
        <f t="shared" ca="1" si="6"/>
        <v/>
      </c>
      <c r="E34" s="126" t="str">
        <f t="shared" ca="1" si="7"/>
        <v/>
      </c>
      <c r="F34" s="127" t="str">
        <f ca="1">OFFSET(prihlasky!$H$1,AN34,0)</f>
        <v/>
      </c>
      <c r="G34" s="127" t="str">
        <f ca="1">IF(OFFSET(prihlasky!$B$1,AN34,0)="","",(OFFSET(prihlasky!$B$1,AN34,0)))</f>
        <v/>
      </c>
      <c r="H34" s="127">
        <f ca="1">OFFSET(prihlasky!$I$1,AN34,0)</f>
        <v>0</v>
      </c>
      <c r="I34" s="127">
        <f ca="1">OFFSET(prihlasky!$A$1,AN34,0)</f>
        <v>0</v>
      </c>
      <c r="J34" s="126">
        <f t="shared" ca="1" si="8"/>
        <v>0</v>
      </c>
      <c r="K34" s="126">
        <f t="shared" ca="1" si="9"/>
        <v>0</v>
      </c>
      <c r="L34" s="139"/>
      <c r="M34" s="135">
        <f ca="1">OFFSET('Trail-1'!$J$1,$P34-1,0)</f>
        <v>0</v>
      </c>
      <c r="N34" s="129">
        <f ca="1">OFFSET('Trail-1'!$K$1,$P34-1,0)</f>
        <v>0</v>
      </c>
      <c r="O34" s="127">
        <f ca="1">OFFSET('Trail-1'!$CK$1,$P34-1,0)</f>
        <v>0</v>
      </c>
      <c r="P34" s="127">
        <f>IF(M$7=0,1,MATCH($AN34,'Trail-1'!$CJ$1:$CJ$128,0))</f>
        <v>34</v>
      </c>
      <c r="Q34" s="134" t="str">
        <f ca="1">IF(O34=0,"",OFFSET('Trail-1'!$B$1,$P34-1,0))</f>
        <v/>
      </c>
      <c r="R34" s="135">
        <f ca="1">OFFSET('Trail-2'!$J$1,$U34-1,0)</f>
        <v>0</v>
      </c>
      <c r="S34" s="129">
        <f ca="1">OFFSET('Trail-2'!$K$1,$U34-1,0)</f>
        <v>0</v>
      </c>
      <c r="T34" s="127">
        <f ca="1">OFFSET('Trail-2'!$CK$1,$U34-1,0)</f>
        <v>0</v>
      </c>
      <c r="U34" s="127">
        <f>IF(R$7=0,1,MATCH($AN34,'Trail-2'!$CJ$1:$CJ$128,0))</f>
        <v>1</v>
      </c>
      <c r="V34" s="134" t="str">
        <f ca="1">IF(T34=0,"",OFFSET('Trail-2'!$B$1,$U34-1,0))</f>
        <v/>
      </c>
      <c r="W34" s="135">
        <f ca="1">OFFSET('Trail-3'!$J$1,$Z34-1,0)</f>
        <v>0</v>
      </c>
      <c r="X34" s="129">
        <f ca="1">OFFSET('Trail-3'!$K$1,$Z34-1,0)</f>
        <v>0</v>
      </c>
      <c r="Y34" s="127">
        <f ca="1">OFFSET('Trail-3'!$CK$1,$Z34-1,0)</f>
        <v>0</v>
      </c>
      <c r="Z34" s="127">
        <f>IF(W$7=0,1,MATCH($AN34,'Trail-3'!$CJ$1:$CJ$128,0))</f>
        <v>1</v>
      </c>
      <c r="AA34" s="134" t="str">
        <f ca="1">IF(Y34=0,"",OFFSET('Trail-3'!$B$1,$Z34-1,0))</f>
        <v/>
      </c>
      <c r="AB34" s="135">
        <f ca="1">OFFSET('Trail-4'!$J$1,$AE34-1,0)</f>
        <v>0</v>
      </c>
      <c r="AC34" s="129">
        <f ca="1">OFFSET('Trail-4'!$K$1,$AE34-1,0)</f>
        <v>0</v>
      </c>
      <c r="AD34" s="127">
        <f ca="1">OFFSET('Trail-4'!$CK$1,$AE34-1,0)</f>
        <v>0</v>
      </c>
      <c r="AE34" s="127">
        <f>IF(AB$7=0,1,MATCH($AN34,'Trail-4'!$CJ$1:$CJ$128,0))</f>
        <v>1</v>
      </c>
      <c r="AF34" s="134" t="str">
        <f ca="1">IF(AD34=0,"",OFFSET('Trail-4'!$B$1,$AE34-1,0))</f>
        <v/>
      </c>
      <c r="AG34" s="135">
        <f ca="1">OFFSET('Trail-5'!$J$1,$AJ34-1,0)</f>
        <v>0</v>
      </c>
      <c r="AH34" s="129">
        <f ca="1">OFFSET('Trail-5'!$K$1,$AJ34-1,0)</f>
        <v>0</v>
      </c>
      <c r="AI34" s="127">
        <f ca="1">OFFSET('Trail-5'!$CK$1,$AJ34-1,0)</f>
        <v>0</v>
      </c>
      <c r="AJ34" s="127">
        <f>IF(AG$7=0,1,MATCH($AN34,'Trail-5'!$CJ$1:$CJ$128,0))</f>
        <v>1</v>
      </c>
      <c r="AK34" s="134" t="str">
        <f ca="1">IF(AI34=0,"",OFFSET('Trail-5'!$B$1,$AJ34-1,0))</f>
        <v/>
      </c>
      <c r="AL34" s="22"/>
      <c r="AN34" s="39">
        <v>26</v>
      </c>
      <c r="AO34" s="16">
        <f t="shared" ca="1" si="10"/>
        <v>0</v>
      </c>
      <c r="AP34" s="51">
        <f t="shared" ca="1" si="4"/>
        <v>0</v>
      </c>
      <c r="AQ34" s="51">
        <f t="shared" ca="1" si="4"/>
        <v>0</v>
      </c>
      <c r="AR34" s="51">
        <f t="shared" ca="1" si="4"/>
        <v>0</v>
      </c>
    </row>
    <row r="35" spans="2:44" ht="12" customHeight="1" x14ac:dyDescent="0.2">
      <c r="B35" s="126">
        <f t="shared" ca="1" si="0"/>
        <v>1</v>
      </c>
      <c r="C35" s="126" t="str">
        <f t="shared" ca="1" si="5"/>
        <v/>
      </c>
      <c r="D35" s="126" t="str">
        <f t="shared" ca="1" si="6"/>
        <v/>
      </c>
      <c r="E35" s="126" t="str">
        <f t="shared" ca="1" si="7"/>
        <v/>
      </c>
      <c r="F35" s="127" t="str">
        <f ca="1">OFFSET(prihlasky!$H$1,AN35,0)</f>
        <v/>
      </c>
      <c r="G35" s="127" t="str">
        <f ca="1">IF(OFFSET(prihlasky!$B$1,AN35,0)="","",(OFFSET(prihlasky!$B$1,AN35,0)))</f>
        <v/>
      </c>
      <c r="H35" s="127">
        <f ca="1">OFFSET(prihlasky!$I$1,AN35,0)</f>
        <v>0</v>
      </c>
      <c r="I35" s="127">
        <f ca="1">OFFSET(prihlasky!$A$1,AN35,0)</f>
        <v>0</v>
      </c>
      <c r="J35" s="126">
        <f t="shared" ca="1" si="8"/>
        <v>0</v>
      </c>
      <c r="K35" s="126">
        <f t="shared" ca="1" si="9"/>
        <v>0</v>
      </c>
      <c r="L35" s="139"/>
      <c r="M35" s="135">
        <f ca="1">OFFSET('Trail-1'!$J$1,$P35-1,0)</f>
        <v>0</v>
      </c>
      <c r="N35" s="129">
        <f ca="1">OFFSET('Trail-1'!$K$1,$P35-1,0)</f>
        <v>0</v>
      </c>
      <c r="O35" s="127">
        <f ca="1">OFFSET('Trail-1'!$CK$1,$P35-1,0)</f>
        <v>0</v>
      </c>
      <c r="P35" s="127">
        <f>IF(M$7=0,1,MATCH($AN35,'Trail-1'!$CJ$1:$CJ$128,0))</f>
        <v>35</v>
      </c>
      <c r="Q35" s="134" t="str">
        <f ca="1">IF(O35=0,"",OFFSET('Trail-1'!$B$1,$P35-1,0))</f>
        <v/>
      </c>
      <c r="R35" s="135">
        <f ca="1">OFFSET('Trail-2'!$J$1,$U35-1,0)</f>
        <v>0</v>
      </c>
      <c r="S35" s="129">
        <f ca="1">OFFSET('Trail-2'!$K$1,$U35-1,0)</f>
        <v>0</v>
      </c>
      <c r="T35" s="127">
        <f ca="1">OFFSET('Trail-2'!$CK$1,$U35-1,0)</f>
        <v>0</v>
      </c>
      <c r="U35" s="127">
        <f>IF(R$7=0,1,MATCH($AN35,'Trail-2'!$CJ$1:$CJ$128,0))</f>
        <v>1</v>
      </c>
      <c r="V35" s="134" t="str">
        <f ca="1">IF(T35=0,"",OFFSET('Trail-2'!$B$1,$U35-1,0))</f>
        <v/>
      </c>
      <c r="W35" s="135">
        <f ca="1">OFFSET('Trail-3'!$J$1,$Z35-1,0)</f>
        <v>0</v>
      </c>
      <c r="X35" s="129">
        <f ca="1">OFFSET('Trail-3'!$K$1,$Z35-1,0)</f>
        <v>0</v>
      </c>
      <c r="Y35" s="127">
        <f ca="1">OFFSET('Trail-3'!$CK$1,$Z35-1,0)</f>
        <v>0</v>
      </c>
      <c r="Z35" s="127">
        <f>IF(W$7=0,1,MATCH($AN35,'Trail-3'!$CJ$1:$CJ$128,0))</f>
        <v>1</v>
      </c>
      <c r="AA35" s="134" t="str">
        <f ca="1">IF(Y35=0,"",OFFSET('Trail-3'!$B$1,$Z35-1,0))</f>
        <v/>
      </c>
      <c r="AB35" s="135">
        <f ca="1">OFFSET('Trail-4'!$J$1,$AE35-1,0)</f>
        <v>0</v>
      </c>
      <c r="AC35" s="129">
        <f ca="1">OFFSET('Trail-4'!$K$1,$AE35-1,0)</f>
        <v>0</v>
      </c>
      <c r="AD35" s="127">
        <f ca="1">OFFSET('Trail-4'!$CK$1,$AE35-1,0)</f>
        <v>0</v>
      </c>
      <c r="AE35" s="127">
        <f>IF(AB$7=0,1,MATCH($AN35,'Trail-4'!$CJ$1:$CJ$128,0))</f>
        <v>1</v>
      </c>
      <c r="AF35" s="134" t="str">
        <f ca="1">IF(AD35=0,"",OFFSET('Trail-4'!$B$1,$AE35-1,0))</f>
        <v/>
      </c>
      <c r="AG35" s="135">
        <f ca="1">OFFSET('Trail-5'!$J$1,$AJ35-1,0)</f>
        <v>0</v>
      </c>
      <c r="AH35" s="129">
        <f ca="1">OFFSET('Trail-5'!$K$1,$AJ35-1,0)</f>
        <v>0</v>
      </c>
      <c r="AI35" s="127">
        <f ca="1">OFFSET('Trail-5'!$CK$1,$AJ35-1,0)</f>
        <v>0</v>
      </c>
      <c r="AJ35" s="127">
        <f>IF(AG$7=0,1,MATCH($AN35,'Trail-5'!$CJ$1:$CJ$128,0))</f>
        <v>1</v>
      </c>
      <c r="AK35" s="134" t="str">
        <f ca="1">IF(AI35=0,"",OFFSET('Trail-5'!$B$1,$AJ35-1,0))</f>
        <v/>
      </c>
      <c r="AL35" s="22"/>
      <c r="AN35" s="39">
        <v>27</v>
      </c>
      <c r="AO35" s="16">
        <f t="shared" ca="1" si="10"/>
        <v>0</v>
      </c>
      <c r="AP35" s="51">
        <f t="shared" ca="1" si="4"/>
        <v>0</v>
      </c>
      <c r="AQ35" s="51">
        <f t="shared" ca="1" si="4"/>
        <v>0</v>
      </c>
      <c r="AR35" s="51">
        <f t="shared" ca="1" si="4"/>
        <v>0</v>
      </c>
    </row>
    <row r="36" spans="2:44" ht="12" customHeight="1" x14ac:dyDescent="0.2">
      <c r="B36" s="126">
        <f t="shared" ca="1" si="0"/>
        <v>1</v>
      </c>
      <c r="C36" s="126" t="str">
        <f t="shared" ca="1" si="5"/>
        <v/>
      </c>
      <c r="D36" s="126" t="str">
        <f t="shared" ca="1" si="6"/>
        <v/>
      </c>
      <c r="E36" s="126" t="str">
        <f t="shared" ca="1" si="7"/>
        <v/>
      </c>
      <c r="F36" s="127" t="str">
        <f ca="1">OFFSET(prihlasky!$H$1,AN36,0)</f>
        <v/>
      </c>
      <c r="G36" s="127" t="str">
        <f ca="1">IF(OFFSET(prihlasky!$B$1,AN36,0)="","",(OFFSET(prihlasky!$B$1,AN36,0)))</f>
        <v/>
      </c>
      <c r="H36" s="127">
        <f ca="1">OFFSET(prihlasky!$I$1,AN36,0)</f>
        <v>0</v>
      </c>
      <c r="I36" s="127">
        <f ca="1">OFFSET(prihlasky!$A$1,AN36,0)</f>
        <v>0</v>
      </c>
      <c r="J36" s="126">
        <f t="shared" ca="1" si="8"/>
        <v>0</v>
      </c>
      <c r="K36" s="126">
        <f t="shared" ca="1" si="9"/>
        <v>0</v>
      </c>
      <c r="L36" s="139"/>
      <c r="M36" s="135">
        <f ca="1">OFFSET('Trail-1'!$J$1,$P36-1,0)</f>
        <v>0</v>
      </c>
      <c r="N36" s="129">
        <f ca="1">OFFSET('Trail-1'!$K$1,$P36-1,0)</f>
        <v>0</v>
      </c>
      <c r="O36" s="127">
        <f ca="1">OFFSET('Trail-1'!$CK$1,$P36-1,0)</f>
        <v>0</v>
      </c>
      <c r="P36" s="127">
        <f>IF(M$7=0,1,MATCH($AN36,'Trail-1'!$CJ$1:$CJ$128,0))</f>
        <v>36</v>
      </c>
      <c r="Q36" s="134" t="str">
        <f ca="1">IF(O36=0,"",OFFSET('Trail-1'!$B$1,$P36-1,0))</f>
        <v/>
      </c>
      <c r="R36" s="135">
        <f ca="1">OFFSET('Trail-2'!$J$1,$U36-1,0)</f>
        <v>0</v>
      </c>
      <c r="S36" s="129">
        <f ca="1">OFFSET('Trail-2'!$K$1,$U36-1,0)</f>
        <v>0</v>
      </c>
      <c r="T36" s="127">
        <f ca="1">OFFSET('Trail-2'!$CK$1,$U36-1,0)</f>
        <v>0</v>
      </c>
      <c r="U36" s="127">
        <f>IF(R$7=0,1,MATCH($AN36,'Trail-2'!$CJ$1:$CJ$128,0))</f>
        <v>1</v>
      </c>
      <c r="V36" s="134" t="str">
        <f ca="1">IF(T36=0,"",OFFSET('Trail-2'!$B$1,$U36-1,0))</f>
        <v/>
      </c>
      <c r="W36" s="135">
        <f ca="1">OFFSET('Trail-3'!$J$1,$Z36-1,0)</f>
        <v>0</v>
      </c>
      <c r="X36" s="129">
        <f ca="1">OFFSET('Trail-3'!$K$1,$Z36-1,0)</f>
        <v>0</v>
      </c>
      <c r="Y36" s="127">
        <f ca="1">OFFSET('Trail-3'!$CK$1,$Z36-1,0)</f>
        <v>0</v>
      </c>
      <c r="Z36" s="127">
        <f>IF(W$7=0,1,MATCH($AN36,'Trail-3'!$CJ$1:$CJ$128,0))</f>
        <v>1</v>
      </c>
      <c r="AA36" s="134" t="str">
        <f ca="1">IF(Y36=0,"",OFFSET('Trail-3'!$B$1,$Z36-1,0))</f>
        <v/>
      </c>
      <c r="AB36" s="135">
        <f ca="1">OFFSET('Trail-4'!$J$1,$AE36-1,0)</f>
        <v>0</v>
      </c>
      <c r="AC36" s="129">
        <f ca="1">OFFSET('Trail-4'!$K$1,$AE36-1,0)</f>
        <v>0</v>
      </c>
      <c r="AD36" s="127">
        <f ca="1">OFFSET('Trail-4'!$CK$1,$AE36-1,0)</f>
        <v>0</v>
      </c>
      <c r="AE36" s="127">
        <f>IF(AB$7=0,1,MATCH($AN36,'Trail-4'!$CJ$1:$CJ$128,0))</f>
        <v>1</v>
      </c>
      <c r="AF36" s="134" t="str">
        <f ca="1">IF(AD36=0,"",OFFSET('Trail-4'!$B$1,$AE36-1,0))</f>
        <v/>
      </c>
      <c r="AG36" s="135">
        <f ca="1">OFFSET('Trail-5'!$J$1,$AJ36-1,0)</f>
        <v>0</v>
      </c>
      <c r="AH36" s="129">
        <f ca="1">OFFSET('Trail-5'!$K$1,$AJ36-1,0)</f>
        <v>0</v>
      </c>
      <c r="AI36" s="127">
        <f ca="1">OFFSET('Trail-5'!$CK$1,$AJ36-1,0)</f>
        <v>0</v>
      </c>
      <c r="AJ36" s="127">
        <f>IF(AG$7=0,1,MATCH($AN36,'Trail-5'!$CJ$1:$CJ$128,0))</f>
        <v>1</v>
      </c>
      <c r="AK36" s="134" t="str">
        <f ca="1">IF(AI36=0,"",OFFSET('Trail-5'!$B$1,$AJ36-1,0))</f>
        <v/>
      </c>
      <c r="AL36" s="22"/>
      <c r="AN36" s="39">
        <v>28</v>
      </c>
      <c r="AO36" s="16">
        <f t="shared" ca="1" si="10"/>
        <v>0</v>
      </c>
      <c r="AP36" s="51">
        <f t="shared" ca="1" si="4"/>
        <v>0</v>
      </c>
      <c r="AQ36" s="51">
        <f t="shared" ca="1" si="4"/>
        <v>0</v>
      </c>
      <c r="AR36" s="51">
        <f t="shared" ca="1" si="4"/>
        <v>0</v>
      </c>
    </row>
    <row r="37" spans="2:44" ht="12" customHeight="1" x14ac:dyDescent="0.2">
      <c r="B37" s="126">
        <f t="shared" ca="1" si="0"/>
        <v>1</v>
      </c>
      <c r="C37" s="126" t="str">
        <f t="shared" ca="1" si="5"/>
        <v/>
      </c>
      <c r="D37" s="126" t="str">
        <f t="shared" ca="1" si="6"/>
        <v/>
      </c>
      <c r="E37" s="126" t="str">
        <f t="shared" ca="1" si="7"/>
        <v/>
      </c>
      <c r="F37" s="127" t="str">
        <f ca="1">OFFSET(prihlasky!$H$1,AN37,0)</f>
        <v/>
      </c>
      <c r="G37" s="127" t="str">
        <f ca="1">IF(OFFSET(prihlasky!$B$1,AN37,0)="","",(OFFSET(prihlasky!$B$1,AN37,0)))</f>
        <v/>
      </c>
      <c r="H37" s="127">
        <f ca="1">OFFSET(prihlasky!$I$1,AN37,0)</f>
        <v>0</v>
      </c>
      <c r="I37" s="127">
        <f ca="1">OFFSET(prihlasky!$A$1,AN37,0)</f>
        <v>0</v>
      </c>
      <c r="J37" s="126">
        <f t="shared" ca="1" si="8"/>
        <v>0</v>
      </c>
      <c r="K37" s="126">
        <f t="shared" ca="1" si="9"/>
        <v>0</v>
      </c>
      <c r="L37" s="139"/>
      <c r="M37" s="135">
        <f ca="1">OFFSET('Trail-1'!$J$1,$P37-1,0)</f>
        <v>0</v>
      </c>
      <c r="N37" s="129">
        <f ca="1">OFFSET('Trail-1'!$K$1,$P37-1,0)</f>
        <v>0</v>
      </c>
      <c r="O37" s="127">
        <f ca="1">OFFSET('Trail-1'!$CK$1,$P37-1,0)</f>
        <v>0</v>
      </c>
      <c r="P37" s="127">
        <f>IF(M$7=0,1,MATCH($AN37,'Trail-1'!$CJ$1:$CJ$128,0))</f>
        <v>37</v>
      </c>
      <c r="Q37" s="134" t="str">
        <f ca="1">IF(O37=0,"",OFFSET('Trail-1'!$B$1,$P37-1,0))</f>
        <v/>
      </c>
      <c r="R37" s="135">
        <f ca="1">OFFSET('Trail-2'!$J$1,$U37-1,0)</f>
        <v>0</v>
      </c>
      <c r="S37" s="129">
        <f ca="1">OFFSET('Trail-2'!$K$1,$U37-1,0)</f>
        <v>0</v>
      </c>
      <c r="T37" s="127">
        <f ca="1">OFFSET('Trail-2'!$CK$1,$U37-1,0)</f>
        <v>0</v>
      </c>
      <c r="U37" s="127">
        <f>IF(R$7=0,1,MATCH($AN37,'Trail-2'!$CJ$1:$CJ$128,0))</f>
        <v>1</v>
      </c>
      <c r="V37" s="134" t="str">
        <f ca="1">IF(T37=0,"",OFFSET('Trail-2'!$B$1,$U37-1,0))</f>
        <v/>
      </c>
      <c r="W37" s="135">
        <f ca="1">OFFSET('Trail-3'!$J$1,$Z37-1,0)</f>
        <v>0</v>
      </c>
      <c r="X37" s="129">
        <f ca="1">OFFSET('Trail-3'!$K$1,$Z37-1,0)</f>
        <v>0</v>
      </c>
      <c r="Y37" s="127">
        <f ca="1">OFFSET('Trail-3'!$CK$1,$Z37-1,0)</f>
        <v>0</v>
      </c>
      <c r="Z37" s="127">
        <f>IF(W$7=0,1,MATCH($AN37,'Trail-3'!$CJ$1:$CJ$128,0))</f>
        <v>1</v>
      </c>
      <c r="AA37" s="134" t="str">
        <f ca="1">IF(Y37=0,"",OFFSET('Trail-3'!$B$1,$Z37-1,0))</f>
        <v/>
      </c>
      <c r="AB37" s="135">
        <f ca="1">OFFSET('Trail-4'!$J$1,$AE37-1,0)</f>
        <v>0</v>
      </c>
      <c r="AC37" s="129">
        <f ca="1">OFFSET('Trail-4'!$K$1,$AE37-1,0)</f>
        <v>0</v>
      </c>
      <c r="AD37" s="127">
        <f ca="1">OFFSET('Trail-4'!$CK$1,$AE37-1,0)</f>
        <v>0</v>
      </c>
      <c r="AE37" s="127">
        <f>IF(AB$7=0,1,MATCH($AN37,'Trail-4'!$CJ$1:$CJ$128,0))</f>
        <v>1</v>
      </c>
      <c r="AF37" s="134" t="str">
        <f ca="1">IF(AD37=0,"",OFFSET('Trail-4'!$B$1,$AE37-1,0))</f>
        <v/>
      </c>
      <c r="AG37" s="135">
        <f ca="1">OFFSET('Trail-5'!$J$1,$AJ37-1,0)</f>
        <v>0</v>
      </c>
      <c r="AH37" s="129">
        <f ca="1">OFFSET('Trail-5'!$K$1,$AJ37-1,0)</f>
        <v>0</v>
      </c>
      <c r="AI37" s="127">
        <f ca="1">OFFSET('Trail-5'!$CK$1,$AJ37-1,0)</f>
        <v>0</v>
      </c>
      <c r="AJ37" s="127">
        <f>IF(AG$7=0,1,MATCH($AN37,'Trail-5'!$CJ$1:$CJ$128,0))</f>
        <v>1</v>
      </c>
      <c r="AK37" s="134" t="str">
        <f ca="1">IF(AI37=0,"",OFFSET('Trail-5'!$B$1,$AJ37-1,0))</f>
        <v/>
      </c>
      <c r="AL37" s="22"/>
      <c r="AN37" s="39">
        <v>29</v>
      </c>
      <c r="AO37" s="16">
        <f t="shared" ca="1" si="10"/>
        <v>0</v>
      </c>
      <c r="AP37" s="51">
        <f t="shared" ca="1" si="4"/>
        <v>0</v>
      </c>
      <c r="AQ37" s="51">
        <f t="shared" ca="1" si="4"/>
        <v>0</v>
      </c>
      <c r="AR37" s="51">
        <f t="shared" ca="1" si="4"/>
        <v>0</v>
      </c>
    </row>
    <row r="38" spans="2:44" ht="12" customHeight="1" x14ac:dyDescent="0.2">
      <c r="B38" s="126">
        <f t="shared" ca="1" si="0"/>
        <v>1</v>
      </c>
      <c r="C38" s="126" t="str">
        <f t="shared" ca="1" si="5"/>
        <v/>
      </c>
      <c r="D38" s="126" t="str">
        <f t="shared" ca="1" si="6"/>
        <v/>
      </c>
      <c r="E38" s="126" t="str">
        <f t="shared" ca="1" si="7"/>
        <v/>
      </c>
      <c r="F38" s="127" t="str">
        <f ca="1">OFFSET(prihlasky!$H$1,AN38,0)</f>
        <v/>
      </c>
      <c r="G38" s="127" t="str">
        <f ca="1">IF(OFFSET(prihlasky!$B$1,AN38,0)="","",(OFFSET(prihlasky!$B$1,AN38,0)))</f>
        <v/>
      </c>
      <c r="H38" s="127">
        <f ca="1">OFFSET(prihlasky!$I$1,AN38,0)</f>
        <v>0</v>
      </c>
      <c r="I38" s="127">
        <f ca="1">OFFSET(prihlasky!$A$1,AN38,0)</f>
        <v>0</v>
      </c>
      <c r="J38" s="126">
        <f t="shared" ca="1" si="8"/>
        <v>0</v>
      </c>
      <c r="K38" s="126">
        <f t="shared" ca="1" si="9"/>
        <v>0</v>
      </c>
      <c r="L38" s="139"/>
      <c r="M38" s="135">
        <f ca="1">OFFSET('Trail-1'!$J$1,$P38-1,0)</f>
        <v>0</v>
      </c>
      <c r="N38" s="129">
        <f ca="1">OFFSET('Trail-1'!$K$1,$P38-1,0)</f>
        <v>0</v>
      </c>
      <c r="O38" s="127">
        <f ca="1">OFFSET('Trail-1'!$CK$1,$P38-1,0)</f>
        <v>0</v>
      </c>
      <c r="P38" s="127">
        <f>IF(M$7=0,1,MATCH($AN38,'Trail-1'!$CJ$1:$CJ$128,0))</f>
        <v>38</v>
      </c>
      <c r="Q38" s="134" t="str">
        <f ca="1">IF(O38=0,"",OFFSET('Trail-1'!$B$1,$P38-1,0))</f>
        <v/>
      </c>
      <c r="R38" s="135">
        <f ca="1">OFFSET('Trail-2'!$J$1,$U38-1,0)</f>
        <v>0</v>
      </c>
      <c r="S38" s="129">
        <f ca="1">OFFSET('Trail-2'!$K$1,$U38-1,0)</f>
        <v>0</v>
      </c>
      <c r="T38" s="127">
        <f ca="1">OFFSET('Trail-2'!$CK$1,$U38-1,0)</f>
        <v>0</v>
      </c>
      <c r="U38" s="127">
        <f>IF(R$7=0,1,MATCH($AN38,'Trail-2'!$CJ$1:$CJ$128,0))</f>
        <v>1</v>
      </c>
      <c r="V38" s="134" t="str">
        <f ca="1">IF(T38=0,"",OFFSET('Trail-2'!$B$1,$U38-1,0))</f>
        <v/>
      </c>
      <c r="W38" s="135">
        <f ca="1">OFFSET('Trail-3'!$J$1,$Z38-1,0)</f>
        <v>0</v>
      </c>
      <c r="X38" s="129">
        <f ca="1">OFFSET('Trail-3'!$K$1,$Z38-1,0)</f>
        <v>0</v>
      </c>
      <c r="Y38" s="127">
        <f ca="1">OFFSET('Trail-3'!$CK$1,$Z38-1,0)</f>
        <v>0</v>
      </c>
      <c r="Z38" s="127">
        <f>IF(W$7=0,1,MATCH($AN38,'Trail-3'!$CJ$1:$CJ$128,0))</f>
        <v>1</v>
      </c>
      <c r="AA38" s="134" t="str">
        <f ca="1">IF(Y38=0,"",OFFSET('Trail-3'!$B$1,$Z38-1,0))</f>
        <v/>
      </c>
      <c r="AB38" s="135">
        <f ca="1">OFFSET('Trail-4'!$J$1,$AE38-1,0)</f>
        <v>0</v>
      </c>
      <c r="AC38" s="129">
        <f ca="1">OFFSET('Trail-4'!$K$1,$AE38-1,0)</f>
        <v>0</v>
      </c>
      <c r="AD38" s="127">
        <f ca="1">OFFSET('Trail-4'!$CK$1,$AE38-1,0)</f>
        <v>0</v>
      </c>
      <c r="AE38" s="127">
        <f>IF(AB$7=0,1,MATCH($AN38,'Trail-4'!$CJ$1:$CJ$128,0))</f>
        <v>1</v>
      </c>
      <c r="AF38" s="134" t="str">
        <f ca="1">IF(AD38=0,"",OFFSET('Trail-4'!$B$1,$AE38-1,0))</f>
        <v/>
      </c>
      <c r="AG38" s="135">
        <f ca="1">OFFSET('Trail-5'!$J$1,$AJ38-1,0)</f>
        <v>0</v>
      </c>
      <c r="AH38" s="129">
        <f ca="1">OFFSET('Trail-5'!$K$1,$AJ38-1,0)</f>
        <v>0</v>
      </c>
      <c r="AI38" s="127">
        <f ca="1">OFFSET('Trail-5'!$CK$1,$AJ38-1,0)</f>
        <v>0</v>
      </c>
      <c r="AJ38" s="127">
        <f>IF(AG$7=0,1,MATCH($AN38,'Trail-5'!$CJ$1:$CJ$128,0))</f>
        <v>1</v>
      </c>
      <c r="AK38" s="134" t="str">
        <f ca="1">IF(AI38=0,"",OFFSET('Trail-5'!$B$1,$AJ38-1,0))</f>
        <v/>
      </c>
      <c r="AL38" s="22"/>
      <c r="AN38" s="39">
        <v>30</v>
      </c>
      <c r="AO38" s="16">
        <f t="shared" ca="1" si="10"/>
        <v>0</v>
      </c>
      <c r="AP38" s="51">
        <f t="shared" ca="1" si="4"/>
        <v>0</v>
      </c>
      <c r="AQ38" s="51">
        <f t="shared" ca="1" si="4"/>
        <v>0</v>
      </c>
      <c r="AR38" s="51">
        <f t="shared" ca="1" si="4"/>
        <v>0</v>
      </c>
    </row>
    <row r="39" spans="2:44" ht="12" customHeight="1" x14ac:dyDescent="0.2">
      <c r="B39" s="126">
        <f t="shared" ca="1" si="0"/>
        <v>1</v>
      </c>
      <c r="C39" s="126" t="str">
        <f t="shared" ca="1" si="5"/>
        <v/>
      </c>
      <c r="D39" s="126" t="str">
        <f t="shared" ca="1" si="6"/>
        <v/>
      </c>
      <c r="E39" s="126" t="str">
        <f t="shared" ca="1" si="7"/>
        <v/>
      </c>
      <c r="F39" s="127" t="str">
        <f ca="1">OFFSET(prihlasky!$H$1,AN39,0)</f>
        <v/>
      </c>
      <c r="G39" s="127" t="str">
        <f ca="1">IF(OFFSET(prihlasky!$B$1,AN39,0)="","",(OFFSET(prihlasky!$B$1,AN39,0)))</f>
        <v/>
      </c>
      <c r="H39" s="127">
        <f ca="1">OFFSET(prihlasky!$I$1,AN39,0)</f>
        <v>0</v>
      </c>
      <c r="I39" s="127">
        <f ca="1">OFFSET(prihlasky!$A$1,AN39,0)</f>
        <v>0</v>
      </c>
      <c r="J39" s="126">
        <f t="shared" ca="1" si="8"/>
        <v>0</v>
      </c>
      <c r="K39" s="126">
        <f t="shared" ca="1" si="9"/>
        <v>0</v>
      </c>
      <c r="L39" s="139"/>
      <c r="M39" s="135">
        <f ca="1">OFFSET('Trail-1'!$J$1,$P39-1,0)</f>
        <v>0</v>
      </c>
      <c r="N39" s="129">
        <f ca="1">OFFSET('Trail-1'!$K$1,$P39-1,0)</f>
        <v>0</v>
      </c>
      <c r="O39" s="127">
        <f ca="1">OFFSET('Trail-1'!$CK$1,$P39-1,0)</f>
        <v>0</v>
      </c>
      <c r="P39" s="127">
        <f>IF(M$7=0,1,MATCH($AN39,'Trail-1'!$CJ$1:$CJ$128,0))</f>
        <v>39</v>
      </c>
      <c r="Q39" s="134" t="str">
        <f ca="1">IF(O39=0,"",OFFSET('Trail-1'!$B$1,$P39-1,0))</f>
        <v/>
      </c>
      <c r="R39" s="135">
        <f ca="1">OFFSET('Trail-2'!$J$1,$U39-1,0)</f>
        <v>0</v>
      </c>
      <c r="S39" s="129">
        <f ca="1">OFFSET('Trail-2'!$K$1,$U39-1,0)</f>
        <v>0</v>
      </c>
      <c r="T39" s="127">
        <f ca="1">OFFSET('Trail-2'!$CK$1,$U39-1,0)</f>
        <v>0</v>
      </c>
      <c r="U39" s="127">
        <f>IF(R$7=0,1,MATCH($AN39,'Trail-2'!$CJ$1:$CJ$128,0))</f>
        <v>1</v>
      </c>
      <c r="V39" s="134" t="str">
        <f ca="1">IF(T39=0,"",OFFSET('Trail-2'!$B$1,$U39-1,0))</f>
        <v/>
      </c>
      <c r="W39" s="135">
        <f ca="1">OFFSET('Trail-3'!$J$1,$Z39-1,0)</f>
        <v>0</v>
      </c>
      <c r="X39" s="129">
        <f ca="1">OFFSET('Trail-3'!$K$1,$Z39-1,0)</f>
        <v>0</v>
      </c>
      <c r="Y39" s="127">
        <f ca="1">OFFSET('Trail-3'!$CK$1,$Z39-1,0)</f>
        <v>0</v>
      </c>
      <c r="Z39" s="127">
        <f>IF(W$7=0,1,MATCH($AN39,'Trail-3'!$CJ$1:$CJ$128,0))</f>
        <v>1</v>
      </c>
      <c r="AA39" s="134" t="str">
        <f ca="1">IF(Y39=0,"",OFFSET('Trail-3'!$B$1,$Z39-1,0))</f>
        <v/>
      </c>
      <c r="AB39" s="135">
        <f ca="1">OFFSET('Trail-4'!$J$1,$AE39-1,0)</f>
        <v>0</v>
      </c>
      <c r="AC39" s="129">
        <f ca="1">OFFSET('Trail-4'!$K$1,$AE39-1,0)</f>
        <v>0</v>
      </c>
      <c r="AD39" s="127">
        <f ca="1">OFFSET('Trail-4'!$CK$1,$AE39-1,0)</f>
        <v>0</v>
      </c>
      <c r="AE39" s="127">
        <f>IF(AB$7=0,1,MATCH($AN39,'Trail-4'!$CJ$1:$CJ$128,0))</f>
        <v>1</v>
      </c>
      <c r="AF39" s="134" t="str">
        <f ca="1">IF(AD39=0,"",OFFSET('Trail-4'!$B$1,$AE39-1,0))</f>
        <v/>
      </c>
      <c r="AG39" s="135">
        <f ca="1">OFFSET('Trail-5'!$J$1,$AJ39-1,0)</f>
        <v>0</v>
      </c>
      <c r="AH39" s="129">
        <f ca="1">OFFSET('Trail-5'!$K$1,$AJ39-1,0)</f>
        <v>0</v>
      </c>
      <c r="AI39" s="127">
        <f ca="1">OFFSET('Trail-5'!$CK$1,$AJ39-1,0)</f>
        <v>0</v>
      </c>
      <c r="AJ39" s="127">
        <f>IF(AG$7=0,1,MATCH($AN39,'Trail-5'!$CJ$1:$CJ$128,0))</f>
        <v>1</v>
      </c>
      <c r="AK39" s="134" t="str">
        <f ca="1">IF(AI39=0,"",OFFSET('Trail-5'!$B$1,$AJ39-1,0))</f>
        <v/>
      </c>
      <c r="AL39" s="22"/>
      <c r="AN39" s="39">
        <v>31</v>
      </c>
      <c r="AO39" s="16">
        <f t="shared" ca="1" si="10"/>
        <v>0</v>
      </c>
      <c r="AP39" s="51">
        <f t="shared" ca="1" si="4"/>
        <v>0</v>
      </c>
      <c r="AQ39" s="51">
        <f t="shared" ca="1" si="4"/>
        <v>0</v>
      </c>
      <c r="AR39" s="51">
        <f t="shared" ca="1" si="4"/>
        <v>0</v>
      </c>
    </row>
    <row r="40" spans="2:44" ht="12" customHeight="1" x14ac:dyDescent="0.2">
      <c r="B40" s="126">
        <f t="shared" ca="1" si="0"/>
        <v>1</v>
      </c>
      <c r="C40" s="126" t="str">
        <f t="shared" ca="1" si="5"/>
        <v/>
      </c>
      <c r="D40" s="126" t="str">
        <f t="shared" ca="1" si="6"/>
        <v/>
      </c>
      <c r="E40" s="126" t="str">
        <f t="shared" ca="1" si="7"/>
        <v/>
      </c>
      <c r="F40" s="127" t="str">
        <f ca="1">OFFSET(prihlasky!$H$1,AN40,0)</f>
        <v/>
      </c>
      <c r="G40" s="127" t="str">
        <f ca="1">IF(OFFSET(prihlasky!$B$1,AN40,0)="","",(OFFSET(prihlasky!$B$1,AN40,0)))</f>
        <v/>
      </c>
      <c r="H40" s="127">
        <f ca="1">OFFSET(prihlasky!$I$1,AN40,0)</f>
        <v>0</v>
      </c>
      <c r="I40" s="127">
        <f ca="1">OFFSET(prihlasky!$A$1,AN40,0)</f>
        <v>0</v>
      </c>
      <c r="J40" s="126">
        <f t="shared" ca="1" si="8"/>
        <v>0</v>
      </c>
      <c r="K40" s="126">
        <f t="shared" ca="1" si="9"/>
        <v>0</v>
      </c>
      <c r="L40" s="139"/>
      <c r="M40" s="135">
        <f ca="1">OFFSET('Trail-1'!$J$1,$P40-1,0)</f>
        <v>0</v>
      </c>
      <c r="N40" s="129">
        <f ca="1">OFFSET('Trail-1'!$K$1,$P40-1,0)</f>
        <v>0</v>
      </c>
      <c r="O40" s="127">
        <f ca="1">OFFSET('Trail-1'!$CK$1,$P40-1,0)</f>
        <v>0</v>
      </c>
      <c r="P40" s="127">
        <f>IF(M$7=0,1,MATCH($AN40,'Trail-1'!$CJ$1:$CJ$128,0))</f>
        <v>40</v>
      </c>
      <c r="Q40" s="134" t="str">
        <f ca="1">IF(O40=0,"",OFFSET('Trail-1'!$B$1,$P40-1,0))</f>
        <v/>
      </c>
      <c r="R40" s="135">
        <f ca="1">OFFSET('Trail-2'!$J$1,$U40-1,0)</f>
        <v>0</v>
      </c>
      <c r="S40" s="129">
        <f ca="1">OFFSET('Trail-2'!$K$1,$U40-1,0)</f>
        <v>0</v>
      </c>
      <c r="T40" s="127">
        <f ca="1">OFFSET('Trail-2'!$CK$1,$U40-1,0)</f>
        <v>0</v>
      </c>
      <c r="U40" s="127">
        <f>IF(R$7=0,1,MATCH($AN40,'Trail-2'!$CJ$1:$CJ$128,0))</f>
        <v>1</v>
      </c>
      <c r="V40" s="134" t="str">
        <f ca="1">IF(T40=0,"",OFFSET('Trail-2'!$B$1,$U40-1,0))</f>
        <v/>
      </c>
      <c r="W40" s="135">
        <f ca="1">OFFSET('Trail-3'!$J$1,$Z40-1,0)</f>
        <v>0</v>
      </c>
      <c r="X40" s="129">
        <f ca="1">OFFSET('Trail-3'!$K$1,$Z40-1,0)</f>
        <v>0</v>
      </c>
      <c r="Y40" s="127">
        <f ca="1">OFFSET('Trail-3'!$CK$1,$Z40-1,0)</f>
        <v>0</v>
      </c>
      <c r="Z40" s="127">
        <f>IF(W$7=0,1,MATCH($AN40,'Trail-3'!$CJ$1:$CJ$128,0))</f>
        <v>1</v>
      </c>
      <c r="AA40" s="134" t="str">
        <f ca="1">IF(Y40=0,"",OFFSET('Trail-3'!$B$1,$Z40-1,0))</f>
        <v/>
      </c>
      <c r="AB40" s="135">
        <f ca="1">OFFSET('Trail-4'!$J$1,$AE40-1,0)</f>
        <v>0</v>
      </c>
      <c r="AC40" s="129">
        <f ca="1">OFFSET('Trail-4'!$K$1,$AE40-1,0)</f>
        <v>0</v>
      </c>
      <c r="AD40" s="127">
        <f ca="1">OFFSET('Trail-4'!$CK$1,$AE40-1,0)</f>
        <v>0</v>
      </c>
      <c r="AE40" s="127">
        <f>IF(AB$7=0,1,MATCH($AN40,'Trail-4'!$CJ$1:$CJ$128,0))</f>
        <v>1</v>
      </c>
      <c r="AF40" s="134" t="str">
        <f ca="1">IF(AD40=0,"",OFFSET('Trail-4'!$B$1,$AE40-1,0))</f>
        <v/>
      </c>
      <c r="AG40" s="135">
        <f ca="1">OFFSET('Trail-5'!$J$1,$AJ40-1,0)</f>
        <v>0</v>
      </c>
      <c r="AH40" s="129">
        <f ca="1">OFFSET('Trail-5'!$K$1,$AJ40-1,0)</f>
        <v>0</v>
      </c>
      <c r="AI40" s="127">
        <f ca="1">OFFSET('Trail-5'!$CK$1,$AJ40-1,0)</f>
        <v>0</v>
      </c>
      <c r="AJ40" s="127">
        <f>IF(AG$7=0,1,MATCH($AN40,'Trail-5'!$CJ$1:$CJ$128,0))</f>
        <v>1</v>
      </c>
      <c r="AK40" s="134" t="str">
        <f ca="1">IF(AI40=0,"",OFFSET('Trail-5'!$B$1,$AJ40-1,0))</f>
        <v/>
      </c>
      <c r="AL40" s="22"/>
      <c r="AN40" s="39">
        <v>32</v>
      </c>
      <c r="AO40" s="16">
        <f t="shared" ca="1" si="10"/>
        <v>0</v>
      </c>
      <c r="AP40" s="51">
        <f t="shared" ca="1" si="4"/>
        <v>0</v>
      </c>
      <c r="AQ40" s="51">
        <f t="shared" ca="1" si="4"/>
        <v>0</v>
      </c>
      <c r="AR40" s="51">
        <f t="shared" ca="1" si="4"/>
        <v>0</v>
      </c>
    </row>
    <row r="41" spans="2:44" ht="12" customHeight="1" x14ac:dyDescent="0.2">
      <c r="B41" s="126">
        <f t="shared" ca="1" si="0"/>
        <v>1</v>
      </c>
      <c r="C41" s="126" t="str">
        <f t="shared" ca="1" si="5"/>
        <v/>
      </c>
      <c r="D41" s="126" t="str">
        <f t="shared" ca="1" si="6"/>
        <v/>
      </c>
      <c r="E41" s="126" t="str">
        <f t="shared" ca="1" si="7"/>
        <v/>
      </c>
      <c r="F41" s="127" t="str">
        <f ca="1">OFFSET(prihlasky!$H$1,AN41,0)</f>
        <v/>
      </c>
      <c r="G41" s="127" t="str">
        <f ca="1">IF(OFFSET(prihlasky!$B$1,AN41,0)="","",(OFFSET(prihlasky!$B$1,AN41,0)))</f>
        <v/>
      </c>
      <c r="H41" s="127">
        <f ca="1">OFFSET(prihlasky!$I$1,AN41,0)</f>
        <v>0</v>
      </c>
      <c r="I41" s="127">
        <f ca="1">OFFSET(prihlasky!$A$1,AN41,0)</f>
        <v>0</v>
      </c>
      <c r="J41" s="126">
        <f t="shared" ca="1" si="8"/>
        <v>0</v>
      </c>
      <c r="K41" s="126">
        <f t="shared" ca="1" si="9"/>
        <v>0</v>
      </c>
      <c r="L41" s="139"/>
      <c r="M41" s="135">
        <f ca="1">OFFSET('Trail-1'!$J$1,$P41-1,0)</f>
        <v>0</v>
      </c>
      <c r="N41" s="129">
        <f ca="1">OFFSET('Trail-1'!$K$1,$P41-1,0)</f>
        <v>0</v>
      </c>
      <c r="O41" s="127">
        <f ca="1">OFFSET('Trail-1'!$CK$1,$P41-1,0)</f>
        <v>0</v>
      </c>
      <c r="P41" s="127">
        <f>IF(M$7=0,1,MATCH($AN41,'Trail-1'!$CJ$1:$CJ$128,0))</f>
        <v>41</v>
      </c>
      <c r="Q41" s="134" t="str">
        <f ca="1">IF(O41=0,"",OFFSET('Trail-1'!$B$1,$P41-1,0))</f>
        <v/>
      </c>
      <c r="R41" s="135">
        <f ca="1">OFFSET('Trail-2'!$J$1,$U41-1,0)</f>
        <v>0</v>
      </c>
      <c r="S41" s="129">
        <f ca="1">OFFSET('Trail-2'!$K$1,$U41-1,0)</f>
        <v>0</v>
      </c>
      <c r="T41" s="127">
        <f ca="1">OFFSET('Trail-2'!$CK$1,$U41-1,0)</f>
        <v>0</v>
      </c>
      <c r="U41" s="127">
        <f>IF(R$7=0,1,MATCH($AN41,'Trail-2'!$CJ$1:$CJ$128,0))</f>
        <v>1</v>
      </c>
      <c r="V41" s="134" t="str">
        <f ca="1">IF(T41=0,"",OFFSET('Trail-2'!$B$1,$U41-1,0))</f>
        <v/>
      </c>
      <c r="W41" s="135">
        <f ca="1">OFFSET('Trail-3'!$J$1,$Z41-1,0)</f>
        <v>0</v>
      </c>
      <c r="X41" s="129">
        <f ca="1">OFFSET('Trail-3'!$K$1,$Z41-1,0)</f>
        <v>0</v>
      </c>
      <c r="Y41" s="127">
        <f ca="1">OFFSET('Trail-3'!$CK$1,$Z41-1,0)</f>
        <v>0</v>
      </c>
      <c r="Z41" s="127">
        <f>IF(W$7=0,1,MATCH($AN41,'Trail-3'!$CJ$1:$CJ$128,0))</f>
        <v>1</v>
      </c>
      <c r="AA41" s="134" t="str">
        <f ca="1">IF(Y41=0,"",OFFSET('Trail-3'!$B$1,$Z41-1,0))</f>
        <v/>
      </c>
      <c r="AB41" s="135">
        <f ca="1">OFFSET('Trail-4'!$J$1,$AE41-1,0)</f>
        <v>0</v>
      </c>
      <c r="AC41" s="129">
        <f ca="1">OFFSET('Trail-4'!$K$1,$AE41-1,0)</f>
        <v>0</v>
      </c>
      <c r="AD41" s="127">
        <f ca="1">OFFSET('Trail-4'!$CK$1,$AE41-1,0)</f>
        <v>0</v>
      </c>
      <c r="AE41" s="127">
        <f>IF(AB$7=0,1,MATCH($AN41,'Trail-4'!$CJ$1:$CJ$128,0))</f>
        <v>1</v>
      </c>
      <c r="AF41" s="134" t="str">
        <f ca="1">IF(AD41=0,"",OFFSET('Trail-4'!$B$1,$AE41-1,0))</f>
        <v/>
      </c>
      <c r="AG41" s="135">
        <f ca="1">OFFSET('Trail-5'!$J$1,$AJ41-1,0)</f>
        <v>0</v>
      </c>
      <c r="AH41" s="129">
        <f ca="1">OFFSET('Trail-5'!$K$1,$AJ41-1,0)</f>
        <v>0</v>
      </c>
      <c r="AI41" s="127">
        <f ca="1">OFFSET('Trail-5'!$CK$1,$AJ41-1,0)</f>
        <v>0</v>
      </c>
      <c r="AJ41" s="127">
        <f>IF(AG$7=0,1,MATCH($AN41,'Trail-5'!$CJ$1:$CJ$128,0))</f>
        <v>1</v>
      </c>
      <c r="AK41" s="134" t="str">
        <f ca="1">IF(AI41=0,"",OFFSET('Trail-5'!$B$1,$AJ41-1,0))</f>
        <v/>
      </c>
      <c r="AL41" s="22"/>
      <c r="AN41" s="39">
        <v>33</v>
      </c>
      <c r="AO41" s="16">
        <f t="shared" ca="1" si="10"/>
        <v>0</v>
      </c>
      <c r="AP41" s="51">
        <f t="shared" ca="1" si="4"/>
        <v>0</v>
      </c>
      <c r="AQ41" s="51">
        <f t="shared" ca="1" si="4"/>
        <v>0</v>
      </c>
      <c r="AR41" s="51">
        <f t="shared" ca="1" si="4"/>
        <v>0</v>
      </c>
    </row>
    <row r="42" spans="2:44" ht="12" customHeight="1" x14ac:dyDescent="0.2">
      <c r="B42" s="126">
        <f t="shared" ca="1" si="0"/>
        <v>1</v>
      </c>
      <c r="C42" s="126" t="str">
        <f t="shared" ca="1" si="5"/>
        <v/>
      </c>
      <c r="D42" s="126" t="str">
        <f t="shared" ca="1" si="6"/>
        <v/>
      </c>
      <c r="E42" s="126" t="str">
        <f t="shared" ca="1" si="7"/>
        <v/>
      </c>
      <c r="F42" s="127" t="str">
        <f ca="1">OFFSET(prihlasky!$H$1,AN42,0)</f>
        <v/>
      </c>
      <c r="G42" s="127" t="str">
        <f ca="1">IF(OFFSET(prihlasky!$B$1,AN42,0)="","",(OFFSET(prihlasky!$B$1,AN42,0)))</f>
        <v/>
      </c>
      <c r="H42" s="127">
        <f ca="1">OFFSET(prihlasky!$I$1,AN42,0)</f>
        <v>0</v>
      </c>
      <c r="I42" s="127">
        <f ca="1">OFFSET(prihlasky!$A$1,AN42,0)</f>
        <v>0</v>
      </c>
      <c r="J42" s="126">
        <f t="shared" ca="1" si="8"/>
        <v>0</v>
      </c>
      <c r="K42" s="126">
        <f t="shared" ca="1" si="9"/>
        <v>0</v>
      </c>
      <c r="L42" s="139"/>
      <c r="M42" s="135">
        <f ca="1">OFFSET('Trail-1'!$J$1,$P42-1,0)</f>
        <v>0</v>
      </c>
      <c r="N42" s="129">
        <f ca="1">OFFSET('Trail-1'!$K$1,$P42-1,0)</f>
        <v>0</v>
      </c>
      <c r="O42" s="127">
        <f ca="1">OFFSET('Trail-1'!$CK$1,$P42-1,0)</f>
        <v>0</v>
      </c>
      <c r="P42" s="127">
        <f>IF(M$7=0,1,MATCH($AN42,'Trail-1'!$CJ$1:$CJ$128,0))</f>
        <v>42</v>
      </c>
      <c r="Q42" s="134" t="str">
        <f ca="1">IF(O42=0,"",OFFSET('Trail-1'!$B$1,$P42-1,0))</f>
        <v/>
      </c>
      <c r="R42" s="135">
        <f ca="1">OFFSET('Trail-2'!$J$1,$U42-1,0)</f>
        <v>0</v>
      </c>
      <c r="S42" s="129">
        <f ca="1">OFFSET('Trail-2'!$K$1,$U42-1,0)</f>
        <v>0</v>
      </c>
      <c r="T42" s="127">
        <f ca="1">OFFSET('Trail-2'!$CK$1,$U42-1,0)</f>
        <v>0</v>
      </c>
      <c r="U42" s="127">
        <f>IF(R$7=0,1,MATCH($AN42,'Trail-2'!$CJ$1:$CJ$128,0))</f>
        <v>1</v>
      </c>
      <c r="V42" s="134" t="str">
        <f ca="1">IF(T42=0,"",OFFSET('Trail-2'!$B$1,$U42-1,0))</f>
        <v/>
      </c>
      <c r="W42" s="135">
        <f ca="1">OFFSET('Trail-3'!$J$1,$Z42-1,0)</f>
        <v>0</v>
      </c>
      <c r="X42" s="129">
        <f ca="1">OFFSET('Trail-3'!$K$1,$Z42-1,0)</f>
        <v>0</v>
      </c>
      <c r="Y42" s="127">
        <f ca="1">OFFSET('Trail-3'!$CK$1,$Z42-1,0)</f>
        <v>0</v>
      </c>
      <c r="Z42" s="127">
        <f>IF(W$7=0,1,MATCH($AN42,'Trail-3'!$CJ$1:$CJ$128,0))</f>
        <v>1</v>
      </c>
      <c r="AA42" s="134" t="str">
        <f ca="1">IF(Y42=0,"",OFFSET('Trail-3'!$B$1,$Z42-1,0))</f>
        <v/>
      </c>
      <c r="AB42" s="135">
        <f ca="1">OFFSET('Trail-4'!$J$1,$AE42-1,0)</f>
        <v>0</v>
      </c>
      <c r="AC42" s="129">
        <f ca="1">OFFSET('Trail-4'!$K$1,$AE42-1,0)</f>
        <v>0</v>
      </c>
      <c r="AD42" s="127">
        <f ca="1">OFFSET('Trail-4'!$CK$1,$AE42-1,0)</f>
        <v>0</v>
      </c>
      <c r="AE42" s="127">
        <f>IF(AB$7=0,1,MATCH($AN42,'Trail-4'!$CJ$1:$CJ$128,0))</f>
        <v>1</v>
      </c>
      <c r="AF42" s="134" t="str">
        <f ca="1">IF(AD42=0,"",OFFSET('Trail-4'!$B$1,$AE42-1,0))</f>
        <v/>
      </c>
      <c r="AG42" s="135">
        <f ca="1">OFFSET('Trail-5'!$J$1,$AJ42-1,0)</f>
        <v>0</v>
      </c>
      <c r="AH42" s="129">
        <f ca="1">OFFSET('Trail-5'!$K$1,$AJ42-1,0)</f>
        <v>0</v>
      </c>
      <c r="AI42" s="127">
        <f ca="1">OFFSET('Trail-5'!$CK$1,$AJ42-1,0)</f>
        <v>0</v>
      </c>
      <c r="AJ42" s="127">
        <f>IF(AG$7=0,1,MATCH($AN42,'Trail-5'!$CJ$1:$CJ$128,0))</f>
        <v>1</v>
      </c>
      <c r="AK42" s="134" t="str">
        <f ca="1">IF(AI42=0,"",OFFSET('Trail-5'!$B$1,$AJ42-1,0))</f>
        <v/>
      </c>
      <c r="AL42" s="22"/>
      <c r="AN42" s="39">
        <v>34</v>
      </c>
      <c r="AO42" s="16">
        <f t="shared" ca="1" si="10"/>
        <v>0</v>
      </c>
      <c r="AP42" s="51">
        <f t="shared" ca="1" si="4"/>
        <v>0</v>
      </c>
      <c r="AQ42" s="51">
        <f t="shared" ca="1" si="4"/>
        <v>0</v>
      </c>
      <c r="AR42" s="51">
        <f t="shared" ca="1" si="4"/>
        <v>0</v>
      </c>
    </row>
    <row r="43" spans="2:44" ht="12" customHeight="1" x14ac:dyDescent="0.2">
      <c r="B43" s="126">
        <f t="shared" ca="1" si="0"/>
        <v>1</v>
      </c>
      <c r="C43" s="126" t="str">
        <f t="shared" ca="1" si="5"/>
        <v/>
      </c>
      <c r="D43" s="126" t="str">
        <f t="shared" ca="1" si="6"/>
        <v/>
      </c>
      <c r="E43" s="126" t="str">
        <f t="shared" ca="1" si="7"/>
        <v/>
      </c>
      <c r="F43" s="127" t="str">
        <f ca="1">OFFSET(prihlasky!$H$1,AN43,0)</f>
        <v/>
      </c>
      <c r="G43" s="127" t="str">
        <f ca="1">IF(OFFSET(prihlasky!$B$1,AN43,0)="","",(OFFSET(prihlasky!$B$1,AN43,0)))</f>
        <v/>
      </c>
      <c r="H43" s="127">
        <f ca="1">OFFSET(prihlasky!$I$1,AN43,0)</f>
        <v>0</v>
      </c>
      <c r="I43" s="127">
        <f ca="1">OFFSET(prihlasky!$A$1,AN43,0)</f>
        <v>0</v>
      </c>
      <c r="J43" s="126">
        <f t="shared" ca="1" si="8"/>
        <v>0</v>
      </c>
      <c r="K43" s="126">
        <f t="shared" ca="1" si="9"/>
        <v>0</v>
      </c>
      <c r="L43" s="139"/>
      <c r="M43" s="135">
        <f ca="1">OFFSET('Trail-1'!$J$1,$P43-1,0)</f>
        <v>0</v>
      </c>
      <c r="N43" s="129">
        <f ca="1">OFFSET('Trail-1'!$K$1,$P43-1,0)</f>
        <v>0</v>
      </c>
      <c r="O43" s="127">
        <f ca="1">OFFSET('Trail-1'!$CK$1,$P43-1,0)</f>
        <v>0</v>
      </c>
      <c r="P43" s="127">
        <f>IF(M$7=0,1,MATCH($AN43,'Trail-1'!$CJ$1:$CJ$128,0))</f>
        <v>43</v>
      </c>
      <c r="Q43" s="134" t="str">
        <f ca="1">IF(O43=0,"",OFFSET('Trail-1'!$B$1,$P43-1,0))</f>
        <v/>
      </c>
      <c r="R43" s="135">
        <f ca="1">OFFSET('Trail-2'!$J$1,$U43-1,0)</f>
        <v>0</v>
      </c>
      <c r="S43" s="129">
        <f ca="1">OFFSET('Trail-2'!$K$1,$U43-1,0)</f>
        <v>0</v>
      </c>
      <c r="T43" s="127">
        <f ca="1">OFFSET('Trail-2'!$CK$1,$U43-1,0)</f>
        <v>0</v>
      </c>
      <c r="U43" s="127">
        <f>IF(R$7=0,1,MATCH($AN43,'Trail-2'!$CJ$1:$CJ$128,0))</f>
        <v>1</v>
      </c>
      <c r="V43" s="134" t="str">
        <f ca="1">IF(T43=0,"",OFFSET('Trail-2'!$B$1,$U43-1,0))</f>
        <v/>
      </c>
      <c r="W43" s="135">
        <f ca="1">OFFSET('Trail-3'!$J$1,$Z43-1,0)</f>
        <v>0</v>
      </c>
      <c r="X43" s="129">
        <f ca="1">OFFSET('Trail-3'!$K$1,$Z43-1,0)</f>
        <v>0</v>
      </c>
      <c r="Y43" s="127">
        <f ca="1">OFFSET('Trail-3'!$CK$1,$Z43-1,0)</f>
        <v>0</v>
      </c>
      <c r="Z43" s="127">
        <f>IF(W$7=0,1,MATCH($AN43,'Trail-3'!$CJ$1:$CJ$128,0))</f>
        <v>1</v>
      </c>
      <c r="AA43" s="134" t="str">
        <f ca="1">IF(Y43=0,"",OFFSET('Trail-3'!$B$1,$Z43-1,0))</f>
        <v/>
      </c>
      <c r="AB43" s="135">
        <f ca="1">OFFSET('Trail-4'!$J$1,$AE43-1,0)</f>
        <v>0</v>
      </c>
      <c r="AC43" s="129">
        <f ca="1">OFFSET('Trail-4'!$K$1,$AE43-1,0)</f>
        <v>0</v>
      </c>
      <c r="AD43" s="127">
        <f ca="1">OFFSET('Trail-4'!$CK$1,$AE43-1,0)</f>
        <v>0</v>
      </c>
      <c r="AE43" s="127">
        <f>IF(AB$7=0,1,MATCH($AN43,'Trail-4'!$CJ$1:$CJ$128,0))</f>
        <v>1</v>
      </c>
      <c r="AF43" s="134" t="str">
        <f ca="1">IF(AD43=0,"",OFFSET('Trail-4'!$B$1,$AE43-1,0))</f>
        <v/>
      </c>
      <c r="AG43" s="135">
        <f ca="1">OFFSET('Trail-5'!$J$1,$AJ43-1,0)</f>
        <v>0</v>
      </c>
      <c r="AH43" s="129">
        <f ca="1">OFFSET('Trail-5'!$K$1,$AJ43-1,0)</f>
        <v>0</v>
      </c>
      <c r="AI43" s="127">
        <f ca="1">OFFSET('Trail-5'!$CK$1,$AJ43-1,0)</f>
        <v>0</v>
      </c>
      <c r="AJ43" s="127">
        <f>IF(AG$7=0,1,MATCH($AN43,'Trail-5'!$CJ$1:$CJ$128,0))</f>
        <v>1</v>
      </c>
      <c r="AK43" s="134" t="str">
        <f ca="1">IF(AI43=0,"",OFFSET('Trail-5'!$B$1,$AJ43-1,0))</f>
        <v/>
      </c>
      <c r="AL43" s="22"/>
      <c r="AN43" s="39">
        <v>35</v>
      </c>
      <c r="AO43" s="16">
        <f t="shared" ca="1" si="10"/>
        <v>0</v>
      </c>
      <c r="AP43" s="51">
        <f t="shared" ca="1" si="4"/>
        <v>0</v>
      </c>
      <c r="AQ43" s="51">
        <f t="shared" ca="1" si="4"/>
        <v>0</v>
      </c>
      <c r="AR43" s="51">
        <f t="shared" ca="1" si="4"/>
        <v>0</v>
      </c>
    </row>
    <row r="44" spans="2:44" ht="12" customHeight="1" x14ac:dyDescent="0.2">
      <c r="B44" s="126">
        <f t="shared" ca="1" si="0"/>
        <v>1</v>
      </c>
      <c r="C44" s="126" t="str">
        <f t="shared" ca="1" si="5"/>
        <v/>
      </c>
      <c r="D44" s="126" t="str">
        <f t="shared" ca="1" si="6"/>
        <v/>
      </c>
      <c r="E44" s="126" t="str">
        <f t="shared" ca="1" si="7"/>
        <v/>
      </c>
      <c r="F44" s="127" t="str">
        <f ca="1">OFFSET(prihlasky!$H$1,AN44,0)</f>
        <v/>
      </c>
      <c r="G44" s="127" t="str">
        <f ca="1">IF(OFFSET(prihlasky!$B$1,AN44,0)="","",(OFFSET(prihlasky!$B$1,AN44,0)))</f>
        <v/>
      </c>
      <c r="H44" s="127">
        <f ca="1">OFFSET(prihlasky!$I$1,AN44,0)</f>
        <v>0</v>
      </c>
      <c r="I44" s="127">
        <f ca="1">OFFSET(prihlasky!$A$1,AN44,0)</f>
        <v>0</v>
      </c>
      <c r="J44" s="126">
        <f t="shared" ca="1" si="8"/>
        <v>0</v>
      </c>
      <c r="K44" s="126">
        <f t="shared" ca="1" si="9"/>
        <v>0</v>
      </c>
      <c r="L44" s="139"/>
      <c r="M44" s="135">
        <f ca="1">OFFSET('Trail-1'!$J$1,$P44-1,0)</f>
        <v>0</v>
      </c>
      <c r="N44" s="129">
        <f ca="1">OFFSET('Trail-1'!$K$1,$P44-1,0)</f>
        <v>0</v>
      </c>
      <c r="O44" s="127">
        <f ca="1">OFFSET('Trail-1'!$CK$1,$P44-1,0)</f>
        <v>0</v>
      </c>
      <c r="P44" s="127">
        <f>IF(M$7=0,1,MATCH($AN44,'Trail-1'!$CJ$1:$CJ$128,0))</f>
        <v>44</v>
      </c>
      <c r="Q44" s="134" t="str">
        <f ca="1">IF(O44=0,"",OFFSET('Trail-1'!$B$1,$P44-1,0))</f>
        <v/>
      </c>
      <c r="R44" s="135">
        <f ca="1">OFFSET('Trail-2'!$J$1,$U44-1,0)</f>
        <v>0</v>
      </c>
      <c r="S44" s="129">
        <f ca="1">OFFSET('Trail-2'!$K$1,$U44-1,0)</f>
        <v>0</v>
      </c>
      <c r="T44" s="127">
        <f ca="1">OFFSET('Trail-2'!$CK$1,$U44-1,0)</f>
        <v>0</v>
      </c>
      <c r="U44" s="127">
        <f>IF(R$7=0,1,MATCH($AN44,'Trail-2'!$CJ$1:$CJ$128,0))</f>
        <v>1</v>
      </c>
      <c r="V44" s="134" t="str">
        <f ca="1">IF(T44=0,"",OFFSET('Trail-2'!$B$1,$U44-1,0))</f>
        <v/>
      </c>
      <c r="W44" s="135">
        <f ca="1">OFFSET('Trail-3'!$J$1,$Z44-1,0)</f>
        <v>0</v>
      </c>
      <c r="X44" s="129">
        <f ca="1">OFFSET('Trail-3'!$K$1,$Z44-1,0)</f>
        <v>0</v>
      </c>
      <c r="Y44" s="127">
        <f ca="1">OFFSET('Trail-3'!$CK$1,$Z44-1,0)</f>
        <v>0</v>
      </c>
      <c r="Z44" s="127">
        <f>IF(W$7=0,1,MATCH($AN44,'Trail-3'!$CJ$1:$CJ$128,0))</f>
        <v>1</v>
      </c>
      <c r="AA44" s="134" t="str">
        <f ca="1">IF(Y44=0,"",OFFSET('Trail-3'!$B$1,$Z44-1,0))</f>
        <v/>
      </c>
      <c r="AB44" s="135">
        <f ca="1">OFFSET('Trail-4'!$J$1,$AE44-1,0)</f>
        <v>0</v>
      </c>
      <c r="AC44" s="129">
        <f ca="1">OFFSET('Trail-4'!$K$1,$AE44-1,0)</f>
        <v>0</v>
      </c>
      <c r="AD44" s="127">
        <f ca="1">OFFSET('Trail-4'!$CK$1,$AE44-1,0)</f>
        <v>0</v>
      </c>
      <c r="AE44" s="127">
        <f>IF(AB$7=0,1,MATCH($AN44,'Trail-4'!$CJ$1:$CJ$128,0))</f>
        <v>1</v>
      </c>
      <c r="AF44" s="134" t="str">
        <f ca="1">IF(AD44=0,"",OFFSET('Trail-4'!$B$1,$AE44-1,0))</f>
        <v/>
      </c>
      <c r="AG44" s="135">
        <f ca="1">OFFSET('Trail-5'!$J$1,$AJ44-1,0)</f>
        <v>0</v>
      </c>
      <c r="AH44" s="129">
        <f ca="1">OFFSET('Trail-5'!$K$1,$AJ44-1,0)</f>
        <v>0</v>
      </c>
      <c r="AI44" s="127">
        <f ca="1">OFFSET('Trail-5'!$CK$1,$AJ44-1,0)</f>
        <v>0</v>
      </c>
      <c r="AJ44" s="127">
        <f>IF(AG$7=0,1,MATCH($AN44,'Trail-5'!$CJ$1:$CJ$128,0))</f>
        <v>1</v>
      </c>
      <c r="AK44" s="134" t="str">
        <f ca="1">IF(AI44=0,"",OFFSET('Trail-5'!$B$1,$AJ44-1,0))</f>
        <v/>
      </c>
      <c r="AL44" s="22"/>
      <c r="AN44" s="39">
        <v>36</v>
      </c>
      <c r="AO44" s="16">
        <f t="shared" ca="1" si="10"/>
        <v>0</v>
      </c>
      <c r="AP44" s="51">
        <f t="shared" ca="1" si="4"/>
        <v>0</v>
      </c>
      <c r="AQ44" s="51">
        <f t="shared" ca="1" si="4"/>
        <v>0</v>
      </c>
      <c r="AR44" s="51">
        <f t="shared" ca="1" si="4"/>
        <v>0</v>
      </c>
    </row>
    <row r="45" spans="2:44" ht="12" customHeight="1" x14ac:dyDescent="0.2">
      <c r="B45" s="126">
        <f t="shared" ca="1" si="0"/>
        <v>1</v>
      </c>
      <c r="C45" s="126" t="str">
        <f t="shared" ca="1" si="5"/>
        <v/>
      </c>
      <c r="D45" s="126" t="str">
        <f t="shared" ca="1" si="6"/>
        <v/>
      </c>
      <c r="E45" s="126" t="str">
        <f t="shared" ca="1" si="7"/>
        <v/>
      </c>
      <c r="F45" s="127" t="str">
        <f ca="1">OFFSET(prihlasky!$H$1,AN45,0)</f>
        <v/>
      </c>
      <c r="G45" s="127" t="str">
        <f ca="1">IF(OFFSET(prihlasky!$B$1,AN45,0)="","",(OFFSET(prihlasky!$B$1,AN45,0)))</f>
        <v/>
      </c>
      <c r="H45" s="127">
        <f ca="1">OFFSET(prihlasky!$I$1,AN45,0)</f>
        <v>0</v>
      </c>
      <c r="I45" s="127">
        <f ca="1">OFFSET(prihlasky!$A$1,AN45,0)</f>
        <v>0</v>
      </c>
      <c r="J45" s="126">
        <f t="shared" ca="1" si="8"/>
        <v>0</v>
      </c>
      <c r="K45" s="126">
        <f t="shared" ca="1" si="9"/>
        <v>0</v>
      </c>
      <c r="L45" s="139"/>
      <c r="M45" s="135">
        <f ca="1">OFFSET('Trail-1'!$J$1,$P45-1,0)</f>
        <v>0</v>
      </c>
      <c r="N45" s="129">
        <f ca="1">OFFSET('Trail-1'!$K$1,$P45-1,0)</f>
        <v>0</v>
      </c>
      <c r="O45" s="127">
        <f ca="1">OFFSET('Trail-1'!$CK$1,$P45-1,0)</f>
        <v>0</v>
      </c>
      <c r="P45" s="127">
        <f>IF(M$7=0,1,MATCH($AN45,'Trail-1'!$CJ$1:$CJ$128,0))</f>
        <v>45</v>
      </c>
      <c r="Q45" s="134" t="str">
        <f ca="1">IF(O45=0,"",OFFSET('Trail-1'!$B$1,$P45-1,0))</f>
        <v/>
      </c>
      <c r="R45" s="135">
        <f ca="1">OFFSET('Trail-2'!$J$1,$U45-1,0)</f>
        <v>0</v>
      </c>
      <c r="S45" s="129">
        <f ca="1">OFFSET('Trail-2'!$K$1,$U45-1,0)</f>
        <v>0</v>
      </c>
      <c r="T45" s="127">
        <f ca="1">OFFSET('Trail-2'!$CK$1,$U45-1,0)</f>
        <v>0</v>
      </c>
      <c r="U45" s="127">
        <f>IF(R$7=0,1,MATCH($AN45,'Trail-2'!$CJ$1:$CJ$128,0))</f>
        <v>1</v>
      </c>
      <c r="V45" s="134" t="str">
        <f ca="1">IF(T45=0,"",OFFSET('Trail-2'!$B$1,$U45-1,0))</f>
        <v/>
      </c>
      <c r="W45" s="135">
        <f ca="1">OFFSET('Trail-3'!$J$1,$Z45-1,0)</f>
        <v>0</v>
      </c>
      <c r="X45" s="129">
        <f ca="1">OFFSET('Trail-3'!$K$1,$Z45-1,0)</f>
        <v>0</v>
      </c>
      <c r="Y45" s="127">
        <f ca="1">OFFSET('Trail-3'!$CK$1,$Z45-1,0)</f>
        <v>0</v>
      </c>
      <c r="Z45" s="127">
        <f>IF(W$7=0,1,MATCH($AN45,'Trail-3'!$CJ$1:$CJ$128,0))</f>
        <v>1</v>
      </c>
      <c r="AA45" s="134" t="str">
        <f ca="1">IF(Y45=0,"",OFFSET('Trail-3'!$B$1,$Z45-1,0))</f>
        <v/>
      </c>
      <c r="AB45" s="135">
        <f ca="1">OFFSET('Trail-4'!$J$1,$AE45-1,0)</f>
        <v>0</v>
      </c>
      <c r="AC45" s="129">
        <f ca="1">OFFSET('Trail-4'!$K$1,$AE45-1,0)</f>
        <v>0</v>
      </c>
      <c r="AD45" s="127">
        <f ca="1">OFFSET('Trail-4'!$CK$1,$AE45-1,0)</f>
        <v>0</v>
      </c>
      <c r="AE45" s="127">
        <f>IF(AB$7=0,1,MATCH($AN45,'Trail-4'!$CJ$1:$CJ$128,0))</f>
        <v>1</v>
      </c>
      <c r="AF45" s="134" t="str">
        <f ca="1">IF(AD45=0,"",OFFSET('Trail-4'!$B$1,$AE45-1,0))</f>
        <v/>
      </c>
      <c r="AG45" s="135">
        <f ca="1">OFFSET('Trail-5'!$J$1,$AJ45-1,0)</f>
        <v>0</v>
      </c>
      <c r="AH45" s="129">
        <f ca="1">OFFSET('Trail-5'!$K$1,$AJ45-1,0)</f>
        <v>0</v>
      </c>
      <c r="AI45" s="127">
        <f ca="1">OFFSET('Trail-5'!$CK$1,$AJ45-1,0)</f>
        <v>0</v>
      </c>
      <c r="AJ45" s="127">
        <f>IF(AG$7=0,1,MATCH($AN45,'Trail-5'!$CJ$1:$CJ$128,0))</f>
        <v>1</v>
      </c>
      <c r="AK45" s="134" t="str">
        <f ca="1">IF(AI45=0,"",OFFSET('Trail-5'!$B$1,$AJ45-1,0))</f>
        <v/>
      </c>
      <c r="AL45" s="22"/>
      <c r="AN45" s="39">
        <v>37</v>
      </c>
      <c r="AO45" s="16">
        <f t="shared" ca="1" si="10"/>
        <v>0</v>
      </c>
      <c r="AP45" s="51">
        <f t="shared" ca="1" si="4"/>
        <v>0</v>
      </c>
      <c r="AQ45" s="51">
        <f t="shared" ca="1" si="4"/>
        <v>0</v>
      </c>
      <c r="AR45" s="51">
        <f t="shared" ca="1" si="4"/>
        <v>0</v>
      </c>
    </row>
    <row r="46" spans="2:44" ht="12" customHeight="1" x14ac:dyDescent="0.2">
      <c r="B46" s="126">
        <f t="shared" ca="1" si="0"/>
        <v>1</v>
      </c>
      <c r="C46" s="126" t="str">
        <f t="shared" ca="1" si="5"/>
        <v/>
      </c>
      <c r="D46" s="126" t="str">
        <f t="shared" ca="1" si="6"/>
        <v/>
      </c>
      <c r="E46" s="126" t="str">
        <f t="shared" ca="1" si="7"/>
        <v/>
      </c>
      <c r="F46" s="127" t="str">
        <f ca="1">OFFSET(prihlasky!$H$1,AN46,0)</f>
        <v/>
      </c>
      <c r="G46" s="127" t="str">
        <f ca="1">IF(OFFSET(prihlasky!$B$1,AN46,0)="","",(OFFSET(prihlasky!$B$1,AN46,0)))</f>
        <v/>
      </c>
      <c r="H46" s="127">
        <f ca="1">OFFSET(prihlasky!$I$1,AN46,0)</f>
        <v>0</v>
      </c>
      <c r="I46" s="127">
        <f ca="1">OFFSET(prihlasky!$A$1,AN46,0)</f>
        <v>0</v>
      </c>
      <c r="J46" s="126">
        <f t="shared" ca="1" si="8"/>
        <v>0</v>
      </c>
      <c r="K46" s="126">
        <f t="shared" ca="1" si="9"/>
        <v>0</v>
      </c>
      <c r="L46" s="139"/>
      <c r="M46" s="135">
        <f ca="1">OFFSET('Trail-1'!$J$1,$P46-1,0)</f>
        <v>0</v>
      </c>
      <c r="N46" s="129">
        <f ca="1">OFFSET('Trail-1'!$K$1,$P46-1,0)</f>
        <v>0</v>
      </c>
      <c r="O46" s="127">
        <f ca="1">OFFSET('Trail-1'!$CK$1,$P46-1,0)</f>
        <v>0</v>
      </c>
      <c r="P46" s="127">
        <f>IF(M$7=0,1,MATCH($AN46,'Trail-1'!$CJ$1:$CJ$128,0))</f>
        <v>46</v>
      </c>
      <c r="Q46" s="134" t="str">
        <f ca="1">IF(O46=0,"",OFFSET('Trail-1'!$B$1,$P46-1,0))</f>
        <v/>
      </c>
      <c r="R46" s="135">
        <f ca="1">OFFSET('Trail-2'!$J$1,$U46-1,0)</f>
        <v>0</v>
      </c>
      <c r="S46" s="129">
        <f ca="1">OFFSET('Trail-2'!$K$1,$U46-1,0)</f>
        <v>0</v>
      </c>
      <c r="T46" s="127">
        <f ca="1">OFFSET('Trail-2'!$CK$1,$U46-1,0)</f>
        <v>0</v>
      </c>
      <c r="U46" s="127">
        <f>IF(R$7=0,1,MATCH($AN46,'Trail-2'!$CJ$1:$CJ$128,0))</f>
        <v>1</v>
      </c>
      <c r="V46" s="134" t="str">
        <f ca="1">IF(T46=0,"",OFFSET('Trail-2'!$B$1,$U46-1,0))</f>
        <v/>
      </c>
      <c r="W46" s="135">
        <f ca="1">OFFSET('Trail-3'!$J$1,$Z46-1,0)</f>
        <v>0</v>
      </c>
      <c r="X46" s="129">
        <f ca="1">OFFSET('Trail-3'!$K$1,$Z46-1,0)</f>
        <v>0</v>
      </c>
      <c r="Y46" s="127">
        <f ca="1">OFFSET('Trail-3'!$CK$1,$Z46-1,0)</f>
        <v>0</v>
      </c>
      <c r="Z46" s="127">
        <f>IF(W$7=0,1,MATCH($AN46,'Trail-3'!$CJ$1:$CJ$128,0))</f>
        <v>1</v>
      </c>
      <c r="AA46" s="134" t="str">
        <f ca="1">IF(Y46=0,"",OFFSET('Trail-3'!$B$1,$Z46-1,0))</f>
        <v/>
      </c>
      <c r="AB46" s="135">
        <f ca="1">OFFSET('Trail-4'!$J$1,$AE46-1,0)</f>
        <v>0</v>
      </c>
      <c r="AC46" s="129">
        <f ca="1">OFFSET('Trail-4'!$K$1,$AE46-1,0)</f>
        <v>0</v>
      </c>
      <c r="AD46" s="127">
        <f ca="1">OFFSET('Trail-4'!$CK$1,$AE46-1,0)</f>
        <v>0</v>
      </c>
      <c r="AE46" s="127">
        <f>IF(AB$7=0,1,MATCH($AN46,'Trail-4'!$CJ$1:$CJ$128,0))</f>
        <v>1</v>
      </c>
      <c r="AF46" s="134" t="str">
        <f ca="1">IF(AD46=0,"",OFFSET('Trail-4'!$B$1,$AE46-1,0))</f>
        <v/>
      </c>
      <c r="AG46" s="135">
        <f ca="1">OFFSET('Trail-5'!$J$1,$AJ46-1,0)</f>
        <v>0</v>
      </c>
      <c r="AH46" s="129">
        <f ca="1">OFFSET('Trail-5'!$K$1,$AJ46-1,0)</f>
        <v>0</v>
      </c>
      <c r="AI46" s="127">
        <f ca="1">OFFSET('Trail-5'!$CK$1,$AJ46-1,0)</f>
        <v>0</v>
      </c>
      <c r="AJ46" s="127">
        <f>IF(AG$7=0,1,MATCH($AN46,'Trail-5'!$CJ$1:$CJ$128,0))</f>
        <v>1</v>
      </c>
      <c r="AK46" s="134" t="str">
        <f ca="1">IF(AI46=0,"",OFFSET('Trail-5'!$B$1,$AJ46-1,0))</f>
        <v/>
      </c>
      <c r="AL46" s="22"/>
      <c r="AN46" s="39">
        <v>38</v>
      </c>
      <c r="AO46" s="16">
        <f t="shared" ca="1" si="10"/>
        <v>0</v>
      </c>
      <c r="AP46" s="51">
        <f t="shared" ca="1" si="4"/>
        <v>0</v>
      </c>
      <c r="AQ46" s="51">
        <f t="shared" ca="1" si="4"/>
        <v>0</v>
      </c>
      <c r="AR46" s="51">
        <f t="shared" ca="1" si="4"/>
        <v>0</v>
      </c>
    </row>
    <row r="47" spans="2:44" ht="12" customHeight="1" x14ac:dyDescent="0.2">
      <c r="B47" s="126">
        <f t="shared" ca="1" si="0"/>
        <v>1</v>
      </c>
      <c r="C47" s="126" t="str">
        <f t="shared" ca="1" si="5"/>
        <v/>
      </c>
      <c r="D47" s="126" t="str">
        <f t="shared" ca="1" si="6"/>
        <v/>
      </c>
      <c r="E47" s="126" t="str">
        <f t="shared" ca="1" si="7"/>
        <v/>
      </c>
      <c r="F47" s="127" t="str">
        <f ca="1">OFFSET(prihlasky!$H$1,AN47,0)</f>
        <v/>
      </c>
      <c r="G47" s="127" t="str">
        <f ca="1">IF(OFFSET(prihlasky!$B$1,AN47,0)="","",(OFFSET(prihlasky!$B$1,AN47,0)))</f>
        <v/>
      </c>
      <c r="H47" s="127">
        <f ca="1">OFFSET(prihlasky!$I$1,AN47,0)</f>
        <v>0</v>
      </c>
      <c r="I47" s="127">
        <f ca="1">OFFSET(prihlasky!$A$1,AN47,0)</f>
        <v>0</v>
      </c>
      <c r="J47" s="126">
        <f t="shared" ca="1" si="8"/>
        <v>0</v>
      </c>
      <c r="K47" s="126">
        <f t="shared" ca="1" si="9"/>
        <v>0</v>
      </c>
      <c r="L47" s="139"/>
      <c r="M47" s="135">
        <f ca="1">OFFSET('Trail-1'!$J$1,$P47-1,0)</f>
        <v>0</v>
      </c>
      <c r="N47" s="129">
        <f ca="1">OFFSET('Trail-1'!$K$1,$P47-1,0)</f>
        <v>0</v>
      </c>
      <c r="O47" s="127">
        <f ca="1">OFFSET('Trail-1'!$CK$1,$P47-1,0)</f>
        <v>0</v>
      </c>
      <c r="P47" s="127">
        <f>IF(M$7=0,1,MATCH($AN47,'Trail-1'!$CJ$1:$CJ$128,0))</f>
        <v>47</v>
      </c>
      <c r="Q47" s="134" t="str">
        <f ca="1">IF(O47=0,"",OFFSET('Trail-1'!$B$1,$P47-1,0))</f>
        <v/>
      </c>
      <c r="R47" s="135">
        <f ca="1">OFFSET('Trail-2'!$J$1,$U47-1,0)</f>
        <v>0</v>
      </c>
      <c r="S47" s="129">
        <f ca="1">OFFSET('Trail-2'!$K$1,$U47-1,0)</f>
        <v>0</v>
      </c>
      <c r="T47" s="127">
        <f ca="1">OFFSET('Trail-2'!$CK$1,$U47-1,0)</f>
        <v>0</v>
      </c>
      <c r="U47" s="127">
        <f>IF(R$7=0,1,MATCH($AN47,'Trail-2'!$CJ$1:$CJ$128,0))</f>
        <v>1</v>
      </c>
      <c r="V47" s="134" t="str">
        <f ca="1">IF(T47=0,"",OFFSET('Trail-2'!$B$1,$U47-1,0))</f>
        <v/>
      </c>
      <c r="W47" s="135">
        <f ca="1">OFFSET('Trail-3'!$J$1,$Z47-1,0)</f>
        <v>0</v>
      </c>
      <c r="X47" s="129">
        <f ca="1">OFFSET('Trail-3'!$K$1,$Z47-1,0)</f>
        <v>0</v>
      </c>
      <c r="Y47" s="127">
        <f ca="1">OFFSET('Trail-3'!$CK$1,$Z47-1,0)</f>
        <v>0</v>
      </c>
      <c r="Z47" s="127">
        <f>IF(W$7=0,1,MATCH($AN47,'Trail-3'!$CJ$1:$CJ$128,0))</f>
        <v>1</v>
      </c>
      <c r="AA47" s="134" t="str">
        <f ca="1">IF(Y47=0,"",OFFSET('Trail-3'!$B$1,$Z47-1,0))</f>
        <v/>
      </c>
      <c r="AB47" s="135">
        <f ca="1">OFFSET('Trail-4'!$J$1,$AE47-1,0)</f>
        <v>0</v>
      </c>
      <c r="AC47" s="129">
        <f ca="1">OFFSET('Trail-4'!$K$1,$AE47-1,0)</f>
        <v>0</v>
      </c>
      <c r="AD47" s="127">
        <f ca="1">OFFSET('Trail-4'!$CK$1,$AE47-1,0)</f>
        <v>0</v>
      </c>
      <c r="AE47" s="127">
        <f>IF(AB$7=0,1,MATCH($AN47,'Trail-4'!$CJ$1:$CJ$128,0))</f>
        <v>1</v>
      </c>
      <c r="AF47" s="134" t="str">
        <f ca="1">IF(AD47=0,"",OFFSET('Trail-4'!$B$1,$AE47-1,0))</f>
        <v/>
      </c>
      <c r="AG47" s="135">
        <f ca="1">OFFSET('Trail-5'!$J$1,$AJ47-1,0)</f>
        <v>0</v>
      </c>
      <c r="AH47" s="129">
        <f ca="1">OFFSET('Trail-5'!$K$1,$AJ47-1,0)</f>
        <v>0</v>
      </c>
      <c r="AI47" s="127">
        <f ca="1">OFFSET('Trail-5'!$CK$1,$AJ47-1,0)</f>
        <v>0</v>
      </c>
      <c r="AJ47" s="127">
        <f>IF(AG$7=0,1,MATCH($AN47,'Trail-5'!$CJ$1:$CJ$128,0))</f>
        <v>1</v>
      </c>
      <c r="AK47" s="134" t="str">
        <f ca="1">IF(AI47=0,"",OFFSET('Trail-5'!$B$1,$AJ47-1,0))</f>
        <v/>
      </c>
      <c r="AL47" s="22"/>
      <c r="AN47" s="39">
        <v>39</v>
      </c>
      <c r="AO47" s="16">
        <f t="shared" ca="1" si="10"/>
        <v>0</v>
      </c>
      <c r="AP47" s="51">
        <f t="shared" ca="1" si="4"/>
        <v>0</v>
      </c>
      <c r="AQ47" s="51">
        <f t="shared" ca="1" si="4"/>
        <v>0</v>
      </c>
      <c r="AR47" s="51">
        <f t="shared" ca="1" si="4"/>
        <v>0</v>
      </c>
    </row>
    <row r="48" spans="2:44" ht="12" customHeight="1" x14ac:dyDescent="0.2">
      <c r="B48" s="126">
        <f t="shared" ca="1" si="0"/>
        <v>1</v>
      </c>
      <c r="C48" s="126" t="str">
        <f t="shared" ca="1" si="5"/>
        <v/>
      </c>
      <c r="D48" s="126" t="str">
        <f t="shared" ca="1" si="6"/>
        <v/>
      </c>
      <c r="E48" s="126" t="str">
        <f t="shared" ca="1" si="7"/>
        <v/>
      </c>
      <c r="F48" s="127" t="str">
        <f ca="1">OFFSET(prihlasky!$H$1,AN48,0)</f>
        <v/>
      </c>
      <c r="G48" s="127" t="str">
        <f ca="1">IF(OFFSET(prihlasky!$B$1,AN48,0)="","",(OFFSET(prihlasky!$B$1,AN48,0)))</f>
        <v/>
      </c>
      <c r="H48" s="127">
        <f ca="1">OFFSET(prihlasky!$I$1,AN48,0)</f>
        <v>0</v>
      </c>
      <c r="I48" s="127">
        <f ca="1">OFFSET(prihlasky!$A$1,AN48,0)</f>
        <v>0</v>
      </c>
      <c r="J48" s="126">
        <f t="shared" ca="1" si="8"/>
        <v>0</v>
      </c>
      <c r="K48" s="126">
        <f t="shared" ca="1" si="9"/>
        <v>0</v>
      </c>
      <c r="L48" s="139"/>
      <c r="M48" s="135">
        <f ca="1">OFFSET('Trail-1'!$J$1,$P48-1,0)</f>
        <v>0</v>
      </c>
      <c r="N48" s="129">
        <f ca="1">OFFSET('Trail-1'!$K$1,$P48-1,0)</f>
        <v>0</v>
      </c>
      <c r="O48" s="127">
        <f ca="1">OFFSET('Trail-1'!$CK$1,$P48-1,0)</f>
        <v>0</v>
      </c>
      <c r="P48" s="127">
        <f>IF(M$7=0,1,MATCH($AN48,'Trail-1'!$CJ$1:$CJ$128,0))</f>
        <v>48</v>
      </c>
      <c r="Q48" s="134" t="str">
        <f ca="1">IF(O48=0,"",OFFSET('Trail-1'!$B$1,$P48-1,0))</f>
        <v/>
      </c>
      <c r="R48" s="135">
        <f ca="1">OFFSET('Trail-2'!$J$1,$U48-1,0)</f>
        <v>0</v>
      </c>
      <c r="S48" s="129">
        <f ca="1">OFFSET('Trail-2'!$K$1,$U48-1,0)</f>
        <v>0</v>
      </c>
      <c r="T48" s="127">
        <f ca="1">OFFSET('Trail-2'!$CK$1,$U48-1,0)</f>
        <v>0</v>
      </c>
      <c r="U48" s="127">
        <f>IF(R$7=0,1,MATCH($AN48,'Trail-2'!$CJ$1:$CJ$128,0))</f>
        <v>1</v>
      </c>
      <c r="V48" s="134" t="str">
        <f ca="1">IF(T48=0,"",OFFSET('Trail-2'!$B$1,$U48-1,0))</f>
        <v/>
      </c>
      <c r="W48" s="135">
        <f ca="1">OFFSET('Trail-3'!$J$1,$Z48-1,0)</f>
        <v>0</v>
      </c>
      <c r="X48" s="129">
        <f ca="1">OFFSET('Trail-3'!$K$1,$Z48-1,0)</f>
        <v>0</v>
      </c>
      <c r="Y48" s="127">
        <f ca="1">OFFSET('Trail-3'!$CK$1,$Z48-1,0)</f>
        <v>0</v>
      </c>
      <c r="Z48" s="127">
        <f>IF(W$7=0,1,MATCH($AN48,'Trail-3'!$CJ$1:$CJ$128,0))</f>
        <v>1</v>
      </c>
      <c r="AA48" s="134" t="str">
        <f ca="1">IF(Y48=0,"",OFFSET('Trail-3'!$B$1,$Z48-1,0))</f>
        <v/>
      </c>
      <c r="AB48" s="135">
        <f ca="1">OFFSET('Trail-4'!$J$1,$AE48-1,0)</f>
        <v>0</v>
      </c>
      <c r="AC48" s="129">
        <f ca="1">OFFSET('Trail-4'!$K$1,$AE48-1,0)</f>
        <v>0</v>
      </c>
      <c r="AD48" s="127">
        <f ca="1">OFFSET('Trail-4'!$CK$1,$AE48-1,0)</f>
        <v>0</v>
      </c>
      <c r="AE48" s="127">
        <f>IF(AB$7=0,1,MATCH($AN48,'Trail-4'!$CJ$1:$CJ$128,0))</f>
        <v>1</v>
      </c>
      <c r="AF48" s="134" t="str">
        <f ca="1">IF(AD48=0,"",OFFSET('Trail-4'!$B$1,$AE48-1,0))</f>
        <v/>
      </c>
      <c r="AG48" s="135">
        <f ca="1">OFFSET('Trail-5'!$J$1,$AJ48-1,0)</f>
        <v>0</v>
      </c>
      <c r="AH48" s="129">
        <f ca="1">OFFSET('Trail-5'!$K$1,$AJ48-1,0)</f>
        <v>0</v>
      </c>
      <c r="AI48" s="127">
        <f ca="1">OFFSET('Trail-5'!$CK$1,$AJ48-1,0)</f>
        <v>0</v>
      </c>
      <c r="AJ48" s="127">
        <f>IF(AG$7=0,1,MATCH($AN48,'Trail-5'!$CJ$1:$CJ$128,0))</f>
        <v>1</v>
      </c>
      <c r="AK48" s="134" t="str">
        <f ca="1">IF(AI48=0,"",OFFSET('Trail-5'!$B$1,$AJ48-1,0))</f>
        <v/>
      </c>
      <c r="AL48" s="22"/>
      <c r="AN48" s="39">
        <v>40</v>
      </c>
      <c r="AO48" s="16">
        <f t="shared" ca="1" si="10"/>
        <v>0</v>
      </c>
      <c r="AP48" s="51">
        <f t="shared" ca="1" si="4"/>
        <v>0</v>
      </c>
      <c r="AQ48" s="51">
        <f t="shared" ca="1" si="4"/>
        <v>0</v>
      </c>
      <c r="AR48" s="51">
        <f t="shared" ca="1" si="4"/>
        <v>0</v>
      </c>
    </row>
    <row r="49" spans="2:44" ht="12" customHeight="1" x14ac:dyDescent="0.2">
      <c r="B49" s="126">
        <f t="shared" ca="1" si="0"/>
        <v>1</v>
      </c>
      <c r="C49" s="126" t="str">
        <f t="shared" ca="1" si="5"/>
        <v/>
      </c>
      <c r="D49" s="126" t="str">
        <f t="shared" ca="1" si="6"/>
        <v/>
      </c>
      <c r="E49" s="126" t="str">
        <f t="shared" ca="1" si="7"/>
        <v/>
      </c>
      <c r="F49" s="127" t="str">
        <f ca="1">OFFSET(prihlasky!$H$1,AN49,0)</f>
        <v/>
      </c>
      <c r="G49" s="127" t="str">
        <f ca="1">IF(OFFSET(prihlasky!$B$1,AN49,0)="","",(OFFSET(prihlasky!$B$1,AN49,0)))</f>
        <v/>
      </c>
      <c r="H49" s="127">
        <f ca="1">OFFSET(prihlasky!$I$1,AN49,0)</f>
        <v>0</v>
      </c>
      <c r="I49" s="127">
        <f ca="1">OFFSET(prihlasky!$A$1,AN49,0)</f>
        <v>0</v>
      </c>
      <c r="J49" s="126">
        <f t="shared" ca="1" si="8"/>
        <v>0</v>
      </c>
      <c r="K49" s="126">
        <f t="shared" ca="1" si="9"/>
        <v>0</v>
      </c>
      <c r="L49" s="139"/>
      <c r="M49" s="135">
        <f ca="1">OFFSET('Trail-1'!$J$1,$P49-1,0)</f>
        <v>0</v>
      </c>
      <c r="N49" s="129">
        <f ca="1">OFFSET('Trail-1'!$K$1,$P49-1,0)</f>
        <v>0</v>
      </c>
      <c r="O49" s="127">
        <f ca="1">OFFSET('Trail-1'!$CK$1,$P49-1,0)</f>
        <v>0</v>
      </c>
      <c r="P49" s="127">
        <f>IF(M$7=0,1,MATCH($AN49,'Trail-1'!$CJ$1:$CJ$128,0))</f>
        <v>49</v>
      </c>
      <c r="Q49" s="134" t="str">
        <f ca="1">IF(O49=0,"",OFFSET('Trail-1'!$B$1,$P49-1,0))</f>
        <v/>
      </c>
      <c r="R49" s="135">
        <f ca="1">OFFSET('Trail-2'!$J$1,$U49-1,0)</f>
        <v>0</v>
      </c>
      <c r="S49" s="129">
        <f ca="1">OFFSET('Trail-2'!$K$1,$U49-1,0)</f>
        <v>0</v>
      </c>
      <c r="T49" s="127">
        <f ca="1">OFFSET('Trail-2'!$CK$1,$U49-1,0)</f>
        <v>0</v>
      </c>
      <c r="U49" s="127">
        <f>IF(R$7=0,1,MATCH($AN49,'Trail-2'!$CJ$1:$CJ$128,0))</f>
        <v>1</v>
      </c>
      <c r="V49" s="134" t="str">
        <f ca="1">IF(T49=0,"",OFFSET('Trail-2'!$B$1,$U49-1,0))</f>
        <v/>
      </c>
      <c r="W49" s="135">
        <f ca="1">OFFSET('Trail-3'!$J$1,$Z49-1,0)</f>
        <v>0</v>
      </c>
      <c r="X49" s="129">
        <f ca="1">OFFSET('Trail-3'!$K$1,$Z49-1,0)</f>
        <v>0</v>
      </c>
      <c r="Y49" s="127">
        <f ca="1">OFFSET('Trail-3'!$CK$1,$Z49-1,0)</f>
        <v>0</v>
      </c>
      <c r="Z49" s="127">
        <f>IF(W$7=0,1,MATCH($AN49,'Trail-3'!$CJ$1:$CJ$128,0))</f>
        <v>1</v>
      </c>
      <c r="AA49" s="134" t="str">
        <f ca="1">IF(Y49=0,"",OFFSET('Trail-3'!$B$1,$Z49-1,0))</f>
        <v/>
      </c>
      <c r="AB49" s="135">
        <f ca="1">OFFSET('Trail-4'!$J$1,$AE49-1,0)</f>
        <v>0</v>
      </c>
      <c r="AC49" s="129">
        <f ca="1">OFFSET('Trail-4'!$K$1,$AE49-1,0)</f>
        <v>0</v>
      </c>
      <c r="AD49" s="127">
        <f ca="1">OFFSET('Trail-4'!$CK$1,$AE49-1,0)</f>
        <v>0</v>
      </c>
      <c r="AE49" s="127">
        <f>IF(AB$7=0,1,MATCH($AN49,'Trail-4'!$CJ$1:$CJ$128,0))</f>
        <v>1</v>
      </c>
      <c r="AF49" s="134" t="str">
        <f ca="1">IF(AD49=0,"",OFFSET('Trail-4'!$B$1,$AE49-1,0))</f>
        <v/>
      </c>
      <c r="AG49" s="135">
        <f ca="1">OFFSET('Trail-5'!$J$1,$AJ49-1,0)</f>
        <v>0</v>
      </c>
      <c r="AH49" s="129">
        <f ca="1">OFFSET('Trail-5'!$K$1,$AJ49-1,0)</f>
        <v>0</v>
      </c>
      <c r="AI49" s="127">
        <f ca="1">OFFSET('Trail-5'!$CK$1,$AJ49-1,0)</f>
        <v>0</v>
      </c>
      <c r="AJ49" s="127">
        <f>IF(AG$7=0,1,MATCH($AN49,'Trail-5'!$CJ$1:$CJ$128,0))</f>
        <v>1</v>
      </c>
      <c r="AK49" s="134" t="str">
        <f ca="1">IF(AI49=0,"",OFFSET('Trail-5'!$B$1,$AJ49-1,0))</f>
        <v/>
      </c>
      <c r="AL49" s="22"/>
      <c r="AN49" s="39">
        <v>41</v>
      </c>
      <c r="AO49" s="16">
        <f t="shared" ca="1" si="10"/>
        <v>0</v>
      </c>
      <c r="AP49" s="51">
        <f t="shared" ca="1" si="4"/>
        <v>0</v>
      </c>
      <c r="AQ49" s="51">
        <f t="shared" ca="1" si="4"/>
        <v>0</v>
      </c>
      <c r="AR49" s="51">
        <f t="shared" ca="1" si="4"/>
        <v>0</v>
      </c>
    </row>
    <row r="50" spans="2:44" ht="12" customHeight="1" x14ac:dyDescent="0.2">
      <c r="B50" s="126">
        <f t="shared" ca="1" si="0"/>
        <v>1</v>
      </c>
      <c r="C50" s="126" t="str">
        <f t="shared" ca="1" si="5"/>
        <v/>
      </c>
      <c r="D50" s="126" t="str">
        <f t="shared" ca="1" si="6"/>
        <v/>
      </c>
      <c r="E50" s="126" t="str">
        <f t="shared" ca="1" si="7"/>
        <v/>
      </c>
      <c r="F50" s="127" t="str">
        <f ca="1">OFFSET(prihlasky!$H$1,AN50,0)</f>
        <v/>
      </c>
      <c r="G50" s="127" t="str">
        <f ca="1">IF(OFFSET(prihlasky!$B$1,AN50,0)="","",(OFFSET(prihlasky!$B$1,AN50,0)))</f>
        <v/>
      </c>
      <c r="H50" s="127">
        <f ca="1">OFFSET(prihlasky!$I$1,AN50,0)</f>
        <v>0</v>
      </c>
      <c r="I50" s="127">
        <f ca="1">OFFSET(prihlasky!$A$1,AN50,0)</f>
        <v>0</v>
      </c>
      <c r="J50" s="126">
        <f t="shared" ca="1" si="8"/>
        <v>0</v>
      </c>
      <c r="K50" s="126">
        <f t="shared" ca="1" si="9"/>
        <v>0</v>
      </c>
      <c r="L50" s="139"/>
      <c r="M50" s="135">
        <f ca="1">OFFSET('Trail-1'!$J$1,$P50-1,0)</f>
        <v>0</v>
      </c>
      <c r="N50" s="129">
        <f ca="1">OFFSET('Trail-1'!$K$1,$P50-1,0)</f>
        <v>0</v>
      </c>
      <c r="O50" s="127">
        <f ca="1">OFFSET('Trail-1'!$CK$1,$P50-1,0)</f>
        <v>0</v>
      </c>
      <c r="P50" s="127">
        <f>IF(M$7=0,1,MATCH($AN50,'Trail-1'!$CJ$1:$CJ$128,0))</f>
        <v>50</v>
      </c>
      <c r="Q50" s="134" t="str">
        <f ca="1">IF(O50=0,"",OFFSET('Trail-1'!$B$1,$P50-1,0))</f>
        <v/>
      </c>
      <c r="R50" s="135">
        <f ca="1">OFFSET('Trail-2'!$J$1,$U50-1,0)</f>
        <v>0</v>
      </c>
      <c r="S50" s="129">
        <f ca="1">OFFSET('Trail-2'!$K$1,$U50-1,0)</f>
        <v>0</v>
      </c>
      <c r="T50" s="127">
        <f ca="1">OFFSET('Trail-2'!$CK$1,$U50-1,0)</f>
        <v>0</v>
      </c>
      <c r="U50" s="127">
        <f>IF(R$7=0,1,MATCH($AN50,'Trail-2'!$CJ$1:$CJ$128,0))</f>
        <v>1</v>
      </c>
      <c r="V50" s="134" t="str">
        <f ca="1">IF(T50=0,"",OFFSET('Trail-2'!$B$1,$U50-1,0))</f>
        <v/>
      </c>
      <c r="W50" s="135">
        <f ca="1">OFFSET('Trail-3'!$J$1,$Z50-1,0)</f>
        <v>0</v>
      </c>
      <c r="X50" s="129">
        <f ca="1">OFFSET('Trail-3'!$K$1,$Z50-1,0)</f>
        <v>0</v>
      </c>
      <c r="Y50" s="127">
        <f ca="1">OFFSET('Trail-3'!$CK$1,$Z50-1,0)</f>
        <v>0</v>
      </c>
      <c r="Z50" s="127">
        <f>IF(W$7=0,1,MATCH($AN50,'Trail-3'!$CJ$1:$CJ$128,0))</f>
        <v>1</v>
      </c>
      <c r="AA50" s="134" t="str">
        <f ca="1">IF(Y50=0,"",OFFSET('Trail-3'!$B$1,$Z50-1,0))</f>
        <v/>
      </c>
      <c r="AB50" s="135">
        <f ca="1">OFFSET('Trail-4'!$J$1,$AE50-1,0)</f>
        <v>0</v>
      </c>
      <c r="AC50" s="129">
        <f ca="1">OFFSET('Trail-4'!$K$1,$AE50-1,0)</f>
        <v>0</v>
      </c>
      <c r="AD50" s="127">
        <f ca="1">OFFSET('Trail-4'!$CK$1,$AE50-1,0)</f>
        <v>0</v>
      </c>
      <c r="AE50" s="127">
        <f>IF(AB$7=0,1,MATCH($AN50,'Trail-4'!$CJ$1:$CJ$128,0))</f>
        <v>1</v>
      </c>
      <c r="AF50" s="134" t="str">
        <f ca="1">IF(AD50=0,"",OFFSET('Trail-4'!$B$1,$AE50-1,0))</f>
        <v/>
      </c>
      <c r="AG50" s="135">
        <f ca="1">OFFSET('Trail-5'!$J$1,$AJ50-1,0)</f>
        <v>0</v>
      </c>
      <c r="AH50" s="129">
        <f ca="1">OFFSET('Trail-5'!$K$1,$AJ50-1,0)</f>
        <v>0</v>
      </c>
      <c r="AI50" s="127">
        <f ca="1">OFFSET('Trail-5'!$CK$1,$AJ50-1,0)</f>
        <v>0</v>
      </c>
      <c r="AJ50" s="127">
        <f>IF(AG$7=0,1,MATCH($AN50,'Trail-5'!$CJ$1:$CJ$128,0))</f>
        <v>1</v>
      </c>
      <c r="AK50" s="134" t="str">
        <f ca="1">IF(AI50=0,"",OFFSET('Trail-5'!$B$1,$AJ50-1,0))</f>
        <v/>
      </c>
      <c r="AL50" s="22"/>
      <c r="AN50" s="39">
        <v>42</v>
      </c>
      <c r="AO50" s="16">
        <f t="shared" ca="1" si="10"/>
        <v>0</v>
      </c>
      <c r="AP50" s="51">
        <f t="shared" ca="1" si="4"/>
        <v>0</v>
      </c>
      <c r="AQ50" s="51">
        <f t="shared" ca="1" si="4"/>
        <v>0</v>
      </c>
      <c r="AR50" s="51">
        <f t="shared" ca="1" si="4"/>
        <v>0</v>
      </c>
    </row>
    <row r="51" spans="2:44" ht="12" customHeight="1" x14ac:dyDescent="0.2">
      <c r="B51" s="126">
        <f t="shared" ca="1" si="0"/>
        <v>1</v>
      </c>
      <c r="C51" s="126" t="str">
        <f t="shared" ca="1" si="5"/>
        <v/>
      </c>
      <c r="D51" s="126" t="str">
        <f t="shared" ca="1" si="6"/>
        <v/>
      </c>
      <c r="E51" s="126" t="str">
        <f t="shared" ca="1" si="7"/>
        <v/>
      </c>
      <c r="F51" s="127" t="str">
        <f ca="1">OFFSET(prihlasky!$H$1,AN51,0)</f>
        <v/>
      </c>
      <c r="G51" s="127" t="str">
        <f ca="1">IF(OFFSET(prihlasky!$B$1,AN51,0)="","",(OFFSET(prihlasky!$B$1,AN51,0)))</f>
        <v/>
      </c>
      <c r="H51" s="127">
        <f ca="1">OFFSET(prihlasky!$I$1,AN51,0)</f>
        <v>0</v>
      </c>
      <c r="I51" s="127">
        <f ca="1">OFFSET(prihlasky!$A$1,AN51,0)</f>
        <v>0</v>
      </c>
      <c r="J51" s="126">
        <f t="shared" ca="1" si="8"/>
        <v>0</v>
      </c>
      <c r="K51" s="126">
        <f t="shared" ca="1" si="9"/>
        <v>0</v>
      </c>
      <c r="L51" s="139"/>
      <c r="M51" s="135">
        <f ca="1">OFFSET('Trail-1'!$J$1,$P51-1,0)</f>
        <v>0</v>
      </c>
      <c r="N51" s="129">
        <f ca="1">OFFSET('Trail-1'!$K$1,$P51-1,0)</f>
        <v>0</v>
      </c>
      <c r="O51" s="127">
        <f ca="1">OFFSET('Trail-1'!$CK$1,$P51-1,0)</f>
        <v>0</v>
      </c>
      <c r="P51" s="127">
        <f>IF(M$7=0,1,MATCH($AN51,'Trail-1'!$CJ$1:$CJ$128,0))</f>
        <v>51</v>
      </c>
      <c r="Q51" s="134" t="str">
        <f ca="1">IF(O51=0,"",OFFSET('Trail-1'!$B$1,$P51-1,0))</f>
        <v/>
      </c>
      <c r="R51" s="135">
        <f ca="1">OFFSET('Trail-2'!$J$1,$U51-1,0)</f>
        <v>0</v>
      </c>
      <c r="S51" s="129">
        <f ca="1">OFFSET('Trail-2'!$K$1,$U51-1,0)</f>
        <v>0</v>
      </c>
      <c r="T51" s="127">
        <f ca="1">OFFSET('Trail-2'!$CK$1,$U51-1,0)</f>
        <v>0</v>
      </c>
      <c r="U51" s="127">
        <f>IF(R$7=0,1,MATCH($AN51,'Trail-2'!$CJ$1:$CJ$128,0))</f>
        <v>1</v>
      </c>
      <c r="V51" s="134" t="str">
        <f ca="1">IF(T51=0,"",OFFSET('Trail-2'!$B$1,$U51-1,0))</f>
        <v/>
      </c>
      <c r="W51" s="135">
        <f ca="1">OFFSET('Trail-3'!$J$1,$Z51-1,0)</f>
        <v>0</v>
      </c>
      <c r="X51" s="129">
        <f ca="1">OFFSET('Trail-3'!$K$1,$Z51-1,0)</f>
        <v>0</v>
      </c>
      <c r="Y51" s="127">
        <f ca="1">OFFSET('Trail-3'!$CK$1,$Z51-1,0)</f>
        <v>0</v>
      </c>
      <c r="Z51" s="127">
        <f>IF(W$7=0,1,MATCH($AN51,'Trail-3'!$CJ$1:$CJ$128,0))</f>
        <v>1</v>
      </c>
      <c r="AA51" s="134" t="str">
        <f ca="1">IF(Y51=0,"",OFFSET('Trail-3'!$B$1,$Z51-1,0))</f>
        <v/>
      </c>
      <c r="AB51" s="135">
        <f ca="1">OFFSET('Trail-4'!$J$1,$AE51-1,0)</f>
        <v>0</v>
      </c>
      <c r="AC51" s="129">
        <f ca="1">OFFSET('Trail-4'!$K$1,$AE51-1,0)</f>
        <v>0</v>
      </c>
      <c r="AD51" s="127">
        <f ca="1">OFFSET('Trail-4'!$CK$1,$AE51-1,0)</f>
        <v>0</v>
      </c>
      <c r="AE51" s="127">
        <f>IF(AB$7=0,1,MATCH($AN51,'Trail-4'!$CJ$1:$CJ$128,0))</f>
        <v>1</v>
      </c>
      <c r="AF51" s="134" t="str">
        <f ca="1">IF(AD51=0,"",OFFSET('Trail-4'!$B$1,$AE51-1,0))</f>
        <v/>
      </c>
      <c r="AG51" s="135">
        <f ca="1">OFFSET('Trail-5'!$J$1,$AJ51-1,0)</f>
        <v>0</v>
      </c>
      <c r="AH51" s="129">
        <f ca="1">OFFSET('Trail-5'!$K$1,$AJ51-1,0)</f>
        <v>0</v>
      </c>
      <c r="AI51" s="127">
        <f ca="1">OFFSET('Trail-5'!$CK$1,$AJ51-1,0)</f>
        <v>0</v>
      </c>
      <c r="AJ51" s="127">
        <f>IF(AG$7=0,1,MATCH($AN51,'Trail-5'!$CJ$1:$CJ$128,0))</f>
        <v>1</v>
      </c>
      <c r="AK51" s="134" t="str">
        <f ca="1">IF(AI51=0,"",OFFSET('Trail-5'!$B$1,$AJ51-1,0))</f>
        <v/>
      </c>
      <c r="AL51" s="22"/>
      <c r="AN51" s="39">
        <v>43</v>
      </c>
      <c r="AO51" s="16">
        <f t="shared" ca="1" si="10"/>
        <v>0</v>
      </c>
      <c r="AP51" s="51">
        <f t="shared" ca="1" si="4"/>
        <v>0</v>
      </c>
      <c r="AQ51" s="51">
        <f t="shared" ca="1" si="4"/>
        <v>0</v>
      </c>
      <c r="AR51" s="51">
        <f t="shared" ca="1" si="4"/>
        <v>0</v>
      </c>
    </row>
    <row r="52" spans="2:44" ht="12" customHeight="1" x14ac:dyDescent="0.2">
      <c r="B52" s="126">
        <f t="shared" ca="1" si="0"/>
        <v>1</v>
      </c>
      <c r="C52" s="126" t="str">
        <f t="shared" ca="1" si="5"/>
        <v/>
      </c>
      <c r="D52" s="126" t="str">
        <f t="shared" ca="1" si="6"/>
        <v/>
      </c>
      <c r="E52" s="126" t="str">
        <f t="shared" ca="1" si="7"/>
        <v/>
      </c>
      <c r="F52" s="127" t="str">
        <f ca="1">OFFSET(prihlasky!$H$1,AN52,0)</f>
        <v/>
      </c>
      <c r="G52" s="127" t="str">
        <f ca="1">IF(OFFSET(prihlasky!$B$1,AN52,0)="","",(OFFSET(prihlasky!$B$1,AN52,0)))</f>
        <v/>
      </c>
      <c r="H52" s="127">
        <f ca="1">OFFSET(prihlasky!$I$1,AN52,0)</f>
        <v>0</v>
      </c>
      <c r="I52" s="127">
        <f ca="1">OFFSET(prihlasky!$A$1,AN52,0)</f>
        <v>0</v>
      </c>
      <c r="J52" s="126">
        <f t="shared" ca="1" si="8"/>
        <v>0</v>
      </c>
      <c r="K52" s="126">
        <f t="shared" ca="1" si="9"/>
        <v>0</v>
      </c>
      <c r="L52" s="139"/>
      <c r="M52" s="135">
        <f ca="1">OFFSET('Trail-1'!$J$1,$P52-1,0)</f>
        <v>0</v>
      </c>
      <c r="N52" s="129">
        <f ca="1">OFFSET('Trail-1'!$K$1,$P52-1,0)</f>
        <v>0</v>
      </c>
      <c r="O52" s="127">
        <f ca="1">OFFSET('Trail-1'!$CK$1,$P52-1,0)</f>
        <v>0</v>
      </c>
      <c r="P52" s="127">
        <f>IF(M$7=0,1,MATCH($AN52,'Trail-1'!$CJ$1:$CJ$128,0))</f>
        <v>52</v>
      </c>
      <c r="Q52" s="134" t="str">
        <f ca="1">IF(O52=0,"",OFFSET('Trail-1'!$B$1,$P52-1,0))</f>
        <v/>
      </c>
      <c r="R52" s="135">
        <f ca="1">OFFSET('Trail-2'!$J$1,$U52-1,0)</f>
        <v>0</v>
      </c>
      <c r="S52" s="129">
        <f ca="1">OFFSET('Trail-2'!$K$1,$U52-1,0)</f>
        <v>0</v>
      </c>
      <c r="T52" s="127">
        <f ca="1">OFFSET('Trail-2'!$CK$1,$U52-1,0)</f>
        <v>0</v>
      </c>
      <c r="U52" s="127">
        <f>IF(R$7=0,1,MATCH($AN52,'Trail-2'!$CJ$1:$CJ$128,0))</f>
        <v>1</v>
      </c>
      <c r="V52" s="134" t="str">
        <f ca="1">IF(T52=0,"",OFFSET('Trail-2'!$B$1,$U52-1,0))</f>
        <v/>
      </c>
      <c r="W52" s="135">
        <f ca="1">OFFSET('Trail-3'!$J$1,$Z52-1,0)</f>
        <v>0</v>
      </c>
      <c r="X52" s="129">
        <f ca="1">OFFSET('Trail-3'!$K$1,$Z52-1,0)</f>
        <v>0</v>
      </c>
      <c r="Y52" s="127">
        <f ca="1">OFFSET('Trail-3'!$CK$1,$Z52-1,0)</f>
        <v>0</v>
      </c>
      <c r="Z52" s="127">
        <f>IF(W$7=0,1,MATCH($AN52,'Trail-3'!$CJ$1:$CJ$128,0))</f>
        <v>1</v>
      </c>
      <c r="AA52" s="134" t="str">
        <f ca="1">IF(Y52=0,"",OFFSET('Trail-3'!$B$1,$Z52-1,0))</f>
        <v/>
      </c>
      <c r="AB52" s="135">
        <f ca="1">OFFSET('Trail-4'!$J$1,$AE52-1,0)</f>
        <v>0</v>
      </c>
      <c r="AC52" s="129">
        <f ca="1">OFFSET('Trail-4'!$K$1,$AE52-1,0)</f>
        <v>0</v>
      </c>
      <c r="AD52" s="127">
        <f ca="1">OFFSET('Trail-4'!$CK$1,$AE52-1,0)</f>
        <v>0</v>
      </c>
      <c r="AE52" s="127">
        <f>IF(AB$7=0,1,MATCH($AN52,'Trail-4'!$CJ$1:$CJ$128,0))</f>
        <v>1</v>
      </c>
      <c r="AF52" s="134" t="str">
        <f ca="1">IF(AD52=0,"",OFFSET('Trail-4'!$B$1,$AE52-1,0))</f>
        <v/>
      </c>
      <c r="AG52" s="135">
        <f ca="1">OFFSET('Trail-5'!$J$1,$AJ52-1,0)</f>
        <v>0</v>
      </c>
      <c r="AH52" s="129">
        <f ca="1">OFFSET('Trail-5'!$K$1,$AJ52-1,0)</f>
        <v>0</v>
      </c>
      <c r="AI52" s="127">
        <f ca="1">OFFSET('Trail-5'!$CK$1,$AJ52-1,0)</f>
        <v>0</v>
      </c>
      <c r="AJ52" s="127">
        <f>IF(AG$7=0,1,MATCH($AN52,'Trail-5'!$CJ$1:$CJ$128,0))</f>
        <v>1</v>
      </c>
      <c r="AK52" s="134" t="str">
        <f ca="1">IF(AI52=0,"",OFFSET('Trail-5'!$B$1,$AJ52-1,0))</f>
        <v/>
      </c>
      <c r="AL52" s="22"/>
      <c r="AN52" s="39">
        <v>44</v>
      </c>
      <c r="AO52" s="16">
        <f t="shared" ca="1" si="10"/>
        <v>0</v>
      </c>
      <c r="AP52" s="51">
        <f t="shared" ca="1" si="4"/>
        <v>0</v>
      </c>
      <c r="AQ52" s="51">
        <f t="shared" ca="1" si="4"/>
        <v>0</v>
      </c>
      <c r="AR52" s="51">
        <f t="shared" ca="1" si="4"/>
        <v>0</v>
      </c>
    </row>
    <row r="53" spans="2:44" ht="12" customHeight="1" x14ac:dyDescent="0.2">
      <c r="B53" s="126">
        <f t="shared" ca="1" si="0"/>
        <v>1</v>
      </c>
      <c r="C53" s="126" t="str">
        <f t="shared" ca="1" si="5"/>
        <v/>
      </c>
      <c r="D53" s="126" t="str">
        <f t="shared" ca="1" si="6"/>
        <v/>
      </c>
      <c r="E53" s="126" t="str">
        <f t="shared" ca="1" si="7"/>
        <v/>
      </c>
      <c r="F53" s="127" t="str">
        <f ca="1">OFFSET(prihlasky!$H$1,AN53,0)</f>
        <v/>
      </c>
      <c r="G53" s="127" t="str">
        <f ca="1">IF(OFFSET(prihlasky!$B$1,AN53,0)="","",(OFFSET(prihlasky!$B$1,AN53,0)))</f>
        <v/>
      </c>
      <c r="H53" s="127">
        <f ca="1">OFFSET(prihlasky!$I$1,AN53,0)</f>
        <v>0</v>
      </c>
      <c r="I53" s="127">
        <f ca="1">OFFSET(prihlasky!$A$1,AN53,0)</f>
        <v>0</v>
      </c>
      <c r="J53" s="126">
        <f t="shared" ca="1" si="8"/>
        <v>0</v>
      </c>
      <c r="K53" s="126">
        <f t="shared" ca="1" si="9"/>
        <v>0</v>
      </c>
      <c r="L53" s="139"/>
      <c r="M53" s="135">
        <f ca="1">OFFSET('Trail-1'!$J$1,$P53-1,0)</f>
        <v>0</v>
      </c>
      <c r="N53" s="129">
        <f ca="1">OFFSET('Trail-1'!$K$1,$P53-1,0)</f>
        <v>0</v>
      </c>
      <c r="O53" s="127">
        <f ca="1">OFFSET('Trail-1'!$CK$1,$P53-1,0)</f>
        <v>0</v>
      </c>
      <c r="P53" s="127">
        <f>IF(M$7=0,1,MATCH($AN53,'Trail-1'!$CJ$1:$CJ$128,0))</f>
        <v>53</v>
      </c>
      <c r="Q53" s="134" t="str">
        <f ca="1">IF(O53=0,"",OFFSET('Trail-1'!$B$1,$P53-1,0))</f>
        <v/>
      </c>
      <c r="R53" s="135">
        <f ca="1">OFFSET('Trail-2'!$J$1,$U53-1,0)</f>
        <v>0</v>
      </c>
      <c r="S53" s="129">
        <f ca="1">OFFSET('Trail-2'!$K$1,$U53-1,0)</f>
        <v>0</v>
      </c>
      <c r="T53" s="127">
        <f ca="1">OFFSET('Trail-2'!$CK$1,$U53-1,0)</f>
        <v>0</v>
      </c>
      <c r="U53" s="127">
        <f>IF(R$7=0,1,MATCH($AN53,'Trail-2'!$CJ$1:$CJ$128,0))</f>
        <v>1</v>
      </c>
      <c r="V53" s="134" t="str">
        <f ca="1">IF(T53=0,"",OFFSET('Trail-2'!$B$1,$U53-1,0))</f>
        <v/>
      </c>
      <c r="W53" s="135">
        <f ca="1">OFFSET('Trail-3'!$J$1,$Z53-1,0)</f>
        <v>0</v>
      </c>
      <c r="X53" s="129">
        <f ca="1">OFFSET('Trail-3'!$K$1,$Z53-1,0)</f>
        <v>0</v>
      </c>
      <c r="Y53" s="127">
        <f ca="1">OFFSET('Trail-3'!$CK$1,$Z53-1,0)</f>
        <v>0</v>
      </c>
      <c r="Z53" s="127">
        <f>IF(W$7=0,1,MATCH($AN53,'Trail-3'!$CJ$1:$CJ$128,0))</f>
        <v>1</v>
      </c>
      <c r="AA53" s="134" t="str">
        <f ca="1">IF(Y53=0,"",OFFSET('Trail-3'!$B$1,$Z53-1,0))</f>
        <v/>
      </c>
      <c r="AB53" s="135">
        <f ca="1">OFFSET('Trail-4'!$J$1,$AE53-1,0)</f>
        <v>0</v>
      </c>
      <c r="AC53" s="129">
        <f ca="1">OFFSET('Trail-4'!$K$1,$AE53-1,0)</f>
        <v>0</v>
      </c>
      <c r="AD53" s="127">
        <f ca="1">OFFSET('Trail-4'!$CK$1,$AE53-1,0)</f>
        <v>0</v>
      </c>
      <c r="AE53" s="127">
        <f>IF(AB$7=0,1,MATCH($AN53,'Trail-4'!$CJ$1:$CJ$128,0))</f>
        <v>1</v>
      </c>
      <c r="AF53" s="134" t="str">
        <f ca="1">IF(AD53=0,"",OFFSET('Trail-4'!$B$1,$AE53-1,0))</f>
        <v/>
      </c>
      <c r="AG53" s="135">
        <f ca="1">OFFSET('Trail-5'!$J$1,$AJ53-1,0)</f>
        <v>0</v>
      </c>
      <c r="AH53" s="129">
        <f ca="1">OFFSET('Trail-5'!$K$1,$AJ53-1,0)</f>
        <v>0</v>
      </c>
      <c r="AI53" s="127">
        <f ca="1">OFFSET('Trail-5'!$CK$1,$AJ53-1,0)</f>
        <v>0</v>
      </c>
      <c r="AJ53" s="127">
        <f>IF(AG$7=0,1,MATCH($AN53,'Trail-5'!$CJ$1:$CJ$128,0))</f>
        <v>1</v>
      </c>
      <c r="AK53" s="134" t="str">
        <f ca="1">IF(AI53=0,"",OFFSET('Trail-5'!$B$1,$AJ53-1,0))</f>
        <v/>
      </c>
      <c r="AL53" s="22"/>
      <c r="AN53" s="39">
        <v>45</v>
      </c>
      <c r="AO53" s="16">
        <f t="shared" ca="1" si="10"/>
        <v>0</v>
      </c>
      <c r="AP53" s="51">
        <f t="shared" ca="1" si="4"/>
        <v>0</v>
      </c>
      <c r="AQ53" s="51">
        <f t="shared" ca="1" si="4"/>
        <v>0</v>
      </c>
      <c r="AR53" s="51">
        <f t="shared" ca="1" si="4"/>
        <v>0</v>
      </c>
    </row>
    <row r="54" spans="2:44" ht="12" customHeight="1" x14ac:dyDescent="0.2">
      <c r="B54" s="126">
        <f t="shared" ca="1" si="0"/>
        <v>1</v>
      </c>
      <c r="C54" s="126" t="str">
        <f t="shared" ca="1" si="5"/>
        <v/>
      </c>
      <c r="D54" s="126" t="str">
        <f t="shared" ca="1" si="6"/>
        <v/>
      </c>
      <c r="E54" s="126" t="str">
        <f t="shared" ca="1" si="7"/>
        <v/>
      </c>
      <c r="F54" s="127" t="str">
        <f ca="1">OFFSET(prihlasky!$H$1,AN54,0)</f>
        <v/>
      </c>
      <c r="G54" s="127" t="str">
        <f ca="1">IF(OFFSET(prihlasky!$B$1,AN54,0)="","",(OFFSET(prihlasky!$B$1,AN54,0)))</f>
        <v/>
      </c>
      <c r="H54" s="127">
        <f ca="1">OFFSET(prihlasky!$I$1,AN54,0)</f>
        <v>0</v>
      </c>
      <c r="I54" s="127">
        <f ca="1">OFFSET(prihlasky!$A$1,AN54,0)</f>
        <v>0</v>
      </c>
      <c r="J54" s="126">
        <f t="shared" ca="1" si="8"/>
        <v>0</v>
      </c>
      <c r="K54" s="126">
        <f t="shared" ca="1" si="9"/>
        <v>0</v>
      </c>
      <c r="L54" s="139"/>
      <c r="M54" s="135">
        <f ca="1">OFFSET('Trail-1'!$J$1,$P54-1,0)</f>
        <v>0</v>
      </c>
      <c r="N54" s="129">
        <f ca="1">OFFSET('Trail-1'!$K$1,$P54-1,0)</f>
        <v>0</v>
      </c>
      <c r="O54" s="127">
        <f ca="1">OFFSET('Trail-1'!$CK$1,$P54-1,0)</f>
        <v>0</v>
      </c>
      <c r="P54" s="127">
        <f>IF(M$7=0,1,MATCH($AN54,'Trail-1'!$CJ$1:$CJ$128,0))</f>
        <v>54</v>
      </c>
      <c r="Q54" s="134" t="str">
        <f ca="1">IF(O54=0,"",OFFSET('Trail-1'!$B$1,$P54-1,0))</f>
        <v/>
      </c>
      <c r="R54" s="135">
        <f ca="1">OFFSET('Trail-2'!$J$1,$U54-1,0)</f>
        <v>0</v>
      </c>
      <c r="S54" s="129">
        <f ca="1">OFFSET('Trail-2'!$K$1,$U54-1,0)</f>
        <v>0</v>
      </c>
      <c r="T54" s="127">
        <f ca="1">OFFSET('Trail-2'!$CK$1,$U54-1,0)</f>
        <v>0</v>
      </c>
      <c r="U54" s="127">
        <f>IF(R$7=0,1,MATCH($AN54,'Trail-2'!$CJ$1:$CJ$128,0))</f>
        <v>1</v>
      </c>
      <c r="V54" s="134" t="str">
        <f ca="1">IF(T54=0,"",OFFSET('Trail-2'!$B$1,$U54-1,0))</f>
        <v/>
      </c>
      <c r="W54" s="135">
        <f ca="1">OFFSET('Trail-3'!$J$1,$Z54-1,0)</f>
        <v>0</v>
      </c>
      <c r="X54" s="129">
        <f ca="1">OFFSET('Trail-3'!$K$1,$Z54-1,0)</f>
        <v>0</v>
      </c>
      <c r="Y54" s="127">
        <f ca="1">OFFSET('Trail-3'!$CK$1,$Z54-1,0)</f>
        <v>0</v>
      </c>
      <c r="Z54" s="127">
        <f>IF(W$7=0,1,MATCH($AN54,'Trail-3'!$CJ$1:$CJ$128,0))</f>
        <v>1</v>
      </c>
      <c r="AA54" s="134" t="str">
        <f ca="1">IF(Y54=0,"",OFFSET('Trail-3'!$B$1,$Z54-1,0))</f>
        <v/>
      </c>
      <c r="AB54" s="135">
        <f ca="1">OFFSET('Trail-4'!$J$1,$AE54-1,0)</f>
        <v>0</v>
      </c>
      <c r="AC54" s="129">
        <f ca="1">OFFSET('Trail-4'!$K$1,$AE54-1,0)</f>
        <v>0</v>
      </c>
      <c r="AD54" s="127">
        <f ca="1">OFFSET('Trail-4'!$CK$1,$AE54-1,0)</f>
        <v>0</v>
      </c>
      <c r="AE54" s="127">
        <f>IF(AB$7=0,1,MATCH($AN54,'Trail-4'!$CJ$1:$CJ$128,0))</f>
        <v>1</v>
      </c>
      <c r="AF54" s="134" t="str">
        <f ca="1">IF(AD54=0,"",OFFSET('Trail-4'!$B$1,$AE54-1,0))</f>
        <v/>
      </c>
      <c r="AG54" s="135">
        <f ca="1">OFFSET('Trail-5'!$J$1,$AJ54-1,0)</f>
        <v>0</v>
      </c>
      <c r="AH54" s="129">
        <f ca="1">OFFSET('Trail-5'!$K$1,$AJ54-1,0)</f>
        <v>0</v>
      </c>
      <c r="AI54" s="127">
        <f ca="1">OFFSET('Trail-5'!$CK$1,$AJ54-1,0)</f>
        <v>0</v>
      </c>
      <c r="AJ54" s="127">
        <f>IF(AG$7=0,1,MATCH($AN54,'Trail-5'!$CJ$1:$CJ$128,0))</f>
        <v>1</v>
      </c>
      <c r="AK54" s="134" t="str">
        <f ca="1">IF(AI54=0,"",OFFSET('Trail-5'!$B$1,$AJ54-1,0))</f>
        <v/>
      </c>
      <c r="AL54" s="22"/>
      <c r="AN54" s="39">
        <v>46</v>
      </c>
      <c r="AO54" s="16">
        <f t="shared" ca="1" si="10"/>
        <v>0</v>
      </c>
      <c r="AP54" s="51">
        <f t="shared" ca="1" si="4"/>
        <v>0</v>
      </c>
      <c r="AQ54" s="51">
        <f t="shared" ca="1" si="4"/>
        <v>0</v>
      </c>
      <c r="AR54" s="51">
        <f t="shared" ca="1" si="4"/>
        <v>0</v>
      </c>
    </row>
    <row r="55" spans="2:44" ht="12" customHeight="1" x14ac:dyDescent="0.2">
      <c r="B55" s="126">
        <f t="shared" ca="1" si="0"/>
        <v>1</v>
      </c>
      <c r="C55" s="126" t="str">
        <f t="shared" ca="1" si="5"/>
        <v/>
      </c>
      <c r="D55" s="126" t="str">
        <f t="shared" ca="1" si="6"/>
        <v/>
      </c>
      <c r="E55" s="126" t="str">
        <f t="shared" ca="1" si="7"/>
        <v/>
      </c>
      <c r="F55" s="127" t="str">
        <f ca="1">OFFSET(prihlasky!$H$1,AN55,0)</f>
        <v/>
      </c>
      <c r="G55" s="127" t="str">
        <f ca="1">IF(OFFSET(prihlasky!$B$1,AN55,0)="","",(OFFSET(prihlasky!$B$1,AN55,0)))</f>
        <v/>
      </c>
      <c r="H55" s="127">
        <f ca="1">OFFSET(prihlasky!$I$1,AN55,0)</f>
        <v>0</v>
      </c>
      <c r="I55" s="127">
        <f ca="1">OFFSET(prihlasky!$A$1,AN55,0)</f>
        <v>0</v>
      </c>
      <c r="J55" s="126">
        <f t="shared" ca="1" si="8"/>
        <v>0</v>
      </c>
      <c r="K55" s="126">
        <f t="shared" ca="1" si="9"/>
        <v>0</v>
      </c>
      <c r="L55" s="139"/>
      <c r="M55" s="135">
        <f ca="1">OFFSET('Trail-1'!$J$1,$P55-1,0)</f>
        <v>0</v>
      </c>
      <c r="N55" s="129">
        <f ca="1">OFFSET('Trail-1'!$K$1,$P55-1,0)</f>
        <v>0</v>
      </c>
      <c r="O55" s="127">
        <f ca="1">OFFSET('Trail-1'!$CK$1,$P55-1,0)</f>
        <v>0</v>
      </c>
      <c r="P55" s="127">
        <f>IF(M$7=0,1,MATCH($AN55,'Trail-1'!$CJ$1:$CJ$128,0))</f>
        <v>55</v>
      </c>
      <c r="Q55" s="134" t="str">
        <f ca="1">IF(O55=0,"",OFFSET('Trail-1'!$B$1,$P55-1,0))</f>
        <v/>
      </c>
      <c r="R55" s="135">
        <f ca="1">OFFSET('Trail-2'!$J$1,$U55-1,0)</f>
        <v>0</v>
      </c>
      <c r="S55" s="129">
        <f ca="1">OFFSET('Trail-2'!$K$1,$U55-1,0)</f>
        <v>0</v>
      </c>
      <c r="T55" s="127">
        <f ca="1">OFFSET('Trail-2'!$CK$1,$U55-1,0)</f>
        <v>0</v>
      </c>
      <c r="U55" s="127">
        <f>IF(R$7=0,1,MATCH($AN55,'Trail-2'!$CJ$1:$CJ$128,0))</f>
        <v>1</v>
      </c>
      <c r="V55" s="134" t="str">
        <f ca="1">IF(T55=0,"",OFFSET('Trail-2'!$B$1,$U55-1,0))</f>
        <v/>
      </c>
      <c r="W55" s="135">
        <f ca="1">OFFSET('Trail-3'!$J$1,$Z55-1,0)</f>
        <v>0</v>
      </c>
      <c r="X55" s="129">
        <f ca="1">OFFSET('Trail-3'!$K$1,$Z55-1,0)</f>
        <v>0</v>
      </c>
      <c r="Y55" s="127">
        <f ca="1">OFFSET('Trail-3'!$CK$1,$Z55-1,0)</f>
        <v>0</v>
      </c>
      <c r="Z55" s="127">
        <f>IF(W$7=0,1,MATCH($AN55,'Trail-3'!$CJ$1:$CJ$128,0))</f>
        <v>1</v>
      </c>
      <c r="AA55" s="134" t="str">
        <f ca="1">IF(Y55=0,"",OFFSET('Trail-3'!$B$1,$Z55-1,0))</f>
        <v/>
      </c>
      <c r="AB55" s="135">
        <f ca="1">OFFSET('Trail-4'!$J$1,$AE55-1,0)</f>
        <v>0</v>
      </c>
      <c r="AC55" s="129">
        <f ca="1">OFFSET('Trail-4'!$K$1,$AE55-1,0)</f>
        <v>0</v>
      </c>
      <c r="AD55" s="127">
        <f ca="1">OFFSET('Trail-4'!$CK$1,$AE55-1,0)</f>
        <v>0</v>
      </c>
      <c r="AE55" s="127">
        <f>IF(AB$7=0,1,MATCH($AN55,'Trail-4'!$CJ$1:$CJ$128,0))</f>
        <v>1</v>
      </c>
      <c r="AF55" s="134" t="str">
        <f ca="1">IF(AD55=0,"",OFFSET('Trail-4'!$B$1,$AE55-1,0))</f>
        <v/>
      </c>
      <c r="AG55" s="135">
        <f ca="1">OFFSET('Trail-5'!$J$1,$AJ55-1,0)</f>
        <v>0</v>
      </c>
      <c r="AH55" s="129">
        <f ca="1">OFFSET('Trail-5'!$K$1,$AJ55-1,0)</f>
        <v>0</v>
      </c>
      <c r="AI55" s="127">
        <f ca="1">OFFSET('Trail-5'!$CK$1,$AJ55-1,0)</f>
        <v>0</v>
      </c>
      <c r="AJ55" s="127">
        <f>IF(AG$7=0,1,MATCH($AN55,'Trail-5'!$CJ$1:$CJ$128,0))</f>
        <v>1</v>
      </c>
      <c r="AK55" s="134" t="str">
        <f ca="1">IF(AI55=0,"",OFFSET('Trail-5'!$B$1,$AJ55-1,0))</f>
        <v/>
      </c>
      <c r="AL55" s="22"/>
      <c r="AN55" s="39">
        <v>47</v>
      </c>
      <c r="AO55" s="16">
        <f t="shared" ca="1" si="10"/>
        <v>0</v>
      </c>
      <c r="AP55" s="51">
        <f t="shared" ca="1" si="4"/>
        <v>0</v>
      </c>
      <c r="AQ55" s="51">
        <f t="shared" ca="1" si="4"/>
        <v>0</v>
      </c>
      <c r="AR55" s="51">
        <f t="shared" ca="1" si="4"/>
        <v>0</v>
      </c>
    </row>
    <row r="56" spans="2:44" ht="12" customHeight="1" x14ac:dyDescent="0.2">
      <c r="B56" s="126">
        <f t="shared" ca="1" si="0"/>
        <v>1</v>
      </c>
      <c r="C56" s="126" t="str">
        <f t="shared" ca="1" si="5"/>
        <v/>
      </c>
      <c r="D56" s="126" t="str">
        <f t="shared" ca="1" si="6"/>
        <v/>
      </c>
      <c r="E56" s="126" t="str">
        <f t="shared" ca="1" si="7"/>
        <v/>
      </c>
      <c r="F56" s="127" t="str">
        <f ca="1">OFFSET(prihlasky!$H$1,AN56,0)</f>
        <v/>
      </c>
      <c r="G56" s="127" t="str">
        <f ca="1">IF(OFFSET(prihlasky!$B$1,AN56,0)="","",(OFFSET(prihlasky!$B$1,AN56,0)))</f>
        <v/>
      </c>
      <c r="H56" s="127">
        <f ca="1">OFFSET(prihlasky!$I$1,AN56,0)</f>
        <v>0</v>
      </c>
      <c r="I56" s="127">
        <f ca="1">OFFSET(prihlasky!$A$1,AN56,0)</f>
        <v>0</v>
      </c>
      <c r="J56" s="126">
        <f t="shared" ca="1" si="8"/>
        <v>0</v>
      </c>
      <c r="K56" s="126">
        <f t="shared" ca="1" si="9"/>
        <v>0</v>
      </c>
      <c r="L56" s="139"/>
      <c r="M56" s="135">
        <f ca="1">OFFSET('Trail-1'!$J$1,$P56-1,0)</f>
        <v>0</v>
      </c>
      <c r="N56" s="129">
        <f ca="1">OFFSET('Trail-1'!$K$1,$P56-1,0)</f>
        <v>0</v>
      </c>
      <c r="O56" s="127">
        <f ca="1">OFFSET('Trail-1'!$CK$1,$P56-1,0)</f>
        <v>0</v>
      </c>
      <c r="P56" s="127">
        <f>IF(M$7=0,1,MATCH($AN56,'Trail-1'!$CJ$1:$CJ$128,0))</f>
        <v>56</v>
      </c>
      <c r="Q56" s="134" t="str">
        <f ca="1">IF(O56=0,"",OFFSET('Trail-1'!$B$1,$P56-1,0))</f>
        <v/>
      </c>
      <c r="R56" s="135">
        <f ca="1">OFFSET('Trail-2'!$J$1,$U56-1,0)</f>
        <v>0</v>
      </c>
      <c r="S56" s="129">
        <f ca="1">OFFSET('Trail-2'!$K$1,$U56-1,0)</f>
        <v>0</v>
      </c>
      <c r="T56" s="127">
        <f ca="1">OFFSET('Trail-2'!$CK$1,$U56-1,0)</f>
        <v>0</v>
      </c>
      <c r="U56" s="127">
        <f>IF(R$7=0,1,MATCH($AN56,'Trail-2'!$CJ$1:$CJ$128,0))</f>
        <v>1</v>
      </c>
      <c r="V56" s="134" t="str">
        <f ca="1">IF(T56=0,"",OFFSET('Trail-2'!$B$1,$U56-1,0))</f>
        <v/>
      </c>
      <c r="W56" s="135">
        <f ca="1">OFFSET('Trail-3'!$J$1,$Z56-1,0)</f>
        <v>0</v>
      </c>
      <c r="X56" s="129">
        <f ca="1">OFFSET('Trail-3'!$K$1,$Z56-1,0)</f>
        <v>0</v>
      </c>
      <c r="Y56" s="127">
        <f ca="1">OFFSET('Trail-3'!$CK$1,$Z56-1,0)</f>
        <v>0</v>
      </c>
      <c r="Z56" s="127">
        <f>IF(W$7=0,1,MATCH($AN56,'Trail-3'!$CJ$1:$CJ$128,0))</f>
        <v>1</v>
      </c>
      <c r="AA56" s="134" t="str">
        <f ca="1">IF(Y56=0,"",OFFSET('Trail-3'!$B$1,$Z56-1,0))</f>
        <v/>
      </c>
      <c r="AB56" s="135">
        <f ca="1">OFFSET('Trail-4'!$J$1,$AE56-1,0)</f>
        <v>0</v>
      </c>
      <c r="AC56" s="129">
        <f ca="1">OFFSET('Trail-4'!$K$1,$AE56-1,0)</f>
        <v>0</v>
      </c>
      <c r="AD56" s="127">
        <f ca="1">OFFSET('Trail-4'!$CK$1,$AE56-1,0)</f>
        <v>0</v>
      </c>
      <c r="AE56" s="127">
        <f>IF(AB$7=0,1,MATCH($AN56,'Trail-4'!$CJ$1:$CJ$128,0))</f>
        <v>1</v>
      </c>
      <c r="AF56" s="134" t="str">
        <f ca="1">IF(AD56=0,"",OFFSET('Trail-4'!$B$1,$AE56-1,0))</f>
        <v/>
      </c>
      <c r="AG56" s="135">
        <f ca="1">OFFSET('Trail-5'!$J$1,$AJ56-1,0)</f>
        <v>0</v>
      </c>
      <c r="AH56" s="129">
        <f ca="1">OFFSET('Trail-5'!$K$1,$AJ56-1,0)</f>
        <v>0</v>
      </c>
      <c r="AI56" s="127">
        <f ca="1">OFFSET('Trail-5'!$CK$1,$AJ56-1,0)</f>
        <v>0</v>
      </c>
      <c r="AJ56" s="127">
        <f>IF(AG$7=0,1,MATCH($AN56,'Trail-5'!$CJ$1:$CJ$128,0))</f>
        <v>1</v>
      </c>
      <c r="AK56" s="134" t="str">
        <f ca="1">IF(AI56=0,"",OFFSET('Trail-5'!$B$1,$AJ56-1,0))</f>
        <v/>
      </c>
      <c r="AL56" s="22"/>
      <c r="AN56" s="39">
        <v>48</v>
      </c>
      <c r="AO56" s="16">
        <f t="shared" ca="1" si="10"/>
        <v>0</v>
      </c>
      <c r="AP56" s="51">
        <f t="shared" ca="1" si="4"/>
        <v>0</v>
      </c>
      <c r="AQ56" s="51">
        <f t="shared" ca="1" si="4"/>
        <v>0</v>
      </c>
      <c r="AR56" s="51">
        <f t="shared" ca="1" si="4"/>
        <v>0</v>
      </c>
    </row>
    <row r="57" spans="2:44" ht="12" customHeight="1" x14ac:dyDescent="0.2">
      <c r="B57" s="126">
        <f t="shared" ca="1" si="0"/>
        <v>1</v>
      </c>
      <c r="C57" s="126" t="str">
        <f t="shared" ca="1" si="5"/>
        <v/>
      </c>
      <c r="D57" s="126" t="str">
        <f t="shared" ca="1" si="6"/>
        <v/>
      </c>
      <c r="E57" s="126" t="str">
        <f t="shared" ca="1" si="7"/>
        <v/>
      </c>
      <c r="F57" s="127" t="str">
        <f ca="1">OFFSET(prihlasky!$H$1,AN57,0)</f>
        <v/>
      </c>
      <c r="G57" s="127" t="str">
        <f ca="1">IF(OFFSET(prihlasky!$B$1,AN57,0)="","",(OFFSET(prihlasky!$B$1,AN57,0)))</f>
        <v/>
      </c>
      <c r="H57" s="127">
        <f ca="1">OFFSET(prihlasky!$I$1,AN57,0)</f>
        <v>0</v>
      </c>
      <c r="I57" s="127">
        <f ca="1">OFFSET(prihlasky!$A$1,AN57,0)</f>
        <v>0</v>
      </c>
      <c r="J57" s="126">
        <f t="shared" ca="1" si="8"/>
        <v>0</v>
      </c>
      <c r="K57" s="126">
        <f t="shared" ca="1" si="9"/>
        <v>0</v>
      </c>
      <c r="L57" s="139"/>
      <c r="M57" s="135">
        <f ca="1">OFFSET('Trail-1'!$J$1,$P57-1,0)</f>
        <v>0</v>
      </c>
      <c r="N57" s="129">
        <f ca="1">OFFSET('Trail-1'!$K$1,$P57-1,0)</f>
        <v>0</v>
      </c>
      <c r="O57" s="127">
        <f ca="1">OFFSET('Trail-1'!$CK$1,$P57-1,0)</f>
        <v>0</v>
      </c>
      <c r="P57" s="127">
        <f>IF(M$7=0,1,MATCH($AN57,'Trail-1'!$CJ$1:$CJ$128,0))</f>
        <v>57</v>
      </c>
      <c r="Q57" s="134" t="str">
        <f ca="1">IF(O57=0,"",OFFSET('Trail-1'!$B$1,$P57-1,0))</f>
        <v/>
      </c>
      <c r="R57" s="135">
        <f ca="1">OFFSET('Trail-2'!$J$1,$U57-1,0)</f>
        <v>0</v>
      </c>
      <c r="S57" s="129">
        <f ca="1">OFFSET('Trail-2'!$K$1,$U57-1,0)</f>
        <v>0</v>
      </c>
      <c r="T57" s="127">
        <f ca="1">OFFSET('Trail-2'!$CK$1,$U57-1,0)</f>
        <v>0</v>
      </c>
      <c r="U57" s="127">
        <f>IF(R$7=0,1,MATCH($AN57,'Trail-2'!$CJ$1:$CJ$128,0))</f>
        <v>1</v>
      </c>
      <c r="V57" s="134" t="str">
        <f ca="1">IF(T57=0,"",OFFSET('Trail-2'!$B$1,$U57-1,0))</f>
        <v/>
      </c>
      <c r="W57" s="135">
        <f ca="1">OFFSET('Trail-3'!$J$1,$Z57-1,0)</f>
        <v>0</v>
      </c>
      <c r="X57" s="129">
        <f ca="1">OFFSET('Trail-3'!$K$1,$Z57-1,0)</f>
        <v>0</v>
      </c>
      <c r="Y57" s="127">
        <f ca="1">OFFSET('Trail-3'!$CK$1,$Z57-1,0)</f>
        <v>0</v>
      </c>
      <c r="Z57" s="127">
        <f>IF(W$7=0,1,MATCH($AN57,'Trail-3'!$CJ$1:$CJ$128,0))</f>
        <v>1</v>
      </c>
      <c r="AA57" s="134" t="str">
        <f ca="1">IF(Y57=0,"",OFFSET('Trail-3'!$B$1,$Z57-1,0))</f>
        <v/>
      </c>
      <c r="AB57" s="135">
        <f ca="1">OFFSET('Trail-4'!$J$1,$AE57-1,0)</f>
        <v>0</v>
      </c>
      <c r="AC57" s="129">
        <f ca="1">OFFSET('Trail-4'!$K$1,$AE57-1,0)</f>
        <v>0</v>
      </c>
      <c r="AD57" s="127">
        <f ca="1">OFFSET('Trail-4'!$CK$1,$AE57-1,0)</f>
        <v>0</v>
      </c>
      <c r="AE57" s="127">
        <f>IF(AB$7=0,1,MATCH($AN57,'Trail-4'!$CJ$1:$CJ$128,0))</f>
        <v>1</v>
      </c>
      <c r="AF57" s="134" t="str">
        <f ca="1">IF(AD57=0,"",OFFSET('Trail-4'!$B$1,$AE57-1,0))</f>
        <v/>
      </c>
      <c r="AG57" s="135">
        <f ca="1">OFFSET('Trail-5'!$J$1,$AJ57-1,0)</f>
        <v>0</v>
      </c>
      <c r="AH57" s="129">
        <f ca="1">OFFSET('Trail-5'!$K$1,$AJ57-1,0)</f>
        <v>0</v>
      </c>
      <c r="AI57" s="127">
        <f ca="1">OFFSET('Trail-5'!$CK$1,$AJ57-1,0)</f>
        <v>0</v>
      </c>
      <c r="AJ57" s="127">
        <f>IF(AG$7=0,1,MATCH($AN57,'Trail-5'!$CJ$1:$CJ$128,0))</f>
        <v>1</v>
      </c>
      <c r="AK57" s="134" t="str">
        <f ca="1">IF(AI57=0,"",OFFSET('Trail-5'!$B$1,$AJ57-1,0))</f>
        <v/>
      </c>
      <c r="AL57" s="22"/>
      <c r="AN57" s="39">
        <v>49</v>
      </c>
      <c r="AO57" s="16">
        <f t="shared" ca="1" si="10"/>
        <v>0</v>
      </c>
      <c r="AP57" s="51">
        <f t="shared" ca="1" si="4"/>
        <v>0</v>
      </c>
      <c r="AQ57" s="51">
        <f t="shared" ca="1" si="4"/>
        <v>0</v>
      </c>
      <c r="AR57" s="51">
        <f t="shared" ca="1" si="4"/>
        <v>0</v>
      </c>
    </row>
    <row r="58" spans="2:44" ht="12" customHeight="1" x14ac:dyDescent="0.2">
      <c r="B58" s="126">
        <f t="shared" ca="1" si="0"/>
        <v>1</v>
      </c>
      <c r="C58" s="126" t="str">
        <f t="shared" ca="1" si="5"/>
        <v/>
      </c>
      <c r="D58" s="126" t="str">
        <f t="shared" ca="1" si="6"/>
        <v/>
      </c>
      <c r="E58" s="126" t="str">
        <f t="shared" ca="1" si="7"/>
        <v/>
      </c>
      <c r="F58" s="127" t="str">
        <f ca="1">OFFSET(prihlasky!$H$1,AN58,0)</f>
        <v/>
      </c>
      <c r="G58" s="127" t="str">
        <f ca="1">IF(OFFSET(prihlasky!$B$1,AN58,0)="","",(OFFSET(prihlasky!$B$1,AN58,0)))</f>
        <v/>
      </c>
      <c r="H58" s="127">
        <f ca="1">OFFSET(prihlasky!$I$1,AN58,0)</f>
        <v>0</v>
      </c>
      <c r="I58" s="127">
        <f ca="1">OFFSET(prihlasky!$A$1,AN58,0)</f>
        <v>0</v>
      </c>
      <c r="J58" s="126">
        <f t="shared" ca="1" si="8"/>
        <v>0</v>
      </c>
      <c r="K58" s="126">
        <f t="shared" ca="1" si="9"/>
        <v>0</v>
      </c>
      <c r="L58" s="139"/>
      <c r="M58" s="135">
        <f ca="1">OFFSET('Trail-1'!$J$1,$P58-1,0)</f>
        <v>0</v>
      </c>
      <c r="N58" s="129">
        <f ca="1">OFFSET('Trail-1'!$K$1,$P58-1,0)</f>
        <v>0</v>
      </c>
      <c r="O58" s="127">
        <f ca="1">OFFSET('Trail-1'!$CK$1,$P58-1,0)</f>
        <v>0</v>
      </c>
      <c r="P58" s="127">
        <f>IF(M$7=0,1,MATCH($AN58,'Trail-1'!$CJ$1:$CJ$128,0))</f>
        <v>58</v>
      </c>
      <c r="Q58" s="134" t="str">
        <f ca="1">IF(O58=0,"",OFFSET('Trail-1'!$B$1,$P58-1,0))</f>
        <v/>
      </c>
      <c r="R58" s="135">
        <f ca="1">OFFSET('Trail-2'!$J$1,$U58-1,0)</f>
        <v>0</v>
      </c>
      <c r="S58" s="129">
        <f ca="1">OFFSET('Trail-2'!$K$1,$U58-1,0)</f>
        <v>0</v>
      </c>
      <c r="T58" s="127">
        <f ca="1">OFFSET('Trail-2'!$CK$1,$U58-1,0)</f>
        <v>0</v>
      </c>
      <c r="U58" s="127">
        <f>IF(R$7=0,1,MATCH($AN58,'Trail-2'!$CJ$1:$CJ$128,0))</f>
        <v>1</v>
      </c>
      <c r="V58" s="134" t="str">
        <f ca="1">IF(T58=0,"",OFFSET('Trail-2'!$B$1,$U58-1,0))</f>
        <v/>
      </c>
      <c r="W58" s="135">
        <f ca="1">OFFSET('Trail-3'!$J$1,$Z58-1,0)</f>
        <v>0</v>
      </c>
      <c r="X58" s="129">
        <f ca="1">OFFSET('Trail-3'!$K$1,$Z58-1,0)</f>
        <v>0</v>
      </c>
      <c r="Y58" s="127">
        <f ca="1">OFFSET('Trail-3'!$CK$1,$Z58-1,0)</f>
        <v>0</v>
      </c>
      <c r="Z58" s="127">
        <f>IF(W$7=0,1,MATCH($AN58,'Trail-3'!$CJ$1:$CJ$128,0))</f>
        <v>1</v>
      </c>
      <c r="AA58" s="134" t="str">
        <f ca="1">IF(Y58=0,"",OFFSET('Trail-3'!$B$1,$Z58-1,0))</f>
        <v/>
      </c>
      <c r="AB58" s="135">
        <f ca="1">OFFSET('Trail-4'!$J$1,$AE58-1,0)</f>
        <v>0</v>
      </c>
      <c r="AC58" s="129">
        <f ca="1">OFFSET('Trail-4'!$K$1,$AE58-1,0)</f>
        <v>0</v>
      </c>
      <c r="AD58" s="127">
        <f ca="1">OFFSET('Trail-4'!$CK$1,$AE58-1,0)</f>
        <v>0</v>
      </c>
      <c r="AE58" s="127">
        <f>IF(AB$7=0,1,MATCH($AN58,'Trail-4'!$CJ$1:$CJ$128,0))</f>
        <v>1</v>
      </c>
      <c r="AF58" s="134" t="str">
        <f ca="1">IF(AD58=0,"",OFFSET('Trail-4'!$B$1,$AE58-1,0))</f>
        <v/>
      </c>
      <c r="AG58" s="135">
        <f ca="1">OFFSET('Trail-5'!$J$1,$AJ58-1,0)</f>
        <v>0</v>
      </c>
      <c r="AH58" s="129">
        <f ca="1">OFFSET('Trail-5'!$K$1,$AJ58-1,0)</f>
        <v>0</v>
      </c>
      <c r="AI58" s="127">
        <f ca="1">OFFSET('Trail-5'!$CK$1,$AJ58-1,0)</f>
        <v>0</v>
      </c>
      <c r="AJ58" s="127">
        <f>IF(AG$7=0,1,MATCH($AN58,'Trail-5'!$CJ$1:$CJ$128,0))</f>
        <v>1</v>
      </c>
      <c r="AK58" s="134" t="str">
        <f ca="1">IF(AI58=0,"",OFFSET('Trail-5'!$B$1,$AJ58-1,0))</f>
        <v/>
      </c>
      <c r="AL58" s="22"/>
      <c r="AN58" s="39">
        <v>50</v>
      </c>
      <c r="AO58" s="16">
        <f t="shared" ca="1" si="10"/>
        <v>0</v>
      </c>
      <c r="AP58" s="51">
        <f t="shared" ca="1" si="4"/>
        <v>0</v>
      </c>
      <c r="AQ58" s="51">
        <f t="shared" ca="1" si="4"/>
        <v>0</v>
      </c>
      <c r="AR58" s="51">
        <f t="shared" ca="1" si="4"/>
        <v>0</v>
      </c>
    </row>
    <row r="59" spans="2:44" ht="12" customHeight="1" x14ac:dyDescent="0.2">
      <c r="B59" s="126">
        <f t="shared" ca="1" si="0"/>
        <v>1</v>
      </c>
      <c r="C59" s="126" t="str">
        <f t="shared" ca="1" si="5"/>
        <v/>
      </c>
      <c r="D59" s="126" t="str">
        <f t="shared" ca="1" si="6"/>
        <v/>
      </c>
      <c r="E59" s="126" t="str">
        <f t="shared" ca="1" si="7"/>
        <v/>
      </c>
      <c r="F59" s="127" t="str">
        <f ca="1">OFFSET(prihlasky!$H$1,AN59,0)</f>
        <v/>
      </c>
      <c r="G59" s="127" t="str">
        <f ca="1">IF(OFFSET(prihlasky!$B$1,AN59,0)="","",(OFFSET(prihlasky!$B$1,AN59,0)))</f>
        <v/>
      </c>
      <c r="H59" s="127">
        <f ca="1">OFFSET(prihlasky!$I$1,AN59,0)</f>
        <v>0</v>
      </c>
      <c r="I59" s="127">
        <f ca="1">OFFSET(prihlasky!$A$1,AN59,0)</f>
        <v>0</v>
      </c>
      <c r="J59" s="126">
        <f t="shared" ca="1" si="8"/>
        <v>0</v>
      </c>
      <c r="K59" s="126">
        <f t="shared" ca="1" si="9"/>
        <v>0</v>
      </c>
      <c r="L59" s="139"/>
      <c r="M59" s="135">
        <f ca="1">OFFSET('Trail-1'!$J$1,$P59-1,0)</f>
        <v>0</v>
      </c>
      <c r="N59" s="129">
        <f ca="1">OFFSET('Trail-1'!$K$1,$P59-1,0)</f>
        <v>0</v>
      </c>
      <c r="O59" s="127">
        <f ca="1">OFFSET('Trail-1'!$CK$1,$P59-1,0)</f>
        <v>0</v>
      </c>
      <c r="P59" s="127">
        <f>IF(M$7=0,1,MATCH($AN59,'Trail-1'!$CJ$1:$CJ$128,0))</f>
        <v>59</v>
      </c>
      <c r="Q59" s="134" t="str">
        <f ca="1">IF(O59=0,"",OFFSET('Trail-1'!$B$1,$P59-1,0))</f>
        <v/>
      </c>
      <c r="R59" s="135">
        <f ca="1">OFFSET('Trail-2'!$J$1,$U59-1,0)</f>
        <v>0</v>
      </c>
      <c r="S59" s="129">
        <f ca="1">OFFSET('Trail-2'!$K$1,$U59-1,0)</f>
        <v>0</v>
      </c>
      <c r="T59" s="127">
        <f ca="1">OFFSET('Trail-2'!$CK$1,$U59-1,0)</f>
        <v>0</v>
      </c>
      <c r="U59" s="127">
        <f>IF(R$7=0,1,MATCH($AN59,'Trail-2'!$CJ$1:$CJ$128,0))</f>
        <v>1</v>
      </c>
      <c r="V59" s="134" t="str">
        <f ca="1">IF(T59=0,"",OFFSET('Trail-2'!$B$1,$U59-1,0))</f>
        <v/>
      </c>
      <c r="W59" s="135">
        <f ca="1">OFFSET('Trail-3'!$J$1,$Z59-1,0)</f>
        <v>0</v>
      </c>
      <c r="X59" s="129">
        <f ca="1">OFFSET('Trail-3'!$K$1,$Z59-1,0)</f>
        <v>0</v>
      </c>
      <c r="Y59" s="127">
        <f ca="1">OFFSET('Trail-3'!$CK$1,$Z59-1,0)</f>
        <v>0</v>
      </c>
      <c r="Z59" s="127">
        <f>IF(W$7=0,1,MATCH($AN59,'Trail-3'!$CJ$1:$CJ$128,0))</f>
        <v>1</v>
      </c>
      <c r="AA59" s="134" t="str">
        <f ca="1">IF(Y59=0,"",OFFSET('Trail-3'!$B$1,$Z59-1,0))</f>
        <v/>
      </c>
      <c r="AB59" s="135">
        <f ca="1">OFFSET('Trail-4'!$J$1,$AE59-1,0)</f>
        <v>0</v>
      </c>
      <c r="AC59" s="129">
        <f ca="1">OFFSET('Trail-4'!$K$1,$AE59-1,0)</f>
        <v>0</v>
      </c>
      <c r="AD59" s="127">
        <f ca="1">OFFSET('Trail-4'!$CK$1,$AE59-1,0)</f>
        <v>0</v>
      </c>
      <c r="AE59" s="127">
        <f>IF(AB$7=0,1,MATCH($AN59,'Trail-4'!$CJ$1:$CJ$128,0))</f>
        <v>1</v>
      </c>
      <c r="AF59" s="134" t="str">
        <f ca="1">IF(AD59=0,"",OFFSET('Trail-4'!$B$1,$AE59-1,0))</f>
        <v/>
      </c>
      <c r="AG59" s="135">
        <f ca="1">OFFSET('Trail-5'!$J$1,$AJ59-1,0)</f>
        <v>0</v>
      </c>
      <c r="AH59" s="129">
        <f ca="1">OFFSET('Trail-5'!$K$1,$AJ59-1,0)</f>
        <v>0</v>
      </c>
      <c r="AI59" s="127">
        <f ca="1">OFFSET('Trail-5'!$CK$1,$AJ59-1,0)</f>
        <v>0</v>
      </c>
      <c r="AJ59" s="127">
        <f>IF(AG$7=0,1,MATCH($AN59,'Trail-5'!$CJ$1:$CJ$128,0))</f>
        <v>1</v>
      </c>
      <c r="AK59" s="134" t="str">
        <f ca="1">IF(AI59=0,"",OFFSET('Trail-5'!$B$1,$AJ59-1,0))</f>
        <v/>
      </c>
      <c r="AL59" s="22"/>
      <c r="AN59" s="39">
        <v>51</v>
      </c>
      <c r="AO59" s="16">
        <f t="shared" ca="1" si="10"/>
        <v>0</v>
      </c>
      <c r="AP59" s="51">
        <f t="shared" ca="1" si="4"/>
        <v>0</v>
      </c>
      <c r="AQ59" s="51">
        <f t="shared" ca="1" si="4"/>
        <v>0</v>
      </c>
      <c r="AR59" s="51">
        <f t="shared" ca="1" si="4"/>
        <v>0</v>
      </c>
    </row>
    <row r="60" spans="2:44" ht="12" customHeight="1" x14ac:dyDescent="0.2">
      <c r="B60" s="126">
        <f t="shared" ca="1" si="0"/>
        <v>1</v>
      </c>
      <c r="C60" s="126" t="str">
        <f t="shared" ca="1" si="5"/>
        <v/>
      </c>
      <c r="D60" s="126" t="str">
        <f t="shared" ca="1" si="6"/>
        <v/>
      </c>
      <c r="E60" s="126" t="str">
        <f t="shared" ca="1" si="7"/>
        <v/>
      </c>
      <c r="F60" s="127" t="str">
        <f ca="1">OFFSET(prihlasky!$H$1,AN60,0)</f>
        <v/>
      </c>
      <c r="G60" s="127" t="str">
        <f ca="1">IF(OFFSET(prihlasky!$B$1,AN60,0)="","",(OFFSET(prihlasky!$B$1,AN60,0)))</f>
        <v/>
      </c>
      <c r="H60" s="127">
        <f ca="1">OFFSET(prihlasky!$I$1,AN60,0)</f>
        <v>0</v>
      </c>
      <c r="I60" s="127">
        <f ca="1">OFFSET(prihlasky!$A$1,AN60,0)</f>
        <v>0</v>
      </c>
      <c r="J60" s="126">
        <f t="shared" ca="1" si="8"/>
        <v>0</v>
      </c>
      <c r="K60" s="126">
        <f t="shared" ca="1" si="9"/>
        <v>0</v>
      </c>
      <c r="L60" s="139"/>
      <c r="M60" s="135">
        <f ca="1">OFFSET('Trail-1'!$J$1,$P60-1,0)</f>
        <v>0</v>
      </c>
      <c r="N60" s="129">
        <f ca="1">OFFSET('Trail-1'!$K$1,$P60-1,0)</f>
        <v>0</v>
      </c>
      <c r="O60" s="127">
        <f ca="1">OFFSET('Trail-1'!$CK$1,$P60-1,0)</f>
        <v>0</v>
      </c>
      <c r="P60" s="127">
        <f>IF(M$7=0,1,MATCH($AN60,'Trail-1'!$CJ$1:$CJ$128,0))</f>
        <v>60</v>
      </c>
      <c r="Q60" s="134" t="str">
        <f ca="1">IF(O60=0,"",OFFSET('Trail-1'!$B$1,$P60-1,0))</f>
        <v/>
      </c>
      <c r="R60" s="135">
        <f ca="1">OFFSET('Trail-2'!$J$1,$U60-1,0)</f>
        <v>0</v>
      </c>
      <c r="S60" s="129">
        <f ca="1">OFFSET('Trail-2'!$K$1,$U60-1,0)</f>
        <v>0</v>
      </c>
      <c r="T60" s="127">
        <f ca="1">OFFSET('Trail-2'!$CK$1,$U60-1,0)</f>
        <v>0</v>
      </c>
      <c r="U60" s="127">
        <f>IF(R$7=0,1,MATCH($AN60,'Trail-2'!$CJ$1:$CJ$128,0))</f>
        <v>1</v>
      </c>
      <c r="V60" s="134" t="str">
        <f ca="1">IF(T60=0,"",OFFSET('Trail-2'!$B$1,$U60-1,0))</f>
        <v/>
      </c>
      <c r="W60" s="135">
        <f ca="1">OFFSET('Trail-3'!$J$1,$Z60-1,0)</f>
        <v>0</v>
      </c>
      <c r="X60" s="129">
        <f ca="1">OFFSET('Trail-3'!$K$1,$Z60-1,0)</f>
        <v>0</v>
      </c>
      <c r="Y60" s="127">
        <f ca="1">OFFSET('Trail-3'!$CK$1,$Z60-1,0)</f>
        <v>0</v>
      </c>
      <c r="Z60" s="127">
        <f>IF(W$7=0,1,MATCH($AN60,'Trail-3'!$CJ$1:$CJ$128,0))</f>
        <v>1</v>
      </c>
      <c r="AA60" s="134" t="str">
        <f ca="1">IF(Y60=0,"",OFFSET('Trail-3'!$B$1,$Z60-1,0))</f>
        <v/>
      </c>
      <c r="AB60" s="135">
        <f ca="1">OFFSET('Trail-4'!$J$1,$AE60-1,0)</f>
        <v>0</v>
      </c>
      <c r="AC60" s="129">
        <f ca="1">OFFSET('Trail-4'!$K$1,$AE60-1,0)</f>
        <v>0</v>
      </c>
      <c r="AD60" s="127">
        <f ca="1">OFFSET('Trail-4'!$CK$1,$AE60-1,0)</f>
        <v>0</v>
      </c>
      <c r="AE60" s="127">
        <f>IF(AB$7=0,1,MATCH($AN60,'Trail-4'!$CJ$1:$CJ$128,0))</f>
        <v>1</v>
      </c>
      <c r="AF60" s="134" t="str">
        <f ca="1">IF(AD60=0,"",OFFSET('Trail-4'!$B$1,$AE60-1,0))</f>
        <v/>
      </c>
      <c r="AG60" s="135">
        <f ca="1">OFFSET('Trail-5'!$J$1,$AJ60-1,0)</f>
        <v>0</v>
      </c>
      <c r="AH60" s="129">
        <f ca="1">OFFSET('Trail-5'!$K$1,$AJ60-1,0)</f>
        <v>0</v>
      </c>
      <c r="AI60" s="127">
        <f ca="1">OFFSET('Trail-5'!$CK$1,$AJ60-1,0)</f>
        <v>0</v>
      </c>
      <c r="AJ60" s="127">
        <f>IF(AG$7=0,1,MATCH($AN60,'Trail-5'!$CJ$1:$CJ$128,0))</f>
        <v>1</v>
      </c>
      <c r="AK60" s="134" t="str">
        <f ca="1">IF(AI60=0,"",OFFSET('Trail-5'!$B$1,$AJ60-1,0))</f>
        <v/>
      </c>
      <c r="AL60" s="22"/>
      <c r="AN60" s="39">
        <v>52</v>
      </c>
      <c r="AO60" s="16">
        <f t="shared" ca="1" si="10"/>
        <v>0</v>
      </c>
      <c r="AP60" s="51">
        <f t="shared" ca="1" si="4"/>
        <v>0</v>
      </c>
      <c r="AQ60" s="51">
        <f t="shared" ca="1" si="4"/>
        <v>0</v>
      </c>
      <c r="AR60" s="51">
        <f t="shared" ca="1" si="4"/>
        <v>0</v>
      </c>
    </row>
    <row r="61" spans="2:44" ht="12" customHeight="1" x14ac:dyDescent="0.2">
      <c r="B61" s="126">
        <f t="shared" ca="1" si="0"/>
        <v>1</v>
      </c>
      <c r="C61" s="126" t="str">
        <f t="shared" ca="1" si="5"/>
        <v/>
      </c>
      <c r="D61" s="126" t="str">
        <f t="shared" ca="1" si="6"/>
        <v/>
      </c>
      <c r="E61" s="126" t="str">
        <f t="shared" ca="1" si="7"/>
        <v/>
      </c>
      <c r="F61" s="127" t="str">
        <f ca="1">OFFSET(prihlasky!$H$1,AN61,0)</f>
        <v/>
      </c>
      <c r="G61" s="127" t="str">
        <f ca="1">IF(OFFSET(prihlasky!$B$1,AN61,0)="","",(OFFSET(prihlasky!$B$1,AN61,0)))</f>
        <v/>
      </c>
      <c r="H61" s="127">
        <f ca="1">OFFSET(prihlasky!$I$1,AN61,0)</f>
        <v>0</v>
      </c>
      <c r="I61" s="127">
        <f ca="1">OFFSET(prihlasky!$A$1,AN61,0)</f>
        <v>0</v>
      </c>
      <c r="J61" s="126">
        <f t="shared" ca="1" si="8"/>
        <v>0</v>
      </c>
      <c r="K61" s="126">
        <f t="shared" ca="1" si="9"/>
        <v>0</v>
      </c>
      <c r="L61" s="139"/>
      <c r="M61" s="135">
        <f ca="1">OFFSET('Trail-1'!$J$1,$P61-1,0)</f>
        <v>0</v>
      </c>
      <c r="N61" s="129">
        <f ca="1">OFFSET('Trail-1'!$K$1,$P61-1,0)</f>
        <v>0</v>
      </c>
      <c r="O61" s="127">
        <f ca="1">OFFSET('Trail-1'!$CK$1,$P61-1,0)</f>
        <v>0</v>
      </c>
      <c r="P61" s="127">
        <f>IF(M$7=0,1,MATCH($AN61,'Trail-1'!$CJ$1:$CJ$128,0))</f>
        <v>61</v>
      </c>
      <c r="Q61" s="134" t="str">
        <f ca="1">IF(O61=0,"",OFFSET('Trail-1'!$B$1,$P61-1,0))</f>
        <v/>
      </c>
      <c r="R61" s="135">
        <f ca="1">OFFSET('Trail-2'!$J$1,$U61-1,0)</f>
        <v>0</v>
      </c>
      <c r="S61" s="129">
        <f ca="1">OFFSET('Trail-2'!$K$1,$U61-1,0)</f>
        <v>0</v>
      </c>
      <c r="T61" s="127">
        <f ca="1">OFFSET('Trail-2'!$CK$1,$U61-1,0)</f>
        <v>0</v>
      </c>
      <c r="U61" s="127">
        <f>IF(R$7=0,1,MATCH($AN61,'Trail-2'!$CJ$1:$CJ$128,0))</f>
        <v>1</v>
      </c>
      <c r="V61" s="134" t="str">
        <f ca="1">IF(T61=0,"",OFFSET('Trail-2'!$B$1,$U61-1,0))</f>
        <v/>
      </c>
      <c r="W61" s="135">
        <f ca="1">OFFSET('Trail-3'!$J$1,$Z61-1,0)</f>
        <v>0</v>
      </c>
      <c r="X61" s="129">
        <f ca="1">OFFSET('Trail-3'!$K$1,$Z61-1,0)</f>
        <v>0</v>
      </c>
      <c r="Y61" s="127">
        <f ca="1">OFFSET('Trail-3'!$CK$1,$Z61-1,0)</f>
        <v>0</v>
      </c>
      <c r="Z61" s="127">
        <f>IF(W$7=0,1,MATCH($AN61,'Trail-3'!$CJ$1:$CJ$128,0))</f>
        <v>1</v>
      </c>
      <c r="AA61" s="134" t="str">
        <f ca="1">IF(Y61=0,"",OFFSET('Trail-3'!$B$1,$Z61-1,0))</f>
        <v/>
      </c>
      <c r="AB61" s="135">
        <f ca="1">OFFSET('Trail-4'!$J$1,$AE61-1,0)</f>
        <v>0</v>
      </c>
      <c r="AC61" s="129">
        <f ca="1">OFFSET('Trail-4'!$K$1,$AE61-1,0)</f>
        <v>0</v>
      </c>
      <c r="AD61" s="127">
        <f ca="1">OFFSET('Trail-4'!$CK$1,$AE61-1,0)</f>
        <v>0</v>
      </c>
      <c r="AE61" s="127">
        <f>IF(AB$7=0,1,MATCH($AN61,'Trail-4'!$CJ$1:$CJ$128,0))</f>
        <v>1</v>
      </c>
      <c r="AF61" s="134" t="str">
        <f ca="1">IF(AD61=0,"",OFFSET('Trail-4'!$B$1,$AE61-1,0))</f>
        <v/>
      </c>
      <c r="AG61" s="135">
        <f ca="1">OFFSET('Trail-5'!$J$1,$AJ61-1,0)</f>
        <v>0</v>
      </c>
      <c r="AH61" s="129">
        <f ca="1">OFFSET('Trail-5'!$K$1,$AJ61-1,0)</f>
        <v>0</v>
      </c>
      <c r="AI61" s="127">
        <f ca="1">OFFSET('Trail-5'!$CK$1,$AJ61-1,0)</f>
        <v>0</v>
      </c>
      <c r="AJ61" s="127">
        <f>IF(AG$7=0,1,MATCH($AN61,'Trail-5'!$CJ$1:$CJ$128,0))</f>
        <v>1</v>
      </c>
      <c r="AK61" s="134" t="str">
        <f ca="1">IF(AI61=0,"",OFFSET('Trail-5'!$B$1,$AJ61-1,0))</f>
        <v/>
      </c>
      <c r="AL61" s="22"/>
      <c r="AN61" s="39">
        <v>53</v>
      </c>
      <c r="AO61" s="16">
        <f t="shared" ca="1" si="10"/>
        <v>0</v>
      </c>
      <c r="AP61" s="51">
        <f t="shared" ca="1" si="4"/>
        <v>0</v>
      </c>
      <c r="AQ61" s="51">
        <f t="shared" ca="1" si="4"/>
        <v>0</v>
      </c>
      <c r="AR61" s="51">
        <f t="shared" ca="1" si="4"/>
        <v>0</v>
      </c>
    </row>
    <row r="62" spans="2:44" ht="12" customHeight="1" x14ac:dyDescent="0.2">
      <c r="B62" s="126">
        <f t="shared" ca="1" si="0"/>
        <v>1</v>
      </c>
      <c r="C62" s="126" t="str">
        <f t="shared" ca="1" si="5"/>
        <v/>
      </c>
      <c r="D62" s="126" t="str">
        <f t="shared" ca="1" si="6"/>
        <v/>
      </c>
      <c r="E62" s="126" t="str">
        <f t="shared" ca="1" si="7"/>
        <v/>
      </c>
      <c r="F62" s="127" t="str">
        <f ca="1">OFFSET(prihlasky!$H$1,AN62,0)</f>
        <v/>
      </c>
      <c r="G62" s="127" t="str">
        <f ca="1">IF(OFFSET(prihlasky!$B$1,AN62,0)="","",(OFFSET(prihlasky!$B$1,AN62,0)))</f>
        <v/>
      </c>
      <c r="H62" s="127">
        <f ca="1">OFFSET(prihlasky!$I$1,AN62,0)</f>
        <v>0</v>
      </c>
      <c r="I62" s="127">
        <f ca="1">OFFSET(prihlasky!$A$1,AN62,0)</f>
        <v>0</v>
      </c>
      <c r="J62" s="126">
        <f t="shared" ca="1" si="8"/>
        <v>0</v>
      </c>
      <c r="K62" s="126">
        <f t="shared" ca="1" si="9"/>
        <v>0</v>
      </c>
      <c r="L62" s="139"/>
      <c r="M62" s="135">
        <f ca="1">OFFSET('Trail-1'!$J$1,$P62-1,0)</f>
        <v>0</v>
      </c>
      <c r="N62" s="129">
        <f ca="1">OFFSET('Trail-1'!$K$1,$P62-1,0)</f>
        <v>0</v>
      </c>
      <c r="O62" s="127">
        <f ca="1">OFFSET('Trail-1'!$CK$1,$P62-1,0)</f>
        <v>0</v>
      </c>
      <c r="P62" s="127">
        <f>IF(M$7=0,1,MATCH($AN62,'Trail-1'!$CJ$1:$CJ$128,0))</f>
        <v>62</v>
      </c>
      <c r="Q62" s="134" t="str">
        <f ca="1">IF(O62=0,"",OFFSET('Trail-1'!$B$1,$P62-1,0))</f>
        <v/>
      </c>
      <c r="R62" s="135">
        <f ca="1">OFFSET('Trail-2'!$J$1,$U62-1,0)</f>
        <v>0</v>
      </c>
      <c r="S62" s="129">
        <f ca="1">OFFSET('Trail-2'!$K$1,$U62-1,0)</f>
        <v>0</v>
      </c>
      <c r="T62" s="127">
        <f ca="1">OFFSET('Trail-2'!$CK$1,$U62-1,0)</f>
        <v>0</v>
      </c>
      <c r="U62" s="127">
        <f>IF(R$7=0,1,MATCH($AN62,'Trail-2'!$CJ$1:$CJ$128,0))</f>
        <v>1</v>
      </c>
      <c r="V62" s="134" t="str">
        <f ca="1">IF(T62=0,"",OFFSET('Trail-2'!$B$1,$U62-1,0))</f>
        <v/>
      </c>
      <c r="W62" s="135">
        <f ca="1">OFFSET('Trail-3'!$J$1,$Z62-1,0)</f>
        <v>0</v>
      </c>
      <c r="X62" s="129">
        <f ca="1">OFFSET('Trail-3'!$K$1,$Z62-1,0)</f>
        <v>0</v>
      </c>
      <c r="Y62" s="127">
        <f ca="1">OFFSET('Trail-3'!$CK$1,$Z62-1,0)</f>
        <v>0</v>
      </c>
      <c r="Z62" s="127">
        <f>IF(W$7=0,1,MATCH($AN62,'Trail-3'!$CJ$1:$CJ$128,0))</f>
        <v>1</v>
      </c>
      <c r="AA62" s="134" t="str">
        <f ca="1">IF(Y62=0,"",OFFSET('Trail-3'!$B$1,$Z62-1,0))</f>
        <v/>
      </c>
      <c r="AB62" s="135">
        <f ca="1">OFFSET('Trail-4'!$J$1,$AE62-1,0)</f>
        <v>0</v>
      </c>
      <c r="AC62" s="129">
        <f ca="1">OFFSET('Trail-4'!$K$1,$AE62-1,0)</f>
        <v>0</v>
      </c>
      <c r="AD62" s="127">
        <f ca="1">OFFSET('Trail-4'!$CK$1,$AE62-1,0)</f>
        <v>0</v>
      </c>
      <c r="AE62" s="127">
        <f>IF(AB$7=0,1,MATCH($AN62,'Trail-4'!$CJ$1:$CJ$128,0))</f>
        <v>1</v>
      </c>
      <c r="AF62" s="134" t="str">
        <f ca="1">IF(AD62=0,"",OFFSET('Trail-4'!$B$1,$AE62-1,0))</f>
        <v/>
      </c>
      <c r="AG62" s="135">
        <f ca="1">OFFSET('Trail-5'!$J$1,$AJ62-1,0)</f>
        <v>0</v>
      </c>
      <c r="AH62" s="129">
        <f ca="1">OFFSET('Trail-5'!$K$1,$AJ62-1,0)</f>
        <v>0</v>
      </c>
      <c r="AI62" s="127">
        <f ca="1">OFFSET('Trail-5'!$CK$1,$AJ62-1,0)</f>
        <v>0</v>
      </c>
      <c r="AJ62" s="127">
        <f>IF(AG$7=0,1,MATCH($AN62,'Trail-5'!$CJ$1:$CJ$128,0))</f>
        <v>1</v>
      </c>
      <c r="AK62" s="134" t="str">
        <f ca="1">IF(AI62=0,"",OFFSET('Trail-5'!$B$1,$AJ62-1,0))</f>
        <v/>
      </c>
      <c r="AL62" s="22"/>
      <c r="AN62" s="39">
        <v>54</v>
      </c>
      <c r="AO62" s="16">
        <f t="shared" ca="1" si="10"/>
        <v>0</v>
      </c>
      <c r="AP62" s="51">
        <f t="shared" ca="1" si="4"/>
        <v>0</v>
      </c>
      <c r="AQ62" s="51">
        <f t="shared" ca="1" si="4"/>
        <v>0</v>
      </c>
      <c r="AR62" s="51">
        <f t="shared" ca="1" si="4"/>
        <v>0</v>
      </c>
    </row>
    <row r="63" spans="2:44" ht="12" customHeight="1" x14ac:dyDescent="0.2">
      <c r="B63" s="126">
        <f t="shared" ca="1" si="0"/>
        <v>1</v>
      </c>
      <c r="C63" s="126" t="str">
        <f t="shared" ca="1" si="5"/>
        <v/>
      </c>
      <c r="D63" s="126" t="str">
        <f t="shared" ca="1" si="6"/>
        <v/>
      </c>
      <c r="E63" s="126" t="str">
        <f t="shared" ca="1" si="7"/>
        <v/>
      </c>
      <c r="F63" s="127" t="str">
        <f ca="1">OFFSET(prihlasky!$H$1,AN63,0)</f>
        <v/>
      </c>
      <c r="G63" s="127" t="str">
        <f ca="1">IF(OFFSET(prihlasky!$B$1,AN63,0)="","",(OFFSET(prihlasky!$B$1,AN63,0)))</f>
        <v/>
      </c>
      <c r="H63" s="127">
        <f ca="1">OFFSET(prihlasky!$I$1,AN63,0)</f>
        <v>0</v>
      </c>
      <c r="I63" s="127">
        <f ca="1">OFFSET(prihlasky!$A$1,AN63,0)</f>
        <v>0</v>
      </c>
      <c r="J63" s="126">
        <f t="shared" ca="1" si="8"/>
        <v>0</v>
      </c>
      <c r="K63" s="126">
        <f t="shared" ca="1" si="9"/>
        <v>0</v>
      </c>
      <c r="L63" s="139"/>
      <c r="M63" s="135">
        <f ca="1">OFFSET('Trail-1'!$J$1,$P63-1,0)</f>
        <v>0</v>
      </c>
      <c r="N63" s="129">
        <f ca="1">OFFSET('Trail-1'!$K$1,$P63-1,0)</f>
        <v>0</v>
      </c>
      <c r="O63" s="127">
        <f ca="1">OFFSET('Trail-1'!$CK$1,$P63-1,0)</f>
        <v>0</v>
      </c>
      <c r="P63" s="127">
        <f>IF(M$7=0,1,MATCH($AN63,'Trail-1'!$CJ$1:$CJ$128,0))</f>
        <v>63</v>
      </c>
      <c r="Q63" s="134" t="str">
        <f ca="1">IF(O63=0,"",OFFSET('Trail-1'!$B$1,$P63-1,0))</f>
        <v/>
      </c>
      <c r="R63" s="135">
        <f ca="1">OFFSET('Trail-2'!$J$1,$U63-1,0)</f>
        <v>0</v>
      </c>
      <c r="S63" s="129">
        <f ca="1">OFFSET('Trail-2'!$K$1,$U63-1,0)</f>
        <v>0</v>
      </c>
      <c r="T63" s="127">
        <f ca="1">OFFSET('Trail-2'!$CK$1,$U63-1,0)</f>
        <v>0</v>
      </c>
      <c r="U63" s="127">
        <f>IF(R$7=0,1,MATCH($AN63,'Trail-2'!$CJ$1:$CJ$128,0))</f>
        <v>1</v>
      </c>
      <c r="V63" s="134" t="str">
        <f ca="1">IF(T63=0,"",OFFSET('Trail-2'!$B$1,$U63-1,0))</f>
        <v/>
      </c>
      <c r="W63" s="135">
        <f ca="1">OFFSET('Trail-3'!$J$1,$Z63-1,0)</f>
        <v>0</v>
      </c>
      <c r="X63" s="129">
        <f ca="1">OFFSET('Trail-3'!$K$1,$Z63-1,0)</f>
        <v>0</v>
      </c>
      <c r="Y63" s="127">
        <f ca="1">OFFSET('Trail-3'!$CK$1,$Z63-1,0)</f>
        <v>0</v>
      </c>
      <c r="Z63" s="127">
        <f>IF(W$7=0,1,MATCH($AN63,'Trail-3'!$CJ$1:$CJ$128,0))</f>
        <v>1</v>
      </c>
      <c r="AA63" s="134" t="str">
        <f ca="1">IF(Y63=0,"",OFFSET('Trail-3'!$B$1,$Z63-1,0))</f>
        <v/>
      </c>
      <c r="AB63" s="135">
        <f ca="1">OFFSET('Trail-4'!$J$1,$AE63-1,0)</f>
        <v>0</v>
      </c>
      <c r="AC63" s="129">
        <f ca="1">OFFSET('Trail-4'!$K$1,$AE63-1,0)</f>
        <v>0</v>
      </c>
      <c r="AD63" s="127">
        <f ca="1">OFFSET('Trail-4'!$CK$1,$AE63-1,0)</f>
        <v>0</v>
      </c>
      <c r="AE63" s="127">
        <f>IF(AB$7=0,1,MATCH($AN63,'Trail-4'!$CJ$1:$CJ$128,0))</f>
        <v>1</v>
      </c>
      <c r="AF63" s="134" t="str">
        <f ca="1">IF(AD63=0,"",OFFSET('Trail-4'!$B$1,$AE63-1,0))</f>
        <v/>
      </c>
      <c r="AG63" s="135">
        <f ca="1">OFFSET('Trail-5'!$J$1,$AJ63-1,0)</f>
        <v>0</v>
      </c>
      <c r="AH63" s="129">
        <f ca="1">OFFSET('Trail-5'!$K$1,$AJ63-1,0)</f>
        <v>0</v>
      </c>
      <c r="AI63" s="127">
        <f ca="1">OFFSET('Trail-5'!$CK$1,$AJ63-1,0)</f>
        <v>0</v>
      </c>
      <c r="AJ63" s="127">
        <f>IF(AG$7=0,1,MATCH($AN63,'Trail-5'!$CJ$1:$CJ$128,0))</f>
        <v>1</v>
      </c>
      <c r="AK63" s="134" t="str">
        <f ca="1">IF(AI63=0,"",OFFSET('Trail-5'!$B$1,$AJ63-1,0))</f>
        <v/>
      </c>
      <c r="AL63" s="22"/>
      <c r="AN63" s="39">
        <v>55</v>
      </c>
      <c r="AO63" s="16">
        <f t="shared" ca="1" si="10"/>
        <v>0</v>
      </c>
      <c r="AP63" s="51">
        <f t="shared" ca="1" si="4"/>
        <v>0</v>
      </c>
      <c r="AQ63" s="51">
        <f t="shared" ca="1" si="4"/>
        <v>0</v>
      </c>
      <c r="AR63" s="51">
        <f t="shared" ca="1" si="4"/>
        <v>0</v>
      </c>
    </row>
    <row r="64" spans="2:44" ht="12" customHeight="1" x14ac:dyDescent="0.2">
      <c r="B64" s="126">
        <f t="shared" ca="1" si="0"/>
        <v>1</v>
      </c>
      <c r="C64" s="126" t="str">
        <f t="shared" ca="1" si="5"/>
        <v/>
      </c>
      <c r="D64" s="126" t="str">
        <f t="shared" ca="1" si="6"/>
        <v/>
      </c>
      <c r="E64" s="126" t="str">
        <f t="shared" ca="1" si="7"/>
        <v/>
      </c>
      <c r="F64" s="127" t="str">
        <f ca="1">OFFSET(prihlasky!$H$1,AN64,0)</f>
        <v/>
      </c>
      <c r="G64" s="127" t="str">
        <f ca="1">IF(OFFSET(prihlasky!$B$1,AN64,0)="","",(OFFSET(prihlasky!$B$1,AN64,0)))</f>
        <v/>
      </c>
      <c r="H64" s="127">
        <f ca="1">OFFSET(prihlasky!$I$1,AN64,0)</f>
        <v>0</v>
      </c>
      <c r="I64" s="127">
        <f ca="1">OFFSET(prihlasky!$A$1,AN64,0)</f>
        <v>0</v>
      </c>
      <c r="J64" s="126">
        <f t="shared" ca="1" si="8"/>
        <v>0</v>
      </c>
      <c r="K64" s="126">
        <f t="shared" ca="1" si="9"/>
        <v>0</v>
      </c>
      <c r="L64" s="139"/>
      <c r="M64" s="135">
        <f ca="1">OFFSET('Trail-1'!$J$1,$P64-1,0)</f>
        <v>0</v>
      </c>
      <c r="N64" s="129">
        <f ca="1">OFFSET('Trail-1'!$K$1,$P64-1,0)</f>
        <v>0</v>
      </c>
      <c r="O64" s="127">
        <f ca="1">OFFSET('Trail-1'!$CK$1,$P64-1,0)</f>
        <v>0</v>
      </c>
      <c r="P64" s="127">
        <f>IF(M$7=0,1,MATCH($AN64,'Trail-1'!$CJ$1:$CJ$128,0))</f>
        <v>64</v>
      </c>
      <c r="Q64" s="134" t="str">
        <f ca="1">IF(O64=0,"",OFFSET('Trail-1'!$B$1,$P64-1,0))</f>
        <v/>
      </c>
      <c r="R64" s="135">
        <f ca="1">OFFSET('Trail-2'!$J$1,$U64-1,0)</f>
        <v>0</v>
      </c>
      <c r="S64" s="129">
        <f ca="1">OFFSET('Trail-2'!$K$1,$U64-1,0)</f>
        <v>0</v>
      </c>
      <c r="T64" s="127">
        <f ca="1">OFFSET('Trail-2'!$CK$1,$U64-1,0)</f>
        <v>0</v>
      </c>
      <c r="U64" s="127">
        <f>IF(R$7=0,1,MATCH($AN64,'Trail-2'!$CJ$1:$CJ$128,0))</f>
        <v>1</v>
      </c>
      <c r="V64" s="134" t="str">
        <f ca="1">IF(T64=0,"",OFFSET('Trail-2'!$B$1,$U64-1,0))</f>
        <v/>
      </c>
      <c r="W64" s="135">
        <f ca="1">OFFSET('Trail-3'!$J$1,$Z64-1,0)</f>
        <v>0</v>
      </c>
      <c r="X64" s="129">
        <f ca="1">OFFSET('Trail-3'!$K$1,$Z64-1,0)</f>
        <v>0</v>
      </c>
      <c r="Y64" s="127">
        <f ca="1">OFFSET('Trail-3'!$CK$1,$Z64-1,0)</f>
        <v>0</v>
      </c>
      <c r="Z64" s="127">
        <f>IF(W$7=0,1,MATCH($AN64,'Trail-3'!$CJ$1:$CJ$128,0))</f>
        <v>1</v>
      </c>
      <c r="AA64" s="134" t="str">
        <f ca="1">IF(Y64=0,"",OFFSET('Trail-3'!$B$1,$Z64-1,0))</f>
        <v/>
      </c>
      <c r="AB64" s="135">
        <f ca="1">OFFSET('Trail-4'!$J$1,$AE64-1,0)</f>
        <v>0</v>
      </c>
      <c r="AC64" s="129">
        <f ca="1">OFFSET('Trail-4'!$K$1,$AE64-1,0)</f>
        <v>0</v>
      </c>
      <c r="AD64" s="127">
        <f ca="1">OFFSET('Trail-4'!$CK$1,$AE64-1,0)</f>
        <v>0</v>
      </c>
      <c r="AE64" s="127">
        <f>IF(AB$7=0,1,MATCH($AN64,'Trail-4'!$CJ$1:$CJ$128,0))</f>
        <v>1</v>
      </c>
      <c r="AF64" s="134" t="str">
        <f ca="1">IF(AD64=0,"",OFFSET('Trail-4'!$B$1,$AE64-1,0))</f>
        <v/>
      </c>
      <c r="AG64" s="135">
        <f ca="1">OFFSET('Trail-5'!$J$1,$AJ64-1,0)</f>
        <v>0</v>
      </c>
      <c r="AH64" s="129">
        <f ca="1">OFFSET('Trail-5'!$K$1,$AJ64-1,0)</f>
        <v>0</v>
      </c>
      <c r="AI64" s="127">
        <f ca="1">OFFSET('Trail-5'!$CK$1,$AJ64-1,0)</f>
        <v>0</v>
      </c>
      <c r="AJ64" s="127">
        <f>IF(AG$7=0,1,MATCH($AN64,'Trail-5'!$CJ$1:$CJ$128,0))</f>
        <v>1</v>
      </c>
      <c r="AK64" s="134" t="str">
        <f ca="1">IF(AI64=0,"",OFFSET('Trail-5'!$B$1,$AJ64-1,0))</f>
        <v/>
      </c>
      <c r="AL64" s="22"/>
      <c r="AN64" s="39">
        <v>56</v>
      </c>
      <c r="AO64" s="16">
        <f t="shared" ca="1" si="10"/>
        <v>0</v>
      </c>
      <c r="AP64" s="51">
        <f t="shared" ca="1" si="4"/>
        <v>0</v>
      </c>
      <c r="AQ64" s="51">
        <f t="shared" ca="1" si="4"/>
        <v>0</v>
      </c>
      <c r="AR64" s="51">
        <f t="shared" ca="1" si="4"/>
        <v>0</v>
      </c>
    </row>
    <row r="65" spans="2:44" ht="12" customHeight="1" x14ac:dyDescent="0.2">
      <c r="B65" s="126">
        <f t="shared" ca="1" si="0"/>
        <v>1</v>
      </c>
      <c r="C65" s="126" t="str">
        <f t="shared" ca="1" si="5"/>
        <v/>
      </c>
      <c r="D65" s="126" t="str">
        <f t="shared" ca="1" si="6"/>
        <v/>
      </c>
      <c r="E65" s="126" t="str">
        <f t="shared" ca="1" si="7"/>
        <v/>
      </c>
      <c r="F65" s="127" t="str">
        <f ca="1">OFFSET(prihlasky!$H$1,AN65,0)</f>
        <v/>
      </c>
      <c r="G65" s="127" t="str">
        <f ca="1">IF(OFFSET(prihlasky!$B$1,AN65,0)="","",(OFFSET(prihlasky!$B$1,AN65,0)))</f>
        <v/>
      </c>
      <c r="H65" s="127">
        <f ca="1">OFFSET(prihlasky!$I$1,AN65,0)</f>
        <v>0</v>
      </c>
      <c r="I65" s="127">
        <f ca="1">OFFSET(prihlasky!$A$1,AN65,0)</f>
        <v>0</v>
      </c>
      <c r="J65" s="126">
        <f t="shared" ca="1" si="8"/>
        <v>0</v>
      </c>
      <c r="K65" s="126">
        <f t="shared" ca="1" si="9"/>
        <v>0</v>
      </c>
      <c r="L65" s="139"/>
      <c r="M65" s="135">
        <f ca="1">OFFSET('Trail-1'!$J$1,$P65-1,0)</f>
        <v>0</v>
      </c>
      <c r="N65" s="129">
        <f ca="1">OFFSET('Trail-1'!$K$1,$P65-1,0)</f>
        <v>0</v>
      </c>
      <c r="O65" s="127">
        <f ca="1">OFFSET('Trail-1'!$CK$1,$P65-1,0)</f>
        <v>0</v>
      </c>
      <c r="P65" s="127">
        <f>IF(M$7=0,1,MATCH($AN65,'Trail-1'!$CJ$1:$CJ$128,0))</f>
        <v>65</v>
      </c>
      <c r="Q65" s="134" t="str">
        <f ca="1">IF(O65=0,"",OFFSET('Trail-1'!$B$1,$P65-1,0))</f>
        <v/>
      </c>
      <c r="R65" s="135">
        <f ca="1">OFFSET('Trail-2'!$J$1,$U65-1,0)</f>
        <v>0</v>
      </c>
      <c r="S65" s="129">
        <f ca="1">OFFSET('Trail-2'!$K$1,$U65-1,0)</f>
        <v>0</v>
      </c>
      <c r="T65" s="127">
        <f ca="1">OFFSET('Trail-2'!$CK$1,$U65-1,0)</f>
        <v>0</v>
      </c>
      <c r="U65" s="127">
        <f>IF(R$7=0,1,MATCH($AN65,'Trail-2'!$CJ$1:$CJ$128,0))</f>
        <v>1</v>
      </c>
      <c r="V65" s="134" t="str">
        <f ca="1">IF(T65=0,"",OFFSET('Trail-2'!$B$1,$U65-1,0))</f>
        <v/>
      </c>
      <c r="W65" s="135">
        <f ca="1">OFFSET('Trail-3'!$J$1,$Z65-1,0)</f>
        <v>0</v>
      </c>
      <c r="X65" s="129">
        <f ca="1">OFFSET('Trail-3'!$K$1,$Z65-1,0)</f>
        <v>0</v>
      </c>
      <c r="Y65" s="127">
        <f ca="1">OFFSET('Trail-3'!$CK$1,$Z65-1,0)</f>
        <v>0</v>
      </c>
      <c r="Z65" s="127">
        <f>IF(W$7=0,1,MATCH($AN65,'Trail-3'!$CJ$1:$CJ$128,0))</f>
        <v>1</v>
      </c>
      <c r="AA65" s="134" t="str">
        <f ca="1">IF(Y65=0,"",OFFSET('Trail-3'!$B$1,$Z65-1,0))</f>
        <v/>
      </c>
      <c r="AB65" s="135">
        <f ca="1">OFFSET('Trail-4'!$J$1,$AE65-1,0)</f>
        <v>0</v>
      </c>
      <c r="AC65" s="129">
        <f ca="1">OFFSET('Trail-4'!$K$1,$AE65-1,0)</f>
        <v>0</v>
      </c>
      <c r="AD65" s="127">
        <f ca="1">OFFSET('Trail-4'!$CK$1,$AE65-1,0)</f>
        <v>0</v>
      </c>
      <c r="AE65" s="127">
        <f>IF(AB$7=0,1,MATCH($AN65,'Trail-4'!$CJ$1:$CJ$128,0))</f>
        <v>1</v>
      </c>
      <c r="AF65" s="134" t="str">
        <f ca="1">IF(AD65=0,"",OFFSET('Trail-4'!$B$1,$AE65-1,0))</f>
        <v/>
      </c>
      <c r="AG65" s="135">
        <f ca="1">OFFSET('Trail-5'!$J$1,$AJ65-1,0)</f>
        <v>0</v>
      </c>
      <c r="AH65" s="129">
        <f ca="1">OFFSET('Trail-5'!$K$1,$AJ65-1,0)</f>
        <v>0</v>
      </c>
      <c r="AI65" s="127">
        <f ca="1">OFFSET('Trail-5'!$CK$1,$AJ65-1,0)</f>
        <v>0</v>
      </c>
      <c r="AJ65" s="127">
        <f>IF(AG$7=0,1,MATCH($AN65,'Trail-5'!$CJ$1:$CJ$128,0))</f>
        <v>1</v>
      </c>
      <c r="AK65" s="134" t="str">
        <f ca="1">IF(AI65=0,"",OFFSET('Trail-5'!$B$1,$AJ65-1,0))</f>
        <v/>
      </c>
      <c r="AL65" s="22"/>
      <c r="AN65" s="39">
        <v>57</v>
      </c>
      <c r="AO65" s="16">
        <f t="shared" ca="1" si="10"/>
        <v>0</v>
      </c>
      <c r="AP65" s="51">
        <f t="shared" ca="1" si="4"/>
        <v>0</v>
      </c>
      <c r="AQ65" s="51">
        <f t="shared" ca="1" si="4"/>
        <v>0</v>
      </c>
      <c r="AR65" s="51">
        <f t="shared" ca="1" si="4"/>
        <v>0</v>
      </c>
    </row>
    <row r="66" spans="2:44" ht="12" customHeight="1" x14ac:dyDescent="0.2">
      <c r="B66" s="126">
        <f t="shared" ca="1" si="0"/>
        <v>1</v>
      </c>
      <c r="C66" s="126" t="str">
        <f t="shared" ca="1" si="5"/>
        <v/>
      </c>
      <c r="D66" s="126" t="str">
        <f t="shared" ca="1" si="6"/>
        <v/>
      </c>
      <c r="E66" s="126" t="str">
        <f t="shared" ca="1" si="7"/>
        <v/>
      </c>
      <c r="F66" s="127" t="str">
        <f ca="1">OFFSET(prihlasky!$H$1,AN66,0)</f>
        <v/>
      </c>
      <c r="G66" s="127" t="str">
        <f ca="1">IF(OFFSET(prihlasky!$B$1,AN66,0)="","",(OFFSET(prihlasky!$B$1,AN66,0)))</f>
        <v/>
      </c>
      <c r="H66" s="127">
        <f ca="1">OFFSET(prihlasky!$I$1,AN66,0)</f>
        <v>0</v>
      </c>
      <c r="I66" s="127">
        <f ca="1">OFFSET(prihlasky!$A$1,AN66,0)</f>
        <v>0</v>
      </c>
      <c r="J66" s="126">
        <f t="shared" ca="1" si="8"/>
        <v>0</v>
      </c>
      <c r="K66" s="126">
        <f t="shared" ca="1" si="9"/>
        <v>0</v>
      </c>
      <c r="L66" s="139"/>
      <c r="M66" s="135">
        <f ca="1">OFFSET('Trail-1'!$J$1,$P66-1,0)</f>
        <v>0</v>
      </c>
      <c r="N66" s="129">
        <f ca="1">OFFSET('Trail-1'!$K$1,$P66-1,0)</f>
        <v>0</v>
      </c>
      <c r="O66" s="127">
        <f ca="1">OFFSET('Trail-1'!$CK$1,$P66-1,0)</f>
        <v>0</v>
      </c>
      <c r="P66" s="127">
        <f>IF(M$7=0,1,MATCH($AN66,'Trail-1'!$CJ$1:$CJ$128,0))</f>
        <v>66</v>
      </c>
      <c r="Q66" s="134" t="str">
        <f ca="1">IF(O66=0,"",OFFSET('Trail-1'!$B$1,$P66-1,0))</f>
        <v/>
      </c>
      <c r="R66" s="135">
        <f ca="1">OFFSET('Trail-2'!$J$1,$U66-1,0)</f>
        <v>0</v>
      </c>
      <c r="S66" s="129">
        <f ca="1">OFFSET('Trail-2'!$K$1,$U66-1,0)</f>
        <v>0</v>
      </c>
      <c r="T66" s="127">
        <f ca="1">OFFSET('Trail-2'!$CK$1,$U66-1,0)</f>
        <v>0</v>
      </c>
      <c r="U66" s="127">
        <f>IF(R$7=0,1,MATCH($AN66,'Trail-2'!$CJ$1:$CJ$128,0))</f>
        <v>1</v>
      </c>
      <c r="V66" s="134" t="str">
        <f ca="1">IF(T66=0,"",OFFSET('Trail-2'!$B$1,$U66-1,0))</f>
        <v/>
      </c>
      <c r="W66" s="135">
        <f ca="1">OFFSET('Trail-3'!$J$1,$Z66-1,0)</f>
        <v>0</v>
      </c>
      <c r="X66" s="129">
        <f ca="1">OFFSET('Trail-3'!$K$1,$Z66-1,0)</f>
        <v>0</v>
      </c>
      <c r="Y66" s="127">
        <f ca="1">OFFSET('Trail-3'!$CK$1,$Z66-1,0)</f>
        <v>0</v>
      </c>
      <c r="Z66" s="127">
        <f>IF(W$7=0,1,MATCH($AN66,'Trail-3'!$CJ$1:$CJ$128,0))</f>
        <v>1</v>
      </c>
      <c r="AA66" s="134" t="str">
        <f ca="1">IF(Y66=0,"",OFFSET('Trail-3'!$B$1,$Z66-1,0))</f>
        <v/>
      </c>
      <c r="AB66" s="135">
        <f ca="1">OFFSET('Trail-4'!$J$1,$AE66-1,0)</f>
        <v>0</v>
      </c>
      <c r="AC66" s="129">
        <f ca="1">OFFSET('Trail-4'!$K$1,$AE66-1,0)</f>
        <v>0</v>
      </c>
      <c r="AD66" s="127">
        <f ca="1">OFFSET('Trail-4'!$CK$1,$AE66-1,0)</f>
        <v>0</v>
      </c>
      <c r="AE66" s="127">
        <f>IF(AB$7=0,1,MATCH($AN66,'Trail-4'!$CJ$1:$CJ$128,0))</f>
        <v>1</v>
      </c>
      <c r="AF66" s="134" t="str">
        <f ca="1">IF(AD66=0,"",OFFSET('Trail-4'!$B$1,$AE66-1,0))</f>
        <v/>
      </c>
      <c r="AG66" s="135">
        <f ca="1">OFFSET('Trail-5'!$J$1,$AJ66-1,0)</f>
        <v>0</v>
      </c>
      <c r="AH66" s="129">
        <f ca="1">OFFSET('Trail-5'!$K$1,$AJ66-1,0)</f>
        <v>0</v>
      </c>
      <c r="AI66" s="127">
        <f ca="1">OFFSET('Trail-5'!$CK$1,$AJ66-1,0)</f>
        <v>0</v>
      </c>
      <c r="AJ66" s="127">
        <f>IF(AG$7=0,1,MATCH($AN66,'Trail-5'!$CJ$1:$CJ$128,0))</f>
        <v>1</v>
      </c>
      <c r="AK66" s="134" t="str">
        <f ca="1">IF(AI66=0,"",OFFSET('Trail-5'!$B$1,$AJ66-1,0))</f>
        <v/>
      </c>
      <c r="AL66" s="22"/>
      <c r="AN66" s="39">
        <v>58</v>
      </c>
      <c r="AO66" s="16">
        <f t="shared" ca="1" si="10"/>
        <v>0</v>
      </c>
      <c r="AP66" s="51">
        <f t="shared" ca="1" si="4"/>
        <v>0</v>
      </c>
      <c r="AQ66" s="51">
        <f t="shared" ca="1" si="4"/>
        <v>0</v>
      </c>
      <c r="AR66" s="51">
        <f t="shared" ca="1" si="4"/>
        <v>0</v>
      </c>
    </row>
    <row r="67" spans="2:44" ht="12" customHeight="1" x14ac:dyDescent="0.2">
      <c r="B67" s="126">
        <f t="shared" ca="1" si="0"/>
        <v>1</v>
      </c>
      <c r="C67" s="126" t="str">
        <f t="shared" ca="1" si="5"/>
        <v/>
      </c>
      <c r="D67" s="126" t="str">
        <f t="shared" ca="1" si="6"/>
        <v/>
      </c>
      <c r="E67" s="126" t="str">
        <f t="shared" ca="1" si="7"/>
        <v/>
      </c>
      <c r="F67" s="127" t="str">
        <f ca="1">OFFSET(prihlasky!$H$1,AN67,0)</f>
        <v/>
      </c>
      <c r="G67" s="127" t="str">
        <f ca="1">IF(OFFSET(prihlasky!$B$1,AN67,0)="","",(OFFSET(prihlasky!$B$1,AN67,0)))</f>
        <v/>
      </c>
      <c r="H67" s="127">
        <f ca="1">OFFSET(prihlasky!$I$1,AN67,0)</f>
        <v>0</v>
      </c>
      <c r="I67" s="127">
        <f ca="1">OFFSET(prihlasky!$A$1,AN67,0)</f>
        <v>0</v>
      </c>
      <c r="J67" s="126">
        <f t="shared" ca="1" si="8"/>
        <v>0</v>
      </c>
      <c r="K67" s="126">
        <f t="shared" ca="1" si="9"/>
        <v>0</v>
      </c>
      <c r="L67" s="139"/>
      <c r="M67" s="135">
        <f ca="1">OFFSET('Trail-1'!$J$1,$P67-1,0)</f>
        <v>0</v>
      </c>
      <c r="N67" s="129">
        <f ca="1">OFFSET('Trail-1'!$K$1,$P67-1,0)</f>
        <v>0</v>
      </c>
      <c r="O67" s="127">
        <f ca="1">OFFSET('Trail-1'!$CK$1,$P67-1,0)</f>
        <v>0</v>
      </c>
      <c r="P67" s="127">
        <f>IF(M$7=0,1,MATCH($AN67,'Trail-1'!$CJ$1:$CJ$128,0))</f>
        <v>67</v>
      </c>
      <c r="Q67" s="134" t="str">
        <f ca="1">IF(O67=0,"",OFFSET('Trail-1'!$B$1,$P67-1,0))</f>
        <v/>
      </c>
      <c r="R67" s="135">
        <f ca="1">OFFSET('Trail-2'!$J$1,$U67-1,0)</f>
        <v>0</v>
      </c>
      <c r="S67" s="129">
        <f ca="1">OFFSET('Trail-2'!$K$1,$U67-1,0)</f>
        <v>0</v>
      </c>
      <c r="T67" s="127">
        <f ca="1">OFFSET('Trail-2'!$CK$1,$U67-1,0)</f>
        <v>0</v>
      </c>
      <c r="U67" s="127">
        <f>IF(R$7=0,1,MATCH($AN67,'Trail-2'!$CJ$1:$CJ$128,0))</f>
        <v>1</v>
      </c>
      <c r="V67" s="134" t="str">
        <f ca="1">IF(T67=0,"",OFFSET('Trail-2'!$B$1,$U67-1,0))</f>
        <v/>
      </c>
      <c r="W67" s="135">
        <f ca="1">OFFSET('Trail-3'!$J$1,$Z67-1,0)</f>
        <v>0</v>
      </c>
      <c r="X67" s="129">
        <f ca="1">OFFSET('Trail-3'!$K$1,$Z67-1,0)</f>
        <v>0</v>
      </c>
      <c r="Y67" s="127">
        <f ca="1">OFFSET('Trail-3'!$CK$1,$Z67-1,0)</f>
        <v>0</v>
      </c>
      <c r="Z67" s="127">
        <f>IF(W$7=0,1,MATCH($AN67,'Trail-3'!$CJ$1:$CJ$128,0))</f>
        <v>1</v>
      </c>
      <c r="AA67" s="134" t="str">
        <f ca="1">IF(Y67=0,"",OFFSET('Trail-3'!$B$1,$Z67-1,0))</f>
        <v/>
      </c>
      <c r="AB67" s="135">
        <f ca="1">OFFSET('Trail-4'!$J$1,$AE67-1,0)</f>
        <v>0</v>
      </c>
      <c r="AC67" s="129">
        <f ca="1">OFFSET('Trail-4'!$K$1,$AE67-1,0)</f>
        <v>0</v>
      </c>
      <c r="AD67" s="127">
        <f ca="1">OFFSET('Trail-4'!$CK$1,$AE67-1,0)</f>
        <v>0</v>
      </c>
      <c r="AE67" s="127">
        <f>IF(AB$7=0,1,MATCH($AN67,'Trail-4'!$CJ$1:$CJ$128,0))</f>
        <v>1</v>
      </c>
      <c r="AF67" s="134" t="str">
        <f ca="1">IF(AD67=0,"",OFFSET('Trail-4'!$B$1,$AE67-1,0))</f>
        <v/>
      </c>
      <c r="AG67" s="135">
        <f ca="1">OFFSET('Trail-5'!$J$1,$AJ67-1,0)</f>
        <v>0</v>
      </c>
      <c r="AH67" s="129">
        <f ca="1">OFFSET('Trail-5'!$K$1,$AJ67-1,0)</f>
        <v>0</v>
      </c>
      <c r="AI67" s="127">
        <f ca="1">OFFSET('Trail-5'!$CK$1,$AJ67-1,0)</f>
        <v>0</v>
      </c>
      <c r="AJ67" s="127">
        <f>IF(AG$7=0,1,MATCH($AN67,'Trail-5'!$CJ$1:$CJ$128,0))</f>
        <v>1</v>
      </c>
      <c r="AK67" s="134" t="str">
        <f ca="1">IF(AI67=0,"",OFFSET('Trail-5'!$B$1,$AJ67-1,0))</f>
        <v/>
      </c>
      <c r="AL67" s="22"/>
      <c r="AN67" s="39">
        <v>59</v>
      </c>
      <c r="AO67" s="16">
        <f t="shared" ca="1" si="10"/>
        <v>0</v>
      </c>
      <c r="AP67" s="51">
        <f t="shared" ca="1" si="4"/>
        <v>0</v>
      </c>
      <c r="AQ67" s="51">
        <f t="shared" ca="1" si="4"/>
        <v>0</v>
      </c>
      <c r="AR67" s="51">
        <f t="shared" ca="1" si="4"/>
        <v>0</v>
      </c>
    </row>
    <row r="68" spans="2:44" ht="12" customHeight="1" x14ac:dyDescent="0.2">
      <c r="B68" s="126">
        <f t="shared" ca="1" si="0"/>
        <v>1</v>
      </c>
      <c r="C68" s="126" t="str">
        <f t="shared" ca="1" si="5"/>
        <v/>
      </c>
      <c r="D68" s="126" t="str">
        <f t="shared" ca="1" si="6"/>
        <v/>
      </c>
      <c r="E68" s="126" t="str">
        <f t="shared" ca="1" si="7"/>
        <v/>
      </c>
      <c r="F68" s="127" t="str">
        <f ca="1">OFFSET(prihlasky!$H$1,AN68,0)</f>
        <v/>
      </c>
      <c r="G68" s="127" t="str">
        <f ca="1">IF(OFFSET(prihlasky!$B$1,AN68,0)="","",(OFFSET(prihlasky!$B$1,AN68,0)))</f>
        <v/>
      </c>
      <c r="H68" s="127">
        <f ca="1">OFFSET(prihlasky!$I$1,AN68,0)</f>
        <v>0</v>
      </c>
      <c r="I68" s="127">
        <f ca="1">OFFSET(prihlasky!$A$1,AN68,0)</f>
        <v>0</v>
      </c>
      <c r="J68" s="126">
        <f t="shared" ca="1" si="8"/>
        <v>0</v>
      </c>
      <c r="K68" s="126">
        <f t="shared" ca="1" si="9"/>
        <v>0</v>
      </c>
      <c r="L68" s="139"/>
      <c r="M68" s="135">
        <f ca="1">OFFSET('Trail-1'!$J$1,$P68-1,0)</f>
        <v>0</v>
      </c>
      <c r="N68" s="129">
        <f ca="1">OFFSET('Trail-1'!$K$1,$P68-1,0)</f>
        <v>0</v>
      </c>
      <c r="O68" s="127">
        <f ca="1">OFFSET('Trail-1'!$CK$1,$P68-1,0)</f>
        <v>0</v>
      </c>
      <c r="P68" s="127">
        <f>IF(M$7=0,1,MATCH($AN68,'Trail-1'!$CJ$1:$CJ$128,0))</f>
        <v>68</v>
      </c>
      <c r="Q68" s="134" t="str">
        <f ca="1">IF(O68=0,"",OFFSET('Trail-1'!$B$1,$P68-1,0))</f>
        <v/>
      </c>
      <c r="R68" s="135">
        <f ca="1">OFFSET('Trail-2'!$J$1,$U68-1,0)</f>
        <v>0</v>
      </c>
      <c r="S68" s="129">
        <f ca="1">OFFSET('Trail-2'!$K$1,$U68-1,0)</f>
        <v>0</v>
      </c>
      <c r="T68" s="127">
        <f ca="1">OFFSET('Trail-2'!$CK$1,$U68-1,0)</f>
        <v>0</v>
      </c>
      <c r="U68" s="127">
        <f>IF(R$7=0,1,MATCH($AN68,'Trail-2'!$CJ$1:$CJ$128,0))</f>
        <v>1</v>
      </c>
      <c r="V68" s="134" t="str">
        <f ca="1">IF(T68=0,"",OFFSET('Trail-2'!$B$1,$U68-1,0))</f>
        <v/>
      </c>
      <c r="W68" s="135">
        <f ca="1">OFFSET('Trail-3'!$J$1,$Z68-1,0)</f>
        <v>0</v>
      </c>
      <c r="X68" s="129">
        <f ca="1">OFFSET('Trail-3'!$K$1,$Z68-1,0)</f>
        <v>0</v>
      </c>
      <c r="Y68" s="127">
        <f ca="1">OFFSET('Trail-3'!$CK$1,$Z68-1,0)</f>
        <v>0</v>
      </c>
      <c r="Z68" s="127">
        <f>IF(W$7=0,1,MATCH($AN68,'Trail-3'!$CJ$1:$CJ$128,0))</f>
        <v>1</v>
      </c>
      <c r="AA68" s="134" t="str">
        <f ca="1">IF(Y68=0,"",OFFSET('Trail-3'!$B$1,$Z68-1,0))</f>
        <v/>
      </c>
      <c r="AB68" s="135">
        <f ca="1">OFFSET('Trail-4'!$J$1,$AE68-1,0)</f>
        <v>0</v>
      </c>
      <c r="AC68" s="129">
        <f ca="1">OFFSET('Trail-4'!$K$1,$AE68-1,0)</f>
        <v>0</v>
      </c>
      <c r="AD68" s="127">
        <f ca="1">OFFSET('Trail-4'!$CK$1,$AE68-1,0)</f>
        <v>0</v>
      </c>
      <c r="AE68" s="127">
        <f>IF(AB$7=0,1,MATCH($AN68,'Trail-4'!$CJ$1:$CJ$128,0))</f>
        <v>1</v>
      </c>
      <c r="AF68" s="134" t="str">
        <f ca="1">IF(AD68=0,"",OFFSET('Trail-4'!$B$1,$AE68-1,0))</f>
        <v/>
      </c>
      <c r="AG68" s="135">
        <f ca="1">OFFSET('Trail-5'!$J$1,$AJ68-1,0)</f>
        <v>0</v>
      </c>
      <c r="AH68" s="129">
        <f ca="1">OFFSET('Trail-5'!$K$1,$AJ68-1,0)</f>
        <v>0</v>
      </c>
      <c r="AI68" s="127">
        <f ca="1">OFFSET('Trail-5'!$CK$1,$AJ68-1,0)</f>
        <v>0</v>
      </c>
      <c r="AJ68" s="127">
        <f>IF(AG$7=0,1,MATCH($AN68,'Trail-5'!$CJ$1:$CJ$128,0))</f>
        <v>1</v>
      </c>
      <c r="AK68" s="134" t="str">
        <f ca="1">IF(AI68=0,"",OFFSET('Trail-5'!$B$1,$AJ68-1,0))</f>
        <v/>
      </c>
      <c r="AL68" s="22"/>
      <c r="AN68" s="39">
        <v>60</v>
      </c>
      <c r="AO68" s="16">
        <f t="shared" ca="1" si="10"/>
        <v>0</v>
      </c>
      <c r="AP68" s="51">
        <f t="shared" ca="1" si="4"/>
        <v>0</v>
      </c>
      <c r="AQ68" s="51">
        <f t="shared" ca="1" si="4"/>
        <v>0</v>
      </c>
      <c r="AR68" s="51">
        <f t="shared" ca="1" si="4"/>
        <v>0</v>
      </c>
    </row>
    <row r="69" spans="2:44" ht="12" customHeight="1" x14ac:dyDescent="0.2">
      <c r="B69" s="126">
        <f t="shared" ca="1" si="0"/>
        <v>1</v>
      </c>
      <c r="C69" s="126" t="str">
        <f t="shared" ca="1" si="5"/>
        <v/>
      </c>
      <c r="D69" s="126" t="str">
        <f t="shared" ca="1" si="6"/>
        <v/>
      </c>
      <c r="E69" s="126" t="str">
        <f t="shared" ca="1" si="7"/>
        <v/>
      </c>
      <c r="F69" s="127" t="str">
        <f ca="1">OFFSET(prihlasky!$H$1,AN69,0)</f>
        <v/>
      </c>
      <c r="G69" s="127" t="str">
        <f ca="1">IF(OFFSET(prihlasky!$B$1,AN69,0)="","",(OFFSET(prihlasky!$B$1,AN69,0)))</f>
        <v/>
      </c>
      <c r="H69" s="127">
        <f ca="1">OFFSET(prihlasky!$I$1,AN69,0)</f>
        <v>0</v>
      </c>
      <c r="I69" s="127">
        <f ca="1">OFFSET(prihlasky!$A$1,AN69,0)</f>
        <v>0</v>
      </c>
      <c r="J69" s="126">
        <f t="shared" ca="1" si="8"/>
        <v>0</v>
      </c>
      <c r="K69" s="126">
        <f t="shared" ca="1" si="9"/>
        <v>0</v>
      </c>
      <c r="L69" s="139"/>
      <c r="M69" s="135">
        <f ca="1">OFFSET('Trail-1'!$J$1,$P69-1,0)</f>
        <v>0</v>
      </c>
      <c r="N69" s="129">
        <f ca="1">OFFSET('Trail-1'!$K$1,$P69-1,0)</f>
        <v>0</v>
      </c>
      <c r="O69" s="127">
        <f ca="1">OFFSET('Trail-1'!$CK$1,$P69-1,0)</f>
        <v>0</v>
      </c>
      <c r="P69" s="127">
        <f>IF(M$7=0,1,MATCH($AN69,'Trail-1'!$CJ$1:$CJ$128,0))</f>
        <v>69</v>
      </c>
      <c r="Q69" s="134" t="str">
        <f ca="1">IF(O69=0,"",OFFSET('Trail-1'!$B$1,$P69-1,0))</f>
        <v/>
      </c>
      <c r="R69" s="135">
        <f ca="1">OFFSET('Trail-2'!$J$1,$U69-1,0)</f>
        <v>0</v>
      </c>
      <c r="S69" s="129">
        <f ca="1">OFFSET('Trail-2'!$K$1,$U69-1,0)</f>
        <v>0</v>
      </c>
      <c r="T69" s="127">
        <f ca="1">OFFSET('Trail-2'!$CK$1,$U69-1,0)</f>
        <v>0</v>
      </c>
      <c r="U69" s="127">
        <f>IF(R$7=0,1,MATCH($AN69,'Trail-2'!$CJ$1:$CJ$128,0))</f>
        <v>1</v>
      </c>
      <c r="V69" s="134" t="str">
        <f ca="1">IF(T69=0,"",OFFSET('Trail-2'!$B$1,$U69-1,0))</f>
        <v/>
      </c>
      <c r="W69" s="135">
        <f ca="1">OFFSET('Trail-3'!$J$1,$Z69-1,0)</f>
        <v>0</v>
      </c>
      <c r="X69" s="129">
        <f ca="1">OFFSET('Trail-3'!$K$1,$Z69-1,0)</f>
        <v>0</v>
      </c>
      <c r="Y69" s="127">
        <f ca="1">OFFSET('Trail-3'!$CK$1,$Z69-1,0)</f>
        <v>0</v>
      </c>
      <c r="Z69" s="127">
        <f>IF(W$7=0,1,MATCH($AN69,'Trail-3'!$CJ$1:$CJ$128,0))</f>
        <v>1</v>
      </c>
      <c r="AA69" s="134" t="str">
        <f ca="1">IF(Y69=0,"",OFFSET('Trail-3'!$B$1,$Z69-1,0))</f>
        <v/>
      </c>
      <c r="AB69" s="135">
        <f ca="1">OFFSET('Trail-4'!$J$1,$AE69-1,0)</f>
        <v>0</v>
      </c>
      <c r="AC69" s="129">
        <f ca="1">OFFSET('Trail-4'!$K$1,$AE69-1,0)</f>
        <v>0</v>
      </c>
      <c r="AD69" s="127">
        <f ca="1">OFFSET('Trail-4'!$CK$1,$AE69-1,0)</f>
        <v>0</v>
      </c>
      <c r="AE69" s="127">
        <f>IF(AB$7=0,1,MATCH($AN69,'Trail-4'!$CJ$1:$CJ$128,0))</f>
        <v>1</v>
      </c>
      <c r="AF69" s="134" t="str">
        <f ca="1">IF(AD69=0,"",OFFSET('Trail-4'!$B$1,$AE69-1,0))</f>
        <v/>
      </c>
      <c r="AG69" s="135">
        <f ca="1">OFFSET('Trail-5'!$J$1,$AJ69-1,0)</f>
        <v>0</v>
      </c>
      <c r="AH69" s="129">
        <f ca="1">OFFSET('Trail-5'!$K$1,$AJ69-1,0)</f>
        <v>0</v>
      </c>
      <c r="AI69" s="127">
        <f ca="1">OFFSET('Trail-5'!$CK$1,$AJ69-1,0)</f>
        <v>0</v>
      </c>
      <c r="AJ69" s="127">
        <f>IF(AG$7=0,1,MATCH($AN69,'Trail-5'!$CJ$1:$CJ$128,0))</f>
        <v>1</v>
      </c>
      <c r="AK69" s="134" t="str">
        <f ca="1">IF(AI69=0,"",OFFSET('Trail-5'!$B$1,$AJ69-1,0))</f>
        <v/>
      </c>
      <c r="AL69" s="22"/>
      <c r="AN69" s="39">
        <v>61</v>
      </c>
      <c r="AO69" s="16">
        <f t="shared" ca="1" si="10"/>
        <v>0</v>
      </c>
      <c r="AP69" s="51">
        <f t="shared" ca="1" si="4"/>
        <v>0</v>
      </c>
      <c r="AQ69" s="51">
        <f t="shared" ca="1" si="4"/>
        <v>0</v>
      </c>
      <c r="AR69" s="51">
        <f t="shared" ca="1" si="4"/>
        <v>0</v>
      </c>
    </row>
    <row r="70" spans="2:44" ht="12" customHeight="1" x14ac:dyDescent="0.2">
      <c r="B70" s="126">
        <f t="shared" ca="1" si="0"/>
        <v>1</v>
      </c>
      <c r="C70" s="126" t="str">
        <f t="shared" ca="1" si="5"/>
        <v/>
      </c>
      <c r="D70" s="126" t="str">
        <f t="shared" ca="1" si="6"/>
        <v/>
      </c>
      <c r="E70" s="126" t="str">
        <f t="shared" ca="1" si="7"/>
        <v/>
      </c>
      <c r="F70" s="127" t="str">
        <f ca="1">OFFSET(prihlasky!$H$1,AN70,0)</f>
        <v/>
      </c>
      <c r="G70" s="127" t="str">
        <f ca="1">IF(OFFSET(prihlasky!$B$1,AN70,0)="","",(OFFSET(prihlasky!$B$1,AN70,0)))</f>
        <v/>
      </c>
      <c r="H70" s="127">
        <f ca="1">OFFSET(prihlasky!$I$1,AN70,0)</f>
        <v>0</v>
      </c>
      <c r="I70" s="127">
        <f ca="1">OFFSET(prihlasky!$A$1,AN70,0)</f>
        <v>0</v>
      </c>
      <c r="J70" s="126">
        <f t="shared" ca="1" si="8"/>
        <v>0</v>
      </c>
      <c r="K70" s="126">
        <f t="shared" ca="1" si="9"/>
        <v>0</v>
      </c>
      <c r="L70" s="139"/>
      <c r="M70" s="135">
        <f ca="1">OFFSET('Trail-1'!$J$1,$P70-1,0)</f>
        <v>0</v>
      </c>
      <c r="N70" s="129">
        <f ca="1">OFFSET('Trail-1'!$K$1,$P70-1,0)</f>
        <v>0</v>
      </c>
      <c r="O70" s="127">
        <f ca="1">OFFSET('Trail-1'!$CK$1,$P70-1,0)</f>
        <v>0</v>
      </c>
      <c r="P70" s="127">
        <f>IF(M$7=0,1,MATCH($AN70,'Trail-1'!$CJ$1:$CJ$128,0))</f>
        <v>70</v>
      </c>
      <c r="Q70" s="134" t="str">
        <f ca="1">IF(O70=0,"",OFFSET('Trail-1'!$B$1,$P70-1,0))</f>
        <v/>
      </c>
      <c r="R70" s="135">
        <f ca="1">OFFSET('Trail-2'!$J$1,$U70-1,0)</f>
        <v>0</v>
      </c>
      <c r="S70" s="129">
        <f ca="1">OFFSET('Trail-2'!$K$1,$U70-1,0)</f>
        <v>0</v>
      </c>
      <c r="T70" s="127">
        <f ca="1">OFFSET('Trail-2'!$CK$1,$U70-1,0)</f>
        <v>0</v>
      </c>
      <c r="U70" s="127">
        <f>IF(R$7=0,1,MATCH($AN70,'Trail-2'!$CJ$1:$CJ$128,0))</f>
        <v>1</v>
      </c>
      <c r="V70" s="134" t="str">
        <f ca="1">IF(T70=0,"",OFFSET('Trail-2'!$B$1,$U70-1,0))</f>
        <v/>
      </c>
      <c r="W70" s="135">
        <f ca="1">OFFSET('Trail-3'!$J$1,$Z70-1,0)</f>
        <v>0</v>
      </c>
      <c r="X70" s="129">
        <f ca="1">OFFSET('Trail-3'!$K$1,$Z70-1,0)</f>
        <v>0</v>
      </c>
      <c r="Y70" s="127">
        <f ca="1">OFFSET('Trail-3'!$CK$1,$Z70-1,0)</f>
        <v>0</v>
      </c>
      <c r="Z70" s="127">
        <f>IF(W$7=0,1,MATCH($AN70,'Trail-3'!$CJ$1:$CJ$128,0))</f>
        <v>1</v>
      </c>
      <c r="AA70" s="134" t="str">
        <f ca="1">IF(Y70=0,"",OFFSET('Trail-3'!$B$1,$Z70-1,0))</f>
        <v/>
      </c>
      <c r="AB70" s="135">
        <f ca="1">OFFSET('Trail-4'!$J$1,$AE70-1,0)</f>
        <v>0</v>
      </c>
      <c r="AC70" s="129">
        <f ca="1">OFFSET('Trail-4'!$K$1,$AE70-1,0)</f>
        <v>0</v>
      </c>
      <c r="AD70" s="127">
        <f ca="1">OFFSET('Trail-4'!$CK$1,$AE70-1,0)</f>
        <v>0</v>
      </c>
      <c r="AE70" s="127">
        <f>IF(AB$7=0,1,MATCH($AN70,'Trail-4'!$CJ$1:$CJ$128,0))</f>
        <v>1</v>
      </c>
      <c r="AF70" s="134" t="str">
        <f ca="1">IF(AD70=0,"",OFFSET('Trail-4'!$B$1,$AE70-1,0))</f>
        <v/>
      </c>
      <c r="AG70" s="135">
        <f ca="1">OFFSET('Trail-5'!$J$1,$AJ70-1,0)</f>
        <v>0</v>
      </c>
      <c r="AH70" s="129">
        <f ca="1">OFFSET('Trail-5'!$K$1,$AJ70-1,0)</f>
        <v>0</v>
      </c>
      <c r="AI70" s="127">
        <f ca="1">OFFSET('Trail-5'!$CK$1,$AJ70-1,0)</f>
        <v>0</v>
      </c>
      <c r="AJ70" s="127">
        <f>IF(AG$7=0,1,MATCH($AN70,'Trail-5'!$CJ$1:$CJ$128,0))</f>
        <v>1</v>
      </c>
      <c r="AK70" s="134" t="str">
        <f ca="1">IF(AI70=0,"",OFFSET('Trail-5'!$B$1,$AJ70-1,0))</f>
        <v/>
      </c>
      <c r="AL70" s="22"/>
      <c r="AN70" s="39">
        <v>62</v>
      </c>
      <c r="AO70" s="16">
        <f t="shared" ca="1" si="10"/>
        <v>0</v>
      </c>
      <c r="AP70" s="51">
        <f t="shared" ca="1" si="4"/>
        <v>0</v>
      </c>
      <c r="AQ70" s="51">
        <f t="shared" ca="1" si="4"/>
        <v>0</v>
      </c>
      <c r="AR70" s="51">
        <f t="shared" ca="1" si="4"/>
        <v>0</v>
      </c>
    </row>
    <row r="71" spans="2:44" ht="12" customHeight="1" x14ac:dyDescent="0.2">
      <c r="B71" s="126">
        <f t="shared" ca="1" si="0"/>
        <v>1</v>
      </c>
      <c r="C71" s="126" t="str">
        <f t="shared" ca="1" si="5"/>
        <v/>
      </c>
      <c r="D71" s="126" t="str">
        <f t="shared" ca="1" si="6"/>
        <v/>
      </c>
      <c r="E71" s="126" t="str">
        <f t="shared" ca="1" si="7"/>
        <v/>
      </c>
      <c r="F71" s="127" t="str">
        <f ca="1">OFFSET(prihlasky!$H$1,AN71,0)</f>
        <v/>
      </c>
      <c r="G71" s="127" t="str">
        <f ca="1">IF(OFFSET(prihlasky!$B$1,AN71,0)="","",(OFFSET(prihlasky!$B$1,AN71,0)))</f>
        <v/>
      </c>
      <c r="H71" s="127">
        <f ca="1">OFFSET(prihlasky!$I$1,AN71,0)</f>
        <v>0</v>
      </c>
      <c r="I71" s="127">
        <f ca="1">OFFSET(prihlasky!$A$1,AN71,0)</f>
        <v>0</v>
      </c>
      <c r="J71" s="126">
        <f t="shared" ca="1" si="8"/>
        <v>0</v>
      </c>
      <c r="K71" s="126">
        <f t="shared" ca="1" si="9"/>
        <v>0</v>
      </c>
      <c r="L71" s="139"/>
      <c r="M71" s="135">
        <f ca="1">OFFSET('Trail-1'!$J$1,$P71-1,0)</f>
        <v>0</v>
      </c>
      <c r="N71" s="129">
        <f ca="1">OFFSET('Trail-1'!$K$1,$P71-1,0)</f>
        <v>0</v>
      </c>
      <c r="O71" s="127">
        <f ca="1">OFFSET('Trail-1'!$CK$1,$P71-1,0)</f>
        <v>0</v>
      </c>
      <c r="P71" s="127">
        <f>IF(M$7=0,1,MATCH($AN71,'Trail-1'!$CJ$1:$CJ$128,0))</f>
        <v>71</v>
      </c>
      <c r="Q71" s="134" t="str">
        <f ca="1">IF(O71=0,"",OFFSET('Trail-1'!$B$1,$P71-1,0))</f>
        <v/>
      </c>
      <c r="R71" s="135">
        <f ca="1">OFFSET('Trail-2'!$J$1,$U71-1,0)</f>
        <v>0</v>
      </c>
      <c r="S71" s="129">
        <f ca="1">OFFSET('Trail-2'!$K$1,$U71-1,0)</f>
        <v>0</v>
      </c>
      <c r="T71" s="127">
        <f ca="1">OFFSET('Trail-2'!$CK$1,$U71-1,0)</f>
        <v>0</v>
      </c>
      <c r="U71" s="127">
        <f>IF(R$7=0,1,MATCH($AN71,'Trail-2'!$CJ$1:$CJ$128,0))</f>
        <v>1</v>
      </c>
      <c r="V71" s="134" t="str">
        <f ca="1">IF(T71=0,"",OFFSET('Trail-2'!$B$1,$U71-1,0))</f>
        <v/>
      </c>
      <c r="W71" s="135">
        <f ca="1">OFFSET('Trail-3'!$J$1,$Z71-1,0)</f>
        <v>0</v>
      </c>
      <c r="X71" s="129">
        <f ca="1">OFFSET('Trail-3'!$K$1,$Z71-1,0)</f>
        <v>0</v>
      </c>
      <c r="Y71" s="127">
        <f ca="1">OFFSET('Trail-3'!$CK$1,$Z71-1,0)</f>
        <v>0</v>
      </c>
      <c r="Z71" s="127">
        <f>IF(W$7=0,1,MATCH($AN71,'Trail-3'!$CJ$1:$CJ$128,0))</f>
        <v>1</v>
      </c>
      <c r="AA71" s="134" t="str">
        <f ca="1">IF(Y71=0,"",OFFSET('Trail-3'!$B$1,$Z71-1,0))</f>
        <v/>
      </c>
      <c r="AB71" s="135">
        <f ca="1">OFFSET('Trail-4'!$J$1,$AE71-1,0)</f>
        <v>0</v>
      </c>
      <c r="AC71" s="129">
        <f ca="1">OFFSET('Trail-4'!$K$1,$AE71-1,0)</f>
        <v>0</v>
      </c>
      <c r="AD71" s="127">
        <f ca="1">OFFSET('Trail-4'!$CK$1,$AE71-1,0)</f>
        <v>0</v>
      </c>
      <c r="AE71" s="127">
        <f>IF(AB$7=0,1,MATCH($AN71,'Trail-4'!$CJ$1:$CJ$128,0))</f>
        <v>1</v>
      </c>
      <c r="AF71" s="134" t="str">
        <f ca="1">IF(AD71=0,"",OFFSET('Trail-4'!$B$1,$AE71-1,0))</f>
        <v/>
      </c>
      <c r="AG71" s="135">
        <f ca="1">OFFSET('Trail-5'!$J$1,$AJ71-1,0)</f>
        <v>0</v>
      </c>
      <c r="AH71" s="129">
        <f ca="1">OFFSET('Trail-5'!$K$1,$AJ71-1,0)</f>
        <v>0</v>
      </c>
      <c r="AI71" s="127">
        <f ca="1">OFFSET('Trail-5'!$CK$1,$AJ71-1,0)</f>
        <v>0</v>
      </c>
      <c r="AJ71" s="127">
        <f>IF(AG$7=0,1,MATCH($AN71,'Trail-5'!$CJ$1:$CJ$128,0))</f>
        <v>1</v>
      </c>
      <c r="AK71" s="134" t="str">
        <f ca="1">IF(AI71=0,"",OFFSET('Trail-5'!$B$1,$AJ71-1,0))</f>
        <v/>
      </c>
      <c r="AL71" s="22"/>
      <c r="AN71" s="39">
        <v>63</v>
      </c>
      <c r="AO71" s="16">
        <f t="shared" ca="1" si="10"/>
        <v>0</v>
      </c>
      <c r="AP71" s="51">
        <f t="shared" ca="1" si="4"/>
        <v>0</v>
      </c>
      <c r="AQ71" s="51">
        <f t="shared" ca="1" si="4"/>
        <v>0</v>
      </c>
      <c r="AR71" s="51">
        <f t="shared" ca="1" si="4"/>
        <v>0</v>
      </c>
    </row>
    <row r="72" spans="2:44" ht="12" customHeight="1" x14ac:dyDescent="0.2">
      <c r="B72" s="126">
        <f t="shared" ca="1" si="0"/>
        <v>1</v>
      </c>
      <c r="C72" s="126" t="str">
        <f t="shared" ca="1" si="5"/>
        <v/>
      </c>
      <c r="D72" s="126" t="str">
        <f t="shared" ca="1" si="6"/>
        <v/>
      </c>
      <c r="E72" s="126" t="str">
        <f t="shared" ca="1" si="7"/>
        <v/>
      </c>
      <c r="F72" s="127" t="str">
        <f ca="1">OFFSET(prihlasky!$H$1,AN72,0)</f>
        <v/>
      </c>
      <c r="G72" s="127" t="str">
        <f ca="1">IF(OFFSET(prihlasky!$B$1,AN72,0)="","",(OFFSET(prihlasky!$B$1,AN72,0)))</f>
        <v/>
      </c>
      <c r="H72" s="127">
        <f ca="1">OFFSET(prihlasky!$I$1,AN72,0)</f>
        <v>0</v>
      </c>
      <c r="I72" s="127">
        <f ca="1">OFFSET(prihlasky!$A$1,AN72,0)</f>
        <v>0</v>
      </c>
      <c r="J72" s="126">
        <f t="shared" ca="1" si="8"/>
        <v>0</v>
      </c>
      <c r="K72" s="126">
        <f t="shared" ca="1" si="9"/>
        <v>0</v>
      </c>
      <c r="L72" s="139"/>
      <c r="M72" s="135">
        <f ca="1">OFFSET('Trail-1'!$J$1,$P72-1,0)</f>
        <v>0</v>
      </c>
      <c r="N72" s="129">
        <f ca="1">OFFSET('Trail-1'!$K$1,$P72-1,0)</f>
        <v>0</v>
      </c>
      <c r="O72" s="127">
        <f ca="1">OFFSET('Trail-1'!$CK$1,$P72-1,0)</f>
        <v>0</v>
      </c>
      <c r="P72" s="127">
        <f>IF(M$7=0,1,MATCH($AN72,'Trail-1'!$CJ$1:$CJ$128,0))</f>
        <v>72</v>
      </c>
      <c r="Q72" s="134" t="str">
        <f ca="1">IF(O72=0,"",OFFSET('Trail-1'!$B$1,$P72-1,0))</f>
        <v/>
      </c>
      <c r="R72" s="135">
        <f ca="1">OFFSET('Trail-2'!$J$1,$U72-1,0)</f>
        <v>0</v>
      </c>
      <c r="S72" s="129">
        <f ca="1">OFFSET('Trail-2'!$K$1,$U72-1,0)</f>
        <v>0</v>
      </c>
      <c r="T72" s="127">
        <f ca="1">OFFSET('Trail-2'!$CK$1,$U72-1,0)</f>
        <v>0</v>
      </c>
      <c r="U72" s="127">
        <f>IF(R$7=0,1,MATCH($AN72,'Trail-2'!$CJ$1:$CJ$128,0))</f>
        <v>1</v>
      </c>
      <c r="V72" s="134" t="str">
        <f ca="1">IF(T72=0,"",OFFSET('Trail-2'!$B$1,$U72-1,0))</f>
        <v/>
      </c>
      <c r="W72" s="135">
        <f ca="1">OFFSET('Trail-3'!$J$1,$Z72-1,0)</f>
        <v>0</v>
      </c>
      <c r="X72" s="129">
        <f ca="1">OFFSET('Trail-3'!$K$1,$Z72-1,0)</f>
        <v>0</v>
      </c>
      <c r="Y72" s="127">
        <f ca="1">OFFSET('Trail-3'!$CK$1,$Z72-1,0)</f>
        <v>0</v>
      </c>
      <c r="Z72" s="127">
        <f>IF(W$7=0,1,MATCH($AN72,'Trail-3'!$CJ$1:$CJ$128,0))</f>
        <v>1</v>
      </c>
      <c r="AA72" s="134" t="str">
        <f ca="1">IF(Y72=0,"",OFFSET('Trail-3'!$B$1,$Z72-1,0))</f>
        <v/>
      </c>
      <c r="AB72" s="135">
        <f ca="1">OFFSET('Trail-4'!$J$1,$AE72-1,0)</f>
        <v>0</v>
      </c>
      <c r="AC72" s="129">
        <f ca="1">OFFSET('Trail-4'!$K$1,$AE72-1,0)</f>
        <v>0</v>
      </c>
      <c r="AD72" s="127">
        <f ca="1">OFFSET('Trail-4'!$CK$1,$AE72-1,0)</f>
        <v>0</v>
      </c>
      <c r="AE72" s="127">
        <f>IF(AB$7=0,1,MATCH($AN72,'Trail-4'!$CJ$1:$CJ$128,0))</f>
        <v>1</v>
      </c>
      <c r="AF72" s="134" t="str">
        <f ca="1">IF(AD72=0,"",OFFSET('Trail-4'!$B$1,$AE72-1,0))</f>
        <v/>
      </c>
      <c r="AG72" s="135">
        <f ca="1">OFFSET('Trail-5'!$J$1,$AJ72-1,0)</f>
        <v>0</v>
      </c>
      <c r="AH72" s="129">
        <f ca="1">OFFSET('Trail-5'!$K$1,$AJ72-1,0)</f>
        <v>0</v>
      </c>
      <c r="AI72" s="127">
        <f ca="1">OFFSET('Trail-5'!$CK$1,$AJ72-1,0)</f>
        <v>0</v>
      </c>
      <c r="AJ72" s="127">
        <f>IF(AG$7=0,1,MATCH($AN72,'Trail-5'!$CJ$1:$CJ$128,0))</f>
        <v>1</v>
      </c>
      <c r="AK72" s="134" t="str">
        <f ca="1">IF(AI72=0,"",OFFSET('Trail-5'!$B$1,$AJ72-1,0))</f>
        <v/>
      </c>
      <c r="AL72" s="22"/>
      <c r="AN72" s="39">
        <v>64</v>
      </c>
      <c r="AO72" s="16">
        <f t="shared" ca="1" si="10"/>
        <v>0</v>
      </c>
      <c r="AP72" s="51">
        <f t="shared" ca="1" si="4"/>
        <v>0</v>
      </c>
      <c r="AQ72" s="51">
        <f t="shared" ca="1" si="4"/>
        <v>0</v>
      </c>
      <c r="AR72" s="51">
        <f t="shared" ca="1" si="4"/>
        <v>0</v>
      </c>
    </row>
    <row r="73" spans="2:44" ht="12" customHeight="1" x14ac:dyDescent="0.2">
      <c r="B73" s="126">
        <f t="shared" ref="B73:B128" ca="1" si="11">RANK(AO73,$AO$9:$AO$133)</f>
        <v>1</v>
      </c>
      <c r="C73" s="126" t="str">
        <f t="shared" ca="1" si="5"/>
        <v/>
      </c>
      <c r="D73" s="126" t="str">
        <f t="shared" ca="1" si="6"/>
        <v/>
      </c>
      <c r="E73" s="126" t="str">
        <f t="shared" ca="1" si="7"/>
        <v/>
      </c>
      <c r="F73" s="127" t="str">
        <f ca="1">OFFSET(prihlasky!$H$1,AN73,0)</f>
        <v/>
      </c>
      <c r="G73" s="127" t="str">
        <f ca="1">IF(OFFSET(prihlasky!$B$1,AN73,0)="","",(OFFSET(prihlasky!$B$1,AN73,0)))</f>
        <v/>
      </c>
      <c r="H73" s="127">
        <f ca="1">OFFSET(prihlasky!$I$1,AN73,0)</f>
        <v>0</v>
      </c>
      <c r="I73" s="127">
        <f ca="1">OFFSET(prihlasky!$A$1,AN73,0)</f>
        <v>0</v>
      </c>
      <c r="J73" s="126">
        <f t="shared" ca="1" si="8"/>
        <v>0</v>
      </c>
      <c r="K73" s="126">
        <f t="shared" ca="1" si="9"/>
        <v>0</v>
      </c>
      <c r="L73" s="139"/>
      <c r="M73" s="135">
        <f ca="1">OFFSET('Trail-1'!$J$1,$P73-1,0)</f>
        <v>0</v>
      </c>
      <c r="N73" s="129">
        <f ca="1">OFFSET('Trail-1'!$K$1,$P73-1,0)</f>
        <v>0</v>
      </c>
      <c r="O73" s="127">
        <f ca="1">OFFSET('Trail-1'!$CK$1,$P73-1,0)</f>
        <v>0</v>
      </c>
      <c r="P73" s="127">
        <f>IF(M$7=0,1,MATCH($AN73,'Trail-1'!$CJ$1:$CJ$128,0))</f>
        <v>73</v>
      </c>
      <c r="Q73" s="134" t="str">
        <f ca="1">IF(O73=0,"",OFFSET('Trail-1'!$B$1,$P73-1,0))</f>
        <v/>
      </c>
      <c r="R73" s="135">
        <f ca="1">OFFSET('Trail-2'!$J$1,$U73-1,0)</f>
        <v>0</v>
      </c>
      <c r="S73" s="129">
        <f ca="1">OFFSET('Trail-2'!$K$1,$U73-1,0)</f>
        <v>0</v>
      </c>
      <c r="T73" s="127">
        <f ca="1">OFFSET('Trail-2'!$CK$1,$U73-1,0)</f>
        <v>0</v>
      </c>
      <c r="U73" s="127">
        <f>IF(R$7=0,1,MATCH($AN73,'Trail-2'!$CJ$1:$CJ$128,0))</f>
        <v>1</v>
      </c>
      <c r="V73" s="134" t="str">
        <f ca="1">IF(T73=0,"",OFFSET('Trail-2'!$B$1,$U73-1,0))</f>
        <v/>
      </c>
      <c r="W73" s="135">
        <f ca="1">OFFSET('Trail-3'!$J$1,$Z73-1,0)</f>
        <v>0</v>
      </c>
      <c r="X73" s="129">
        <f ca="1">OFFSET('Trail-3'!$K$1,$Z73-1,0)</f>
        <v>0</v>
      </c>
      <c r="Y73" s="127">
        <f ca="1">OFFSET('Trail-3'!$CK$1,$Z73-1,0)</f>
        <v>0</v>
      </c>
      <c r="Z73" s="127">
        <f>IF(W$7=0,1,MATCH($AN73,'Trail-3'!$CJ$1:$CJ$128,0))</f>
        <v>1</v>
      </c>
      <c r="AA73" s="134" t="str">
        <f ca="1">IF(Y73=0,"",OFFSET('Trail-3'!$B$1,$Z73-1,0))</f>
        <v/>
      </c>
      <c r="AB73" s="135">
        <f ca="1">OFFSET('Trail-4'!$J$1,$AE73-1,0)</f>
        <v>0</v>
      </c>
      <c r="AC73" s="129">
        <f ca="1">OFFSET('Trail-4'!$K$1,$AE73-1,0)</f>
        <v>0</v>
      </c>
      <c r="AD73" s="127">
        <f ca="1">OFFSET('Trail-4'!$CK$1,$AE73-1,0)</f>
        <v>0</v>
      </c>
      <c r="AE73" s="127">
        <f>IF(AB$7=0,1,MATCH($AN73,'Trail-4'!$CJ$1:$CJ$128,0))</f>
        <v>1</v>
      </c>
      <c r="AF73" s="134" t="str">
        <f ca="1">IF(AD73=0,"",OFFSET('Trail-4'!$B$1,$AE73-1,0))</f>
        <v/>
      </c>
      <c r="AG73" s="135">
        <f ca="1">OFFSET('Trail-5'!$J$1,$AJ73-1,0)</f>
        <v>0</v>
      </c>
      <c r="AH73" s="129">
        <f ca="1">OFFSET('Trail-5'!$K$1,$AJ73-1,0)</f>
        <v>0</v>
      </c>
      <c r="AI73" s="127">
        <f ca="1">OFFSET('Trail-5'!$CK$1,$AJ73-1,0)</f>
        <v>0</v>
      </c>
      <c r="AJ73" s="127">
        <f>IF(AG$7=0,1,MATCH($AN73,'Trail-5'!$CJ$1:$CJ$128,0))</f>
        <v>1</v>
      </c>
      <c r="AK73" s="134" t="str">
        <f ca="1">IF(AI73=0,"",OFFSET('Trail-5'!$B$1,$AJ73-1,0))</f>
        <v/>
      </c>
      <c r="AL73" s="22"/>
      <c r="AN73" s="39">
        <v>65</v>
      </c>
      <c r="AO73" s="16">
        <f t="shared" ca="1" si="10"/>
        <v>0</v>
      </c>
      <c r="AP73" s="51">
        <f t="shared" ca="1" si="4"/>
        <v>0</v>
      </c>
      <c r="AQ73" s="51">
        <f t="shared" ca="1" si="4"/>
        <v>0</v>
      </c>
      <c r="AR73" s="51">
        <f t="shared" ca="1" si="4"/>
        <v>0</v>
      </c>
    </row>
    <row r="74" spans="2:44" ht="12" customHeight="1" x14ac:dyDescent="0.2">
      <c r="B74" s="126">
        <f t="shared" ca="1" si="11"/>
        <v>1</v>
      </c>
      <c r="C74" s="126" t="str">
        <f t="shared" ref="C74:C128" ca="1" si="12">IF($H74=C$8,RANK($AO74,AP$9:AP$133),"")</f>
        <v/>
      </c>
      <c r="D74" s="126" t="str">
        <f t="shared" ref="D74:D128" ca="1" si="13">IF($H74=D$8,RANK($AO74,AQ$9:AQ$133),"")</f>
        <v/>
      </c>
      <c r="E74" s="126" t="str">
        <f t="shared" ref="E74:E128" ca="1" si="14">IF($H74=E$8,RANK($AO74,AR$9:AR$133),"")</f>
        <v/>
      </c>
      <c r="F74" s="127" t="str">
        <f ca="1">OFFSET(prihlasky!$H$1,AN74,0)</f>
        <v/>
      </c>
      <c r="G74" s="127" t="str">
        <f ca="1">IF(OFFSET(prihlasky!$B$1,AN74,0)="","",(OFFSET(prihlasky!$B$1,AN74,0)))</f>
        <v/>
      </c>
      <c r="H74" s="127">
        <f ca="1">OFFSET(prihlasky!$I$1,AN74,0)</f>
        <v>0</v>
      </c>
      <c r="I74" s="127">
        <f ca="1">OFFSET(prihlasky!$A$1,AN74,0)</f>
        <v>0</v>
      </c>
      <c r="J74" s="126">
        <f t="shared" ca="1" si="8"/>
        <v>0</v>
      </c>
      <c r="K74" s="126">
        <f t="shared" ca="1" si="9"/>
        <v>0</v>
      </c>
      <c r="L74" s="139"/>
      <c r="M74" s="135">
        <f ca="1">OFFSET('Trail-1'!$J$1,$P74-1,0)</f>
        <v>0</v>
      </c>
      <c r="N74" s="129">
        <f ca="1">OFFSET('Trail-1'!$K$1,$P74-1,0)</f>
        <v>0</v>
      </c>
      <c r="O74" s="127">
        <f ca="1">OFFSET('Trail-1'!$CK$1,$P74-1,0)</f>
        <v>0</v>
      </c>
      <c r="P74" s="127">
        <f>IF(M$7=0,1,MATCH($AN74,'Trail-1'!$CJ$1:$CJ$128,0))</f>
        <v>74</v>
      </c>
      <c r="Q74" s="134" t="str">
        <f ca="1">IF(O74=0,"",OFFSET('Trail-1'!$B$1,$P74-1,0))</f>
        <v/>
      </c>
      <c r="R74" s="135">
        <f ca="1">OFFSET('Trail-2'!$J$1,$U74-1,0)</f>
        <v>0</v>
      </c>
      <c r="S74" s="129">
        <f ca="1">OFFSET('Trail-2'!$K$1,$U74-1,0)</f>
        <v>0</v>
      </c>
      <c r="T74" s="127">
        <f ca="1">OFFSET('Trail-2'!$CK$1,$U74-1,0)</f>
        <v>0</v>
      </c>
      <c r="U74" s="127">
        <f>IF(R$7=0,1,MATCH($AN74,'Trail-2'!$CJ$1:$CJ$128,0))</f>
        <v>1</v>
      </c>
      <c r="V74" s="134" t="str">
        <f ca="1">IF(T74=0,"",OFFSET('Trail-2'!$B$1,$U74-1,0))</f>
        <v/>
      </c>
      <c r="W74" s="135">
        <f ca="1">OFFSET('Trail-3'!$J$1,$Z74-1,0)</f>
        <v>0</v>
      </c>
      <c r="X74" s="129">
        <f ca="1">OFFSET('Trail-3'!$K$1,$Z74-1,0)</f>
        <v>0</v>
      </c>
      <c r="Y74" s="127">
        <f ca="1">OFFSET('Trail-3'!$CK$1,$Z74-1,0)</f>
        <v>0</v>
      </c>
      <c r="Z74" s="127">
        <f>IF(W$7=0,1,MATCH($AN74,'Trail-3'!$CJ$1:$CJ$128,0))</f>
        <v>1</v>
      </c>
      <c r="AA74" s="134" t="str">
        <f ca="1">IF(Y74=0,"",OFFSET('Trail-3'!$B$1,$Z74-1,0))</f>
        <v/>
      </c>
      <c r="AB74" s="135">
        <f ca="1">OFFSET('Trail-4'!$J$1,$AE74-1,0)</f>
        <v>0</v>
      </c>
      <c r="AC74" s="129">
        <f ca="1">OFFSET('Trail-4'!$K$1,$AE74-1,0)</f>
        <v>0</v>
      </c>
      <c r="AD74" s="127">
        <f ca="1">OFFSET('Trail-4'!$CK$1,$AE74-1,0)</f>
        <v>0</v>
      </c>
      <c r="AE74" s="127">
        <f>IF(AB$7=0,1,MATCH($AN74,'Trail-4'!$CJ$1:$CJ$128,0))</f>
        <v>1</v>
      </c>
      <c r="AF74" s="134" t="str">
        <f ca="1">IF(AD74=0,"",OFFSET('Trail-4'!$B$1,$AE74-1,0))</f>
        <v/>
      </c>
      <c r="AG74" s="135">
        <f ca="1">OFFSET('Trail-5'!$J$1,$AJ74-1,0)</f>
        <v>0</v>
      </c>
      <c r="AH74" s="129">
        <f ca="1">OFFSET('Trail-5'!$K$1,$AJ74-1,0)</f>
        <v>0</v>
      </c>
      <c r="AI74" s="127">
        <f ca="1">OFFSET('Trail-5'!$CK$1,$AJ74-1,0)</f>
        <v>0</v>
      </c>
      <c r="AJ74" s="127">
        <f>IF(AG$7=0,1,MATCH($AN74,'Trail-5'!$CJ$1:$CJ$128,0))</f>
        <v>1</v>
      </c>
      <c r="AK74" s="134" t="str">
        <f ca="1">IF(AI74=0,"",OFFSET('Trail-5'!$B$1,$AJ74-1,0))</f>
        <v/>
      </c>
      <c r="AL74" s="22"/>
      <c r="AN74" s="39">
        <v>66</v>
      </c>
      <c r="AO74" s="16">
        <f t="shared" ca="1" si="10"/>
        <v>0</v>
      </c>
      <c r="AP74" s="51">
        <f t="shared" ca="1" si="4"/>
        <v>0</v>
      </c>
      <c r="AQ74" s="51">
        <f t="shared" ca="1" si="4"/>
        <v>0</v>
      </c>
      <c r="AR74" s="51">
        <f t="shared" ca="1" si="4"/>
        <v>0</v>
      </c>
    </row>
    <row r="75" spans="2:44" ht="12" customHeight="1" x14ac:dyDescent="0.2">
      <c r="B75" s="126">
        <f t="shared" ca="1" si="11"/>
        <v>1</v>
      </c>
      <c r="C75" s="126" t="str">
        <f t="shared" ca="1" si="12"/>
        <v/>
      </c>
      <c r="D75" s="126" t="str">
        <f t="shared" ca="1" si="13"/>
        <v/>
      </c>
      <c r="E75" s="126" t="str">
        <f t="shared" ca="1" si="14"/>
        <v/>
      </c>
      <c r="F75" s="127" t="str">
        <f ca="1">OFFSET(prihlasky!$H$1,AN75,0)</f>
        <v/>
      </c>
      <c r="G75" s="127" t="str">
        <f ca="1">IF(OFFSET(prihlasky!$B$1,AN75,0)="","",(OFFSET(prihlasky!$B$1,AN75,0)))</f>
        <v/>
      </c>
      <c r="H75" s="127">
        <f ca="1">OFFSET(prihlasky!$I$1,AN75,0)</f>
        <v>0</v>
      </c>
      <c r="I75" s="127">
        <f ca="1">OFFSET(prihlasky!$A$1,AN75,0)</f>
        <v>0</v>
      </c>
      <c r="J75" s="126">
        <f t="shared" ca="1" si="8"/>
        <v>0</v>
      </c>
      <c r="K75" s="126">
        <f t="shared" ca="1" si="9"/>
        <v>0</v>
      </c>
      <c r="L75" s="139"/>
      <c r="M75" s="135">
        <f ca="1">OFFSET('Trail-1'!$J$1,$P75-1,0)</f>
        <v>0</v>
      </c>
      <c r="N75" s="129">
        <f ca="1">OFFSET('Trail-1'!$K$1,$P75-1,0)</f>
        <v>0</v>
      </c>
      <c r="O75" s="127">
        <f ca="1">OFFSET('Trail-1'!$CK$1,$P75-1,0)</f>
        <v>0</v>
      </c>
      <c r="P75" s="127">
        <f>IF(M$7=0,1,MATCH($AN75,'Trail-1'!$CJ$1:$CJ$128,0))</f>
        <v>75</v>
      </c>
      <c r="Q75" s="134" t="str">
        <f ca="1">IF(O75=0,"",OFFSET('Trail-1'!$B$1,$P75-1,0))</f>
        <v/>
      </c>
      <c r="R75" s="135">
        <f ca="1">OFFSET('Trail-2'!$J$1,$U75-1,0)</f>
        <v>0</v>
      </c>
      <c r="S75" s="129">
        <f ca="1">OFFSET('Trail-2'!$K$1,$U75-1,0)</f>
        <v>0</v>
      </c>
      <c r="T75" s="127">
        <f ca="1">OFFSET('Trail-2'!$CK$1,$U75-1,0)</f>
        <v>0</v>
      </c>
      <c r="U75" s="127">
        <f>IF(R$7=0,1,MATCH($AN75,'Trail-2'!$CJ$1:$CJ$128,0))</f>
        <v>1</v>
      </c>
      <c r="V75" s="134" t="str">
        <f ca="1">IF(T75=0,"",OFFSET('Trail-2'!$B$1,$U75-1,0))</f>
        <v/>
      </c>
      <c r="W75" s="135">
        <f ca="1">OFFSET('Trail-3'!$J$1,$Z75-1,0)</f>
        <v>0</v>
      </c>
      <c r="X75" s="129">
        <f ca="1">OFFSET('Trail-3'!$K$1,$Z75-1,0)</f>
        <v>0</v>
      </c>
      <c r="Y75" s="127">
        <f ca="1">OFFSET('Trail-3'!$CK$1,$Z75-1,0)</f>
        <v>0</v>
      </c>
      <c r="Z75" s="127">
        <f>IF(W$7=0,1,MATCH($AN75,'Trail-3'!$CJ$1:$CJ$128,0))</f>
        <v>1</v>
      </c>
      <c r="AA75" s="134" t="str">
        <f ca="1">IF(Y75=0,"",OFFSET('Trail-3'!$B$1,$Z75-1,0))</f>
        <v/>
      </c>
      <c r="AB75" s="135">
        <f ca="1">OFFSET('Trail-4'!$J$1,$AE75-1,0)</f>
        <v>0</v>
      </c>
      <c r="AC75" s="129">
        <f ca="1">OFFSET('Trail-4'!$K$1,$AE75-1,0)</f>
        <v>0</v>
      </c>
      <c r="AD75" s="127">
        <f ca="1">OFFSET('Trail-4'!$CK$1,$AE75-1,0)</f>
        <v>0</v>
      </c>
      <c r="AE75" s="127">
        <f>IF(AB$7=0,1,MATCH($AN75,'Trail-4'!$CJ$1:$CJ$128,0))</f>
        <v>1</v>
      </c>
      <c r="AF75" s="134" t="str">
        <f ca="1">IF(AD75=0,"",OFFSET('Trail-4'!$B$1,$AE75-1,0))</f>
        <v/>
      </c>
      <c r="AG75" s="135">
        <f ca="1">OFFSET('Trail-5'!$J$1,$AJ75-1,0)</f>
        <v>0</v>
      </c>
      <c r="AH75" s="129">
        <f ca="1">OFFSET('Trail-5'!$K$1,$AJ75-1,0)</f>
        <v>0</v>
      </c>
      <c r="AI75" s="127">
        <f ca="1">OFFSET('Trail-5'!$CK$1,$AJ75-1,0)</f>
        <v>0</v>
      </c>
      <c r="AJ75" s="127">
        <f>IF(AG$7=0,1,MATCH($AN75,'Trail-5'!$CJ$1:$CJ$128,0))</f>
        <v>1</v>
      </c>
      <c r="AK75" s="134" t="str">
        <f ca="1">IF(AI75=0,"",OFFSET('Trail-5'!$B$1,$AJ75-1,0))</f>
        <v/>
      </c>
      <c r="AL75" s="22"/>
      <c r="AN75" s="39">
        <v>67</v>
      </c>
      <c r="AO75" s="16">
        <f t="shared" ca="1" si="10"/>
        <v>0</v>
      </c>
      <c r="AP75" s="51">
        <f t="shared" ca="1" si="4"/>
        <v>0</v>
      </c>
      <c r="AQ75" s="51">
        <f t="shared" ca="1" si="4"/>
        <v>0</v>
      </c>
      <c r="AR75" s="51">
        <f t="shared" ca="1" si="4"/>
        <v>0</v>
      </c>
    </row>
    <row r="76" spans="2:44" ht="12" customHeight="1" x14ac:dyDescent="0.2">
      <c r="B76" s="126">
        <f t="shared" ca="1" si="11"/>
        <v>1</v>
      </c>
      <c r="C76" s="126" t="str">
        <f t="shared" ca="1" si="12"/>
        <v/>
      </c>
      <c r="D76" s="126" t="str">
        <f t="shared" ca="1" si="13"/>
        <v/>
      </c>
      <c r="E76" s="126" t="str">
        <f t="shared" ca="1" si="14"/>
        <v/>
      </c>
      <c r="F76" s="127" t="str">
        <f ca="1">OFFSET(prihlasky!$H$1,AN76,0)</f>
        <v/>
      </c>
      <c r="G76" s="127" t="str">
        <f ca="1">IF(OFFSET(prihlasky!$B$1,AN76,0)="","",(OFFSET(prihlasky!$B$1,AN76,0)))</f>
        <v/>
      </c>
      <c r="H76" s="127">
        <f ca="1">OFFSET(prihlasky!$I$1,AN76,0)</f>
        <v>0</v>
      </c>
      <c r="I76" s="127">
        <f ca="1">OFFSET(prihlasky!$A$1,AN76,0)</f>
        <v>0</v>
      </c>
      <c r="J76" s="126">
        <f t="shared" ca="1" si="8"/>
        <v>0</v>
      </c>
      <c r="K76" s="126">
        <f t="shared" ca="1" si="9"/>
        <v>0</v>
      </c>
      <c r="L76" s="139"/>
      <c r="M76" s="135">
        <f ca="1">OFFSET('Trail-1'!$J$1,$P76-1,0)</f>
        <v>0</v>
      </c>
      <c r="N76" s="129">
        <f ca="1">OFFSET('Trail-1'!$K$1,$P76-1,0)</f>
        <v>0</v>
      </c>
      <c r="O76" s="127">
        <f ca="1">OFFSET('Trail-1'!$CK$1,$P76-1,0)</f>
        <v>0</v>
      </c>
      <c r="P76" s="127">
        <f>IF(M$7=0,1,MATCH($AN76,'Trail-1'!$CJ$1:$CJ$128,0))</f>
        <v>76</v>
      </c>
      <c r="Q76" s="134" t="str">
        <f ca="1">IF(O76=0,"",OFFSET('Trail-1'!$B$1,$P76-1,0))</f>
        <v/>
      </c>
      <c r="R76" s="135">
        <f ca="1">OFFSET('Trail-2'!$J$1,$U76-1,0)</f>
        <v>0</v>
      </c>
      <c r="S76" s="129">
        <f ca="1">OFFSET('Trail-2'!$K$1,$U76-1,0)</f>
        <v>0</v>
      </c>
      <c r="T76" s="127">
        <f ca="1">OFFSET('Trail-2'!$CK$1,$U76-1,0)</f>
        <v>0</v>
      </c>
      <c r="U76" s="127">
        <f>IF(R$7=0,1,MATCH($AN76,'Trail-2'!$CJ$1:$CJ$128,0))</f>
        <v>1</v>
      </c>
      <c r="V76" s="134" t="str">
        <f ca="1">IF(T76=0,"",OFFSET('Trail-2'!$B$1,$U76-1,0))</f>
        <v/>
      </c>
      <c r="W76" s="135">
        <f ca="1">OFFSET('Trail-3'!$J$1,$Z76-1,0)</f>
        <v>0</v>
      </c>
      <c r="X76" s="129">
        <f ca="1">OFFSET('Trail-3'!$K$1,$Z76-1,0)</f>
        <v>0</v>
      </c>
      <c r="Y76" s="127">
        <f ca="1">OFFSET('Trail-3'!$CK$1,$Z76-1,0)</f>
        <v>0</v>
      </c>
      <c r="Z76" s="127">
        <f>IF(W$7=0,1,MATCH($AN76,'Trail-3'!$CJ$1:$CJ$128,0))</f>
        <v>1</v>
      </c>
      <c r="AA76" s="134" t="str">
        <f ca="1">IF(Y76=0,"",OFFSET('Trail-3'!$B$1,$Z76-1,0))</f>
        <v/>
      </c>
      <c r="AB76" s="135">
        <f ca="1">OFFSET('Trail-4'!$J$1,$AE76-1,0)</f>
        <v>0</v>
      </c>
      <c r="AC76" s="129">
        <f ca="1">OFFSET('Trail-4'!$K$1,$AE76-1,0)</f>
        <v>0</v>
      </c>
      <c r="AD76" s="127">
        <f ca="1">OFFSET('Trail-4'!$CK$1,$AE76-1,0)</f>
        <v>0</v>
      </c>
      <c r="AE76" s="127">
        <f>IF(AB$7=0,1,MATCH($AN76,'Trail-4'!$CJ$1:$CJ$128,0))</f>
        <v>1</v>
      </c>
      <c r="AF76" s="134" t="str">
        <f ca="1">IF(AD76=0,"",OFFSET('Trail-4'!$B$1,$AE76-1,0))</f>
        <v/>
      </c>
      <c r="AG76" s="135">
        <f ca="1">OFFSET('Trail-5'!$J$1,$AJ76-1,0)</f>
        <v>0</v>
      </c>
      <c r="AH76" s="129">
        <f ca="1">OFFSET('Trail-5'!$K$1,$AJ76-1,0)</f>
        <v>0</v>
      </c>
      <c r="AI76" s="127">
        <f ca="1">OFFSET('Trail-5'!$CK$1,$AJ76-1,0)</f>
        <v>0</v>
      </c>
      <c r="AJ76" s="127">
        <f>IF(AG$7=0,1,MATCH($AN76,'Trail-5'!$CJ$1:$CJ$128,0))</f>
        <v>1</v>
      </c>
      <c r="AK76" s="134" t="str">
        <f ca="1">IF(AI76=0,"",OFFSET('Trail-5'!$B$1,$AJ76-1,0))</f>
        <v/>
      </c>
      <c r="AL76" s="22"/>
      <c r="AN76" s="39">
        <v>68</v>
      </c>
      <c r="AO76" s="16">
        <f t="shared" ca="1" si="10"/>
        <v>0</v>
      </c>
      <c r="AP76" s="51">
        <f t="shared" ca="1" si="4"/>
        <v>0</v>
      </c>
      <c r="AQ76" s="51">
        <f t="shared" ca="1" si="4"/>
        <v>0</v>
      </c>
      <c r="AR76" s="51">
        <f t="shared" ca="1" si="4"/>
        <v>0</v>
      </c>
    </row>
    <row r="77" spans="2:44" ht="12" customHeight="1" x14ac:dyDescent="0.2">
      <c r="B77" s="126">
        <f t="shared" ca="1" si="11"/>
        <v>1</v>
      </c>
      <c r="C77" s="126" t="str">
        <f t="shared" ca="1" si="12"/>
        <v/>
      </c>
      <c r="D77" s="126" t="str">
        <f t="shared" ca="1" si="13"/>
        <v/>
      </c>
      <c r="E77" s="126" t="str">
        <f t="shared" ca="1" si="14"/>
        <v/>
      </c>
      <c r="F77" s="127" t="str">
        <f ca="1">OFFSET(prihlasky!$H$1,AN77,0)</f>
        <v/>
      </c>
      <c r="G77" s="127" t="str">
        <f ca="1">IF(OFFSET(prihlasky!$B$1,AN77,0)="","",(OFFSET(prihlasky!$B$1,AN77,0)))</f>
        <v/>
      </c>
      <c r="H77" s="127">
        <f ca="1">OFFSET(prihlasky!$I$1,AN77,0)</f>
        <v>0</v>
      </c>
      <c r="I77" s="127">
        <f ca="1">OFFSET(prihlasky!$A$1,AN77,0)</f>
        <v>0</v>
      </c>
      <c r="J77" s="126">
        <f t="shared" ca="1" si="8"/>
        <v>0</v>
      </c>
      <c r="K77" s="126">
        <f t="shared" ca="1" si="9"/>
        <v>0</v>
      </c>
      <c r="L77" s="139"/>
      <c r="M77" s="135">
        <f ca="1">OFFSET('Trail-1'!$J$1,$P77-1,0)</f>
        <v>0</v>
      </c>
      <c r="N77" s="129">
        <f ca="1">OFFSET('Trail-1'!$K$1,$P77-1,0)</f>
        <v>0</v>
      </c>
      <c r="O77" s="127">
        <f ca="1">OFFSET('Trail-1'!$CK$1,$P77-1,0)</f>
        <v>0</v>
      </c>
      <c r="P77" s="127">
        <f>IF(M$7=0,1,MATCH($AN77,'Trail-1'!$CJ$1:$CJ$128,0))</f>
        <v>77</v>
      </c>
      <c r="Q77" s="134" t="str">
        <f ca="1">IF(O77=0,"",OFFSET('Trail-1'!$B$1,$P77-1,0))</f>
        <v/>
      </c>
      <c r="R77" s="135">
        <f ca="1">OFFSET('Trail-2'!$J$1,$U77-1,0)</f>
        <v>0</v>
      </c>
      <c r="S77" s="129">
        <f ca="1">OFFSET('Trail-2'!$K$1,$U77-1,0)</f>
        <v>0</v>
      </c>
      <c r="T77" s="127">
        <f ca="1">OFFSET('Trail-2'!$CK$1,$U77-1,0)</f>
        <v>0</v>
      </c>
      <c r="U77" s="127">
        <f>IF(R$7=0,1,MATCH($AN77,'Trail-2'!$CJ$1:$CJ$128,0))</f>
        <v>1</v>
      </c>
      <c r="V77" s="134" t="str">
        <f ca="1">IF(T77=0,"",OFFSET('Trail-2'!$B$1,$U77-1,0))</f>
        <v/>
      </c>
      <c r="W77" s="135">
        <f ca="1">OFFSET('Trail-3'!$J$1,$Z77-1,0)</f>
        <v>0</v>
      </c>
      <c r="X77" s="129">
        <f ca="1">OFFSET('Trail-3'!$K$1,$Z77-1,0)</f>
        <v>0</v>
      </c>
      <c r="Y77" s="127">
        <f ca="1">OFFSET('Trail-3'!$CK$1,$Z77-1,0)</f>
        <v>0</v>
      </c>
      <c r="Z77" s="127">
        <f>IF(W$7=0,1,MATCH($AN77,'Trail-3'!$CJ$1:$CJ$128,0))</f>
        <v>1</v>
      </c>
      <c r="AA77" s="134" t="str">
        <f ca="1">IF(Y77=0,"",OFFSET('Trail-3'!$B$1,$Z77-1,0))</f>
        <v/>
      </c>
      <c r="AB77" s="135">
        <f ca="1">OFFSET('Trail-4'!$J$1,$AE77-1,0)</f>
        <v>0</v>
      </c>
      <c r="AC77" s="129">
        <f ca="1">OFFSET('Trail-4'!$K$1,$AE77-1,0)</f>
        <v>0</v>
      </c>
      <c r="AD77" s="127">
        <f ca="1">OFFSET('Trail-4'!$CK$1,$AE77-1,0)</f>
        <v>0</v>
      </c>
      <c r="AE77" s="127">
        <f>IF(AB$7=0,1,MATCH($AN77,'Trail-4'!$CJ$1:$CJ$128,0))</f>
        <v>1</v>
      </c>
      <c r="AF77" s="134" t="str">
        <f ca="1">IF(AD77=0,"",OFFSET('Trail-4'!$B$1,$AE77-1,0))</f>
        <v/>
      </c>
      <c r="AG77" s="135">
        <f ca="1">OFFSET('Trail-5'!$J$1,$AJ77-1,0)</f>
        <v>0</v>
      </c>
      <c r="AH77" s="129">
        <f ca="1">OFFSET('Trail-5'!$K$1,$AJ77-1,0)</f>
        <v>0</v>
      </c>
      <c r="AI77" s="127">
        <f ca="1">OFFSET('Trail-5'!$CK$1,$AJ77-1,0)</f>
        <v>0</v>
      </c>
      <c r="AJ77" s="127">
        <f>IF(AG$7=0,1,MATCH($AN77,'Trail-5'!$CJ$1:$CJ$128,0))</f>
        <v>1</v>
      </c>
      <c r="AK77" s="134" t="str">
        <f ca="1">IF(AI77=0,"",OFFSET('Trail-5'!$B$1,$AJ77-1,0))</f>
        <v/>
      </c>
      <c r="AL77" s="22"/>
      <c r="AN77" s="39">
        <v>69</v>
      </c>
      <c r="AO77" s="16">
        <f t="shared" ca="1" si="10"/>
        <v>0</v>
      </c>
      <c r="AP77" s="51">
        <f t="shared" ca="1" si="4"/>
        <v>0</v>
      </c>
      <c r="AQ77" s="51">
        <f t="shared" ca="1" si="4"/>
        <v>0</v>
      </c>
      <c r="AR77" s="51">
        <f t="shared" ca="1" si="4"/>
        <v>0</v>
      </c>
    </row>
    <row r="78" spans="2:44" ht="12" customHeight="1" x14ac:dyDescent="0.2">
      <c r="B78" s="126">
        <f t="shared" ca="1" si="11"/>
        <v>1</v>
      </c>
      <c r="C78" s="126" t="str">
        <f t="shared" ca="1" si="12"/>
        <v/>
      </c>
      <c r="D78" s="126" t="str">
        <f t="shared" ca="1" si="13"/>
        <v/>
      </c>
      <c r="E78" s="126" t="str">
        <f t="shared" ca="1" si="14"/>
        <v/>
      </c>
      <c r="F78" s="127" t="str">
        <f ca="1">OFFSET(prihlasky!$H$1,AN78,0)</f>
        <v/>
      </c>
      <c r="G78" s="127" t="str">
        <f ca="1">IF(OFFSET(prihlasky!$B$1,AN78,0)="","",(OFFSET(prihlasky!$B$1,AN78,0)))</f>
        <v/>
      </c>
      <c r="H78" s="127">
        <f ca="1">OFFSET(prihlasky!$I$1,AN78,0)</f>
        <v>0</v>
      </c>
      <c r="I78" s="127">
        <f ca="1">OFFSET(prihlasky!$A$1,AN78,0)</f>
        <v>0</v>
      </c>
      <c r="J78" s="126">
        <f t="shared" ca="1" si="8"/>
        <v>0</v>
      </c>
      <c r="K78" s="126">
        <f t="shared" ca="1" si="9"/>
        <v>0</v>
      </c>
      <c r="L78" s="139"/>
      <c r="M78" s="135">
        <f ca="1">OFFSET('Trail-1'!$J$1,$P78-1,0)</f>
        <v>0</v>
      </c>
      <c r="N78" s="129">
        <f ca="1">OFFSET('Trail-1'!$K$1,$P78-1,0)</f>
        <v>0</v>
      </c>
      <c r="O78" s="127">
        <f ca="1">OFFSET('Trail-1'!$CK$1,$P78-1,0)</f>
        <v>0</v>
      </c>
      <c r="P78" s="127">
        <f>IF(M$7=0,1,MATCH($AN78,'Trail-1'!$CJ$1:$CJ$128,0))</f>
        <v>78</v>
      </c>
      <c r="Q78" s="134" t="str">
        <f ca="1">IF(O78=0,"",OFFSET('Trail-1'!$B$1,$P78-1,0))</f>
        <v/>
      </c>
      <c r="R78" s="135">
        <f ca="1">OFFSET('Trail-2'!$J$1,$U78-1,0)</f>
        <v>0</v>
      </c>
      <c r="S78" s="129">
        <f ca="1">OFFSET('Trail-2'!$K$1,$U78-1,0)</f>
        <v>0</v>
      </c>
      <c r="T78" s="127">
        <f ca="1">OFFSET('Trail-2'!$CK$1,$U78-1,0)</f>
        <v>0</v>
      </c>
      <c r="U78" s="127">
        <f>IF(R$7=0,1,MATCH($AN78,'Trail-2'!$CJ$1:$CJ$128,0))</f>
        <v>1</v>
      </c>
      <c r="V78" s="134" t="str">
        <f ca="1">IF(T78=0,"",OFFSET('Trail-2'!$B$1,$U78-1,0))</f>
        <v/>
      </c>
      <c r="W78" s="135">
        <f ca="1">OFFSET('Trail-3'!$J$1,$Z78-1,0)</f>
        <v>0</v>
      </c>
      <c r="X78" s="129">
        <f ca="1">OFFSET('Trail-3'!$K$1,$Z78-1,0)</f>
        <v>0</v>
      </c>
      <c r="Y78" s="127">
        <f ca="1">OFFSET('Trail-3'!$CK$1,$Z78-1,0)</f>
        <v>0</v>
      </c>
      <c r="Z78" s="127">
        <f>IF(W$7=0,1,MATCH($AN78,'Trail-3'!$CJ$1:$CJ$128,0))</f>
        <v>1</v>
      </c>
      <c r="AA78" s="134" t="str">
        <f ca="1">IF(Y78=0,"",OFFSET('Trail-3'!$B$1,$Z78-1,0))</f>
        <v/>
      </c>
      <c r="AB78" s="135">
        <f ca="1">OFFSET('Trail-4'!$J$1,$AE78-1,0)</f>
        <v>0</v>
      </c>
      <c r="AC78" s="129">
        <f ca="1">OFFSET('Trail-4'!$K$1,$AE78-1,0)</f>
        <v>0</v>
      </c>
      <c r="AD78" s="127">
        <f ca="1">OFFSET('Trail-4'!$CK$1,$AE78-1,0)</f>
        <v>0</v>
      </c>
      <c r="AE78" s="127">
        <f>IF(AB$7=0,1,MATCH($AN78,'Trail-4'!$CJ$1:$CJ$128,0))</f>
        <v>1</v>
      </c>
      <c r="AF78" s="134" t="str">
        <f ca="1">IF(AD78=0,"",OFFSET('Trail-4'!$B$1,$AE78-1,0))</f>
        <v/>
      </c>
      <c r="AG78" s="135">
        <f ca="1">OFFSET('Trail-5'!$J$1,$AJ78-1,0)</f>
        <v>0</v>
      </c>
      <c r="AH78" s="129">
        <f ca="1">OFFSET('Trail-5'!$K$1,$AJ78-1,0)</f>
        <v>0</v>
      </c>
      <c r="AI78" s="127">
        <f ca="1">OFFSET('Trail-5'!$CK$1,$AJ78-1,0)</f>
        <v>0</v>
      </c>
      <c r="AJ78" s="127">
        <f>IF(AG$7=0,1,MATCH($AN78,'Trail-5'!$CJ$1:$CJ$128,0))</f>
        <v>1</v>
      </c>
      <c r="AK78" s="134" t="str">
        <f ca="1">IF(AI78=0,"",OFFSET('Trail-5'!$B$1,$AJ78-1,0))</f>
        <v/>
      </c>
      <c r="AL78" s="22"/>
      <c r="AN78" s="39">
        <v>70</v>
      </c>
      <c r="AO78" s="16">
        <f t="shared" ca="1" si="10"/>
        <v>0</v>
      </c>
      <c r="AP78" s="51">
        <f t="shared" ca="1" si="4"/>
        <v>0</v>
      </c>
      <c r="AQ78" s="51">
        <f t="shared" ca="1" si="4"/>
        <v>0</v>
      </c>
      <c r="AR78" s="51">
        <f t="shared" ca="1" si="4"/>
        <v>0</v>
      </c>
    </row>
    <row r="79" spans="2:44" ht="12" customHeight="1" x14ac:dyDescent="0.2">
      <c r="B79" s="126">
        <f t="shared" ca="1" si="11"/>
        <v>1</v>
      </c>
      <c r="C79" s="126" t="str">
        <f t="shared" ca="1" si="12"/>
        <v/>
      </c>
      <c r="D79" s="126" t="str">
        <f t="shared" ca="1" si="13"/>
        <v/>
      </c>
      <c r="E79" s="126" t="str">
        <f t="shared" ca="1" si="14"/>
        <v/>
      </c>
      <c r="F79" s="127" t="str">
        <f ca="1">OFFSET(prihlasky!$H$1,AN79,0)</f>
        <v/>
      </c>
      <c r="G79" s="127" t="str">
        <f ca="1">IF(OFFSET(prihlasky!$B$1,AN79,0)="","",(OFFSET(prihlasky!$B$1,AN79,0)))</f>
        <v/>
      </c>
      <c r="H79" s="127">
        <f ca="1">OFFSET(prihlasky!$I$1,AN79,0)</f>
        <v>0</v>
      </c>
      <c r="I79" s="127">
        <f ca="1">OFFSET(prihlasky!$A$1,AN79,0)</f>
        <v>0</v>
      </c>
      <c r="J79" s="126">
        <f t="shared" ca="1" si="8"/>
        <v>0</v>
      </c>
      <c r="K79" s="126">
        <f t="shared" ca="1" si="9"/>
        <v>0</v>
      </c>
      <c r="L79" s="139"/>
      <c r="M79" s="135">
        <f ca="1">OFFSET('Trail-1'!$J$1,$P79-1,0)</f>
        <v>0</v>
      </c>
      <c r="N79" s="129">
        <f ca="1">OFFSET('Trail-1'!$K$1,$P79-1,0)</f>
        <v>0</v>
      </c>
      <c r="O79" s="127">
        <f ca="1">OFFSET('Trail-1'!$CK$1,$P79-1,0)</f>
        <v>0</v>
      </c>
      <c r="P79" s="127">
        <f>IF(M$7=0,1,MATCH($AN79,'Trail-1'!$CJ$1:$CJ$128,0))</f>
        <v>79</v>
      </c>
      <c r="Q79" s="134" t="str">
        <f ca="1">IF(O79=0,"",OFFSET('Trail-1'!$B$1,$P79-1,0))</f>
        <v/>
      </c>
      <c r="R79" s="135">
        <f ca="1">OFFSET('Trail-2'!$J$1,$U79-1,0)</f>
        <v>0</v>
      </c>
      <c r="S79" s="129">
        <f ca="1">OFFSET('Trail-2'!$K$1,$U79-1,0)</f>
        <v>0</v>
      </c>
      <c r="T79" s="127">
        <f ca="1">OFFSET('Trail-2'!$CK$1,$U79-1,0)</f>
        <v>0</v>
      </c>
      <c r="U79" s="127">
        <f>IF(R$7=0,1,MATCH($AN79,'Trail-2'!$CJ$1:$CJ$128,0))</f>
        <v>1</v>
      </c>
      <c r="V79" s="134" t="str">
        <f ca="1">IF(T79=0,"",OFFSET('Trail-2'!$B$1,$U79-1,0))</f>
        <v/>
      </c>
      <c r="W79" s="135">
        <f ca="1">OFFSET('Trail-3'!$J$1,$Z79-1,0)</f>
        <v>0</v>
      </c>
      <c r="X79" s="129">
        <f ca="1">OFFSET('Trail-3'!$K$1,$Z79-1,0)</f>
        <v>0</v>
      </c>
      <c r="Y79" s="127">
        <f ca="1">OFFSET('Trail-3'!$CK$1,$Z79-1,0)</f>
        <v>0</v>
      </c>
      <c r="Z79" s="127">
        <f>IF(W$7=0,1,MATCH($AN79,'Trail-3'!$CJ$1:$CJ$128,0))</f>
        <v>1</v>
      </c>
      <c r="AA79" s="134" t="str">
        <f ca="1">IF(Y79=0,"",OFFSET('Trail-3'!$B$1,$Z79-1,0))</f>
        <v/>
      </c>
      <c r="AB79" s="135">
        <f ca="1">OFFSET('Trail-4'!$J$1,$AE79-1,0)</f>
        <v>0</v>
      </c>
      <c r="AC79" s="129">
        <f ca="1">OFFSET('Trail-4'!$K$1,$AE79-1,0)</f>
        <v>0</v>
      </c>
      <c r="AD79" s="127">
        <f ca="1">OFFSET('Trail-4'!$CK$1,$AE79-1,0)</f>
        <v>0</v>
      </c>
      <c r="AE79" s="127">
        <f>IF(AB$7=0,1,MATCH($AN79,'Trail-4'!$CJ$1:$CJ$128,0))</f>
        <v>1</v>
      </c>
      <c r="AF79" s="134" t="str">
        <f ca="1">IF(AD79=0,"",OFFSET('Trail-4'!$B$1,$AE79-1,0))</f>
        <v/>
      </c>
      <c r="AG79" s="135">
        <f ca="1">OFFSET('Trail-5'!$J$1,$AJ79-1,0)</f>
        <v>0</v>
      </c>
      <c r="AH79" s="129">
        <f ca="1">OFFSET('Trail-5'!$K$1,$AJ79-1,0)</f>
        <v>0</v>
      </c>
      <c r="AI79" s="127">
        <f ca="1">OFFSET('Trail-5'!$CK$1,$AJ79-1,0)</f>
        <v>0</v>
      </c>
      <c r="AJ79" s="127">
        <f>IF(AG$7=0,1,MATCH($AN79,'Trail-5'!$CJ$1:$CJ$128,0))</f>
        <v>1</v>
      </c>
      <c r="AK79" s="134" t="str">
        <f ca="1">IF(AI79=0,"",OFFSET('Trail-5'!$B$1,$AJ79-1,0))</f>
        <v/>
      </c>
      <c r="AL79" s="22"/>
      <c r="AN79" s="39">
        <v>71</v>
      </c>
      <c r="AO79" s="16">
        <f t="shared" ca="1" si="10"/>
        <v>0</v>
      </c>
      <c r="AP79" s="51">
        <f t="shared" ca="1" si="4"/>
        <v>0</v>
      </c>
      <c r="AQ79" s="51">
        <f t="shared" ca="1" si="4"/>
        <v>0</v>
      </c>
      <c r="AR79" s="51">
        <f t="shared" ca="1" si="4"/>
        <v>0</v>
      </c>
    </row>
    <row r="80" spans="2:44" ht="12" customHeight="1" x14ac:dyDescent="0.2">
      <c r="B80" s="126">
        <f t="shared" ca="1" si="11"/>
        <v>1</v>
      </c>
      <c r="C80" s="126" t="str">
        <f t="shared" ca="1" si="12"/>
        <v/>
      </c>
      <c r="D80" s="126" t="str">
        <f t="shared" ca="1" si="13"/>
        <v/>
      </c>
      <c r="E80" s="126" t="str">
        <f t="shared" ca="1" si="14"/>
        <v/>
      </c>
      <c r="F80" s="127" t="str">
        <f ca="1">OFFSET(prihlasky!$H$1,AN80,0)</f>
        <v/>
      </c>
      <c r="G80" s="127" t="str">
        <f ca="1">IF(OFFSET(prihlasky!$B$1,AN80,0)="","",(OFFSET(prihlasky!$B$1,AN80,0)))</f>
        <v/>
      </c>
      <c r="H80" s="127">
        <f ca="1">OFFSET(prihlasky!$I$1,AN80,0)</f>
        <v>0</v>
      </c>
      <c r="I80" s="127">
        <f ca="1">OFFSET(prihlasky!$A$1,AN80,0)</f>
        <v>0</v>
      </c>
      <c r="J80" s="126">
        <f t="shared" ca="1" si="8"/>
        <v>0</v>
      </c>
      <c r="K80" s="126">
        <f t="shared" ca="1" si="9"/>
        <v>0</v>
      </c>
      <c r="L80" s="139"/>
      <c r="M80" s="135">
        <f ca="1">OFFSET('Trail-1'!$J$1,$P80-1,0)</f>
        <v>0</v>
      </c>
      <c r="N80" s="129">
        <f ca="1">OFFSET('Trail-1'!$K$1,$P80-1,0)</f>
        <v>0</v>
      </c>
      <c r="O80" s="127">
        <f ca="1">OFFSET('Trail-1'!$CK$1,$P80-1,0)</f>
        <v>0</v>
      </c>
      <c r="P80" s="127">
        <f>IF(M$7=0,1,MATCH($AN80,'Trail-1'!$CJ$1:$CJ$128,0))</f>
        <v>80</v>
      </c>
      <c r="Q80" s="134" t="str">
        <f ca="1">IF(O80=0,"",OFFSET('Trail-1'!$B$1,$P80-1,0))</f>
        <v/>
      </c>
      <c r="R80" s="135">
        <f ca="1">OFFSET('Trail-2'!$J$1,$U80-1,0)</f>
        <v>0</v>
      </c>
      <c r="S80" s="129">
        <f ca="1">OFFSET('Trail-2'!$K$1,$U80-1,0)</f>
        <v>0</v>
      </c>
      <c r="T80" s="127">
        <f ca="1">OFFSET('Trail-2'!$CK$1,$U80-1,0)</f>
        <v>0</v>
      </c>
      <c r="U80" s="127">
        <f>IF(R$7=0,1,MATCH($AN80,'Trail-2'!$CJ$1:$CJ$128,0))</f>
        <v>1</v>
      </c>
      <c r="V80" s="134" t="str">
        <f ca="1">IF(T80=0,"",OFFSET('Trail-2'!$B$1,$U80-1,0))</f>
        <v/>
      </c>
      <c r="W80" s="135">
        <f ca="1">OFFSET('Trail-3'!$J$1,$Z80-1,0)</f>
        <v>0</v>
      </c>
      <c r="X80" s="129">
        <f ca="1">OFFSET('Trail-3'!$K$1,$Z80-1,0)</f>
        <v>0</v>
      </c>
      <c r="Y80" s="127">
        <f ca="1">OFFSET('Trail-3'!$CK$1,$Z80-1,0)</f>
        <v>0</v>
      </c>
      <c r="Z80" s="127">
        <f>IF(W$7=0,1,MATCH($AN80,'Trail-3'!$CJ$1:$CJ$128,0))</f>
        <v>1</v>
      </c>
      <c r="AA80" s="134" t="str">
        <f ca="1">IF(Y80=0,"",OFFSET('Trail-3'!$B$1,$Z80-1,0))</f>
        <v/>
      </c>
      <c r="AB80" s="135">
        <f ca="1">OFFSET('Trail-4'!$J$1,$AE80-1,0)</f>
        <v>0</v>
      </c>
      <c r="AC80" s="129">
        <f ca="1">OFFSET('Trail-4'!$K$1,$AE80-1,0)</f>
        <v>0</v>
      </c>
      <c r="AD80" s="127">
        <f ca="1">OFFSET('Trail-4'!$CK$1,$AE80-1,0)</f>
        <v>0</v>
      </c>
      <c r="AE80" s="127">
        <f>IF(AB$7=0,1,MATCH($AN80,'Trail-4'!$CJ$1:$CJ$128,0))</f>
        <v>1</v>
      </c>
      <c r="AF80" s="134" t="str">
        <f ca="1">IF(AD80=0,"",OFFSET('Trail-4'!$B$1,$AE80-1,0))</f>
        <v/>
      </c>
      <c r="AG80" s="135">
        <f ca="1">OFFSET('Trail-5'!$J$1,$AJ80-1,0)</f>
        <v>0</v>
      </c>
      <c r="AH80" s="129">
        <f ca="1">OFFSET('Trail-5'!$K$1,$AJ80-1,0)</f>
        <v>0</v>
      </c>
      <c r="AI80" s="127">
        <f ca="1">OFFSET('Trail-5'!$CK$1,$AJ80-1,0)</f>
        <v>0</v>
      </c>
      <c r="AJ80" s="127">
        <f>IF(AG$7=0,1,MATCH($AN80,'Trail-5'!$CJ$1:$CJ$128,0))</f>
        <v>1</v>
      </c>
      <c r="AK80" s="134" t="str">
        <f ca="1">IF(AI80=0,"",OFFSET('Trail-5'!$B$1,$AJ80-1,0))</f>
        <v/>
      </c>
      <c r="AL80" s="22"/>
      <c r="AN80" s="39">
        <v>72</v>
      </c>
      <c r="AO80" s="16">
        <f t="shared" ca="1" si="10"/>
        <v>0</v>
      </c>
      <c r="AP80" s="51">
        <f t="shared" ca="1" si="4"/>
        <v>0</v>
      </c>
      <c r="AQ80" s="51">
        <f t="shared" ca="1" si="4"/>
        <v>0</v>
      </c>
      <c r="AR80" s="51">
        <f t="shared" ca="1" si="4"/>
        <v>0</v>
      </c>
    </row>
    <row r="81" spans="2:44" ht="12" customHeight="1" x14ac:dyDescent="0.2">
      <c r="B81" s="126">
        <f t="shared" ca="1" si="11"/>
        <v>1</v>
      </c>
      <c r="C81" s="126" t="str">
        <f t="shared" ca="1" si="12"/>
        <v/>
      </c>
      <c r="D81" s="126" t="str">
        <f t="shared" ca="1" si="13"/>
        <v/>
      </c>
      <c r="E81" s="126" t="str">
        <f t="shared" ca="1" si="14"/>
        <v/>
      </c>
      <c r="F81" s="127" t="str">
        <f ca="1">OFFSET(prihlasky!$H$1,AN81,0)</f>
        <v/>
      </c>
      <c r="G81" s="127" t="str">
        <f ca="1">IF(OFFSET(prihlasky!$B$1,AN81,0)="","",(OFFSET(prihlasky!$B$1,AN81,0)))</f>
        <v/>
      </c>
      <c r="H81" s="127">
        <f ca="1">OFFSET(prihlasky!$I$1,AN81,0)</f>
        <v>0</v>
      </c>
      <c r="I81" s="127">
        <f ca="1">OFFSET(prihlasky!$A$1,AN81,0)</f>
        <v>0</v>
      </c>
      <c r="J81" s="126">
        <f t="shared" ca="1" si="8"/>
        <v>0</v>
      </c>
      <c r="K81" s="126">
        <f t="shared" ca="1" si="9"/>
        <v>0</v>
      </c>
      <c r="L81" s="139"/>
      <c r="M81" s="135">
        <f ca="1">OFFSET('Trail-1'!$J$1,$P81-1,0)</f>
        <v>0</v>
      </c>
      <c r="N81" s="129">
        <f ca="1">OFFSET('Trail-1'!$K$1,$P81-1,0)</f>
        <v>0</v>
      </c>
      <c r="O81" s="127">
        <f ca="1">OFFSET('Trail-1'!$CK$1,$P81-1,0)</f>
        <v>0</v>
      </c>
      <c r="P81" s="127">
        <f>IF(M$7=0,1,MATCH($AN81,'Trail-1'!$CJ$1:$CJ$128,0))</f>
        <v>81</v>
      </c>
      <c r="Q81" s="134" t="str">
        <f ca="1">IF(O81=0,"",OFFSET('Trail-1'!$B$1,$P81-1,0))</f>
        <v/>
      </c>
      <c r="R81" s="135">
        <f ca="1">OFFSET('Trail-2'!$J$1,$U81-1,0)</f>
        <v>0</v>
      </c>
      <c r="S81" s="129">
        <f ca="1">OFFSET('Trail-2'!$K$1,$U81-1,0)</f>
        <v>0</v>
      </c>
      <c r="T81" s="127">
        <f ca="1">OFFSET('Trail-2'!$CK$1,$U81-1,0)</f>
        <v>0</v>
      </c>
      <c r="U81" s="127">
        <f>IF(R$7=0,1,MATCH($AN81,'Trail-2'!$CJ$1:$CJ$128,0))</f>
        <v>1</v>
      </c>
      <c r="V81" s="134" t="str">
        <f ca="1">IF(T81=0,"",OFFSET('Trail-2'!$B$1,$U81-1,0))</f>
        <v/>
      </c>
      <c r="W81" s="135">
        <f ca="1">OFFSET('Trail-3'!$J$1,$Z81-1,0)</f>
        <v>0</v>
      </c>
      <c r="X81" s="129">
        <f ca="1">OFFSET('Trail-3'!$K$1,$Z81-1,0)</f>
        <v>0</v>
      </c>
      <c r="Y81" s="127">
        <f ca="1">OFFSET('Trail-3'!$CK$1,$Z81-1,0)</f>
        <v>0</v>
      </c>
      <c r="Z81" s="127">
        <f>IF(W$7=0,1,MATCH($AN81,'Trail-3'!$CJ$1:$CJ$128,0))</f>
        <v>1</v>
      </c>
      <c r="AA81" s="134" t="str">
        <f ca="1">IF(Y81=0,"",OFFSET('Trail-3'!$B$1,$Z81-1,0))</f>
        <v/>
      </c>
      <c r="AB81" s="135">
        <f ca="1">OFFSET('Trail-4'!$J$1,$AE81-1,0)</f>
        <v>0</v>
      </c>
      <c r="AC81" s="129">
        <f ca="1">OFFSET('Trail-4'!$K$1,$AE81-1,0)</f>
        <v>0</v>
      </c>
      <c r="AD81" s="127">
        <f ca="1">OFFSET('Trail-4'!$CK$1,$AE81-1,0)</f>
        <v>0</v>
      </c>
      <c r="AE81" s="127">
        <f>IF(AB$7=0,1,MATCH($AN81,'Trail-4'!$CJ$1:$CJ$128,0))</f>
        <v>1</v>
      </c>
      <c r="AF81" s="134" t="str">
        <f ca="1">IF(AD81=0,"",OFFSET('Trail-4'!$B$1,$AE81-1,0))</f>
        <v/>
      </c>
      <c r="AG81" s="135">
        <f ca="1">OFFSET('Trail-5'!$J$1,$AJ81-1,0)</f>
        <v>0</v>
      </c>
      <c r="AH81" s="129">
        <f ca="1">OFFSET('Trail-5'!$K$1,$AJ81-1,0)</f>
        <v>0</v>
      </c>
      <c r="AI81" s="127">
        <f ca="1">OFFSET('Trail-5'!$CK$1,$AJ81-1,0)</f>
        <v>0</v>
      </c>
      <c r="AJ81" s="127">
        <f>IF(AG$7=0,1,MATCH($AN81,'Trail-5'!$CJ$1:$CJ$128,0))</f>
        <v>1</v>
      </c>
      <c r="AK81" s="134" t="str">
        <f ca="1">IF(AI81=0,"",OFFSET('Trail-5'!$B$1,$AJ81-1,0))</f>
        <v/>
      </c>
      <c r="AL81" s="22"/>
      <c r="AN81" s="39">
        <v>73</v>
      </c>
      <c r="AO81" s="16">
        <f t="shared" ca="1" si="10"/>
        <v>0</v>
      </c>
      <c r="AP81" s="51">
        <f t="shared" ca="1" si="4"/>
        <v>0</v>
      </c>
      <c r="AQ81" s="51">
        <f t="shared" ca="1" si="4"/>
        <v>0</v>
      </c>
      <c r="AR81" s="51">
        <f t="shared" ca="1" si="4"/>
        <v>0</v>
      </c>
    </row>
    <row r="82" spans="2:44" ht="12" customHeight="1" x14ac:dyDescent="0.2">
      <c r="B82" s="126">
        <f t="shared" ca="1" si="11"/>
        <v>1</v>
      </c>
      <c r="C82" s="126" t="str">
        <f t="shared" ca="1" si="12"/>
        <v/>
      </c>
      <c r="D82" s="126" t="str">
        <f t="shared" ca="1" si="13"/>
        <v/>
      </c>
      <c r="E82" s="126" t="str">
        <f t="shared" ca="1" si="14"/>
        <v/>
      </c>
      <c r="F82" s="127" t="str">
        <f ca="1">OFFSET(prihlasky!$H$1,AN82,0)</f>
        <v/>
      </c>
      <c r="G82" s="127" t="str">
        <f ca="1">IF(OFFSET(prihlasky!$B$1,AN82,0)="","",(OFFSET(prihlasky!$B$1,AN82,0)))</f>
        <v/>
      </c>
      <c r="H82" s="127">
        <f ca="1">OFFSET(prihlasky!$I$1,AN82,0)</f>
        <v>0</v>
      </c>
      <c r="I82" s="127">
        <f ca="1">OFFSET(prihlasky!$A$1,AN82,0)</f>
        <v>0</v>
      </c>
      <c r="J82" s="126">
        <f t="shared" ca="1" si="8"/>
        <v>0</v>
      </c>
      <c r="K82" s="126">
        <f t="shared" ca="1" si="9"/>
        <v>0</v>
      </c>
      <c r="L82" s="139"/>
      <c r="M82" s="135">
        <f ca="1">OFFSET('Trail-1'!$J$1,$P82-1,0)</f>
        <v>0</v>
      </c>
      <c r="N82" s="129">
        <f ca="1">OFFSET('Trail-1'!$K$1,$P82-1,0)</f>
        <v>0</v>
      </c>
      <c r="O82" s="127">
        <f ca="1">OFFSET('Trail-1'!$CK$1,$P82-1,0)</f>
        <v>0</v>
      </c>
      <c r="P82" s="127">
        <f>IF(M$7=0,1,MATCH($AN82,'Trail-1'!$CJ$1:$CJ$128,0))</f>
        <v>82</v>
      </c>
      <c r="Q82" s="134" t="str">
        <f ca="1">IF(O82=0,"",OFFSET('Trail-1'!$B$1,$P82-1,0))</f>
        <v/>
      </c>
      <c r="R82" s="135">
        <f ca="1">OFFSET('Trail-2'!$J$1,$U82-1,0)</f>
        <v>0</v>
      </c>
      <c r="S82" s="129">
        <f ca="1">OFFSET('Trail-2'!$K$1,$U82-1,0)</f>
        <v>0</v>
      </c>
      <c r="T82" s="127">
        <f ca="1">OFFSET('Trail-2'!$CK$1,$U82-1,0)</f>
        <v>0</v>
      </c>
      <c r="U82" s="127">
        <f>IF(R$7=0,1,MATCH($AN82,'Trail-2'!$CJ$1:$CJ$128,0))</f>
        <v>1</v>
      </c>
      <c r="V82" s="134" t="str">
        <f ca="1">IF(T82=0,"",OFFSET('Trail-2'!$B$1,$U82-1,0))</f>
        <v/>
      </c>
      <c r="W82" s="135">
        <f ca="1">OFFSET('Trail-3'!$J$1,$Z82-1,0)</f>
        <v>0</v>
      </c>
      <c r="X82" s="129">
        <f ca="1">OFFSET('Trail-3'!$K$1,$Z82-1,0)</f>
        <v>0</v>
      </c>
      <c r="Y82" s="127">
        <f ca="1">OFFSET('Trail-3'!$CK$1,$Z82-1,0)</f>
        <v>0</v>
      </c>
      <c r="Z82" s="127">
        <f>IF(W$7=0,1,MATCH($AN82,'Trail-3'!$CJ$1:$CJ$128,0))</f>
        <v>1</v>
      </c>
      <c r="AA82" s="134" t="str">
        <f ca="1">IF(Y82=0,"",OFFSET('Trail-3'!$B$1,$Z82-1,0))</f>
        <v/>
      </c>
      <c r="AB82" s="135">
        <f ca="1">OFFSET('Trail-4'!$J$1,$AE82-1,0)</f>
        <v>0</v>
      </c>
      <c r="AC82" s="129">
        <f ca="1">OFFSET('Trail-4'!$K$1,$AE82-1,0)</f>
        <v>0</v>
      </c>
      <c r="AD82" s="127">
        <f ca="1">OFFSET('Trail-4'!$CK$1,$AE82-1,0)</f>
        <v>0</v>
      </c>
      <c r="AE82" s="127">
        <f>IF(AB$7=0,1,MATCH($AN82,'Trail-4'!$CJ$1:$CJ$128,0))</f>
        <v>1</v>
      </c>
      <c r="AF82" s="134" t="str">
        <f ca="1">IF(AD82=0,"",OFFSET('Trail-4'!$B$1,$AE82-1,0))</f>
        <v/>
      </c>
      <c r="AG82" s="135">
        <f ca="1">OFFSET('Trail-5'!$J$1,$AJ82-1,0)</f>
        <v>0</v>
      </c>
      <c r="AH82" s="129">
        <f ca="1">OFFSET('Trail-5'!$K$1,$AJ82-1,0)</f>
        <v>0</v>
      </c>
      <c r="AI82" s="127">
        <f ca="1">OFFSET('Trail-5'!$CK$1,$AJ82-1,0)</f>
        <v>0</v>
      </c>
      <c r="AJ82" s="127">
        <f>IF(AG$7=0,1,MATCH($AN82,'Trail-5'!$CJ$1:$CJ$128,0))</f>
        <v>1</v>
      </c>
      <c r="AK82" s="134" t="str">
        <f ca="1">IF(AI82=0,"",OFFSET('Trail-5'!$B$1,$AJ82-1,0))</f>
        <v/>
      </c>
      <c r="AL82" s="22"/>
      <c r="AN82" s="39">
        <v>74</v>
      </c>
      <c r="AO82" s="16">
        <f t="shared" ca="1" si="10"/>
        <v>0</v>
      </c>
      <c r="AP82" s="51">
        <f t="shared" ca="1" si="4"/>
        <v>0</v>
      </c>
      <c r="AQ82" s="51">
        <f t="shared" ca="1" si="4"/>
        <v>0</v>
      </c>
      <c r="AR82" s="51">
        <f t="shared" ca="1" si="4"/>
        <v>0</v>
      </c>
    </row>
    <row r="83" spans="2:44" ht="12" customHeight="1" x14ac:dyDescent="0.2">
      <c r="B83" s="126">
        <f t="shared" ca="1" si="11"/>
        <v>1</v>
      </c>
      <c r="C83" s="126" t="str">
        <f t="shared" ca="1" si="12"/>
        <v/>
      </c>
      <c r="D83" s="126" t="str">
        <f t="shared" ca="1" si="13"/>
        <v/>
      </c>
      <c r="E83" s="126" t="str">
        <f t="shared" ca="1" si="14"/>
        <v/>
      </c>
      <c r="F83" s="127" t="str">
        <f ca="1">OFFSET(prihlasky!$H$1,AN83,0)</f>
        <v/>
      </c>
      <c r="G83" s="127" t="str">
        <f ca="1">IF(OFFSET(prihlasky!$B$1,AN83,0)="","",(OFFSET(prihlasky!$B$1,AN83,0)))</f>
        <v/>
      </c>
      <c r="H83" s="127">
        <f ca="1">OFFSET(prihlasky!$I$1,AN83,0)</f>
        <v>0</v>
      </c>
      <c r="I83" s="127">
        <f ca="1">OFFSET(prihlasky!$A$1,AN83,0)</f>
        <v>0</v>
      </c>
      <c r="J83" s="126">
        <f t="shared" ca="1" si="8"/>
        <v>0</v>
      </c>
      <c r="K83" s="126">
        <f t="shared" ca="1" si="9"/>
        <v>0</v>
      </c>
      <c r="L83" s="139"/>
      <c r="M83" s="135">
        <f ca="1">OFFSET('Trail-1'!$J$1,$P83-1,0)</f>
        <v>0</v>
      </c>
      <c r="N83" s="129">
        <f ca="1">OFFSET('Trail-1'!$K$1,$P83-1,0)</f>
        <v>0</v>
      </c>
      <c r="O83" s="127">
        <f ca="1">OFFSET('Trail-1'!$CK$1,$P83-1,0)</f>
        <v>0</v>
      </c>
      <c r="P83" s="127">
        <f>IF(M$7=0,1,MATCH($AN83,'Trail-1'!$CJ$1:$CJ$128,0))</f>
        <v>83</v>
      </c>
      <c r="Q83" s="134" t="str">
        <f ca="1">IF(O83=0,"",OFFSET('Trail-1'!$B$1,$P83-1,0))</f>
        <v/>
      </c>
      <c r="R83" s="135">
        <f ca="1">OFFSET('Trail-2'!$J$1,$U83-1,0)</f>
        <v>0</v>
      </c>
      <c r="S83" s="129">
        <f ca="1">OFFSET('Trail-2'!$K$1,$U83-1,0)</f>
        <v>0</v>
      </c>
      <c r="T83" s="127">
        <f ca="1">OFFSET('Trail-2'!$CK$1,$U83-1,0)</f>
        <v>0</v>
      </c>
      <c r="U83" s="127">
        <f>IF(R$7=0,1,MATCH($AN83,'Trail-2'!$CJ$1:$CJ$128,0))</f>
        <v>1</v>
      </c>
      <c r="V83" s="134" t="str">
        <f ca="1">IF(T83=0,"",OFFSET('Trail-2'!$B$1,$U83-1,0))</f>
        <v/>
      </c>
      <c r="W83" s="135">
        <f ca="1">OFFSET('Trail-3'!$J$1,$Z83-1,0)</f>
        <v>0</v>
      </c>
      <c r="X83" s="129">
        <f ca="1">OFFSET('Trail-3'!$K$1,$Z83-1,0)</f>
        <v>0</v>
      </c>
      <c r="Y83" s="127">
        <f ca="1">OFFSET('Trail-3'!$CK$1,$Z83-1,0)</f>
        <v>0</v>
      </c>
      <c r="Z83" s="127">
        <f>IF(W$7=0,1,MATCH($AN83,'Trail-3'!$CJ$1:$CJ$128,0))</f>
        <v>1</v>
      </c>
      <c r="AA83" s="134" t="str">
        <f ca="1">IF(Y83=0,"",OFFSET('Trail-3'!$B$1,$Z83-1,0))</f>
        <v/>
      </c>
      <c r="AB83" s="135">
        <f ca="1">OFFSET('Trail-4'!$J$1,$AE83-1,0)</f>
        <v>0</v>
      </c>
      <c r="AC83" s="129">
        <f ca="1">OFFSET('Trail-4'!$K$1,$AE83-1,0)</f>
        <v>0</v>
      </c>
      <c r="AD83" s="127">
        <f ca="1">OFFSET('Trail-4'!$CK$1,$AE83-1,0)</f>
        <v>0</v>
      </c>
      <c r="AE83" s="127">
        <f>IF(AB$7=0,1,MATCH($AN83,'Trail-4'!$CJ$1:$CJ$128,0))</f>
        <v>1</v>
      </c>
      <c r="AF83" s="134" t="str">
        <f ca="1">IF(AD83=0,"",OFFSET('Trail-4'!$B$1,$AE83-1,0))</f>
        <v/>
      </c>
      <c r="AG83" s="135">
        <f ca="1">OFFSET('Trail-5'!$J$1,$AJ83-1,0)</f>
        <v>0</v>
      </c>
      <c r="AH83" s="129">
        <f ca="1">OFFSET('Trail-5'!$K$1,$AJ83-1,0)</f>
        <v>0</v>
      </c>
      <c r="AI83" s="127">
        <f ca="1">OFFSET('Trail-5'!$CK$1,$AJ83-1,0)</f>
        <v>0</v>
      </c>
      <c r="AJ83" s="127">
        <f>IF(AG$7=0,1,MATCH($AN83,'Trail-5'!$CJ$1:$CJ$128,0))</f>
        <v>1</v>
      </c>
      <c r="AK83" s="134" t="str">
        <f ca="1">IF(AI83=0,"",OFFSET('Trail-5'!$B$1,$AJ83-1,0))</f>
        <v/>
      </c>
      <c r="AL83" s="22"/>
      <c r="AN83" s="39">
        <v>75</v>
      </c>
      <c r="AO83" s="16">
        <f t="shared" ca="1" si="10"/>
        <v>0</v>
      </c>
      <c r="AP83" s="51">
        <f t="shared" ca="1" si="4"/>
        <v>0</v>
      </c>
      <c r="AQ83" s="51">
        <f t="shared" ca="1" si="4"/>
        <v>0</v>
      </c>
      <c r="AR83" s="51">
        <f t="shared" ca="1" si="4"/>
        <v>0</v>
      </c>
    </row>
    <row r="84" spans="2:44" ht="12" customHeight="1" x14ac:dyDescent="0.2">
      <c r="B84" s="126">
        <f t="shared" ca="1" si="11"/>
        <v>1</v>
      </c>
      <c r="C84" s="126" t="str">
        <f t="shared" ca="1" si="12"/>
        <v/>
      </c>
      <c r="D84" s="126" t="str">
        <f t="shared" ca="1" si="13"/>
        <v/>
      </c>
      <c r="E84" s="126" t="str">
        <f t="shared" ca="1" si="14"/>
        <v/>
      </c>
      <c r="F84" s="127" t="str">
        <f ca="1">OFFSET(prihlasky!$H$1,AN84,0)</f>
        <v/>
      </c>
      <c r="G84" s="127" t="str">
        <f ca="1">IF(OFFSET(prihlasky!$B$1,AN84,0)="","",(OFFSET(prihlasky!$B$1,AN84,0)))</f>
        <v/>
      </c>
      <c r="H84" s="127">
        <f ca="1">OFFSET(prihlasky!$I$1,AN84,0)</f>
        <v>0</v>
      </c>
      <c r="I84" s="127">
        <f ca="1">OFFSET(prihlasky!$A$1,AN84,0)</f>
        <v>0</v>
      </c>
      <c r="J84" s="126">
        <f t="shared" ca="1" si="8"/>
        <v>0</v>
      </c>
      <c r="K84" s="126">
        <f t="shared" ca="1" si="9"/>
        <v>0</v>
      </c>
      <c r="L84" s="139"/>
      <c r="M84" s="135">
        <f ca="1">OFFSET('Trail-1'!$J$1,$P84-1,0)</f>
        <v>0</v>
      </c>
      <c r="N84" s="129">
        <f ca="1">OFFSET('Trail-1'!$K$1,$P84-1,0)</f>
        <v>0</v>
      </c>
      <c r="O84" s="127">
        <f ca="1">OFFSET('Trail-1'!$CK$1,$P84-1,0)</f>
        <v>0</v>
      </c>
      <c r="P84" s="127">
        <f>IF(M$7=0,1,MATCH($AN84,'Trail-1'!$CJ$1:$CJ$128,0))</f>
        <v>84</v>
      </c>
      <c r="Q84" s="134" t="str">
        <f ca="1">IF(O84=0,"",OFFSET('Trail-1'!$B$1,$P84-1,0))</f>
        <v/>
      </c>
      <c r="R84" s="135">
        <f ca="1">OFFSET('Trail-2'!$J$1,$U84-1,0)</f>
        <v>0</v>
      </c>
      <c r="S84" s="129">
        <f ca="1">OFFSET('Trail-2'!$K$1,$U84-1,0)</f>
        <v>0</v>
      </c>
      <c r="T84" s="127">
        <f ca="1">OFFSET('Trail-2'!$CK$1,$U84-1,0)</f>
        <v>0</v>
      </c>
      <c r="U84" s="127">
        <f>IF(R$7=0,1,MATCH($AN84,'Trail-2'!$CJ$1:$CJ$128,0))</f>
        <v>1</v>
      </c>
      <c r="V84" s="134" t="str">
        <f ca="1">IF(T84=0,"",OFFSET('Trail-2'!$B$1,$U84-1,0))</f>
        <v/>
      </c>
      <c r="W84" s="135">
        <f ca="1">OFFSET('Trail-3'!$J$1,$Z84-1,0)</f>
        <v>0</v>
      </c>
      <c r="X84" s="129">
        <f ca="1">OFFSET('Trail-3'!$K$1,$Z84-1,0)</f>
        <v>0</v>
      </c>
      <c r="Y84" s="127">
        <f ca="1">OFFSET('Trail-3'!$CK$1,$Z84-1,0)</f>
        <v>0</v>
      </c>
      <c r="Z84" s="127">
        <f>IF(W$7=0,1,MATCH($AN84,'Trail-3'!$CJ$1:$CJ$128,0))</f>
        <v>1</v>
      </c>
      <c r="AA84" s="134" t="str">
        <f ca="1">IF(Y84=0,"",OFFSET('Trail-3'!$B$1,$Z84-1,0))</f>
        <v/>
      </c>
      <c r="AB84" s="135">
        <f ca="1">OFFSET('Trail-4'!$J$1,$AE84-1,0)</f>
        <v>0</v>
      </c>
      <c r="AC84" s="129">
        <f ca="1">OFFSET('Trail-4'!$K$1,$AE84-1,0)</f>
        <v>0</v>
      </c>
      <c r="AD84" s="127">
        <f ca="1">OFFSET('Trail-4'!$CK$1,$AE84-1,0)</f>
        <v>0</v>
      </c>
      <c r="AE84" s="127">
        <f>IF(AB$7=0,1,MATCH($AN84,'Trail-4'!$CJ$1:$CJ$128,0))</f>
        <v>1</v>
      </c>
      <c r="AF84" s="134" t="str">
        <f ca="1">IF(AD84=0,"",OFFSET('Trail-4'!$B$1,$AE84-1,0))</f>
        <v/>
      </c>
      <c r="AG84" s="135">
        <f ca="1">OFFSET('Trail-5'!$J$1,$AJ84-1,0)</f>
        <v>0</v>
      </c>
      <c r="AH84" s="129">
        <f ca="1">OFFSET('Trail-5'!$K$1,$AJ84-1,0)</f>
        <v>0</v>
      </c>
      <c r="AI84" s="127">
        <f ca="1">OFFSET('Trail-5'!$CK$1,$AJ84-1,0)</f>
        <v>0</v>
      </c>
      <c r="AJ84" s="127">
        <f>IF(AG$7=0,1,MATCH($AN84,'Trail-5'!$CJ$1:$CJ$128,0))</f>
        <v>1</v>
      </c>
      <c r="AK84" s="134" t="str">
        <f ca="1">IF(AI84=0,"",OFFSET('Trail-5'!$B$1,$AJ84-1,0))</f>
        <v/>
      </c>
      <c r="AL84" s="22"/>
      <c r="AN84" s="39">
        <v>76</v>
      </c>
      <c r="AO84" s="16">
        <f t="shared" ca="1" si="10"/>
        <v>0</v>
      </c>
      <c r="AP84" s="51">
        <f t="shared" ca="1" si="4"/>
        <v>0</v>
      </c>
      <c r="AQ84" s="51">
        <f t="shared" ca="1" si="4"/>
        <v>0</v>
      </c>
      <c r="AR84" s="51">
        <f t="shared" ca="1" si="4"/>
        <v>0</v>
      </c>
    </row>
    <row r="85" spans="2:44" ht="12" customHeight="1" x14ac:dyDescent="0.2">
      <c r="B85" s="126">
        <f t="shared" ca="1" si="11"/>
        <v>1</v>
      </c>
      <c r="C85" s="126" t="str">
        <f t="shared" ca="1" si="12"/>
        <v/>
      </c>
      <c r="D85" s="126" t="str">
        <f t="shared" ca="1" si="13"/>
        <v/>
      </c>
      <c r="E85" s="126" t="str">
        <f t="shared" ca="1" si="14"/>
        <v/>
      </c>
      <c r="F85" s="127" t="str">
        <f ca="1">OFFSET(prihlasky!$H$1,AN85,0)</f>
        <v/>
      </c>
      <c r="G85" s="127" t="str">
        <f ca="1">IF(OFFSET(prihlasky!$B$1,AN85,0)="","",(OFFSET(prihlasky!$B$1,AN85,0)))</f>
        <v/>
      </c>
      <c r="H85" s="127">
        <f ca="1">OFFSET(prihlasky!$I$1,AN85,0)</f>
        <v>0</v>
      </c>
      <c r="I85" s="127">
        <f ca="1">OFFSET(prihlasky!$A$1,AN85,0)</f>
        <v>0</v>
      </c>
      <c r="J85" s="126">
        <f t="shared" ref="J85:J128" ca="1" si="15">M85+R85+W85+AB85+AG85</f>
        <v>0</v>
      </c>
      <c r="K85" s="126">
        <f t="shared" ref="K85:K128" ca="1" si="16">N85+S85+X85+AC85+AH85</f>
        <v>0</v>
      </c>
      <c r="L85" s="139"/>
      <c r="M85" s="135">
        <f ca="1">OFFSET('Trail-1'!$J$1,$P85-1,0)</f>
        <v>0</v>
      </c>
      <c r="N85" s="129">
        <f ca="1">OFFSET('Trail-1'!$K$1,$P85-1,0)</f>
        <v>0</v>
      </c>
      <c r="O85" s="127">
        <f ca="1">OFFSET('Trail-1'!$CK$1,$P85-1,0)</f>
        <v>0</v>
      </c>
      <c r="P85" s="127">
        <f>IF(M$7=0,1,MATCH($AN85,'Trail-1'!$CJ$1:$CJ$128,0))</f>
        <v>85</v>
      </c>
      <c r="Q85" s="134" t="str">
        <f ca="1">IF(O85=0,"",OFFSET('Trail-1'!$B$1,$P85-1,0))</f>
        <v/>
      </c>
      <c r="R85" s="135">
        <f ca="1">OFFSET('Trail-2'!$J$1,$U85-1,0)</f>
        <v>0</v>
      </c>
      <c r="S85" s="129">
        <f ca="1">OFFSET('Trail-2'!$K$1,$U85-1,0)</f>
        <v>0</v>
      </c>
      <c r="T85" s="127">
        <f ca="1">OFFSET('Trail-2'!$CK$1,$U85-1,0)</f>
        <v>0</v>
      </c>
      <c r="U85" s="127">
        <f>IF(R$7=0,1,MATCH($AN85,'Trail-2'!$CJ$1:$CJ$128,0))</f>
        <v>1</v>
      </c>
      <c r="V85" s="134" t="str">
        <f ca="1">IF(T85=0,"",OFFSET('Trail-2'!$B$1,$U85-1,0))</f>
        <v/>
      </c>
      <c r="W85" s="135">
        <f ca="1">OFFSET('Trail-3'!$J$1,$Z85-1,0)</f>
        <v>0</v>
      </c>
      <c r="X85" s="129">
        <f ca="1">OFFSET('Trail-3'!$K$1,$Z85-1,0)</f>
        <v>0</v>
      </c>
      <c r="Y85" s="127">
        <f ca="1">OFFSET('Trail-3'!$CK$1,$Z85-1,0)</f>
        <v>0</v>
      </c>
      <c r="Z85" s="127">
        <f>IF(W$7=0,1,MATCH($AN85,'Trail-3'!$CJ$1:$CJ$128,0))</f>
        <v>1</v>
      </c>
      <c r="AA85" s="134" t="str">
        <f ca="1">IF(Y85=0,"",OFFSET('Trail-3'!$B$1,$Z85-1,0))</f>
        <v/>
      </c>
      <c r="AB85" s="135">
        <f ca="1">OFFSET('Trail-4'!$J$1,$AE85-1,0)</f>
        <v>0</v>
      </c>
      <c r="AC85" s="129">
        <f ca="1">OFFSET('Trail-4'!$K$1,$AE85-1,0)</f>
        <v>0</v>
      </c>
      <c r="AD85" s="127">
        <f ca="1">OFFSET('Trail-4'!$CK$1,$AE85-1,0)</f>
        <v>0</v>
      </c>
      <c r="AE85" s="127">
        <f>IF(AB$7=0,1,MATCH($AN85,'Trail-4'!$CJ$1:$CJ$128,0))</f>
        <v>1</v>
      </c>
      <c r="AF85" s="134" t="str">
        <f ca="1">IF(AD85=0,"",OFFSET('Trail-4'!$B$1,$AE85-1,0))</f>
        <v/>
      </c>
      <c r="AG85" s="135">
        <f ca="1">OFFSET('Trail-5'!$J$1,$AJ85-1,0)</f>
        <v>0</v>
      </c>
      <c r="AH85" s="129">
        <f ca="1">OFFSET('Trail-5'!$K$1,$AJ85-1,0)</f>
        <v>0</v>
      </c>
      <c r="AI85" s="127">
        <f ca="1">OFFSET('Trail-5'!$CK$1,$AJ85-1,0)</f>
        <v>0</v>
      </c>
      <c r="AJ85" s="127">
        <f>IF(AG$7=0,1,MATCH($AN85,'Trail-5'!$CJ$1:$CJ$128,0))</f>
        <v>1</v>
      </c>
      <c r="AK85" s="134" t="str">
        <f ca="1">IF(AI85=0,"",OFFSET('Trail-5'!$B$1,$AJ85-1,0))</f>
        <v/>
      </c>
      <c r="AL85" s="22"/>
      <c r="AN85" s="39">
        <v>77</v>
      </c>
      <c r="AO85" s="16">
        <f t="shared" ref="AO85:AO128" ca="1" si="17">IF(I85=0,0,J85+($AO$4*120-K85)/($AO$4*120))</f>
        <v>0</v>
      </c>
      <c r="AP85" s="51">
        <f t="shared" ca="1" si="4"/>
        <v>0</v>
      </c>
      <c r="AQ85" s="51">
        <f t="shared" ca="1" si="4"/>
        <v>0</v>
      </c>
      <c r="AR85" s="51">
        <f t="shared" ca="1" si="4"/>
        <v>0</v>
      </c>
    </row>
    <row r="86" spans="2:44" ht="12" customHeight="1" x14ac:dyDescent="0.2">
      <c r="B86" s="126">
        <f t="shared" ca="1" si="11"/>
        <v>1</v>
      </c>
      <c r="C86" s="126" t="str">
        <f t="shared" ca="1" si="12"/>
        <v/>
      </c>
      <c r="D86" s="126" t="str">
        <f t="shared" ca="1" si="13"/>
        <v/>
      </c>
      <c r="E86" s="126" t="str">
        <f t="shared" ca="1" si="14"/>
        <v/>
      </c>
      <c r="F86" s="127" t="str">
        <f ca="1">OFFSET(prihlasky!$H$1,AN86,0)</f>
        <v/>
      </c>
      <c r="G86" s="127" t="str">
        <f ca="1">IF(OFFSET(prihlasky!$B$1,AN86,0)="","",(OFFSET(prihlasky!$B$1,AN86,0)))</f>
        <v/>
      </c>
      <c r="H86" s="127">
        <f ca="1">OFFSET(prihlasky!$I$1,AN86,0)</f>
        <v>0</v>
      </c>
      <c r="I86" s="127">
        <f ca="1">OFFSET(prihlasky!$A$1,AN86,0)</f>
        <v>0</v>
      </c>
      <c r="J86" s="126">
        <f t="shared" ca="1" si="15"/>
        <v>0</v>
      </c>
      <c r="K86" s="126">
        <f t="shared" ca="1" si="16"/>
        <v>0</v>
      </c>
      <c r="L86" s="139"/>
      <c r="M86" s="135">
        <f ca="1">OFFSET('Trail-1'!$J$1,$P86-1,0)</f>
        <v>0</v>
      </c>
      <c r="N86" s="129">
        <f ca="1">OFFSET('Trail-1'!$K$1,$P86-1,0)</f>
        <v>0</v>
      </c>
      <c r="O86" s="127">
        <f ca="1">OFFSET('Trail-1'!$CK$1,$P86-1,0)</f>
        <v>0</v>
      </c>
      <c r="P86" s="127">
        <f>IF(M$7=0,1,MATCH($AN86,'Trail-1'!$CJ$1:$CJ$128,0))</f>
        <v>86</v>
      </c>
      <c r="Q86" s="134" t="str">
        <f ca="1">IF(O86=0,"",OFFSET('Trail-1'!$B$1,$P86-1,0))</f>
        <v/>
      </c>
      <c r="R86" s="135">
        <f ca="1">OFFSET('Trail-2'!$J$1,$U86-1,0)</f>
        <v>0</v>
      </c>
      <c r="S86" s="129">
        <f ca="1">OFFSET('Trail-2'!$K$1,$U86-1,0)</f>
        <v>0</v>
      </c>
      <c r="T86" s="127">
        <f ca="1">OFFSET('Trail-2'!$CK$1,$U86-1,0)</f>
        <v>0</v>
      </c>
      <c r="U86" s="127">
        <f>IF(R$7=0,1,MATCH($AN86,'Trail-2'!$CJ$1:$CJ$128,0))</f>
        <v>1</v>
      </c>
      <c r="V86" s="134" t="str">
        <f ca="1">IF(T86=0,"",OFFSET('Trail-2'!$B$1,$U86-1,0))</f>
        <v/>
      </c>
      <c r="W86" s="135">
        <f ca="1">OFFSET('Trail-3'!$J$1,$Z86-1,0)</f>
        <v>0</v>
      </c>
      <c r="X86" s="129">
        <f ca="1">OFFSET('Trail-3'!$K$1,$Z86-1,0)</f>
        <v>0</v>
      </c>
      <c r="Y86" s="127">
        <f ca="1">OFFSET('Trail-3'!$CK$1,$Z86-1,0)</f>
        <v>0</v>
      </c>
      <c r="Z86" s="127">
        <f>IF(W$7=0,1,MATCH($AN86,'Trail-3'!$CJ$1:$CJ$128,0))</f>
        <v>1</v>
      </c>
      <c r="AA86" s="134" t="str">
        <f ca="1">IF(Y86=0,"",OFFSET('Trail-3'!$B$1,$Z86-1,0))</f>
        <v/>
      </c>
      <c r="AB86" s="135">
        <f ca="1">OFFSET('Trail-4'!$J$1,$AE86-1,0)</f>
        <v>0</v>
      </c>
      <c r="AC86" s="129">
        <f ca="1">OFFSET('Trail-4'!$K$1,$AE86-1,0)</f>
        <v>0</v>
      </c>
      <c r="AD86" s="127">
        <f ca="1">OFFSET('Trail-4'!$CK$1,$AE86-1,0)</f>
        <v>0</v>
      </c>
      <c r="AE86" s="127">
        <f>IF(AB$7=0,1,MATCH($AN86,'Trail-4'!$CJ$1:$CJ$128,0))</f>
        <v>1</v>
      </c>
      <c r="AF86" s="134" t="str">
        <f ca="1">IF(AD86=0,"",OFFSET('Trail-4'!$B$1,$AE86-1,0))</f>
        <v/>
      </c>
      <c r="AG86" s="135">
        <f ca="1">OFFSET('Trail-5'!$J$1,$AJ86-1,0)</f>
        <v>0</v>
      </c>
      <c r="AH86" s="129">
        <f ca="1">OFFSET('Trail-5'!$K$1,$AJ86-1,0)</f>
        <v>0</v>
      </c>
      <c r="AI86" s="127">
        <f ca="1">OFFSET('Trail-5'!$CK$1,$AJ86-1,0)</f>
        <v>0</v>
      </c>
      <c r="AJ86" s="127">
        <f>IF(AG$7=0,1,MATCH($AN86,'Trail-5'!$CJ$1:$CJ$128,0))</f>
        <v>1</v>
      </c>
      <c r="AK86" s="134" t="str">
        <f ca="1">IF(AI86=0,"",OFFSET('Trail-5'!$B$1,$AJ86-1,0))</f>
        <v/>
      </c>
      <c r="AL86" s="22"/>
      <c r="AN86" s="39">
        <v>78</v>
      </c>
      <c r="AO86" s="16">
        <f t="shared" ca="1" si="17"/>
        <v>0</v>
      </c>
      <c r="AP86" s="51">
        <f t="shared" ref="AP86:AR128" ca="1" si="18">IF($H86=AP$8,$AO86,0)</f>
        <v>0</v>
      </c>
      <c r="AQ86" s="51">
        <f t="shared" ca="1" si="18"/>
        <v>0</v>
      </c>
      <c r="AR86" s="51">
        <f t="shared" ca="1" si="18"/>
        <v>0</v>
      </c>
    </row>
    <row r="87" spans="2:44" ht="12" customHeight="1" x14ac:dyDescent="0.2">
      <c r="B87" s="126">
        <f t="shared" ca="1" si="11"/>
        <v>1</v>
      </c>
      <c r="C87" s="126" t="str">
        <f t="shared" ca="1" si="12"/>
        <v/>
      </c>
      <c r="D87" s="126" t="str">
        <f t="shared" ca="1" si="13"/>
        <v/>
      </c>
      <c r="E87" s="126" t="str">
        <f t="shared" ca="1" si="14"/>
        <v/>
      </c>
      <c r="F87" s="127" t="str">
        <f ca="1">OFFSET(prihlasky!$H$1,AN87,0)</f>
        <v/>
      </c>
      <c r="G87" s="127" t="str">
        <f ca="1">IF(OFFSET(prihlasky!$B$1,AN87,0)="","",(OFFSET(prihlasky!$B$1,AN87,0)))</f>
        <v/>
      </c>
      <c r="H87" s="127">
        <f ca="1">OFFSET(prihlasky!$I$1,AN87,0)</f>
        <v>0</v>
      </c>
      <c r="I87" s="127">
        <f ca="1">OFFSET(prihlasky!$A$1,AN87,0)</f>
        <v>0</v>
      </c>
      <c r="J87" s="126">
        <f t="shared" ca="1" si="15"/>
        <v>0</v>
      </c>
      <c r="K87" s="126">
        <f t="shared" ca="1" si="16"/>
        <v>0</v>
      </c>
      <c r="L87" s="139"/>
      <c r="M87" s="135">
        <f ca="1">OFFSET('Trail-1'!$J$1,$P87-1,0)</f>
        <v>0</v>
      </c>
      <c r="N87" s="129">
        <f ca="1">OFFSET('Trail-1'!$K$1,$P87-1,0)</f>
        <v>0</v>
      </c>
      <c r="O87" s="127">
        <f ca="1">OFFSET('Trail-1'!$CK$1,$P87-1,0)</f>
        <v>0</v>
      </c>
      <c r="P87" s="127">
        <f>IF(M$7=0,1,MATCH($AN87,'Trail-1'!$CJ$1:$CJ$128,0))</f>
        <v>87</v>
      </c>
      <c r="Q87" s="134" t="str">
        <f ca="1">IF(O87=0,"",OFFSET('Trail-1'!$B$1,$P87-1,0))</f>
        <v/>
      </c>
      <c r="R87" s="135">
        <f ca="1">OFFSET('Trail-2'!$J$1,$U87-1,0)</f>
        <v>0</v>
      </c>
      <c r="S87" s="129">
        <f ca="1">OFFSET('Trail-2'!$K$1,$U87-1,0)</f>
        <v>0</v>
      </c>
      <c r="T87" s="127">
        <f ca="1">OFFSET('Trail-2'!$CK$1,$U87-1,0)</f>
        <v>0</v>
      </c>
      <c r="U87" s="127">
        <f>IF(R$7=0,1,MATCH($AN87,'Trail-2'!$CJ$1:$CJ$128,0))</f>
        <v>1</v>
      </c>
      <c r="V87" s="134" t="str">
        <f ca="1">IF(T87=0,"",OFFSET('Trail-2'!$B$1,$U87-1,0))</f>
        <v/>
      </c>
      <c r="W87" s="135">
        <f ca="1">OFFSET('Trail-3'!$J$1,$Z87-1,0)</f>
        <v>0</v>
      </c>
      <c r="X87" s="129">
        <f ca="1">OFFSET('Trail-3'!$K$1,$Z87-1,0)</f>
        <v>0</v>
      </c>
      <c r="Y87" s="127">
        <f ca="1">OFFSET('Trail-3'!$CK$1,$Z87-1,0)</f>
        <v>0</v>
      </c>
      <c r="Z87" s="127">
        <f>IF(W$7=0,1,MATCH($AN87,'Trail-3'!$CJ$1:$CJ$128,0))</f>
        <v>1</v>
      </c>
      <c r="AA87" s="134" t="str">
        <f ca="1">IF(Y87=0,"",OFFSET('Trail-3'!$B$1,$Z87-1,0))</f>
        <v/>
      </c>
      <c r="AB87" s="135">
        <f ca="1">OFFSET('Trail-4'!$J$1,$AE87-1,0)</f>
        <v>0</v>
      </c>
      <c r="AC87" s="129">
        <f ca="1">OFFSET('Trail-4'!$K$1,$AE87-1,0)</f>
        <v>0</v>
      </c>
      <c r="AD87" s="127">
        <f ca="1">OFFSET('Trail-4'!$CK$1,$AE87-1,0)</f>
        <v>0</v>
      </c>
      <c r="AE87" s="127">
        <f>IF(AB$7=0,1,MATCH($AN87,'Trail-4'!$CJ$1:$CJ$128,0))</f>
        <v>1</v>
      </c>
      <c r="AF87" s="134" t="str">
        <f ca="1">IF(AD87=0,"",OFFSET('Trail-4'!$B$1,$AE87-1,0))</f>
        <v/>
      </c>
      <c r="AG87" s="135">
        <f ca="1">OFFSET('Trail-5'!$J$1,$AJ87-1,0)</f>
        <v>0</v>
      </c>
      <c r="AH87" s="129">
        <f ca="1">OFFSET('Trail-5'!$K$1,$AJ87-1,0)</f>
        <v>0</v>
      </c>
      <c r="AI87" s="127">
        <f ca="1">OFFSET('Trail-5'!$CK$1,$AJ87-1,0)</f>
        <v>0</v>
      </c>
      <c r="AJ87" s="127">
        <f>IF(AG$7=0,1,MATCH($AN87,'Trail-5'!$CJ$1:$CJ$128,0))</f>
        <v>1</v>
      </c>
      <c r="AK87" s="134" t="str">
        <f ca="1">IF(AI87=0,"",OFFSET('Trail-5'!$B$1,$AJ87-1,0))</f>
        <v/>
      </c>
      <c r="AL87" s="22"/>
      <c r="AN87" s="39">
        <v>79</v>
      </c>
      <c r="AO87" s="16">
        <f t="shared" ca="1" si="17"/>
        <v>0</v>
      </c>
      <c r="AP87" s="51">
        <f t="shared" ca="1" si="18"/>
        <v>0</v>
      </c>
      <c r="AQ87" s="51">
        <f t="shared" ca="1" si="18"/>
        <v>0</v>
      </c>
      <c r="AR87" s="51">
        <f t="shared" ca="1" si="18"/>
        <v>0</v>
      </c>
    </row>
    <row r="88" spans="2:44" ht="12" customHeight="1" x14ac:dyDescent="0.2">
      <c r="B88" s="126">
        <f t="shared" ca="1" si="11"/>
        <v>1</v>
      </c>
      <c r="C88" s="126" t="str">
        <f t="shared" ca="1" si="12"/>
        <v/>
      </c>
      <c r="D88" s="126" t="str">
        <f t="shared" ca="1" si="13"/>
        <v/>
      </c>
      <c r="E88" s="126" t="str">
        <f t="shared" ca="1" si="14"/>
        <v/>
      </c>
      <c r="F88" s="127" t="str">
        <f ca="1">OFFSET(prihlasky!$H$1,AN88,0)</f>
        <v/>
      </c>
      <c r="G88" s="127" t="str">
        <f ca="1">IF(OFFSET(prihlasky!$B$1,AN88,0)="","",(OFFSET(prihlasky!$B$1,AN88,0)))</f>
        <v/>
      </c>
      <c r="H88" s="127">
        <f ca="1">OFFSET(prihlasky!$I$1,AN88,0)</f>
        <v>0</v>
      </c>
      <c r="I88" s="127">
        <f ca="1">OFFSET(prihlasky!$A$1,AN88,0)</f>
        <v>0</v>
      </c>
      <c r="J88" s="126">
        <f t="shared" ca="1" si="15"/>
        <v>0</v>
      </c>
      <c r="K88" s="126">
        <f t="shared" ca="1" si="16"/>
        <v>0</v>
      </c>
      <c r="L88" s="139"/>
      <c r="M88" s="135">
        <f ca="1">OFFSET('Trail-1'!$J$1,$P88-1,0)</f>
        <v>0</v>
      </c>
      <c r="N88" s="129">
        <f ca="1">OFFSET('Trail-1'!$K$1,$P88-1,0)</f>
        <v>0</v>
      </c>
      <c r="O88" s="127">
        <f ca="1">OFFSET('Trail-1'!$CK$1,$P88-1,0)</f>
        <v>0</v>
      </c>
      <c r="P88" s="127">
        <f>IF(M$7=0,1,MATCH($AN88,'Trail-1'!$CJ$1:$CJ$128,0))</f>
        <v>88</v>
      </c>
      <c r="Q88" s="134" t="str">
        <f ca="1">IF(O88=0,"",OFFSET('Trail-1'!$B$1,$P88-1,0))</f>
        <v/>
      </c>
      <c r="R88" s="135">
        <f ca="1">OFFSET('Trail-2'!$J$1,$U88-1,0)</f>
        <v>0</v>
      </c>
      <c r="S88" s="129">
        <f ca="1">OFFSET('Trail-2'!$K$1,$U88-1,0)</f>
        <v>0</v>
      </c>
      <c r="T88" s="127">
        <f ca="1">OFFSET('Trail-2'!$CK$1,$U88-1,0)</f>
        <v>0</v>
      </c>
      <c r="U88" s="127">
        <f>IF(R$7=0,1,MATCH($AN88,'Trail-2'!$CJ$1:$CJ$128,0))</f>
        <v>1</v>
      </c>
      <c r="V88" s="134" t="str">
        <f ca="1">IF(T88=0,"",OFFSET('Trail-2'!$B$1,$U88-1,0))</f>
        <v/>
      </c>
      <c r="W88" s="135">
        <f ca="1">OFFSET('Trail-3'!$J$1,$Z88-1,0)</f>
        <v>0</v>
      </c>
      <c r="X88" s="129">
        <f ca="1">OFFSET('Trail-3'!$K$1,$Z88-1,0)</f>
        <v>0</v>
      </c>
      <c r="Y88" s="127">
        <f ca="1">OFFSET('Trail-3'!$CK$1,$Z88-1,0)</f>
        <v>0</v>
      </c>
      <c r="Z88" s="127">
        <f>IF(W$7=0,1,MATCH($AN88,'Trail-3'!$CJ$1:$CJ$128,0))</f>
        <v>1</v>
      </c>
      <c r="AA88" s="134" t="str">
        <f ca="1">IF(Y88=0,"",OFFSET('Trail-3'!$B$1,$Z88-1,0))</f>
        <v/>
      </c>
      <c r="AB88" s="135">
        <f ca="1">OFFSET('Trail-4'!$J$1,$AE88-1,0)</f>
        <v>0</v>
      </c>
      <c r="AC88" s="129">
        <f ca="1">OFFSET('Trail-4'!$K$1,$AE88-1,0)</f>
        <v>0</v>
      </c>
      <c r="AD88" s="127">
        <f ca="1">OFFSET('Trail-4'!$CK$1,$AE88-1,0)</f>
        <v>0</v>
      </c>
      <c r="AE88" s="127">
        <f>IF(AB$7=0,1,MATCH($AN88,'Trail-4'!$CJ$1:$CJ$128,0))</f>
        <v>1</v>
      </c>
      <c r="AF88" s="134" t="str">
        <f ca="1">IF(AD88=0,"",OFFSET('Trail-4'!$B$1,$AE88-1,0))</f>
        <v/>
      </c>
      <c r="AG88" s="135">
        <f ca="1">OFFSET('Trail-5'!$J$1,$AJ88-1,0)</f>
        <v>0</v>
      </c>
      <c r="AH88" s="129">
        <f ca="1">OFFSET('Trail-5'!$K$1,$AJ88-1,0)</f>
        <v>0</v>
      </c>
      <c r="AI88" s="127">
        <f ca="1">OFFSET('Trail-5'!$CK$1,$AJ88-1,0)</f>
        <v>0</v>
      </c>
      <c r="AJ88" s="127">
        <f>IF(AG$7=0,1,MATCH($AN88,'Trail-5'!$CJ$1:$CJ$128,0))</f>
        <v>1</v>
      </c>
      <c r="AK88" s="134" t="str">
        <f ca="1">IF(AI88=0,"",OFFSET('Trail-5'!$B$1,$AJ88-1,0))</f>
        <v/>
      </c>
      <c r="AL88" s="22"/>
      <c r="AN88" s="39">
        <v>80</v>
      </c>
      <c r="AO88" s="16">
        <f t="shared" ca="1" si="17"/>
        <v>0</v>
      </c>
      <c r="AP88" s="51">
        <f t="shared" ca="1" si="18"/>
        <v>0</v>
      </c>
      <c r="AQ88" s="51">
        <f t="shared" ca="1" si="18"/>
        <v>0</v>
      </c>
      <c r="AR88" s="51">
        <f t="shared" ca="1" si="18"/>
        <v>0</v>
      </c>
    </row>
    <row r="89" spans="2:44" ht="12" customHeight="1" x14ac:dyDescent="0.2">
      <c r="B89" s="126">
        <f t="shared" ca="1" si="11"/>
        <v>1</v>
      </c>
      <c r="C89" s="126" t="str">
        <f t="shared" ca="1" si="12"/>
        <v/>
      </c>
      <c r="D89" s="126" t="str">
        <f t="shared" ca="1" si="13"/>
        <v/>
      </c>
      <c r="E89" s="126" t="str">
        <f t="shared" ca="1" si="14"/>
        <v/>
      </c>
      <c r="F89" s="127" t="str">
        <f ca="1">OFFSET(prihlasky!$H$1,AN89,0)</f>
        <v/>
      </c>
      <c r="G89" s="127" t="str">
        <f ca="1">IF(OFFSET(prihlasky!$B$1,AN89,0)="","",(OFFSET(prihlasky!$B$1,AN89,0)))</f>
        <v/>
      </c>
      <c r="H89" s="127">
        <f ca="1">OFFSET(prihlasky!$I$1,AN89,0)</f>
        <v>0</v>
      </c>
      <c r="I89" s="127">
        <f ca="1">OFFSET(prihlasky!$A$1,AN89,0)</f>
        <v>0</v>
      </c>
      <c r="J89" s="126">
        <f t="shared" ca="1" si="15"/>
        <v>0</v>
      </c>
      <c r="K89" s="126">
        <f t="shared" ca="1" si="16"/>
        <v>0</v>
      </c>
      <c r="L89" s="139"/>
      <c r="M89" s="135">
        <f ca="1">OFFSET('Trail-1'!$J$1,$P89-1,0)</f>
        <v>0</v>
      </c>
      <c r="N89" s="129">
        <f ca="1">OFFSET('Trail-1'!$K$1,$P89-1,0)</f>
        <v>0</v>
      </c>
      <c r="O89" s="127">
        <f ca="1">OFFSET('Trail-1'!$CK$1,$P89-1,0)</f>
        <v>0</v>
      </c>
      <c r="P89" s="127">
        <f>IF(M$7=0,1,MATCH($AN89,'Trail-1'!$CJ$1:$CJ$128,0))</f>
        <v>89</v>
      </c>
      <c r="Q89" s="134" t="str">
        <f ca="1">IF(O89=0,"",OFFSET('Trail-1'!$B$1,$P89-1,0))</f>
        <v/>
      </c>
      <c r="R89" s="135">
        <f ca="1">OFFSET('Trail-2'!$J$1,$U89-1,0)</f>
        <v>0</v>
      </c>
      <c r="S89" s="129">
        <f ca="1">OFFSET('Trail-2'!$K$1,$U89-1,0)</f>
        <v>0</v>
      </c>
      <c r="T89" s="127">
        <f ca="1">OFFSET('Trail-2'!$CK$1,$U89-1,0)</f>
        <v>0</v>
      </c>
      <c r="U89" s="127">
        <f>IF(R$7=0,1,MATCH($AN89,'Trail-2'!$CJ$1:$CJ$128,0))</f>
        <v>1</v>
      </c>
      <c r="V89" s="134" t="str">
        <f ca="1">IF(T89=0,"",OFFSET('Trail-2'!$B$1,$U89-1,0))</f>
        <v/>
      </c>
      <c r="W89" s="135">
        <f ca="1">OFFSET('Trail-3'!$J$1,$Z89-1,0)</f>
        <v>0</v>
      </c>
      <c r="X89" s="129">
        <f ca="1">OFFSET('Trail-3'!$K$1,$Z89-1,0)</f>
        <v>0</v>
      </c>
      <c r="Y89" s="127">
        <f ca="1">OFFSET('Trail-3'!$CK$1,$Z89-1,0)</f>
        <v>0</v>
      </c>
      <c r="Z89" s="127">
        <f>IF(W$7=0,1,MATCH($AN89,'Trail-3'!$CJ$1:$CJ$128,0))</f>
        <v>1</v>
      </c>
      <c r="AA89" s="134" t="str">
        <f ca="1">IF(Y89=0,"",OFFSET('Trail-3'!$B$1,$Z89-1,0))</f>
        <v/>
      </c>
      <c r="AB89" s="135">
        <f ca="1">OFFSET('Trail-4'!$J$1,$AE89-1,0)</f>
        <v>0</v>
      </c>
      <c r="AC89" s="129">
        <f ca="1">OFFSET('Trail-4'!$K$1,$AE89-1,0)</f>
        <v>0</v>
      </c>
      <c r="AD89" s="127">
        <f ca="1">OFFSET('Trail-4'!$CK$1,$AE89-1,0)</f>
        <v>0</v>
      </c>
      <c r="AE89" s="127">
        <f>IF(AB$7=0,1,MATCH($AN89,'Trail-4'!$CJ$1:$CJ$128,0))</f>
        <v>1</v>
      </c>
      <c r="AF89" s="134" t="str">
        <f ca="1">IF(AD89=0,"",OFFSET('Trail-4'!$B$1,$AE89-1,0))</f>
        <v/>
      </c>
      <c r="AG89" s="135">
        <f ca="1">OFFSET('Trail-5'!$J$1,$AJ89-1,0)</f>
        <v>0</v>
      </c>
      <c r="AH89" s="129">
        <f ca="1">OFFSET('Trail-5'!$K$1,$AJ89-1,0)</f>
        <v>0</v>
      </c>
      <c r="AI89" s="127">
        <f ca="1">OFFSET('Trail-5'!$CK$1,$AJ89-1,0)</f>
        <v>0</v>
      </c>
      <c r="AJ89" s="127">
        <f>IF(AG$7=0,1,MATCH($AN89,'Trail-5'!$CJ$1:$CJ$128,0))</f>
        <v>1</v>
      </c>
      <c r="AK89" s="134" t="str">
        <f ca="1">IF(AI89=0,"",OFFSET('Trail-5'!$B$1,$AJ89-1,0))</f>
        <v/>
      </c>
      <c r="AL89" s="22"/>
      <c r="AN89" s="39">
        <v>81</v>
      </c>
      <c r="AO89" s="16">
        <f t="shared" ca="1" si="17"/>
        <v>0</v>
      </c>
      <c r="AP89" s="51">
        <f t="shared" ca="1" si="18"/>
        <v>0</v>
      </c>
      <c r="AQ89" s="51">
        <f t="shared" ca="1" si="18"/>
        <v>0</v>
      </c>
      <c r="AR89" s="51">
        <f t="shared" ca="1" si="18"/>
        <v>0</v>
      </c>
    </row>
    <row r="90" spans="2:44" ht="12" customHeight="1" x14ac:dyDescent="0.2">
      <c r="B90" s="126">
        <f t="shared" ca="1" si="11"/>
        <v>1</v>
      </c>
      <c r="C90" s="126" t="str">
        <f t="shared" ca="1" si="12"/>
        <v/>
      </c>
      <c r="D90" s="126" t="str">
        <f t="shared" ca="1" si="13"/>
        <v/>
      </c>
      <c r="E90" s="126" t="str">
        <f t="shared" ca="1" si="14"/>
        <v/>
      </c>
      <c r="F90" s="127" t="str">
        <f ca="1">OFFSET(prihlasky!$H$1,AN90,0)</f>
        <v/>
      </c>
      <c r="G90" s="127" t="str">
        <f ca="1">IF(OFFSET(prihlasky!$B$1,AN90,0)="","",(OFFSET(prihlasky!$B$1,AN90,0)))</f>
        <v/>
      </c>
      <c r="H90" s="127">
        <f ca="1">OFFSET(prihlasky!$I$1,AN90,0)</f>
        <v>0</v>
      </c>
      <c r="I90" s="127">
        <f ca="1">OFFSET(prihlasky!$A$1,AN90,0)</f>
        <v>0</v>
      </c>
      <c r="J90" s="126">
        <f t="shared" ca="1" si="15"/>
        <v>0</v>
      </c>
      <c r="K90" s="126">
        <f t="shared" ca="1" si="16"/>
        <v>0</v>
      </c>
      <c r="L90" s="139"/>
      <c r="M90" s="135">
        <f ca="1">OFFSET('Trail-1'!$J$1,$P90-1,0)</f>
        <v>0</v>
      </c>
      <c r="N90" s="129">
        <f ca="1">OFFSET('Trail-1'!$K$1,$P90-1,0)</f>
        <v>0</v>
      </c>
      <c r="O90" s="127">
        <f ca="1">OFFSET('Trail-1'!$CK$1,$P90-1,0)</f>
        <v>0</v>
      </c>
      <c r="P90" s="127">
        <f>IF(M$7=0,1,MATCH($AN90,'Trail-1'!$CJ$1:$CJ$128,0))</f>
        <v>90</v>
      </c>
      <c r="Q90" s="134" t="str">
        <f ca="1">IF(O90=0,"",OFFSET('Trail-1'!$B$1,$P90-1,0))</f>
        <v/>
      </c>
      <c r="R90" s="135">
        <f ca="1">OFFSET('Trail-2'!$J$1,$U90-1,0)</f>
        <v>0</v>
      </c>
      <c r="S90" s="129">
        <f ca="1">OFFSET('Trail-2'!$K$1,$U90-1,0)</f>
        <v>0</v>
      </c>
      <c r="T90" s="127">
        <f ca="1">OFFSET('Trail-2'!$CK$1,$U90-1,0)</f>
        <v>0</v>
      </c>
      <c r="U90" s="127">
        <f>IF(R$7=0,1,MATCH($AN90,'Trail-2'!$CJ$1:$CJ$128,0))</f>
        <v>1</v>
      </c>
      <c r="V90" s="134" t="str">
        <f ca="1">IF(T90=0,"",OFFSET('Trail-2'!$B$1,$U90-1,0))</f>
        <v/>
      </c>
      <c r="W90" s="135">
        <f ca="1">OFFSET('Trail-3'!$J$1,$Z90-1,0)</f>
        <v>0</v>
      </c>
      <c r="X90" s="129">
        <f ca="1">OFFSET('Trail-3'!$K$1,$Z90-1,0)</f>
        <v>0</v>
      </c>
      <c r="Y90" s="127">
        <f ca="1">OFFSET('Trail-3'!$CK$1,$Z90-1,0)</f>
        <v>0</v>
      </c>
      <c r="Z90" s="127">
        <f>IF(W$7=0,1,MATCH($AN90,'Trail-3'!$CJ$1:$CJ$128,0))</f>
        <v>1</v>
      </c>
      <c r="AA90" s="134" t="str">
        <f ca="1">IF(Y90=0,"",OFFSET('Trail-3'!$B$1,$Z90-1,0))</f>
        <v/>
      </c>
      <c r="AB90" s="135">
        <f ca="1">OFFSET('Trail-4'!$J$1,$AE90-1,0)</f>
        <v>0</v>
      </c>
      <c r="AC90" s="129">
        <f ca="1">OFFSET('Trail-4'!$K$1,$AE90-1,0)</f>
        <v>0</v>
      </c>
      <c r="AD90" s="127">
        <f ca="1">OFFSET('Trail-4'!$CK$1,$AE90-1,0)</f>
        <v>0</v>
      </c>
      <c r="AE90" s="127">
        <f>IF(AB$7=0,1,MATCH($AN90,'Trail-4'!$CJ$1:$CJ$128,0))</f>
        <v>1</v>
      </c>
      <c r="AF90" s="134" t="str">
        <f ca="1">IF(AD90=0,"",OFFSET('Trail-4'!$B$1,$AE90-1,0))</f>
        <v/>
      </c>
      <c r="AG90" s="135">
        <f ca="1">OFFSET('Trail-5'!$J$1,$AJ90-1,0)</f>
        <v>0</v>
      </c>
      <c r="AH90" s="129">
        <f ca="1">OFFSET('Trail-5'!$K$1,$AJ90-1,0)</f>
        <v>0</v>
      </c>
      <c r="AI90" s="127">
        <f ca="1">OFFSET('Trail-5'!$CK$1,$AJ90-1,0)</f>
        <v>0</v>
      </c>
      <c r="AJ90" s="127">
        <f>IF(AG$7=0,1,MATCH($AN90,'Trail-5'!$CJ$1:$CJ$128,0))</f>
        <v>1</v>
      </c>
      <c r="AK90" s="134" t="str">
        <f ca="1">IF(AI90=0,"",OFFSET('Trail-5'!$B$1,$AJ90-1,0))</f>
        <v/>
      </c>
      <c r="AL90" s="22"/>
      <c r="AN90" s="39">
        <v>82</v>
      </c>
      <c r="AO90" s="16">
        <f t="shared" ca="1" si="17"/>
        <v>0</v>
      </c>
      <c r="AP90" s="51">
        <f t="shared" ca="1" si="18"/>
        <v>0</v>
      </c>
      <c r="AQ90" s="51">
        <f t="shared" ca="1" si="18"/>
        <v>0</v>
      </c>
      <c r="AR90" s="51">
        <f t="shared" ca="1" si="18"/>
        <v>0</v>
      </c>
    </row>
    <row r="91" spans="2:44" ht="12" customHeight="1" x14ac:dyDescent="0.2">
      <c r="B91" s="126">
        <f t="shared" ca="1" si="11"/>
        <v>1</v>
      </c>
      <c r="C91" s="126" t="str">
        <f t="shared" ca="1" si="12"/>
        <v/>
      </c>
      <c r="D91" s="126" t="str">
        <f t="shared" ca="1" si="13"/>
        <v/>
      </c>
      <c r="E91" s="126" t="str">
        <f t="shared" ca="1" si="14"/>
        <v/>
      </c>
      <c r="F91" s="127" t="str">
        <f ca="1">OFFSET(prihlasky!$H$1,AN91,0)</f>
        <v/>
      </c>
      <c r="G91" s="127" t="str">
        <f ca="1">IF(OFFSET(prihlasky!$B$1,AN91,0)="","",(OFFSET(prihlasky!$B$1,AN91,0)))</f>
        <v/>
      </c>
      <c r="H91" s="127">
        <f ca="1">OFFSET(prihlasky!$I$1,AN91,0)</f>
        <v>0</v>
      </c>
      <c r="I91" s="127">
        <f ca="1">OFFSET(prihlasky!$A$1,AN91,0)</f>
        <v>0</v>
      </c>
      <c r="J91" s="126">
        <f t="shared" ca="1" si="15"/>
        <v>0</v>
      </c>
      <c r="K91" s="126">
        <f t="shared" ca="1" si="16"/>
        <v>0</v>
      </c>
      <c r="L91" s="139"/>
      <c r="M91" s="135">
        <f ca="1">OFFSET('Trail-1'!$J$1,$P91-1,0)</f>
        <v>0</v>
      </c>
      <c r="N91" s="129">
        <f ca="1">OFFSET('Trail-1'!$K$1,$P91-1,0)</f>
        <v>0</v>
      </c>
      <c r="O91" s="127">
        <f ca="1">OFFSET('Trail-1'!$CK$1,$P91-1,0)</f>
        <v>0</v>
      </c>
      <c r="P91" s="127">
        <f>IF(M$7=0,1,MATCH($AN91,'Trail-1'!$CJ$1:$CJ$128,0))</f>
        <v>91</v>
      </c>
      <c r="Q91" s="134" t="str">
        <f ca="1">IF(O91=0,"",OFFSET('Trail-1'!$B$1,$P91-1,0))</f>
        <v/>
      </c>
      <c r="R91" s="135">
        <f ca="1">OFFSET('Trail-2'!$J$1,$U91-1,0)</f>
        <v>0</v>
      </c>
      <c r="S91" s="129">
        <f ca="1">OFFSET('Trail-2'!$K$1,$U91-1,0)</f>
        <v>0</v>
      </c>
      <c r="T91" s="127">
        <f ca="1">OFFSET('Trail-2'!$CK$1,$U91-1,0)</f>
        <v>0</v>
      </c>
      <c r="U91" s="127">
        <f>IF(R$7=0,1,MATCH($AN91,'Trail-2'!$CJ$1:$CJ$128,0))</f>
        <v>1</v>
      </c>
      <c r="V91" s="134" t="str">
        <f ca="1">IF(T91=0,"",OFFSET('Trail-2'!$B$1,$U91-1,0))</f>
        <v/>
      </c>
      <c r="W91" s="135">
        <f ca="1">OFFSET('Trail-3'!$J$1,$Z91-1,0)</f>
        <v>0</v>
      </c>
      <c r="X91" s="129">
        <f ca="1">OFFSET('Trail-3'!$K$1,$Z91-1,0)</f>
        <v>0</v>
      </c>
      <c r="Y91" s="127">
        <f ca="1">OFFSET('Trail-3'!$CK$1,$Z91-1,0)</f>
        <v>0</v>
      </c>
      <c r="Z91" s="127">
        <f>IF(W$7=0,1,MATCH($AN91,'Trail-3'!$CJ$1:$CJ$128,0))</f>
        <v>1</v>
      </c>
      <c r="AA91" s="134" t="str">
        <f ca="1">IF(Y91=0,"",OFFSET('Trail-3'!$B$1,$Z91-1,0))</f>
        <v/>
      </c>
      <c r="AB91" s="135">
        <f ca="1">OFFSET('Trail-4'!$J$1,$AE91-1,0)</f>
        <v>0</v>
      </c>
      <c r="AC91" s="129">
        <f ca="1">OFFSET('Trail-4'!$K$1,$AE91-1,0)</f>
        <v>0</v>
      </c>
      <c r="AD91" s="127">
        <f ca="1">OFFSET('Trail-4'!$CK$1,$AE91-1,0)</f>
        <v>0</v>
      </c>
      <c r="AE91" s="127">
        <f>IF(AB$7=0,1,MATCH($AN91,'Trail-4'!$CJ$1:$CJ$128,0))</f>
        <v>1</v>
      </c>
      <c r="AF91" s="134" t="str">
        <f ca="1">IF(AD91=0,"",OFFSET('Trail-4'!$B$1,$AE91-1,0))</f>
        <v/>
      </c>
      <c r="AG91" s="135">
        <f ca="1">OFFSET('Trail-5'!$J$1,$AJ91-1,0)</f>
        <v>0</v>
      </c>
      <c r="AH91" s="129">
        <f ca="1">OFFSET('Trail-5'!$K$1,$AJ91-1,0)</f>
        <v>0</v>
      </c>
      <c r="AI91" s="127">
        <f ca="1">OFFSET('Trail-5'!$CK$1,$AJ91-1,0)</f>
        <v>0</v>
      </c>
      <c r="AJ91" s="127">
        <f>IF(AG$7=0,1,MATCH($AN91,'Trail-5'!$CJ$1:$CJ$128,0))</f>
        <v>1</v>
      </c>
      <c r="AK91" s="134" t="str">
        <f ca="1">IF(AI91=0,"",OFFSET('Trail-5'!$B$1,$AJ91-1,0))</f>
        <v/>
      </c>
      <c r="AL91" s="22"/>
      <c r="AN91" s="39">
        <v>83</v>
      </c>
      <c r="AO91" s="16">
        <f t="shared" ca="1" si="17"/>
        <v>0</v>
      </c>
      <c r="AP91" s="51">
        <f t="shared" ca="1" si="18"/>
        <v>0</v>
      </c>
      <c r="AQ91" s="51">
        <f t="shared" ca="1" si="18"/>
        <v>0</v>
      </c>
      <c r="AR91" s="51">
        <f t="shared" ca="1" si="18"/>
        <v>0</v>
      </c>
    </row>
    <row r="92" spans="2:44" ht="12" customHeight="1" x14ac:dyDescent="0.2">
      <c r="B92" s="126">
        <f t="shared" ca="1" si="11"/>
        <v>1</v>
      </c>
      <c r="C92" s="126" t="str">
        <f t="shared" ca="1" si="12"/>
        <v/>
      </c>
      <c r="D92" s="126" t="str">
        <f t="shared" ca="1" si="13"/>
        <v/>
      </c>
      <c r="E92" s="126" t="str">
        <f t="shared" ca="1" si="14"/>
        <v/>
      </c>
      <c r="F92" s="127" t="str">
        <f ca="1">OFFSET(prihlasky!$H$1,AN92,0)</f>
        <v/>
      </c>
      <c r="G92" s="127" t="str">
        <f ca="1">IF(OFFSET(prihlasky!$B$1,AN92,0)="","",(OFFSET(prihlasky!$B$1,AN92,0)))</f>
        <v/>
      </c>
      <c r="H92" s="127">
        <f ca="1">OFFSET(prihlasky!$I$1,AN92,0)</f>
        <v>0</v>
      </c>
      <c r="I92" s="127">
        <f ca="1">OFFSET(prihlasky!$A$1,AN92,0)</f>
        <v>0</v>
      </c>
      <c r="J92" s="126">
        <f t="shared" ca="1" si="15"/>
        <v>0</v>
      </c>
      <c r="K92" s="126">
        <f t="shared" ca="1" si="16"/>
        <v>0</v>
      </c>
      <c r="L92" s="139"/>
      <c r="M92" s="135">
        <f ca="1">OFFSET('Trail-1'!$J$1,$P92-1,0)</f>
        <v>0</v>
      </c>
      <c r="N92" s="129">
        <f ca="1">OFFSET('Trail-1'!$K$1,$P92-1,0)</f>
        <v>0</v>
      </c>
      <c r="O92" s="127">
        <f ca="1">OFFSET('Trail-1'!$CK$1,$P92-1,0)</f>
        <v>0</v>
      </c>
      <c r="P92" s="127">
        <f>IF(M$7=0,1,MATCH($AN92,'Trail-1'!$CJ$1:$CJ$128,0))</f>
        <v>92</v>
      </c>
      <c r="Q92" s="134" t="str">
        <f ca="1">IF(O92=0,"",OFFSET('Trail-1'!$B$1,$P92-1,0))</f>
        <v/>
      </c>
      <c r="R92" s="135">
        <f ca="1">OFFSET('Trail-2'!$J$1,$U92-1,0)</f>
        <v>0</v>
      </c>
      <c r="S92" s="129">
        <f ca="1">OFFSET('Trail-2'!$K$1,$U92-1,0)</f>
        <v>0</v>
      </c>
      <c r="T92" s="127">
        <f ca="1">OFFSET('Trail-2'!$CK$1,$U92-1,0)</f>
        <v>0</v>
      </c>
      <c r="U92" s="127">
        <f>IF(R$7=0,1,MATCH($AN92,'Trail-2'!$CJ$1:$CJ$128,0))</f>
        <v>1</v>
      </c>
      <c r="V92" s="134" t="str">
        <f ca="1">IF(T92=0,"",OFFSET('Trail-2'!$B$1,$U92-1,0))</f>
        <v/>
      </c>
      <c r="W92" s="135">
        <f ca="1">OFFSET('Trail-3'!$J$1,$Z92-1,0)</f>
        <v>0</v>
      </c>
      <c r="X92" s="129">
        <f ca="1">OFFSET('Trail-3'!$K$1,$Z92-1,0)</f>
        <v>0</v>
      </c>
      <c r="Y92" s="127">
        <f ca="1">OFFSET('Trail-3'!$CK$1,$Z92-1,0)</f>
        <v>0</v>
      </c>
      <c r="Z92" s="127">
        <f>IF(W$7=0,1,MATCH($AN92,'Trail-3'!$CJ$1:$CJ$128,0))</f>
        <v>1</v>
      </c>
      <c r="AA92" s="134" t="str">
        <f ca="1">IF(Y92=0,"",OFFSET('Trail-3'!$B$1,$Z92-1,0))</f>
        <v/>
      </c>
      <c r="AB92" s="135">
        <f ca="1">OFFSET('Trail-4'!$J$1,$AE92-1,0)</f>
        <v>0</v>
      </c>
      <c r="AC92" s="129">
        <f ca="1">OFFSET('Trail-4'!$K$1,$AE92-1,0)</f>
        <v>0</v>
      </c>
      <c r="AD92" s="127">
        <f ca="1">OFFSET('Trail-4'!$CK$1,$AE92-1,0)</f>
        <v>0</v>
      </c>
      <c r="AE92" s="127">
        <f>IF(AB$7=0,1,MATCH($AN92,'Trail-4'!$CJ$1:$CJ$128,0))</f>
        <v>1</v>
      </c>
      <c r="AF92" s="134" t="str">
        <f ca="1">IF(AD92=0,"",OFFSET('Trail-4'!$B$1,$AE92-1,0))</f>
        <v/>
      </c>
      <c r="AG92" s="135">
        <f ca="1">OFFSET('Trail-5'!$J$1,$AJ92-1,0)</f>
        <v>0</v>
      </c>
      <c r="AH92" s="129">
        <f ca="1">OFFSET('Trail-5'!$K$1,$AJ92-1,0)</f>
        <v>0</v>
      </c>
      <c r="AI92" s="127">
        <f ca="1">OFFSET('Trail-5'!$CK$1,$AJ92-1,0)</f>
        <v>0</v>
      </c>
      <c r="AJ92" s="127">
        <f>IF(AG$7=0,1,MATCH($AN92,'Trail-5'!$CJ$1:$CJ$128,0))</f>
        <v>1</v>
      </c>
      <c r="AK92" s="134" t="str">
        <f ca="1">IF(AI92=0,"",OFFSET('Trail-5'!$B$1,$AJ92-1,0))</f>
        <v/>
      </c>
      <c r="AL92" s="22"/>
      <c r="AN92" s="39">
        <v>84</v>
      </c>
      <c r="AO92" s="16">
        <f t="shared" ca="1" si="17"/>
        <v>0</v>
      </c>
      <c r="AP92" s="51">
        <f t="shared" ca="1" si="18"/>
        <v>0</v>
      </c>
      <c r="AQ92" s="51">
        <f t="shared" ca="1" si="18"/>
        <v>0</v>
      </c>
      <c r="AR92" s="51">
        <f t="shared" ca="1" si="18"/>
        <v>0</v>
      </c>
    </row>
    <row r="93" spans="2:44" ht="12" customHeight="1" x14ac:dyDescent="0.2">
      <c r="B93" s="126">
        <f t="shared" ca="1" si="11"/>
        <v>1</v>
      </c>
      <c r="C93" s="126" t="str">
        <f t="shared" ca="1" si="12"/>
        <v/>
      </c>
      <c r="D93" s="126" t="str">
        <f t="shared" ca="1" si="13"/>
        <v/>
      </c>
      <c r="E93" s="126" t="str">
        <f t="shared" ca="1" si="14"/>
        <v/>
      </c>
      <c r="F93" s="127" t="str">
        <f ca="1">OFFSET(prihlasky!$H$1,AN93,0)</f>
        <v/>
      </c>
      <c r="G93" s="127" t="str">
        <f ca="1">IF(OFFSET(prihlasky!$B$1,AN93,0)="","",(OFFSET(prihlasky!$B$1,AN93,0)))</f>
        <v/>
      </c>
      <c r="H93" s="127">
        <f ca="1">OFFSET(prihlasky!$I$1,AN93,0)</f>
        <v>0</v>
      </c>
      <c r="I93" s="127">
        <f ca="1">OFFSET(prihlasky!$A$1,AN93,0)</f>
        <v>0</v>
      </c>
      <c r="J93" s="126">
        <f t="shared" ca="1" si="15"/>
        <v>0</v>
      </c>
      <c r="K93" s="126">
        <f t="shared" ca="1" si="16"/>
        <v>0</v>
      </c>
      <c r="L93" s="139"/>
      <c r="M93" s="135">
        <f ca="1">OFFSET('Trail-1'!$J$1,$P93-1,0)</f>
        <v>0</v>
      </c>
      <c r="N93" s="129">
        <f ca="1">OFFSET('Trail-1'!$K$1,$P93-1,0)</f>
        <v>0</v>
      </c>
      <c r="O93" s="127">
        <f ca="1">OFFSET('Trail-1'!$CK$1,$P93-1,0)</f>
        <v>0</v>
      </c>
      <c r="P93" s="127">
        <f>IF(M$7=0,1,MATCH($AN93,'Trail-1'!$CJ$1:$CJ$128,0))</f>
        <v>93</v>
      </c>
      <c r="Q93" s="134" t="str">
        <f ca="1">IF(O93=0,"",OFFSET('Trail-1'!$B$1,$P93-1,0))</f>
        <v/>
      </c>
      <c r="R93" s="135">
        <f ca="1">OFFSET('Trail-2'!$J$1,$U93-1,0)</f>
        <v>0</v>
      </c>
      <c r="S93" s="129">
        <f ca="1">OFFSET('Trail-2'!$K$1,$U93-1,0)</f>
        <v>0</v>
      </c>
      <c r="T93" s="127">
        <f ca="1">OFFSET('Trail-2'!$CK$1,$U93-1,0)</f>
        <v>0</v>
      </c>
      <c r="U93" s="127">
        <f>IF(R$7=0,1,MATCH($AN93,'Trail-2'!$CJ$1:$CJ$128,0))</f>
        <v>1</v>
      </c>
      <c r="V93" s="134" t="str">
        <f ca="1">IF(T93=0,"",OFFSET('Trail-2'!$B$1,$U93-1,0))</f>
        <v/>
      </c>
      <c r="W93" s="135">
        <f ca="1">OFFSET('Trail-3'!$J$1,$Z93-1,0)</f>
        <v>0</v>
      </c>
      <c r="X93" s="129">
        <f ca="1">OFFSET('Trail-3'!$K$1,$Z93-1,0)</f>
        <v>0</v>
      </c>
      <c r="Y93" s="127">
        <f ca="1">OFFSET('Trail-3'!$CK$1,$Z93-1,0)</f>
        <v>0</v>
      </c>
      <c r="Z93" s="127">
        <f>IF(W$7=0,1,MATCH($AN93,'Trail-3'!$CJ$1:$CJ$128,0))</f>
        <v>1</v>
      </c>
      <c r="AA93" s="134" t="str">
        <f ca="1">IF(Y93=0,"",OFFSET('Trail-3'!$B$1,$Z93-1,0))</f>
        <v/>
      </c>
      <c r="AB93" s="135">
        <f ca="1">OFFSET('Trail-4'!$J$1,$AE93-1,0)</f>
        <v>0</v>
      </c>
      <c r="AC93" s="129">
        <f ca="1">OFFSET('Trail-4'!$K$1,$AE93-1,0)</f>
        <v>0</v>
      </c>
      <c r="AD93" s="127">
        <f ca="1">OFFSET('Trail-4'!$CK$1,$AE93-1,0)</f>
        <v>0</v>
      </c>
      <c r="AE93" s="127">
        <f>IF(AB$7=0,1,MATCH($AN93,'Trail-4'!$CJ$1:$CJ$128,0))</f>
        <v>1</v>
      </c>
      <c r="AF93" s="134" t="str">
        <f ca="1">IF(AD93=0,"",OFFSET('Trail-4'!$B$1,$AE93-1,0))</f>
        <v/>
      </c>
      <c r="AG93" s="135">
        <f ca="1">OFFSET('Trail-5'!$J$1,$AJ93-1,0)</f>
        <v>0</v>
      </c>
      <c r="AH93" s="129">
        <f ca="1">OFFSET('Trail-5'!$K$1,$AJ93-1,0)</f>
        <v>0</v>
      </c>
      <c r="AI93" s="127">
        <f ca="1">OFFSET('Trail-5'!$CK$1,$AJ93-1,0)</f>
        <v>0</v>
      </c>
      <c r="AJ93" s="127">
        <f>IF(AG$7=0,1,MATCH($AN93,'Trail-5'!$CJ$1:$CJ$128,0))</f>
        <v>1</v>
      </c>
      <c r="AK93" s="134" t="str">
        <f ca="1">IF(AI93=0,"",OFFSET('Trail-5'!$B$1,$AJ93-1,0))</f>
        <v/>
      </c>
      <c r="AL93" s="22"/>
      <c r="AN93" s="39">
        <v>85</v>
      </c>
      <c r="AO93" s="16">
        <f t="shared" ca="1" si="17"/>
        <v>0</v>
      </c>
      <c r="AP93" s="51">
        <f t="shared" ca="1" si="18"/>
        <v>0</v>
      </c>
      <c r="AQ93" s="51">
        <f t="shared" ca="1" si="18"/>
        <v>0</v>
      </c>
      <c r="AR93" s="51">
        <f t="shared" ca="1" si="18"/>
        <v>0</v>
      </c>
    </row>
    <row r="94" spans="2:44" ht="12" customHeight="1" x14ac:dyDescent="0.2">
      <c r="B94" s="126">
        <f t="shared" ca="1" si="11"/>
        <v>1</v>
      </c>
      <c r="C94" s="126" t="str">
        <f t="shared" ca="1" si="12"/>
        <v/>
      </c>
      <c r="D94" s="126" t="str">
        <f t="shared" ca="1" si="13"/>
        <v/>
      </c>
      <c r="E94" s="126" t="str">
        <f t="shared" ca="1" si="14"/>
        <v/>
      </c>
      <c r="F94" s="127" t="str">
        <f ca="1">OFFSET(prihlasky!$H$1,AN94,0)</f>
        <v/>
      </c>
      <c r="G94" s="127" t="str">
        <f ca="1">IF(OFFSET(prihlasky!$B$1,AN94,0)="","",(OFFSET(prihlasky!$B$1,AN94,0)))</f>
        <v/>
      </c>
      <c r="H94" s="127">
        <f ca="1">OFFSET(prihlasky!$I$1,AN94,0)</f>
        <v>0</v>
      </c>
      <c r="I94" s="127">
        <f ca="1">OFFSET(prihlasky!$A$1,AN94,0)</f>
        <v>0</v>
      </c>
      <c r="J94" s="126">
        <f t="shared" ca="1" si="15"/>
        <v>0</v>
      </c>
      <c r="K94" s="126">
        <f t="shared" ca="1" si="16"/>
        <v>0</v>
      </c>
      <c r="L94" s="139"/>
      <c r="M94" s="135">
        <f ca="1">OFFSET('Trail-1'!$J$1,$P94-1,0)</f>
        <v>0</v>
      </c>
      <c r="N94" s="129">
        <f ca="1">OFFSET('Trail-1'!$K$1,$P94-1,0)</f>
        <v>0</v>
      </c>
      <c r="O94" s="127">
        <f ca="1">OFFSET('Trail-1'!$CK$1,$P94-1,0)</f>
        <v>0</v>
      </c>
      <c r="P94" s="127">
        <f>IF(M$7=0,1,MATCH($AN94,'Trail-1'!$CJ$1:$CJ$128,0))</f>
        <v>94</v>
      </c>
      <c r="Q94" s="134" t="str">
        <f ca="1">IF(O94=0,"",OFFSET('Trail-1'!$B$1,$P94-1,0))</f>
        <v/>
      </c>
      <c r="R94" s="135">
        <f ca="1">OFFSET('Trail-2'!$J$1,$U94-1,0)</f>
        <v>0</v>
      </c>
      <c r="S94" s="129">
        <f ca="1">OFFSET('Trail-2'!$K$1,$U94-1,0)</f>
        <v>0</v>
      </c>
      <c r="T94" s="127">
        <f ca="1">OFFSET('Trail-2'!$CK$1,$U94-1,0)</f>
        <v>0</v>
      </c>
      <c r="U94" s="127">
        <f>IF(R$7=0,1,MATCH($AN94,'Trail-2'!$CJ$1:$CJ$128,0))</f>
        <v>1</v>
      </c>
      <c r="V94" s="134" t="str">
        <f ca="1">IF(T94=0,"",OFFSET('Trail-2'!$B$1,$U94-1,0))</f>
        <v/>
      </c>
      <c r="W94" s="135">
        <f ca="1">OFFSET('Trail-3'!$J$1,$Z94-1,0)</f>
        <v>0</v>
      </c>
      <c r="X94" s="129">
        <f ca="1">OFFSET('Trail-3'!$K$1,$Z94-1,0)</f>
        <v>0</v>
      </c>
      <c r="Y94" s="127">
        <f ca="1">OFFSET('Trail-3'!$CK$1,$Z94-1,0)</f>
        <v>0</v>
      </c>
      <c r="Z94" s="127">
        <f>IF(W$7=0,1,MATCH($AN94,'Trail-3'!$CJ$1:$CJ$128,0))</f>
        <v>1</v>
      </c>
      <c r="AA94" s="134" t="str">
        <f ca="1">IF(Y94=0,"",OFFSET('Trail-3'!$B$1,$Z94-1,0))</f>
        <v/>
      </c>
      <c r="AB94" s="135">
        <f ca="1">OFFSET('Trail-4'!$J$1,$AE94-1,0)</f>
        <v>0</v>
      </c>
      <c r="AC94" s="129">
        <f ca="1">OFFSET('Trail-4'!$K$1,$AE94-1,0)</f>
        <v>0</v>
      </c>
      <c r="AD94" s="127">
        <f ca="1">OFFSET('Trail-4'!$CK$1,$AE94-1,0)</f>
        <v>0</v>
      </c>
      <c r="AE94" s="127">
        <f>IF(AB$7=0,1,MATCH($AN94,'Trail-4'!$CJ$1:$CJ$128,0))</f>
        <v>1</v>
      </c>
      <c r="AF94" s="134" t="str">
        <f ca="1">IF(AD94=0,"",OFFSET('Trail-4'!$B$1,$AE94-1,0))</f>
        <v/>
      </c>
      <c r="AG94" s="135">
        <f ca="1">OFFSET('Trail-5'!$J$1,$AJ94-1,0)</f>
        <v>0</v>
      </c>
      <c r="AH94" s="129">
        <f ca="1">OFFSET('Trail-5'!$K$1,$AJ94-1,0)</f>
        <v>0</v>
      </c>
      <c r="AI94" s="127">
        <f ca="1">OFFSET('Trail-5'!$CK$1,$AJ94-1,0)</f>
        <v>0</v>
      </c>
      <c r="AJ94" s="127">
        <f>IF(AG$7=0,1,MATCH($AN94,'Trail-5'!$CJ$1:$CJ$128,0))</f>
        <v>1</v>
      </c>
      <c r="AK94" s="134" t="str">
        <f ca="1">IF(AI94=0,"",OFFSET('Trail-5'!$B$1,$AJ94-1,0))</f>
        <v/>
      </c>
      <c r="AL94" s="22"/>
      <c r="AN94" s="39">
        <v>86</v>
      </c>
      <c r="AO94" s="16">
        <f t="shared" ca="1" si="17"/>
        <v>0</v>
      </c>
      <c r="AP94" s="51">
        <f t="shared" ca="1" si="18"/>
        <v>0</v>
      </c>
      <c r="AQ94" s="51">
        <f t="shared" ca="1" si="18"/>
        <v>0</v>
      </c>
      <c r="AR94" s="51">
        <f t="shared" ca="1" si="18"/>
        <v>0</v>
      </c>
    </row>
    <row r="95" spans="2:44" ht="12" customHeight="1" x14ac:dyDescent="0.2">
      <c r="B95" s="126">
        <f t="shared" ca="1" si="11"/>
        <v>1</v>
      </c>
      <c r="C95" s="126" t="str">
        <f t="shared" ca="1" si="12"/>
        <v/>
      </c>
      <c r="D95" s="126" t="str">
        <f t="shared" ca="1" si="13"/>
        <v/>
      </c>
      <c r="E95" s="126" t="str">
        <f t="shared" ca="1" si="14"/>
        <v/>
      </c>
      <c r="F95" s="127" t="str">
        <f ca="1">OFFSET(prihlasky!$H$1,AN95,0)</f>
        <v/>
      </c>
      <c r="G95" s="127" t="str">
        <f ca="1">IF(OFFSET(prihlasky!$B$1,AN95,0)="","",(OFFSET(prihlasky!$B$1,AN95,0)))</f>
        <v/>
      </c>
      <c r="H95" s="127">
        <f ca="1">OFFSET(prihlasky!$I$1,AN95,0)</f>
        <v>0</v>
      </c>
      <c r="I95" s="127">
        <f ca="1">OFFSET(prihlasky!$A$1,AN95,0)</f>
        <v>0</v>
      </c>
      <c r="J95" s="126">
        <f t="shared" ca="1" si="15"/>
        <v>0</v>
      </c>
      <c r="K95" s="126">
        <f t="shared" ca="1" si="16"/>
        <v>0</v>
      </c>
      <c r="L95" s="139"/>
      <c r="M95" s="135">
        <f ca="1">OFFSET('Trail-1'!$J$1,$P95-1,0)</f>
        <v>0</v>
      </c>
      <c r="N95" s="129">
        <f ca="1">OFFSET('Trail-1'!$K$1,$P95-1,0)</f>
        <v>0</v>
      </c>
      <c r="O95" s="127">
        <f ca="1">OFFSET('Trail-1'!$CK$1,$P95-1,0)</f>
        <v>0</v>
      </c>
      <c r="P95" s="127">
        <f>IF(M$7=0,1,MATCH($AN95,'Trail-1'!$CJ$1:$CJ$128,0))</f>
        <v>95</v>
      </c>
      <c r="Q95" s="134" t="str">
        <f ca="1">IF(O95=0,"",OFFSET('Trail-1'!$B$1,$P95-1,0))</f>
        <v/>
      </c>
      <c r="R95" s="135">
        <f ca="1">OFFSET('Trail-2'!$J$1,$U95-1,0)</f>
        <v>0</v>
      </c>
      <c r="S95" s="129">
        <f ca="1">OFFSET('Trail-2'!$K$1,$U95-1,0)</f>
        <v>0</v>
      </c>
      <c r="T95" s="127">
        <f ca="1">OFFSET('Trail-2'!$CK$1,$U95-1,0)</f>
        <v>0</v>
      </c>
      <c r="U95" s="127">
        <f>IF(R$7=0,1,MATCH($AN95,'Trail-2'!$CJ$1:$CJ$128,0))</f>
        <v>1</v>
      </c>
      <c r="V95" s="134" t="str">
        <f ca="1">IF(T95=0,"",OFFSET('Trail-2'!$B$1,$U95-1,0))</f>
        <v/>
      </c>
      <c r="W95" s="135">
        <f ca="1">OFFSET('Trail-3'!$J$1,$Z95-1,0)</f>
        <v>0</v>
      </c>
      <c r="X95" s="129">
        <f ca="1">OFFSET('Trail-3'!$K$1,$Z95-1,0)</f>
        <v>0</v>
      </c>
      <c r="Y95" s="127">
        <f ca="1">OFFSET('Trail-3'!$CK$1,$Z95-1,0)</f>
        <v>0</v>
      </c>
      <c r="Z95" s="127">
        <f>IF(W$7=0,1,MATCH($AN95,'Trail-3'!$CJ$1:$CJ$128,0))</f>
        <v>1</v>
      </c>
      <c r="AA95" s="134" t="str">
        <f ca="1">IF(Y95=0,"",OFFSET('Trail-3'!$B$1,$Z95-1,0))</f>
        <v/>
      </c>
      <c r="AB95" s="135">
        <f ca="1">OFFSET('Trail-4'!$J$1,$AE95-1,0)</f>
        <v>0</v>
      </c>
      <c r="AC95" s="129">
        <f ca="1">OFFSET('Trail-4'!$K$1,$AE95-1,0)</f>
        <v>0</v>
      </c>
      <c r="AD95" s="127">
        <f ca="1">OFFSET('Trail-4'!$CK$1,$AE95-1,0)</f>
        <v>0</v>
      </c>
      <c r="AE95" s="127">
        <f>IF(AB$7=0,1,MATCH($AN95,'Trail-4'!$CJ$1:$CJ$128,0))</f>
        <v>1</v>
      </c>
      <c r="AF95" s="134" t="str">
        <f ca="1">IF(AD95=0,"",OFFSET('Trail-4'!$B$1,$AE95-1,0))</f>
        <v/>
      </c>
      <c r="AG95" s="135">
        <f ca="1">OFFSET('Trail-5'!$J$1,$AJ95-1,0)</f>
        <v>0</v>
      </c>
      <c r="AH95" s="129">
        <f ca="1">OFFSET('Trail-5'!$K$1,$AJ95-1,0)</f>
        <v>0</v>
      </c>
      <c r="AI95" s="127">
        <f ca="1">OFFSET('Trail-5'!$CK$1,$AJ95-1,0)</f>
        <v>0</v>
      </c>
      <c r="AJ95" s="127">
        <f>IF(AG$7=0,1,MATCH($AN95,'Trail-5'!$CJ$1:$CJ$128,0))</f>
        <v>1</v>
      </c>
      <c r="AK95" s="134" t="str">
        <f ca="1">IF(AI95=0,"",OFFSET('Trail-5'!$B$1,$AJ95-1,0))</f>
        <v/>
      </c>
      <c r="AL95" s="22"/>
      <c r="AN95" s="39">
        <v>87</v>
      </c>
      <c r="AO95" s="16">
        <f t="shared" ca="1" si="17"/>
        <v>0</v>
      </c>
      <c r="AP95" s="51">
        <f t="shared" ca="1" si="18"/>
        <v>0</v>
      </c>
      <c r="AQ95" s="51">
        <f t="shared" ca="1" si="18"/>
        <v>0</v>
      </c>
      <c r="AR95" s="51">
        <f t="shared" ca="1" si="18"/>
        <v>0</v>
      </c>
    </row>
    <row r="96" spans="2:44" ht="12" customHeight="1" x14ac:dyDescent="0.2">
      <c r="B96" s="126">
        <f t="shared" ca="1" si="11"/>
        <v>1</v>
      </c>
      <c r="C96" s="126" t="str">
        <f t="shared" ca="1" si="12"/>
        <v/>
      </c>
      <c r="D96" s="126" t="str">
        <f t="shared" ca="1" si="13"/>
        <v/>
      </c>
      <c r="E96" s="126" t="str">
        <f t="shared" ca="1" si="14"/>
        <v/>
      </c>
      <c r="F96" s="127" t="str">
        <f ca="1">OFFSET(prihlasky!$H$1,AN96,0)</f>
        <v/>
      </c>
      <c r="G96" s="127" t="str">
        <f ca="1">IF(OFFSET(prihlasky!$B$1,AN96,0)="","",(OFFSET(prihlasky!$B$1,AN96,0)))</f>
        <v/>
      </c>
      <c r="H96" s="127">
        <f ca="1">OFFSET(prihlasky!$I$1,AN96,0)</f>
        <v>0</v>
      </c>
      <c r="I96" s="127">
        <f ca="1">OFFSET(prihlasky!$A$1,AN96,0)</f>
        <v>0</v>
      </c>
      <c r="J96" s="126">
        <f t="shared" ca="1" si="15"/>
        <v>0</v>
      </c>
      <c r="K96" s="126">
        <f t="shared" ca="1" si="16"/>
        <v>0</v>
      </c>
      <c r="L96" s="139"/>
      <c r="M96" s="135">
        <f ca="1">OFFSET('Trail-1'!$J$1,$P96-1,0)</f>
        <v>0</v>
      </c>
      <c r="N96" s="129">
        <f ca="1">OFFSET('Trail-1'!$K$1,$P96-1,0)</f>
        <v>0</v>
      </c>
      <c r="O96" s="127">
        <f ca="1">OFFSET('Trail-1'!$CK$1,$P96-1,0)</f>
        <v>0</v>
      </c>
      <c r="P96" s="127">
        <f>IF(M$7=0,1,MATCH($AN96,'Trail-1'!$CJ$1:$CJ$128,0))</f>
        <v>96</v>
      </c>
      <c r="Q96" s="134" t="str">
        <f ca="1">IF(O96=0,"",OFFSET('Trail-1'!$B$1,$P96-1,0))</f>
        <v/>
      </c>
      <c r="R96" s="135">
        <f ca="1">OFFSET('Trail-2'!$J$1,$U96-1,0)</f>
        <v>0</v>
      </c>
      <c r="S96" s="129">
        <f ca="1">OFFSET('Trail-2'!$K$1,$U96-1,0)</f>
        <v>0</v>
      </c>
      <c r="T96" s="127">
        <f ca="1">OFFSET('Trail-2'!$CK$1,$U96-1,0)</f>
        <v>0</v>
      </c>
      <c r="U96" s="127">
        <f>IF(R$7=0,1,MATCH($AN96,'Trail-2'!$CJ$1:$CJ$128,0))</f>
        <v>1</v>
      </c>
      <c r="V96" s="134" t="str">
        <f ca="1">IF(T96=0,"",OFFSET('Trail-2'!$B$1,$U96-1,0))</f>
        <v/>
      </c>
      <c r="W96" s="135">
        <f ca="1">OFFSET('Trail-3'!$J$1,$Z96-1,0)</f>
        <v>0</v>
      </c>
      <c r="X96" s="129">
        <f ca="1">OFFSET('Trail-3'!$K$1,$Z96-1,0)</f>
        <v>0</v>
      </c>
      <c r="Y96" s="127">
        <f ca="1">OFFSET('Trail-3'!$CK$1,$Z96-1,0)</f>
        <v>0</v>
      </c>
      <c r="Z96" s="127">
        <f>IF(W$7=0,1,MATCH($AN96,'Trail-3'!$CJ$1:$CJ$128,0))</f>
        <v>1</v>
      </c>
      <c r="AA96" s="134" t="str">
        <f ca="1">IF(Y96=0,"",OFFSET('Trail-3'!$B$1,$Z96-1,0))</f>
        <v/>
      </c>
      <c r="AB96" s="135">
        <f ca="1">OFFSET('Trail-4'!$J$1,$AE96-1,0)</f>
        <v>0</v>
      </c>
      <c r="AC96" s="129">
        <f ca="1">OFFSET('Trail-4'!$K$1,$AE96-1,0)</f>
        <v>0</v>
      </c>
      <c r="AD96" s="127">
        <f ca="1">OFFSET('Trail-4'!$CK$1,$AE96-1,0)</f>
        <v>0</v>
      </c>
      <c r="AE96" s="127">
        <f>IF(AB$7=0,1,MATCH($AN96,'Trail-4'!$CJ$1:$CJ$128,0))</f>
        <v>1</v>
      </c>
      <c r="AF96" s="134" t="str">
        <f ca="1">IF(AD96=0,"",OFFSET('Trail-4'!$B$1,$AE96-1,0))</f>
        <v/>
      </c>
      <c r="AG96" s="135">
        <f ca="1">OFFSET('Trail-5'!$J$1,$AJ96-1,0)</f>
        <v>0</v>
      </c>
      <c r="AH96" s="129">
        <f ca="1">OFFSET('Trail-5'!$K$1,$AJ96-1,0)</f>
        <v>0</v>
      </c>
      <c r="AI96" s="127">
        <f ca="1">OFFSET('Trail-5'!$CK$1,$AJ96-1,0)</f>
        <v>0</v>
      </c>
      <c r="AJ96" s="127">
        <f>IF(AG$7=0,1,MATCH($AN96,'Trail-5'!$CJ$1:$CJ$128,0))</f>
        <v>1</v>
      </c>
      <c r="AK96" s="134" t="str">
        <f ca="1">IF(AI96=0,"",OFFSET('Trail-5'!$B$1,$AJ96-1,0))</f>
        <v/>
      </c>
      <c r="AL96" s="22"/>
      <c r="AN96" s="39">
        <v>88</v>
      </c>
      <c r="AO96" s="16">
        <f t="shared" ca="1" si="17"/>
        <v>0</v>
      </c>
      <c r="AP96" s="51">
        <f t="shared" ca="1" si="18"/>
        <v>0</v>
      </c>
      <c r="AQ96" s="51">
        <f t="shared" ca="1" si="18"/>
        <v>0</v>
      </c>
      <c r="AR96" s="51">
        <f t="shared" ca="1" si="18"/>
        <v>0</v>
      </c>
    </row>
    <row r="97" spans="2:44" ht="12" customHeight="1" x14ac:dyDescent="0.2">
      <c r="B97" s="126">
        <f t="shared" ca="1" si="11"/>
        <v>1</v>
      </c>
      <c r="C97" s="126" t="str">
        <f t="shared" ca="1" si="12"/>
        <v/>
      </c>
      <c r="D97" s="126" t="str">
        <f t="shared" ca="1" si="13"/>
        <v/>
      </c>
      <c r="E97" s="126" t="str">
        <f t="shared" ca="1" si="14"/>
        <v/>
      </c>
      <c r="F97" s="127" t="str">
        <f ca="1">OFFSET(prihlasky!$H$1,AN97,0)</f>
        <v/>
      </c>
      <c r="G97" s="127" t="str">
        <f ca="1">IF(OFFSET(prihlasky!$B$1,AN97,0)="","",(OFFSET(prihlasky!$B$1,AN97,0)))</f>
        <v/>
      </c>
      <c r="H97" s="127">
        <f ca="1">OFFSET(prihlasky!$I$1,AN97,0)</f>
        <v>0</v>
      </c>
      <c r="I97" s="127">
        <f ca="1">OFFSET(prihlasky!$A$1,AN97,0)</f>
        <v>0</v>
      </c>
      <c r="J97" s="126">
        <f t="shared" ca="1" si="15"/>
        <v>0</v>
      </c>
      <c r="K97" s="126">
        <f t="shared" ca="1" si="16"/>
        <v>0</v>
      </c>
      <c r="L97" s="139"/>
      <c r="M97" s="135">
        <f ca="1">OFFSET('Trail-1'!$J$1,$P97-1,0)</f>
        <v>0</v>
      </c>
      <c r="N97" s="129">
        <f ca="1">OFFSET('Trail-1'!$K$1,$P97-1,0)</f>
        <v>0</v>
      </c>
      <c r="O97" s="127">
        <f ca="1">OFFSET('Trail-1'!$CK$1,$P97-1,0)</f>
        <v>0</v>
      </c>
      <c r="P97" s="127">
        <f>IF(M$7=0,1,MATCH($AN97,'Trail-1'!$CJ$1:$CJ$128,0))</f>
        <v>97</v>
      </c>
      <c r="Q97" s="134" t="str">
        <f ca="1">IF(O97=0,"",OFFSET('Trail-1'!$B$1,$P97-1,0))</f>
        <v/>
      </c>
      <c r="R97" s="135">
        <f ca="1">OFFSET('Trail-2'!$J$1,$U97-1,0)</f>
        <v>0</v>
      </c>
      <c r="S97" s="129">
        <f ca="1">OFFSET('Trail-2'!$K$1,$U97-1,0)</f>
        <v>0</v>
      </c>
      <c r="T97" s="127">
        <f ca="1">OFFSET('Trail-2'!$CK$1,$U97-1,0)</f>
        <v>0</v>
      </c>
      <c r="U97" s="127">
        <f>IF(R$7=0,1,MATCH($AN97,'Trail-2'!$CJ$1:$CJ$128,0))</f>
        <v>1</v>
      </c>
      <c r="V97" s="134" t="str">
        <f ca="1">IF(T97=0,"",OFFSET('Trail-2'!$B$1,$U97-1,0))</f>
        <v/>
      </c>
      <c r="W97" s="135">
        <f ca="1">OFFSET('Trail-3'!$J$1,$Z97-1,0)</f>
        <v>0</v>
      </c>
      <c r="X97" s="129">
        <f ca="1">OFFSET('Trail-3'!$K$1,$Z97-1,0)</f>
        <v>0</v>
      </c>
      <c r="Y97" s="127">
        <f ca="1">OFFSET('Trail-3'!$CK$1,$Z97-1,0)</f>
        <v>0</v>
      </c>
      <c r="Z97" s="127">
        <f>IF(W$7=0,1,MATCH($AN97,'Trail-3'!$CJ$1:$CJ$128,0))</f>
        <v>1</v>
      </c>
      <c r="AA97" s="134" t="str">
        <f ca="1">IF(Y97=0,"",OFFSET('Trail-3'!$B$1,$Z97-1,0))</f>
        <v/>
      </c>
      <c r="AB97" s="135">
        <f ca="1">OFFSET('Trail-4'!$J$1,$AE97-1,0)</f>
        <v>0</v>
      </c>
      <c r="AC97" s="129">
        <f ca="1">OFFSET('Trail-4'!$K$1,$AE97-1,0)</f>
        <v>0</v>
      </c>
      <c r="AD97" s="127">
        <f ca="1">OFFSET('Trail-4'!$CK$1,$AE97-1,0)</f>
        <v>0</v>
      </c>
      <c r="AE97" s="127">
        <f>IF(AB$7=0,1,MATCH($AN97,'Trail-4'!$CJ$1:$CJ$128,0))</f>
        <v>1</v>
      </c>
      <c r="AF97" s="134" t="str">
        <f ca="1">IF(AD97=0,"",OFFSET('Trail-4'!$B$1,$AE97-1,0))</f>
        <v/>
      </c>
      <c r="AG97" s="135">
        <f ca="1">OFFSET('Trail-5'!$J$1,$AJ97-1,0)</f>
        <v>0</v>
      </c>
      <c r="AH97" s="129">
        <f ca="1">OFFSET('Trail-5'!$K$1,$AJ97-1,0)</f>
        <v>0</v>
      </c>
      <c r="AI97" s="127">
        <f ca="1">OFFSET('Trail-5'!$CK$1,$AJ97-1,0)</f>
        <v>0</v>
      </c>
      <c r="AJ97" s="127">
        <f>IF(AG$7=0,1,MATCH($AN97,'Trail-5'!$CJ$1:$CJ$128,0))</f>
        <v>1</v>
      </c>
      <c r="AK97" s="134" t="str">
        <f ca="1">IF(AI97=0,"",OFFSET('Trail-5'!$B$1,$AJ97-1,0))</f>
        <v/>
      </c>
      <c r="AL97" s="22"/>
      <c r="AN97" s="39">
        <v>89</v>
      </c>
      <c r="AO97" s="16">
        <f t="shared" ca="1" si="17"/>
        <v>0</v>
      </c>
      <c r="AP97" s="51">
        <f t="shared" ca="1" si="18"/>
        <v>0</v>
      </c>
      <c r="AQ97" s="51">
        <f t="shared" ca="1" si="18"/>
        <v>0</v>
      </c>
      <c r="AR97" s="51">
        <f t="shared" ca="1" si="18"/>
        <v>0</v>
      </c>
    </row>
    <row r="98" spans="2:44" ht="12" customHeight="1" x14ac:dyDescent="0.2">
      <c r="B98" s="126">
        <f t="shared" ca="1" si="11"/>
        <v>1</v>
      </c>
      <c r="C98" s="126" t="str">
        <f t="shared" ca="1" si="12"/>
        <v/>
      </c>
      <c r="D98" s="126" t="str">
        <f t="shared" ca="1" si="13"/>
        <v/>
      </c>
      <c r="E98" s="126" t="str">
        <f t="shared" ca="1" si="14"/>
        <v/>
      </c>
      <c r="F98" s="127" t="str">
        <f ca="1">OFFSET(prihlasky!$H$1,AN98,0)</f>
        <v/>
      </c>
      <c r="G98" s="127" t="str">
        <f ca="1">IF(OFFSET(prihlasky!$B$1,AN98,0)="","",(OFFSET(prihlasky!$B$1,AN98,0)))</f>
        <v/>
      </c>
      <c r="H98" s="127">
        <f ca="1">OFFSET(prihlasky!$I$1,AN98,0)</f>
        <v>0</v>
      </c>
      <c r="I98" s="127">
        <f ca="1">OFFSET(prihlasky!$A$1,AN98,0)</f>
        <v>0</v>
      </c>
      <c r="J98" s="126">
        <f t="shared" ca="1" si="15"/>
        <v>0</v>
      </c>
      <c r="K98" s="126">
        <f t="shared" ca="1" si="16"/>
        <v>0</v>
      </c>
      <c r="L98" s="139"/>
      <c r="M98" s="135">
        <f ca="1">OFFSET('Trail-1'!$J$1,$P98-1,0)</f>
        <v>0</v>
      </c>
      <c r="N98" s="129">
        <f ca="1">OFFSET('Trail-1'!$K$1,$P98-1,0)</f>
        <v>0</v>
      </c>
      <c r="O98" s="127">
        <f ca="1">OFFSET('Trail-1'!$CK$1,$P98-1,0)</f>
        <v>0</v>
      </c>
      <c r="P98" s="127">
        <f>IF(M$7=0,1,MATCH($AN98,'Trail-1'!$CJ$1:$CJ$128,0))</f>
        <v>98</v>
      </c>
      <c r="Q98" s="134" t="str">
        <f ca="1">IF(O98=0,"",OFFSET('Trail-1'!$B$1,$P98-1,0))</f>
        <v/>
      </c>
      <c r="R98" s="135">
        <f ca="1">OFFSET('Trail-2'!$J$1,$U98-1,0)</f>
        <v>0</v>
      </c>
      <c r="S98" s="129">
        <f ca="1">OFFSET('Trail-2'!$K$1,$U98-1,0)</f>
        <v>0</v>
      </c>
      <c r="T98" s="127">
        <f ca="1">OFFSET('Trail-2'!$CK$1,$U98-1,0)</f>
        <v>0</v>
      </c>
      <c r="U98" s="127">
        <f>IF(R$7=0,1,MATCH($AN98,'Trail-2'!$CJ$1:$CJ$128,0))</f>
        <v>1</v>
      </c>
      <c r="V98" s="134" t="str">
        <f ca="1">IF(T98=0,"",OFFSET('Trail-2'!$B$1,$U98-1,0))</f>
        <v/>
      </c>
      <c r="W98" s="135">
        <f ca="1">OFFSET('Trail-3'!$J$1,$Z98-1,0)</f>
        <v>0</v>
      </c>
      <c r="X98" s="129">
        <f ca="1">OFFSET('Trail-3'!$K$1,$Z98-1,0)</f>
        <v>0</v>
      </c>
      <c r="Y98" s="127">
        <f ca="1">OFFSET('Trail-3'!$CK$1,$Z98-1,0)</f>
        <v>0</v>
      </c>
      <c r="Z98" s="127">
        <f>IF(W$7=0,1,MATCH($AN98,'Trail-3'!$CJ$1:$CJ$128,0))</f>
        <v>1</v>
      </c>
      <c r="AA98" s="134" t="str">
        <f ca="1">IF(Y98=0,"",OFFSET('Trail-3'!$B$1,$Z98-1,0))</f>
        <v/>
      </c>
      <c r="AB98" s="135">
        <f ca="1">OFFSET('Trail-4'!$J$1,$AE98-1,0)</f>
        <v>0</v>
      </c>
      <c r="AC98" s="129">
        <f ca="1">OFFSET('Trail-4'!$K$1,$AE98-1,0)</f>
        <v>0</v>
      </c>
      <c r="AD98" s="127">
        <f ca="1">OFFSET('Trail-4'!$CK$1,$AE98-1,0)</f>
        <v>0</v>
      </c>
      <c r="AE98" s="127">
        <f>IF(AB$7=0,1,MATCH($AN98,'Trail-4'!$CJ$1:$CJ$128,0))</f>
        <v>1</v>
      </c>
      <c r="AF98" s="134" t="str">
        <f ca="1">IF(AD98=0,"",OFFSET('Trail-4'!$B$1,$AE98-1,0))</f>
        <v/>
      </c>
      <c r="AG98" s="135">
        <f ca="1">OFFSET('Trail-5'!$J$1,$AJ98-1,0)</f>
        <v>0</v>
      </c>
      <c r="AH98" s="129">
        <f ca="1">OFFSET('Trail-5'!$K$1,$AJ98-1,0)</f>
        <v>0</v>
      </c>
      <c r="AI98" s="127">
        <f ca="1">OFFSET('Trail-5'!$CK$1,$AJ98-1,0)</f>
        <v>0</v>
      </c>
      <c r="AJ98" s="127">
        <f>IF(AG$7=0,1,MATCH($AN98,'Trail-5'!$CJ$1:$CJ$128,0))</f>
        <v>1</v>
      </c>
      <c r="AK98" s="134" t="str">
        <f ca="1">IF(AI98=0,"",OFFSET('Trail-5'!$B$1,$AJ98-1,0))</f>
        <v/>
      </c>
      <c r="AL98" s="22"/>
      <c r="AN98" s="39">
        <v>90</v>
      </c>
      <c r="AO98" s="16">
        <f t="shared" ca="1" si="17"/>
        <v>0</v>
      </c>
      <c r="AP98" s="51">
        <f t="shared" ca="1" si="18"/>
        <v>0</v>
      </c>
      <c r="AQ98" s="51">
        <f t="shared" ca="1" si="18"/>
        <v>0</v>
      </c>
      <c r="AR98" s="51">
        <f t="shared" ca="1" si="18"/>
        <v>0</v>
      </c>
    </row>
    <row r="99" spans="2:44" ht="12" customHeight="1" x14ac:dyDescent="0.2">
      <c r="B99" s="126">
        <f t="shared" ca="1" si="11"/>
        <v>1</v>
      </c>
      <c r="C99" s="126" t="str">
        <f t="shared" ca="1" si="12"/>
        <v/>
      </c>
      <c r="D99" s="126" t="str">
        <f t="shared" ca="1" si="13"/>
        <v/>
      </c>
      <c r="E99" s="126" t="str">
        <f t="shared" ca="1" si="14"/>
        <v/>
      </c>
      <c r="F99" s="127" t="str">
        <f ca="1">OFFSET(prihlasky!$H$1,AN99,0)</f>
        <v/>
      </c>
      <c r="G99" s="127" t="str">
        <f ca="1">IF(OFFSET(prihlasky!$B$1,AN99,0)="","",(OFFSET(prihlasky!$B$1,AN99,0)))</f>
        <v/>
      </c>
      <c r="H99" s="127">
        <f ca="1">OFFSET(prihlasky!$I$1,AN99,0)</f>
        <v>0</v>
      </c>
      <c r="I99" s="127">
        <f ca="1">OFFSET(prihlasky!$A$1,AN99,0)</f>
        <v>0</v>
      </c>
      <c r="J99" s="126">
        <f t="shared" ca="1" si="15"/>
        <v>0</v>
      </c>
      <c r="K99" s="126">
        <f t="shared" ca="1" si="16"/>
        <v>0</v>
      </c>
      <c r="L99" s="139"/>
      <c r="M99" s="135">
        <f ca="1">OFFSET('Trail-1'!$J$1,$P99-1,0)</f>
        <v>0</v>
      </c>
      <c r="N99" s="129">
        <f ca="1">OFFSET('Trail-1'!$K$1,$P99-1,0)</f>
        <v>0</v>
      </c>
      <c r="O99" s="127">
        <f ca="1">OFFSET('Trail-1'!$CK$1,$P99-1,0)</f>
        <v>0</v>
      </c>
      <c r="P99" s="127">
        <f>IF(M$7=0,1,MATCH($AN99,'Trail-1'!$CJ$1:$CJ$128,0))</f>
        <v>99</v>
      </c>
      <c r="Q99" s="134" t="str">
        <f ca="1">IF(O99=0,"",OFFSET('Trail-1'!$B$1,$P99-1,0))</f>
        <v/>
      </c>
      <c r="R99" s="135">
        <f ca="1">OFFSET('Trail-2'!$J$1,$U99-1,0)</f>
        <v>0</v>
      </c>
      <c r="S99" s="129">
        <f ca="1">OFFSET('Trail-2'!$K$1,$U99-1,0)</f>
        <v>0</v>
      </c>
      <c r="T99" s="127">
        <f ca="1">OFFSET('Trail-2'!$CK$1,$U99-1,0)</f>
        <v>0</v>
      </c>
      <c r="U99" s="127">
        <f>IF(R$7=0,1,MATCH($AN99,'Trail-2'!$CJ$1:$CJ$128,0))</f>
        <v>1</v>
      </c>
      <c r="V99" s="134" t="str">
        <f ca="1">IF(T99=0,"",OFFSET('Trail-2'!$B$1,$U99-1,0))</f>
        <v/>
      </c>
      <c r="W99" s="135">
        <f ca="1">OFFSET('Trail-3'!$J$1,$Z99-1,0)</f>
        <v>0</v>
      </c>
      <c r="X99" s="129">
        <f ca="1">OFFSET('Trail-3'!$K$1,$Z99-1,0)</f>
        <v>0</v>
      </c>
      <c r="Y99" s="127">
        <f ca="1">OFFSET('Trail-3'!$CK$1,$Z99-1,0)</f>
        <v>0</v>
      </c>
      <c r="Z99" s="127">
        <f>IF(W$7=0,1,MATCH($AN99,'Trail-3'!$CJ$1:$CJ$128,0))</f>
        <v>1</v>
      </c>
      <c r="AA99" s="134" t="str">
        <f ca="1">IF(Y99=0,"",OFFSET('Trail-3'!$B$1,$Z99-1,0))</f>
        <v/>
      </c>
      <c r="AB99" s="135">
        <f ca="1">OFFSET('Trail-4'!$J$1,$AE99-1,0)</f>
        <v>0</v>
      </c>
      <c r="AC99" s="129">
        <f ca="1">OFFSET('Trail-4'!$K$1,$AE99-1,0)</f>
        <v>0</v>
      </c>
      <c r="AD99" s="127">
        <f ca="1">OFFSET('Trail-4'!$CK$1,$AE99-1,0)</f>
        <v>0</v>
      </c>
      <c r="AE99" s="127">
        <f>IF(AB$7=0,1,MATCH($AN99,'Trail-4'!$CJ$1:$CJ$128,0))</f>
        <v>1</v>
      </c>
      <c r="AF99" s="134" t="str">
        <f ca="1">IF(AD99=0,"",OFFSET('Trail-4'!$B$1,$AE99-1,0))</f>
        <v/>
      </c>
      <c r="AG99" s="135">
        <f ca="1">OFFSET('Trail-5'!$J$1,$AJ99-1,0)</f>
        <v>0</v>
      </c>
      <c r="AH99" s="129">
        <f ca="1">OFFSET('Trail-5'!$K$1,$AJ99-1,0)</f>
        <v>0</v>
      </c>
      <c r="AI99" s="127">
        <f ca="1">OFFSET('Trail-5'!$CK$1,$AJ99-1,0)</f>
        <v>0</v>
      </c>
      <c r="AJ99" s="127">
        <f>IF(AG$7=0,1,MATCH($AN99,'Trail-5'!$CJ$1:$CJ$128,0))</f>
        <v>1</v>
      </c>
      <c r="AK99" s="134" t="str">
        <f ca="1">IF(AI99=0,"",OFFSET('Trail-5'!$B$1,$AJ99-1,0))</f>
        <v/>
      </c>
      <c r="AL99" s="22"/>
      <c r="AN99" s="39">
        <v>91</v>
      </c>
      <c r="AO99" s="16">
        <f t="shared" ca="1" si="17"/>
        <v>0</v>
      </c>
      <c r="AP99" s="51">
        <f t="shared" ca="1" si="18"/>
        <v>0</v>
      </c>
      <c r="AQ99" s="51">
        <f t="shared" ca="1" si="18"/>
        <v>0</v>
      </c>
      <c r="AR99" s="51">
        <f t="shared" ca="1" si="18"/>
        <v>0</v>
      </c>
    </row>
    <row r="100" spans="2:44" ht="12" customHeight="1" x14ac:dyDescent="0.2">
      <c r="B100" s="126">
        <f t="shared" ca="1" si="11"/>
        <v>1</v>
      </c>
      <c r="C100" s="126" t="str">
        <f t="shared" ca="1" si="12"/>
        <v/>
      </c>
      <c r="D100" s="126" t="str">
        <f t="shared" ca="1" si="13"/>
        <v/>
      </c>
      <c r="E100" s="126" t="str">
        <f t="shared" ca="1" si="14"/>
        <v/>
      </c>
      <c r="F100" s="127" t="str">
        <f ca="1">OFFSET(prihlasky!$H$1,AN100,0)</f>
        <v/>
      </c>
      <c r="G100" s="127" t="str">
        <f ca="1">IF(OFFSET(prihlasky!$B$1,AN100,0)="","",(OFFSET(prihlasky!$B$1,AN100,0)))</f>
        <v/>
      </c>
      <c r="H100" s="127">
        <f ca="1">OFFSET(prihlasky!$I$1,AN100,0)</f>
        <v>0</v>
      </c>
      <c r="I100" s="127">
        <f ca="1">OFFSET(prihlasky!$A$1,AN100,0)</f>
        <v>0</v>
      </c>
      <c r="J100" s="126">
        <f t="shared" ca="1" si="15"/>
        <v>0</v>
      </c>
      <c r="K100" s="126">
        <f t="shared" ca="1" si="16"/>
        <v>0</v>
      </c>
      <c r="L100" s="139"/>
      <c r="M100" s="135">
        <f ca="1">OFFSET('Trail-1'!$J$1,$P100-1,0)</f>
        <v>0</v>
      </c>
      <c r="N100" s="129">
        <f ca="1">OFFSET('Trail-1'!$K$1,$P100-1,0)</f>
        <v>0</v>
      </c>
      <c r="O100" s="127">
        <f ca="1">OFFSET('Trail-1'!$CK$1,$P100-1,0)</f>
        <v>0</v>
      </c>
      <c r="P100" s="127">
        <f>IF(M$7=0,1,MATCH($AN100,'Trail-1'!$CJ$1:$CJ$128,0))</f>
        <v>100</v>
      </c>
      <c r="Q100" s="134" t="str">
        <f ca="1">IF(O100=0,"",OFFSET('Trail-1'!$B$1,$P100-1,0))</f>
        <v/>
      </c>
      <c r="R100" s="135">
        <f ca="1">OFFSET('Trail-2'!$J$1,$U100-1,0)</f>
        <v>0</v>
      </c>
      <c r="S100" s="129">
        <f ca="1">OFFSET('Trail-2'!$K$1,$U100-1,0)</f>
        <v>0</v>
      </c>
      <c r="T100" s="127">
        <f ca="1">OFFSET('Trail-2'!$CK$1,$U100-1,0)</f>
        <v>0</v>
      </c>
      <c r="U100" s="127">
        <f>IF(R$7=0,1,MATCH($AN100,'Trail-2'!$CJ$1:$CJ$128,0))</f>
        <v>1</v>
      </c>
      <c r="V100" s="134" t="str">
        <f ca="1">IF(T100=0,"",OFFSET('Trail-2'!$B$1,$U100-1,0))</f>
        <v/>
      </c>
      <c r="W100" s="135">
        <f ca="1">OFFSET('Trail-3'!$J$1,$Z100-1,0)</f>
        <v>0</v>
      </c>
      <c r="X100" s="129">
        <f ca="1">OFFSET('Trail-3'!$K$1,$Z100-1,0)</f>
        <v>0</v>
      </c>
      <c r="Y100" s="127">
        <f ca="1">OFFSET('Trail-3'!$CK$1,$Z100-1,0)</f>
        <v>0</v>
      </c>
      <c r="Z100" s="127">
        <f>IF(W$7=0,1,MATCH($AN100,'Trail-3'!$CJ$1:$CJ$128,0))</f>
        <v>1</v>
      </c>
      <c r="AA100" s="134" t="str">
        <f ca="1">IF(Y100=0,"",OFFSET('Trail-3'!$B$1,$Z100-1,0))</f>
        <v/>
      </c>
      <c r="AB100" s="135">
        <f ca="1">OFFSET('Trail-4'!$J$1,$AE100-1,0)</f>
        <v>0</v>
      </c>
      <c r="AC100" s="129">
        <f ca="1">OFFSET('Trail-4'!$K$1,$AE100-1,0)</f>
        <v>0</v>
      </c>
      <c r="AD100" s="127">
        <f ca="1">OFFSET('Trail-4'!$CK$1,$AE100-1,0)</f>
        <v>0</v>
      </c>
      <c r="AE100" s="127">
        <f>IF(AB$7=0,1,MATCH($AN100,'Trail-4'!$CJ$1:$CJ$128,0))</f>
        <v>1</v>
      </c>
      <c r="AF100" s="134" t="str">
        <f ca="1">IF(AD100=0,"",OFFSET('Trail-4'!$B$1,$AE100-1,0))</f>
        <v/>
      </c>
      <c r="AG100" s="135">
        <f ca="1">OFFSET('Trail-5'!$J$1,$AJ100-1,0)</f>
        <v>0</v>
      </c>
      <c r="AH100" s="129">
        <f ca="1">OFFSET('Trail-5'!$K$1,$AJ100-1,0)</f>
        <v>0</v>
      </c>
      <c r="AI100" s="127">
        <f ca="1">OFFSET('Trail-5'!$CK$1,$AJ100-1,0)</f>
        <v>0</v>
      </c>
      <c r="AJ100" s="127">
        <f>IF(AG$7=0,1,MATCH($AN100,'Trail-5'!$CJ$1:$CJ$128,0))</f>
        <v>1</v>
      </c>
      <c r="AK100" s="134" t="str">
        <f ca="1">IF(AI100=0,"",OFFSET('Trail-5'!$B$1,$AJ100-1,0))</f>
        <v/>
      </c>
      <c r="AL100" s="22"/>
      <c r="AN100" s="39">
        <v>92</v>
      </c>
      <c r="AO100" s="16">
        <f t="shared" ca="1" si="17"/>
        <v>0</v>
      </c>
      <c r="AP100" s="51">
        <f t="shared" ca="1" si="18"/>
        <v>0</v>
      </c>
      <c r="AQ100" s="51">
        <f t="shared" ca="1" si="18"/>
        <v>0</v>
      </c>
      <c r="AR100" s="51">
        <f t="shared" ca="1" si="18"/>
        <v>0</v>
      </c>
    </row>
    <row r="101" spans="2:44" ht="12" customHeight="1" x14ac:dyDescent="0.2">
      <c r="B101" s="126">
        <f t="shared" ca="1" si="11"/>
        <v>1</v>
      </c>
      <c r="C101" s="126" t="str">
        <f t="shared" ca="1" si="12"/>
        <v/>
      </c>
      <c r="D101" s="126" t="str">
        <f t="shared" ca="1" si="13"/>
        <v/>
      </c>
      <c r="E101" s="126" t="str">
        <f t="shared" ca="1" si="14"/>
        <v/>
      </c>
      <c r="F101" s="127" t="str">
        <f ca="1">OFFSET(prihlasky!$H$1,AN101,0)</f>
        <v/>
      </c>
      <c r="G101" s="127" t="str">
        <f ca="1">IF(OFFSET(prihlasky!$B$1,AN101,0)="","",(OFFSET(prihlasky!$B$1,AN101,0)))</f>
        <v/>
      </c>
      <c r="H101" s="127">
        <f ca="1">OFFSET(prihlasky!$I$1,AN101,0)</f>
        <v>0</v>
      </c>
      <c r="I101" s="127">
        <f ca="1">OFFSET(prihlasky!$A$1,AN101,0)</f>
        <v>0</v>
      </c>
      <c r="J101" s="126">
        <f t="shared" ca="1" si="15"/>
        <v>0</v>
      </c>
      <c r="K101" s="126">
        <f t="shared" ca="1" si="16"/>
        <v>0</v>
      </c>
      <c r="L101" s="139"/>
      <c r="M101" s="135">
        <f ca="1">OFFSET('Trail-1'!$J$1,$P101-1,0)</f>
        <v>0</v>
      </c>
      <c r="N101" s="129">
        <f ca="1">OFFSET('Trail-1'!$K$1,$P101-1,0)</f>
        <v>0</v>
      </c>
      <c r="O101" s="127">
        <f ca="1">OFFSET('Trail-1'!$CK$1,$P101-1,0)</f>
        <v>0</v>
      </c>
      <c r="P101" s="127">
        <f>IF(M$7=0,1,MATCH($AN101,'Trail-1'!$CJ$1:$CJ$128,0))</f>
        <v>101</v>
      </c>
      <c r="Q101" s="134" t="str">
        <f ca="1">IF(O101=0,"",OFFSET('Trail-1'!$B$1,$P101-1,0))</f>
        <v/>
      </c>
      <c r="R101" s="135">
        <f ca="1">OFFSET('Trail-2'!$J$1,$U101-1,0)</f>
        <v>0</v>
      </c>
      <c r="S101" s="129">
        <f ca="1">OFFSET('Trail-2'!$K$1,$U101-1,0)</f>
        <v>0</v>
      </c>
      <c r="T101" s="127">
        <f ca="1">OFFSET('Trail-2'!$CK$1,$U101-1,0)</f>
        <v>0</v>
      </c>
      <c r="U101" s="127">
        <f>IF(R$7=0,1,MATCH($AN101,'Trail-2'!$CJ$1:$CJ$128,0))</f>
        <v>1</v>
      </c>
      <c r="V101" s="134" t="str">
        <f ca="1">IF(T101=0,"",OFFSET('Trail-2'!$B$1,$U101-1,0))</f>
        <v/>
      </c>
      <c r="W101" s="135">
        <f ca="1">OFFSET('Trail-3'!$J$1,$Z101-1,0)</f>
        <v>0</v>
      </c>
      <c r="X101" s="129">
        <f ca="1">OFFSET('Trail-3'!$K$1,$Z101-1,0)</f>
        <v>0</v>
      </c>
      <c r="Y101" s="127">
        <f ca="1">OFFSET('Trail-3'!$CK$1,$Z101-1,0)</f>
        <v>0</v>
      </c>
      <c r="Z101" s="127">
        <f>IF(W$7=0,1,MATCH($AN101,'Trail-3'!$CJ$1:$CJ$128,0))</f>
        <v>1</v>
      </c>
      <c r="AA101" s="134" t="str">
        <f ca="1">IF(Y101=0,"",OFFSET('Trail-3'!$B$1,$Z101-1,0))</f>
        <v/>
      </c>
      <c r="AB101" s="135">
        <f ca="1">OFFSET('Trail-4'!$J$1,$AE101-1,0)</f>
        <v>0</v>
      </c>
      <c r="AC101" s="129">
        <f ca="1">OFFSET('Trail-4'!$K$1,$AE101-1,0)</f>
        <v>0</v>
      </c>
      <c r="AD101" s="127">
        <f ca="1">OFFSET('Trail-4'!$CK$1,$AE101-1,0)</f>
        <v>0</v>
      </c>
      <c r="AE101" s="127">
        <f>IF(AB$7=0,1,MATCH($AN101,'Trail-4'!$CJ$1:$CJ$128,0))</f>
        <v>1</v>
      </c>
      <c r="AF101" s="134" t="str">
        <f ca="1">IF(AD101=0,"",OFFSET('Trail-4'!$B$1,$AE101-1,0))</f>
        <v/>
      </c>
      <c r="AG101" s="135">
        <f ca="1">OFFSET('Trail-5'!$J$1,$AJ101-1,0)</f>
        <v>0</v>
      </c>
      <c r="AH101" s="129">
        <f ca="1">OFFSET('Trail-5'!$K$1,$AJ101-1,0)</f>
        <v>0</v>
      </c>
      <c r="AI101" s="127">
        <f ca="1">OFFSET('Trail-5'!$CK$1,$AJ101-1,0)</f>
        <v>0</v>
      </c>
      <c r="AJ101" s="127">
        <f>IF(AG$7=0,1,MATCH($AN101,'Trail-5'!$CJ$1:$CJ$128,0))</f>
        <v>1</v>
      </c>
      <c r="AK101" s="134" t="str">
        <f ca="1">IF(AI101=0,"",OFFSET('Trail-5'!$B$1,$AJ101-1,0))</f>
        <v/>
      </c>
      <c r="AL101" s="22"/>
      <c r="AN101" s="39">
        <v>93</v>
      </c>
      <c r="AO101" s="16">
        <f t="shared" ca="1" si="17"/>
        <v>0</v>
      </c>
      <c r="AP101" s="51">
        <f t="shared" ca="1" si="18"/>
        <v>0</v>
      </c>
      <c r="AQ101" s="51">
        <f t="shared" ca="1" si="18"/>
        <v>0</v>
      </c>
      <c r="AR101" s="51">
        <f t="shared" ca="1" si="18"/>
        <v>0</v>
      </c>
    </row>
    <row r="102" spans="2:44" ht="12" customHeight="1" x14ac:dyDescent="0.2">
      <c r="B102" s="126">
        <f t="shared" ca="1" si="11"/>
        <v>1</v>
      </c>
      <c r="C102" s="126" t="str">
        <f t="shared" ca="1" si="12"/>
        <v/>
      </c>
      <c r="D102" s="126" t="str">
        <f t="shared" ca="1" si="13"/>
        <v/>
      </c>
      <c r="E102" s="126" t="str">
        <f t="shared" ca="1" si="14"/>
        <v/>
      </c>
      <c r="F102" s="127" t="str">
        <f ca="1">OFFSET(prihlasky!$H$1,AN102,0)</f>
        <v/>
      </c>
      <c r="G102" s="127" t="str">
        <f ca="1">IF(OFFSET(prihlasky!$B$1,AN102,0)="","",(OFFSET(prihlasky!$B$1,AN102,0)))</f>
        <v/>
      </c>
      <c r="H102" s="127">
        <f ca="1">OFFSET(prihlasky!$I$1,AN102,0)</f>
        <v>0</v>
      </c>
      <c r="I102" s="127">
        <f ca="1">OFFSET(prihlasky!$A$1,AN102,0)</f>
        <v>0</v>
      </c>
      <c r="J102" s="126">
        <f t="shared" ca="1" si="15"/>
        <v>0</v>
      </c>
      <c r="K102" s="126">
        <f t="shared" ca="1" si="16"/>
        <v>0</v>
      </c>
      <c r="L102" s="139"/>
      <c r="M102" s="135">
        <f ca="1">OFFSET('Trail-1'!$J$1,$P102-1,0)</f>
        <v>0</v>
      </c>
      <c r="N102" s="129">
        <f ca="1">OFFSET('Trail-1'!$K$1,$P102-1,0)</f>
        <v>0</v>
      </c>
      <c r="O102" s="127">
        <f ca="1">OFFSET('Trail-1'!$CK$1,$P102-1,0)</f>
        <v>0</v>
      </c>
      <c r="P102" s="127">
        <f>IF(M$7=0,1,MATCH($AN102,'Trail-1'!$CJ$1:$CJ$128,0))</f>
        <v>102</v>
      </c>
      <c r="Q102" s="134" t="str">
        <f ca="1">IF(O102=0,"",OFFSET('Trail-1'!$B$1,$P102-1,0))</f>
        <v/>
      </c>
      <c r="R102" s="135">
        <f ca="1">OFFSET('Trail-2'!$J$1,$U102-1,0)</f>
        <v>0</v>
      </c>
      <c r="S102" s="129">
        <f ca="1">OFFSET('Trail-2'!$K$1,$U102-1,0)</f>
        <v>0</v>
      </c>
      <c r="T102" s="127">
        <f ca="1">OFFSET('Trail-2'!$CK$1,$U102-1,0)</f>
        <v>0</v>
      </c>
      <c r="U102" s="127">
        <f>IF(R$7=0,1,MATCH($AN102,'Trail-2'!$CJ$1:$CJ$128,0))</f>
        <v>1</v>
      </c>
      <c r="V102" s="134" t="str">
        <f ca="1">IF(T102=0,"",OFFSET('Trail-2'!$B$1,$U102-1,0))</f>
        <v/>
      </c>
      <c r="W102" s="135">
        <f ca="1">OFFSET('Trail-3'!$J$1,$Z102-1,0)</f>
        <v>0</v>
      </c>
      <c r="X102" s="129">
        <f ca="1">OFFSET('Trail-3'!$K$1,$Z102-1,0)</f>
        <v>0</v>
      </c>
      <c r="Y102" s="127">
        <f ca="1">OFFSET('Trail-3'!$CK$1,$Z102-1,0)</f>
        <v>0</v>
      </c>
      <c r="Z102" s="127">
        <f>IF(W$7=0,1,MATCH($AN102,'Trail-3'!$CJ$1:$CJ$128,0))</f>
        <v>1</v>
      </c>
      <c r="AA102" s="134" t="str">
        <f ca="1">IF(Y102=0,"",OFFSET('Trail-3'!$B$1,$Z102-1,0))</f>
        <v/>
      </c>
      <c r="AB102" s="135">
        <f ca="1">OFFSET('Trail-4'!$J$1,$AE102-1,0)</f>
        <v>0</v>
      </c>
      <c r="AC102" s="129">
        <f ca="1">OFFSET('Trail-4'!$K$1,$AE102-1,0)</f>
        <v>0</v>
      </c>
      <c r="AD102" s="127">
        <f ca="1">OFFSET('Trail-4'!$CK$1,$AE102-1,0)</f>
        <v>0</v>
      </c>
      <c r="AE102" s="127">
        <f>IF(AB$7=0,1,MATCH($AN102,'Trail-4'!$CJ$1:$CJ$128,0))</f>
        <v>1</v>
      </c>
      <c r="AF102" s="134" t="str">
        <f ca="1">IF(AD102=0,"",OFFSET('Trail-4'!$B$1,$AE102-1,0))</f>
        <v/>
      </c>
      <c r="AG102" s="135">
        <f ca="1">OFFSET('Trail-5'!$J$1,$AJ102-1,0)</f>
        <v>0</v>
      </c>
      <c r="AH102" s="129">
        <f ca="1">OFFSET('Trail-5'!$K$1,$AJ102-1,0)</f>
        <v>0</v>
      </c>
      <c r="AI102" s="127">
        <f ca="1">OFFSET('Trail-5'!$CK$1,$AJ102-1,0)</f>
        <v>0</v>
      </c>
      <c r="AJ102" s="127">
        <f>IF(AG$7=0,1,MATCH($AN102,'Trail-5'!$CJ$1:$CJ$128,0))</f>
        <v>1</v>
      </c>
      <c r="AK102" s="134" t="str">
        <f ca="1">IF(AI102=0,"",OFFSET('Trail-5'!$B$1,$AJ102-1,0))</f>
        <v/>
      </c>
      <c r="AL102" s="22"/>
      <c r="AN102" s="39">
        <v>94</v>
      </c>
      <c r="AO102" s="16">
        <f t="shared" ca="1" si="17"/>
        <v>0</v>
      </c>
      <c r="AP102" s="51">
        <f t="shared" ca="1" si="18"/>
        <v>0</v>
      </c>
      <c r="AQ102" s="51">
        <f t="shared" ca="1" si="18"/>
        <v>0</v>
      </c>
      <c r="AR102" s="51">
        <f t="shared" ca="1" si="18"/>
        <v>0</v>
      </c>
    </row>
    <row r="103" spans="2:44" ht="12" customHeight="1" x14ac:dyDescent="0.2">
      <c r="B103" s="126">
        <f t="shared" ca="1" si="11"/>
        <v>1</v>
      </c>
      <c r="C103" s="126" t="str">
        <f t="shared" ca="1" si="12"/>
        <v/>
      </c>
      <c r="D103" s="126" t="str">
        <f t="shared" ca="1" si="13"/>
        <v/>
      </c>
      <c r="E103" s="126" t="str">
        <f t="shared" ca="1" si="14"/>
        <v/>
      </c>
      <c r="F103" s="127" t="str">
        <f ca="1">OFFSET(prihlasky!$H$1,AN103,0)</f>
        <v/>
      </c>
      <c r="G103" s="127" t="str">
        <f ca="1">IF(OFFSET(prihlasky!$B$1,AN103,0)="","",(OFFSET(prihlasky!$B$1,AN103,0)))</f>
        <v/>
      </c>
      <c r="H103" s="127">
        <f ca="1">OFFSET(prihlasky!$I$1,AN103,0)</f>
        <v>0</v>
      </c>
      <c r="I103" s="127">
        <f ca="1">OFFSET(prihlasky!$A$1,AN103,0)</f>
        <v>0</v>
      </c>
      <c r="J103" s="126">
        <f t="shared" ca="1" si="15"/>
        <v>0</v>
      </c>
      <c r="K103" s="126">
        <f t="shared" ca="1" si="16"/>
        <v>0</v>
      </c>
      <c r="L103" s="139"/>
      <c r="M103" s="135">
        <f ca="1">OFFSET('Trail-1'!$J$1,$P103-1,0)</f>
        <v>0</v>
      </c>
      <c r="N103" s="129">
        <f ca="1">OFFSET('Trail-1'!$K$1,$P103-1,0)</f>
        <v>0</v>
      </c>
      <c r="O103" s="127">
        <f ca="1">OFFSET('Trail-1'!$CK$1,$P103-1,0)</f>
        <v>0</v>
      </c>
      <c r="P103" s="127">
        <f>IF(M$7=0,1,MATCH($AN103,'Trail-1'!$CJ$1:$CJ$128,0))</f>
        <v>103</v>
      </c>
      <c r="Q103" s="134" t="str">
        <f ca="1">IF(O103=0,"",OFFSET('Trail-1'!$B$1,$P103-1,0))</f>
        <v/>
      </c>
      <c r="R103" s="135">
        <f ca="1">OFFSET('Trail-2'!$J$1,$U103-1,0)</f>
        <v>0</v>
      </c>
      <c r="S103" s="129">
        <f ca="1">OFFSET('Trail-2'!$K$1,$U103-1,0)</f>
        <v>0</v>
      </c>
      <c r="T103" s="127">
        <f ca="1">OFFSET('Trail-2'!$CK$1,$U103-1,0)</f>
        <v>0</v>
      </c>
      <c r="U103" s="127">
        <f>IF(R$7=0,1,MATCH($AN103,'Trail-2'!$CJ$1:$CJ$128,0))</f>
        <v>1</v>
      </c>
      <c r="V103" s="134" t="str">
        <f ca="1">IF(T103=0,"",OFFSET('Trail-2'!$B$1,$U103-1,0))</f>
        <v/>
      </c>
      <c r="W103" s="135">
        <f ca="1">OFFSET('Trail-3'!$J$1,$Z103-1,0)</f>
        <v>0</v>
      </c>
      <c r="X103" s="129">
        <f ca="1">OFFSET('Trail-3'!$K$1,$Z103-1,0)</f>
        <v>0</v>
      </c>
      <c r="Y103" s="127">
        <f ca="1">OFFSET('Trail-3'!$CK$1,$Z103-1,0)</f>
        <v>0</v>
      </c>
      <c r="Z103" s="127">
        <f>IF(W$7=0,1,MATCH($AN103,'Trail-3'!$CJ$1:$CJ$128,0))</f>
        <v>1</v>
      </c>
      <c r="AA103" s="134" t="str">
        <f ca="1">IF(Y103=0,"",OFFSET('Trail-3'!$B$1,$Z103-1,0))</f>
        <v/>
      </c>
      <c r="AB103" s="135">
        <f ca="1">OFFSET('Trail-4'!$J$1,$AE103-1,0)</f>
        <v>0</v>
      </c>
      <c r="AC103" s="129">
        <f ca="1">OFFSET('Trail-4'!$K$1,$AE103-1,0)</f>
        <v>0</v>
      </c>
      <c r="AD103" s="127">
        <f ca="1">OFFSET('Trail-4'!$CK$1,$AE103-1,0)</f>
        <v>0</v>
      </c>
      <c r="AE103" s="127">
        <f>IF(AB$7=0,1,MATCH($AN103,'Trail-4'!$CJ$1:$CJ$128,0))</f>
        <v>1</v>
      </c>
      <c r="AF103" s="134" t="str">
        <f ca="1">IF(AD103=0,"",OFFSET('Trail-4'!$B$1,$AE103-1,0))</f>
        <v/>
      </c>
      <c r="AG103" s="135">
        <f ca="1">OFFSET('Trail-5'!$J$1,$AJ103-1,0)</f>
        <v>0</v>
      </c>
      <c r="AH103" s="129">
        <f ca="1">OFFSET('Trail-5'!$K$1,$AJ103-1,0)</f>
        <v>0</v>
      </c>
      <c r="AI103" s="127">
        <f ca="1">OFFSET('Trail-5'!$CK$1,$AJ103-1,0)</f>
        <v>0</v>
      </c>
      <c r="AJ103" s="127">
        <f>IF(AG$7=0,1,MATCH($AN103,'Trail-5'!$CJ$1:$CJ$128,0))</f>
        <v>1</v>
      </c>
      <c r="AK103" s="134" t="str">
        <f ca="1">IF(AI103=0,"",OFFSET('Trail-5'!$B$1,$AJ103-1,0))</f>
        <v/>
      </c>
      <c r="AL103" s="22"/>
      <c r="AN103" s="39">
        <v>95</v>
      </c>
      <c r="AO103" s="16">
        <f t="shared" ca="1" si="17"/>
        <v>0</v>
      </c>
      <c r="AP103" s="51">
        <f t="shared" ca="1" si="18"/>
        <v>0</v>
      </c>
      <c r="AQ103" s="51">
        <f t="shared" ca="1" si="18"/>
        <v>0</v>
      </c>
      <c r="AR103" s="51">
        <f t="shared" ca="1" si="18"/>
        <v>0</v>
      </c>
    </row>
    <row r="104" spans="2:44" ht="12" customHeight="1" x14ac:dyDescent="0.2">
      <c r="B104" s="126">
        <f t="shared" ca="1" si="11"/>
        <v>1</v>
      </c>
      <c r="C104" s="126" t="str">
        <f t="shared" ca="1" si="12"/>
        <v/>
      </c>
      <c r="D104" s="126" t="str">
        <f t="shared" ca="1" si="13"/>
        <v/>
      </c>
      <c r="E104" s="126" t="str">
        <f t="shared" ca="1" si="14"/>
        <v/>
      </c>
      <c r="F104" s="127" t="str">
        <f ca="1">OFFSET(prihlasky!$H$1,AN104,0)</f>
        <v/>
      </c>
      <c r="G104" s="127" t="str">
        <f ca="1">IF(OFFSET(prihlasky!$B$1,AN104,0)="","",(OFFSET(prihlasky!$B$1,AN104,0)))</f>
        <v/>
      </c>
      <c r="H104" s="127">
        <f ca="1">OFFSET(prihlasky!$I$1,AN104,0)</f>
        <v>0</v>
      </c>
      <c r="I104" s="127">
        <f ca="1">OFFSET(prihlasky!$A$1,AN104,0)</f>
        <v>0</v>
      </c>
      <c r="J104" s="126">
        <f t="shared" ca="1" si="15"/>
        <v>0</v>
      </c>
      <c r="K104" s="126">
        <f t="shared" ca="1" si="16"/>
        <v>0</v>
      </c>
      <c r="L104" s="139"/>
      <c r="M104" s="135">
        <f ca="1">OFFSET('Trail-1'!$J$1,$P104-1,0)</f>
        <v>0</v>
      </c>
      <c r="N104" s="129">
        <f ca="1">OFFSET('Trail-1'!$K$1,$P104-1,0)</f>
        <v>0</v>
      </c>
      <c r="O104" s="127">
        <f ca="1">OFFSET('Trail-1'!$CK$1,$P104-1,0)</f>
        <v>0</v>
      </c>
      <c r="P104" s="127">
        <f>IF(M$7=0,1,MATCH($AN104,'Trail-1'!$CJ$1:$CJ$128,0))</f>
        <v>104</v>
      </c>
      <c r="Q104" s="134" t="str">
        <f ca="1">IF(O104=0,"",OFFSET('Trail-1'!$B$1,$P104-1,0))</f>
        <v/>
      </c>
      <c r="R104" s="135">
        <f ca="1">OFFSET('Trail-2'!$J$1,$U104-1,0)</f>
        <v>0</v>
      </c>
      <c r="S104" s="129">
        <f ca="1">OFFSET('Trail-2'!$K$1,$U104-1,0)</f>
        <v>0</v>
      </c>
      <c r="T104" s="127">
        <f ca="1">OFFSET('Trail-2'!$CK$1,$U104-1,0)</f>
        <v>0</v>
      </c>
      <c r="U104" s="127">
        <f>IF(R$7=0,1,MATCH($AN104,'Trail-2'!$CJ$1:$CJ$128,0))</f>
        <v>1</v>
      </c>
      <c r="V104" s="134" t="str">
        <f ca="1">IF(T104=0,"",OFFSET('Trail-2'!$B$1,$U104-1,0))</f>
        <v/>
      </c>
      <c r="W104" s="135">
        <f ca="1">OFFSET('Trail-3'!$J$1,$Z104-1,0)</f>
        <v>0</v>
      </c>
      <c r="X104" s="129">
        <f ca="1">OFFSET('Trail-3'!$K$1,$Z104-1,0)</f>
        <v>0</v>
      </c>
      <c r="Y104" s="127">
        <f ca="1">OFFSET('Trail-3'!$CK$1,$Z104-1,0)</f>
        <v>0</v>
      </c>
      <c r="Z104" s="127">
        <f>IF(W$7=0,1,MATCH($AN104,'Trail-3'!$CJ$1:$CJ$128,0))</f>
        <v>1</v>
      </c>
      <c r="AA104" s="134" t="str">
        <f ca="1">IF(Y104=0,"",OFFSET('Trail-3'!$B$1,$Z104-1,0))</f>
        <v/>
      </c>
      <c r="AB104" s="135">
        <f ca="1">OFFSET('Trail-4'!$J$1,$AE104-1,0)</f>
        <v>0</v>
      </c>
      <c r="AC104" s="129">
        <f ca="1">OFFSET('Trail-4'!$K$1,$AE104-1,0)</f>
        <v>0</v>
      </c>
      <c r="AD104" s="127">
        <f ca="1">OFFSET('Trail-4'!$CK$1,$AE104-1,0)</f>
        <v>0</v>
      </c>
      <c r="AE104" s="127">
        <f>IF(AB$7=0,1,MATCH($AN104,'Trail-4'!$CJ$1:$CJ$128,0))</f>
        <v>1</v>
      </c>
      <c r="AF104" s="134" t="str">
        <f ca="1">IF(AD104=0,"",OFFSET('Trail-4'!$B$1,$AE104-1,0))</f>
        <v/>
      </c>
      <c r="AG104" s="135">
        <f ca="1">OFFSET('Trail-5'!$J$1,$AJ104-1,0)</f>
        <v>0</v>
      </c>
      <c r="AH104" s="129">
        <f ca="1">OFFSET('Trail-5'!$K$1,$AJ104-1,0)</f>
        <v>0</v>
      </c>
      <c r="AI104" s="127">
        <f ca="1">OFFSET('Trail-5'!$CK$1,$AJ104-1,0)</f>
        <v>0</v>
      </c>
      <c r="AJ104" s="127">
        <f>IF(AG$7=0,1,MATCH($AN104,'Trail-5'!$CJ$1:$CJ$128,0))</f>
        <v>1</v>
      </c>
      <c r="AK104" s="134" t="str">
        <f ca="1">IF(AI104=0,"",OFFSET('Trail-5'!$B$1,$AJ104-1,0))</f>
        <v/>
      </c>
      <c r="AL104" s="22"/>
      <c r="AN104" s="39">
        <v>96</v>
      </c>
      <c r="AO104" s="16">
        <f t="shared" ca="1" si="17"/>
        <v>0</v>
      </c>
      <c r="AP104" s="51">
        <f t="shared" ca="1" si="18"/>
        <v>0</v>
      </c>
      <c r="AQ104" s="51">
        <f t="shared" ca="1" si="18"/>
        <v>0</v>
      </c>
      <c r="AR104" s="51">
        <f t="shared" ca="1" si="18"/>
        <v>0</v>
      </c>
    </row>
    <row r="105" spans="2:44" ht="12" customHeight="1" x14ac:dyDescent="0.2">
      <c r="B105" s="126">
        <f t="shared" ca="1" si="11"/>
        <v>1</v>
      </c>
      <c r="C105" s="126" t="str">
        <f t="shared" ca="1" si="12"/>
        <v/>
      </c>
      <c r="D105" s="126" t="str">
        <f t="shared" ca="1" si="13"/>
        <v/>
      </c>
      <c r="E105" s="126" t="str">
        <f t="shared" ca="1" si="14"/>
        <v/>
      </c>
      <c r="F105" s="127" t="str">
        <f ca="1">OFFSET(prihlasky!$H$1,AN105,0)</f>
        <v/>
      </c>
      <c r="G105" s="127" t="str">
        <f ca="1">IF(OFFSET(prihlasky!$B$1,AN105,0)="","",(OFFSET(prihlasky!$B$1,AN105,0)))</f>
        <v/>
      </c>
      <c r="H105" s="127">
        <f ca="1">OFFSET(prihlasky!$I$1,AN105,0)</f>
        <v>0</v>
      </c>
      <c r="I105" s="127">
        <f ca="1">OFFSET(prihlasky!$A$1,AN105,0)</f>
        <v>0</v>
      </c>
      <c r="J105" s="126">
        <f t="shared" ca="1" si="15"/>
        <v>0</v>
      </c>
      <c r="K105" s="126">
        <f t="shared" ca="1" si="16"/>
        <v>0</v>
      </c>
      <c r="L105" s="139"/>
      <c r="M105" s="135">
        <f ca="1">OFFSET('Trail-1'!$J$1,$P105-1,0)</f>
        <v>0</v>
      </c>
      <c r="N105" s="129">
        <f ca="1">OFFSET('Trail-1'!$K$1,$P105-1,0)</f>
        <v>0</v>
      </c>
      <c r="O105" s="127">
        <f ca="1">OFFSET('Trail-1'!$CK$1,$P105-1,0)</f>
        <v>0</v>
      </c>
      <c r="P105" s="127">
        <f>IF(M$7=0,1,MATCH($AN105,'Trail-1'!$CJ$1:$CJ$128,0))</f>
        <v>105</v>
      </c>
      <c r="Q105" s="134" t="str">
        <f ca="1">IF(O105=0,"",OFFSET('Trail-1'!$B$1,$P105-1,0))</f>
        <v/>
      </c>
      <c r="R105" s="135">
        <f ca="1">OFFSET('Trail-2'!$J$1,$U105-1,0)</f>
        <v>0</v>
      </c>
      <c r="S105" s="129">
        <f ca="1">OFFSET('Trail-2'!$K$1,$U105-1,0)</f>
        <v>0</v>
      </c>
      <c r="T105" s="127">
        <f ca="1">OFFSET('Trail-2'!$CK$1,$U105-1,0)</f>
        <v>0</v>
      </c>
      <c r="U105" s="127">
        <f>IF(R$7=0,1,MATCH($AN105,'Trail-2'!$CJ$1:$CJ$128,0))</f>
        <v>1</v>
      </c>
      <c r="V105" s="134" t="str">
        <f ca="1">IF(T105=0,"",OFFSET('Trail-2'!$B$1,$U105-1,0))</f>
        <v/>
      </c>
      <c r="W105" s="135">
        <f ca="1">OFFSET('Trail-3'!$J$1,$Z105-1,0)</f>
        <v>0</v>
      </c>
      <c r="X105" s="129">
        <f ca="1">OFFSET('Trail-3'!$K$1,$Z105-1,0)</f>
        <v>0</v>
      </c>
      <c r="Y105" s="127">
        <f ca="1">OFFSET('Trail-3'!$CK$1,$Z105-1,0)</f>
        <v>0</v>
      </c>
      <c r="Z105" s="127">
        <f>IF(W$7=0,1,MATCH($AN105,'Trail-3'!$CJ$1:$CJ$128,0))</f>
        <v>1</v>
      </c>
      <c r="AA105" s="134" t="str">
        <f ca="1">IF(Y105=0,"",OFFSET('Trail-3'!$B$1,$Z105-1,0))</f>
        <v/>
      </c>
      <c r="AB105" s="135">
        <f ca="1">OFFSET('Trail-4'!$J$1,$AE105-1,0)</f>
        <v>0</v>
      </c>
      <c r="AC105" s="129">
        <f ca="1">OFFSET('Trail-4'!$K$1,$AE105-1,0)</f>
        <v>0</v>
      </c>
      <c r="AD105" s="127">
        <f ca="1">OFFSET('Trail-4'!$CK$1,$AE105-1,0)</f>
        <v>0</v>
      </c>
      <c r="AE105" s="127">
        <f>IF(AB$7=0,1,MATCH($AN105,'Trail-4'!$CJ$1:$CJ$128,0))</f>
        <v>1</v>
      </c>
      <c r="AF105" s="134" t="str">
        <f ca="1">IF(AD105=0,"",OFFSET('Trail-4'!$B$1,$AE105-1,0))</f>
        <v/>
      </c>
      <c r="AG105" s="135">
        <f ca="1">OFFSET('Trail-5'!$J$1,$AJ105-1,0)</f>
        <v>0</v>
      </c>
      <c r="AH105" s="129">
        <f ca="1">OFFSET('Trail-5'!$K$1,$AJ105-1,0)</f>
        <v>0</v>
      </c>
      <c r="AI105" s="127">
        <f ca="1">OFFSET('Trail-5'!$CK$1,$AJ105-1,0)</f>
        <v>0</v>
      </c>
      <c r="AJ105" s="127">
        <f>IF(AG$7=0,1,MATCH($AN105,'Trail-5'!$CJ$1:$CJ$128,0))</f>
        <v>1</v>
      </c>
      <c r="AK105" s="134" t="str">
        <f ca="1">IF(AI105=0,"",OFFSET('Trail-5'!$B$1,$AJ105-1,0))</f>
        <v/>
      </c>
      <c r="AL105" s="22"/>
      <c r="AN105" s="39">
        <v>97</v>
      </c>
      <c r="AO105" s="16">
        <f t="shared" ca="1" si="17"/>
        <v>0</v>
      </c>
      <c r="AP105" s="51">
        <f t="shared" ca="1" si="18"/>
        <v>0</v>
      </c>
      <c r="AQ105" s="51">
        <f t="shared" ca="1" si="18"/>
        <v>0</v>
      </c>
      <c r="AR105" s="51">
        <f t="shared" ca="1" si="18"/>
        <v>0</v>
      </c>
    </row>
    <row r="106" spans="2:44" ht="12" customHeight="1" x14ac:dyDescent="0.2">
      <c r="B106" s="126">
        <f t="shared" ca="1" si="11"/>
        <v>1</v>
      </c>
      <c r="C106" s="126" t="str">
        <f t="shared" ca="1" si="12"/>
        <v/>
      </c>
      <c r="D106" s="126" t="str">
        <f t="shared" ca="1" si="13"/>
        <v/>
      </c>
      <c r="E106" s="126" t="str">
        <f t="shared" ca="1" si="14"/>
        <v/>
      </c>
      <c r="F106" s="127" t="str">
        <f ca="1">OFFSET(prihlasky!$H$1,AN106,0)</f>
        <v/>
      </c>
      <c r="G106" s="127" t="str">
        <f ca="1">IF(OFFSET(prihlasky!$B$1,AN106,0)="","",(OFFSET(prihlasky!$B$1,AN106,0)))</f>
        <v/>
      </c>
      <c r="H106" s="127">
        <f ca="1">OFFSET(prihlasky!$I$1,AN106,0)</f>
        <v>0</v>
      </c>
      <c r="I106" s="127">
        <f ca="1">OFFSET(prihlasky!$A$1,AN106,0)</f>
        <v>0</v>
      </c>
      <c r="J106" s="126">
        <f t="shared" ca="1" si="15"/>
        <v>0</v>
      </c>
      <c r="K106" s="126">
        <f t="shared" ca="1" si="16"/>
        <v>0</v>
      </c>
      <c r="L106" s="139"/>
      <c r="M106" s="135">
        <f ca="1">OFFSET('Trail-1'!$J$1,$P106-1,0)</f>
        <v>0</v>
      </c>
      <c r="N106" s="129">
        <f ca="1">OFFSET('Trail-1'!$K$1,$P106-1,0)</f>
        <v>0</v>
      </c>
      <c r="O106" s="127">
        <f ca="1">OFFSET('Trail-1'!$CK$1,$P106-1,0)</f>
        <v>0</v>
      </c>
      <c r="P106" s="127">
        <f>IF(M$7=0,1,MATCH($AN106,'Trail-1'!$CJ$1:$CJ$128,0))</f>
        <v>106</v>
      </c>
      <c r="Q106" s="134" t="str">
        <f ca="1">IF(O106=0,"",OFFSET('Trail-1'!$B$1,$P106-1,0))</f>
        <v/>
      </c>
      <c r="R106" s="135">
        <f ca="1">OFFSET('Trail-2'!$J$1,$U106-1,0)</f>
        <v>0</v>
      </c>
      <c r="S106" s="129">
        <f ca="1">OFFSET('Trail-2'!$K$1,$U106-1,0)</f>
        <v>0</v>
      </c>
      <c r="T106" s="127">
        <f ca="1">OFFSET('Trail-2'!$CK$1,$U106-1,0)</f>
        <v>0</v>
      </c>
      <c r="U106" s="127">
        <f>IF(R$7=0,1,MATCH($AN106,'Trail-2'!$CJ$1:$CJ$128,0))</f>
        <v>1</v>
      </c>
      <c r="V106" s="134" t="str">
        <f ca="1">IF(T106=0,"",OFFSET('Trail-2'!$B$1,$U106-1,0))</f>
        <v/>
      </c>
      <c r="W106" s="135">
        <f ca="1">OFFSET('Trail-3'!$J$1,$Z106-1,0)</f>
        <v>0</v>
      </c>
      <c r="X106" s="129">
        <f ca="1">OFFSET('Trail-3'!$K$1,$Z106-1,0)</f>
        <v>0</v>
      </c>
      <c r="Y106" s="127">
        <f ca="1">OFFSET('Trail-3'!$CK$1,$Z106-1,0)</f>
        <v>0</v>
      </c>
      <c r="Z106" s="127">
        <f>IF(W$7=0,1,MATCH($AN106,'Trail-3'!$CJ$1:$CJ$128,0))</f>
        <v>1</v>
      </c>
      <c r="AA106" s="134" t="str">
        <f ca="1">IF(Y106=0,"",OFFSET('Trail-3'!$B$1,$Z106-1,0))</f>
        <v/>
      </c>
      <c r="AB106" s="135">
        <f ca="1">OFFSET('Trail-4'!$J$1,$AE106-1,0)</f>
        <v>0</v>
      </c>
      <c r="AC106" s="129">
        <f ca="1">OFFSET('Trail-4'!$K$1,$AE106-1,0)</f>
        <v>0</v>
      </c>
      <c r="AD106" s="127">
        <f ca="1">OFFSET('Trail-4'!$CK$1,$AE106-1,0)</f>
        <v>0</v>
      </c>
      <c r="AE106" s="127">
        <f>IF(AB$7=0,1,MATCH($AN106,'Trail-4'!$CJ$1:$CJ$128,0))</f>
        <v>1</v>
      </c>
      <c r="AF106" s="134" t="str">
        <f ca="1">IF(AD106=0,"",OFFSET('Trail-4'!$B$1,$AE106-1,0))</f>
        <v/>
      </c>
      <c r="AG106" s="135">
        <f ca="1">OFFSET('Trail-5'!$J$1,$AJ106-1,0)</f>
        <v>0</v>
      </c>
      <c r="AH106" s="129">
        <f ca="1">OFFSET('Trail-5'!$K$1,$AJ106-1,0)</f>
        <v>0</v>
      </c>
      <c r="AI106" s="127">
        <f ca="1">OFFSET('Trail-5'!$CK$1,$AJ106-1,0)</f>
        <v>0</v>
      </c>
      <c r="AJ106" s="127">
        <f>IF(AG$7=0,1,MATCH($AN106,'Trail-5'!$CJ$1:$CJ$128,0))</f>
        <v>1</v>
      </c>
      <c r="AK106" s="134" t="str">
        <f ca="1">IF(AI106=0,"",OFFSET('Trail-5'!$B$1,$AJ106-1,0))</f>
        <v/>
      </c>
      <c r="AL106" s="22"/>
      <c r="AN106" s="39">
        <v>98</v>
      </c>
      <c r="AO106" s="16">
        <f t="shared" ca="1" si="17"/>
        <v>0</v>
      </c>
      <c r="AP106" s="51">
        <f t="shared" ca="1" si="18"/>
        <v>0</v>
      </c>
      <c r="AQ106" s="51">
        <f t="shared" ca="1" si="18"/>
        <v>0</v>
      </c>
      <c r="AR106" s="51">
        <f t="shared" ca="1" si="18"/>
        <v>0</v>
      </c>
    </row>
    <row r="107" spans="2:44" ht="12" customHeight="1" x14ac:dyDescent="0.2">
      <c r="B107" s="126">
        <f t="shared" ca="1" si="11"/>
        <v>1</v>
      </c>
      <c r="C107" s="126" t="str">
        <f t="shared" ca="1" si="12"/>
        <v/>
      </c>
      <c r="D107" s="126" t="str">
        <f t="shared" ca="1" si="13"/>
        <v/>
      </c>
      <c r="E107" s="126" t="str">
        <f t="shared" ca="1" si="14"/>
        <v/>
      </c>
      <c r="F107" s="127" t="str">
        <f ca="1">OFFSET(prihlasky!$H$1,AN107,0)</f>
        <v/>
      </c>
      <c r="G107" s="127" t="str">
        <f ca="1">IF(OFFSET(prihlasky!$B$1,AN107,0)="","",(OFFSET(prihlasky!$B$1,AN107,0)))</f>
        <v/>
      </c>
      <c r="H107" s="127">
        <f ca="1">OFFSET(prihlasky!$I$1,AN107,0)</f>
        <v>0</v>
      </c>
      <c r="I107" s="127">
        <f ca="1">OFFSET(prihlasky!$A$1,AN107,0)</f>
        <v>0</v>
      </c>
      <c r="J107" s="126">
        <f t="shared" ca="1" si="15"/>
        <v>0</v>
      </c>
      <c r="K107" s="126">
        <f t="shared" ca="1" si="16"/>
        <v>0</v>
      </c>
      <c r="L107" s="139"/>
      <c r="M107" s="135">
        <f ca="1">OFFSET('Trail-1'!$J$1,$P107-1,0)</f>
        <v>0</v>
      </c>
      <c r="N107" s="129">
        <f ca="1">OFFSET('Trail-1'!$K$1,$P107-1,0)</f>
        <v>0</v>
      </c>
      <c r="O107" s="127">
        <f ca="1">OFFSET('Trail-1'!$CK$1,$P107-1,0)</f>
        <v>0</v>
      </c>
      <c r="P107" s="127">
        <f>IF(M$7=0,1,MATCH($AN107,'Trail-1'!$CJ$1:$CJ$128,0))</f>
        <v>107</v>
      </c>
      <c r="Q107" s="134" t="str">
        <f ca="1">IF(O107=0,"",OFFSET('Trail-1'!$B$1,$P107-1,0))</f>
        <v/>
      </c>
      <c r="R107" s="135">
        <f ca="1">OFFSET('Trail-2'!$J$1,$U107-1,0)</f>
        <v>0</v>
      </c>
      <c r="S107" s="129">
        <f ca="1">OFFSET('Trail-2'!$K$1,$U107-1,0)</f>
        <v>0</v>
      </c>
      <c r="T107" s="127">
        <f ca="1">OFFSET('Trail-2'!$CK$1,$U107-1,0)</f>
        <v>0</v>
      </c>
      <c r="U107" s="127">
        <f>IF(R$7=0,1,MATCH($AN107,'Trail-2'!$CJ$1:$CJ$128,0))</f>
        <v>1</v>
      </c>
      <c r="V107" s="134" t="str">
        <f ca="1">IF(T107=0,"",OFFSET('Trail-2'!$B$1,$U107-1,0))</f>
        <v/>
      </c>
      <c r="W107" s="135">
        <f ca="1">OFFSET('Trail-3'!$J$1,$Z107-1,0)</f>
        <v>0</v>
      </c>
      <c r="X107" s="129">
        <f ca="1">OFFSET('Trail-3'!$K$1,$Z107-1,0)</f>
        <v>0</v>
      </c>
      <c r="Y107" s="127">
        <f ca="1">OFFSET('Trail-3'!$CK$1,$Z107-1,0)</f>
        <v>0</v>
      </c>
      <c r="Z107" s="127">
        <f>IF(W$7=0,1,MATCH($AN107,'Trail-3'!$CJ$1:$CJ$128,0))</f>
        <v>1</v>
      </c>
      <c r="AA107" s="134" t="str">
        <f ca="1">IF(Y107=0,"",OFFSET('Trail-3'!$B$1,$Z107-1,0))</f>
        <v/>
      </c>
      <c r="AB107" s="135">
        <f ca="1">OFFSET('Trail-4'!$J$1,$AE107-1,0)</f>
        <v>0</v>
      </c>
      <c r="AC107" s="129">
        <f ca="1">OFFSET('Trail-4'!$K$1,$AE107-1,0)</f>
        <v>0</v>
      </c>
      <c r="AD107" s="127">
        <f ca="1">OFFSET('Trail-4'!$CK$1,$AE107-1,0)</f>
        <v>0</v>
      </c>
      <c r="AE107" s="127">
        <f>IF(AB$7=0,1,MATCH($AN107,'Trail-4'!$CJ$1:$CJ$128,0))</f>
        <v>1</v>
      </c>
      <c r="AF107" s="134" t="str">
        <f ca="1">IF(AD107=0,"",OFFSET('Trail-4'!$B$1,$AE107-1,0))</f>
        <v/>
      </c>
      <c r="AG107" s="135">
        <f ca="1">OFFSET('Trail-5'!$J$1,$AJ107-1,0)</f>
        <v>0</v>
      </c>
      <c r="AH107" s="129">
        <f ca="1">OFFSET('Trail-5'!$K$1,$AJ107-1,0)</f>
        <v>0</v>
      </c>
      <c r="AI107" s="127">
        <f ca="1">OFFSET('Trail-5'!$CK$1,$AJ107-1,0)</f>
        <v>0</v>
      </c>
      <c r="AJ107" s="127">
        <f>IF(AG$7=0,1,MATCH($AN107,'Trail-5'!$CJ$1:$CJ$128,0))</f>
        <v>1</v>
      </c>
      <c r="AK107" s="134" t="str">
        <f ca="1">IF(AI107=0,"",OFFSET('Trail-5'!$B$1,$AJ107-1,0))</f>
        <v/>
      </c>
      <c r="AL107" s="22"/>
      <c r="AN107" s="39">
        <v>99</v>
      </c>
      <c r="AO107" s="16">
        <f t="shared" ca="1" si="17"/>
        <v>0</v>
      </c>
      <c r="AP107" s="51">
        <f t="shared" ca="1" si="18"/>
        <v>0</v>
      </c>
      <c r="AQ107" s="51">
        <f t="shared" ca="1" si="18"/>
        <v>0</v>
      </c>
      <c r="AR107" s="51">
        <f t="shared" ca="1" si="18"/>
        <v>0</v>
      </c>
    </row>
    <row r="108" spans="2:44" ht="12" customHeight="1" x14ac:dyDescent="0.2">
      <c r="B108" s="126">
        <f t="shared" ca="1" si="11"/>
        <v>1</v>
      </c>
      <c r="C108" s="126" t="str">
        <f t="shared" ca="1" si="12"/>
        <v/>
      </c>
      <c r="D108" s="126" t="str">
        <f t="shared" ca="1" si="13"/>
        <v/>
      </c>
      <c r="E108" s="126" t="str">
        <f t="shared" ca="1" si="14"/>
        <v/>
      </c>
      <c r="F108" s="127" t="str">
        <f ca="1">OFFSET(prihlasky!$H$1,AN108,0)</f>
        <v/>
      </c>
      <c r="G108" s="127" t="str">
        <f ca="1">IF(OFFSET(prihlasky!$B$1,AN108,0)="","",(OFFSET(prihlasky!$B$1,AN108,0)))</f>
        <v/>
      </c>
      <c r="H108" s="127">
        <f ca="1">OFFSET(prihlasky!$I$1,AN108,0)</f>
        <v>0</v>
      </c>
      <c r="I108" s="127">
        <f ca="1">OFFSET(prihlasky!$A$1,AN108,0)</f>
        <v>0</v>
      </c>
      <c r="J108" s="126">
        <f t="shared" ca="1" si="15"/>
        <v>0</v>
      </c>
      <c r="K108" s="126">
        <f t="shared" ca="1" si="16"/>
        <v>0</v>
      </c>
      <c r="L108" s="139"/>
      <c r="M108" s="135">
        <f ca="1">OFFSET('Trail-1'!$J$1,$P108-1,0)</f>
        <v>0</v>
      </c>
      <c r="N108" s="129">
        <f ca="1">OFFSET('Trail-1'!$K$1,$P108-1,0)</f>
        <v>0</v>
      </c>
      <c r="O108" s="127">
        <f ca="1">OFFSET('Trail-1'!$CK$1,$P108-1,0)</f>
        <v>0</v>
      </c>
      <c r="P108" s="127">
        <f>IF(M$7=0,1,MATCH($AN108,'Trail-1'!$CJ$1:$CJ$128,0))</f>
        <v>108</v>
      </c>
      <c r="Q108" s="134" t="str">
        <f ca="1">IF(O108=0,"",OFFSET('Trail-1'!$B$1,$P108-1,0))</f>
        <v/>
      </c>
      <c r="R108" s="135">
        <f ca="1">OFFSET('Trail-2'!$J$1,$U108-1,0)</f>
        <v>0</v>
      </c>
      <c r="S108" s="129">
        <f ca="1">OFFSET('Trail-2'!$K$1,$U108-1,0)</f>
        <v>0</v>
      </c>
      <c r="T108" s="127">
        <f ca="1">OFFSET('Trail-2'!$CK$1,$U108-1,0)</f>
        <v>0</v>
      </c>
      <c r="U108" s="127">
        <f>IF(R$7=0,1,MATCH($AN108,'Trail-2'!$CJ$1:$CJ$128,0))</f>
        <v>1</v>
      </c>
      <c r="V108" s="134" t="str">
        <f ca="1">IF(T108=0,"",OFFSET('Trail-2'!$B$1,$U108-1,0))</f>
        <v/>
      </c>
      <c r="W108" s="135">
        <f ca="1">OFFSET('Trail-3'!$J$1,$Z108-1,0)</f>
        <v>0</v>
      </c>
      <c r="X108" s="129">
        <f ca="1">OFFSET('Trail-3'!$K$1,$Z108-1,0)</f>
        <v>0</v>
      </c>
      <c r="Y108" s="127">
        <f ca="1">OFFSET('Trail-3'!$CK$1,$Z108-1,0)</f>
        <v>0</v>
      </c>
      <c r="Z108" s="127">
        <f>IF(W$7=0,1,MATCH($AN108,'Trail-3'!$CJ$1:$CJ$128,0))</f>
        <v>1</v>
      </c>
      <c r="AA108" s="134" t="str">
        <f ca="1">IF(Y108=0,"",OFFSET('Trail-3'!$B$1,$Z108-1,0))</f>
        <v/>
      </c>
      <c r="AB108" s="135">
        <f ca="1">OFFSET('Trail-4'!$J$1,$AE108-1,0)</f>
        <v>0</v>
      </c>
      <c r="AC108" s="129">
        <f ca="1">OFFSET('Trail-4'!$K$1,$AE108-1,0)</f>
        <v>0</v>
      </c>
      <c r="AD108" s="127">
        <f ca="1">OFFSET('Trail-4'!$CK$1,$AE108-1,0)</f>
        <v>0</v>
      </c>
      <c r="AE108" s="127">
        <f>IF(AB$7=0,1,MATCH($AN108,'Trail-4'!$CJ$1:$CJ$128,0))</f>
        <v>1</v>
      </c>
      <c r="AF108" s="134" t="str">
        <f ca="1">IF(AD108=0,"",OFFSET('Trail-4'!$B$1,$AE108-1,0))</f>
        <v/>
      </c>
      <c r="AG108" s="135">
        <f ca="1">OFFSET('Trail-5'!$J$1,$AJ108-1,0)</f>
        <v>0</v>
      </c>
      <c r="AH108" s="129">
        <f ca="1">OFFSET('Trail-5'!$K$1,$AJ108-1,0)</f>
        <v>0</v>
      </c>
      <c r="AI108" s="127">
        <f ca="1">OFFSET('Trail-5'!$CK$1,$AJ108-1,0)</f>
        <v>0</v>
      </c>
      <c r="AJ108" s="127">
        <f>IF(AG$7=0,1,MATCH($AN108,'Trail-5'!$CJ$1:$CJ$128,0))</f>
        <v>1</v>
      </c>
      <c r="AK108" s="134" t="str">
        <f ca="1">IF(AI108=0,"",OFFSET('Trail-5'!$B$1,$AJ108-1,0))</f>
        <v/>
      </c>
      <c r="AL108" s="22"/>
      <c r="AN108" s="39">
        <v>100</v>
      </c>
      <c r="AO108" s="16">
        <f t="shared" ca="1" si="17"/>
        <v>0</v>
      </c>
      <c r="AP108" s="51">
        <f t="shared" ca="1" si="18"/>
        <v>0</v>
      </c>
      <c r="AQ108" s="51">
        <f t="shared" ca="1" si="18"/>
        <v>0</v>
      </c>
      <c r="AR108" s="51">
        <f t="shared" ca="1" si="18"/>
        <v>0</v>
      </c>
    </row>
    <row r="109" spans="2:44" ht="12" customHeight="1" x14ac:dyDescent="0.2">
      <c r="B109" s="126">
        <f t="shared" ca="1" si="11"/>
        <v>1</v>
      </c>
      <c r="C109" s="126" t="str">
        <f t="shared" ca="1" si="12"/>
        <v/>
      </c>
      <c r="D109" s="126" t="str">
        <f t="shared" ca="1" si="13"/>
        <v/>
      </c>
      <c r="E109" s="126" t="str">
        <f t="shared" ca="1" si="14"/>
        <v/>
      </c>
      <c r="F109" s="127" t="str">
        <f ca="1">OFFSET(prihlasky!$H$1,AN109,0)</f>
        <v/>
      </c>
      <c r="G109" s="127" t="str">
        <f ca="1">IF(OFFSET(prihlasky!$B$1,AN109,0)="","",(OFFSET(prihlasky!$B$1,AN109,0)))</f>
        <v/>
      </c>
      <c r="H109" s="127">
        <f ca="1">OFFSET(prihlasky!$I$1,AN109,0)</f>
        <v>0</v>
      </c>
      <c r="I109" s="127">
        <f ca="1">OFFSET(prihlasky!$A$1,AN109,0)</f>
        <v>0</v>
      </c>
      <c r="J109" s="126">
        <f t="shared" ca="1" si="15"/>
        <v>0</v>
      </c>
      <c r="K109" s="126">
        <f t="shared" ca="1" si="16"/>
        <v>0</v>
      </c>
      <c r="L109" s="139"/>
      <c r="M109" s="135">
        <f ca="1">OFFSET('Trail-1'!$J$1,$P109-1,0)</f>
        <v>0</v>
      </c>
      <c r="N109" s="129">
        <f ca="1">OFFSET('Trail-1'!$K$1,$P109-1,0)</f>
        <v>0</v>
      </c>
      <c r="O109" s="127">
        <f ca="1">OFFSET('Trail-1'!$CK$1,$P109-1,0)</f>
        <v>0</v>
      </c>
      <c r="P109" s="127">
        <f>IF(M$7=0,1,MATCH($AN109,'Trail-1'!$CJ$1:$CJ$128,0))</f>
        <v>109</v>
      </c>
      <c r="Q109" s="134" t="str">
        <f ca="1">IF(O109=0,"",OFFSET('Trail-1'!$B$1,$P109-1,0))</f>
        <v/>
      </c>
      <c r="R109" s="135">
        <f ca="1">OFFSET('Trail-2'!$J$1,$U109-1,0)</f>
        <v>0</v>
      </c>
      <c r="S109" s="129">
        <f ca="1">OFFSET('Trail-2'!$K$1,$U109-1,0)</f>
        <v>0</v>
      </c>
      <c r="T109" s="127">
        <f ca="1">OFFSET('Trail-2'!$CK$1,$U109-1,0)</f>
        <v>0</v>
      </c>
      <c r="U109" s="127">
        <f>IF(R$7=0,1,MATCH($AN109,'Trail-2'!$CJ$1:$CJ$128,0))</f>
        <v>1</v>
      </c>
      <c r="V109" s="134" t="str">
        <f ca="1">IF(T109=0,"",OFFSET('Trail-2'!$B$1,$U109-1,0))</f>
        <v/>
      </c>
      <c r="W109" s="135">
        <f ca="1">OFFSET('Trail-3'!$J$1,$Z109-1,0)</f>
        <v>0</v>
      </c>
      <c r="X109" s="129">
        <f ca="1">OFFSET('Trail-3'!$K$1,$Z109-1,0)</f>
        <v>0</v>
      </c>
      <c r="Y109" s="127">
        <f ca="1">OFFSET('Trail-3'!$CK$1,$Z109-1,0)</f>
        <v>0</v>
      </c>
      <c r="Z109" s="127">
        <f>IF(W$7=0,1,MATCH($AN109,'Trail-3'!$CJ$1:$CJ$128,0))</f>
        <v>1</v>
      </c>
      <c r="AA109" s="134" t="str">
        <f ca="1">IF(Y109=0,"",OFFSET('Trail-3'!$B$1,$Z109-1,0))</f>
        <v/>
      </c>
      <c r="AB109" s="135">
        <f ca="1">OFFSET('Trail-4'!$J$1,$AE109-1,0)</f>
        <v>0</v>
      </c>
      <c r="AC109" s="129">
        <f ca="1">OFFSET('Trail-4'!$K$1,$AE109-1,0)</f>
        <v>0</v>
      </c>
      <c r="AD109" s="127">
        <f ca="1">OFFSET('Trail-4'!$CK$1,$AE109-1,0)</f>
        <v>0</v>
      </c>
      <c r="AE109" s="127">
        <f>IF(AB$7=0,1,MATCH($AN109,'Trail-4'!$CJ$1:$CJ$128,0))</f>
        <v>1</v>
      </c>
      <c r="AF109" s="134" t="str">
        <f ca="1">IF(AD109=0,"",OFFSET('Trail-4'!$B$1,$AE109-1,0))</f>
        <v/>
      </c>
      <c r="AG109" s="135">
        <f ca="1">OFFSET('Trail-5'!$J$1,$AJ109-1,0)</f>
        <v>0</v>
      </c>
      <c r="AH109" s="129">
        <f ca="1">OFFSET('Trail-5'!$K$1,$AJ109-1,0)</f>
        <v>0</v>
      </c>
      <c r="AI109" s="127">
        <f ca="1">OFFSET('Trail-5'!$CK$1,$AJ109-1,0)</f>
        <v>0</v>
      </c>
      <c r="AJ109" s="127">
        <f>IF(AG$7=0,1,MATCH($AN109,'Trail-5'!$CJ$1:$CJ$128,0))</f>
        <v>1</v>
      </c>
      <c r="AK109" s="134" t="str">
        <f ca="1">IF(AI109=0,"",OFFSET('Trail-5'!$B$1,$AJ109-1,0))</f>
        <v/>
      </c>
      <c r="AL109" s="22"/>
      <c r="AN109" s="39">
        <v>101</v>
      </c>
      <c r="AO109" s="16">
        <f t="shared" ca="1" si="17"/>
        <v>0</v>
      </c>
      <c r="AP109" s="51">
        <f t="shared" ca="1" si="18"/>
        <v>0</v>
      </c>
      <c r="AQ109" s="51">
        <f t="shared" ca="1" si="18"/>
        <v>0</v>
      </c>
      <c r="AR109" s="51">
        <f t="shared" ca="1" si="18"/>
        <v>0</v>
      </c>
    </row>
    <row r="110" spans="2:44" ht="12" customHeight="1" x14ac:dyDescent="0.2">
      <c r="B110" s="126">
        <f t="shared" ca="1" si="11"/>
        <v>1</v>
      </c>
      <c r="C110" s="126" t="str">
        <f t="shared" ca="1" si="12"/>
        <v/>
      </c>
      <c r="D110" s="126" t="str">
        <f t="shared" ca="1" si="13"/>
        <v/>
      </c>
      <c r="E110" s="126" t="str">
        <f t="shared" ca="1" si="14"/>
        <v/>
      </c>
      <c r="F110" s="127" t="str">
        <f ca="1">OFFSET(prihlasky!$H$1,AN110,0)</f>
        <v/>
      </c>
      <c r="G110" s="127" t="str">
        <f ca="1">IF(OFFSET(prihlasky!$B$1,AN110,0)="","",(OFFSET(prihlasky!$B$1,AN110,0)))</f>
        <v/>
      </c>
      <c r="H110" s="127">
        <f ca="1">OFFSET(prihlasky!$I$1,AN110,0)</f>
        <v>0</v>
      </c>
      <c r="I110" s="127">
        <f ca="1">OFFSET(prihlasky!$A$1,AN110,0)</f>
        <v>0</v>
      </c>
      <c r="J110" s="126">
        <f t="shared" ca="1" si="15"/>
        <v>0</v>
      </c>
      <c r="K110" s="126">
        <f t="shared" ca="1" si="16"/>
        <v>0</v>
      </c>
      <c r="L110" s="139"/>
      <c r="M110" s="135">
        <f ca="1">OFFSET('Trail-1'!$J$1,$P110-1,0)</f>
        <v>0</v>
      </c>
      <c r="N110" s="129">
        <f ca="1">OFFSET('Trail-1'!$K$1,$P110-1,0)</f>
        <v>0</v>
      </c>
      <c r="O110" s="127">
        <f ca="1">OFFSET('Trail-1'!$CK$1,$P110-1,0)</f>
        <v>0</v>
      </c>
      <c r="P110" s="127">
        <f>IF(M$7=0,1,MATCH($AN110,'Trail-1'!$CJ$1:$CJ$128,0))</f>
        <v>110</v>
      </c>
      <c r="Q110" s="134" t="str">
        <f ca="1">IF(O110=0,"",OFFSET('Trail-1'!$B$1,$P110-1,0))</f>
        <v/>
      </c>
      <c r="R110" s="135">
        <f ca="1">OFFSET('Trail-2'!$J$1,$U110-1,0)</f>
        <v>0</v>
      </c>
      <c r="S110" s="129">
        <f ca="1">OFFSET('Trail-2'!$K$1,$U110-1,0)</f>
        <v>0</v>
      </c>
      <c r="T110" s="127">
        <f ca="1">OFFSET('Trail-2'!$CK$1,$U110-1,0)</f>
        <v>0</v>
      </c>
      <c r="U110" s="127">
        <f>IF(R$7=0,1,MATCH($AN110,'Trail-2'!$CJ$1:$CJ$128,0))</f>
        <v>1</v>
      </c>
      <c r="V110" s="134" t="str">
        <f ca="1">IF(T110=0,"",OFFSET('Trail-2'!$B$1,$U110-1,0))</f>
        <v/>
      </c>
      <c r="W110" s="135">
        <f ca="1">OFFSET('Trail-3'!$J$1,$Z110-1,0)</f>
        <v>0</v>
      </c>
      <c r="X110" s="129">
        <f ca="1">OFFSET('Trail-3'!$K$1,$Z110-1,0)</f>
        <v>0</v>
      </c>
      <c r="Y110" s="127">
        <f ca="1">OFFSET('Trail-3'!$CK$1,$Z110-1,0)</f>
        <v>0</v>
      </c>
      <c r="Z110" s="127">
        <f>IF(W$7=0,1,MATCH($AN110,'Trail-3'!$CJ$1:$CJ$128,0))</f>
        <v>1</v>
      </c>
      <c r="AA110" s="134" t="str">
        <f ca="1">IF(Y110=0,"",OFFSET('Trail-3'!$B$1,$Z110-1,0))</f>
        <v/>
      </c>
      <c r="AB110" s="135">
        <f ca="1">OFFSET('Trail-4'!$J$1,$AE110-1,0)</f>
        <v>0</v>
      </c>
      <c r="AC110" s="129">
        <f ca="1">OFFSET('Trail-4'!$K$1,$AE110-1,0)</f>
        <v>0</v>
      </c>
      <c r="AD110" s="127">
        <f ca="1">OFFSET('Trail-4'!$CK$1,$AE110-1,0)</f>
        <v>0</v>
      </c>
      <c r="AE110" s="127">
        <f>IF(AB$7=0,1,MATCH($AN110,'Trail-4'!$CJ$1:$CJ$128,0))</f>
        <v>1</v>
      </c>
      <c r="AF110" s="134" t="str">
        <f ca="1">IF(AD110=0,"",OFFSET('Trail-4'!$B$1,$AE110-1,0))</f>
        <v/>
      </c>
      <c r="AG110" s="135">
        <f ca="1">OFFSET('Trail-5'!$J$1,$AJ110-1,0)</f>
        <v>0</v>
      </c>
      <c r="AH110" s="129">
        <f ca="1">OFFSET('Trail-5'!$K$1,$AJ110-1,0)</f>
        <v>0</v>
      </c>
      <c r="AI110" s="127">
        <f ca="1">OFFSET('Trail-5'!$CK$1,$AJ110-1,0)</f>
        <v>0</v>
      </c>
      <c r="AJ110" s="127">
        <f>IF(AG$7=0,1,MATCH($AN110,'Trail-5'!$CJ$1:$CJ$128,0))</f>
        <v>1</v>
      </c>
      <c r="AK110" s="134" t="str">
        <f ca="1">IF(AI110=0,"",OFFSET('Trail-5'!$B$1,$AJ110-1,0))</f>
        <v/>
      </c>
      <c r="AL110" s="22"/>
      <c r="AN110" s="39">
        <v>102</v>
      </c>
      <c r="AO110" s="16">
        <f t="shared" ca="1" si="17"/>
        <v>0</v>
      </c>
      <c r="AP110" s="51">
        <f t="shared" ca="1" si="18"/>
        <v>0</v>
      </c>
      <c r="AQ110" s="51">
        <f t="shared" ca="1" si="18"/>
        <v>0</v>
      </c>
      <c r="AR110" s="51">
        <f t="shared" ca="1" si="18"/>
        <v>0</v>
      </c>
    </row>
    <row r="111" spans="2:44" ht="12" customHeight="1" x14ac:dyDescent="0.2">
      <c r="B111" s="126">
        <f t="shared" ca="1" si="11"/>
        <v>1</v>
      </c>
      <c r="C111" s="126" t="str">
        <f t="shared" ca="1" si="12"/>
        <v/>
      </c>
      <c r="D111" s="126" t="str">
        <f t="shared" ca="1" si="13"/>
        <v/>
      </c>
      <c r="E111" s="126" t="str">
        <f t="shared" ca="1" si="14"/>
        <v/>
      </c>
      <c r="F111" s="127" t="str">
        <f ca="1">OFFSET(prihlasky!$H$1,AN111,0)</f>
        <v/>
      </c>
      <c r="G111" s="127" t="str">
        <f ca="1">IF(OFFSET(prihlasky!$B$1,AN111,0)="","",(OFFSET(prihlasky!$B$1,AN111,0)))</f>
        <v/>
      </c>
      <c r="H111" s="127">
        <f ca="1">OFFSET(prihlasky!$I$1,AN111,0)</f>
        <v>0</v>
      </c>
      <c r="I111" s="127">
        <f ca="1">OFFSET(prihlasky!$A$1,AN111,0)</f>
        <v>0</v>
      </c>
      <c r="J111" s="126">
        <f t="shared" ca="1" si="15"/>
        <v>0</v>
      </c>
      <c r="K111" s="126">
        <f t="shared" ca="1" si="16"/>
        <v>0</v>
      </c>
      <c r="L111" s="139"/>
      <c r="M111" s="135">
        <f ca="1">OFFSET('Trail-1'!$J$1,$P111-1,0)</f>
        <v>0</v>
      </c>
      <c r="N111" s="129">
        <f ca="1">OFFSET('Trail-1'!$K$1,$P111-1,0)</f>
        <v>0</v>
      </c>
      <c r="O111" s="127">
        <f ca="1">OFFSET('Trail-1'!$CK$1,$P111-1,0)</f>
        <v>0</v>
      </c>
      <c r="P111" s="127">
        <f>IF(M$7=0,1,MATCH($AN111,'Trail-1'!$CJ$1:$CJ$128,0))</f>
        <v>111</v>
      </c>
      <c r="Q111" s="134" t="str">
        <f ca="1">IF(O111=0,"",OFFSET('Trail-1'!$B$1,$P111-1,0))</f>
        <v/>
      </c>
      <c r="R111" s="135">
        <f ca="1">OFFSET('Trail-2'!$J$1,$U111-1,0)</f>
        <v>0</v>
      </c>
      <c r="S111" s="129">
        <f ca="1">OFFSET('Trail-2'!$K$1,$U111-1,0)</f>
        <v>0</v>
      </c>
      <c r="T111" s="127">
        <f ca="1">OFFSET('Trail-2'!$CK$1,$U111-1,0)</f>
        <v>0</v>
      </c>
      <c r="U111" s="127">
        <f>IF(R$7=0,1,MATCH($AN111,'Trail-2'!$CJ$1:$CJ$128,0))</f>
        <v>1</v>
      </c>
      <c r="V111" s="134" t="str">
        <f ca="1">IF(T111=0,"",OFFSET('Trail-2'!$B$1,$U111-1,0))</f>
        <v/>
      </c>
      <c r="W111" s="135">
        <f ca="1">OFFSET('Trail-3'!$J$1,$Z111-1,0)</f>
        <v>0</v>
      </c>
      <c r="X111" s="129">
        <f ca="1">OFFSET('Trail-3'!$K$1,$Z111-1,0)</f>
        <v>0</v>
      </c>
      <c r="Y111" s="127">
        <f ca="1">OFFSET('Trail-3'!$CK$1,$Z111-1,0)</f>
        <v>0</v>
      </c>
      <c r="Z111" s="127">
        <f>IF(W$7=0,1,MATCH($AN111,'Trail-3'!$CJ$1:$CJ$128,0))</f>
        <v>1</v>
      </c>
      <c r="AA111" s="134" t="str">
        <f ca="1">IF(Y111=0,"",OFFSET('Trail-3'!$B$1,$Z111-1,0))</f>
        <v/>
      </c>
      <c r="AB111" s="135">
        <f ca="1">OFFSET('Trail-4'!$J$1,$AE111-1,0)</f>
        <v>0</v>
      </c>
      <c r="AC111" s="129">
        <f ca="1">OFFSET('Trail-4'!$K$1,$AE111-1,0)</f>
        <v>0</v>
      </c>
      <c r="AD111" s="127">
        <f ca="1">OFFSET('Trail-4'!$CK$1,$AE111-1,0)</f>
        <v>0</v>
      </c>
      <c r="AE111" s="127">
        <f>IF(AB$7=0,1,MATCH($AN111,'Trail-4'!$CJ$1:$CJ$128,0))</f>
        <v>1</v>
      </c>
      <c r="AF111" s="134" t="str">
        <f ca="1">IF(AD111=0,"",OFFSET('Trail-4'!$B$1,$AE111-1,0))</f>
        <v/>
      </c>
      <c r="AG111" s="135">
        <f ca="1">OFFSET('Trail-5'!$J$1,$AJ111-1,0)</f>
        <v>0</v>
      </c>
      <c r="AH111" s="129">
        <f ca="1">OFFSET('Trail-5'!$K$1,$AJ111-1,0)</f>
        <v>0</v>
      </c>
      <c r="AI111" s="127">
        <f ca="1">OFFSET('Trail-5'!$CK$1,$AJ111-1,0)</f>
        <v>0</v>
      </c>
      <c r="AJ111" s="127">
        <f>IF(AG$7=0,1,MATCH($AN111,'Trail-5'!$CJ$1:$CJ$128,0))</f>
        <v>1</v>
      </c>
      <c r="AK111" s="134" t="str">
        <f ca="1">IF(AI111=0,"",OFFSET('Trail-5'!$B$1,$AJ111-1,0))</f>
        <v/>
      </c>
      <c r="AL111" s="22"/>
      <c r="AN111" s="39">
        <v>103</v>
      </c>
      <c r="AO111" s="16">
        <f t="shared" ca="1" si="17"/>
        <v>0</v>
      </c>
      <c r="AP111" s="51">
        <f t="shared" ca="1" si="18"/>
        <v>0</v>
      </c>
      <c r="AQ111" s="51">
        <f t="shared" ca="1" si="18"/>
        <v>0</v>
      </c>
      <c r="AR111" s="51">
        <f t="shared" ca="1" si="18"/>
        <v>0</v>
      </c>
    </row>
    <row r="112" spans="2:44" ht="12" customHeight="1" x14ac:dyDescent="0.2">
      <c r="B112" s="126">
        <f t="shared" ca="1" si="11"/>
        <v>1</v>
      </c>
      <c r="C112" s="126" t="str">
        <f t="shared" ca="1" si="12"/>
        <v/>
      </c>
      <c r="D112" s="126" t="str">
        <f t="shared" ca="1" si="13"/>
        <v/>
      </c>
      <c r="E112" s="126" t="str">
        <f t="shared" ca="1" si="14"/>
        <v/>
      </c>
      <c r="F112" s="127" t="str">
        <f ca="1">OFFSET(prihlasky!$H$1,AN112,0)</f>
        <v/>
      </c>
      <c r="G112" s="127" t="str">
        <f ca="1">IF(OFFSET(prihlasky!$B$1,AN112,0)="","",(OFFSET(prihlasky!$B$1,AN112,0)))</f>
        <v/>
      </c>
      <c r="H112" s="127">
        <f ca="1">OFFSET(prihlasky!$I$1,AN112,0)</f>
        <v>0</v>
      </c>
      <c r="I112" s="127">
        <f ca="1">OFFSET(prihlasky!$A$1,AN112,0)</f>
        <v>0</v>
      </c>
      <c r="J112" s="126">
        <f t="shared" ca="1" si="15"/>
        <v>0</v>
      </c>
      <c r="K112" s="126">
        <f t="shared" ca="1" si="16"/>
        <v>0</v>
      </c>
      <c r="L112" s="139"/>
      <c r="M112" s="135">
        <f ca="1">OFFSET('Trail-1'!$J$1,$P112-1,0)</f>
        <v>0</v>
      </c>
      <c r="N112" s="129">
        <f ca="1">OFFSET('Trail-1'!$K$1,$P112-1,0)</f>
        <v>0</v>
      </c>
      <c r="O112" s="127">
        <f ca="1">OFFSET('Trail-1'!$CK$1,$P112-1,0)</f>
        <v>0</v>
      </c>
      <c r="P112" s="127">
        <f>IF(M$7=0,1,MATCH($AN112,'Trail-1'!$CJ$1:$CJ$128,0))</f>
        <v>112</v>
      </c>
      <c r="Q112" s="134" t="str">
        <f ca="1">IF(O112=0,"",OFFSET('Trail-1'!$B$1,$P112-1,0))</f>
        <v/>
      </c>
      <c r="R112" s="135">
        <f ca="1">OFFSET('Trail-2'!$J$1,$U112-1,0)</f>
        <v>0</v>
      </c>
      <c r="S112" s="129">
        <f ca="1">OFFSET('Trail-2'!$K$1,$U112-1,0)</f>
        <v>0</v>
      </c>
      <c r="T112" s="127">
        <f ca="1">OFFSET('Trail-2'!$CK$1,$U112-1,0)</f>
        <v>0</v>
      </c>
      <c r="U112" s="127">
        <f>IF(R$7=0,1,MATCH($AN112,'Trail-2'!$CJ$1:$CJ$128,0))</f>
        <v>1</v>
      </c>
      <c r="V112" s="134" t="str">
        <f ca="1">IF(T112=0,"",OFFSET('Trail-2'!$B$1,$U112-1,0))</f>
        <v/>
      </c>
      <c r="W112" s="135">
        <f ca="1">OFFSET('Trail-3'!$J$1,$Z112-1,0)</f>
        <v>0</v>
      </c>
      <c r="X112" s="129">
        <f ca="1">OFFSET('Trail-3'!$K$1,$Z112-1,0)</f>
        <v>0</v>
      </c>
      <c r="Y112" s="127">
        <f ca="1">OFFSET('Trail-3'!$CK$1,$Z112-1,0)</f>
        <v>0</v>
      </c>
      <c r="Z112" s="127">
        <f>IF(W$7=0,1,MATCH($AN112,'Trail-3'!$CJ$1:$CJ$128,0))</f>
        <v>1</v>
      </c>
      <c r="AA112" s="134" t="str">
        <f ca="1">IF(Y112=0,"",OFFSET('Trail-3'!$B$1,$Z112-1,0))</f>
        <v/>
      </c>
      <c r="AB112" s="135">
        <f ca="1">OFFSET('Trail-4'!$J$1,$AE112-1,0)</f>
        <v>0</v>
      </c>
      <c r="AC112" s="129">
        <f ca="1">OFFSET('Trail-4'!$K$1,$AE112-1,0)</f>
        <v>0</v>
      </c>
      <c r="AD112" s="127">
        <f ca="1">OFFSET('Trail-4'!$CK$1,$AE112-1,0)</f>
        <v>0</v>
      </c>
      <c r="AE112" s="127">
        <f>IF(AB$7=0,1,MATCH($AN112,'Trail-4'!$CJ$1:$CJ$128,0))</f>
        <v>1</v>
      </c>
      <c r="AF112" s="134" t="str">
        <f ca="1">IF(AD112=0,"",OFFSET('Trail-4'!$B$1,$AE112-1,0))</f>
        <v/>
      </c>
      <c r="AG112" s="135">
        <f ca="1">OFFSET('Trail-5'!$J$1,$AJ112-1,0)</f>
        <v>0</v>
      </c>
      <c r="AH112" s="129">
        <f ca="1">OFFSET('Trail-5'!$K$1,$AJ112-1,0)</f>
        <v>0</v>
      </c>
      <c r="AI112" s="127">
        <f ca="1">OFFSET('Trail-5'!$CK$1,$AJ112-1,0)</f>
        <v>0</v>
      </c>
      <c r="AJ112" s="127">
        <f>IF(AG$7=0,1,MATCH($AN112,'Trail-5'!$CJ$1:$CJ$128,0))</f>
        <v>1</v>
      </c>
      <c r="AK112" s="134" t="str">
        <f ca="1">IF(AI112=0,"",OFFSET('Trail-5'!$B$1,$AJ112-1,0))</f>
        <v/>
      </c>
      <c r="AL112" s="22"/>
      <c r="AN112" s="39">
        <v>104</v>
      </c>
      <c r="AO112" s="16">
        <f t="shared" ca="1" si="17"/>
        <v>0</v>
      </c>
      <c r="AP112" s="51">
        <f t="shared" ca="1" si="18"/>
        <v>0</v>
      </c>
      <c r="AQ112" s="51">
        <f t="shared" ca="1" si="18"/>
        <v>0</v>
      </c>
      <c r="AR112" s="51">
        <f t="shared" ca="1" si="18"/>
        <v>0</v>
      </c>
    </row>
    <row r="113" spans="2:44" ht="12" customHeight="1" x14ac:dyDescent="0.2">
      <c r="B113" s="126">
        <f t="shared" ca="1" si="11"/>
        <v>1</v>
      </c>
      <c r="C113" s="126" t="str">
        <f t="shared" ca="1" si="12"/>
        <v/>
      </c>
      <c r="D113" s="126" t="str">
        <f t="shared" ca="1" si="13"/>
        <v/>
      </c>
      <c r="E113" s="126" t="str">
        <f t="shared" ca="1" si="14"/>
        <v/>
      </c>
      <c r="F113" s="127" t="str">
        <f ca="1">OFFSET(prihlasky!$H$1,AN113,0)</f>
        <v/>
      </c>
      <c r="G113" s="127" t="str">
        <f ca="1">IF(OFFSET(prihlasky!$B$1,AN113,0)="","",(OFFSET(prihlasky!$B$1,AN113,0)))</f>
        <v/>
      </c>
      <c r="H113" s="127">
        <f ca="1">OFFSET(prihlasky!$I$1,AN113,0)</f>
        <v>0</v>
      </c>
      <c r="I113" s="127">
        <f ca="1">OFFSET(prihlasky!$A$1,AN113,0)</f>
        <v>0</v>
      </c>
      <c r="J113" s="126">
        <f t="shared" ca="1" si="15"/>
        <v>0</v>
      </c>
      <c r="K113" s="126">
        <f t="shared" ca="1" si="16"/>
        <v>0</v>
      </c>
      <c r="L113" s="139"/>
      <c r="M113" s="135">
        <f ca="1">OFFSET('Trail-1'!$J$1,$P113-1,0)</f>
        <v>0</v>
      </c>
      <c r="N113" s="129">
        <f ca="1">OFFSET('Trail-1'!$K$1,$P113-1,0)</f>
        <v>0</v>
      </c>
      <c r="O113" s="127">
        <f ca="1">OFFSET('Trail-1'!$CK$1,$P113-1,0)</f>
        <v>0</v>
      </c>
      <c r="P113" s="127">
        <f>IF(M$7=0,1,MATCH($AN113,'Trail-1'!$CJ$1:$CJ$128,0))</f>
        <v>113</v>
      </c>
      <c r="Q113" s="134" t="str">
        <f ca="1">IF(O113=0,"",OFFSET('Trail-1'!$B$1,$P113-1,0))</f>
        <v/>
      </c>
      <c r="R113" s="135">
        <f ca="1">OFFSET('Trail-2'!$J$1,$U113-1,0)</f>
        <v>0</v>
      </c>
      <c r="S113" s="129">
        <f ca="1">OFFSET('Trail-2'!$K$1,$U113-1,0)</f>
        <v>0</v>
      </c>
      <c r="T113" s="127">
        <f ca="1">OFFSET('Trail-2'!$CK$1,$U113-1,0)</f>
        <v>0</v>
      </c>
      <c r="U113" s="127">
        <f>IF(R$7=0,1,MATCH($AN113,'Trail-2'!$CJ$1:$CJ$128,0))</f>
        <v>1</v>
      </c>
      <c r="V113" s="134" t="str">
        <f ca="1">IF(T113=0,"",OFFSET('Trail-2'!$B$1,$U113-1,0))</f>
        <v/>
      </c>
      <c r="W113" s="135">
        <f ca="1">OFFSET('Trail-3'!$J$1,$Z113-1,0)</f>
        <v>0</v>
      </c>
      <c r="X113" s="129">
        <f ca="1">OFFSET('Trail-3'!$K$1,$Z113-1,0)</f>
        <v>0</v>
      </c>
      <c r="Y113" s="127">
        <f ca="1">OFFSET('Trail-3'!$CK$1,$Z113-1,0)</f>
        <v>0</v>
      </c>
      <c r="Z113" s="127">
        <f>IF(W$7=0,1,MATCH($AN113,'Trail-3'!$CJ$1:$CJ$128,0))</f>
        <v>1</v>
      </c>
      <c r="AA113" s="134" t="str">
        <f ca="1">IF(Y113=0,"",OFFSET('Trail-3'!$B$1,$Z113-1,0))</f>
        <v/>
      </c>
      <c r="AB113" s="135">
        <f ca="1">OFFSET('Trail-4'!$J$1,$AE113-1,0)</f>
        <v>0</v>
      </c>
      <c r="AC113" s="129">
        <f ca="1">OFFSET('Trail-4'!$K$1,$AE113-1,0)</f>
        <v>0</v>
      </c>
      <c r="AD113" s="127">
        <f ca="1">OFFSET('Trail-4'!$CK$1,$AE113-1,0)</f>
        <v>0</v>
      </c>
      <c r="AE113" s="127">
        <f>IF(AB$7=0,1,MATCH($AN113,'Trail-4'!$CJ$1:$CJ$128,0))</f>
        <v>1</v>
      </c>
      <c r="AF113" s="134" t="str">
        <f ca="1">IF(AD113=0,"",OFFSET('Trail-4'!$B$1,$AE113-1,0))</f>
        <v/>
      </c>
      <c r="AG113" s="135">
        <f ca="1">OFFSET('Trail-5'!$J$1,$AJ113-1,0)</f>
        <v>0</v>
      </c>
      <c r="AH113" s="129">
        <f ca="1">OFFSET('Trail-5'!$K$1,$AJ113-1,0)</f>
        <v>0</v>
      </c>
      <c r="AI113" s="127">
        <f ca="1">OFFSET('Trail-5'!$CK$1,$AJ113-1,0)</f>
        <v>0</v>
      </c>
      <c r="AJ113" s="127">
        <f>IF(AG$7=0,1,MATCH($AN113,'Trail-5'!$CJ$1:$CJ$128,0))</f>
        <v>1</v>
      </c>
      <c r="AK113" s="134" t="str">
        <f ca="1">IF(AI113=0,"",OFFSET('Trail-5'!$B$1,$AJ113-1,0))</f>
        <v/>
      </c>
      <c r="AL113" s="22"/>
      <c r="AN113" s="39">
        <v>105</v>
      </c>
      <c r="AO113" s="16">
        <f t="shared" ca="1" si="17"/>
        <v>0</v>
      </c>
      <c r="AP113" s="51">
        <f t="shared" ca="1" si="18"/>
        <v>0</v>
      </c>
      <c r="AQ113" s="51">
        <f t="shared" ca="1" si="18"/>
        <v>0</v>
      </c>
      <c r="AR113" s="51">
        <f t="shared" ca="1" si="18"/>
        <v>0</v>
      </c>
    </row>
    <row r="114" spans="2:44" ht="12" customHeight="1" x14ac:dyDescent="0.2">
      <c r="B114" s="126">
        <f t="shared" ca="1" si="11"/>
        <v>1</v>
      </c>
      <c r="C114" s="126" t="str">
        <f t="shared" ca="1" si="12"/>
        <v/>
      </c>
      <c r="D114" s="126" t="str">
        <f t="shared" ca="1" si="13"/>
        <v/>
      </c>
      <c r="E114" s="126" t="str">
        <f t="shared" ca="1" si="14"/>
        <v/>
      </c>
      <c r="F114" s="127" t="str">
        <f ca="1">OFFSET(prihlasky!$H$1,AN114,0)</f>
        <v/>
      </c>
      <c r="G114" s="127" t="str">
        <f ca="1">IF(OFFSET(prihlasky!$B$1,AN114,0)="","",(OFFSET(prihlasky!$B$1,AN114,0)))</f>
        <v/>
      </c>
      <c r="H114" s="127">
        <f ca="1">OFFSET(prihlasky!$I$1,AN114,0)</f>
        <v>0</v>
      </c>
      <c r="I114" s="127">
        <f ca="1">OFFSET(prihlasky!$A$1,AN114,0)</f>
        <v>0</v>
      </c>
      <c r="J114" s="126">
        <f t="shared" ca="1" si="15"/>
        <v>0</v>
      </c>
      <c r="K114" s="126">
        <f t="shared" ca="1" si="16"/>
        <v>0</v>
      </c>
      <c r="L114" s="139"/>
      <c r="M114" s="135">
        <f ca="1">OFFSET('Trail-1'!$J$1,$P114-1,0)</f>
        <v>0</v>
      </c>
      <c r="N114" s="129">
        <f ca="1">OFFSET('Trail-1'!$K$1,$P114-1,0)</f>
        <v>0</v>
      </c>
      <c r="O114" s="127">
        <f ca="1">OFFSET('Trail-1'!$CK$1,$P114-1,0)</f>
        <v>0</v>
      </c>
      <c r="P114" s="127">
        <f>IF(M$7=0,1,MATCH($AN114,'Trail-1'!$CJ$1:$CJ$128,0))</f>
        <v>114</v>
      </c>
      <c r="Q114" s="134" t="str">
        <f ca="1">IF(O114=0,"",OFFSET('Trail-1'!$B$1,$P114-1,0))</f>
        <v/>
      </c>
      <c r="R114" s="135">
        <f ca="1">OFFSET('Trail-2'!$J$1,$U114-1,0)</f>
        <v>0</v>
      </c>
      <c r="S114" s="129">
        <f ca="1">OFFSET('Trail-2'!$K$1,$U114-1,0)</f>
        <v>0</v>
      </c>
      <c r="T114" s="127">
        <f ca="1">OFFSET('Trail-2'!$CK$1,$U114-1,0)</f>
        <v>0</v>
      </c>
      <c r="U114" s="127">
        <f>IF(R$7=0,1,MATCH($AN114,'Trail-2'!$CJ$1:$CJ$128,0))</f>
        <v>1</v>
      </c>
      <c r="V114" s="134" t="str">
        <f ca="1">IF(T114=0,"",OFFSET('Trail-2'!$B$1,$U114-1,0))</f>
        <v/>
      </c>
      <c r="W114" s="135">
        <f ca="1">OFFSET('Trail-3'!$J$1,$Z114-1,0)</f>
        <v>0</v>
      </c>
      <c r="X114" s="129">
        <f ca="1">OFFSET('Trail-3'!$K$1,$Z114-1,0)</f>
        <v>0</v>
      </c>
      <c r="Y114" s="127">
        <f ca="1">OFFSET('Trail-3'!$CK$1,$Z114-1,0)</f>
        <v>0</v>
      </c>
      <c r="Z114" s="127">
        <f>IF(W$7=0,1,MATCH($AN114,'Trail-3'!$CJ$1:$CJ$128,0))</f>
        <v>1</v>
      </c>
      <c r="AA114" s="134" t="str">
        <f ca="1">IF(Y114=0,"",OFFSET('Trail-3'!$B$1,$Z114-1,0))</f>
        <v/>
      </c>
      <c r="AB114" s="135">
        <f ca="1">OFFSET('Trail-4'!$J$1,$AE114-1,0)</f>
        <v>0</v>
      </c>
      <c r="AC114" s="129">
        <f ca="1">OFFSET('Trail-4'!$K$1,$AE114-1,0)</f>
        <v>0</v>
      </c>
      <c r="AD114" s="127">
        <f ca="1">OFFSET('Trail-4'!$CK$1,$AE114-1,0)</f>
        <v>0</v>
      </c>
      <c r="AE114" s="127">
        <f>IF(AB$7=0,1,MATCH($AN114,'Trail-4'!$CJ$1:$CJ$128,0))</f>
        <v>1</v>
      </c>
      <c r="AF114" s="134" t="str">
        <f ca="1">IF(AD114=0,"",OFFSET('Trail-4'!$B$1,$AE114-1,0))</f>
        <v/>
      </c>
      <c r="AG114" s="135">
        <f ca="1">OFFSET('Trail-5'!$J$1,$AJ114-1,0)</f>
        <v>0</v>
      </c>
      <c r="AH114" s="129">
        <f ca="1">OFFSET('Trail-5'!$K$1,$AJ114-1,0)</f>
        <v>0</v>
      </c>
      <c r="AI114" s="127">
        <f ca="1">OFFSET('Trail-5'!$CK$1,$AJ114-1,0)</f>
        <v>0</v>
      </c>
      <c r="AJ114" s="127">
        <f>IF(AG$7=0,1,MATCH($AN114,'Trail-5'!$CJ$1:$CJ$128,0))</f>
        <v>1</v>
      </c>
      <c r="AK114" s="134" t="str">
        <f ca="1">IF(AI114=0,"",OFFSET('Trail-5'!$B$1,$AJ114-1,0))</f>
        <v/>
      </c>
      <c r="AL114" s="22"/>
      <c r="AN114" s="39">
        <v>106</v>
      </c>
      <c r="AO114" s="16">
        <f t="shared" ca="1" si="17"/>
        <v>0</v>
      </c>
      <c r="AP114" s="51">
        <f t="shared" ca="1" si="18"/>
        <v>0</v>
      </c>
      <c r="AQ114" s="51">
        <f t="shared" ca="1" si="18"/>
        <v>0</v>
      </c>
      <c r="AR114" s="51">
        <f t="shared" ca="1" si="18"/>
        <v>0</v>
      </c>
    </row>
    <row r="115" spans="2:44" ht="12" customHeight="1" x14ac:dyDescent="0.2">
      <c r="B115" s="126">
        <f t="shared" ca="1" si="11"/>
        <v>1</v>
      </c>
      <c r="C115" s="126" t="str">
        <f t="shared" ca="1" si="12"/>
        <v/>
      </c>
      <c r="D115" s="126" t="str">
        <f t="shared" ca="1" si="13"/>
        <v/>
      </c>
      <c r="E115" s="126" t="str">
        <f t="shared" ca="1" si="14"/>
        <v/>
      </c>
      <c r="F115" s="127" t="str">
        <f ca="1">OFFSET(prihlasky!$H$1,AN115,0)</f>
        <v/>
      </c>
      <c r="G115" s="127" t="str">
        <f ca="1">IF(OFFSET(prihlasky!$B$1,AN115,0)="","",(OFFSET(prihlasky!$B$1,AN115,0)))</f>
        <v/>
      </c>
      <c r="H115" s="127">
        <f ca="1">OFFSET(prihlasky!$I$1,AN115,0)</f>
        <v>0</v>
      </c>
      <c r="I115" s="127">
        <f ca="1">OFFSET(prihlasky!$A$1,AN115,0)</f>
        <v>0</v>
      </c>
      <c r="J115" s="126">
        <f t="shared" ca="1" si="15"/>
        <v>0</v>
      </c>
      <c r="K115" s="126">
        <f t="shared" ca="1" si="16"/>
        <v>0</v>
      </c>
      <c r="L115" s="139"/>
      <c r="M115" s="135">
        <f ca="1">OFFSET('Trail-1'!$J$1,$P115-1,0)</f>
        <v>0</v>
      </c>
      <c r="N115" s="129">
        <f ca="1">OFFSET('Trail-1'!$K$1,$P115-1,0)</f>
        <v>0</v>
      </c>
      <c r="O115" s="127">
        <f ca="1">OFFSET('Trail-1'!$CK$1,$P115-1,0)</f>
        <v>0</v>
      </c>
      <c r="P115" s="127">
        <f>IF(M$7=0,1,MATCH($AN115,'Trail-1'!$CJ$1:$CJ$128,0))</f>
        <v>115</v>
      </c>
      <c r="Q115" s="134" t="str">
        <f ca="1">IF(O115=0,"",OFFSET('Trail-1'!$B$1,$P115-1,0))</f>
        <v/>
      </c>
      <c r="R115" s="135">
        <f ca="1">OFFSET('Trail-2'!$J$1,$U115-1,0)</f>
        <v>0</v>
      </c>
      <c r="S115" s="129">
        <f ca="1">OFFSET('Trail-2'!$K$1,$U115-1,0)</f>
        <v>0</v>
      </c>
      <c r="T115" s="127">
        <f ca="1">OFFSET('Trail-2'!$CK$1,$U115-1,0)</f>
        <v>0</v>
      </c>
      <c r="U115" s="127">
        <f>IF(R$7=0,1,MATCH($AN115,'Trail-2'!$CJ$1:$CJ$128,0))</f>
        <v>1</v>
      </c>
      <c r="V115" s="134" t="str">
        <f ca="1">IF(T115=0,"",OFFSET('Trail-2'!$B$1,$U115-1,0))</f>
        <v/>
      </c>
      <c r="W115" s="135">
        <f ca="1">OFFSET('Trail-3'!$J$1,$Z115-1,0)</f>
        <v>0</v>
      </c>
      <c r="X115" s="129">
        <f ca="1">OFFSET('Trail-3'!$K$1,$Z115-1,0)</f>
        <v>0</v>
      </c>
      <c r="Y115" s="127">
        <f ca="1">OFFSET('Trail-3'!$CK$1,$Z115-1,0)</f>
        <v>0</v>
      </c>
      <c r="Z115" s="127">
        <f>IF(W$7=0,1,MATCH($AN115,'Trail-3'!$CJ$1:$CJ$128,0))</f>
        <v>1</v>
      </c>
      <c r="AA115" s="134" t="str">
        <f ca="1">IF(Y115=0,"",OFFSET('Trail-3'!$B$1,$Z115-1,0))</f>
        <v/>
      </c>
      <c r="AB115" s="135">
        <f ca="1">OFFSET('Trail-4'!$J$1,$AE115-1,0)</f>
        <v>0</v>
      </c>
      <c r="AC115" s="129">
        <f ca="1">OFFSET('Trail-4'!$K$1,$AE115-1,0)</f>
        <v>0</v>
      </c>
      <c r="AD115" s="127">
        <f ca="1">OFFSET('Trail-4'!$CK$1,$AE115-1,0)</f>
        <v>0</v>
      </c>
      <c r="AE115" s="127">
        <f>IF(AB$7=0,1,MATCH($AN115,'Trail-4'!$CJ$1:$CJ$128,0))</f>
        <v>1</v>
      </c>
      <c r="AF115" s="134" t="str">
        <f ca="1">IF(AD115=0,"",OFFSET('Trail-4'!$B$1,$AE115-1,0))</f>
        <v/>
      </c>
      <c r="AG115" s="135">
        <f ca="1">OFFSET('Trail-5'!$J$1,$AJ115-1,0)</f>
        <v>0</v>
      </c>
      <c r="AH115" s="129">
        <f ca="1">OFFSET('Trail-5'!$K$1,$AJ115-1,0)</f>
        <v>0</v>
      </c>
      <c r="AI115" s="127">
        <f ca="1">OFFSET('Trail-5'!$CK$1,$AJ115-1,0)</f>
        <v>0</v>
      </c>
      <c r="AJ115" s="127">
        <f>IF(AG$7=0,1,MATCH($AN115,'Trail-5'!$CJ$1:$CJ$128,0))</f>
        <v>1</v>
      </c>
      <c r="AK115" s="134" t="str">
        <f ca="1">IF(AI115=0,"",OFFSET('Trail-5'!$B$1,$AJ115-1,0))</f>
        <v/>
      </c>
      <c r="AL115" s="22"/>
      <c r="AN115" s="39">
        <v>107</v>
      </c>
      <c r="AO115" s="16">
        <f t="shared" ca="1" si="17"/>
        <v>0</v>
      </c>
      <c r="AP115" s="51">
        <f t="shared" ca="1" si="18"/>
        <v>0</v>
      </c>
      <c r="AQ115" s="51">
        <f t="shared" ca="1" si="18"/>
        <v>0</v>
      </c>
      <c r="AR115" s="51">
        <f t="shared" ca="1" si="18"/>
        <v>0</v>
      </c>
    </row>
    <row r="116" spans="2:44" ht="12" customHeight="1" x14ac:dyDescent="0.2">
      <c r="B116" s="126">
        <f t="shared" ca="1" si="11"/>
        <v>1</v>
      </c>
      <c r="C116" s="126" t="str">
        <f t="shared" ca="1" si="12"/>
        <v/>
      </c>
      <c r="D116" s="126" t="str">
        <f t="shared" ca="1" si="13"/>
        <v/>
      </c>
      <c r="E116" s="126" t="str">
        <f t="shared" ca="1" si="14"/>
        <v/>
      </c>
      <c r="F116" s="127" t="str">
        <f ca="1">OFFSET(prihlasky!$H$1,AN116,0)</f>
        <v/>
      </c>
      <c r="G116" s="127" t="str">
        <f ca="1">IF(OFFSET(prihlasky!$B$1,AN116,0)="","",(OFFSET(prihlasky!$B$1,AN116,0)))</f>
        <v/>
      </c>
      <c r="H116" s="127">
        <f ca="1">OFFSET(prihlasky!$I$1,AN116,0)</f>
        <v>0</v>
      </c>
      <c r="I116" s="127">
        <f ca="1">OFFSET(prihlasky!$A$1,AN116,0)</f>
        <v>0</v>
      </c>
      <c r="J116" s="126">
        <f t="shared" ca="1" si="15"/>
        <v>0</v>
      </c>
      <c r="K116" s="126">
        <f t="shared" ca="1" si="16"/>
        <v>0</v>
      </c>
      <c r="L116" s="139"/>
      <c r="M116" s="135">
        <f ca="1">OFFSET('Trail-1'!$J$1,$P116-1,0)</f>
        <v>0</v>
      </c>
      <c r="N116" s="129">
        <f ca="1">OFFSET('Trail-1'!$K$1,$P116-1,0)</f>
        <v>0</v>
      </c>
      <c r="O116" s="127">
        <f ca="1">OFFSET('Trail-1'!$CK$1,$P116-1,0)</f>
        <v>0</v>
      </c>
      <c r="P116" s="127">
        <f>IF(M$7=0,1,MATCH($AN116,'Trail-1'!$CJ$1:$CJ$128,0))</f>
        <v>116</v>
      </c>
      <c r="Q116" s="134" t="str">
        <f ca="1">IF(O116=0,"",OFFSET('Trail-1'!$B$1,$P116-1,0))</f>
        <v/>
      </c>
      <c r="R116" s="135">
        <f ca="1">OFFSET('Trail-2'!$J$1,$U116-1,0)</f>
        <v>0</v>
      </c>
      <c r="S116" s="129">
        <f ca="1">OFFSET('Trail-2'!$K$1,$U116-1,0)</f>
        <v>0</v>
      </c>
      <c r="T116" s="127">
        <f ca="1">OFFSET('Trail-2'!$CK$1,$U116-1,0)</f>
        <v>0</v>
      </c>
      <c r="U116" s="127">
        <f>IF(R$7=0,1,MATCH($AN116,'Trail-2'!$CJ$1:$CJ$128,0))</f>
        <v>1</v>
      </c>
      <c r="V116" s="134" t="str">
        <f ca="1">IF(T116=0,"",OFFSET('Trail-2'!$B$1,$U116-1,0))</f>
        <v/>
      </c>
      <c r="W116" s="135">
        <f ca="1">OFFSET('Trail-3'!$J$1,$Z116-1,0)</f>
        <v>0</v>
      </c>
      <c r="X116" s="129">
        <f ca="1">OFFSET('Trail-3'!$K$1,$Z116-1,0)</f>
        <v>0</v>
      </c>
      <c r="Y116" s="127">
        <f ca="1">OFFSET('Trail-3'!$CK$1,$Z116-1,0)</f>
        <v>0</v>
      </c>
      <c r="Z116" s="127">
        <f>IF(W$7=0,1,MATCH($AN116,'Trail-3'!$CJ$1:$CJ$128,0))</f>
        <v>1</v>
      </c>
      <c r="AA116" s="134" t="str">
        <f ca="1">IF(Y116=0,"",OFFSET('Trail-3'!$B$1,$Z116-1,0))</f>
        <v/>
      </c>
      <c r="AB116" s="135">
        <f ca="1">OFFSET('Trail-4'!$J$1,$AE116-1,0)</f>
        <v>0</v>
      </c>
      <c r="AC116" s="129">
        <f ca="1">OFFSET('Trail-4'!$K$1,$AE116-1,0)</f>
        <v>0</v>
      </c>
      <c r="AD116" s="127">
        <f ca="1">OFFSET('Trail-4'!$CK$1,$AE116-1,0)</f>
        <v>0</v>
      </c>
      <c r="AE116" s="127">
        <f>IF(AB$7=0,1,MATCH($AN116,'Trail-4'!$CJ$1:$CJ$128,0))</f>
        <v>1</v>
      </c>
      <c r="AF116" s="134" t="str">
        <f ca="1">IF(AD116=0,"",OFFSET('Trail-4'!$B$1,$AE116-1,0))</f>
        <v/>
      </c>
      <c r="AG116" s="135">
        <f ca="1">OFFSET('Trail-5'!$J$1,$AJ116-1,0)</f>
        <v>0</v>
      </c>
      <c r="AH116" s="129">
        <f ca="1">OFFSET('Trail-5'!$K$1,$AJ116-1,0)</f>
        <v>0</v>
      </c>
      <c r="AI116" s="127">
        <f ca="1">OFFSET('Trail-5'!$CK$1,$AJ116-1,0)</f>
        <v>0</v>
      </c>
      <c r="AJ116" s="127">
        <f>IF(AG$7=0,1,MATCH($AN116,'Trail-5'!$CJ$1:$CJ$128,0))</f>
        <v>1</v>
      </c>
      <c r="AK116" s="134" t="str">
        <f ca="1">IF(AI116=0,"",OFFSET('Trail-5'!$B$1,$AJ116-1,0))</f>
        <v/>
      </c>
      <c r="AL116" s="22"/>
      <c r="AN116" s="39">
        <v>108</v>
      </c>
      <c r="AO116" s="16">
        <f t="shared" ca="1" si="17"/>
        <v>0</v>
      </c>
      <c r="AP116" s="51">
        <f t="shared" ca="1" si="18"/>
        <v>0</v>
      </c>
      <c r="AQ116" s="51">
        <f t="shared" ca="1" si="18"/>
        <v>0</v>
      </c>
      <c r="AR116" s="51">
        <f t="shared" ca="1" si="18"/>
        <v>0</v>
      </c>
    </row>
    <row r="117" spans="2:44" ht="12" customHeight="1" x14ac:dyDescent="0.2">
      <c r="B117" s="126">
        <f t="shared" ca="1" si="11"/>
        <v>1</v>
      </c>
      <c r="C117" s="126" t="str">
        <f t="shared" ca="1" si="12"/>
        <v/>
      </c>
      <c r="D117" s="126" t="str">
        <f t="shared" ca="1" si="13"/>
        <v/>
      </c>
      <c r="E117" s="126" t="str">
        <f t="shared" ca="1" si="14"/>
        <v/>
      </c>
      <c r="F117" s="127" t="str">
        <f ca="1">OFFSET(prihlasky!$H$1,AN117,0)</f>
        <v/>
      </c>
      <c r="G117" s="127" t="str">
        <f ca="1">IF(OFFSET(prihlasky!$B$1,AN117,0)="","",(OFFSET(prihlasky!$B$1,AN117,0)))</f>
        <v/>
      </c>
      <c r="H117" s="127">
        <f ca="1">OFFSET(prihlasky!$I$1,AN117,0)</f>
        <v>0</v>
      </c>
      <c r="I117" s="127">
        <f ca="1">OFFSET(prihlasky!$A$1,AN117,0)</f>
        <v>0</v>
      </c>
      <c r="J117" s="126">
        <f t="shared" ca="1" si="15"/>
        <v>0</v>
      </c>
      <c r="K117" s="126">
        <f t="shared" ca="1" si="16"/>
        <v>0</v>
      </c>
      <c r="L117" s="139"/>
      <c r="M117" s="135">
        <f ca="1">OFFSET('Trail-1'!$J$1,$P117-1,0)</f>
        <v>0</v>
      </c>
      <c r="N117" s="129">
        <f ca="1">OFFSET('Trail-1'!$K$1,$P117-1,0)</f>
        <v>0</v>
      </c>
      <c r="O117" s="127">
        <f ca="1">OFFSET('Trail-1'!$CK$1,$P117-1,0)</f>
        <v>0</v>
      </c>
      <c r="P117" s="127">
        <f>IF(M$7=0,1,MATCH($AN117,'Trail-1'!$CJ$1:$CJ$128,0))</f>
        <v>117</v>
      </c>
      <c r="Q117" s="134" t="str">
        <f ca="1">IF(O117=0,"",OFFSET('Trail-1'!$B$1,$P117-1,0))</f>
        <v/>
      </c>
      <c r="R117" s="135">
        <f ca="1">OFFSET('Trail-2'!$J$1,$U117-1,0)</f>
        <v>0</v>
      </c>
      <c r="S117" s="129">
        <f ca="1">OFFSET('Trail-2'!$K$1,$U117-1,0)</f>
        <v>0</v>
      </c>
      <c r="T117" s="127">
        <f ca="1">OFFSET('Trail-2'!$CK$1,$U117-1,0)</f>
        <v>0</v>
      </c>
      <c r="U117" s="127">
        <f>IF(R$7=0,1,MATCH($AN117,'Trail-2'!$CJ$1:$CJ$128,0))</f>
        <v>1</v>
      </c>
      <c r="V117" s="134" t="str">
        <f ca="1">IF(T117=0,"",OFFSET('Trail-2'!$B$1,$U117-1,0))</f>
        <v/>
      </c>
      <c r="W117" s="135">
        <f ca="1">OFFSET('Trail-3'!$J$1,$Z117-1,0)</f>
        <v>0</v>
      </c>
      <c r="X117" s="129">
        <f ca="1">OFFSET('Trail-3'!$K$1,$Z117-1,0)</f>
        <v>0</v>
      </c>
      <c r="Y117" s="127">
        <f ca="1">OFFSET('Trail-3'!$CK$1,$Z117-1,0)</f>
        <v>0</v>
      </c>
      <c r="Z117" s="127">
        <f>IF(W$7=0,1,MATCH($AN117,'Trail-3'!$CJ$1:$CJ$128,0))</f>
        <v>1</v>
      </c>
      <c r="AA117" s="134" t="str">
        <f ca="1">IF(Y117=0,"",OFFSET('Trail-3'!$B$1,$Z117-1,0))</f>
        <v/>
      </c>
      <c r="AB117" s="135">
        <f ca="1">OFFSET('Trail-4'!$J$1,$AE117-1,0)</f>
        <v>0</v>
      </c>
      <c r="AC117" s="129">
        <f ca="1">OFFSET('Trail-4'!$K$1,$AE117-1,0)</f>
        <v>0</v>
      </c>
      <c r="AD117" s="127">
        <f ca="1">OFFSET('Trail-4'!$CK$1,$AE117-1,0)</f>
        <v>0</v>
      </c>
      <c r="AE117" s="127">
        <f>IF(AB$7=0,1,MATCH($AN117,'Trail-4'!$CJ$1:$CJ$128,0))</f>
        <v>1</v>
      </c>
      <c r="AF117" s="134" t="str">
        <f ca="1">IF(AD117=0,"",OFFSET('Trail-4'!$B$1,$AE117-1,0))</f>
        <v/>
      </c>
      <c r="AG117" s="135">
        <f ca="1">OFFSET('Trail-5'!$J$1,$AJ117-1,0)</f>
        <v>0</v>
      </c>
      <c r="AH117" s="129">
        <f ca="1">OFFSET('Trail-5'!$K$1,$AJ117-1,0)</f>
        <v>0</v>
      </c>
      <c r="AI117" s="127">
        <f ca="1">OFFSET('Trail-5'!$CK$1,$AJ117-1,0)</f>
        <v>0</v>
      </c>
      <c r="AJ117" s="127">
        <f>IF(AG$7=0,1,MATCH($AN117,'Trail-5'!$CJ$1:$CJ$128,0))</f>
        <v>1</v>
      </c>
      <c r="AK117" s="134" t="str">
        <f ca="1">IF(AI117=0,"",OFFSET('Trail-5'!$B$1,$AJ117-1,0))</f>
        <v/>
      </c>
      <c r="AL117" s="22"/>
      <c r="AN117" s="39">
        <v>109</v>
      </c>
      <c r="AO117" s="16">
        <f t="shared" ca="1" si="17"/>
        <v>0</v>
      </c>
      <c r="AP117" s="51">
        <f t="shared" ca="1" si="18"/>
        <v>0</v>
      </c>
      <c r="AQ117" s="51">
        <f t="shared" ca="1" si="18"/>
        <v>0</v>
      </c>
      <c r="AR117" s="51">
        <f t="shared" ca="1" si="18"/>
        <v>0</v>
      </c>
    </row>
    <row r="118" spans="2:44" ht="12" customHeight="1" x14ac:dyDescent="0.2">
      <c r="B118" s="126">
        <f t="shared" ca="1" si="11"/>
        <v>1</v>
      </c>
      <c r="C118" s="126" t="str">
        <f t="shared" ca="1" si="12"/>
        <v/>
      </c>
      <c r="D118" s="126" t="str">
        <f t="shared" ca="1" si="13"/>
        <v/>
      </c>
      <c r="E118" s="126" t="str">
        <f t="shared" ca="1" si="14"/>
        <v/>
      </c>
      <c r="F118" s="127" t="str">
        <f ca="1">OFFSET(prihlasky!$H$1,AN118,0)</f>
        <v/>
      </c>
      <c r="G118" s="127" t="str">
        <f ca="1">IF(OFFSET(prihlasky!$B$1,AN118,0)="","",(OFFSET(prihlasky!$B$1,AN118,0)))</f>
        <v/>
      </c>
      <c r="H118" s="127">
        <f ca="1">OFFSET(prihlasky!$I$1,AN118,0)</f>
        <v>0</v>
      </c>
      <c r="I118" s="127">
        <f ca="1">OFFSET(prihlasky!$A$1,AN118,0)</f>
        <v>0</v>
      </c>
      <c r="J118" s="126">
        <f t="shared" ca="1" si="15"/>
        <v>0</v>
      </c>
      <c r="K118" s="126">
        <f t="shared" ca="1" si="16"/>
        <v>0</v>
      </c>
      <c r="L118" s="139"/>
      <c r="M118" s="135">
        <f ca="1">OFFSET('Trail-1'!$J$1,$P118-1,0)</f>
        <v>0</v>
      </c>
      <c r="N118" s="129">
        <f ca="1">OFFSET('Trail-1'!$K$1,$P118-1,0)</f>
        <v>0</v>
      </c>
      <c r="O118" s="127">
        <f ca="1">OFFSET('Trail-1'!$CK$1,$P118-1,0)</f>
        <v>0</v>
      </c>
      <c r="P118" s="127">
        <f>IF(M$7=0,1,MATCH($AN118,'Trail-1'!$CJ$1:$CJ$128,0))</f>
        <v>118</v>
      </c>
      <c r="Q118" s="134" t="str">
        <f ca="1">IF(O118=0,"",OFFSET('Trail-1'!$B$1,$P118-1,0))</f>
        <v/>
      </c>
      <c r="R118" s="135">
        <f ca="1">OFFSET('Trail-2'!$J$1,$U118-1,0)</f>
        <v>0</v>
      </c>
      <c r="S118" s="129">
        <f ca="1">OFFSET('Trail-2'!$K$1,$U118-1,0)</f>
        <v>0</v>
      </c>
      <c r="T118" s="127">
        <f ca="1">OFFSET('Trail-2'!$CK$1,$U118-1,0)</f>
        <v>0</v>
      </c>
      <c r="U118" s="127">
        <f>IF(R$7=0,1,MATCH($AN118,'Trail-2'!$CJ$1:$CJ$128,0))</f>
        <v>1</v>
      </c>
      <c r="V118" s="134" t="str">
        <f ca="1">IF(T118=0,"",OFFSET('Trail-2'!$B$1,$U118-1,0))</f>
        <v/>
      </c>
      <c r="W118" s="135">
        <f ca="1">OFFSET('Trail-3'!$J$1,$Z118-1,0)</f>
        <v>0</v>
      </c>
      <c r="X118" s="129">
        <f ca="1">OFFSET('Trail-3'!$K$1,$Z118-1,0)</f>
        <v>0</v>
      </c>
      <c r="Y118" s="127">
        <f ca="1">OFFSET('Trail-3'!$CK$1,$Z118-1,0)</f>
        <v>0</v>
      </c>
      <c r="Z118" s="127">
        <f>IF(W$7=0,1,MATCH($AN118,'Trail-3'!$CJ$1:$CJ$128,0))</f>
        <v>1</v>
      </c>
      <c r="AA118" s="134" t="str">
        <f ca="1">IF(Y118=0,"",OFFSET('Trail-3'!$B$1,$Z118-1,0))</f>
        <v/>
      </c>
      <c r="AB118" s="135">
        <f ca="1">OFFSET('Trail-4'!$J$1,$AE118-1,0)</f>
        <v>0</v>
      </c>
      <c r="AC118" s="129">
        <f ca="1">OFFSET('Trail-4'!$K$1,$AE118-1,0)</f>
        <v>0</v>
      </c>
      <c r="AD118" s="127">
        <f ca="1">OFFSET('Trail-4'!$CK$1,$AE118-1,0)</f>
        <v>0</v>
      </c>
      <c r="AE118" s="127">
        <f>IF(AB$7=0,1,MATCH($AN118,'Trail-4'!$CJ$1:$CJ$128,0))</f>
        <v>1</v>
      </c>
      <c r="AF118" s="134" t="str">
        <f ca="1">IF(AD118=0,"",OFFSET('Trail-4'!$B$1,$AE118-1,0))</f>
        <v/>
      </c>
      <c r="AG118" s="135">
        <f ca="1">OFFSET('Trail-5'!$J$1,$AJ118-1,0)</f>
        <v>0</v>
      </c>
      <c r="AH118" s="129">
        <f ca="1">OFFSET('Trail-5'!$K$1,$AJ118-1,0)</f>
        <v>0</v>
      </c>
      <c r="AI118" s="127">
        <f ca="1">OFFSET('Trail-5'!$CK$1,$AJ118-1,0)</f>
        <v>0</v>
      </c>
      <c r="AJ118" s="127">
        <f>IF(AG$7=0,1,MATCH($AN118,'Trail-5'!$CJ$1:$CJ$128,0))</f>
        <v>1</v>
      </c>
      <c r="AK118" s="134" t="str">
        <f ca="1">IF(AI118=0,"",OFFSET('Trail-5'!$B$1,$AJ118-1,0))</f>
        <v/>
      </c>
      <c r="AL118" s="22"/>
      <c r="AN118" s="39">
        <v>110</v>
      </c>
      <c r="AO118" s="16">
        <f t="shared" ca="1" si="17"/>
        <v>0</v>
      </c>
      <c r="AP118" s="51">
        <f t="shared" ca="1" si="18"/>
        <v>0</v>
      </c>
      <c r="AQ118" s="51">
        <f t="shared" ca="1" si="18"/>
        <v>0</v>
      </c>
      <c r="AR118" s="51">
        <f t="shared" ca="1" si="18"/>
        <v>0</v>
      </c>
    </row>
    <row r="119" spans="2:44" ht="12" customHeight="1" x14ac:dyDescent="0.2">
      <c r="B119" s="126">
        <f t="shared" ca="1" si="11"/>
        <v>1</v>
      </c>
      <c r="C119" s="126" t="str">
        <f t="shared" ca="1" si="12"/>
        <v/>
      </c>
      <c r="D119" s="126" t="str">
        <f t="shared" ca="1" si="13"/>
        <v/>
      </c>
      <c r="E119" s="126" t="str">
        <f t="shared" ca="1" si="14"/>
        <v/>
      </c>
      <c r="F119" s="127" t="str">
        <f ca="1">OFFSET(prihlasky!$H$1,AN119,0)</f>
        <v/>
      </c>
      <c r="G119" s="127" t="str">
        <f ca="1">IF(OFFSET(prihlasky!$B$1,AN119,0)="","",(OFFSET(prihlasky!$B$1,AN119,0)))</f>
        <v/>
      </c>
      <c r="H119" s="127">
        <f ca="1">OFFSET(prihlasky!$I$1,AN119,0)</f>
        <v>0</v>
      </c>
      <c r="I119" s="127">
        <f ca="1">OFFSET(prihlasky!$A$1,AN119,0)</f>
        <v>0</v>
      </c>
      <c r="J119" s="126">
        <f t="shared" ca="1" si="15"/>
        <v>0</v>
      </c>
      <c r="K119" s="126">
        <f t="shared" ca="1" si="16"/>
        <v>0</v>
      </c>
      <c r="L119" s="139"/>
      <c r="M119" s="135">
        <f ca="1">OFFSET('Trail-1'!$J$1,$P119-1,0)</f>
        <v>0</v>
      </c>
      <c r="N119" s="129">
        <f ca="1">OFFSET('Trail-1'!$K$1,$P119-1,0)</f>
        <v>0</v>
      </c>
      <c r="O119" s="127">
        <f ca="1">OFFSET('Trail-1'!$CK$1,$P119-1,0)</f>
        <v>0</v>
      </c>
      <c r="P119" s="127">
        <f>IF(M$7=0,1,MATCH($AN119,'Trail-1'!$CJ$1:$CJ$128,0))</f>
        <v>119</v>
      </c>
      <c r="Q119" s="134" t="str">
        <f ca="1">IF(O119=0,"",OFFSET('Trail-1'!$B$1,$P119-1,0))</f>
        <v/>
      </c>
      <c r="R119" s="135">
        <f ca="1">OFFSET('Trail-2'!$J$1,$U119-1,0)</f>
        <v>0</v>
      </c>
      <c r="S119" s="129">
        <f ca="1">OFFSET('Trail-2'!$K$1,$U119-1,0)</f>
        <v>0</v>
      </c>
      <c r="T119" s="127">
        <f ca="1">OFFSET('Trail-2'!$CK$1,$U119-1,0)</f>
        <v>0</v>
      </c>
      <c r="U119" s="127">
        <f>IF(R$7=0,1,MATCH($AN119,'Trail-2'!$CJ$1:$CJ$128,0))</f>
        <v>1</v>
      </c>
      <c r="V119" s="134" t="str">
        <f ca="1">IF(T119=0,"",OFFSET('Trail-2'!$B$1,$U119-1,0))</f>
        <v/>
      </c>
      <c r="W119" s="135">
        <f ca="1">OFFSET('Trail-3'!$J$1,$Z119-1,0)</f>
        <v>0</v>
      </c>
      <c r="X119" s="129">
        <f ca="1">OFFSET('Trail-3'!$K$1,$Z119-1,0)</f>
        <v>0</v>
      </c>
      <c r="Y119" s="127">
        <f ca="1">OFFSET('Trail-3'!$CK$1,$Z119-1,0)</f>
        <v>0</v>
      </c>
      <c r="Z119" s="127">
        <f>IF(W$7=0,1,MATCH($AN119,'Trail-3'!$CJ$1:$CJ$128,0))</f>
        <v>1</v>
      </c>
      <c r="AA119" s="134" t="str">
        <f ca="1">IF(Y119=0,"",OFFSET('Trail-3'!$B$1,$Z119-1,0))</f>
        <v/>
      </c>
      <c r="AB119" s="135">
        <f ca="1">OFFSET('Trail-4'!$J$1,$AE119-1,0)</f>
        <v>0</v>
      </c>
      <c r="AC119" s="129">
        <f ca="1">OFFSET('Trail-4'!$K$1,$AE119-1,0)</f>
        <v>0</v>
      </c>
      <c r="AD119" s="127">
        <f ca="1">OFFSET('Trail-4'!$CK$1,$AE119-1,0)</f>
        <v>0</v>
      </c>
      <c r="AE119" s="127">
        <f>IF(AB$7=0,1,MATCH($AN119,'Trail-4'!$CJ$1:$CJ$128,0))</f>
        <v>1</v>
      </c>
      <c r="AF119" s="134" t="str">
        <f ca="1">IF(AD119=0,"",OFFSET('Trail-4'!$B$1,$AE119-1,0))</f>
        <v/>
      </c>
      <c r="AG119" s="135">
        <f ca="1">OFFSET('Trail-5'!$J$1,$AJ119-1,0)</f>
        <v>0</v>
      </c>
      <c r="AH119" s="129">
        <f ca="1">OFFSET('Trail-5'!$K$1,$AJ119-1,0)</f>
        <v>0</v>
      </c>
      <c r="AI119" s="127">
        <f ca="1">OFFSET('Trail-5'!$CK$1,$AJ119-1,0)</f>
        <v>0</v>
      </c>
      <c r="AJ119" s="127">
        <f>IF(AG$7=0,1,MATCH($AN119,'Trail-5'!$CJ$1:$CJ$128,0))</f>
        <v>1</v>
      </c>
      <c r="AK119" s="134" t="str">
        <f ca="1">IF(AI119=0,"",OFFSET('Trail-5'!$B$1,$AJ119-1,0))</f>
        <v/>
      </c>
      <c r="AL119" s="22"/>
      <c r="AN119" s="39">
        <v>111</v>
      </c>
      <c r="AO119" s="16">
        <f t="shared" ca="1" si="17"/>
        <v>0</v>
      </c>
      <c r="AP119" s="51">
        <f t="shared" ca="1" si="18"/>
        <v>0</v>
      </c>
      <c r="AQ119" s="51">
        <f t="shared" ca="1" si="18"/>
        <v>0</v>
      </c>
      <c r="AR119" s="51">
        <f t="shared" ca="1" si="18"/>
        <v>0</v>
      </c>
    </row>
    <row r="120" spans="2:44" ht="12" customHeight="1" x14ac:dyDescent="0.2">
      <c r="B120" s="126">
        <f t="shared" ca="1" si="11"/>
        <v>1</v>
      </c>
      <c r="C120" s="126" t="str">
        <f t="shared" ca="1" si="12"/>
        <v/>
      </c>
      <c r="D120" s="126" t="str">
        <f t="shared" ca="1" si="13"/>
        <v/>
      </c>
      <c r="E120" s="126" t="str">
        <f t="shared" ca="1" si="14"/>
        <v/>
      </c>
      <c r="F120" s="127" t="str">
        <f ca="1">OFFSET(prihlasky!$H$1,AN120,0)</f>
        <v/>
      </c>
      <c r="G120" s="127" t="str">
        <f ca="1">IF(OFFSET(prihlasky!$B$1,AN120,0)="","",(OFFSET(prihlasky!$B$1,AN120,0)))</f>
        <v/>
      </c>
      <c r="H120" s="127">
        <f ca="1">OFFSET(prihlasky!$I$1,AN120,0)</f>
        <v>0</v>
      </c>
      <c r="I120" s="127">
        <f ca="1">OFFSET(prihlasky!$A$1,AN120,0)</f>
        <v>0</v>
      </c>
      <c r="J120" s="126">
        <f t="shared" ca="1" si="15"/>
        <v>0</v>
      </c>
      <c r="K120" s="126">
        <f t="shared" ca="1" si="16"/>
        <v>0</v>
      </c>
      <c r="L120" s="139"/>
      <c r="M120" s="135">
        <f ca="1">OFFSET('Trail-1'!$J$1,$P120-1,0)</f>
        <v>0</v>
      </c>
      <c r="N120" s="129">
        <f ca="1">OFFSET('Trail-1'!$K$1,$P120-1,0)</f>
        <v>0</v>
      </c>
      <c r="O120" s="127">
        <f ca="1">OFFSET('Trail-1'!$CK$1,$P120-1,0)</f>
        <v>0</v>
      </c>
      <c r="P120" s="127">
        <f>IF(M$7=0,1,MATCH($AN120,'Trail-1'!$CJ$1:$CJ$128,0))</f>
        <v>120</v>
      </c>
      <c r="Q120" s="134" t="str">
        <f ca="1">IF(O120=0,"",OFFSET('Trail-1'!$B$1,$P120-1,0))</f>
        <v/>
      </c>
      <c r="R120" s="135">
        <f ca="1">OFFSET('Trail-2'!$J$1,$U120-1,0)</f>
        <v>0</v>
      </c>
      <c r="S120" s="129">
        <f ca="1">OFFSET('Trail-2'!$K$1,$U120-1,0)</f>
        <v>0</v>
      </c>
      <c r="T120" s="127">
        <f ca="1">OFFSET('Trail-2'!$CK$1,$U120-1,0)</f>
        <v>0</v>
      </c>
      <c r="U120" s="127">
        <f>IF(R$7=0,1,MATCH($AN120,'Trail-2'!$CJ$1:$CJ$128,0))</f>
        <v>1</v>
      </c>
      <c r="V120" s="134" t="str">
        <f ca="1">IF(T120=0,"",OFFSET('Trail-2'!$B$1,$U120-1,0))</f>
        <v/>
      </c>
      <c r="W120" s="135">
        <f ca="1">OFFSET('Trail-3'!$J$1,$Z120-1,0)</f>
        <v>0</v>
      </c>
      <c r="X120" s="129">
        <f ca="1">OFFSET('Trail-3'!$K$1,$Z120-1,0)</f>
        <v>0</v>
      </c>
      <c r="Y120" s="127">
        <f ca="1">OFFSET('Trail-3'!$CK$1,$Z120-1,0)</f>
        <v>0</v>
      </c>
      <c r="Z120" s="127">
        <f>IF(W$7=0,1,MATCH($AN120,'Trail-3'!$CJ$1:$CJ$128,0))</f>
        <v>1</v>
      </c>
      <c r="AA120" s="134" t="str">
        <f ca="1">IF(Y120=0,"",OFFSET('Trail-3'!$B$1,$Z120-1,0))</f>
        <v/>
      </c>
      <c r="AB120" s="135">
        <f ca="1">OFFSET('Trail-4'!$J$1,$AE120-1,0)</f>
        <v>0</v>
      </c>
      <c r="AC120" s="129">
        <f ca="1">OFFSET('Trail-4'!$K$1,$AE120-1,0)</f>
        <v>0</v>
      </c>
      <c r="AD120" s="127">
        <f ca="1">OFFSET('Trail-4'!$CK$1,$AE120-1,0)</f>
        <v>0</v>
      </c>
      <c r="AE120" s="127">
        <f>IF(AB$7=0,1,MATCH($AN120,'Trail-4'!$CJ$1:$CJ$128,0))</f>
        <v>1</v>
      </c>
      <c r="AF120" s="134" t="str">
        <f ca="1">IF(AD120=0,"",OFFSET('Trail-4'!$B$1,$AE120-1,0))</f>
        <v/>
      </c>
      <c r="AG120" s="135">
        <f ca="1">OFFSET('Trail-5'!$J$1,$AJ120-1,0)</f>
        <v>0</v>
      </c>
      <c r="AH120" s="129">
        <f ca="1">OFFSET('Trail-5'!$K$1,$AJ120-1,0)</f>
        <v>0</v>
      </c>
      <c r="AI120" s="127">
        <f ca="1">OFFSET('Trail-5'!$CK$1,$AJ120-1,0)</f>
        <v>0</v>
      </c>
      <c r="AJ120" s="127">
        <f>IF(AG$7=0,1,MATCH($AN120,'Trail-5'!$CJ$1:$CJ$128,0))</f>
        <v>1</v>
      </c>
      <c r="AK120" s="134" t="str">
        <f ca="1">IF(AI120=0,"",OFFSET('Trail-5'!$B$1,$AJ120-1,0))</f>
        <v/>
      </c>
      <c r="AL120" s="22"/>
      <c r="AN120" s="39">
        <v>112</v>
      </c>
      <c r="AO120" s="16">
        <f t="shared" ca="1" si="17"/>
        <v>0</v>
      </c>
      <c r="AP120" s="51">
        <f t="shared" ca="1" si="18"/>
        <v>0</v>
      </c>
      <c r="AQ120" s="51">
        <f t="shared" ca="1" si="18"/>
        <v>0</v>
      </c>
      <c r="AR120" s="51">
        <f t="shared" ca="1" si="18"/>
        <v>0</v>
      </c>
    </row>
    <row r="121" spans="2:44" ht="12" customHeight="1" x14ac:dyDescent="0.2">
      <c r="B121" s="126">
        <f t="shared" ca="1" si="11"/>
        <v>1</v>
      </c>
      <c r="C121" s="126" t="str">
        <f t="shared" ca="1" si="12"/>
        <v/>
      </c>
      <c r="D121" s="126" t="str">
        <f t="shared" ca="1" si="13"/>
        <v/>
      </c>
      <c r="E121" s="126" t="str">
        <f t="shared" ca="1" si="14"/>
        <v/>
      </c>
      <c r="F121" s="127" t="str">
        <f ca="1">OFFSET(prihlasky!$H$1,AN121,0)</f>
        <v/>
      </c>
      <c r="G121" s="127" t="str">
        <f ca="1">IF(OFFSET(prihlasky!$B$1,AN121,0)="","",(OFFSET(prihlasky!$B$1,AN121,0)))</f>
        <v/>
      </c>
      <c r="H121" s="127">
        <f ca="1">OFFSET(prihlasky!$I$1,AN121,0)</f>
        <v>0</v>
      </c>
      <c r="I121" s="127">
        <f ca="1">OFFSET(prihlasky!$A$1,AN121,0)</f>
        <v>0</v>
      </c>
      <c r="J121" s="126">
        <f t="shared" ca="1" si="15"/>
        <v>0</v>
      </c>
      <c r="K121" s="126">
        <f t="shared" ca="1" si="16"/>
        <v>0</v>
      </c>
      <c r="L121" s="139"/>
      <c r="M121" s="135">
        <f ca="1">OFFSET('Trail-1'!$J$1,$P121-1,0)</f>
        <v>0</v>
      </c>
      <c r="N121" s="129">
        <f ca="1">OFFSET('Trail-1'!$K$1,$P121-1,0)</f>
        <v>0</v>
      </c>
      <c r="O121" s="127">
        <f ca="1">OFFSET('Trail-1'!$CK$1,$P121-1,0)</f>
        <v>0</v>
      </c>
      <c r="P121" s="127">
        <f>IF(M$7=0,1,MATCH($AN121,'Trail-1'!$CJ$1:$CJ$128,0))</f>
        <v>121</v>
      </c>
      <c r="Q121" s="134" t="str">
        <f ca="1">IF(O121=0,"",OFFSET('Trail-1'!$B$1,$P121-1,0))</f>
        <v/>
      </c>
      <c r="R121" s="135">
        <f ca="1">OFFSET('Trail-2'!$J$1,$U121-1,0)</f>
        <v>0</v>
      </c>
      <c r="S121" s="129">
        <f ca="1">OFFSET('Trail-2'!$K$1,$U121-1,0)</f>
        <v>0</v>
      </c>
      <c r="T121" s="127">
        <f ca="1">OFFSET('Trail-2'!$CK$1,$U121-1,0)</f>
        <v>0</v>
      </c>
      <c r="U121" s="127">
        <f>IF(R$7=0,1,MATCH($AN121,'Trail-2'!$CJ$1:$CJ$128,0))</f>
        <v>1</v>
      </c>
      <c r="V121" s="134" t="str">
        <f ca="1">IF(T121=0,"",OFFSET('Trail-2'!$B$1,$U121-1,0))</f>
        <v/>
      </c>
      <c r="W121" s="135">
        <f ca="1">OFFSET('Trail-3'!$J$1,$Z121-1,0)</f>
        <v>0</v>
      </c>
      <c r="X121" s="129">
        <f ca="1">OFFSET('Trail-3'!$K$1,$Z121-1,0)</f>
        <v>0</v>
      </c>
      <c r="Y121" s="127">
        <f ca="1">OFFSET('Trail-3'!$CK$1,$Z121-1,0)</f>
        <v>0</v>
      </c>
      <c r="Z121" s="127">
        <f>IF(W$7=0,1,MATCH($AN121,'Trail-3'!$CJ$1:$CJ$128,0))</f>
        <v>1</v>
      </c>
      <c r="AA121" s="134" t="str">
        <f ca="1">IF(Y121=0,"",OFFSET('Trail-3'!$B$1,$Z121-1,0))</f>
        <v/>
      </c>
      <c r="AB121" s="135">
        <f ca="1">OFFSET('Trail-4'!$J$1,$AE121-1,0)</f>
        <v>0</v>
      </c>
      <c r="AC121" s="129">
        <f ca="1">OFFSET('Trail-4'!$K$1,$AE121-1,0)</f>
        <v>0</v>
      </c>
      <c r="AD121" s="127">
        <f ca="1">OFFSET('Trail-4'!$CK$1,$AE121-1,0)</f>
        <v>0</v>
      </c>
      <c r="AE121" s="127">
        <f>IF(AB$7=0,1,MATCH($AN121,'Trail-4'!$CJ$1:$CJ$128,0))</f>
        <v>1</v>
      </c>
      <c r="AF121" s="134" t="str">
        <f ca="1">IF(AD121=0,"",OFFSET('Trail-4'!$B$1,$AE121-1,0))</f>
        <v/>
      </c>
      <c r="AG121" s="135">
        <f ca="1">OFFSET('Trail-5'!$J$1,$AJ121-1,0)</f>
        <v>0</v>
      </c>
      <c r="AH121" s="129">
        <f ca="1">OFFSET('Trail-5'!$K$1,$AJ121-1,0)</f>
        <v>0</v>
      </c>
      <c r="AI121" s="127">
        <f ca="1">OFFSET('Trail-5'!$CK$1,$AJ121-1,0)</f>
        <v>0</v>
      </c>
      <c r="AJ121" s="127">
        <f>IF(AG$7=0,1,MATCH($AN121,'Trail-5'!$CJ$1:$CJ$128,0))</f>
        <v>1</v>
      </c>
      <c r="AK121" s="134" t="str">
        <f ca="1">IF(AI121=0,"",OFFSET('Trail-5'!$B$1,$AJ121-1,0))</f>
        <v/>
      </c>
      <c r="AL121" s="22"/>
      <c r="AN121" s="39">
        <v>113</v>
      </c>
      <c r="AO121" s="16">
        <f t="shared" ca="1" si="17"/>
        <v>0</v>
      </c>
      <c r="AP121" s="51">
        <f t="shared" ca="1" si="18"/>
        <v>0</v>
      </c>
      <c r="AQ121" s="51">
        <f t="shared" ca="1" si="18"/>
        <v>0</v>
      </c>
      <c r="AR121" s="51">
        <f t="shared" ca="1" si="18"/>
        <v>0</v>
      </c>
    </row>
    <row r="122" spans="2:44" ht="12" customHeight="1" x14ac:dyDescent="0.2">
      <c r="B122" s="126">
        <f t="shared" ca="1" si="11"/>
        <v>1</v>
      </c>
      <c r="C122" s="126" t="str">
        <f t="shared" ca="1" si="12"/>
        <v/>
      </c>
      <c r="D122" s="126" t="str">
        <f t="shared" ca="1" si="13"/>
        <v/>
      </c>
      <c r="E122" s="126" t="str">
        <f t="shared" ca="1" si="14"/>
        <v/>
      </c>
      <c r="F122" s="127" t="str">
        <f ca="1">OFFSET(prihlasky!$H$1,AN122,0)</f>
        <v/>
      </c>
      <c r="G122" s="127" t="str">
        <f ca="1">IF(OFFSET(prihlasky!$B$1,AN122,0)="","",(OFFSET(prihlasky!$B$1,AN122,0)))</f>
        <v/>
      </c>
      <c r="H122" s="127">
        <f ca="1">OFFSET(prihlasky!$I$1,AN122,0)</f>
        <v>0</v>
      </c>
      <c r="I122" s="127">
        <f ca="1">OFFSET(prihlasky!$A$1,AN122,0)</f>
        <v>0</v>
      </c>
      <c r="J122" s="126">
        <f t="shared" ca="1" si="15"/>
        <v>0</v>
      </c>
      <c r="K122" s="126">
        <f t="shared" ca="1" si="16"/>
        <v>0</v>
      </c>
      <c r="L122" s="139"/>
      <c r="M122" s="135">
        <f ca="1">OFFSET('Trail-1'!$J$1,$P122-1,0)</f>
        <v>0</v>
      </c>
      <c r="N122" s="129">
        <f ca="1">OFFSET('Trail-1'!$K$1,$P122-1,0)</f>
        <v>0</v>
      </c>
      <c r="O122" s="127">
        <f ca="1">OFFSET('Trail-1'!$CK$1,$P122-1,0)</f>
        <v>0</v>
      </c>
      <c r="P122" s="127">
        <f>IF(M$7=0,1,MATCH($AN122,'Trail-1'!$CJ$1:$CJ$128,0))</f>
        <v>122</v>
      </c>
      <c r="Q122" s="134" t="str">
        <f ca="1">IF(O122=0,"",OFFSET('Trail-1'!$B$1,$P122-1,0))</f>
        <v/>
      </c>
      <c r="R122" s="135">
        <f ca="1">OFFSET('Trail-2'!$J$1,$U122-1,0)</f>
        <v>0</v>
      </c>
      <c r="S122" s="129">
        <f ca="1">OFFSET('Trail-2'!$K$1,$U122-1,0)</f>
        <v>0</v>
      </c>
      <c r="T122" s="127">
        <f ca="1">OFFSET('Trail-2'!$CK$1,$U122-1,0)</f>
        <v>0</v>
      </c>
      <c r="U122" s="127">
        <f>IF(R$7=0,1,MATCH($AN122,'Trail-2'!$CJ$1:$CJ$128,0))</f>
        <v>1</v>
      </c>
      <c r="V122" s="134" t="str">
        <f ca="1">IF(T122=0,"",OFFSET('Trail-2'!$B$1,$U122-1,0))</f>
        <v/>
      </c>
      <c r="W122" s="135">
        <f ca="1">OFFSET('Trail-3'!$J$1,$Z122-1,0)</f>
        <v>0</v>
      </c>
      <c r="X122" s="129">
        <f ca="1">OFFSET('Trail-3'!$K$1,$Z122-1,0)</f>
        <v>0</v>
      </c>
      <c r="Y122" s="127">
        <f ca="1">OFFSET('Trail-3'!$CK$1,$Z122-1,0)</f>
        <v>0</v>
      </c>
      <c r="Z122" s="127">
        <f>IF(W$7=0,1,MATCH($AN122,'Trail-3'!$CJ$1:$CJ$128,0))</f>
        <v>1</v>
      </c>
      <c r="AA122" s="134" t="str">
        <f ca="1">IF(Y122=0,"",OFFSET('Trail-3'!$B$1,$Z122-1,0))</f>
        <v/>
      </c>
      <c r="AB122" s="135">
        <f ca="1">OFFSET('Trail-4'!$J$1,$AE122-1,0)</f>
        <v>0</v>
      </c>
      <c r="AC122" s="129">
        <f ca="1">OFFSET('Trail-4'!$K$1,$AE122-1,0)</f>
        <v>0</v>
      </c>
      <c r="AD122" s="127">
        <f ca="1">OFFSET('Trail-4'!$CK$1,$AE122-1,0)</f>
        <v>0</v>
      </c>
      <c r="AE122" s="127">
        <f>IF(AB$7=0,1,MATCH($AN122,'Trail-4'!$CJ$1:$CJ$128,0))</f>
        <v>1</v>
      </c>
      <c r="AF122" s="134" t="str">
        <f ca="1">IF(AD122=0,"",OFFSET('Trail-4'!$B$1,$AE122-1,0))</f>
        <v/>
      </c>
      <c r="AG122" s="135">
        <f ca="1">OFFSET('Trail-5'!$J$1,$AJ122-1,0)</f>
        <v>0</v>
      </c>
      <c r="AH122" s="129">
        <f ca="1">OFFSET('Trail-5'!$K$1,$AJ122-1,0)</f>
        <v>0</v>
      </c>
      <c r="AI122" s="127">
        <f ca="1">OFFSET('Trail-5'!$CK$1,$AJ122-1,0)</f>
        <v>0</v>
      </c>
      <c r="AJ122" s="127">
        <f>IF(AG$7=0,1,MATCH($AN122,'Trail-5'!$CJ$1:$CJ$128,0))</f>
        <v>1</v>
      </c>
      <c r="AK122" s="134" t="str">
        <f ca="1">IF(AI122=0,"",OFFSET('Trail-5'!$B$1,$AJ122-1,0))</f>
        <v/>
      </c>
      <c r="AL122" s="22"/>
      <c r="AN122" s="39">
        <v>114</v>
      </c>
      <c r="AO122" s="16">
        <f t="shared" ca="1" si="17"/>
        <v>0</v>
      </c>
      <c r="AP122" s="51">
        <f t="shared" ca="1" si="18"/>
        <v>0</v>
      </c>
      <c r="AQ122" s="51">
        <f t="shared" ca="1" si="18"/>
        <v>0</v>
      </c>
      <c r="AR122" s="51">
        <f t="shared" ca="1" si="18"/>
        <v>0</v>
      </c>
    </row>
    <row r="123" spans="2:44" ht="12" customHeight="1" x14ac:dyDescent="0.2">
      <c r="B123" s="126">
        <f t="shared" ca="1" si="11"/>
        <v>1</v>
      </c>
      <c r="C123" s="126" t="str">
        <f t="shared" ca="1" si="12"/>
        <v/>
      </c>
      <c r="D123" s="126" t="str">
        <f t="shared" ca="1" si="13"/>
        <v/>
      </c>
      <c r="E123" s="126" t="str">
        <f t="shared" ca="1" si="14"/>
        <v/>
      </c>
      <c r="F123" s="127" t="str">
        <f ca="1">OFFSET(prihlasky!$H$1,AN123,0)</f>
        <v/>
      </c>
      <c r="G123" s="127" t="str">
        <f ca="1">IF(OFFSET(prihlasky!$B$1,AN123,0)="","",(OFFSET(prihlasky!$B$1,AN123,0)))</f>
        <v/>
      </c>
      <c r="H123" s="127">
        <f ca="1">OFFSET(prihlasky!$I$1,AN123,0)</f>
        <v>0</v>
      </c>
      <c r="I123" s="127">
        <f ca="1">OFFSET(prihlasky!$A$1,AN123,0)</f>
        <v>0</v>
      </c>
      <c r="J123" s="126">
        <f t="shared" ca="1" si="15"/>
        <v>0</v>
      </c>
      <c r="K123" s="126">
        <f t="shared" ca="1" si="16"/>
        <v>0</v>
      </c>
      <c r="L123" s="139"/>
      <c r="M123" s="135">
        <f ca="1">OFFSET('Trail-1'!$J$1,$P123-1,0)</f>
        <v>0</v>
      </c>
      <c r="N123" s="129">
        <f ca="1">OFFSET('Trail-1'!$K$1,$P123-1,0)</f>
        <v>0</v>
      </c>
      <c r="O123" s="127">
        <f ca="1">OFFSET('Trail-1'!$CK$1,$P123-1,0)</f>
        <v>0</v>
      </c>
      <c r="P123" s="127">
        <f>IF(M$7=0,1,MATCH($AN123,'Trail-1'!$CJ$1:$CJ$128,0))</f>
        <v>123</v>
      </c>
      <c r="Q123" s="134" t="str">
        <f ca="1">IF(O123=0,"",OFFSET('Trail-1'!$B$1,$P123-1,0))</f>
        <v/>
      </c>
      <c r="R123" s="135">
        <f ca="1">OFFSET('Trail-2'!$J$1,$U123-1,0)</f>
        <v>0</v>
      </c>
      <c r="S123" s="129">
        <f ca="1">OFFSET('Trail-2'!$K$1,$U123-1,0)</f>
        <v>0</v>
      </c>
      <c r="T123" s="127">
        <f ca="1">OFFSET('Trail-2'!$CK$1,$U123-1,0)</f>
        <v>0</v>
      </c>
      <c r="U123" s="127">
        <f>IF(R$7=0,1,MATCH($AN123,'Trail-2'!$CJ$1:$CJ$128,0))</f>
        <v>1</v>
      </c>
      <c r="V123" s="134" t="str">
        <f ca="1">IF(T123=0,"",OFFSET('Trail-2'!$B$1,$U123-1,0))</f>
        <v/>
      </c>
      <c r="W123" s="135">
        <f ca="1">OFFSET('Trail-3'!$J$1,$Z123-1,0)</f>
        <v>0</v>
      </c>
      <c r="X123" s="129">
        <f ca="1">OFFSET('Trail-3'!$K$1,$Z123-1,0)</f>
        <v>0</v>
      </c>
      <c r="Y123" s="127">
        <f ca="1">OFFSET('Trail-3'!$CK$1,$Z123-1,0)</f>
        <v>0</v>
      </c>
      <c r="Z123" s="127">
        <f>IF(W$7=0,1,MATCH($AN123,'Trail-3'!$CJ$1:$CJ$128,0))</f>
        <v>1</v>
      </c>
      <c r="AA123" s="134" t="str">
        <f ca="1">IF(Y123=0,"",OFFSET('Trail-3'!$B$1,$Z123-1,0))</f>
        <v/>
      </c>
      <c r="AB123" s="135">
        <f ca="1">OFFSET('Trail-4'!$J$1,$AE123-1,0)</f>
        <v>0</v>
      </c>
      <c r="AC123" s="129">
        <f ca="1">OFFSET('Trail-4'!$K$1,$AE123-1,0)</f>
        <v>0</v>
      </c>
      <c r="AD123" s="127">
        <f ca="1">OFFSET('Trail-4'!$CK$1,$AE123-1,0)</f>
        <v>0</v>
      </c>
      <c r="AE123" s="127">
        <f>IF(AB$7=0,1,MATCH($AN123,'Trail-4'!$CJ$1:$CJ$128,0))</f>
        <v>1</v>
      </c>
      <c r="AF123" s="134" t="str">
        <f ca="1">IF(AD123=0,"",OFFSET('Trail-4'!$B$1,$AE123-1,0))</f>
        <v/>
      </c>
      <c r="AG123" s="135">
        <f ca="1">OFFSET('Trail-5'!$J$1,$AJ123-1,0)</f>
        <v>0</v>
      </c>
      <c r="AH123" s="129">
        <f ca="1">OFFSET('Trail-5'!$K$1,$AJ123-1,0)</f>
        <v>0</v>
      </c>
      <c r="AI123" s="127">
        <f ca="1">OFFSET('Trail-5'!$CK$1,$AJ123-1,0)</f>
        <v>0</v>
      </c>
      <c r="AJ123" s="127">
        <f>IF(AG$7=0,1,MATCH($AN123,'Trail-5'!$CJ$1:$CJ$128,0))</f>
        <v>1</v>
      </c>
      <c r="AK123" s="134" t="str">
        <f ca="1">IF(AI123=0,"",OFFSET('Trail-5'!$B$1,$AJ123-1,0))</f>
        <v/>
      </c>
      <c r="AL123" s="22"/>
      <c r="AN123" s="39">
        <v>115</v>
      </c>
      <c r="AO123" s="16">
        <f t="shared" ca="1" si="17"/>
        <v>0</v>
      </c>
      <c r="AP123" s="51">
        <f t="shared" ca="1" si="18"/>
        <v>0</v>
      </c>
      <c r="AQ123" s="51">
        <f t="shared" ca="1" si="18"/>
        <v>0</v>
      </c>
      <c r="AR123" s="51">
        <f t="shared" ca="1" si="18"/>
        <v>0</v>
      </c>
    </row>
    <row r="124" spans="2:44" ht="12" customHeight="1" x14ac:dyDescent="0.2">
      <c r="B124" s="126">
        <f t="shared" ca="1" si="11"/>
        <v>1</v>
      </c>
      <c r="C124" s="126" t="str">
        <f t="shared" ca="1" si="12"/>
        <v/>
      </c>
      <c r="D124" s="126" t="str">
        <f t="shared" ca="1" si="13"/>
        <v/>
      </c>
      <c r="E124" s="126" t="str">
        <f t="shared" ca="1" si="14"/>
        <v/>
      </c>
      <c r="F124" s="127" t="str">
        <f ca="1">OFFSET(prihlasky!$H$1,AN124,0)</f>
        <v/>
      </c>
      <c r="G124" s="127" t="str">
        <f ca="1">IF(OFFSET(prihlasky!$B$1,AN124,0)="","",(OFFSET(prihlasky!$B$1,AN124,0)))</f>
        <v/>
      </c>
      <c r="H124" s="127">
        <f ca="1">OFFSET(prihlasky!$I$1,AN124,0)</f>
        <v>0</v>
      </c>
      <c r="I124" s="127">
        <f ca="1">OFFSET(prihlasky!$A$1,AN124,0)</f>
        <v>0</v>
      </c>
      <c r="J124" s="126">
        <f t="shared" ca="1" si="15"/>
        <v>0</v>
      </c>
      <c r="K124" s="126">
        <f t="shared" ca="1" si="16"/>
        <v>0</v>
      </c>
      <c r="L124" s="139"/>
      <c r="M124" s="135">
        <f ca="1">OFFSET('Trail-1'!$J$1,$P124-1,0)</f>
        <v>0</v>
      </c>
      <c r="N124" s="129">
        <f ca="1">OFFSET('Trail-1'!$K$1,$P124-1,0)</f>
        <v>0</v>
      </c>
      <c r="O124" s="127">
        <f ca="1">OFFSET('Trail-1'!$CK$1,$P124-1,0)</f>
        <v>0</v>
      </c>
      <c r="P124" s="127">
        <f>IF(M$7=0,1,MATCH($AN124,'Trail-1'!$CJ$1:$CJ$128,0))</f>
        <v>124</v>
      </c>
      <c r="Q124" s="134" t="str">
        <f ca="1">IF(O124=0,"",OFFSET('Trail-1'!$B$1,$P124-1,0))</f>
        <v/>
      </c>
      <c r="R124" s="135">
        <f ca="1">OFFSET('Trail-2'!$J$1,$U124-1,0)</f>
        <v>0</v>
      </c>
      <c r="S124" s="129">
        <f ca="1">OFFSET('Trail-2'!$K$1,$U124-1,0)</f>
        <v>0</v>
      </c>
      <c r="T124" s="127">
        <f ca="1">OFFSET('Trail-2'!$CK$1,$U124-1,0)</f>
        <v>0</v>
      </c>
      <c r="U124" s="127">
        <f>IF(R$7=0,1,MATCH($AN124,'Trail-2'!$CJ$1:$CJ$128,0))</f>
        <v>1</v>
      </c>
      <c r="V124" s="134" t="str">
        <f ca="1">IF(T124=0,"",OFFSET('Trail-2'!$B$1,$U124-1,0))</f>
        <v/>
      </c>
      <c r="W124" s="135">
        <f ca="1">OFFSET('Trail-3'!$J$1,$Z124-1,0)</f>
        <v>0</v>
      </c>
      <c r="X124" s="129">
        <f ca="1">OFFSET('Trail-3'!$K$1,$Z124-1,0)</f>
        <v>0</v>
      </c>
      <c r="Y124" s="127">
        <f ca="1">OFFSET('Trail-3'!$CK$1,$Z124-1,0)</f>
        <v>0</v>
      </c>
      <c r="Z124" s="127">
        <f>IF(W$7=0,1,MATCH($AN124,'Trail-3'!$CJ$1:$CJ$128,0))</f>
        <v>1</v>
      </c>
      <c r="AA124" s="134" t="str">
        <f ca="1">IF(Y124=0,"",OFFSET('Trail-3'!$B$1,$Z124-1,0))</f>
        <v/>
      </c>
      <c r="AB124" s="135">
        <f ca="1">OFFSET('Trail-4'!$J$1,$AE124-1,0)</f>
        <v>0</v>
      </c>
      <c r="AC124" s="129">
        <f ca="1">OFFSET('Trail-4'!$K$1,$AE124-1,0)</f>
        <v>0</v>
      </c>
      <c r="AD124" s="127">
        <f ca="1">OFFSET('Trail-4'!$CK$1,$AE124-1,0)</f>
        <v>0</v>
      </c>
      <c r="AE124" s="127">
        <f>IF(AB$7=0,1,MATCH($AN124,'Trail-4'!$CJ$1:$CJ$128,0))</f>
        <v>1</v>
      </c>
      <c r="AF124" s="134" t="str">
        <f ca="1">IF(AD124=0,"",OFFSET('Trail-4'!$B$1,$AE124-1,0))</f>
        <v/>
      </c>
      <c r="AG124" s="135">
        <f ca="1">OFFSET('Trail-5'!$J$1,$AJ124-1,0)</f>
        <v>0</v>
      </c>
      <c r="AH124" s="129">
        <f ca="1">OFFSET('Trail-5'!$K$1,$AJ124-1,0)</f>
        <v>0</v>
      </c>
      <c r="AI124" s="127">
        <f ca="1">OFFSET('Trail-5'!$CK$1,$AJ124-1,0)</f>
        <v>0</v>
      </c>
      <c r="AJ124" s="127">
        <f>IF(AG$7=0,1,MATCH($AN124,'Trail-5'!$CJ$1:$CJ$128,0))</f>
        <v>1</v>
      </c>
      <c r="AK124" s="134" t="str">
        <f ca="1">IF(AI124=0,"",OFFSET('Trail-5'!$B$1,$AJ124-1,0))</f>
        <v/>
      </c>
      <c r="AL124" s="22"/>
      <c r="AN124" s="39">
        <v>116</v>
      </c>
      <c r="AO124" s="16">
        <f t="shared" ca="1" si="17"/>
        <v>0</v>
      </c>
      <c r="AP124" s="51">
        <f t="shared" ca="1" si="18"/>
        <v>0</v>
      </c>
      <c r="AQ124" s="51">
        <f t="shared" ca="1" si="18"/>
        <v>0</v>
      </c>
      <c r="AR124" s="51">
        <f t="shared" ca="1" si="18"/>
        <v>0</v>
      </c>
    </row>
    <row r="125" spans="2:44" ht="12" customHeight="1" x14ac:dyDescent="0.2">
      <c r="B125" s="126">
        <f t="shared" ca="1" si="11"/>
        <v>1</v>
      </c>
      <c r="C125" s="126" t="str">
        <f t="shared" ca="1" si="12"/>
        <v/>
      </c>
      <c r="D125" s="126" t="str">
        <f t="shared" ca="1" si="13"/>
        <v/>
      </c>
      <c r="E125" s="126" t="str">
        <f t="shared" ca="1" si="14"/>
        <v/>
      </c>
      <c r="F125" s="127" t="str">
        <f ca="1">OFFSET(prihlasky!$H$1,AN125,0)</f>
        <v/>
      </c>
      <c r="G125" s="127" t="str">
        <f ca="1">IF(OFFSET(prihlasky!$B$1,AN125,0)="","",(OFFSET(prihlasky!$B$1,AN125,0)))</f>
        <v/>
      </c>
      <c r="H125" s="127">
        <f ca="1">OFFSET(prihlasky!$I$1,AN125,0)</f>
        <v>0</v>
      </c>
      <c r="I125" s="127">
        <f ca="1">OFFSET(prihlasky!$A$1,AN125,0)</f>
        <v>0</v>
      </c>
      <c r="J125" s="126">
        <f t="shared" ca="1" si="15"/>
        <v>0</v>
      </c>
      <c r="K125" s="126">
        <f t="shared" ca="1" si="16"/>
        <v>0</v>
      </c>
      <c r="L125" s="139"/>
      <c r="M125" s="135">
        <f ca="1">OFFSET('Trail-1'!$J$1,$P125-1,0)</f>
        <v>0</v>
      </c>
      <c r="N125" s="129">
        <f ca="1">OFFSET('Trail-1'!$K$1,$P125-1,0)</f>
        <v>0</v>
      </c>
      <c r="O125" s="127">
        <f ca="1">OFFSET('Trail-1'!$CK$1,$P125-1,0)</f>
        <v>0</v>
      </c>
      <c r="P125" s="127">
        <f>IF(M$7=0,1,MATCH($AN125,'Trail-1'!$CJ$1:$CJ$128,0))</f>
        <v>125</v>
      </c>
      <c r="Q125" s="134" t="str">
        <f ca="1">IF(O125=0,"",OFFSET('Trail-1'!$B$1,$P125-1,0))</f>
        <v/>
      </c>
      <c r="R125" s="135">
        <f ca="1">OFFSET('Trail-2'!$J$1,$U125-1,0)</f>
        <v>0</v>
      </c>
      <c r="S125" s="129">
        <f ca="1">OFFSET('Trail-2'!$K$1,$U125-1,0)</f>
        <v>0</v>
      </c>
      <c r="T125" s="127">
        <f ca="1">OFFSET('Trail-2'!$CK$1,$U125-1,0)</f>
        <v>0</v>
      </c>
      <c r="U125" s="127">
        <f>IF(R$7=0,1,MATCH($AN125,'Trail-2'!$CJ$1:$CJ$128,0))</f>
        <v>1</v>
      </c>
      <c r="V125" s="134" t="str">
        <f ca="1">IF(T125=0,"",OFFSET('Trail-2'!$B$1,$U125-1,0))</f>
        <v/>
      </c>
      <c r="W125" s="135">
        <f ca="1">OFFSET('Trail-3'!$J$1,$Z125-1,0)</f>
        <v>0</v>
      </c>
      <c r="X125" s="129">
        <f ca="1">OFFSET('Trail-3'!$K$1,$Z125-1,0)</f>
        <v>0</v>
      </c>
      <c r="Y125" s="127">
        <f ca="1">OFFSET('Trail-3'!$CK$1,$Z125-1,0)</f>
        <v>0</v>
      </c>
      <c r="Z125" s="127">
        <f>IF(W$7=0,1,MATCH($AN125,'Trail-3'!$CJ$1:$CJ$128,0))</f>
        <v>1</v>
      </c>
      <c r="AA125" s="134" t="str">
        <f ca="1">IF(Y125=0,"",OFFSET('Trail-3'!$B$1,$Z125-1,0))</f>
        <v/>
      </c>
      <c r="AB125" s="135">
        <f ca="1">OFFSET('Trail-4'!$J$1,$AE125-1,0)</f>
        <v>0</v>
      </c>
      <c r="AC125" s="129">
        <f ca="1">OFFSET('Trail-4'!$K$1,$AE125-1,0)</f>
        <v>0</v>
      </c>
      <c r="AD125" s="127">
        <f ca="1">OFFSET('Trail-4'!$CK$1,$AE125-1,0)</f>
        <v>0</v>
      </c>
      <c r="AE125" s="127">
        <f>IF(AB$7=0,1,MATCH($AN125,'Trail-4'!$CJ$1:$CJ$128,0))</f>
        <v>1</v>
      </c>
      <c r="AF125" s="134" t="str">
        <f ca="1">IF(AD125=0,"",OFFSET('Trail-4'!$B$1,$AE125-1,0))</f>
        <v/>
      </c>
      <c r="AG125" s="135">
        <f ca="1">OFFSET('Trail-5'!$J$1,$AJ125-1,0)</f>
        <v>0</v>
      </c>
      <c r="AH125" s="129">
        <f ca="1">OFFSET('Trail-5'!$K$1,$AJ125-1,0)</f>
        <v>0</v>
      </c>
      <c r="AI125" s="127">
        <f ca="1">OFFSET('Trail-5'!$CK$1,$AJ125-1,0)</f>
        <v>0</v>
      </c>
      <c r="AJ125" s="127">
        <f>IF(AG$7=0,1,MATCH($AN125,'Trail-5'!$CJ$1:$CJ$128,0))</f>
        <v>1</v>
      </c>
      <c r="AK125" s="134" t="str">
        <f ca="1">IF(AI125=0,"",OFFSET('Trail-5'!$B$1,$AJ125-1,0))</f>
        <v/>
      </c>
      <c r="AL125" s="22"/>
      <c r="AN125" s="39">
        <v>117</v>
      </c>
      <c r="AO125" s="16">
        <f t="shared" ca="1" si="17"/>
        <v>0</v>
      </c>
      <c r="AP125" s="51">
        <f t="shared" ca="1" si="18"/>
        <v>0</v>
      </c>
      <c r="AQ125" s="51">
        <f t="shared" ca="1" si="18"/>
        <v>0</v>
      </c>
      <c r="AR125" s="51">
        <f t="shared" ca="1" si="18"/>
        <v>0</v>
      </c>
    </row>
    <row r="126" spans="2:44" ht="12" customHeight="1" x14ac:dyDescent="0.2">
      <c r="B126" s="126">
        <f t="shared" ca="1" si="11"/>
        <v>1</v>
      </c>
      <c r="C126" s="126" t="str">
        <f t="shared" ca="1" si="12"/>
        <v/>
      </c>
      <c r="D126" s="126" t="str">
        <f t="shared" ca="1" si="13"/>
        <v/>
      </c>
      <c r="E126" s="126" t="str">
        <f t="shared" ca="1" si="14"/>
        <v/>
      </c>
      <c r="F126" s="127" t="str">
        <f ca="1">OFFSET(prihlasky!$H$1,AN126,0)</f>
        <v/>
      </c>
      <c r="G126" s="127" t="str">
        <f ca="1">IF(OFFSET(prihlasky!$B$1,AN126,0)="","",(OFFSET(prihlasky!$B$1,AN126,0)))</f>
        <v/>
      </c>
      <c r="H126" s="127">
        <f ca="1">OFFSET(prihlasky!$I$1,AN126,0)</f>
        <v>0</v>
      </c>
      <c r="I126" s="127">
        <f ca="1">OFFSET(prihlasky!$A$1,AN126,0)</f>
        <v>0</v>
      </c>
      <c r="J126" s="126">
        <f t="shared" ca="1" si="15"/>
        <v>0</v>
      </c>
      <c r="K126" s="126">
        <f t="shared" ca="1" si="16"/>
        <v>0</v>
      </c>
      <c r="L126" s="139"/>
      <c r="M126" s="135">
        <f ca="1">OFFSET('Trail-1'!$J$1,$P126-1,0)</f>
        <v>0</v>
      </c>
      <c r="N126" s="129">
        <f ca="1">OFFSET('Trail-1'!$K$1,$P126-1,0)</f>
        <v>0</v>
      </c>
      <c r="O126" s="127">
        <f ca="1">OFFSET('Trail-1'!$CK$1,$P126-1,0)</f>
        <v>0</v>
      </c>
      <c r="P126" s="127">
        <f>IF(M$7=0,1,MATCH($AN126,'Trail-1'!$CJ$1:$CJ$128,0))</f>
        <v>126</v>
      </c>
      <c r="Q126" s="134" t="str">
        <f ca="1">IF(O126=0,"",OFFSET('Trail-1'!$B$1,$P126-1,0))</f>
        <v/>
      </c>
      <c r="R126" s="135">
        <f ca="1">OFFSET('Trail-2'!$J$1,$U126-1,0)</f>
        <v>0</v>
      </c>
      <c r="S126" s="129">
        <f ca="1">OFFSET('Trail-2'!$K$1,$U126-1,0)</f>
        <v>0</v>
      </c>
      <c r="T126" s="127">
        <f ca="1">OFFSET('Trail-2'!$CK$1,$U126-1,0)</f>
        <v>0</v>
      </c>
      <c r="U126" s="127">
        <f>IF(R$7=0,1,MATCH($AN126,'Trail-2'!$CJ$1:$CJ$128,0))</f>
        <v>1</v>
      </c>
      <c r="V126" s="134" t="str">
        <f ca="1">IF(T126=0,"",OFFSET('Trail-2'!$B$1,$U126-1,0))</f>
        <v/>
      </c>
      <c r="W126" s="135">
        <f ca="1">OFFSET('Trail-3'!$J$1,$Z126-1,0)</f>
        <v>0</v>
      </c>
      <c r="X126" s="129">
        <f ca="1">OFFSET('Trail-3'!$K$1,$Z126-1,0)</f>
        <v>0</v>
      </c>
      <c r="Y126" s="127">
        <f ca="1">OFFSET('Trail-3'!$CK$1,$Z126-1,0)</f>
        <v>0</v>
      </c>
      <c r="Z126" s="127">
        <f>IF(W$7=0,1,MATCH($AN126,'Trail-3'!$CJ$1:$CJ$128,0))</f>
        <v>1</v>
      </c>
      <c r="AA126" s="134" t="str">
        <f ca="1">IF(Y126=0,"",OFFSET('Trail-3'!$B$1,$Z126-1,0))</f>
        <v/>
      </c>
      <c r="AB126" s="135">
        <f ca="1">OFFSET('Trail-4'!$J$1,$AE126-1,0)</f>
        <v>0</v>
      </c>
      <c r="AC126" s="129">
        <f ca="1">OFFSET('Trail-4'!$K$1,$AE126-1,0)</f>
        <v>0</v>
      </c>
      <c r="AD126" s="127">
        <f ca="1">OFFSET('Trail-4'!$CK$1,$AE126-1,0)</f>
        <v>0</v>
      </c>
      <c r="AE126" s="127">
        <f>IF(AB$7=0,1,MATCH($AN126,'Trail-4'!$CJ$1:$CJ$128,0))</f>
        <v>1</v>
      </c>
      <c r="AF126" s="134" t="str">
        <f ca="1">IF(AD126=0,"",OFFSET('Trail-4'!$B$1,$AE126-1,0))</f>
        <v/>
      </c>
      <c r="AG126" s="135">
        <f ca="1">OFFSET('Trail-5'!$J$1,$AJ126-1,0)</f>
        <v>0</v>
      </c>
      <c r="AH126" s="129">
        <f ca="1">OFFSET('Trail-5'!$K$1,$AJ126-1,0)</f>
        <v>0</v>
      </c>
      <c r="AI126" s="127">
        <f ca="1">OFFSET('Trail-5'!$CK$1,$AJ126-1,0)</f>
        <v>0</v>
      </c>
      <c r="AJ126" s="127">
        <f>IF(AG$7=0,1,MATCH($AN126,'Trail-5'!$CJ$1:$CJ$128,0))</f>
        <v>1</v>
      </c>
      <c r="AK126" s="134" t="str">
        <f ca="1">IF(AI126=0,"",OFFSET('Trail-5'!$B$1,$AJ126-1,0))</f>
        <v/>
      </c>
      <c r="AL126" s="22"/>
      <c r="AN126" s="39">
        <v>118</v>
      </c>
      <c r="AO126" s="16">
        <f t="shared" ca="1" si="17"/>
        <v>0</v>
      </c>
      <c r="AP126" s="51">
        <f t="shared" ca="1" si="18"/>
        <v>0</v>
      </c>
      <c r="AQ126" s="51">
        <f t="shared" ca="1" si="18"/>
        <v>0</v>
      </c>
      <c r="AR126" s="51">
        <f t="shared" ca="1" si="18"/>
        <v>0</v>
      </c>
    </row>
    <row r="127" spans="2:44" ht="12" customHeight="1" x14ac:dyDescent="0.2">
      <c r="B127" s="126">
        <f t="shared" ca="1" si="11"/>
        <v>1</v>
      </c>
      <c r="C127" s="126" t="str">
        <f t="shared" ca="1" si="12"/>
        <v/>
      </c>
      <c r="D127" s="126" t="str">
        <f t="shared" ca="1" si="13"/>
        <v/>
      </c>
      <c r="E127" s="126" t="str">
        <f t="shared" ca="1" si="14"/>
        <v/>
      </c>
      <c r="F127" s="127" t="str">
        <f ca="1">OFFSET(prihlasky!$H$1,AN127,0)</f>
        <v/>
      </c>
      <c r="G127" s="127" t="str">
        <f ca="1">IF(OFFSET(prihlasky!$B$1,AN127,0)="","",(OFFSET(prihlasky!$B$1,AN127,0)))</f>
        <v/>
      </c>
      <c r="H127" s="127">
        <f ca="1">OFFSET(prihlasky!$I$1,AN127,0)</f>
        <v>0</v>
      </c>
      <c r="I127" s="127">
        <f ca="1">OFFSET(prihlasky!$A$1,AN127,0)</f>
        <v>0</v>
      </c>
      <c r="J127" s="126">
        <f t="shared" ca="1" si="15"/>
        <v>0</v>
      </c>
      <c r="K127" s="126">
        <f t="shared" ca="1" si="16"/>
        <v>0</v>
      </c>
      <c r="L127" s="139"/>
      <c r="M127" s="135">
        <f ca="1">OFFSET('Trail-1'!$J$1,$P127-1,0)</f>
        <v>0</v>
      </c>
      <c r="N127" s="129">
        <f ca="1">OFFSET('Trail-1'!$K$1,$P127-1,0)</f>
        <v>0</v>
      </c>
      <c r="O127" s="127">
        <f ca="1">OFFSET('Trail-1'!$CK$1,$P127-1,0)</f>
        <v>0</v>
      </c>
      <c r="P127" s="127">
        <f>IF(M$7=0,1,MATCH($AN127,'Trail-1'!$CJ$1:$CJ$128,0))</f>
        <v>127</v>
      </c>
      <c r="Q127" s="134" t="str">
        <f ca="1">IF(O127=0,"",OFFSET('Trail-1'!$B$1,$P127-1,0))</f>
        <v/>
      </c>
      <c r="R127" s="135">
        <f ca="1">OFFSET('Trail-2'!$J$1,$U127-1,0)</f>
        <v>0</v>
      </c>
      <c r="S127" s="129">
        <f ca="1">OFFSET('Trail-2'!$K$1,$U127-1,0)</f>
        <v>0</v>
      </c>
      <c r="T127" s="127">
        <f ca="1">OFFSET('Trail-2'!$CK$1,$U127-1,0)</f>
        <v>0</v>
      </c>
      <c r="U127" s="127">
        <f>IF(R$7=0,1,MATCH($AN127,'Trail-2'!$CJ$1:$CJ$128,0))</f>
        <v>1</v>
      </c>
      <c r="V127" s="134" t="str">
        <f ca="1">IF(T127=0,"",OFFSET('Trail-2'!$B$1,$U127-1,0))</f>
        <v/>
      </c>
      <c r="W127" s="135">
        <f ca="1">OFFSET('Trail-3'!$J$1,$Z127-1,0)</f>
        <v>0</v>
      </c>
      <c r="X127" s="129">
        <f ca="1">OFFSET('Trail-3'!$K$1,$Z127-1,0)</f>
        <v>0</v>
      </c>
      <c r="Y127" s="127">
        <f ca="1">OFFSET('Trail-3'!$CK$1,$Z127-1,0)</f>
        <v>0</v>
      </c>
      <c r="Z127" s="127">
        <f>IF(W$7=0,1,MATCH($AN127,'Trail-3'!$CJ$1:$CJ$128,0))</f>
        <v>1</v>
      </c>
      <c r="AA127" s="134" t="str">
        <f ca="1">IF(Y127=0,"",OFFSET('Trail-3'!$B$1,$Z127-1,0))</f>
        <v/>
      </c>
      <c r="AB127" s="135">
        <f ca="1">OFFSET('Trail-4'!$J$1,$AE127-1,0)</f>
        <v>0</v>
      </c>
      <c r="AC127" s="129">
        <f ca="1">OFFSET('Trail-4'!$K$1,$AE127-1,0)</f>
        <v>0</v>
      </c>
      <c r="AD127" s="127">
        <f ca="1">OFFSET('Trail-4'!$CK$1,$AE127-1,0)</f>
        <v>0</v>
      </c>
      <c r="AE127" s="127">
        <f>IF(AB$7=0,1,MATCH($AN127,'Trail-4'!$CJ$1:$CJ$128,0))</f>
        <v>1</v>
      </c>
      <c r="AF127" s="134" t="str">
        <f ca="1">IF(AD127=0,"",OFFSET('Trail-4'!$B$1,$AE127-1,0))</f>
        <v/>
      </c>
      <c r="AG127" s="135">
        <f ca="1">OFFSET('Trail-5'!$J$1,$AJ127-1,0)</f>
        <v>0</v>
      </c>
      <c r="AH127" s="129">
        <f ca="1">OFFSET('Trail-5'!$K$1,$AJ127-1,0)</f>
        <v>0</v>
      </c>
      <c r="AI127" s="127">
        <f ca="1">OFFSET('Trail-5'!$CK$1,$AJ127-1,0)</f>
        <v>0</v>
      </c>
      <c r="AJ127" s="127">
        <f>IF(AG$7=0,1,MATCH($AN127,'Trail-5'!$CJ$1:$CJ$128,0))</f>
        <v>1</v>
      </c>
      <c r="AK127" s="134" t="str">
        <f ca="1">IF(AI127=0,"",OFFSET('Trail-5'!$B$1,$AJ127-1,0))</f>
        <v/>
      </c>
      <c r="AL127" s="22"/>
      <c r="AN127" s="39">
        <v>119</v>
      </c>
      <c r="AO127" s="16">
        <f t="shared" ca="1" si="17"/>
        <v>0</v>
      </c>
      <c r="AP127" s="51">
        <f t="shared" ca="1" si="18"/>
        <v>0</v>
      </c>
      <c r="AQ127" s="51">
        <f t="shared" ca="1" si="18"/>
        <v>0</v>
      </c>
      <c r="AR127" s="51">
        <f t="shared" ca="1" si="18"/>
        <v>0</v>
      </c>
    </row>
    <row r="128" spans="2:44" ht="12" customHeight="1" x14ac:dyDescent="0.2">
      <c r="B128" s="126">
        <f t="shared" ca="1" si="11"/>
        <v>1</v>
      </c>
      <c r="C128" s="126" t="str">
        <f t="shared" ca="1" si="12"/>
        <v/>
      </c>
      <c r="D128" s="126" t="str">
        <f t="shared" ca="1" si="13"/>
        <v/>
      </c>
      <c r="E128" s="126" t="str">
        <f t="shared" ca="1" si="14"/>
        <v/>
      </c>
      <c r="F128" s="127" t="str">
        <f ca="1">OFFSET(prihlasky!$H$1,AN128,0)</f>
        <v/>
      </c>
      <c r="G128" s="127" t="str">
        <f ca="1">IF(OFFSET(prihlasky!$B$1,AN128,0)="","",(OFFSET(prihlasky!$B$1,AN128,0)))</f>
        <v/>
      </c>
      <c r="H128" s="127">
        <f ca="1">OFFSET(prihlasky!$I$1,AN128,0)</f>
        <v>0</v>
      </c>
      <c r="I128" s="127">
        <f ca="1">OFFSET(prihlasky!$A$1,AN128,0)</f>
        <v>0</v>
      </c>
      <c r="J128" s="126">
        <f t="shared" ca="1" si="15"/>
        <v>0</v>
      </c>
      <c r="K128" s="126">
        <f t="shared" ca="1" si="16"/>
        <v>0</v>
      </c>
      <c r="L128" s="139"/>
      <c r="M128" s="135">
        <f ca="1">OFFSET('Trail-1'!$J$1,$P128-1,0)</f>
        <v>0</v>
      </c>
      <c r="N128" s="129">
        <f ca="1">OFFSET('Trail-1'!$K$1,$P128-1,0)</f>
        <v>0</v>
      </c>
      <c r="O128" s="127">
        <f ca="1">OFFSET('Trail-1'!$CK$1,$P128-1,0)</f>
        <v>0</v>
      </c>
      <c r="P128" s="127">
        <f>IF(M$7=0,1,MATCH($AN128,'Trail-1'!$CJ$1:$CJ$128,0))</f>
        <v>128</v>
      </c>
      <c r="Q128" s="134" t="str">
        <f ca="1">IF(O128=0,"",OFFSET('Trail-1'!$B$1,$P128-1,0))</f>
        <v/>
      </c>
      <c r="R128" s="135">
        <f ca="1">OFFSET('Trail-2'!$J$1,$U128-1,0)</f>
        <v>0</v>
      </c>
      <c r="S128" s="129">
        <f ca="1">OFFSET('Trail-2'!$K$1,$U128-1,0)</f>
        <v>0</v>
      </c>
      <c r="T128" s="127">
        <f ca="1">OFFSET('Trail-2'!$CK$1,$U128-1,0)</f>
        <v>0</v>
      </c>
      <c r="U128" s="127">
        <f>IF(R$7=0,1,MATCH($AN128,'Trail-2'!$CJ$1:$CJ$128,0))</f>
        <v>1</v>
      </c>
      <c r="V128" s="134" t="str">
        <f ca="1">IF(T128=0,"",OFFSET('Trail-2'!$B$1,$U128-1,0))</f>
        <v/>
      </c>
      <c r="W128" s="135">
        <f ca="1">OFFSET('Trail-3'!$J$1,$Z128-1,0)</f>
        <v>0</v>
      </c>
      <c r="X128" s="129">
        <f ca="1">OFFSET('Trail-3'!$K$1,$Z128-1,0)</f>
        <v>0</v>
      </c>
      <c r="Y128" s="127">
        <f ca="1">OFFSET('Trail-3'!$CK$1,$Z128-1,0)</f>
        <v>0</v>
      </c>
      <c r="Z128" s="127">
        <f>IF(W$7=0,1,MATCH($AN128,'Trail-3'!$CJ$1:$CJ$128,0))</f>
        <v>1</v>
      </c>
      <c r="AA128" s="134" t="str">
        <f ca="1">IF(Y128=0,"",OFFSET('Trail-3'!$B$1,$Z128-1,0))</f>
        <v/>
      </c>
      <c r="AB128" s="135">
        <f ca="1">OFFSET('Trail-4'!$J$1,$AE128-1,0)</f>
        <v>0</v>
      </c>
      <c r="AC128" s="129">
        <f ca="1">OFFSET('Trail-4'!$K$1,$AE128-1,0)</f>
        <v>0</v>
      </c>
      <c r="AD128" s="127">
        <f ca="1">OFFSET('Trail-4'!$CK$1,$AE128-1,0)</f>
        <v>0</v>
      </c>
      <c r="AE128" s="127">
        <f>IF(AB$7=0,1,MATCH($AN128,'Trail-4'!$CJ$1:$CJ$128,0))</f>
        <v>1</v>
      </c>
      <c r="AF128" s="134" t="str">
        <f ca="1">IF(AD128=0,"",OFFSET('Trail-4'!$B$1,$AE128-1,0))</f>
        <v/>
      </c>
      <c r="AG128" s="135">
        <f ca="1">OFFSET('Trail-5'!$J$1,$AJ128-1,0)</f>
        <v>0</v>
      </c>
      <c r="AH128" s="129">
        <f ca="1">OFFSET('Trail-5'!$K$1,$AJ128-1,0)</f>
        <v>0</v>
      </c>
      <c r="AI128" s="127">
        <f ca="1">OFFSET('Trail-5'!$CK$1,$AJ128-1,0)</f>
        <v>0</v>
      </c>
      <c r="AJ128" s="127">
        <f>IF(AG$7=0,1,MATCH($AN128,'Trail-5'!$CJ$1:$CJ$128,0))</f>
        <v>1</v>
      </c>
      <c r="AK128" s="134" t="str">
        <f ca="1">IF(AI128=0,"",OFFSET('Trail-5'!$B$1,$AJ128-1,0))</f>
        <v/>
      </c>
      <c r="AL128" s="22"/>
      <c r="AN128" s="39">
        <v>120</v>
      </c>
      <c r="AO128" s="16">
        <f t="shared" ca="1" si="17"/>
        <v>0</v>
      </c>
      <c r="AP128" s="51">
        <f t="shared" ca="1" si="18"/>
        <v>0</v>
      </c>
      <c r="AQ128" s="51">
        <f t="shared" ca="1" si="18"/>
        <v>0</v>
      </c>
      <c r="AR128" s="51">
        <f t="shared" ca="1" si="18"/>
        <v>0</v>
      </c>
    </row>
    <row r="129" spans="2:74" x14ac:dyDescent="0.2">
      <c r="H129" s="47"/>
      <c r="I129" s="14"/>
      <c r="AL129" s="23"/>
      <c r="AO129" s="17"/>
    </row>
    <row r="130" spans="2:74" ht="18" x14ac:dyDescent="0.25">
      <c r="B130" s="112" t="str">
        <f>copyleft</f>
        <v>(C) 2009-2019 YQware www.yq.cz</v>
      </c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</row>
    <row r="131" spans="2:74" x14ac:dyDescent="0.2">
      <c r="F131" s="8"/>
      <c r="G131" s="8"/>
      <c r="H131" s="47"/>
      <c r="I131" s="14"/>
      <c r="L131" s="8"/>
      <c r="M131" s="44"/>
      <c r="N131" s="8"/>
      <c r="O131" s="8"/>
      <c r="P131" s="8"/>
      <c r="Q131" s="44"/>
      <c r="R131" s="44"/>
      <c r="S131" s="8"/>
      <c r="T131" s="8"/>
      <c r="U131" s="8"/>
      <c r="V131" s="44"/>
      <c r="W131" s="44"/>
      <c r="X131" s="44"/>
      <c r="Y131" s="44"/>
      <c r="Z131" s="44"/>
      <c r="AA131" s="8"/>
      <c r="AB131" s="44"/>
      <c r="AC131" s="44"/>
      <c r="AD131" s="44"/>
      <c r="AE131" s="44"/>
      <c r="AF131" s="8"/>
      <c r="AG131" s="44"/>
      <c r="AH131" s="44"/>
      <c r="AI131" s="44"/>
      <c r="AJ131" s="44"/>
      <c r="AK131" s="8"/>
      <c r="AL131" s="10"/>
      <c r="AN131" s="40"/>
    </row>
    <row r="132" spans="2:74" x14ac:dyDescent="0.2">
      <c r="F132" s="5"/>
      <c r="G132" s="5"/>
      <c r="H132" s="6"/>
      <c r="I132" s="5"/>
      <c r="L132" s="5"/>
      <c r="M132" s="45"/>
      <c r="N132" s="5"/>
      <c r="O132" s="5"/>
      <c r="P132" s="5"/>
      <c r="Q132" s="45"/>
      <c r="R132" s="45"/>
      <c r="S132" s="5"/>
      <c r="T132" s="5"/>
      <c r="U132" s="5"/>
      <c r="V132" s="45"/>
      <c r="W132" s="45"/>
      <c r="X132" s="45"/>
      <c r="Y132" s="45"/>
      <c r="Z132" s="45"/>
      <c r="AA132" s="5"/>
      <c r="AB132" s="45"/>
      <c r="AC132" s="45"/>
      <c r="AD132" s="45"/>
      <c r="AE132" s="45"/>
      <c r="AF132" s="5"/>
      <c r="AG132" s="45"/>
      <c r="AH132" s="45"/>
      <c r="AI132" s="45"/>
      <c r="AJ132" s="45"/>
      <c r="AK132" s="5"/>
      <c r="AL132" s="12"/>
      <c r="AN132" s="41"/>
    </row>
    <row r="133" spans="2:74" x14ac:dyDescent="0.2">
      <c r="F133" s="5"/>
      <c r="G133" s="5"/>
      <c r="I133" s="5"/>
      <c r="L133" s="5"/>
      <c r="M133" s="45"/>
      <c r="N133" s="5"/>
      <c r="O133" s="5"/>
      <c r="P133" s="5"/>
      <c r="Q133" s="45"/>
      <c r="R133" s="45"/>
      <c r="S133" s="5"/>
      <c r="T133" s="5"/>
      <c r="U133" s="5"/>
      <c r="V133" s="45"/>
      <c r="W133" s="45"/>
      <c r="X133" s="45"/>
      <c r="Y133" s="45"/>
      <c r="Z133" s="45"/>
      <c r="AA133" s="5"/>
      <c r="AB133" s="45"/>
      <c r="AC133" s="45"/>
      <c r="AD133" s="45"/>
      <c r="AE133" s="45"/>
      <c r="AF133" s="5"/>
      <c r="AG133" s="45"/>
      <c r="AH133" s="45"/>
      <c r="AI133" s="45"/>
      <c r="AJ133" s="45"/>
      <c r="AK133" s="5"/>
      <c r="AL133" s="12"/>
      <c r="AN133" s="41"/>
    </row>
    <row r="134" spans="2:74" x14ac:dyDescent="0.2">
      <c r="I134" s="35"/>
      <c r="L134" s="35"/>
    </row>
    <row r="135" spans="2:74" x14ac:dyDescent="0.2">
      <c r="I135" s="35"/>
      <c r="L135" s="35"/>
    </row>
    <row r="136" spans="2:74" x14ac:dyDescent="0.2">
      <c r="I136" s="35"/>
      <c r="L136" s="35"/>
    </row>
    <row r="137" spans="2:74" x14ac:dyDescent="0.2">
      <c r="I137" s="35"/>
      <c r="L137" s="35"/>
    </row>
    <row r="138" spans="2:74" x14ac:dyDescent="0.2">
      <c r="I138" s="35"/>
      <c r="L138" s="35"/>
    </row>
    <row r="139" spans="2:74" x14ac:dyDescent="0.2">
      <c r="I139" s="35"/>
      <c r="L139" s="35"/>
    </row>
  </sheetData>
  <sheetProtection sheet="1" objects="1" scenarios="1" formatCells="0" formatColumns="0" formatRows="0" sort="0" autoFilter="0" pivotTables="0"/>
  <mergeCells count="2">
    <mergeCell ref="AN2:AN7"/>
    <mergeCell ref="AM7:AM8"/>
  </mergeCells>
  <phoneticPr fontId="2" type="noConversion"/>
  <conditionalFormatting sqref="M9:AK128 C9:K128">
    <cfRule type="expression" dxfId="25" priority="3" stopIfTrue="1">
      <formula>MOD(ROW(C9)-ROW(C$7),5) = 1</formula>
    </cfRule>
    <cfRule type="expression" dxfId="24" priority="4" stopIfTrue="1">
      <formula>MOD(ROW(C9)-ROW(C$7),5) = 2</formula>
    </cfRule>
  </conditionalFormatting>
  <conditionalFormatting sqref="B9:B128">
    <cfRule type="expression" dxfId="23" priority="1" stopIfTrue="1">
      <formula>MOD(ROW(B9)-ROW(B$7),5) = 1</formula>
    </cfRule>
    <cfRule type="expression" dxfId="22" priority="2" stopIfTrue="1">
      <formula>MOD(ROW(B9)-ROW(B$7),5) = 2</formula>
    </cfRule>
  </conditionalFormatting>
  <printOptions horizontalCentered="1"/>
  <pageMargins left="0" right="0" top="0" bottom="0" header="0" footer="0"/>
  <pageSetup paperSize="9" scale="80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B1:BG139"/>
  <sheetViews>
    <sheetView zoomScale="80" zoomScaleNormal="80" workbookViewId="0">
      <pane xSplit="11" ySplit="8" topLeftCell="L81" activePane="bottomRight" state="frozen"/>
      <selection activeCell="A8" sqref="A8:XFD8"/>
      <selection pane="topRight" activeCell="A8" sqref="A8:XFD8"/>
      <selection pane="bottomLeft" activeCell="A8" sqref="A8:XFD8"/>
      <selection pane="bottomRight" activeCell="A8" sqref="A8:XFD8"/>
    </sheetView>
  </sheetViews>
  <sheetFormatPr defaultRowHeight="12.75" x14ac:dyDescent="0.2"/>
  <cols>
    <col min="1" max="1" width="3.5703125" style="1" customWidth="1"/>
    <col min="2" max="2" width="7.7109375" style="1" bestFit="1" customWidth="1"/>
    <col min="3" max="5" width="4.28515625" style="1" customWidth="1"/>
    <col min="6" max="6" width="33.85546875" style="1" bestFit="1" customWidth="1"/>
    <col min="7" max="7" width="8.42578125" style="1" customWidth="1"/>
    <col min="8" max="8" width="6.140625" style="2" bestFit="1" customWidth="1"/>
    <col min="9" max="9" width="10.140625" style="1" customWidth="1"/>
    <col min="10" max="10" width="6" style="1" hidden="1" customWidth="1"/>
    <col min="11" max="11" width="7.28515625" style="1" customWidth="1"/>
    <col min="12" max="12" width="4.5703125" style="1" customWidth="1"/>
    <col min="13" max="13" width="5.7109375" style="43" customWidth="1"/>
    <col min="14" max="14" width="8.7109375" style="1" customWidth="1"/>
    <col min="15" max="15" width="8.28515625" style="1" hidden="1" customWidth="1"/>
    <col min="16" max="16" width="6.7109375" style="1" hidden="1" customWidth="1"/>
    <col min="17" max="17" width="6.7109375" style="43" customWidth="1"/>
    <col min="18" max="18" width="5.7109375" style="43" customWidth="1"/>
    <col min="19" max="19" width="8.7109375" style="1" customWidth="1"/>
    <col min="20" max="20" width="8.28515625" style="1" hidden="1" customWidth="1"/>
    <col min="21" max="21" width="5.7109375" style="1" hidden="1" customWidth="1"/>
    <col min="22" max="22" width="6.7109375" style="43" customWidth="1"/>
    <col min="23" max="23" width="3.7109375" style="24" customWidth="1"/>
    <col min="24" max="24" width="3" style="1" customWidth="1"/>
    <col min="25" max="25" width="5.5703125" style="38" customWidth="1"/>
    <col min="26" max="26" width="9.140625" style="15"/>
    <col min="27" max="29" width="10.7109375" style="51" customWidth="1"/>
    <col min="30" max="16384" width="9.140625" style="1"/>
  </cols>
  <sheetData>
    <row r="1" spans="2:52" ht="24.95" customHeight="1" x14ac:dyDescent="0.2"/>
    <row r="2" spans="2:52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28"/>
      <c r="Y2" s="268" t="s">
        <v>188</v>
      </c>
      <c r="Z2" s="28"/>
    </row>
    <row r="3" spans="2:52" ht="21.75" customHeight="1" x14ac:dyDescent="0.25">
      <c r="B3" s="114" t="str">
        <f>TEXT(datum_od,"d.m.") &amp; YEAR(datum_od) &amp; IF(datum_od=datum_do,""," - " &amp; TEXT(datum_do,"d.m.") &amp; YEAR(datum_do))</f>
        <v>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Y3" s="269"/>
      <c r="Z3" s="20" t="s">
        <v>12</v>
      </c>
      <c r="AA3" s="52"/>
    </row>
    <row r="4" spans="2:52" ht="16.5" customHeight="1" x14ac:dyDescent="0.25">
      <c r="B4" s="112" t="str">
        <f>Texty!$A$1 &amp; kategorie</f>
        <v>Celkové 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Y4" s="269"/>
      <c r="Z4" s="20">
        <f>+'Trail-1'!CK4+'Trail-2'!CK4+'Trail-3'!CK4+'Trail-4'!CK4+'Trail-5'!CK4</f>
        <v>0</v>
      </c>
    </row>
    <row r="5" spans="2:52" ht="16.5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42"/>
      <c r="N5" s="34"/>
      <c r="O5" s="34"/>
      <c r="P5" s="34"/>
      <c r="Q5" s="42"/>
      <c r="R5" s="42"/>
      <c r="S5" s="34"/>
      <c r="T5" s="34"/>
      <c r="U5" s="34"/>
      <c r="V5" s="42"/>
      <c r="W5" s="34"/>
      <c r="Y5" s="269"/>
      <c r="Z5" s="20"/>
    </row>
    <row r="6" spans="2:52" ht="16.5" hidden="1" customHeight="1" x14ac:dyDescent="0.25">
      <c r="B6" s="34"/>
      <c r="C6" s="34"/>
      <c r="D6" s="34"/>
      <c r="E6" s="34"/>
      <c r="F6" s="34"/>
      <c r="G6" s="34"/>
      <c r="I6" s="34"/>
      <c r="J6" s="34"/>
      <c r="K6" s="34"/>
      <c r="L6" s="34"/>
      <c r="M6" s="42">
        <f ca="1">IF(ISERROR(INDIRECT(ADDRESS(4,47,1,1,N$7))),0,INDIRECT(ADDRESS(4,47,1,1,N$7)))</f>
        <v>0</v>
      </c>
      <c r="N6" s="34"/>
      <c r="O6" s="34"/>
      <c r="P6" s="34"/>
      <c r="Q6" s="42"/>
      <c r="R6" s="42">
        <f ca="1">IF(ISERROR(INDIRECT(ADDRESS(4,47,1,1,S$7))),0,INDIRECT(ADDRESS(4,47,1,1,S$7)))</f>
        <v>0</v>
      </c>
      <c r="S6" s="34"/>
      <c r="T6" s="34"/>
      <c r="U6" s="34"/>
      <c r="V6" s="42"/>
      <c r="W6" s="34"/>
      <c r="Y6" s="269"/>
      <c r="Z6" s="20"/>
    </row>
    <row r="7" spans="2:52" x14ac:dyDescent="0.2">
      <c r="B7" s="49" t="str">
        <f>Texty!$A$3</f>
        <v>Pořadí</v>
      </c>
      <c r="C7" s="49"/>
      <c r="D7" s="49"/>
      <c r="E7" s="49"/>
      <c r="J7" s="21"/>
      <c r="K7" s="21" t="str">
        <f>Texty!$A$4</f>
        <v>celk.</v>
      </c>
      <c r="L7" s="137"/>
      <c r="M7" s="162"/>
      <c r="N7" s="79" t="str">
        <f>TempO_1_nazev</f>
        <v>TempO</v>
      </c>
      <c r="O7" s="77"/>
      <c r="P7" s="77"/>
      <c r="Q7" s="94"/>
      <c r="R7" s="162"/>
      <c r="S7" s="79">
        <f>TempO_2_nazev</f>
        <v>0</v>
      </c>
      <c r="T7" s="77"/>
      <c r="U7" s="77"/>
      <c r="V7" s="94"/>
      <c r="W7" s="136"/>
      <c r="X7" s="270"/>
      <c r="Y7" s="269"/>
      <c r="Z7" s="20" t="s">
        <v>266</v>
      </c>
      <c r="AA7" s="52" t="s">
        <v>4</v>
      </c>
      <c r="AB7" s="52" t="s">
        <v>4</v>
      </c>
      <c r="AC7" s="52" t="s">
        <v>4</v>
      </c>
    </row>
    <row r="8" spans="2:52" s="186" customFormat="1" x14ac:dyDescent="0.2">
      <c r="B8" s="241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/>
      <c r="K8" s="178" t="str">
        <f>Texty!$A$11</f>
        <v>čas</v>
      </c>
      <c r="L8" s="248"/>
      <c r="M8" s="246" t="str">
        <f>Texty!$A$10</f>
        <v>body</v>
      </c>
      <c r="N8" s="177" t="str">
        <f>Texty!$A$11</f>
        <v>čas</v>
      </c>
      <c r="O8" s="244" t="s">
        <v>22</v>
      </c>
      <c r="P8" s="244" t="s">
        <v>168</v>
      </c>
      <c r="Q8" s="245" t="str">
        <f>Texty!$A$13</f>
        <v>poř.</v>
      </c>
      <c r="R8" s="246"/>
      <c r="S8" s="177" t="str">
        <f>Texty!$A$11</f>
        <v>čas</v>
      </c>
      <c r="T8" s="244" t="s">
        <v>22</v>
      </c>
      <c r="U8" s="244" t="s">
        <v>168</v>
      </c>
      <c r="V8" s="245" t="str">
        <f>Texty!$A$13</f>
        <v>poř.</v>
      </c>
      <c r="W8" s="249"/>
      <c r="X8" s="270"/>
      <c r="Y8" s="183"/>
      <c r="Z8" s="184" t="s">
        <v>0</v>
      </c>
      <c r="AA8" s="247" t="s">
        <v>54</v>
      </c>
      <c r="AB8" s="247" t="s">
        <v>62</v>
      </c>
      <c r="AC8" s="247" t="s">
        <v>197</v>
      </c>
    </row>
    <row r="9" spans="2:52" x14ac:dyDescent="0.2">
      <c r="B9" s="126">
        <f ca="1">RANK(Z9,$Z$9:$Z$133,1)</f>
        <v>1</v>
      </c>
      <c r="C9" s="126" t="str">
        <f ca="1">IF($H9=C$8,RANK($Z9,AA$9:AA$133,1),"")</f>
        <v/>
      </c>
      <c r="D9" s="126" t="str">
        <f ca="1">IF($H9=D$8,RANK($Z9,AB$9:AB$133,1),"")</f>
        <v/>
      </c>
      <c r="E9" s="126" t="str">
        <f ca="1">IF($H9=E$8,RANK($Z9,AC$9:AC$133,1),"")</f>
        <v/>
      </c>
      <c r="F9" s="127" t="str">
        <f ca="1">OFFSET(prihlasky!$H$1,Y9,0)</f>
        <v/>
      </c>
      <c r="G9" s="127" t="str">
        <f ca="1">IF(OFFSET(prihlasky!$B$1,Y9,0)="","",(OFFSET(prihlasky!$B$1,Y9,0)))</f>
        <v/>
      </c>
      <c r="H9" s="127">
        <f ca="1">OFFSET(prihlasky!$I$1,Y9,0)</f>
        <v>0</v>
      </c>
      <c r="I9" s="127">
        <f ca="1">OFFSET(prihlasky!$A$1,Y9,0)</f>
        <v>0</v>
      </c>
      <c r="J9" s="126"/>
      <c r="K9" s="159">
        <f ca="1">N9+S9</f>
        <v>0</v>
      </c>
      <c r="L9" s="138"/>
      <c r="M9" s="135"/>
      <c r="N9" s="164">
        <f ca="1">OFFSET('TempO-1'!$K$1,$P9-1,0)</f>
        <v>0</v>
      </c>
      <c r="O9" s="163"/>
      <c r="P9" s="163">
        <f>IF(N$7=0,1,MATCH($Y9,'TempO-1'!$CB$1:$CB$128,0))</f>
        <v>9</v>
      </c>
      <c r="Q9" s="134" t="str">
        <f ca="1">IF(N9=0,"",OFFSET('TempO-1'!$B$1,$P9-1,0))</f>
        <v/>
      </c>
      <c r="R9" s="135"/>
      <c r="S9" s="164">
        <f ca="1">OFFSET('TempO-2'!$K$1,$U9-1,0)</f>
        <v>0</v>
      </c>
      <c r="T9" s="163"/>
      <c r="U9" s="163">
        <f>IF(S$7=0,1,MATCH($Y9,'TempO-2'!$CB$1:$CB$128,0))</f>
        <v>1</v>
      </c>
      <c r="V9" s="134" t="str">
        <f ca="1">IF(S9=0,"",OFFSET('TempO-2'!$B$1,$U9-1,0))</f>
        <v/>
      </c>
      <c r="W9" s="136"/>
      <c r="Y9" s="39">
        <v>1</v>
      </c>
      <c r="Z9" s="168">
        <f ca="1">IF(N9=0,10000,N9)+IF(S9=0,10000,S9)</f>
        <v>20000</v>
      </c>
      <c r="AA9" s="74">
        <f t="shared" ref="AA9:AC28" ca="1" si="0">IF($H9=AA$8,$Z9,20000)</f>
        <v>20000</v>
      </c>
      <c r="AB9" s="74">
        <f t="shared" ca="1" si="0"/>
        <v>20000</v>
      </c>
      <c r="AC9" s="74">
        <f t="shared" ca="1" si="0"/>
        <v>20000</v>
      </c>
      <c r="AZ9" s="56"/>
    </row>
    <row r="10" spans="2:52" x14ac:dyDescent="0.2">
      <c r="B10" s="126">
        <f t="shared" ref="B10:B73" ca="1" si="1">RANK(Z10,$Z$9:$Z$133,1)</f>
        <v>1</v>
      </c>
      <c r="C10" s="126" t="str">
        <f t="shared" ref="C10:C73" ca="1" si="2">IF($H10=C$8,RANK($Z10,AA$9:AA$133,1),"")</f>
        <v/>
      </c>
      <c r="D10" s="126" t="str">
        <f t="shared" ref="D10:D73" ca="1" si="3">IF($H10=D$8,RANK($Z10,AB$9:AB$133,1),"")</f>
        <v/>
      </c>
      <c r="E10" s="126" t="str">
        <f t="shared" ref="E10:E73" ca="1" si="4">IF($H10=E$8,RANK($Z10,AC$9:AC$133,1),"")</f>
        <v/>
      </c>
      <c r="F10" s="127" t="str">
        <f ca="1">OFFSET(prihlasky!$H$1,Y10,0)</f>
        <v/>
      </c>
      <c r="G10" s="127" t="str">
        <f ca="1">IF(OFFSET(prihlasky!$B$1,Y10,0)="","",(OFFSET(prihlasky!$B$1,Y10,0)))</f>
        <v/>
      </c>
      <c r="H10" s="127">
        <f ca="1">OFFSET(prihlasky!$I$1,Y10,0)</f>
        <v>0</v>
      </c>
      <c r="I10" s="127">
        <f ca="1">OFFSET(prihlasky!$A$1,Y10,0)</f>
        <v>0</v>
      </c>
      <c r="J10" s="126"/>
      <c r="K10" s="159">
        <f t="shared" ref="K10:K73" ca="1" si="5">N10+S10</f>
        <v>0</v>
      </c>
      <c r="L10" s="138"/>
      <c r="M10" s="135"/>
      <c r="N10" s="164">
        <f ca="1">OFFSET('TempO-1'!$K$1,$P10-1,0)</f>
        <v>0</v>
      </c>
      <c r="O10" s="163"/>
      <c r="P10" s="163">
        <f>IF(N$7=0,1,MATCH($Y10,'TempO-1'!$CB$1:$CB$128,0))</f>
        <v>10</v>
      </c>
      <c r="Q10" s="134" t="str">
        <f ca="1">IF(N10=0,"",OFFSET('TempO-1'!$B$1,$P10-1,0))</f>
        <v/>
      </c>
      <c r="R10" s="135"/>
      <c r="S10" s="164">
        <f ca="1">OFFSET('TempO-2'!$K$1,$U10-1,0)</f>
        <v>0</v>
      </c>
      <c r="T10" s="163"/>
      <c r="U10" s="163">
        <f>IF(S$7=0,1,MATCH($Y10,'TempO-2'!$CB$1:$CB$128,0))</f>
        <v>1</v>
      </c>
      <c r="V10" s="134" t="str">
        <f ca="1">IF(S10=0,"",OFFSET('TempO-2'!$B$1,$U10-1,0))</f>
        <v/>
      </c>
      <c r="W10" s="136"/>
      <c r="Y10" s="39">
        <v>2</v>
      </c>
      <c r="Z10" s="168">
        <f t="shared" ref="Z10:Z73" ca="1" si="6">IF(N10=0,10000,N10)+IF(S10=0,10000,S10)</f>
        <v>20000</v>
      </c>
      <c r="AA10" s="74">
        <f t="shared" ca="1" si="0"/>
        <v>20000</v>
      </c>
      <c r="AB10" s="74">
        <f t="shared" ca="1" si="0"/>
        <v>20000</v>
      </c>
      <c r="AC10" s="74">
        <f t="shared" ca="1" si="0"/>
        <v>20000</v>
      </c>
    </row>
    <row r="11" spans="2:52" x14ac:dyDescent="0.2">
      <c r="B11" s="126">
        <f t="shared" ca="1" si="1"/>
        <v>1</v>
      </c>
      <c r="C11" s="126" t="str">
        <f t="shared" ca="1" si="2"/>
        <v/>
      </c>
      <c r="D11" s="126" t="str">
        <f t="shared" ca="1" si="3"/>
        <v/>
      </c>
      <c r="E11" s="126" t="str">
        <f t="shared" ca="1" si="4"/>
        <v/>
      </c>
      <c r="F11" s="127" t="str">
        <f ca="1">OFFSET(prihlasky!$H$1,Y11,0)</f>
        <v/>
      </c>
      <c r="G11" s="127" t="str">
        <f ca="1">IF(OFFSET(prihlasky!$B$1,Y11,0)="","",(OFFSET(prihlasky!$B$1,Y11,0)))</f>
        <v/>
      </c>
      <c r="H11" s="127">
        <f ca="1">OFFSET(prihlasky!$I$1,Y11,0)</f>
        <v>0</v>
      </c>
      <c r="I11" s="127">
        <f ca="1">OFFSET(prihlasky!$A$1,Y11,0)</f>
        <v>0</v>
      </c>
      <c r="J11" s="126"/>
      <c r="K11" s="159">
        <f t="shared" ca="1" si="5"/>
        <v>0</v>
      </c>
      <c r="L11" s="138"/>
      <c r="M11" s="135"/>
      <c r="N11" s="164">
        <f ca="1">OFFSET('TempO-1'!$K$1,$P11-1,0)</f>
        <v>0</v>
      </c>
      <c r="O11" s="163"/>
      <c r="P11" s="163">
        <f>IF(N$7=0,1,MATCH($Y11,'TempO-1'!$CB$1:$CB$128,0))</f>
        <v>11</v>
      </c>
      <c r="Q11" s="134" t="str">
        <f ca="1">IF(N11=0,"",OFFSET('TempO-1'!$B$1,$P11-1,0))</f>
        <v/>
      </c>
      <c r="R11" s="135"/>
      <c r="S11" s="164">
        <f ca="1">OFFSET('TempO-2'!$K$1,$U11-1,0)</f>
        <v>0</v>
      </c>
      <c r="T11" s="163"/>
      <c r="U11" s="163">
        <f>IF(S$7=0,1,MATCH($Y11,'TempO-2'!$CB$1:$CB$128,0))</f>
        <v>1</v>
      </c>
      <c r="V11" s="134" t="str">
        <f ca="1">IF(S11=0,"",OFFSET('TempO-2'!$B$1,$U11-1,0))</f>
        <v/>
      </c>
      <c r="W11" s="136"/>
      <c r="Y11" s="39">
        <v>3</v>
      </c>
      <c r="Z11" s="168">
        <f t="shared" ca="1" si="6"/>
        <v>20000</v>
      </c>
      <c r="AA11" s="74">
        <f t="shared" ca="1" si="0"/>
        <v>20000</v>
      </c>
      <c r="AB11" s="74">
        <f t="shared" ca="1" si="0"/>
        <v>20000</v>
      </c>
      <c r="AC11" s="74">
        <f t="shared" ca="1" si="0"/>
        <v>20000</v>
      </c>
    </row>
    <row r="12" spans="2:52" x14ac:dyDescent="0.2">
      <c r="B12" s="126">
        <f t="shared" ca="1" si="1"/>
        <v>1</v>
      </c>
      <c r="C12" s="126" t="str">
        <f t="shared" ca="1" si="2"/>
        <v/>
      </c>
      <c r="D12" s="126" t="str">
        <f t="shared" ca="1" si="3"/>
        <v/>
      </c>
      <c r="E12" s="126" t="str">
        <f t="shared" ca="1" si="4"/>
        <v/>
      </c>
      <c r="F12" s="127" t="str">
        <f ca="1">OFFSET(prihlasky!$H$1,Y12,0)</f>
        <v/>
      </c>
      <c r="G12" s="127" t="str">
        <f ca="1">IF(OFFSET(prihlasky!$B$1,Y12,0)="","",(OFFSET(prihlasky!$B$1,Y12,0)))</f>
        <v/>
      </c>
      <c r="H12" s="127">
        <f ca="1">OFFSET(prihlasky!$I$1,Y12,0)</f>
        <v>0</v>
      </c>
      <c r="I12" s="127">
        <f ca="1">OFFSET(prihlasky!$A$1,Y12,0)</f>
        <v>0</v>
      </c>
      <c r="J12" s="126"/>
      <c r="K12" s="159">
        <f t="shared" ca="1" si="5"/>
        <v>0</v>
      </c>
      <c r="L12" s="138"/>
      <c r="M12" s="135"/>
      <c r="N12" s="164">
        <f ca="1">OFFSET('TempO-1'!$K$1,$P12-1,0)</f>
        <v>0</v>
      </c>
      <c r="O12" s="163"/>
      <c r="P12" s="163">
        <f>IF(N$7=0,1,MATCH($Y12,'TempO-1'!$CB$1:$CB$128,0))</f>
        <v>12</v>
      </c>
      <c r="Q12" s="134" t="str">
        <f ca="1">IF(N12=0,"",OFFSET('TempO-1'!$B$1,$P12-1,0))</f>
        <v/>
      </c>
      <c r="R12" s="135"/>
      <c r="S12" s="164">
        <f ca="1">OFFSET('TempO-2'!$K$1,$U12-1,0)</f>
        <v>0</v>
      </c>
      <c r="T12" s="163"/>
      <c r="U12" s="163">
        <f>IF(S$7=0,1,MATCH($Y12,'TempO-2'!$CB$1:$CB$128,0))</f>
        <v>1</v>
      </c>
      <c r="V12" s="134" t="str">
        <f ca="1">IF(S12=0,"",OFFSET('TempO-2'!$B$1,$U12-1,0))</f>
        <v/>
      </c>
      <c r="W12" s="136"/>
      <c r="Y12" s="39">
        <v>4</v>
      </c>
      <c r="Z12" s="168">
        <f t="shared" ca="1" si="6"/>
        <v>20000</v>
      </c>
      <c r="AA12" s="74">
        <f t="shared" ca="1" si="0"/>
        <v>20000</v>
      </c>
      <c r="AB12" s="74">
        <f t="shared" ca="1" si="0"/>
        <v>20000</v>
      </c>
      <c r="AC12" s="74">
        <f t="shared" ca="1" si="0"/>
        <v>20000</v>
      </c>
    </row>
    <row r="13" spans="2:52" ht="12" customHeight="1" x14ac:dyDescent="0.2">
      <c r="B13" s="126">
        <f t="shared" ca="1" si="1"/>
        <v>1</v>
      </c>
      <c r="C13" s="126" t="str">
        <f t="shared" ca="1" si="2"/>
        <v/>
      </c>
      <c r="D13" s="126" t="str">
        <f t="shared" ca="1" si="3"/>
        <v/>
      </c>
      <c r="E13" s="126" t="str">
        <f t="shared" ca="1" si="4"/>
        <v/>
      </c>
      <c r="F13" s="127" t="str">
        <f ca="1">OFFSET(prihlasky!$H$1,Y13,0)</f>
        <v/>
      </c>
      <c r="G13" s="127" t="str">
        <f ca="1">IF(OFFSET(prihlasky!$B$1,Y13,0)="","",(OFFSET(prihlasky!$B$1,Y13,0)))</f>
        <v/>
      </c>
      <c r="H13" s="127">
        <f ca="1">OFFSET(prihlasky!$I$1,Y13,0)</f>
        <v>0</v>
      </c>
      <c r="I13" s="127">
        <f ca="1">OFFSET(prihlasky!$A$1,Y13,0)</f>
        <v>0</v>
      </c>
      <c r="J13" s="126"/>
      <c r="K13" s="159">
        <f t="shared" ca="1" si="5"/>
        <v>0</v>
      </c>
      <c r="L13" s="138"/>
      <c r="M13" s="135"/>
      <c r="N13" s="164">
        <f ca="1">OFFSET('TempO-1'!$K$1,$P13-1,0)</f>
        <v>0</v>
      </c>
      <c r="O13" s="163"/>
      <c r="P13" s="163">
        <f>IF(N$7=0,1,MATCH($Y13,'TempO-1'!$CB$1:$CB$128,0))</f>
        <v>13</v>
      </c>
      <c r="Q13" s="134" t="str">
        <f ca="1">IF(N13=0,"",OFFSET('TempO-1'!$B$1,$P13-1,0))</f>
        <v/>
      </c>
      <c r="R13" s="135"/>
      <c r="S13" s="164">
        <f ca="1">OFFSET('TempO-2'!$K$1,$U13-1,0)</f>
        <v>0</v>
      </c>
      <c r="T13" s="163"/>
      <c r="U13" s="163">
        <f>IF(S$7=0,1,MATCH($Y13,'TempO-2'!$CB$1:$CB$128,0))</f>
        <v>1</v>
      </c>
      <c r="V13" s="134" t="str">
        <f ca="1">IF(S13=0,"",OFFSET('TempO-2'!$B$1,$U13-1,0))</f>
        <v/>
      </c>
      <c r="W13" s="136"/>
      <c r="Y13" s="39">
        <v>5</v>
      </c>
      <c r="Z13" s="168">
        <f t="shared" ca="1" si="6"/>
        <v>20000</v>
      </c>
      <c r="AA13" s="74">
        <f t="shared" ca="1" si="0"/>
        <v>20000</v>
      </c>
      <c r="AB13" s="74">
        <f t="shared" ca="1" si="0"/>
        <v>20000</v>
      </c>
      <c r="AC13" s="74">
        <f t="shared" ca="1" si="0"/>
        <v>20000</v>
      </c>
    </row>
    <row r="14" spans="2:52" ht="12" customHeight="1" x14ac:dyDescent="0.2">
      <c r="B14" s="126">
        <f t="shared" ca="1" si="1"/>
        <v>1</v>
      </c>
      <c r="C14" s="126" t="str">
        <f t="shared" ca="1" si="2"/>
        <v/>
      </c>
      <c r="D14" s="126" t="str">
        <f t="shared" ca="1" si="3"/>
        <v/>
      </c>
      <c r="E14" s="126" t="str">
        <f t="shared" ca="1" si="4"/>
        <v/>
      </c>
      <c r="F14" s="127" t="str">
        <f ca="1">OFFSET(prihlasky!$H$1,Y14,0)</f>
        <v/>
      </c>
      <c r="G14" s="127" t="str">
        <f ca="1">IF(OFFSET(prihlasky!$B$1,Y14,0)="","",(OFFSET(prihlasky!$B$1,Y14,0)))</f>
        <v/>
      </c>
      <c r="H14" s="127">
        <f ca="1">OFFSET(prihlasky!$I$1,Y14,0)</f>
        <v>0</v>
      </c>
      <c r="I14" s="127">
        <f ca="1">OFFSET(prihlasky!$A$1,Y14,0)</f>
        <v>0</v>
      </c>
      <c r="J14" s="126"/>
      <c r="K14" s="159">
        <f t="shared" ca="1" si="5"/>
        <v>0</v>
      </c>
      <c r="L14" s="138"/>
      <c r="M14" s="135"/>
      <c r="N14" s="164">
        <f ca="1">OFFSET('TempO-1'!$K$1,$P14-1,0)</f>
        <v>0</v>
      </c>
      <c r="O14" s="163"/>
      <c r="P14" s="163">
        <f>IF(N$7=0,1,MATCH($Y14,'TempO-1'!$CB$1:$CB$128,0))</f>
        <v>14</v>
      </c>
      <c r="Q14" s="134" t="str">
        <f ca="1">IF(N14=0,"",OFFSET('TempO-1'!$B$1,$P14-1,0))</f>
        <v/>
      </c>
      <c r="R14" s="135"/>
      <c r="S14" s="164">
        <f ca="1">OFFSET('TempO-2'!$K$1,$U14-1,0)</f>
        <v>0</v>
      </c>
      <c r="T14" s="163"/>
      <c r="U14" s="163">
        <f>IF(S$7=0,1,MATCH($Y14,'TempO-2'!$CB$1:$CB$128,0))</f>
        <v>1</v>
      </c>
      <c r="V14" s="134" t="str">
        <f ca="1">IF(S14=0,"",OFFSET('TempO-2'!$B$1,$U14-1,0))</f>
        <v/>
      </c>
      <c r="W14" s="136"/>
      <c r="Y14" s="39">
        <v>6</v>
      </c>
      <c r="Z14" s="168">
        <f t="shared" ca="1" si="6"/>
        <v>20000</v>
      </c>
      <c r="AA14" s="74">
        <f t="shared" ca="1" si="0"/>
        <v>20000</v>
      </c>
      <c r="AB14" s="74">
        <f t="shared" ca="1" si="0"/>
        <v>20000</v>
      </c>
      <c r="AC14" s="74">
        <f t="shared" ca="1" si="0"/>
        <v>20000</v>
      </c>
    </row>
    <row r="15" spans="2:52" x14ac:dyDescent="0.2">
      <c r="B15" s="126">
        <f t="shared" ca="1" si="1"/>
        <v>1</v>
      </c>
      <c r="C15" s="126" t="str">
        <f t="shared" ca="1" si="2"/>
        <v/>
      </c>
      <c r="D15" s="126" t="str">
        <f t="shared" ca="1" si="3"/>
        <v/>
      </c>
      <c r="E15" s="126" t="str">
        <f t="shared" ca="1" si="4"/>
        <v/>
      </c>
      <c r="F15" s="127" t="str">
        <f ca="1">OFFSET(prihlasky!$H$1,Y15,0)</f>
        <v/>
      </c>
      <c r="G15" s="127" t="str">
        <f ca="1">IF(OFFSET(prihlasky!$B$1,Y15,0)="","",(OFFSET(prihlasky!$B$1,Y15,0)))</f>
        <v/>
      </c>
      <c r="H15" s="127">
        <f ca="1">OFFSET(prihlasky!$I$1,Y15,0)</f>
        <v>0</v>
      </c>
      <c r="I15" s="127">
        <f ca="1">OFFSET(prihlasky!$A$1,Y15,0)</f>
        <v>0</v>
      </c>
      <c r="J15" s="126"/>
      <c r="K15" s="159">
        <f t="shared" ca="1" si="5"/>
        <v>0</v>
      </c>
      <c r="L15" s="138"/>
      <c r="M15" s="135"/>
      <c r="N15" s="164">
        <f ca="1">OFFSET('TempO-1'!$K$1,$P15-1,0)</f>
        <v>0</v>
      </c>
      <c r="O15" s="163"/>
      <c r="P15" s="163">
        <f>IF(N$7=0,1,MATCH($Y15,'TempO-1'!$CB$1:$CB$128,0))</f>
        <v>15</v>
      </c>
      <c r="Q15" s="134" t="str">
        <f ca="1">IF(N15=0,"",OFFSET('TempO-1'!$B$1,$P15-1,0))</f>
        <v/>
      </c>
      <c r="R15" s="135"/>
      <c r="S15" s="164">
        <f ca="1">OFFSET('TempO-2'!$K$1,$U15-1,0)</f>
        <v>0</v>
      </c>
      <c r="T15" s="163"/>
      <c r="U15" s="163">
        <f>IF(S$7=0,1,MATCH($Y15,'TempO-2'!$CB$1:$CB$128,0))</f>
        <v>1</v>
      </c>
      <c r="V15" s="134" t="str">
        <f ca="1">IF(S15=0,"",OFFSET('TempO-2'!$B$1,$U15-1,0))</f>
        <v/>
      </c>
      <c r="W15" s="136"/>
      <c r="Y15" s="39">
        <v>7</v>
      </c>
      <c r="Z15" s="168">
        <f t="shared" ca="1" si="6"/>
        <v>20000</v>
      </c>
      <c r="AA15" s="74">
        <f t="shared" ca="1" si="0"/>
        <v>20000</v>
      </c>
      <c r="AB15" s="74">
        <f t="shared" ca="1" si="0"/>
        <v>20000</v>
      </c>
      <c r="AC15" s="74">
        <f t="shared" ca="1" si="0"/>
        <v>20000</v>
      </c>
    </row>
    <row r="16" spans="2:52" ht="12" customHeight="1" x14ac:dyDescent="0.2">
      <c r="B16" s="126">
        <f t="shared" ca="1" si="1"/>
        <v>1</v>
      </c>
      <c r="C16" s="126" t="str">
        <f t="shared" ca="1" si="2"/>
        <v/>
      </c>
      <c r="D16" s="126" t="str">
        <f t="shared" ca="1" si="3"/>
        <v/>
      </c>
      <c r="E16" s="126" t="str">
        <f t="shared" ca="1" si="4"/>
        <v/>
      </c>
      <c r="F16" s="127" t="str">
        <f ca="1">OFFSET(prihlasky!$H$1,Y16,0)</f>
        <v/>
      </c>
      <c r="G16" s="127" t="str">
        <f ca="1">IF(OFFSET(prihlasky!$B$1,Y16,0)="","",(OFFSET(prihlasky!$B$1,Y16,0)))</f>
        <v/>
      </c>
      <c r="H16" s="127">
        <f ca="1">OFFSET(prihlasky!$I$1,Y16,0)</f>
        <v>0</v>
      </c>
      <c r="I16" s="127">
        <f ca="1">OFFSET(prihlasky!$A$1,Y16,0)</f>
        <v>0</v>
      </c>
      <c r="J16" s="126"/>
      <c r="K16" s="159">
        <f t="shared" ca="1" si="5"/>
        <v>0</v>
      </c>
      <c r="L16" s="138"/>
      <c r="M16" s="135"/>
      <c r="N16" s="164">
        <f ca="1">OFFSET('TempO-1'!$K$1,$P16-1,0)</f>
        <v>0</v>
      </c>
      <c r="O16" s="163"/>
      <c r="P16" s="163">
        <f>IF(N$7=0,1,MATCH($Y16,'TempO-1'!$CB$1:$CB$128,0))</f>
        <v>16</v>
      </c>
      <c r="Q16" s="134" t="str">
        <f ca="1">IF(N16=0,"",OFFSET('TempO-1'!$B$1,$P16-1,0))</f>
        <v/>
      </c>
      <c r="R16" s="135"/>
      <c r="S16" s="164">
        <f ca="1">OFFSET('TempO-2'!$K$1,$U16-1,0)</f>
        <v>0</v>
      </c>
      <c r="T16" s="163"/>
      <c r="U16" s="163">
        <f>IF(S$7=0,1,MATCH($Y16,'TempO-2'!$CB$1:$CB$128,0))</f>
        <v>1</v>
      </c>
      <c r="V16" s="134" t="str">
        <f ca="1">IF(S16=0,"",OFFSET('TempO-2'!$B$1,$U16-1,0))</f>
        <v/>
      </c>
      <c r="W16" s="136"/>
      <c r="Y16" s="39">
        <v>8</v>
      </c>
      <c r="Z16" s="168">
        <f t="shared" ca="1" si="6"/>
        <v>20000</v>
      </c>
      <c r="AA16" s="74">
        <f t="shared" ca="1" si="0"/>
        <v>20000</v>
      </c>
      <c r="AB16" s="74">
        <f t="shared" ca="1" si="0"/>
        <v>20000</v>
      </c>
      <c r="AC16" s="74">
        <f t="shared" ca="1" si="0"/>
        <v>20000</v>
      </c>
    </row>
    <row r="17" spans="2:29" ht="12" customHeight="1" x14ac:dyDescent="0.2">
      <c r="B17" s="126">
        <f t="shared" ca="1" si="1"/>
        <v>1</v>
      </c>
      <c r="C17" s="126" t="str">
        <f t="shared" ca="1" si="2"/>
        <v/>
      </c>
      <c r="D17" s="126" t="str">
        <f t="shared" ca="1" si="3"/>
        <v/>
      </c>
      <c r="E17" s="126" t="str">
        <f t="shared" ca="1" si="4"/>
        <v/>
      </c>
      <c r="F17" s="127" t="str">
        <f ca="1">OFFSET(prihlasky!$H$1,Y17,0)</f>
        <v/>
      </c>
      <c r="G17" s="127" t="str">
        <f ca="1">IF(OFFSET(prihlasky!$B$1,Y17,0)="","",(OFFSET(prihlasky!$B$1,Y17,0)))</f>
        <v/>
      </c>
      <c r="H17" s="127">
        <f ca="1">OFFSET(prihlasky!$I$1,Y17,0)</f>
        <v>0</v>
      </c>
      <c r="I17" s="127">
        <f ca="1">OFFSET(prihlasky!$A$1,Y17,0)</f>
        <v>0</v>
      </c>
      <c r="J17" s="126"/>
      <c r="K17" s="159">
        <f t="shared" ca="1" si="5"/>
        <v>0</v>
      </c>
      <c r="L17" s="138"/>
      <c r="M17" s="135"/>
      <c r="N17" s="164">
        <f ca="1">OFFSET('TempO-1'!$K$1,$P17-1,0)</f>
        <v>0</v>
      </c>
      <c r="O17" s="163"/>
      <c r="P17" s="163">
        <f>IF(N$7=0,1,MATCH($Y17,'TempO-1'!$CB$1:$CB$128,0))</f>
        <v>17</v>
      </c>
      <c r="Q17" s="134" t="str">
        <f ca="1">IF(N17=0,"",OFFSET('TempO-1'!$B$1,$P17-1,0))</f>
        <v/>
      </c>
      <c r="R17" s="135"/>
      <c r="S17" s="164">
        <f ca="1">OFFSET('TempO-2'!$K$1,$U17-1,0)</f>
        <v>0</v>
      </c>
      <c r="T17" s="163"/>
      <c r="U17" s="163">
        <f>IF(S$7=0,1,MATCH($Y17,'TempO-2'!$CB$1:$CB$128,0))</f>
        <v>1</v>
      </c>
      <c r="V17" s="134" t="str">
        <f ca="1">IF(S17=0,"",OFFSET('TempO-2'!$B$1,$U17-1,0))</f>
        <v/>
      </c>
      <c r="W17" s="136"/>
      <c r="Y17" s="39">
        <v>9</v>
      </c>
      <c r="Z17" s="168">
        <f t="shared" ca="1" si="6"/>
        <v>20000</v>
      </c>
      <c r="AA17" s="74">
        <f t="shared" ca="1" si="0"/>
        <v>20000</v>
      </c>
      <c r="AB17" s="74">
        <f t="shared" ca="1" si="0"/>
        <v>20000</v>
      </c>
      <c r="AC17" s="74">
        <f t="shared" ca="1" si="0"/>
        <v>20000</v>
      </c>
    </row>
    <row r="18" spans="2:29" x14ac:dyDescent="0.2">
      <c r="B18" s="126">
        <f t="shared" ca="1" si="1"/>
        <v>1</v>
      </c>
      <c r="C18" s="126" t="str">
        <f t="shared" ca="1" si="2"/>
        <v/>
      </c>
      <c r="D18" s="126" t="str">
        <f t="shared" ca="1" si="3"/>
        <v/>
      </c>
      <c r="E18" s="126" t="str">
        <f t="shared" ca="1" si="4"/>
        <v/>
      </c>
      <c r="F18" s="127" t="str">
        <f ca="1">OFFSET(prihlasky!$H$1,Y18,0)</f>
        <v/>
      </c>
      <c r="G18" s="127" t="str">
        <f ca="1">IF(OFFSET(prihlasky!$B$1,Y18,0)="","",(OFFSET(prihlasky!$B$1,Y18,0)))</f>
        <v/>
      </c>
      <c r="H18" s="127">
        <f ca="1">OFFSET(prihlasky!$I$1,Y18,0)</f>
        <v>0</v>
      </c>
      <c r="I18" s="127">
        <f ca="1">OFFSET(prihlasky!$A$1,Y18,0)</f>
        <v>0</v>
      </c>
      <c r="J18" s="126"/>
      <c r="K18" s="159">
        <f t="shared" ca="1" si="5"/>
        <v>0</v>
      </c>
      <c r="L18" s="138"/>
      <c r="M18" s="135"/>
      <c r="N18" s="164">
        <f ca="1">OFFSET('TempO-1'!$K$1,$P18-1,0)</f>
        <v>0</v>
      </c>
      <c r="O18" s="163"/>
      <c r="P18" s="163">
        <f>IF(N$7=0,1,MATCH($Y18,'TempO-1'!$CB$1:$CB$128,0))</f>
        <v>18</v>
      </c>
      <c r="Q18" s="134" t="str">
        <f ca="1">IF(N18=0,"",OFFSET('TempO-1'!$B$1,$P18-1,0))</f>
        <v/>
      </c>
      <c r="R18" s="135"/>
      <c r="S18" s="164">
        <f ca="1">OFFSET('TempO-2'!$K$1,$U18-1,0)</f>
        <v>0</v>
      </c>
      <c r="T18" s="163"/>
      <c r="U18" s="163">
        <f>IF(S$7=0,1,MATCH($Y18,'TempO-2'!$CB$1:$CB$128,0))</f>
        <v>1</v>
      </c>
      <c r="V18" s="134" t="str">
        <f ca="1">IF(S18=0,"",OFFSET('TempO-2'!$B$1,$U18-1,0))</f>
        <v/>
      </c>
      <c r="W18" s="136"/>
      <c r="Y18" s="39">
        <v>10</v>
      </c>
      <c r="Z18" s="168">
        <f t="shared" ca="1" si="6"/>
        <v>20000</v>
      </c>
      <c r="AA18" s="74">
        <f t="shared" ca="1" si="0"/>
        <v>20000</v>
      </c>
      <c r="AB18" s="74">
        <f t="shared" ca="1" si="0"/>
        <v>20000</v>
      </c>
      <c r="AC18" s="74">
        <f t="shared" ca="1" si="0"/>
        <v>20000</v>
      </c>
    </row>
    <row r="19" spans="2:29" x14ac:dyDescent="0.2">
      <c r="B19" s="126">
        <f t="shared" ca="1" si="1"/>
        <v>1</v>
      </c>
      <c r="C19" s="126" t="str">
        <f t="shared" ca="1" si="2"/>
        <v/>
      </c>
      <c r="D19" s="126" t="str">
        <f t="shared" ca="1" si="3"/>
        <v/>
      </c>
      <c r="E19" s="126" t="str">
        <f t="shared" ca="1" si="4"/>
        <v/>
      </c>
      <c r="F19" s="127" t="str">
        <f ca="1">OFFSET(prihlasky!$H$1,Y19,0)</f>
        <v/>
      </c>
      <c r="G19" s="127" t="str">
        <f ca="1">IF(OFFSET(prihlasky!$B$1,Y19,0)="","",(OFFSET(prihlasky!$B$1,Y19,0)))</f>
        <v/>
      </c>
      <c r="H19" s="127">
        <f ca="1">OFFSET(prihlasky!$I$1,Y19,0)</f>
        <v>0</v>
      </c>
      <c r="I19" s="127">
        <f ca="1">OFFSET(prihlasky!$A$1,Y19,0)</f>
        <v>0</v>
      </c>
      <c r="J19" s="126"/>
      <c r="K19" s="159">
        <f t="shared" ca="1" si="5"/>
        <v>0</v>
      </c>
      <c r="L19" s="138"/>
      <c r="M19" s="135"/>
      <c r="N19" s="164">
        <f ca="1">OFFSET('TempO-1'!$K$1,$P19-1,0)</f>
        <v>0</v>
      </c>
      <c r="O19" s="163"/>
      <c r="P19" s="163">
        <f>IF(N$7=0,1,MATCH($Y19,'TempO-1'!$CB$1:$CB$128,0))</f>
        <v>19</v>
      </c>
      <c r="Q19" s="134" t="str">
        <f ca="1">IF(N19=0,"",OFFSET('TempO-1'!$B$1,$P19-1,0))</f>
        <v/>
      </c>
      <c r="R19" s="135"/>
      <c r="S19" s="164">
        <f ca="1">OFFSET('TempO-2'!$K$1,$U19-1,0)</f>
        <v>0</v>
      </c>
      <c r="T19" s="163"/>
      <c r="U19" s="163">
        <f>IF(S$7=0,1,MATCH($Y19,'TempO-2'!$CB$1:$CB$128,0))</f>
        <v>1</v>
      </c>
      <c r="V19" s="134" t="str">
        <f ca="1">IF(S19=0,"",OFFSET('TempO-2'!$B$1,$U19-1,0))</f>
        <v/>
      </c>
      <c r="W19" s="136"/>
      <c r="Y19" s="39">
        <v>11</v>
      </c>
      <c r="Z19" s="168">
        <f t="shared" ca="1" si="6"/>
        <v>20000</v>
      </c>
      <c r="AA19" s="74">
        <f t="shared" ca="1" si="0"/>
        <v>20000</v>
      </c>
      <c r="AB19" s="74">
        <f t="shared" ca="1" si="0"/>
        <v>20000</v>
      </c>
      <c r="AC19" s="74">
        <f t="shared" ca="1" si="0"/>
        <v>20000</v>
      </c>
    </row>
    <row r="20" spans="2:29" ht="12" customHeight="1" x14ac:dyDescent="0.2">
      <c r="B20" s="126">
        <f t="shared" ca="1" si="1"/>
        <v>1</v>
      </c>
      <c r="C20" s="126" t="str">
        <f t="shared" ca="1" si="2"/>
        <v/>
      </c>
      <c r="D20" s="126" t="str">
        <f t="shared" ca="1" si="3"/>
        <v/>
      </c>
      <c r="E20" s="126" t="str">
        <f t="shared" ca="1" si="4"/>
        <v/>
      </c>
      <c r="F20" s="127" t="str">
        <f ca="1">OFFSET(prihlasky!$H$1,Y20,0)</f>
        <v/>
      </c>
      <c r="G20" s="127" t="str">
        <f ca="1">IF(OFFSET(prihlasky!$B$1,Y20,0)="","",(OFFSET(prihlasky!$B$1,Y20,0)))</f>
        <v/>
      </c>
      <c r="H20" s="127">
        <f ca="1">OFFSET(prihlasky!$I$1,Y20,0)</f>
        <v>0</v>
      </c>
      <c r="I20" s="127">
        <f ca="1">OFFSET(prihlasky!$A$1,Y20,0)</f>
        <v>0</v>
      </c>
      <c r="J20" s="126"/>
      <c r="K20" s="159">
        <f t="shared" ca="1" si="5"/>
        <v>0</v>
      </c>
      <c r="L20" s="138"/>
      <c r="M20" s="135"/>
      <c r="N20" s="164">
        <f ca="1">OFFSET('TempO-1'!$K$1,$P20-1,0)</f>
        <v>0</v>
      </c>
      <c r="O20" s="163"/>
      <c r="P20" s="163">
        <f>IF(N$7=0,1,MATCH($Y20,'TempO-1'!$CB$1:$CB$128,0))</f>
        <v>20</v>
      </c>
      <c r="Q20" s="134" t="str">
        <f ca="1">IF(N20=0,"",OFFSET('TempO-1'!$B$1,$P20-1,0))</f>
        <v/>
      </c>
      <c r="R20" s="135"/>
      <c r="S20" s="164">
        <f ca="1">OFFSET('TempO-2'!$K$1,$U20-1,0)</f>
        <v>0</v>
      </c>
      <c r="T20" s="163"/>
      <c r="U20" s="163">
        <f>IF(S$7=0,1,MATCH($Y20,'TempO-2'!$CB$1:$CB$128,0))</f>
        <v>1</v>
      </c>
      <c r="V20" s="134" t="str">
        <f ca="1">IF(S20=0,"",OFFSET('TempO-2'!$B$1,$U20-1,0))</f>
        <v/>
      </c>
      <c r="W20" s="136"/>
      <c r="Y20" s="39">
        <v>12</v>
      </c>
      <c r="Z20" s="168">
        <f t="shared" ca="1" si="6"/>
        <v>20000</v>
      </c>
      <c r="AA20" s="74">
        <f t="shared" ca="1" si="0"/>
        <v>20000</v>
      </c>
      <c r="AB20" s="74">
        <f t="shared" ca="1" si="0"/>
        <v>20000</v>
      </c>
      <c r="AC20" s="74">
        <f t="shared" ca="1" si="0"/>
        <v>20000</v>
      </c>
    </row>
    <row r="21" spans="2:29" ht="12" customHeight="1" x14ac:dyDescent="0.2">
      <c r="B21" s="126">
        <f t="shared" ca="1" si="1"/>
        <v>1</v>
      </c>
      <c r="C21" s="126" t="str">
        <f t="shared" ca="1" si="2"/>
        <v/>
      </c>
      <c r="D21" s="126" t="str">
        <f t="shared" ca="1" si="3"/>
        <v/>
      </c>
      <c r="E21" s="126" t="str">
        <f t="shared" ca="1" si="4"/>
        <v/>
      </c>
      <c r="F21" s="127" t="str">
        <f ca="1">OFFSET(prihlasky!$H$1,Y21,0)</f>
        <v/>
      </c>
      <c r="G21" s="127" t="str">
        <f ca="1">IF(OFFSET(prihlasky!$B$1,Y21,0)="","",(OFFSET(prihlasky!$B$1,Y21,0)))</f>
        <v/>
      </c>
      <c r="H21" s="127">
        <f ca="1">OFFSET(prihlasky!$I$1,Y21,0)</f>
        <v>0</v>
      </c>
      <c r="I21" s="127">
        <f ca="1">OFFSET(prihlasky!$A$1,Y21,0)</f>
        <v>0</v>
      </c>
      <c r="J21" s="126"/>
      <c r="K21" s="159">
        <f t="shared" ca="1" si="5"/>
        <v>0</v>
      </c>
      <c r="L21" s="138"/>
      <c r="M21" s="135"/>
      <c r="N21" s="164">
        <f ca="1">OFFSET('TempO-1'!$K$1,$P21-1,0)</f>
        <v>0</v>
      </c>
      <c r="O21" s="163"/>
      <c r="P21" s="163">
        <f>IF(N$7=0,1,MATCH($Y21,'TempO-1'!$CB$1:$CB$128,0))</f>
        <v>21</v>
      </c>
      <c r="Q21" s="134" t="str">
        <f ca="1">IF(N21=0,"",OFFSET('TempO-1'!$B$1,$P21-1,0))</f>
        <v/>
      </c>
      <c r="R21" s="135"/>
      <c r="S21" s="164">
        <f ca="1">OFFSET('TempO-2'!$K$1,$U21-1,0)</f>
        <v>0</v>
      </c>
      <c r="T21" s="163"/>
      <c r="U21" s="163">
        <f>IF(S$7=0,1,MATCH($Y21,'TempO-2'!$CB$1:$CB$128,0))</f>
        <v>1</v>
      </c>
      <c r="V21" s="134" t="str">
        <f ca="1">IF(S21=0,"",OFFSET('TempO-2'!$B$1,$U21-1,0))</f>
        <v/>
      </c>
      <c r="W21" s="136"/>
      <c r="Y21" s="39">
        <v>13</v>
      </c>
      <c r="Z21" s="168">
        <f t="shared" ca="1" si="6"/>
        <v>20000</v>
      </c>
      <c r="AA21" s="74">
        <f t="shared" ca="1" si="0"/>
        <v>20000</v>
      </c>
      <c r="AB21" s="74">
        <f t="shared" ca="1" si="0"/>
        <v>20000</v>
      </c>
      <c r="AC21" s="74">
        <f t="shared" ca="1" si="0"/>
        <v>20000</v>
      </c>
    </row>
    <row r="22" spans="2:29" ht="12" customHeight="1" x14ac:dyDescent="0.2">
      <c r="B22" s="126">
        <f t="shared" ca="1" si="1"/>
        <v>1</v>
      </c>
      <c r="C22" s="126" t="str">
        <f t="shared" ca="1" si="2"/>
        <v/>
      </c>
      <c r="D22" s="126" t="str">
        <f t="shared" ca="1" si="3"/>
        <v/>
      </c>
      <c r="E22" s="126" t="str">
        <f t="shared" ca="1" si="4"/>
        <v/>
      </c>
      <c r="F22" s="127" t="str">
        <f ca="1">OFFSET(prihlasky!$H$1,Y22,0)</f>
        <v/>
      </c>
      <c r="G22" s="127" t="str">
        <f ca="1">IF(OFFSET(prihlasky!$B$1,Y22,0)="","",(OFFSET(prihlasky!$B$1,Y22,0)))</f>
        <v/>
      </c>
      <c r="H22" s="127">
        <f ca="1">OFFSET(prihlasky!$I$1,Y22,0)</f>
        <v>0</v>
      </c>
      <c r="I22" s="127">
        <f ca="1">OFFSET(prihlasky!$A$1,Y22,0)</f>
        <v>0</v>
      </c>
      <c r="J22" s="126"/>
      <c r="K22" s="159">
        <f t="shared" ca="1" si="5"/>
        <v>0</v>
      </c>
      <c r="L22" s="138"/>
      <c r="M22" s="135"/>
      <c r="N22" s="164">
        <f ca="1">OFFSET('TempO-1'!$K$1,$P22-1,0)</f>
        <v>0</v>
      </c>
      <c r="O22" s="163"/>
      <c r="P22" s="163">
        <f>IF(N$7=0,1,MATCH($Y22,'TempO-1'!$CB$1:$CB$128,0))</f>
        <v>22</v>
      </c>
      <c r="Q22" s="134" t="str">
        <f ca="1">IF(N22=0,"",OFFSET('TempO-1'!$B$1,$P22-1,0))</f>
        <v/>
      </c>
      <c r="R22" s="135"/>
      <c r="S22" s="164">
        <f ca="1">OFFSET('TempO-2'!$K$1,$U22-1,0)</f>
        <v>0</v>
      </c>
      <c r="T22" s="163"/>
      <c r="U22" s="163">
        <f>IF(S$7=0,1,MATCH($Y22,'TempO-2'!$CB$1:$CB$128,0))</f>
        <v>1</v>
      </c>
      <c r="V22" s="134" t="str">
        <f ca="1">IF(S22=0,"",OFFSET('TempO-2'!$B$1,$U22-1,0))</f>
        <v/>
      </c>
      <c r="W22" s="136"/>
      <c r="Y22" s="39">
        <v>14</v>
      </c>
      <c r="Z22" s="168">
        <f t="shared" ca="1" si="6"/>
        <v>20000</v>
      </c>
      <c r="AA22" s="74">
        <f t="shared" ca="1" si="0"/>
        <v>20000</v>
      </c>
      <c r="AB22" s="74">
        <f t="shared" ca="1" si="0"/>
        <v>20000</v>
      </c>
      <c r="AC22" s="74">
        <f t="shared" ca="1" si="0"/>
        <v>20000</v>
      </c>
    </row>
    <row r="23" spans="2:29" ht="12" customHeight="1" x14ac:dyDescent="0.2">
      <c r="B23" s="126">
        <f t="shared" ca="1" si="1"/>
        <v>1</v>
      </c>
      <c r="C23" s="126" t="str">
        <f t="shared" ca="1" si="2"/>
        <v/>
      </c>
      <c r="D23" s="126" t="str">
        <f t="shared" ca="1" si="3"/>
        <v/>
      </c>
      <c r="E23" s="126" t="str">
        <f t="shared" ca="1" si="4"/>
        <v/>
      </c>
      <c r="F23" s="127" t="str">
        <f ca="1">OFFSET(prihlasky!$H$1,Y23,0)</f>
        <v/>
      </c>
      <c r="G23" s="127" t="str">
        <f ca="1">IF(OFFSET(prihlasky!$B$1,Y23,0)="","",(OFFSET(prihlasky!$B$1,Y23,0)))</f>
        <v/>
      </c>
      <c r="H23" s="127">
        <f ca="1">OFFSET(prihlasky!$I$1,Y23,0)</f>
        <v>0</v>
      </c>
      <c r="I23" s="127">
        <f ca="1">OFFSET(prihlasky!$A$1,Y23,0)</f>
        <v>0</v>
      </c>
      <c r="J23" s="126"/>
      <c r="K23" s="159">
        <f t="shared" ca="1" si="5"/>
        <v>0</v>
      </c>
      <c r="L23" s="138"/>
      <c r="M23" s="135"/>
      <c r="N23" s="164">
        <f ca="1">OFFSET('TempO-1'!$K$1,$P23-1,0)</f>
        <v>0</v>
      </c>
      <c r="O23" s="163"/>
      <c r="P23" s="163">
        <f>IF(N$7=0,1,MATCH($Y23,'TempO-1'!$CB$1:$CB$128,0))</f>
        <v>23</v>
      </c>
      <c r="Q23" s="134" t="str">
        <f ca="1">IF(N23=0,"",OFFSET('TempO-1'!$B$1,$P23-1,0))</f>
        <v/>
      </c>
      <c r="R23" s="135"/>
      <c r="S23" s="164">
        <f ca="1">OFFSET('TempO-2'!$K$1,$U23-1,0)</f>
        <v>0</v>
      </c>
      <c r="T23" s="163"/>
      <c r="U23" s="163">
        <f>IF(S$7=0,1,MATCH($Y23,'TempO-2'!$CB$1:$CB$128,0))</f>
        <v>1</v>
      </c>
      <c r="V23" s="134" t="str">
        <f ca="1">IF(S23=0,"",OFFSET('TempO-2'!$B$1,$U23-1,0))</f>
        <v/>
      </c>
      <c r="W23" s="136"/>
      <c r="Y23" s="39">
        <v>15</v>
      </c>
      <c r="Z23" s="168">
        <f t="shared" ca="1" si="6"/>
        <v>20000</v>
      </c>
      <c r="AA23" s="74">
        <f t="shared" ca="1" si="0"/>
        <v>20000</v>
      </c>
      <c r="AB23" s="74">
        <f t="shared" ca="1" si="0"/>
        <v>20000</v>
      </c>
      <c r="AC23" s="74">
        <f t="shared" ca="1" si="0"/>
        <v>20000</v>
      </c>
    </row>
    <row r="24" spans="2:29" ht="12" customHeight="1" x14ac:dyDescent="0.2">
      <c r="B24" s="126">
        <f t="shared" ca="1" si="1"/>
        <v>1</v>
      </c>
      <c r="C24" s="126" t="str">
        <f t="shared" ca="1" si="2"/>
        <v/>
      </c>
      <c r="D24" s="126" t="str">
        <f t="shared" ca="1" si="3"/>
        <v/>
      </c>
      <c r="E24" s="126" t="str">
        <f t="shared" ca="1" si="4"/>
        <v/>
      </c>
      <c r="F24" s="127" t="str">
        <f ca="1">OFFSET(prihlasky!$H$1,Y24,0)</f>
        <v/>
      </c>
      <c r="G24" s="127" t="str">
        <f ca="1">IF(OFFSET(prihlasky!$B$1,Y24,0)="","",(OFFSET(prihlasky!$B$1,Y24,0)))</f>
        <v/>
      </c>
      <c r="H24" s="127">
        <f ca="1">OFFSET(prihlasky!$I$1,Y24,0)</f>
        <v>0</v>
      </c>
      <c r="I24" s="127">
        <f ca="1">OFFSET(prihlasky!$A$1,Y24,0)</f>
        <v>0</v>
      </c>
      <c r="J24" s="126"/>
      <c r="K24" s="159">
        <f t="shared" ca="1" si="5"/>
        <v>0</v>
      </c>
      <c r="L24" s="138"/>
      <c r="M24" s="135"/>
      <c r="N24" s="164">
        <f ca="1">OFFSET('TempO-1'!$K$1,$P24-1,0)</f>
        <v>0</v>
      </c>
      <c r="O24" s="163"/>
      <c r="P24" s="163">
        <f>IF(N$7=0,1,MATCH($Y24,'TempO-1'!$CB$1:$CB$128,0))</f>
        <v>24</v>
      </c>
      <c r="Q24" s="134" t="str">
        <f ca="1">IF(N24=0,"",OFFSET('TempO-1'!$B$1,$P24-1,0))</f>
        <v/>
      </c>
      <c r="R24" s="135"/>
      <c r="S24" s="164">
        <f ca="1">OFFSET('TempO-2'!$K$1,$U24-1,0)</f>
        <v>0</v>
      </c>
      <c r="T24" s="163"/>
      <c r="U24" s="163">
        <f>IF(S$7=0,1,MATCH($Y24,'TempO-2'!$CB$1:$CB$128,0))</f>
        <v>1</v>
      </c>
      <c r="V24" s="134" t="str">
        <f ca="1">IF(S24=0,"",OFFSET('TempO-2'!$B$1,$U24-1,0))</f>
        <v/>
      </c>
      <c r="W24" s="136"/>
      <c r="Y24" s="39">
        <v>16</v>
      </c>
      <c r="Z24" s="168">
        <f t="shared" ca="1" si="6"/>
        <v>20000</v>
      </c>
      <c r="AA24" s="74">
        <f t="shared" ca="1" si="0"/>
        <v>20000</v>
      </c>
      <c r="AB24" s="74">
        <f t="shared" ca="1" si="0"/>
        <v>20000</v>
      </c>
      <c r="AC24" s="74">
        <f t="shared" ca="1" si="0"/>
        <v>20000</v>
      </c>
    </row>
    <row r="25" spans="2:29" ht="12" customHeight="1" x14ac:dyDescent="0.2">
      <c r="B25" s="126">
        <f t="shared" ca="1" si="1"/>
        <v>1</v>
      </c>
      <c r="C25" s="126" t="str">
        <f t="shared" ca="1" si="2"/>
        <v/>
      </c>
      <c r="D25" s="126" t="str">
        <f t="shared" ca="1" si="3"/>
        <v/>
      </c>
      <c r="E25" s="126" t="str">
        <f t="shared" ca="1" si="4"/>
        <v/>
      </c>
      <c r="F25" s="127" t="str">
        <f ca="1">OFFSET(prihlasky!$H$1,Y25,0)</f>
        <v/>
      </c>
      <c r="G25" s="127" t="str">
        <f ca="1">IF(OFFSET(prihlasky!$B$1,Y25,0)="","",(OFFSET(prihlasky!$B$1,Y25,0)))</f>
        <v/>
      </c>
      <c r="H25" s="127">
        <f ca="1">OFFSET(prihlasky!$I$1,Y25,0)</f>
        <v>0</v>
      </c>
      <c r="I25" s="127">
        <f ca="1">OFFSET(prihlasky!$A$1,Y25,0)</f>
        <v>0</v>
      </c>
      <c r="J25" s="126"/>
      <c r="K25" s="159">
        <f t="shared" ca="1" si="5"/>
        <v>0</v>
      </c>
      <c r="L25" s="138"/>
      <c r="M25" s="135"/>
      <c r="N25" s="164">
        <f ca="1">OFFSET('TempO-1'!$K$1,$P25-1,0)</f>
        <v>0</v>
      </c>
      <c r="O25" s="163"/>
      <c r="P25" s="163">
        <f>IF(N$7=0,1,MATCH($Y25,'TempO-1'!$CB$1:$CB$128,0))</f>
        <v>25</v>
      </c>
      <c r="Q25" s="134" t="str">
        <f ca="1">IF(N25=0,"",OFFSET('TempO-1'!$B$1,$P25-1,0))</f>
        <v/>
      </c>
      <c r="R25" s="135"/>
      <c r="S25" s="164">
        <f ca="1">OFFSET('TempO-2'!$K$1,$U25-1,0)</f>
        <v>0</v>
      </c>
      <c r="T25" s="163"/>
      <c r="U25" s="163">
        <f>IF(S$7=0,1,MATCH($Y25,'TempO-2'!$CB$1:$CB$128,0))</f>
        <v>1</v>
      </c>
      <c r="V25" s="134" t="str">
        <f ca="1">IF(S25=0,"",OFFSET('TempO-2'!$B$1,$U25-1,0))</f>
        <v/>
      </c>
      <c r="W25" s="136"/>
      <c r="Y25" s="39">
        <v>17</v>
      </c>
      <c r="Z25" s="168">
        <f t="shared" ca="1" si="6"/>
        <v>20000</v>
      </c>
      <c r="AA25" s="74">
        <f t="shared" ca="1" si="0"/>
        <v>20000</v>
      </c>
      <c r="AB25" s="74">
        <f t="shared" ca="1" si="0"/>
        <v>20000</v>
      </c>
      <c r="AC25" s="74">
        <f t="shared" ca="1" si="0"/>
        <v>20000</v>
      </c>
    </row>
    <row r="26" spans="2:29" ht="12" customHeight="1" x14ac:dyDescent="0.2">
      <c r="B26" s="126">
        <f t="shared" ca="1" si="1"/>
        <v>1</v>
      </c>
      <c r="C26" s="126" t="str">
        <f t="shared" ca="1" si="2"/>
        <v/>
      </c>
      <c r="D26" s="126" t="str">
        <f t="shared" ca="1" si="3"/>
        <v/>
      </c>
      <c r="E26" s="126" t="str">
        <f t="shared" ca="1" si="4"/>
        <v/>
      </c>
      <c r="F26" s="127" t="str">
        <f ca="1">OFFSET(prihlasky!$H$1,Y26,0)</f>
        <v/>
      </c>
      <c r="G26" s="127" t="str">
        <f ca="1">IF(OFFSET(prihlasky!$B$1,Y26,0)="","",(OFFSET(prihlasky!$B$1,Y26,0)))</f>
        <v/>
      </c>
      <c r="H26" s="127">
        <f ca="1">OFFSET(prihlasky!$I$1,Y26,0)</f>
        <v>0</v>
      </c>
      <c r="I26" s="127">
        <f ca="1">OFFSET(prihlasky!$A$1,Y26,0)</f>
        <v>0</v>
      </c>
      <c r="J26" s="126"/>
      <c r="K26" s="159">
        <f t="shared" ca="1" si="5"/>
        <v>0</v>
      </c>
      <c r="L26" s="138"/>
      <c r="M26" s="135"/>
      <c r="N26" s="164">
        <f ca="1">OFFSET('TempO-1'!$K$1,$P26-1,0)</f>
        <v>0</v>
      </c>
      <c r="O26" s="163"/>
      <c r="P26" s="163">
        <f>IF(N$7=0,1,MATCH($Y26,'TempO-1'!$CB$1:$CB$128,0))</f>
        <v>26</v>
      </c>
      <c r="Q26" s="134" t="str">
        <f ca="1">IF(N26=0,"",OFFSET('TempO-1'!$B$1,$P26-1,0))</f>
        <v/>
      </c>
      <c r="R26" s="135"/>
      <c r="S26" s="164">
        <f ca="1">OFFSET('TempO-2'!$K$1,$U26-1,0)</f>
        <v>0</v>
      </c>
      <c r="T26" s="163"/>
      <c r="U26" s="163">
        <f>IF(S$7=0,1,MATCH($Y26,'TempO-2'!$CB$1:$CB$128,0))</f>
        <v>1</v>
      </c>
      <c r="V26" s="134" t="str">
        <f ca="1">IF(S26=0,"",OFFSET('TempO-2'!$B$1,$U26-1,0))</f>
        <v/>
      </c>
      <c r="W26" s="136"/>
      <c r="Y26" s="39">
        <v>18</v>
      </c>
      <c r="Z26" s="168">
        <f t="shared" ca="1" si="6"/>
        <v>20000</v>
      </c>
      <c r="AA26" s="74">
        <f t="shared" ca="1" si="0"/>
        <v>20000</v>
      </c>
      <c r="AB26" s="74">
        <f t="shared" ca="1" si="0"/>
        <v>20000</v>
      </c>
      <c r="AC26" s="74">
        <f t="shared" ca="1" si="0"/>
        <v>20000</v>
      </c>
    </row>
    <row r="27" spans="2:29" ht="12" customHeight="1" x14ac:dyDescent="0.2">
      <c r="B27" s="126">
        <f t="shared" ca="1" si="1"/>
        <v>1</v>
      </c>
      <c r="C27" s="126" t="str">
        <f t="shared" ca="1" si="2"/>
        <v/>
      </c>
      <c r="D27" s="126" t="str">
        <f t="shared" ca="1" si="3"/>
        <v/>
      </c>
      <c r="E27" s="126" t="str">
        <f t="shared" ca="1" si="4"/>
        <v/>
      </c>
      <c r="F27" s="127" t="str">
        <f ca="1">OFFSET(prihlasky!$H$1,Y27,0)</f>
        <v/>
      </c>
      <c r="G27" s="127" t="str">
        <f ca="1">IF(OFFSET(prihlasky!$B$1,Y27,0)="","",(OFFSET(prihlasky!$B$1,Y27,0)))</f>
        <v/>
      </c>
      <c r="H27" s="127">
        <f ca="1">OFFSET(prihlasky!$I$1,Y27,0)</f>
        <v>0</v>
      </c>
      <c r="I27" s="127">
        <f ca="1">OFFSET(prihlasky!$A$1,Y27,0)</f>
        <v>0</v>
      </c>
      <c r="J27" s="126"/>
      <c r="K27" s="159">
        <f t="shared" ca="1" si="5"/>
        <v>0</v>
      </c>
      <c r="L27" s="138"/>
      <c r="M27" s="135"/>
      <c r="N27" s="164">
        <f ca="1">OFFSET('TempO-1'!$K$1,$P27-1,0)</f>
        <v>0</v>
      </c>
      <c r="O27" s="163"/>
      <c r="P27" s="163">
        <f>IF(N$7=0,1,MATCH($Y27,'TempO-1'!$CB$1:$CB$128,0))</f>
        <v>27</v>
      </c>
      <c r="Q27" s="134" t="str">
        <f ca="1">IF(N27=0,"",OFFSET('TempO-1'!$B$1,$P27-1,0))</f>
        <v/>
      </c>
      <c r="R27" s="135"/>
      <c r="S27" s="164">
        <f ca="1">OFFSET('TempO-2'!$K$1,$U27-1,0)</f>
        <v>0</v>
      </c>
      <c r="T27" s="163"/>
      <c r="U27" s="163">
        <f>IF(S$7=0,1,MATCH($Y27,'TempO-2'!$CB$1:$CB$128,0))</f>
        <v>1</v>
      </c>
      <c r="V27" s="134" t="str">
        <f ca="1">IF(S27=0,"",OFFSET('TempO-2'!$B$1,$U27-1,0))</f>
        <v/>
      </c>
      <c r="W27" s="136"/>
      <c r="Y27" s="39">
        <v>19</v>
      </c>
      <c r="Z27" s="168">
        <f t="shared" ca="1" si="6"/>
        <v>20000</v>
      </c>
      <c r="AA27" s="74">
        <f t="shared" ca="1" si="0"/>
        <v>20000</v>
      </c>
      <c r="AB27" s="74">
        <f t="shared" ca="1" si="0"/>
        <v>20000</v>
      </c>
      <c r="AC27" s="74">
        <f t="shared" ca="1" si="0"/>
        <v>20000</v>
      </c>
    </row>
    <row r="28" spans="2:29" ht="12" customHeight="1" x14ac:dyDescent="0.2">
      <c r="B28" s="126">
        <f t="shared" ca="1" si="1"/>
        <v>1</v>
      </c>
      <c r="C28" s="126" t="str">
        <f t="shared" ca="1" si="2"/>
        <v/>
      </c>
      <c r="D28" s="126" t="str">
        <f t="shared" ca="1" si="3"/>
        <v/>
      </c>
      <c r="E28" s="126" t="str">
        <f t="shared" ca="1" si="4"/>
        <v/>
      </c>
      <c r="F28" s="127" t="str">
        <f ca="1">OFFSET(prihlasky!$H$1,Y28,0)</f>
        <v/>
      </c>
      <c r="G28" s="127" t="str">
        <f ca="1">IF(OFFSET(prihlasky!$B$1,Y28,0)="","",(OFFSET(prihlasky!$B$1,Y28,0)))</f>
        <v/>
      </c>
      <c r="H28" s="127">
        <f ca="1">OFFSET(prihlasky!$I$1,Y28,0)</f>
        <v>0</v>
      </c>
      <c r="I28" s="127">
        <f ca="1">OFFSET(prihlasky!$A$1,Y28,0)</f>
        <v>0</v>
      </c>
      <c r="J28" s="126"/>
      <c r="K28" s="159">
        <f t="shared" ca="1" si="5"/>
        <v>0</v>
      </c>
      <c r="L28" s="138"/>
      <c r="M28" s="135"/>
      <c r="N28" s="164">
        <f ca="1">OFFSET('TempO-1'!$K$1,$P28-1,0)</f>
        <v>0</v>
      </c>
      <c r="O28" s="163"/>
      <c r="P28" s="163">
        <f>IF(N$7=0,1,MATCH($Y28,'TempO-1'!$CB$1:$CB$128,0))</f>
        <v>28</v>
      </c>
      <c r="Q28" s="134" t="str">
        <f ca="1">IF(N28=0,"",OFFSET('TempO-1'!$B$1,$P28-1,0))</f>
        <v/>
      </c>
      <c r="R28" s="135"/>
      <c r="S28" s="164">
        <f ca="1">OFFSET('TempO-2'!$K$1,$U28-1,0)</f>
        <v>0</v>
      </c>
      <c r="T28" s="163"/>
      <c r="U28" s="163">
        <f>IF(S$7=0,1,MATCH($Y28,'TempO-2'!$CB$1:$CB$128,0))</f>
        <v>1</v>
      </c>
      <c r="V28" s="134" t="str">
        <f ca="1">IF(S28=0,"",OFFSET('TempO-2'!$B$1,$U28-1,0))</f>
        <v/>
      </c>
      <c r="W28" s="136"/>
      <c r="Y28" s="39">
        <v>20</v>
      </c>
      <c r="Z28" s="168">
        <f t="shared" ca="1" si="6"/>
        <v>20000</v>
      </c>
      <c r="AA28" s="74">
        <f t="shared" ca="1" si="0"/>
        <v>20000</v>
      </c>
      <c r="AB28" s="74">
        <f t="shared" ca="1" si="0"/>
        <v>20000</v>
      </c>
      <c r="AC28" s="74">
        <f t="shared" ca="1" si="0"/>
        <v>20000</v>
      </c>
    </row>
    <row r="29" spans="2:29" ht="12" customHeight="1" x14ac:dyDescent="0.2">
      <c r="B29" s="126">
        <f t="shared" ca="1" si="1"/>
        <v>1</v>
      </c>
      <c r="C29" s="126" t="str">
        <f t="shared" ca="1" si="2"/>
        <v/>
      </c>
      <c r="D29" s="126" t="str">
        <f t="shared" ca="1" si="3"/>
        <v/>
      </c>
      <c r="E29" s="126" t="str">
        <f t="shared" ca="1" si="4"/>
        <v/>
      </c>
      <c r="F29" s="127" t="str">
        <f ca="1">OFFSET(prihlasky!$H$1,Y29,0)</f>
        <v/>
      </c>
      <c r="G29" s="127" t="str">
        <f ca="1">IF(OFFSET(prihlasky!$B$1,Y29,0)="","",(OFFSET(prihlasky!$B$1,Y29,0)))</f>
        <v/>
      </c>
      <c r="H29" s="127">
        <f ca="1">OFFSET(prihlasky!$I$1,Y29,0)</f>
        <v>0</v>
      </c>
      <c r="I29" s="127">
        <f ca="1">OFFSET(prihlasky!$A$1,Y29,0)</f>
        <v>0</v>
      </c>
      <c r="J29" s="126"/>
      <c r="K29" s="159">
        <f t="shared" ca="1" si="5"/>
        <v>0</v>
      </c>
      <c r="L29" s="138"/>
      <c r="M29" s="135"/>
      <c r="N29" s="164">
        <f ca="1">OFFSET('TempO-1'!$K$1,$P29-1,0)</f>
        <v>0</v>
      </c>
      <c r="O29" s="163"/>
      <c r="P29" s="163">
        <f>IF(N$7=0,1,MATCH($Y29,'TempO-1'!$CB$1:$CB$128,0))</f>
        <v>29</v>
      </c>
      <c r="Q29" s="134" t="str">
        <f ca="1">IF(N29=0,"",OFFSET('TempO-1'!$B$1,$P29-1,0))</f>
        <v/>
      </c>
      <c r="R29" s="135"/>
      <c r="S29" s="164">
        <f ca="1">OFFSET('TempO-2'!$K$1,$U29-1,0)</f>
        <v>0</v>
      </c>
      <c r="T29" s="163"/>
      <c r="U29" s="163">
        <f>IF(S$7=0,1,MATCH($Y29,'TempO-2'!$CB$1:$CB$128,0))</f>
        <v>1</v>
      </c>
      <c r="V29" s="134" t="str">
        <f ca="1">IF(S29=0,"",OFFSET('TempO-2'!$B$1,$U29-1,0))</f>
        <v/>
      </c>
      <c r="W29" s="136"/>
      <c r="Y29" s="39">
        <v>21</v>
      </c>
      <c r="Z29" s="168">
        <f t="shared" ca="1" si="6"/>
        <v>20000</v>
      </c>
      <c r="AA29" s="74">
        <f t="shared" ref="AA29:AC48" ca="1" si="7">IF($H29=AA$8,$Z29,20000)</f>
        <v>20000</v>
      </c>
      <c r="AB29" s="74">
        <f t="shared" ca="1" si="7"/>
        <v>20000</v>
      </c>
      <c r="AC29" s="74">
        <f t="shared" ca="1" si="7"/>
        <v>20000</v>
      </c>
    </row>
    <row r="30" spans="2:29" ht="12" customHeight="1" x14ac:dyDescent="0.2">
      <c r="B30" s="126">
        <f t="shared" ca="1" si="1"/>
        <v>1</v>
      </c>
      <c r="C30" s="126" t="str">
        <f t="shared" ca="1" si="2"/>
        <v/>
      </c>
      <c r="D30" s="126" t="str">
        <f t="shared" ca="1" si="3"/>
        <v/>
      </c>
      <c r="E30" s="126" t="str">
        <f t="shared" ca="1" si="4"/>
        <v/>
      </c>
      <c r="F30" s="127" t="str">
        <f ca="1">OFFSET(prihlasky!$H$1,Y30,0)</f>
        <v/>
      </c>
      <c r="G30" s="127" t="str">
        <f ca="1">IF(OFFSET(prihlasky!$B$1,Y30,0)="","",(OFFSET(prihlasky!$B$1,Y30,0)))</f>
        <v/>
      </c>
      <c r="H30" s="127">
        <f ca="1">OFFSET(prihlasky!$I$1,Y30,0)</f>
        <v>0</v>
      </c>
      <c r="I30" s="127">
        <f ca="1">OFFSET(prihlasky!$A$1,Y30,0)</f>
        <v>0</v>
      </c>
      <c r="J30" s="126"/>
      <c r="K30" s="159">
        <f t="shared" ca="1" si="5"/>
        <v>0</v>
      </c>
      <c r="L30" s="138"/>
      <c r="M30" s="135"/>
      <c r="N30" s="164">
        <f ca="1">OFFSET('TempO-1'!$K$1,$P30-1,0)</f>
        <v>0</v>
      </c>
      <c r="O30" s="163"/>
      <c r="P30" s="163">
        <f>IF(N$7=0,1,MATCH($Y30,'TempO-1'!$CB$1:$CB$128,0))</f>
        <v>30</v>
      </c>
      <c r="Q30" s="134" t="str">
        <f ca="1">IF(N30=0,"",OFFSET('TempO-1'!$B$1,$P30-1,0))</f>
        <v/>
      </c>
      <c r="R30" s="135"/>
      <c r="S30" s="164">
        <f ca="1">OFFSET('TempO-2'!$K$1,$U30-1,0)</f>
        <v>0</v>
      </c>
      <c r="T30" s="163"/>
      <c r="U30" s="163">
        <f>IF(S$7=0,1,MATCH($Y30,'TempO-2'!$CB$1:$CB$128,0))</f>
        <v>1</v>
      </c>
      <c r="V30" s="134" t="str">
        <f ca="1">IF(S30=0,"",OFFSET('TempO-2'!$B$1,$U30-1,0))</f>
        <v/>
      </c>
      <c r="W30" s="136"/>
      <c r="Y30" s="39">
        <v>22</v>
      </c>
      <c r="Z30" s="168">
        <f t="shared" ca="1" si="6"/>
        <v>20000</v>
      </c>
      <c r="AA30" s="74">
        <f t="shared" ca="1" si="7"/>
        <v>20000</v>
      </c>
      <c r="AB30" s="74">
        <f t="shared" ca="1" si="7"/>
        <v>20000</v>
      </c>
      <c r="AC30" s="74">
        <f t="shared" ca="1" si="7"/>
        <v>20000</v>
      </c>
    </row>
    <row r="31" spans="2:29" ht="12" customHeight="1" x14ac:dyDescent="0.2">
      <c r="B31" s="126">
        <f t="shared" ca="1" si="1"/>
        <v>1</v>
      </c>
      <c r="C31" s="126" t="str">
        <f t="shared" ca="1" si="2"/>
        <v/>
      </c>
      <c r="D31" s="126" t="str">
        <f t="shared" ca="1" si="3"/>
        <v/>
      </c>
      <c r="E31" s="126" t="str">
        <f t="shared" ca="1" si="4"/>
        <v/>
      </c>
      <c r="F31" s="127" t="str">
        <f ca="1">OFFSET(prihlasky!$H$1,Y31,0)</f>
        <v/>
      </c>
      <c r="G31" s="127" t="str">
        <f ca="1">IF(OFFSET(prihlasky!$B$1,Y31,0)="","",(OFFSET(prihlasky!$B$1,Y31,0)))</f>
        <v/>
      </c>
      <c r="H31" s="127">
        <f ca="1">OFFSET(prihlasky!$I$1,Y31,0)</f>
        <v>0</v>
      </c>
      <c r="I31" s="127">
        <f ca="1">OFFSET(prihlasky!$A$1,Y31,0)</f>
        <v>0</v>
      </c>
      <c r="J31" s="126"/>
      <c r="K31" s="159">
        <f t="shared" ca="1" si="5"/>
        <v>0</v>
      </c>
      <c r="L31" s="138"/>
      <c r="M31" s="135"/>
      <c r="N31" s="164">
        <f ca="1">OFFSET('TempO-1'!$K$1,$P31-1,0)</f>
        <v>0</v>
      </c>
      <c r="O31" s="163"/>
      <c r="P31" s="163">
        <f>IF(N$7=0,1,MATCH($Y31,'TempO-1'!$CB$1:$CB$128,0))</f>
        <v>31</v>
      </c>
      <c r="Q31" s="134" t="str">
        <f ca="1">IF(N31=0,"",OFFSET('TempO-1'!$B$1,$P31-1,0))</f>
        <v/>
      </c>
      <c r="R31" s="135"/>
      <c r="S31" s="164">
        <f ca="1">OFFSET('TempO-2'!$K$1,$U31-1,0)</f>
        <v>0</v>
      </c>
      <c r="T31" s="163"/>
      <c r="U31" s="163">
        <f>IF(S$7=0,1,MATCH($Y31,'TempO-2'!$CB$1:$CB$128,0))</f>
        <v>1</v>
      </c>
      <c r="V31" s="134" t="str">
        <f ca="1">IF(S31=0,"",OFFSET('TempO-2'!$B$1,$U31-1,0))</f>
        <v/>
      </c>
      <c r="W31" s="136"/>
      <c r="Y31" s="39">
        <v>23</v>
      </c>
      <c r="Z31" s="168">
        <f t="shared" ca="1" si="6"/>
        <v>20000</v>
      </c>
      <c r="AA31" s="74">
        <f t="shared" ca="1" si="7"/>
        <v>20000</v>
      </c>
      <c r="AB31" s="74">
        <f t="shared" ca="1" si="7"/>
        <v>20000</v>
      </c>
      <c r="AC31" s="74">
        <f t="shared" ca="1" si="7"/>
        <v>20000</v>
      </c>
    </row>
    <row r="32" spans="2:29" ht="12" customHeight="1" x14ac:dyDescent="0.2">
      <c r="B32" s="126">
        <f t="shared" ca="1" si="1"/>
        <v>1</v>
      </c>
      <c r="C32" s="126" t="str">
        <f t="shared" ca="1" si="2"/>
        <v/>
      </c>
      <c r="D32" s="126" t="str">
        <f t="shared" ca="1" si="3"/>
        <v/>
      </c>
      <c r="E32" s="126" t="str">
        <f t="shared" ca="1" si="4"/>
        <v/>
      </c>
      <c r="F32" s="127" t="str">
        <f ca="1">OFFSET(prihlasky!$H$1,Y32,0)</f>
        <v/>
      </c>
      <c r="G32" s="127" t="str">
        <f ca="1">IF(OFFSET(prihlasky!$B$1,Y32,0)="","",(OFFSET(prihlasky!$B$1,Y32,0)))</f>
        <v/>
      </c>
      <c r="H32" s="127">
        <f ca="1">OFFSET(prihlasky!$I$1,Y32,0)</f>
        <v>0</v>
      </c>
      <c r="I32" s="127">
        <f ca="1">OFFSET(prihlasky!$A$1,Y32,0)</f>
        <v>0</v>
      </c>
      <c r="J32" s="126"/>
      <c r="K32" s="159">
        <f t="shared" ca="1" si="5"/>
        <v>0</v>
      </c>
      <c r="L32" s="138"/>
      <c r="M32" s="135"/>
      <c r="N32" s="164">
        <f ca="1">OFFSET('TempO-1'!$K$1,$P32-1,0)</f>
        <v>0</v>
      </c>
      <c r="O32" s="163"/>
      <c r="P32" s="163">
        <f>IF(N$7=0,1,MATCH($Y32,'TempO-1'!$CB$1:$CB$128,0))</f>
        <v>32</v>
      </c>
      <c r="Q32" s="134" t="str">
        <f ca="1">IF(N32=0,"",OFFSET('TempO-1'!$B$1,$P32-1,0))</f>
        <v/>
      </c>
      <c r="R32" s="135"/>
      <c r="S32" s="164">
        <f ca="1">OFFSET('TempO-2'!$K$1,$U32-1,0)</f>
        <v>0</v>
      </c>
      <c r="T32" s="163"/>
      <c r="U32" s="163">
        <f>IF(S$7=0,1,MATCH($Y32,'TempO-2'!$CB$1:$CB$128,0))</f>
        <v>1</v>
      </c>
      <c r="V32" s="134" t="str">
        <f ca="1">IF(S32=0,"",OFFSET('TempO-2'!$B$1,$U32-1,0))</f>
        <v/>
      </c>
      <c r="W32" s="136"/>
      <c r="Y32" s="39">
        <v>24</v>
      </c>
      <c r="Z32" s="168">
        <f t="shared" ca="1" si="6"/>
        <v>20000</v>
      </c>
      <c r="AA32" s="74">
        <f t="shared" ca="1" si="7"/>
        <v>20000</v>
      </c>
      <c r="AB32" s="74">
        <f t="shared" ca="1" si="7"/>
        <v>20000</v>
      </c>
      <c r="AC32" s="74">
        <f t="shared" ca="1" si="7"/>
        <v>20000</v>
      </c>
    </row>
    <row r="33" spans="2:29" ht="12" customHeight="1" x14ac:dyDescent="0.2">
      <c r="B33" s="126">
        <f t="shared" ca="1" si="1"/>
        <v>1</v>
      </c>
      <c r="C33" s="126" t="str">
        <f t="shared" ca="1" si="2"/>
        <v/>
      </c>
      <c r="D33" s="126" t="str">
        <f t="shared" ca="1" si="3"/>
        <v/>
      </c>
      <c r="E33" s="126" t="str">
        <f t="shared" ca="1" si="4"/>
        <v/>
      </c>
      <c r="F33" s="127" t="str">
        <f ca="1">OFFSET(prihlasky!$H$1,Y33,0)</f>
        <v/>
      </c>
      <c r="G33" s="127" t="str">
        <f ca="1">IF(OFFSET(prihlasky!$B$1,Y33,0)="","",(OFFSET(prihlasky!$B$1,Y33,0)))</f>
        <v/>
      </c>
      <c r="H33" s="127">
        <f ca="1">OFFSET(prihlasky!$I$1,Y33,0)</f>
        <v>0</v>
      </c>
      <c r="I33" s="127">
        <f ca="1">OFFSET(prihlasky!$A$1,Y33,0)</f>
        <v>0</v>
      </c>
      <c r="J33" s="126"/>
      <c r="K33" s="159">
        <f t="shared" ca="1" si="5"/>
        <v>0</v>
      </c>
      <c r="L33" s="138"/>
      <c r="M33" s="135"/>
      <c r="N33" s="164">
        <f ca="1">OFFSET('TempO-1'!$K$1,$P33-1,0)</f>
        <v>0</v>
      </c>
      <c r="O33" s="163"/>
      <c r="P33" s="163">
        <f>IF(N$7=0,1,MATCH($Y33,'TempO-1'!$CB$1:$CB$128,0))</f>
        <v>33</v>
      </c>
      <c r="Q33" s="134" t="str">
        <f ca="1">IF(N33=0,"",OFFSET('TempO-1'!$B$1,$P33-1,0))</f>
        <v/>
      </c>
      <c r="R33" s="135"/>
      <c r="S33" s="164">
        <f ca="1">OFFSET('TempO-2'!$K$1,$U33-1,0)</f>
        <v>0</v>
      </c>
      <c r="T33" s="163"/>
      <c r="U33" s="163">
        <f>IF(S$7=0,1,MATCH($Y33,'TempO-2'!$CB$1:$CB$128,0))</f>
        <v>1</v>
      </c>
      <c r="V33" s="134" t="str">
        <f ca="1">IF(S33=0,"",OFFSET('TempO-2'!$B$1,$U33-1,0))</f>
        <v/>
      </c>
      <c r="W33" s="136"/>
      <c r="Y33" s="39">
        <v>25</v>
      </c>
      <c r="Z33" s="168">
        <f t="shared" ca="1" si="6"/>
        <v>20000</v>
      </c>
      <c r="AA33" s="74">
        <f t="shared" ca="1" si="7"/>
        <v>20000</v>
      </c>
      <c r="AB33" s="74">
        <f t="shared" ca="1" si="7"/>
        <v>20000</v>
      </c>
      <c r="AC33" s="74">
        <f t="shared" ca="1" si="7"/>
        <v>20000</v>
      </c>
    </row>
    <row r="34" spans="2:29" ht="12" customHeight="1" x14ac:dyDescent="0.2">
      <c r="B34" s="126">
        <f t="shared" ca="1" si="1"/>
        <v>1</v>
      </c>
      <c r="C34" s="126" t="str">
        <f t="shared" ca="1" si="2"/>
        <v/>
      </c>
      <c r="D34" s="126" t="str">
        <f t="shared" ca="1" si="3"/>
        <v/>
      </c>
      <c r="E34" s="126" t="str">
        <f t="shared" ca="1" si="4"/>
        <v/>
      </c>
      <c r="F34" s="127" t="str">
        <f ca="1">OFFSET(prihlasky!$H$1,Y34,0)</f>
        <v/>
      </c>
      <c r="G34" s="127" t="str">
        <f ca="1">IF(OFFSET(prihlasky!$B$1,Y34,0)="","",(OFFSET(prihlasky!$B$1,Y34,0)))</f>
        <v/>
      </c>
      <c r="H34" s="127">
        <f ca="1">OFFSET(prihlasky!$I$1,Y34,0)</f>
        <v>0</v>
      </c>
      <c r="I34" s="127">
        <f ca="1">OFFSET(prihlasky!$A$1,Y34,0)</f>
        <v>0</v>
      </c>
      <c r="J34" s="126"/>
      <c r="K34" s="159">
        <f t="shared" ca="1" si="5"/>
        <v>0</v>
      </c>
      <c r="L34" s="138"/>
      <c r="M34" s="135"/>
      <c r="N34" s="164">
        <f ca="1">OFFSET('TempO-1'!$K$1,$P34-1,0)</f>
        <v>0</v>
      </c>
      <c r="O34" s="163"/>
      <c r="P34" s="163">
        <f>IF(N$7=0,1,MATCH($Y34,'TempO-1'!$CB$1:$CB$128,0))</f>
        <v>34</v>
      </c>
      <c r="Q34" s="134" t="str">
        <f ca="1">IF(N34=0,"",OFFSET('TempO-1'!$B$1,$P34-1,0))</f>
        <v/>
      </c>
      <c r="R34" s="135"/>
      <c r="S34" s="164">
        <f ca="1">OFFSET('TempO-2'!$K$1,$U34-1,0)</f>
        <v>0</v>
      </c>
      <c r="T34" s="163"/>
      <c r="U34" s="163">
        <f>IF(S$7=0,1,MATCH($Y34,'TempO-2'!$CB$1:$CB$128,0))</f>
        <v>1</v>
      </c>
      <c r="V34" s="134" t="str">
        <f ca="1">IF(S34=0,"",OFFSET('TempO-2'!$B$1,$U34-1,0))</f>
        <v/>
      </c>
      <c r="W34" s="136"/>
      <c r="Y34" s="39">
        <v>26</v>
      </c>
      <c r="Z34" s="168">
        <f t="shared" ca="1" si="6"/>
        <v>20000</v>
      </c>
      <c r="AA34" s="74">
        <f t="shared" ca="1" si="7"/>
        <v>20000</v>
      </c>
      <c r="AB34" s="74">
        <f t="shared" ca="1" si="7"/>
        <v>20000</v>
      </c>
      <c r="AC34" s="74">
        <f t="shared" ca="1" si="7"/>
        <v>20000</v>
      </c>
    </row>
    <row r="35" spans="2:29" ht="12" customHeight="1" x14ac:dyDescent="0.2">
      <c r="B35" s="126">
        <f t="shared" ca="1" si="1"/>
        <v>1</v>
      </c>
      <c r="C35" s="126" t="str">
        <f t="shared" ca="1" si="2"/>
        <v/>
      </c>
      <c r="D35" s="126" t="str">
        <f t="shared" ca="1" si="3"/>
        <v/>
      </c>
      <c r="E35" s="126" t="str">
        <f t="shared" ca="1" si="4"/>
        <v/>
      </c>
      <c r="F35" s="127" t="str">
        <f ca="1">OFFSET(prihlasky!$H$1,Y35,0)</f>
        <v/>
      </c>
      <c r="G35" s="127" t="str">
        <f ca="1">IF(OFFSET(prihlasky!$B$1,Y35,0)="","",(OFFSET(prihlasky!$B$1,Y35,0)))</f>
        <v/>
      </c>
      <c r="H35" s="127">
        <f ca="1">OFFSET(prihlasky!$I$1,Y35,0)</f>
        <v>0</v>
      </c>
      <c r="I35" s="127">
        <f ca="1">OFFSET(prihlasky!$A$1,Y35,0)</f>
        <v>0</v>
      </c>
      <c r="J35" s="126"/>
      <c r="K35" s="159">
        <f t="shared" ca="1" si="5"/>
        <v>0</v>
      </c>
      <c r="L35" s="138"/>
      <c r="M35" s="135"/>
      <c r="N35" s="164">
        <f ca="1">OFFSET('TempO-1'!$K$1,$P35-1,0)</f>
        <v>0</v>
      </c>
      <c r="O35" s="163"/>
      <c r="P35" s="163">
        <f>IF(N$7=0,1,MATCH($Y35,'TempO-1'!$CB$1:$CB$128,0))</f>
        <v>35</v>
      </c>
      <c r="Q35" s="134" t="str">
        <f ca="1">IF(N35=0,"",OFFSET('TempO-1'!$B$1,$P35-1,0))</f>
        <v/>
      </c>
      <c r="R35" s="135"/>
      <c r="S35" s="164">
        <f ca="1">OFFSET('TempO-2'!$K$1,$U35-1,0)</f>
        <v>0</v>
      </c>
      <c r="T35" s="163"/>
      <c r="U35" s="163">
        <f>IF(S$7=0,1,MATCH($Y35,'TempO-2'!$CB$1:$CB$128,0))</f>
        <v>1</v>
      </c>
      <c r="V35" s="134" t="str">
        <f ca="1">IF(S35=0,"",OFFSET('TempO-2'!$B$1,$U35-1,0))</f>
        <v/>
      </c>
      <c r="W35" s="136"/>
      <c r="Y35" s="39">
        <v>27</v>
      </c>
      <c r="Z35" s="168">
        <f t="shared" ca="1" si="6"/>
        <v>20000</v>
      </c>
      <c r="AA35" s="74">
        <f t="shared" ca="1" si="7"/>
        <v>20000</v>
      </c>
      <c r="AB35" s="74">
        <f t="shared" ca="1" si="7"/>
        <v>20000</v>
      </c>
      <c r="AC35" s="74">
        <f t="shared" ca="1" si="7"/>
        <v>20000</v>
      </c>
    </row>
    <row r="36" spans="2:29" ht="12" customHeight="1" x14ac:dyDescent="0.2">
      <c r="B36" s="126">
        <f t="shared" ca="1" si="1"/>
        <v>1</v>
      </c>
      <c r="C36" s="126" t="str">
        <f t="shared" ca="1" si="2"/>
        <v/>
      </c>
      <c r="D36" s="126" t="str">
        <f t="shared" ca="1" si="3"/>
        <v/>
      </c>
      <c r="E36" s="126" t="str">
        <f t="shared" ca="1" si="4"/>
        <v/>
      </c>
      <c r="F36" s="127" t="str">
        <f ca="1">OFFSET(prihlasky!$H$1,Y36,0)</f>
        <v/>
      </c>
      <c r="G36" s="127" t="str">
        <f ca="1">IF(OFFSET(prihlasky!$B$1,Y36,0)="","",(OFFSET(prihlasky!$B$1,Y36,0)))</f>
        <v/>
      </c>
      <c r="H36" s="127">
        <f ca="1">OFFSET(prihlasky!$I$1,Y36,0)</f>
        <v>0</v>
      </c>
      <c r="I36" s="127">
        <f ca="1">OFFSET(prihlasky!$A$1,Y36,0)</f>
        <v>0</v>
      </c>
      <c r="J36" s="126"/>
      <c r="K36" s="159">
        <f t="shared" ca="1" si="5"/>
        <v>0</v>
      </c>
      <c r="L36" s="138"/>
      <c r="M36" s="135"/>
      <c r="N36" s="164">
        <f ca="1">OFFSET('TempO-1'!$K$1,$P36-1,0)</f>
        <v>0</v>
      </c>
      <c r="O36" s="163"/>
      <c r="P36" s="163">
        <f>IF(N$7=0,1,MATCH($Y36,'TempO-1'!$CB$1:$CB$128,0))</f>
        <v>36</v>
      </c>
      <c r="Q36" s="134" t="str">
        <f ca="1">IF(N36=0,"",OFFSET('TempO-1'!$B$1,$P36-1,0))</f>
        <v/>
      </c>
      <c r="R36" s="135"/>
      <c r="S36" s="164">
        <f ca="1">OFFSET('TempO-2'!$K$1,$U36-1,0)</f>
        <v>0</v>
      </c>
      <c r="T36" s="163"/>
      <c r="U36" s="163">
        <f>IF(S$7=0,1,MATCH($Y36,'TempO-2'!$CB$1:$CB$128,0))</f>
        <v>1</v>
      </c>
      <c r="V36" s="134" t="str">
        <f ca="1">IF(S36=0,"",OFFSET('TempO-2'!$B$1,$U36-1,0))</f>
        <v/>
      </c>
      <c r="W36" s="136"/>
      <c r="Y36" s="39">
        <v>28</v>
      </c>
      <c r="Z36" s="168">
        <f t="shared" ca="1" si="6"/>
        <v>20000</v>
      </c>
      <c r="AA36" s="74">
        <f t="shared" ca="1" si="7"/>
        <v>20000</v>
      </c>
      <c r="AB36" s="74">
        <f t="shared" ca="1" si="7"/>
        <v>20000</v>
      </c>
      <c r="AC36" s="74">
        <f t="shared" ca="1" si="7"/>
        <v>20000</v>
      </c>
    </row>
    <row r="37" spans="2:29" ht="12" customHeight="1" x14ac:dyDescent="0.2">
      <c r="B37" s="126">
        <f t="shared" ca="1" si="1"/>
        <v>1</v>
      </c>
      <c r="C37" s="126" t="str">
        <f t="shared" ca="1" si="2"/>
        <v/>
      </c>
      <c r="D37" s="126" t="str">
        <f t="shared" ca="1" si="3"/>
        <v/>
      </c>
      <c r="E37" s="126" t="str">
        <f t="shared" ca="1" si="4"/>
        <v/>
      </c>
      <c r="F37" s="127" t="str">
        <f ca="1">OFFSET(prihlasky!$H$1,Y37,0)</f>
        <v/>
      </c>
      <c r="G37" s="127" t="str">
        <f ca="1">IF(OFFSET(prihlasky!$B$1,Y37,0)="","",(OFFSET(prihlasky!$B$1,Y37,0)))</f>
        <v/>
      </c>
      <c r="H37" s="127">
        <f ca="1">OFFSET(prihlasky!$I$1,Y37,0)</f>
        <v>0</v>
      </c>
      <c r="I37" s="127">
        <f ca="1">OFFSET(prihlasky!$A$1,Y37,0)</f>
        <v>0</v>
      </c>
      <c r="J37" s="126"/>
      <c r="K37" s="159">
        <f t="shared" ca="1" si="5"/>
        <v>0</v>
      </c>
      <c r="L37" s="138"/>
      <c r="M37" s="135"/>
      <c r="N37" s="164">
        <f ca="1">OFFSET('TempO-1'!$K$1,$P37-1,0)</f>
        <v>0</v>
      </c>
      <c r="O37" s="163"/>
      <c r="P37" s="163">
        <f>IF(N$7=0,1,MATCH($Y37,'TempO-1'!$CB$1:$CB$128,0))</f>
        <v>37</v>
      </c>
      <c r="Q37" s="134" t="str">
        <f ca="1">IF(N37=0,"",OFFSET('TempO-1'!$B$1,$P37-1,0))</f>
        <v/>
      </c>
      <c r="R37" s="135"/>
      <c r="S37" s="164">
        <f ca="1">OFFSET('TempO-2'!$K$1,$U37-1,0)</f>
        <v>0</v>
      </c>
      <c r="T37" s="163"/>
      <c r="U37" s="163">
        <f>IF(S$7=0,1,MATCH($Y37,'TempO-2'!$CB$1:$CB$128,0))</f>
        <v>1</v>
      </c>
      <c r="V37" s="134" t="str">
        <f ca="1">IF(S37=0,"",OFFSET('TempO-2'!$B$1,$U37-1,0))</f>
        <v/>
      </c>
      <c r="W37" s="136"/>
      <c r="Y37" s="39">
        <v>29</v>
      </c>
      <c r="Z37" s="168">
        <f t="shared" ca="1" si="6"/>
        <v>20000</v>
      </c>
      <c r="AA37" s="74">
        <f t="shared" ca="1" si="7"/>
        <v>20000</v>
      </c>
      <c r="AB37" s="74">
        <f t="shared" ca="1" si="7"/>
        <v>20000</v>
      </c>
      <c r="AC37" s="74">
        <f t="shared" ca="1" si="7"/>
        <v>20000</v>
      </c>
    </row>
    <row r="38" spans="2:29" ht="12" customHeight="1" x14ac:dyDescent="0.2">
      <c r="B38" s="126">
        <f t="shared" ca="1" si="1"/>
        <v>1</v>
      </c>
      <c r="C38" s="126" t="str">
        <f t="shared" ca="1" si="2"/>
        <v/>
      </c>
      <c r="D38" s="126" t="str">
        <f t="shared" ca="1" si="3"/>
        <v/>
      </c>
      <c r="E38" s="126" t="str">
        <f t="shared" ca="1" si="4"/>
        <v/>
      </c>
      <c r="F38" s="127" t="str">
        <f ca="1">OFFSET(prihlasky!$H$1,Y38,0)</f>
        <v/>
      </c>
      <c r="G38" s="127" t="str">
        <f ca="1">IF(OFFSET(prihlasky!$B$1,Y38,0)="","",(OFFSET(prihlasky!$B$1,Y38,0)))</f>
        <v/>
      </c>
      <c r="H38" s="127">
        <f ca="1">OFFSET(prihlasky!$I$1,Y38,0)</f>
        <v>0</v>
      </c>
      <c r="I38" s="127">
        <f ca="1">OFFSET(prihlasky!$A$1,Y38,0)</f>
        <v>0</v>
      </c>
      <c r="J38" s="126"/>
      <c r="K38" s="159">
        <f t="shared" ca="1" si="5"/>
        <v>0</v>
      </c>
      <c r="L38" s="138"/>
      <c r="M38" s="135"/>
      <c r="N38" s="164">
        <f ca="1">OFFSET('TempO-1'!$K$1,$P38-1,0)</f>
        <v>0</v>
      </c>
      <c r="O38" s="163"/>
      <c r="P38" s="163">
        <f>IF(N$7=0,1,MATCH($Y38,'TempO-1'!$CB$1:$CB$128,0))</f>
        <v>38</v>
      </c>
      <c r="Q38" s="134" t="str">
        <f ca="1">IF(N38=0,"",OFFSET('TempO-1'!$B$1,$P38-1,0))</f>
        <v/>
      </c>
      <c r="R38" s="135"/>
      <c r="S38" s="164">
        <f ca="1">OFFSET('TempO-2'!$K$1,$U38-1,0)</f>
        <v>0</v>
      </c>
      <c r="T38" s="163"/>
      <c r="U38" s="163">
        <f>IF(S$7=0,1,MATCH($Y38,'TempO-2'!$CB$1:$CB$128,0))</f>
        <v>1</v>
      </c>
      <c r="V38" s="134" t="str">
        <f ca="1">IF(S38=0,"",OFFSET('TempO-2'!$B$1,$U38-1,0))</f>
        <v/>
      </c>
      <c r="W38" s="136"/>
      <c r="Y38" s="39">
        <v>30</v>
      </c>
      <c r="Z38" s="168">
        <f t="shared" ca="1" si="6"/>
        <v>20000</v>
      </c>
      <c r="AA38" s="74">
        <f t="shared" ca="1" si="7"/>
        <v>20000</v>
      </c>
      <c r="AB38" s="74">
        <f t="shared" ca="1" si="7"/>
        <v>20000</v>
      </c>
      <c r="AC38" s="74">
        <f t="shared" ca="1" si="7"/>
        <v>20000</v>
      </c>
    </row>
    <row r="39" spans="2:29" ht="12" customHeight="1" x14ac:dyDescent="0.2">
      <c r="B39" s="126">
        <f t="shared" ca="1" si="1"/>
        <v>1</v>
      </c>
      <c r="C39" s="126" t="str">
        <f t="shared" ca="1" si="2"/>
        <v/>
      </c>
      <c r="D39" s="126" t="str">
        <f t="shared" ca="1" si="3"/>
        <v/>
      </c>
      <c r="E39" s="126" t="str">
        <f t="shared" ca="1" si="4"/>
        <v/>
      </c>
      <c r="F39" s="127" t="str">
        <f ca="1">OFFSET(prihlasky!$H$1,Y39,0)</f>
        <v/>
      </c>
      <c r="G39" s="127" t="str">
        <f ca="1">IF(OFFSET(prihlasky!$B$1,Y39,0)="","",(OFFSET(prihlasky!$B$1,Y39,0)))</f>
        <v/>
      </c>
      <c r="H39" s="127">
        <f ca="1">OFFSET(prihlasky!$I$1,Y39,0)</f>
        <v>0</v>
      </c>
      <c r="I39" s="127">
        <f ca="1">OFFSET(prihlasky!$A$1,Y39,0)</f>
        <v>0</v>
      </c>
      <c r="J39" s="126"/>
      <c r="K39" s="159">
        <f t="shared" ca="1" si="5"/>
        <v>0</v>
      </c>
      <c r="L39" s="138"/>
      <c r="M39" s="135"/>
      <c r="N39" s="164">
        <f ca="1">OFFSET('TempO-1'!$K$1,$P39-1,0)</f>
        <v>0</v>
      </c>
      <c r="O39" s="163"/>
      <c r="P39" s="163">
        <f>IF(N$7=0,1,MATCH($Y39,'TempO-1'!$CB$1:$CB$128,0))</f>
        <v>39</v>
      </c>
      <c r="Q39" s="134" t="str">
        <f ca="1">IF(N39=0,"",OFFSET('TempO-1'!$B$1,$P39-1,0))</f>
        <v/>
      </c>
      <c r="R39" s="135"/>
      <c r="S39" s="164">
        <f ca="1">OFFSET('TempO-2'!$K$1,$U39-1,0)</f>
        <v>0</v>
      </c>
      <c r="T39" s="163"/>
      <c r="U39" s="163">
        <f>IF(S$7=0,1,MATCH($Y39,'TempO-2'!$CB$1:$CB$128,0))</f>
        <v>1</v>
      </c>
      <c r="V39" s="134" t="str">
        <f ca="1">IF(S39=0,"",OFFSET('TempO-2'!$B$1,$U39-1,0))</f>
        <v/>
      </c>
      <c r="W39" s="136"/>
      <c r="Y39" s="39">
        <v>31</v>
      </c>
      <c r="Z39" s="168">
        <f t="shared" ca="1" si="6"/>
        <v>20000</v>
      </c>
      <c r="AA39" s="74">
        <f t="shared" ca="1" si="7"/>
        <v>20000</v>
      </c>
      <c r="AB39" s="74">
        <f t="shared" ca="1" si="7"/>
        <v>20000</v>
      </c>
      <c r="AC39" s="74">
        <f t="shared" ca="1" si="7"/>
        <v>20000</v>
      </c>
    </row>
    <row r="40" spans="2:29" ht="12" customHeight="1" x14ac:dyDescent="0.2">
      <c r="B40" s="126">
        <f t="shared" ca="1" si="1"/>
        <v>1</v>
      </c>
      <c r="C40" s="126" t="str">
        <f t="shared" ca="1" si="2"/>
        <v/>
      </c>
      <c r="D40" s="126" t="str">
        <f t="shared" ca="1" si="3"/>
        <v/>
      </c>
      <c r="E40" s="126" t="str">
        <f t="shared" ca="1" si="4"/>
        <v/>
      </c>
      <c r="F40" s="127" t="str">
        <f ca="1">OFFSET(prihlasky!$H$1,Y40,0)</f>
        <v/>
      </c>
      <c r="G40" s="127" t="str">
        <f ca="1">IF(OFFSET(prihlasky!$B$1,Y40,0)="","",(OFFSET(prihlasky!$B$1,Y40,0)))</f>
        <v/>
      </c>
      <c r="H40" s="127">
        <f ca="1">OFFSET(prihlasky!$I$1,Y40,0)</f>
        <v>0</v>
      </c>
      <c r="I40" s="127">
        <f ca="1">OFFSET(prihlasky!$A$1,Y40,0)</f>
        <v>0</v>
      </c>
      <c r="J40" s="126"/>
      <c r="K40" s="159">
        <f t="shared" ca="1" si="5"/>
        <v>0</v>
      </c>
      <c r="L40" s="138"/>
      <c r="M40" s="135"/>
      <c r="N40" s="164">
        <f ca="1">OFFSET('TempO-1'!$K$1,$P40-1,0)</f>
        <v>0</v>
      </c>
      <c r="O40" s="163"/>
      <c r="P40" s="163">
        <f>IF(N$7=0,1,MATCH($Y40,'TempO-1'!$CB$1:$CB$128,0))</f>
        <v>40</v>
      </c>
      <c r="Q40" s="134" t="str">
        <f ca="1">IF(N40=0,"",OFFSET('TempO-1'!$B$1,$P40-1,0))</f>
        <v/>
      </c>
      <c r="R40" s="135"/>
      <c r="S40" s="164">
        <f ca="1">OFFSET('TempO-2'!$K$1,$U40-1,0)</f>
        <v>0</v>
      </c>
      <c r="T40" s="163"/>
      <c r="U40" s="163">
        <f>IF(S$7=0,1,MATCH($Y40,'TempO-2'!$CB$1:$CB$128,0))</f>
        <v>1</v>
      </c>
      <c r="V40" s="134" t="str">
        <f ca="1">IF(S40=0,"",OFFSET('TempO-2'!$B$1,$U40-1,0))</f>
        <v/>
      </c>
      <c r="W40" s="136"/>
      <c r="Y40" s="39">
        <v>32</v>
      </c>
      <c r="Z40" s="168">
        <f t="shared" ca="1" si="6"/>
        <v>20000</v>
      </c>
      <c r="AA40" s="74">
        <f t="shared" ca="1" si="7"/>
        <v>20000</v>
      </c>
      <c r="AB40" s="74">
        <f t="shared" ca="1" si="7"/>
        <v>20000</v>
      </c>
      <c r="AC40" s="74">
        <f t="shared" ca="1" si="7"/>
        <v>20000</v>
      </c>
    </row>
    <row r="41" spans="2:29" ht="12" customHeight="1" x14ac:dyDescent="0.2">
      <c r="B41" s="126">
        <f t="shared" ca="1" si="1"/>
        <v>1</v>
      </c>
      <c r="C41" s="126" t="str">
        <f t="shared" ca="1" si="2"/>
        <v/>
      </c>
      <c r="D41" s="126" t="str">
        <f t="shared" ca="1" si="3"/>
        <v/>
      </c>
      <c r="E41" s="126" t="str">
        <f t="shared" ca="1" si="4"/>
        <v/>
      </c>
      <c r="F41" s="127" t="str">
        <f ca="1">OFFSET(prihlasky!$H$1,Y41,0)</f>
        <v/>
      </c>
      <c r="G41" s="127" t="str">
        <f ca="1">IF(OFFSET(prihlasky!$B$1,Y41,0)="","",(OFFSET(prihlasky!$B$1,Y41,0)))</f>
        <v/>
      </c>
      <c r="H41" s="127">
        <f ca="1">OFFSET(prihlasky!$I$1,Y41,0)</f>
        <v>0</v>
      </c>
      <c r="I41" s="127">
        <f ca="1">OFFSET(prihlasky!$A$1,Y41,0)</f>
        <v>0</v>
      </c>
      <c r="J41" s="126"/>
      <c r="K41" s="159">
        <f t="shared" ca="1" si="5"/>
        <v>0</v>
      </c>
      <c r="L41" s="138"/>
      <c r="M41" s="135"/>
      <c r="N41" s="164">
        <f ca="1">OFFSET('TempO-1'!$K$1,$P41-1,0)</f>
        <v>0</v>
      </c>
      <c r="O41" s="163"/>
      <c r="P41" s="163">
        <f>IF(N$7=0,1,MATCH($Y41,'TempO-1'!$CB$1:$CB$128,0))</f>
        <v>41</v>
      </c>
      <c r="Q41" s="134" t="str">
        <f ca="1">IF(N41=0,"",OFFSET('TempO-1'!$B$1,$P41-1,0))</f>
        <v/>
      </c>
      <c r="R41" s="135"/>
      <c r="S41" s="164">
        <f ca="1">OFFSET('TempO-2'!$K$1,$U41-1,0)</f>
        <v>0</v>
      </c>
      <c r="T41" s="163"/>
      <c r="U41" s="163">
        <f>IF(S$7=0,1,MATCH($Y41,'TempO-2'!$CB$1:$CB$128,0))</f>
        <v>1</v>
      </c>
      <c r="V41" s="134" t="str">
        <f ca="1">IF(S41=0,"",OFFSET('TempO-2'!$B$1,$U41-1,0))</f>
        <v/>
      </c>
      <c r="W41" s="136"/>
      <c r="Y41" s="39">
        <v>33</v>
      </c>
      <c r="Z41" s="168">
        <f t="shared" ca="1" si="6"/>
        <v>20000</v>
      </c>
      <c r="AA41" s="74">
        <f t="shared" ca="1" si="7"/>
        <v>20000</v>
      </c>
      <c r="AB41" s="74">
        <f t="shared" ca="1" si="7"/>
        <v>20000</v>
      </c>
      <c r="AC41" s="74">
        <f t="shared" ca="1" si="7"/>
        <v>20000</v>
      </c>
    </row>
    <row r="42" spans="2:29" ht="12" customHeight="1" x14ac:dyDescent="0.2">
      <c r="B42" s="126">
        <f t="shared" ca="1" si="1"/>
        <v>1</v>
      </c>
      <c r="C42" s="126" t="str">
        <f t="shared" ca="1" si="2"/>
        <v/>
      </c>
      <c r="D42" s="126" t="str">
        <f t="shared" ca="1" si="3"/>
        <v/>
      </c>
      <c r="E42" s="126" t="str">
        <f t="shared" ca="1" si="4"/>
        <v/>
      </c>
      <c r="F42" s="127" t="str">
        <f ca="1">OFFSET(prihlasky!$H$1,Y42,0)</f>
        <v/>
      </c>
      <c r="G42" s="127" t="str">
        <f ca="1">IF(OFFSET(prihlasky!$B$1,Y42,0)="","",(OFFSET(prihlasky!$B$1,Y42,0)))</f>
        <v/>
      </c>
      <c r="H42" s="127">
        <f ca="1">OFFSET(prihlasky!$I$1,Y42,0)</f>
        <v>0</v>
      </c>
      <c r="I42" s="127">
        <f ca="1">OFFSET(prihlasky!$A$1,Y42,0)</f>
        <v>0</v>
      </c>
      <c r="J42" s="126"/>
      <c r="K42" s="159">
        <f t="shared" ca="1" si="5"/>
        <v>0</v>
      </c>
      <c r="L42" s="138"/>
      <c r="M42" s="135"/>
      <c r="N42" s="164">
        <f ca="1">OFFSET('TempO-1'!$K$1,$P42-1,0)</f>
        <v>0</v>
      </c>
      <c r="O42" s="163"/>
      <c r="P42" s="163">
        <f>IF(N$7=0,1,MATCH($Y42,'TempO-1'!$CB$1:$CB$128,0))</f>
        <v>42</v>
      </c>
      <c r="Q42" s="134" t="str">
        <f ca="1">IF(N42=0,"",OFFSET('TempO-1'!$B$1,$P42-1,0))</f>
        <v/>
      </c>
      <c r="R42" s="135"/>
      <c r="S42" s="164">
        <f ca="1">OFFSET('TempO-2'!$K$1,$U42-1,0)</f>
        <v>0</v>
      </c>
      <c r="T42" s="163"/>
      <c r="U42" s="163">
        <f>IF(S$7=0,1,MATCH($Y42,'TempO-2'!$CB$1:$CB$128,0))</f>
        <v>1</v>
      </c>
      <c r="V42" s="134" t="str">
        <f ca="1">IF(S42=0,"",OFFSET('TempO-2'!$B$1,$U42-1,0))</f>
        <v/>
      </c>
      <c r="W42" s="136"/>
      <c r="Y42" s="39">
        <v>34</v>
      </c>
      <c r="Z42" s="168">
        <f t="shared" ca="1" si="6"/>
        <v>20000</v>
      </c>
      <c r="AA42" s="74">
        <f t="shared" ca="1" si="7"/>
        <v>20000</v>
      </c>
      <c r="AB42" s="74">
        <f t="shared" ca="1" si="7"/>
        <v>20000</v>
      </c>
      <c r="AC42" s="74">
        <f t="shared" ca="1" si="7"/>
        <v>20000</v>
      </c>
    </row>
    <row r="43" spans="2:29" ht="12" customHeight="1" x14ac:dyDescent="0.2">
      <c r="B43" s="126">
        <f t="shared" ca="1" si="1"/>
        <v>1</v>
      </c>
      <c r="C43" s="126" t="str">
        <f t="shared" ca="1" si="2"/>
        <v/>
      </c>
      <c r="D43" s="126" t="str">
        <f t="shared" ca="1" si="3"/>
        <v/>
      </c>
      <c r="E43" s="126" t="str">
        <f t="shared" ca="1" si="4"/>
        <v/>
      </c>
      <c r="F43" s="127" t="str">
        <f ca="1">OFFSET(prihlasky!$H$1,Y43,0)</f>
        <v/>
      </c>
      <c r="G43" s="127" t="str">
        <f ca="1">IF(OFFSET(prihlasky!$B$1,Y43,0)="","",(OFFSET(prihlasky!$B$1,Y43,0)))</f>
        <v/>
      </c>
      <c r="H43" s="127">
        <f ca="1">OFFSET(prihlasky!$I$1,Y43,0)</f>
        <v>0</v>
      </c>
      <c r="I43" s="127">
        <f ca="1">OFFSET(prihlasky!$A$1,Y43,0)</f>
        <v>0</v>
      </c>
      <c r="J43" s="126"/>
      <c r="K43" s="159">
        <f t="shared" ca="1" si="5"/>
        <v>0</v>
      </c>
      <c r="L43" s="138"/>
      <c r="M43" s="135"/>
      <c r="N43" s="164">
        <f ca="1">OFFSET('TempO-1'!$K$1,$P43-1,0)</f>
        <v>0</v>
      </c>
      <c r="O43" s="163"/>
      <c r="P43" s="163">
        <f>IF(N$7=0,1,MATCH($Y43,'TempO-1'!$CB$1:$CB$128,0))</f>
        <v>43</v>
      </c>
      <c r="Q43" s="134" t="str">
        <f ca="1">IF(N43=0,"",OFFSET('TempO-1'!$B$1,$P43-1,0))</f>
        <v/>
      </c>
      <c r="R43" s="135"/>
      <c r="S43" s="164">
        <f ca="1">OFFSET('TempO-2'!$K$1,$U43-1,0)</f>
        <v>0</v>
      </c>
      <c r="T43" s="163"/>
      <c r="U43" s="163">
        <f>IF(S$7=0,1,MATCH($Y43,'TempO-2'!$CB$1:$CB$128,0))</f>
        <v>1</v>
      </c>
      <c r="V43" s="134" t="str">
        <f ca="1">IF(S43=0,"",OFFSET('TempO-2'!$B$1,$U43-1,0))</f>
        <v/>
      </c>
      <c r="W43" s="136"/>
      <c r="Y43" s="39">
        <v>35</v>
      </c>
      <c r="Z43" s="168">
        <f t="shared" ca="1" si="6"/>
        <v>20000</v>
      </c>
      <c r="AA43" s="74">
        <f t="shared" ca="1" si="7"/>
        <v>20000</v>
      </c>
      <c r="AB43" s="74">
        <f t="shared" ca="1" si="7"/>
        <v>20000</v>
      </c>
      <c r="AC43" s="74">
        <f t="shared" ca="1" si="7"/>
        <v>20000</v>
      </c>
    </row>
    <row r="44" spans="2:29" ht="12" customHeight="1" x14ac:dyDescent="0.2">
      <c r="B44" s="126">
        <f t="shared" ca="1" si="1"/>
        <v>1</v>
      </c>
      <c r="C44" s="126" t="str">
        <f t="shared" ca="1" si="2"/>
        <v/>
      </c>
      <c r="D44" s="126" t="str">
        <f t="shared" ca="1" si="3"/>
        <v/>
      </c>
      <c r="E44" s="126" t="str">
        <f t="shared" ca="1" si="4"/>
        <v/>
      </c>
      <c r="F44" s="127" t="str">
        <f ca="1">OFFSET(prihlasky!$H$1,Y44,0)</f>
        <v/>
      </c>
      <c r="G44" s="127" t="str">
        <f ca="1">IF(OFFSET(prihlasky!$B$1,Y44,0)="","",(OFFSET(prihlasky!$B$1,Y44,0)))</f>
        <v/>
      </c>
      <c r="H44" s="127">
        <f ca="1">OFFSET(prihlasky!$I$1,Y44,0)</f>
        <v>0</v>
      </c>
      <c r="I44" s="127">
        <f ca="1">OFFSET(prihlasky!$A$1,Y44,0)</f>
        <v>0</v>
      </c>
      <c r="J44" s="126"/>
      <c r="K44" s="159">
        <f t="shared" ca="1" si="5"/>
        <v>0</v>
      </c>
      <c r="L44" s="138"/>
      <c r="M44" s="135"/>
      <c r="N44" s="164">
        <f ca="1">OFFSET('TempO-1'!$K$1,$P44-1,0)</f>
        <v>0</v>
      </c>
      <c r="O44" s="163"/>
      <c r="P44" s="163">
        <f>IF(N$7=0,1,MATCH($Y44,'TempO-1'!$CB$1:$CB$128,0))</f>
        <v>44</v>
      </c>
      <c r="Q44" s="134" t="str">
        <f ca="1">IF(N44=0,"",OFFSET('TempO-1'!$B$1,$P44-1,0))</f>
        <v/>
      </c>
      <c r="R44" s="135"/>
      <c r="S44" s="164">
        <f ca="1">OFFSET('TempO-2'!$K$1,$U44-1,0)</f>
        <v>0</v>
      </c>
      <c r="T44" s="163"/>
      <c r="U44" s="163">
        <f>IF(S$7=0,1,MATCH($Y44,'TempO-2'!$CB$1:$CB$128,0))</f>
        <v>1</v>
      </c>
      <c r="V44" s="134" t="str">
        <f ca="1">IF(S44=0,"",OFFSET('TempO-2'!$B$1,$U44-1,0))</f>
        <v/>
      </c>
      <c r="W44" s="136"/>
      <c r="Y44" s="39">
        <v>36</v>
      </c>
      <c r="Z44" s="168">
        <f t="shared" ca="1" si="6"/>
        <v>20000</v>
      </c>
      <c r="AA44" s="74">
        <f t="shared" ca="1" si="7"/>
        <v>20000</v>
      </c>
      <c r="AB44" s="74">
        <f t="shared" ca="1" si="7"/>
        <v>20000</v>
      </c>
      <c r="AC44" s="74">
        <f t="shared" ca="1" si="7"/>
        <v>20000</v>
      </c>
    </row>
    <row r="45" spans="2:29" ht="12" customHeight="1" x14ac:dyDescent="0.2">
      <c r="B45" s="126">
        <f t="shared" ca="1" si="1"/>
        <v>1</v>
      </c>
      <c r="C45" s="126" t="str">
        <f t="shared" ca="1" si="2"/>
        <v/>
      </c>
      <c r="D45" s="126" t="str">
        <f t="shared" ca="1" si="3"/>
        <v/>
      </c>
      <c r="E45" s="126" t="str">
        <f t="shared" ca="1" si="4"/>
        <v/>
      </c>
      <c r="F45" s="127" t="str">
        <f ca="1">OFFSET(prihlasky!$H$1,Y45,0)</f>
        <v/>
      </c>
      <c r="G45" s="127" t="str">
        <f ca="1">IF(OFFSET(prihlasky!$B$1,Y45,0)="","",(OFFSET(prihlasky!$B$1,Y45,0)))</f>
        <v/>
      </c>
      <c r="H45" s="127">
        <f ca="1">OFFSET(prihlasky!$I$1,Y45,0)</f>
        <v>0</v>
      </c>
      <c r="I45" s="127">
        <f ca="1">OFFSET(prihlasky!$A$1,Y45,0)</f>
        <v>0</v>
      </c>
      <c r="J45" s="126"/>
      <c r="K45" s="159">
        <f t="shared" ca="1" si="5"/>
        <v>0</v>
      </c>
      <c r="L45" s="138"/>
      <c r="M45" s="135"/>
      <c r="N45" s="164">
        <f ca="1">OFFSET('TempO-1'!$K$1,$P45-1,0)</f>
        <v>0</v>
      </c>
      <c r="O45" s="163"/>
      <c r="P45" s="163">
        <f>IF(N$7=0,1,MATCH($Y45,'TempO-1'!$CB$1:$CB$128,0))</f>
        <v>45</v>
      </c>
      <c r="Q45" s="134" t="str">
        <f ca="1">IF(N45=0,"",OFFSET('TempO-1'!$B$1,$P45-1,0))</f>
        <v/>
      </c>
      <c r="R45" s="135"/>
      <c r="S45" s="164">
        <f ca="1">OFFSET('TempO-2'!$K$1,$U45-1,0)</f>
        <v>0</v>
      </c>
      <c r="T45" s="163"/>
      <c r="U45" s="163">
        <f>IF(S$7=0,1,MATCH($Y45,'TempO-2'!$CB$1:$CB$128,0))</f>
        <v>1</v>
      </c>
      <c r="V45" s="134" t="str">
        <f ca="1">IF(S45=0,"",OFFSET('TempO-2'!$B$1,$U45-1,0))</f>
        <v/>
      </c>
      <c r="W45" s="136"/>
      <c r="Y45" s="39">
        <v>37</v>
      </c>
      <c r="Z45" s="168">
        <f t="shared" ca="1" si="6"/>
        <v>20000</v>
      </c>
      <c r="AA45" s="74">
        <f t="shared" ca="1" si="7"/>
        <v>20000</v>
      </c>
      <c r="AB45" s="74">
        <f t="shared" ca="1" si="7"/>
        <v>20000</v>
      </c>
      <c r="AC45" s="74">
        <f t="shared" ca="1" si="7"/>
        <v>20000</v>
      </c>
    </row>
    <row r="46" spans="2:29" ht="12" customHeight="1" x14ac:dyDescent="0.2">
      <c r="B46" s="126">
        <f t="shared" ca="1" si="1"/>
        <v>1</v>
      </c>
      <c r="C46" s="126" t="str">
        <f t="shared" ca="1" si="2"/>
        <v/>
      </c>
      <c r="D46" s="126" t="str">
        <f t="shared" ca="1" si="3"/>
        <v/>
      </c>
      <c r="E46" s="126" t="str">
        <f t="shared" ca="1" si="4"/>
        <v/>
      </c>
      <c r="F46" s="127" t="str">
        <f ca="1">OFFSET(prihlasky!$H$1,Y46,0)</f>
        <v/>
      </c>
      <c r="G46" s="127" t="str">
        <f ca="1">IF(OFFSET(prihlasky!$B$1,Y46,0)="","",(OFFSET(prihlasky!$B$1,Y46,0)))</f>
        <v/>
      </c>
      <c r="H46" s="127">
        <f ca="1">OFFSET(prihlasky!$I$1,Y46,0)</f>
        <v>0</v>
      </c>
      <c r="I46" s="127">
        <f ca="1">OFFSET(prihlasky!$A$1,Y46,0)</f>
        <v>0</v>
      </c>
      <c r="J46" s="126"/>
      <c r="K46" s="159">
        <f t="shared" ca="1" si="5"/>
        <v>0</v>
      </c>
      <c r="L46" s="138"/>
      <c r="M46" s="135"/>
      <c r="N46" s="164">
        <f ca="1">OFFSET('TempO-1'!$K$1,$P46-1,0)</f>
        <v>0</v>
      </c>
      <c r="O46" s="163"/>
      <c r="P46" s="163">
        <f>IF(N$7=0,1,MATCH($Y46,'TempO-1'!$CB$1:$CB$128,0))</f>
        <v>46</v>
      </c>
      <c r="Q46" s="134" t="str">
        <f ca="1">IF(N46=0,"",OFFSET('TempO-1'!$B$1,$P46-1,0))</f>
        <v/>
      </c>
      <c r="R46" s="135"/>
      <c r="S46" s="164">
        <f ca="1">OFFSET('TempO-2'!$K$1,$U46-1,0)</f>
        <v>0</v>
      </c>
      <c r="T46" s="163"/>
      <c r="U46" s="163">
        <f>IF(S$7=0,1,MATCH($Y46,'TempO-2'!$CB$1:$CB$128,0))</f>
        <v>1</v>
      </c>
      <c r="V46" s="134" t="str">
        <f ca="1">IF(S46=0,"",OFFSET('TempO-2'!$B$1,$U46-1,0))</f>
        <v/>
      </c>
      <c r="W46" s="136"/>
      <c r="Y46" s="39">
        <v>38</v>
      </c>
      <c r="Z46" s="168">
        <f t="shared" ca="1" si="6"/>
        <v>20000</v>
      </c>
      <c r="AA46" s="74">
        <f t="shared" ca="1" si="7"/>
        <v>20000</v>
      </c>
      <c r="AB46" s="74">
        <f t="shared" ca="1" si="7"/>
        <v>20000</v>
      </c>
      <c r="AC46" s="74">
        <f t="shared" ca="1" si="7"/>
        <v>20000</v>
      </c>
    </row>
    <row r="47" spans="2:29" ht="12" customHeight="1" x14ac:dyDescent="0.2">
      <c r="B47" s="126">
        <f t="shared" ca="1" si="1"/>
        <v>1</v>
      </c>
      <c r="C47" s="126" t="str">
        <f t="shared" ca="1" si="2"/>
        <v/>
      </c>
      <c r="D47" s="126" t="str">
        <f t="shared" ca="1" si="3"/>
        <v/>
      </c>
      <c r="E47" s="126" t="str">
        <f t="shared" ca="1" si="4"/>
        <v/>
      </c>
      <c r="F47" s="127" t="str">
        <f ca="1">OFFSET(prihlasky!$H$1,Y47,0)</f>
        <v/>
      </c>
      <c r="G47" s="127" t="str">
        <f ca="1">IF(OFFSET(prihlasky!$B$1,Y47,0)="","",(OFFSET(prihlasky!$B$1,Y47,0)))</f>
        <v/>
      </c>
      <c r="H47" s="127">
        <f ca="1">OFFSET(prihlasky!$I$1,Y47,0)</f>
        <v>0</v>
      </c>
      <c r="I47" s="127">
        <f ca="1">OFFSET(prihlasky!$A$1,Y47,0)</f>
        <v>0</v>
      </c>
      <c r="J47" s="126"/>
      <c r="K47" s="159">
        <f t="shared" ca="1" si="5"/>
        <v>0</v>
      </c>
      <c r="L47" s="138"/>
      <c r="M47" s="135"/>
      <c r="N47" s="164">
        <f ca="1">OFFSET('TempO-1'!$K$1,$P47-1,0)</f>
        <v>0</v>
      </c>
      <c r="O47" s="163"/>
      <c r="P47" s="163">
        <f>IF(N$7=0,1,MATCH($Y47,'TempO-1'!$CB$1:$CB$128,0))</f>
        <v>47</v>
      </c>
      <c r="Q47" s="134" t="str">
        <f ca="1">IF(N47=0,"",OFFSET('TempO-1'!$B$1,$P47-1,0))</f>
        <v/>
      </c>
      <c r="R47" s="135"/>
      <c r="S47" s="164">
        <f ca="1">OFFSET('TempO-2'!$K$1,$U47-1,0)</f>
        <v>0</v>
      </c>
      <c r="T47" s="163"/>
      <c r="U47" s="163">
        <f>IF(S$7=0,1,MATCH($Y47,'TempO-2'!$CB$1:$CB$128,0))</f>
        <v>1</v>
      </c>
      <c r="V47" s="134" t="str">
        <f ca="1">IF(S47=0,"",OFFSET('TempO-2'!$B$1,$U47-1,0))</f>
        <v/>
      </c>
      <c r="W47" s="136"/>
      <c r="Y47" s="39">
        <v>39</v>
      </c>
      <c r="Z47" s="168">
        <f t="shared" ca="1" si="6"/>
        <v>20000</v>
      </c>
      <c r="AA47" s="74">
        <f t="shared" ca="1" si="7"/>
        <v>20000</v>
      </c>
      <c r="AB47" s="74">
        <f t="shared" ca="1" si="7"/>
        <v>20000</v>
      </c>
      <c r="AC47" s="74">
        <f t="shared" ca="1" si="7"/>
        <v>20000</v>
      </c>
    </row>
    <row r="48" spans="2:29" ht="12" customHeight="1" x14ac:dyDescent="0.2">
      <c r="B48" s="126">
        <f t="shared" ca="1" si="1"/>
        <v>1</v>
      </c>
      <c r="C48" s="126" t="str">
        <f t="shared" ca="1" si="2"/>
        <v/>
      </c>
      <c r="D48" s="126" t="str">
        <f t="shared" ca="1" si="3"/>
        <v/>
      </c>
      <c r="E48" s="126" t="str">
        <f t="shared" ca="1" si="4"/>
        <v/>
      </c>
      <c r="F48" s="127" t="str">
        <f ca="1">OFFSET(prihlasky!$H$1,Y48,0)</f>
        <v/>
      </c>
      <c r="G48" s="127" t="str">
        <f ca="1">IF(OFFSET(prihlasky!$B$1,Y48,0)="","",(OFFSET(prihlasky!$B$1,Y48,0)))</f>
        <v/>
      </c>
      <c r="H48" s="127">
        <f ca="1">OFFSET(prihlasky!$I$1,Y48,0)</f>
        <v>0</v>
      </c>
      <c r="I48" s="127">
        <f ca="1">OFFSET(prihlasky!$A$1,Y48,0)</f>
        <v>0</v>
      </c>
      <c r="J48" s="126"/>
      <c r="K48" s="159">
        <f t="shared" ca="1" si="5"/>
        <v>0</v>
      </c>
      <c r="L48" s="138"/>
      <c r="M48" s="135"/>
      <c r="N48" s="164">
        <f ca="1">OFFSET('TempO-1'!$K$1,$P48-1,0)</f>
        <v>0</v>
      </c>
      <c r="O48" s="163"/>
      <c r="P48" s="163">
        <f>IF(N$7=0,1,MATCH($Y48,'TempO-1'!$CB$1:$CB$128,0))</f>
        <v>48</v>
      </c>
      <c r="Q48" s="134" t="str">
        <f ca="1">IF(N48=0,"",OFFSET('TempO-1'!$B$1,$P48-1,0))</f>
        <v/>
      </c>
      <c r="R48" s="135"/>
      <c r="S48" s="164">
        <f ca="1">OFFSET('TempO-2'!$K$1,$U48-1,0)</f>
        <v>0</v>
      </c>
      <c r="T48" s="163"/>
      <c r="U48" s="163">
        <f>IF(S$7=0,1,MATCH($Y48,'TempO-2'!$CB$1:$CB$128,0))</f>
        <v>1</v>
      </c>
      <c r="V48" s="134" t="str">
        <f ca="1">IF(S48=0,"",OFFSET('TempO-2'!$B$1,$U48-1,0))</f>
        <v/>
      </c>
      <c r="W48" s="136"/>
      <c r="Y48" s="39">
        <v>40</v>
      </c>
      <c r="Z48" s="168">
        <f t="shared" ca="1" si="6"/>
        <v>20000</v>
      </c>
      <c r="AA48" s="74">
        <f t="shared" ca="1" si="7"/>
        <v>20000</v>
      </c>
      <c r="AB48" s="74">
        <f t="shared" ca="1" si="7"/>
        <v>20000</v>
      </c>
      <c r="AC48" s="74">
        <f t="shared" ca="1" si="7"/>
        <v>20000</v>
      </c>
    </row>
    <row r="49" spans="2:29" ht="12" customHeight="1" x14ac:dyDescent="0.2">
      <c r="B49" s="126">
        <f t="shared" ca="1" si="1"/>
        <v>1</v>
      </c>
      <c r="C49" s="126" t="str">
        <f t="shared" ca="1" si="2"/>
        <v/>
      </c>
      <c r="D49" s="126" t="str">
        <f t="shared" ca="1" si="3"/>
        <v/>
      </c>
      <c r="E49" s="126" t="str">
        <f t="shared" ca="1" si="4"/>
        <v/>
      </c>
      <c r="F49" s="127" t="str">
        <f ca="1">OFFSET(prihlasky!$H$1,Y49,0)</f>
        <v/>
      </c>
      <c r="G49" s="127" t="str">
        <f ca="1">IF(OFFSET(prihlasky!$B$1,Y49,0)="","",(OFFSET(prihlasky!$B$1,Y49,0)))</f>
        <v/>
      </c>
      <c r="H49" s="127">
        <f ca="1">OFFSET(prihlasky!$I$1,Y49,0)</f>
        <v>0</v>
      </c>
      <c r="I49" s="127">
        <f ca="1">OFFSET(prihlasky!$A$1,Y49,0)</f>
        <v>0</v>
      </c>
      <c r="J49" s="126"/>
      <c r="K49" s="159">
        <f t="shared" ca="1" si="5"/>
        <v>0</v>
      </c>
      <c r="L49" s="138"/>
      <c r="M49" s="135"/>
      <c r="N49" s="164">
        <f ca="1">OFFSET('TempO-1'!$K$1,$P49-1,0)</f>
        <v>0</v>
      </c>
      <c r="O49" s="163"/>
      <c r="P49" s="163">
        <f>IF(N$7=0,1,MATCH($Y49,'TempO-1'!$CB$1:$CB$128,0))</f>
        <v>49</v>
      </c>
      <c r="Q49" s="134" t="str">
        <f ca="1">IF(N49=0,"",OFFSET('TempO-1'!$B$1,$P49-1,0))</f>
        <v/>
      </c>
      <c r="R49" s="135"/>
      <c r="S49" s="164">
        <f ca="1">OFFSET('TempO-2'!$K$1,$U49-1,0)</f>
        <v>0</v>
      </c>
      <c r="T49" s="163"/>
      <c r="U49" s="163">
        <f>IF(S$7=0,1,MATCH($Y49,'TempO-2'!$CB$1:$CB$128,0))</f>
        <v>1</v>
      </c>
      <c r="V49" s="134" t="str">
        <f ca="1">IF(S49=0,"",OFFSET('TempO-2'!$B$1,$U49-1,0))</f>
        <v/>
      </c>
      <c r="W49" s="136"/>
      <c r="Y49" s="39">
        <v>41</v>
      </c>
      <c r="Z49" s="168">
        <f t="shared" ca="1" si="6"/>
        <v>20000</v>
      </c>
      <c r="AA49" s="74">
        <f t="shared" ref="AA49:AC68" ca="1" si="8">IF($H49=AA$8,$Z49,20000)</f>
        <v>20000</v>
      </c>
      <c r="AB49" s="74">
        <f t="shared" ca="1" si="8"/>
        <v>20000</v>
      </c>
      <c r="AC49" s="74">
        <f t="shared" ca="1" si="8"/>
        <v>20000</v>
      </c>
    </row>
    <row r="50" spans="2:29" ht="12" customHeight="1" x14ac:dyDescent="0.2">
      <c r="B50" s="126">
        <f t="shared" ca="1" si="1"/>
        <v>1</v>
      </c>
      <c r="C50" s="126" t="str">
        <f t="shared" ca="1" si="2"/>
        <v/>
      </c>
      <c r="D50" s="126" t="str">
        <f t="shared" ca="1" si="3"/>
        <v/>
      </c>
      <c r="E50" s="126" t="str">
        <f t="shared" ca="1" si="4"/>
        <v/>
      </c>
      <c r="F50" s="127" t="str">
        <f ca="1">OFFSET(prihlasky!$H$1,Y50,0)</f>
        <v/>
      </c>
      <c r="G50" s="127" t="str">
        <f ca="1">IF(OFFSET(prihlasky!$B$1,Y50,0)="","",(OFFSET(prihlasky!$B$1,Y50,0)))</f>
        <v/>
      </c>
      <c r="H50" s="127">
        <f ca="1">OFFSET(prihlasky!$I$1,Y50,0)</f>
        <v>0</v>
      </c>
      <c r="I50" s="127">
        <f ca="1">OFFSET(prihlasky!$A$1,Y50,0)</f>
        <v>0</v>
      </c>
      <c r="J50" s="126"/>
      <c r="K50" s="159">
        <f t="shared" ca="1" si="5"/>
        <v>0</v>
      </c>
      <c r="L50" s="138"/>
      <c r="M50" s="135"/>
      <c r="N50" s="164">
        <f ca="1">OFFSET('TempO-1'!$K$1,$P50-1,0)</f>
        <v>0</v>
      </c>
      <c r="O50" s="163"/>
      <c r="P50" s="163">
        <f>IF(N$7=0,1,MATCH($Y50,'TempO-1'!$CB$1:$CB$128,0))</f>
        <v>50</v>
      </c>
      <c r="Q50" s="134" t="str">
        <f ca="1">IF(N50=0,"",OFFSET('TempO-1'!$B$1,$P50-1,0))</f>
        <v/>
      </c>
      <c r="R50" s="135"/>
      <c r="S50" s="164">
        <f ca="1">OFFSET('TempO-2'!$K$1,$U50-1,0)</f>
        <v>0</v>
      </c>
      <c r="T50" s="163"/>
      <c r="U50" s="163">
        <f>IF(S$7=0,1,MATCH($Y50,'TempO-2'!$CB$1:$CB$128,0))</f>
        <v>1</v>
      </c>
      <c r="V50" s="134" t="str">
        <f ca="1">IF(S50=0,"",OFFSET('TempO-2'!$B$1,$U50-1,0))</f>
        <v/>
      </c>
      <c r="W50" s="136"/>
      <c r="Y50" s="39">
        <v>42</v>
      </c>
      <c r="Z50" s="168">
        <f t="shared" ca="1" si="6"/>
        <v>20000</v>
      </c>
      <c r="AA50" s="74">
        <f t="shared" ca="1" si="8"/>
        <v>20000</v>
      </c>
      <c r="AB50" s="74">
        <f t="shared" ca="1" si="8"/>
        <v>20000</v>
      </c>
      <c r="AC50" s="74">
        <f t="shared" ca="1" si="8"/>
        <v>20000</v>
      </c>
    </row>
    <row r="51" spans="2:29" ht="12" customHeight="1" x14ac:dyDescent="0.2">
      <c r="B51" s="126">
        <f t="shared" ca="1" si="1"/>
        <v>1</v>
      </c>
      <c r="C51" s="126" t="str">
        <f t="shared" ca="1" si="2"/>
        <v/>
      </c>
      <c r="D51" s="126" t="str">
        <f t="shared" ca="1" si="3"/>
        <v/>
      </c>
      <c r="E51" s="126" t="str">
        <f t="shared" ca="1" si="4"/>
        <v/>
      </c>
      <c r="F51" s="127" t="str">
        <f ca="1">OFFSET(prihlasky!$H$1,Y51,0)</f>
        <v/>
      </c>
      <c r="G51" s="127" t="str">
        <f ca="1">IF(OFFSET(prihlasky!$B$1,Y51,0)="","",(OFFSET(prihlasky!$B$1,Y51,0)))</f>
        <v/>
      </c>
      <c r="H51" s="127">
        <f ca="1">OFFSET(prihlasky!$I$1,Y51,0)</f>
        <v>0</v>
      </c>
      <c r="I51" s="127">
        <f ca="1">OFFSET(prihlasky!$A$1,Y51,0)</f>
        <v>0</v>
      </c>
      <c r="J51" s="126"/>
      <c r="K51" s="159">
        <f t="shared" ca="1" si="5"/>
        <v>0</v>
      </c>
      <c r="L51" s="138"/>
      <c r="M51" s="135"/>
      <c r="N51" s="164">
        <f ca="1">OFFSET('TempO-1'!$K$1,$P51-1,0)</f>
        <v>0</v>
      </c>
      <c r="O51" s="163"/>
      <c r="P51" s="163">
        <f>IF(N$7=0,1,MATCH($Y51,'TempO-1'!$CB$1:$CB$128,0))</f>
        <v>51</v>
      </c>
      <c r="Q51" s="134" t="str">
        <f ca="1">IF(N51=0,"",OFFSET('TempO-1'!$B$1,$P51-1,0))</f>
        <v/>
      </c>
      <c r="R51" s="135"/>
      <c r="S51" s="164">
        <f ca="1">OFFSET('TempO-2'!$K$1,$U51-1,0)</f>
        <v>0</v>
      </c>
      <c r="T51" s="163"/>
      <c r="U51" s="163">
        <f>IF(S$7=0,1,MATCH($Y51,'TempO-2'!$CB$1:$CB$128,0))</f>
        <v>1</v>
      </c>
      <c r="V51" s="134" t="str">
        <f ca="1">IF(S51=0,"",OFFSET('TempO-2'!$B$1,$U51-1,0))</f>
        <v/>
      </c>
      <c r="W51" s="136"/>
      <c r="Y51" s="39">
        <v>43</v>
      </c>
      <c r="Z51" s="168">
        <f t="shared" ca="1" si="6"/>
        <v>20000</v>
      </c>
      <c r="AA51" s="74">
        <f t="shared" ca="1" si="8"/>
        <v>20000</v>
      </c>
      <c r="AB51" s="74">
        <f t="shared" ca="1" si="8"/>
        <v>20000</v>
      </c>
      <c r="AC51" s="74">
        <f t="shared" ca="1" si="8"/>
        <v>20000</v>
      </c>
    </row>
    <row r="52" spans="2:29" ht="12" customHeight="1" x14ac:dyDescent="0.2">
      <c r="B52" s="126">
        <f t="shared" ca="1" si="1"/>
        <v>1</v>
      </c>
      <c r="C52" s="126" t="str">
        <f t="shared" ca="1" si="2"/>
        <v/>
      </c>
      <c r="D52" s="126" t="str">
        <f t="shared" ca="1" si="3"/>
        <v/>
      </c>
      <c r="E52" s="126" t="str">
        <f t="shared" ca="1" si="4"/>
        <v/>
      </c>
      <c r="F52" s="127" t="str">
        <f ca="1">OFFSET(prihlasky!$H$1,Y52,0)</f>
        <v/>
      </c>
      <c r="G52" s="127" t="str">
        <f ca="1">IF(OFFSET(prihlasky!$B$1,Y52,0)="","",(OFFSET(prihlasky!$B$1,Y52,0)))</f>
        <v/>
      </c>
      <c r="H52" s="127">
        <f ca="1">OFFSET(prihlasky!$I$1,Y52,0)</f>
        <v>0</v>
      </c>
      <c r="I52" s="127">
        <f ca="1">OFFSET(prihlasky!$A$1,Y52,0)</f>
        <v>0</v>
      </c>
      <c r="J52" s="126"/>
      <c r="K52" s="159">
        <f t="shared" ca="1" si="5"/>
        <v>0</v>
      </c>
      <c r="L52" s="138"/>
      <c r="M52" s="135"/>
      <c r="N52" s="164">
        <f ca="1">OFFSET('TempO-1'!$K$1,$P52-1,0)</f>
        <v>0</v>
      </c>
      <c r="O52" s="163"/>
      <c r="P52" s="163">
        <f>IF(N$7=0,1,MATCH($Y52,'TempO-1'!$CB$1:$CB$128,0))</f>
        <v>52</v>
      </c>
      <c r="Q52" s="134" t="str">
        <f ca="1">IF(N52=0,"",OFFSET('TempO-1'!$B$1,$P52-1,0))</f>
        <v/>
      </c>
      <c r="R52" s="135"/>
      <c r="S52" s="164">
        <f ca="1">OFFSET('TempO-2'!$K$1,$U52-1,0)</f>
        <v>0</v>
      </c>
      <c r="T52" s="163"/>
      <c r="U52" s="163">
        <f>IF(S$7=0,1,MATCH($Y52,'TempO-2'!$CB$1:$CB$128,0))</f>
        <v>1</v>
      </c>
      <c r="V52" s="134" t="str">
        <f ca="1">IF(S52=0,"",OFFSET('TempO-2'!$B$1,$U52-1,0))</f>
        <v/>
      </c>
      <c r="W52" s="136"/>
      <c r="Y52" s="39">
        <v>44</v>
      </c>
      <c r="Z52" s="168">
        <f t="shared" ca="1" si="6"/>
        <v>20000</v>
      </c>
      <c r="AA52" s="74">
        <f t="shared" ca="1" si="8"/>
        <v>20000</v>
      </c>
      <c r="AB52" s="74">
        <f t="shared" ca="1" si="8"/>
        <v>20000</v>
      </c>
      <c r="AC52" s="74">
        <f t="shared" ca="1" si="8"/>
        <v>20000</v>
      </c>
    </row>
    <row r="53" spans="2:29" ht="12" customHeight="1" x14ac:dyDescent="0.2">
      <c r="B53" s="126">
        <f t="shared" ca="1" si="1"/>
        <v>1</v>
      </c>
      <c r="C53" s="126" t="str">
        <f t="shared" ca="1" si="2"/>
        <v/>
      </c>
      <c r="D53" s="126" t="str">
        <f t="shared" ca="1" si="3"/>
        <v/>
      </c>
      <c r="E53" s="126" t="str">
        <f t="shared" ca="1" si="4"/>
        <v/>
      </c>
      <c r="F53" s="127" t="str">
        <f ca="1">OFFSET(prihlasky!$H$1,Y53,0)</f>
        <v/>
      </c>
      <c r="G53" s="127" t="str">
        <f ca="1">IF(OFFSET(prihlasky!$B$1,Y53,0)="","",(OFFSET(prihlasky!$B$1,Y53,0)))</f>
        <v/>
      </c>
      <c r="H53" s="127">
        <f ca="1">OFFSET(prihlasky!$I$1,Y53,0)</f>
        <v>0</v>
      </c>
      <c r="I53" s="127">
        <f ca="1">OFFSET(prihlasky!$A$1,Y53,0)</f>
        <v>0</v>
      </c>
      <c r="J53" s="126"/>
      <c r="K53" s="159">
        <f t="shared" ca="1" si="5"/>
        <v>0</v>
      </c>
      <c r="L53" s="138"/>
      <c r="M53" s="135"/>
      <c r="N53" s="164">
        <f ca="1">OFFSET('TempO-1'!$K$1,$P53-1,0)</f>
        <v>0</v>
      </c>
      <c r="O53" s="163"/>
      <c r="P53" s="163">
        <f>IF(N$7=0,1,MATCH($Y53,'TempO-1'!$CB$1:$CB$128,0))</f>
        <v>53</v>
      </c>
      <c r="Q53" s="134" t="str">
        <f ca="1">IF(N53=0,"",OFFSET('TempO-1'!$B$1,$P53-1,0))</f>
        <v/>
      </c>
      <c r="R53" s="135"/>
      <c r="S53" s="164">
        <f ca="1">OFFSET('TempO-2'!$K$1,$U53-1,0)</f>
        <v>0</v>
      </c>
      <c r="T53" s="163"/>
      <c r="U53" s="163">
        <f>IF(S$7=0,1,MATCH($Y53,'TempO-2'!$CB$1:$CB$128,0))</f>
        <v>1</v>
      </c>
      <c r="V53" s="134" t="str">
        <f ca="1">IF(S53=0,"",OFFSET('TempO-2'!$B$1,$U53-1,0))</f>
        <v/>
      </c>
      <c r="W53" s="136"/>
      <c r="Y53" s="39">
        <v>45</v>
      </c>
      <c r="Z53" s="168">
        <f t="shared" ca="1" si="6"/>
        <v>20000</v>
      </c>
      <c r="AA53" s="74">
        <f t="shared" ca="1" si="8"/>
        <v>20000</v>
      </c>
      <c r="AB53" s="74">
        <f t="shared" ca="1" si="8"/>
        <v>20000</v>
      </c>
      <c r="AC53" s="74">
        <f t="shared" ca="1" si="8"/>
        <v>20000</v>
      </c>
    </row>
    <row r="54" spans="2:29" ht="12" customHeight="1" x14ac:dyDescent="0.2">
      <c r="B54" s="126">
        <f t="shared" ca="1" si="1"/>
        <v>1</v>
      </c>
      <c r="C54" s="126" t="str">
        <f t="shared" ca="1" si="2"/>
        <v/>
      </c>
      <c r="D54" s="126" t="str">
        <f t="shared" ca="1" si="3"/>
        <v/>
      </c>
      <c r="E54" s="126" t="str">
        <f t="shared" ca="1" si="4"/>
        <v/>
      </c>
      <c r="F54" s="127" t="str">
        <f ca="1">OFFSET(prihlasky!$H$1,Y54,0)</f>
        <v/>
      </c>
      <c r="G54" s="127" t="str">
        <f ca="1">IF(OFFSET(prihlasky!$B$1,Y54,0)="","",(OFFSET(prihlasky!$B$1,Y54,0)))</f>
        <v/>
      </c>
      <c r="H54" s="127">
        <f ca="1">OFFSET(prihlasky!$I$1,Y54,0)</f>
        <v>0</v>
      </c>
      <c r="I54" s="127">
        <f ca="1">OFFSET(prihlasky!$A$1,Y54,0)</f>
        <v>0</v>
      </c>
      <c r="J54" s="126"/>
      <c r="K54" s="159">
        <f t="shared" ca="1" si="5"/>
        <v>0</v>
      </c>
      <c r="L54" s="138"/>
      <c r="M54" s="135"/>
      <c r="N54" s="164">
        <f ca="1">OFFSET('TempO-1'!$K$1,$P54-1,0)</f>
        <v>0</v>
      </c>
      <c r="O54" s="163"/>
      <c r="P54" s="163">
        <f>IF(N$7=0,1,MATCH($Y54,'TempO-1'!$CB$1:$CB$128,0))</f>
        <v>54</v>
      </c>
      <c r="Q54" s="134" t="str">
        <f ca="1">IF(N54=0,"",OFFSET('TempO-1'!$B$1,$P54-1,0))</f>
        <v/>
      </c>
      <c r="R54" s="135"/>
      <c r="S54" s="164">
        <f ca="1">OFFSET('TempO-2'!$K$1,$U54-1,0)</f>
        <v>0</v>
      </c>
      <c r="T54" s="163"/>
      <c r="U54" s="163">
        <f>IF(S$7=0,1,MATCH($Y54,'TempO-2'!$CB$1:$CB$128,0))</f>
        <v>1</v>
      </c>
      <c r="V54" s="134" t="str">
        <f ca="1">IF(S54=0,"",OFFSET('TempO-2'!$B$1,$U54-1,0))</f>
        <v/>
      </c>
      <c r="W54" s="136"/>
      <c r="Y54" s="39">
        <v>46</v>
      </c>
      <c r="Z54" s="168">
        <f t="shared" ca="1" si="6"/>
        <v>20000</v>
      </c>
      <c r="AA54" s="74">
        <f t="shared" ca="1" si="8"/>
        <v>20000</v>
      </c>
      <c r="AB54" s="74">
        <f t="shared" ca="1" si="8"/>
        <v>20000</v>
      </c>
      <c r="AC54" s="74">
        <f t="shared" ca="1" si="8"/>
        <v>20000</v>
      </c>
    </row>
    <row r="55" spans="2:29" ht="12" customHeight="1" x14ac:dyDescent="0.2">
      <c r="B55" s="126">
        <f t="shared" ca="1" si="1"/>
        <v>1</v>
      </c>
      <c r="C55" s="126" t="str">
        <f t="shared" ca="1" si="2"/>
        <v/>
      </c>
      <c r="D55" s="126" t="str">
        <f t="shared" ca="1" si="3"/>
        <v/>
      </c>
      <c r="E55" s="126" t="str">
        <f t="shared" ca="1" si="4"/>
        <v/>
      </c>
      <c r="F55" s="127" t="str">
        <f ca="1">OFFSET(prihlasky!$H$1,Y55,0)</f>
        <v/>
      </c>
      <c r="G55" s="127" t="str">
        <f ca="1">IF(OFFSET(prihlasky!$B$1,Y55,0)="","",(OFFSET(prihlasky!$B$1,Y55,0)))</f>
        <v/>
      </c>
      <c r="H55" s="127">
        <f ca="1">OFFSET(prihlasky!$I$1,Y55,0)</f>
        <v>0</v>
      </c>
      <c r="I55" s="127">
        <f ca="1">OFFSET(prihlasky!$A$1,Y55,0)</f>
        <v>0</v>
      </c>
      <c r="J55" s="126"/>
      <c r="K55" s="159">
        <f t="shared" ca="1" si="5"/>
        <v>0</v>
      </c>
      <c r="L55" s="138"/>
      <c r="M55" s="135"/>
      <c r="N55" s="164">
        <f ca="1">OFFSET('TempO-1'!$K$1,$P55-1,0)</f>
        <v>0</v>
      </c>
      <c r="O55" s="163"/>
      <c r="P55" s="163">
        <f>IF(N$7=0,1,MATCH($Y55,'TempO-1'!$CB$1:$CB$128,0))</f>
        <v>55</v>
      </c>
      <c r="Q55" s="134" t="str">
        <f ca="1">IF(N55=0,"",OFFSET('TempO-1'!$B$1,$P55-1,0))</f>
        <v/>
      </c>
      <c r="R55" s="135"/>
      <c r="S55" s="164">
        <f ca="1">OFFSET('TempO-2'!$K$1,$U55-1,0)</f>
        <v>0</v>
      </c>
      <c r="T55" s="163"/>
      <c r="U55" s="163">
        <f>IF(S$7=0,1,MATCH($Y55,'TempO-2'!$CB$1:$CB$128,0))</f>
        <v>1</v>
      </c>
      <c r="V55" s="134" t="str">
        <f ca="1">IF(S55=0,"",OFFSET('TempO-2'!$B$1,$U55-1,0))</f>
        <v/>
      </c>
      <c r="W55" s="136"/>
      <c r="Y55" s="39">
        <v>47</v>
      </c>
      <c r="Z55" s="168">
        <f t="shared" ca="1" si="6"/>
        <v>20000</v>
      </c>
      <c r="AA55" s="74">
        <f t="shared" ca="1" si="8"/>
        <v>20000</v>
      </c>
      <c r="AB55" s="74">
        <f t="shared" ca="1" si="8"/>
        <v>20000</v>
      </c>
      <c r="AC55" s="74">
        <f t="shared" ca="1" si="8"/>
        <v>20000</v>
      </c>
    </row>
    <row r="56" spans="2:29" ht="12" customHeight="1" x14ac:dyDescent="0.2">
      <c r="B56" s="126">
        <f t="shared" ca="1" si="1"/>
        <v>1</v>
      </c>
      <c r="C56" s="126" t="str">
        <f t="shared" ca="1" si="2"/>
        <v/>
      </c>
      <c r="D56" s="126" t="str">
        <f t="shared" ca="1" si="3"/>
        <v/>
      </c>
      <c r="E56" s="126" t="str">
        <f t="shared" ca="1" si="4"/>
        <v/>
      </c>
      <c r="F56" s="127" t="str">
        <f ca="1">OFFSET(prihlasky!$H$1,Y56,0)</f>
        <v/>
      </c>
      <c r="G56" s="127" t="str">
        <f ca="1">IF(OFFSET(prihlasky!$B$1,Y56,0)="","",(OFFSET(prihlasky!$B$1,Y56,0)))</f>
        <v/>
      </c>
      <c r="H56" s="127">
        <f ca="1">OFFSET(prihlasky!$I$1,Y56,0)</f>
        <v>0</v>
      </c>
      <c r="I56" s="127">
        <f ca="1">OFFSET(prihlasky!$A$1,Y56,0)</f>
        <v>0</v>
      </c>
      <c r="J56" s="126"/>
      <c r="K56" s="159">
        <f t="shared" ca="1" si="5"/>
        <v>0</v>
      </c>
      <c r="L56" s="138"/>
      <c r="M56" s="135"/>
      <c r="N56" s="164">
        <f ca="1">OFFSET('TempO-1'!$K$1,$P56-1,0)</f>
        <v>0</v>
      </c>
      <c r="O56" s="163"/>
      <c r="P56" s="163">
        <f>IF(N$7=0,1,MATCH($Y56,'TempO-1'!$CB$1:$CB$128,0))</f>
        <v>56</v>
      </c>
      <c r="Q56" s="134" t="str">
        <f ca="1">IF(N56=0,"",OFFSET('TempO-1'!$B$1,$P56-1,0))</f>
        <v/>
      </c>
      <c r="R56" s="135"/>
      <c r="S56" s="164">
        <f ca="1">OFFSET('TempO-2'!$K$1,$U56-1,0)</f>
        <v>0</v>
      </c>
      <c r="T56" s="163"/>
      <c r="U56" s="163">
        <f>IF(S$7=0,1,MATCH($Y56,'TempO-2'!$CB$1:$CB$128,0))</f>
        <v>1</v>
      </c>
      <c r="V56" s="134" t="str">
        <f ca="1">IF(S56=0,"",OFFSET('TempO-2'!$B$1,$U56-1,0))</f>
        <v/>
      </c>
      <c r="W56" s="136"/>
      <c r="Y56" s="39">
        <v>48</v>
      </c>
      <c r="Z56" s="168">
        <f t="shared" ca="1" si="6"/>
        <v>20000</v>
      </c>
      <c r="AA56" s="74">
        <f t="shared" ca="1" si="8"/>
        <v>20000</v>
      </c>
      <c r="AB56" s="74">
        <f t="shared" ca="1" si="8"/>
        <v>20000</v>
      </c>
      <c r="AC56" s="74">
        <f t="shared" ca="1" si="8"/>
        <v>20000</v>
      </c>
    </row>
    <row r="57" spans="2:29" ht="12" customHeight="1" x14ac:dyDescent="0.2">
      <c r="B57" s="126">
        <f t="shared" ca="1" si="1"/>
        <v>1</v>
      </c>
      <c r="C57" s="126" t="str">
        <f t="shared" ca="1" si="2"/>
        <v/>
      </c>
      <c r="D57" s="126" t="str">
        <f t="shared" ca="1" si="3"/>
        <v/>
      </c>
      <c r="E57" s="126" t="str">
        <f t="shared" ca="1" si="4"/>
        <v/>
      </c>
      <c r="F57" s="127" t="str">
        <f ca="1">OFFSET(prihlasky!$H$1,Y57,0)</f>
        <v/>
      </c>
      <c r="G57" s="127" t="str">
        <f ca="1">IF(OFFSET(prihlasky!$B$1,Y57,0)="","",(OFFSET(prihlasky!$B$1,Y57,0)))</f>
        <v/>
      </c>
      <c r="H57" s="127">
        <f ca="1">OFFSET(prihlasky!$I$1,Y57,0)</f>
        <v>0</v>
      </c>
      <c r="I57" s="127">
        <f ca="1">OFFSET(prihlasky!$A$1,Y57,0)</f>
        <v>0</v>
      </c>
      <c r="J57" s="126"/>
      <c r="K57" s="159">
        <f t="shared" ca="1" si="5"/>
        <v>0</v>
      </c>
      <c r="L57" s="138"/>
      <c r="M57" s="135"/>
      <c r="N57" s="164">
        <f ca="1">OFFSET('TempO-1'!$K$1,$P57-1,0)</f>
        <v>0</v>
      </c>
      <c r="O57" s="163"/>
      <c r="P57" s="163">
        <f>IF(N$7=0,1,MATCH($Y57,'TempO-1'!$CB$1:$CB$128,0))</f>
        <v>57</v>
      </c>
      <c r="Q57" s="134" t="str">
        <f ca="1">IF(N57=0,"",OFFSET('TempO-1'!$B$1,$P57-1,0))</f>
        <v/>
      </c>
      <c r="R57" s="135"/>
      <c r="S57" s="164">
        <f ca="1">OFFSET('TempO-2'!$K$1,$U57-1,0)</f>
        <v>0</v>
      </c>
      <c r="T57" s="163"/>
      <c r="U57" s="163">
        <f>IF(S$7=0,1,MATCH($Y57,'TempO-2'!$CB$1:$CB$128,0))</f>
        <v>1</v>
      </c>
      <c r="V57" s="134" t="str">
        <f ca="1">IF(S57=0,"",OFFSET('TempO-2'!$B$1,$U57-1,0))</f>
        <v/>
      </c>
      <c r="W57" s="136"/>
      <c r="Y57" s="39">
        <v>49</v>
      </c>
      <c r="Z57" s="168">
        <f t="shared" ca="1" si="6"/>
        <v>20000</v>
      </c>
      <c r="AA57" s="74">
        <f t="shared" ca="1" si="8"/>
        <v>20000</v>
      </c>
      <c r="AB57" s="74">
        <f t="shared" ca="1" si="8"/>
        <v>20000</v>
      </c>
      <c r="AC57" s="74">
        <f t="shared" ca="1" si="8"/>
        <v>20000</v>
      </c>
    </row>
    <row r="58" spans="2:29" ht="12" customHeight="1" x14ac:dyDescent="0.2">
      <c r="B58" s="126">
        <f t="shared" ca="1" si="1"/>
        <v>1</v>
      </c>
      <c r="C58" s="126" t="str">
        <f t="shared" ca="1" si="2"/>
        <v/>
      </c>
      <c r="D58" s="126" t="str">
        <f t="shared" ca="1" si="3"/>
        <v/>
      </c>
      <c r="E58" s="126" t="str">
        <f t="shared" ca="1" si="4"/>
        <v/>
      </c>
      <c r="F58" s="127" t="str">
        <f ca="1">OFFSET(prihlasky!$H$1,Y58,0)</f>
        <v/>
      </c>
      <c r="G58" s="127" t="str">
        <f ca="1">IF(OFFSET(prihlasky!$B$1,Y58,0)="","",(OFFSET(prihlasky!$B$1,Y58,0)))</f>
        <v/>
      </c>
      <c r="H58" s="127">
        <f ca="1">OFFSET(prihlasky!$I$1,Y58,0)</f>
        <v>0</v>
      </c>
      <c r="I58" s="127">
        <f ca="1">OFFSET(prihlasky!$A$1,Y58,0)</f>
        <v>0</v>
      </c>
      <c r="J58" s="126"/>
      <c r="K58" s="159">
        <f t="shared" ca="1" si="5"/>
        <v>0</v>
      </c>
      <c r="L58" s="138"/>
      <c r="M58" s="135"/>
      <c r="N58" s="164">
        <f ca="1">OFFSET('TempO-1'!$K$1,$P58-1,0)</f>
        <v>0</v>
      </c>
      <c r="O58" s="163"/>
      <c r="P58" s="163">
        <f>IF(N$7=0,1,MATCH($Y58,'TempO-1'!$CB$1:$CB$128,0))</f>
        <v>58</v>
      </c>
      <c r="Q58" s="134" t="str">
        <f ca="1">IF(N58=0,"",OFFSET('TempO-1'!$B$1,$P58-1,0))</f>
        <v/>
      </c>
      <c r="R58" s="135"/>
      <c r="S58" s="164">
        <f ca="1">OFFSET('TempO-2'!$K$1,$U58-1,0)</f>
        <v>0</v>
      </c>
      <c r="T58" s="163"/>
      <c r="U58" s="163">
        <f>IF(S$7=0,1,MATCH($Y58,'TempO-2'!$CB$1:$CB$128,0))</f>
        <v>1</v>
      </c>
      <c r="V58" s="134" t="str">
        <f ca="1">IF(S58=0,"",OFFSET('TempO-2'!$B$1,$U58-1,0))</f>
        <v/>
      </c>
      <c r="W58" s="136"/>
      <c r="Y58" s="39">
        <v>50</v>
      </c>
      <c r="Z58" s="168">
        <f t="shared" ca="1" si="6"/>
        <v>20000</v>
      </c>
      <c r="AA58" s="74">
        <f t="shared" ca="1" si="8"/>
        <v>20000</v>
      </c>
      <c r="AB58" s="74">
        <f t="shared" ca="1" si="8"/>
        <v>20000</v>
      </c>
      <c r="AC58" s="74">
        <f t="shared" ca="1" si="8"/>
        <v>20000</v>
      </c>
    </row>
    <row r="59" spans="2:29" ht="12" customHeight="1" x14ac:dyDescent="0.2">
      <c r="B59" s="126">
        <f t="shared" ca="1" si="1"/>
        <v>1</v>
      </c>
      <c r="C59" s="126" t="str">
        <f t="shared" ca="1" si="2"/>
        <v/>
      </c>
      <c r="D59" s="126" t="str">
        <f t="shared" ca="1" si="3"/>
        <v/>
      </c>
      <c r="E59" s="126" t="str">
        <f t="shared" ca="1" si="4"/>
        <v/>
      </c>
      <c r="F59" s="127" t="str">
        <f ca="1">OFFSET(prihlasky!$H$1,Y59,0)</f>
        <v/>
      </c>
      <c r="G59" s="127" t="str">
        <f ca="1">IF(OFFSET(prihlasky!$B$1,Y59,0)="","",(OFFSET(prihlasky!$B$1,Y59,0)))</f>
        <v/>
      </c>
      <c r="H59" s="127">
        <f ca="1">OFFSET(prihlasky!$I$1,Y59,0)</f>
        <v>0</v>
      </c>
      <c r="I59" s="127">
        <f ca="1">OFFSET(prihlasky!$A$1,Y59,0)</f>
        <v>0</v>
      </c>
      <c r="J59" s="126"/>
      <c r="K59" s="159">
        <f t="shared" ca="1" si="5"/>
        <v>0</v>
      </c>
      <c r="L59" s="138"/>
      <c r="M59" s="135"/>
      <c r="N59" s="164">
        <f ca="1">OFFSET('TempO-1'!$K$1,$P59-1,0)</f>
        <v>0</v>
      </c>
      <c r="O59" s="163"/>
      <c r="P59" s="163">
        <f>IF(N$7=0,1,MATCH($Y59,'TempO-1'!$CB$1:$CB$128,0))</f>
        <v>59</v>
      </c>
      <c r="Q59" s="134" t="str">
        <f ca="1">IF(N59=0,"",OFFSET('TempO-1'!$B$1,$P59-1,0))</f>
        <v/>
      </c>
      <c r="R59" s="135"/>
      <c r="S59" s="164">
        <f ca="1">OFFSET('TempO-2'!$K$1,$U59-1,0)</f>
        <v>0</v>
      </c>
      <c r="T59" s="163"/>
      <c r="U59" s="163">
        <f>IF(S$7=0,1,MATCH($Y59,'TempO-2'!$CB$1:$CB$128,0))</f>
        <v>1</v>
      </c>
      <c r="V59" s="134" t="str">
        <f ca="1">IF(S59=0,"",OFFSET('TempO-2'!$B$1,$U59-1,0))</f>
        <v/>
      </c>
      <c r="W59" s="136"/>
      <c r="Y59" s="39">
        <v>51</v>
      </c>
      <c r="Z59" s="168">
        <f t="shared" ca="1" si="6"/>
        <v>20000</v>
      </c>
      <c r="AA59" s="74">
        <f t="shared" ca="1" si="8"/>
        <v>20000</v>
      </c>
      <c r="AB59" s="74">
        <f t="shared" ca="1" si="8"/>
        <v>20000</v>
      </c>
      <c r="AC59" s="74">
        <f t="shared" ca="1" si="8"/>
        <v>20000</v>
      </c>
    </row>
    <row r="60" spans="2:29" ht="12" customHeight="1" x14ac:dyDescent="0.2">
      <c r="B60" s="126">
        <f t="shared" ca="1" si="1"/>
        <v>1</v>
      </c>
      <c r="C60" s="126" t="str">
        <f t="shared" ca="1" si="2"/>
        <v/>
      </c>
      <c r="D60" s="126" t="str">
        <f t="shared" ca="1" si="3"/>
        <v/>
      </c>
      <c r="E60" s="126" t="str">
        <f t="shared" ca="1" si="4"/>
        <v/>
      </c>
      <c r="F60" s="127" t="str">
        <f ca="1">OFFSET(prihlasky!$H$1,Y60,0)</f>
        <v/>
      </c>
      <c r="G60" s="127" t="str">
        <f ca="1">IF(OFFSET(prihlasky!$B$1,Y60,0)="","",(OFFSET(prihlasky!$B$1,Y60,0)))</f>
        <v/>
      </c>
      <c r="H60" s="127">
        <f ca="1">OFFSET(prihlasky!$I$1,Y60,0)</f>
        <v>0</v>
      </c>
      <c r="I60" s="127">
        <f ca="1">OFFSET(prihlasky!$A$1,Y60,0)</f>
        <v>0</v>
      </c>
      <c r="J60" s="126"/>
      <c r="K60" s="159">
        <f t="shared" ca="1" si="5"/>
        <v>0</v>
      </c>
      <c r="L60" s="138"/>
      <c r="M60" s="135"/>
      <c r="N60" s="164">
        <f ca="1">OFFSET('TempO-1'!$K$1,$P60-1,0)</f>
        <v>0</v>
      </c>
      <c r="O60" s="163"/>
      <c r="P60" s="163">
        <f>IF(N$7=0,1,MATCH($Y60,'TempO-1'!$CB$1:$CB$128,0))</f>
        <v>60</v>
      </c>
      <c r="Q60" s="134" t="str">
        <f ca="1">IF(N60=0,"",OFFSET('TempO-1'!$B$1,$P60-1,0))</f>
        <v/>
      </c>
      <c r="R60" s="135"/>
      <c r="S60" s="164">
        <f ca="1">OFFSET('TempO-2'!$K$1,$U60-1,0)</f>
        <v>0</v>
      </c>
      <c r="T60" s="163"/>
      <c r="U60" s="163">
        <f>IF(S$7=0,1,MATCH($Y60,'TempO-2'!$CB$1:$CB$128,0))</f>
        <v>1</v>
      </c>
      <c r="V60" s="134" t="str">
        <f ca="1">IF(S60=0,"",OFFSET('TempO-2'!$B$1,$U60-1,0))</f>
        <v/>
      </c>
      <c r="W60" s="136"/>
      <c r="Y60" s="39">
        <v>52</v>
      </c>
      <c r="Z60" s="168">
        <f t="shared" ca="1" si="6"/>
        <v>20000</v>
      </c>
      <c r="AA60" s="74">
        <f t="shared" ca="1" si="8"/>
        <v>20000</v>
      </c>
      <c r="AB60" s="74">
        <f t="shared" ca="1" si="8"/>
        <v>20000</v>
      </c>
      <c r="AC60" s="74">
        <f t="shared" ca="1" si="8"/>
        <v>20000</v>
      </c>
    </row>
    <row r="61" spans="2:29" ht="12" customHeight="1" x14ac:dyDescent="0.2">
      <c r="B61" s="126">
        <f t="shared" ca="1" si="1"/>
        <v>1</v>
      </c>
      <c r="C61" s="126" t="str">
        <f t="shared" ca="1" si="2"/>
        <v/>
      </c>
      <c r="D61" s="126" t="str">
        <f t="shared" ca="1" si="3"/>
        <v/>
      </c>
      <c r="E61" s="126" t="str">
        <f t="shared" ca="1" si="4"/>
        <v/>
      </c>
      <c r="F61" s="127" t="str">
        <f ca="1">OFFSET(prihlasky!$H$1,Y61,0)</f>
        <v/>
      </c>
      <c r="G61" s="127" t="str">
        <f ca="1">IF(OFFSET(prihlasky!$B$1,Y61,0)="","",(OFFSET(prihlasky!$B$1,Y61,0)))</f>
        <v/>
      </c>
      <c r="H61" s="127">
        <f ca="1">OFFSET(prihlasky!$I$1,Y61,0)</f>
        <v>0</v>
      </c>
      <c r="I61" s="127">
        <f ca="1">OFFSET(prihlasky!$A$1,Y61,0)</f>
        <v>0</v>
      </c>
      <c r="J61" s="126"/>
      <c r="K61" s="159">
        <f t="shared" ca="1" si="5"/>
        <v>0</v>
      </c>
      <c r="L61" s="138"/>
      <c r="M61" s="135"/>
      <c r="N61" s="164">
        <f ca="1">OFFSET('TempO-1'!$K$1,$P61-1,0)</f>
        <v>0</v>
      </c>
      <c r="O61" s="163"/>
      <c r="P61" s="163">
        <f>IF(N$7=0,1,MATCH($Y61,'TempO-1'!$CB$1:$CB$128,0))</f>
        <v>61</v>
      </c>
      <c r="Q61" s="134" t="str">
        <f ca="1">IF(N61=0,"",OFFSET('TempO-1'!$B$1,$P61-1,0))</f>
        <v/>
      </c>
      <c r="R61" s="135"/>
      <c r="S61" s="164">
        <f ca="1">OFFSET('TempO-2'!$K$1,$U61-1,0)</f>
        <v>0</v>
      </c>
      <c r="T61" s="163"/>
      <c r="U61" s="163">
        <f>IF(S$7=0,1,MATCH($Y61,'TempO-2'!$CB$1:$CB$128,0))</f>
        <v>1</v>
      </c>
      <c r="V61" s="134" t="str">
        <f ca="1">IF(S61=0,"",OFFSET('TempO-2'!$B$1,$U61-1,0))</f>
        <v/>
      </c>
      <c r="W61" s="136"/>
      <c r="Y61" s="39">
        <v>53</v>
      </c>
      <c r="Z61" s="168">
        <f t="shared" ca="1" si="6"/>
        <v>20000</v>
      </c>
      <c r="AA61" s="74">
        <f t="shared" ca="1" si="8"/>
        <v>20000</v>
      </c>
      <c r="AB61" s="74">
        <f t="shared" ca="1" si="8"/>
        <v>20000</v>
      </c>
      <c r="AC61" s="74">
        <f t="shared" ca="1" si="8"/>
        <v>20000</v>
      </c>
    </row>
    <row r="62" spans="2:29" ht="12" customHeight="1" x14ac:dyDescent="0.2">
      <c r="B62" s="126">
        <f t="shared" ca="1" si="1"/>
        <v>1</v>
      </c>
      <c r="C62" s="126" t="str">
        <f t="shared" ca="1" si="2"/>
        <v/>
      </c>
      <c r="D62" s="126" t="str">
        <f t="shared" ca="1" si="3"/>
        <v/>
      </c>
      <c r="E62" s="126" t="str">
        <f t="shared" ca="1" si="4"/>
        <v/>
      </c>
      <c r="F62" s="127" t="str">
        <f ca="1">OFFSET(prihlasky!$H$1,Y62,0)</f>
        <v/>
      </c>
      <c r="G62" s="127" t="str">
        <f ca="1">IF(OFFSET(prihlasky!$B$1,Y62,0)="","",(OFFSET(prihlasky!$B$1,Y62,0)))</f>
        <v/>
      </c>
      <c r="H62" s="127">
        <f ca="1">OFFSET(prihlasky!$I$1,Y62,0)</f>
        <v>0</v>
      </c>
      <c r="I62" s="127">
        <f ca="1">OFFSET(prihlasky!$A$1,Y62,0)</f>
        <v>0</v>
      </c>
      <c r="J62" s="126"/>
      <c r="K62" s="159">
        <f t="shared" ca="1" si="5"/>
        <v>0</v>
      </c>
      <c r="L62" s="138"/>
      <c r="M62" s="135"/>
      <c r="N62" s="164">
        <f ca="1">OFFSET('TempO-1'!$K$1,$P62-1,0)</f>
        <v>0</v>
      </c>
      <c r="O62" s="163"/>
      <c r="P62" s="163">
        <f>IF(N$7=0,1,MATCH($Y62,'TempO-1'!$CB$1:$CB$128,0))</f>
        <v>62</v>
      </c>
      <c r="Q62" s="134" t="str">
        <f ca="1">IF(N62=0,"",OFFSET('TempO-1'!$B$1,$P62-1,0))</f>
        <v/>
      </c>
      <c r="R62" s="135"/>
      <c r="S62" s="164">
        <f ca="1">OFFSET('TempO-2'!$K$1,$U62-1,0)</f>
        <v>0</v>
      </c>
      <c r="T62" s="163"/>
      <c r="U62" s="163">
        <f>IF(S$7=0,1,MATCH($Y62,'TempO-2'!$CB$1:$CB$128,0))</f>
        <v>1</v>
      </c>
      <c r="V62" s="134" t="str">
        <f ca="1">IF(S62=0,"",OFFSET('TempO-2'!$B$1,$U62-1,0))</f>
        <v/>
      </c>
      <c r="W62" s="136"/>
      <c r="Y62" s="39">
        <v>54</v>
      </c>
      <c r="Z62" s="168">
        <f t="shared" ca="1" si="6"/>
        <v>20000</v>
      </c>
      <c r="AA62" s="74">
        <f t="shared" ca="1" si="8"/>
        <v>20000</v>
      </c>
      <c r="AB62" s="74">
        <f t="shared" ca="1" si="8"/>
        <v>20000</v>
      </c>
      <c r="AC62" s="74">
        <f t="shared" ca="1" si="8"/>
        <v>20000</v>
      </c>
    </row>
    <row r="63" spans="2:29" ht="12" customHeight="1" x14ac:dyDescent="0.2">
      <c r="B63" s="126">
        <f t="shared" ca="1" si="1"/>
        <v>1</v>
      </c>
      <c r="C63" s="126" t="str">
        <f t="shared" ca="1" si="2"/>
        <v/>
      </c>
      <c r="D63" s="126" t="str">
        <f t="shared" ca="1" si="3"/>
        <v/>
      </c>
      <c r="E63" s="126" t="str">
        <f t="shared" ca="1" si="4"/>
        <v/>
      </c>
      <c r="F63" s="127" t="str">
        <f ca="1">OFFSET(prihlasky!$H$1,Y63,0)</f>
        <v/>
      </c>
      <c r="G63" s="127" t="str">
        <f ca="1">IF(OFFSET(prihlasky!$B$1,Y63,0)="","",(OFFSET(prihlasky!$B$1,Y63,0)))</f>
        <v/>
      </c>
      <c r="H63" s="127">
        <f ca="1">OFFSET(prihlasky!$I$1,Y63,0)</f>
        <v>0</v>
      </c>
      <c r="I63" s="127">
        <f ca="1">OFFSET(prihlasky!$A$1,Y63,0)</f>
        <v>0</v>
      </c>
      <c r="J63" s="126"/>
      <c r="K63" s="159">
        <f t="shared" ca="1" si="5"/>
        <v>0</v>
      </c>
      <c r="L63" s="138"/>
      <c r="M63" s="135"/>
      <c r="N63" s="164">
        <f ca="1">OFFSET('TempO-1'!$K$1,$P63-1,0)</f>
        <v>0</v>
      </c>
      <c r="O63" s="163"/>
      <c r="P63" s="163">
        <f>IF(N$7=0,1,MATCH($Y63,'TempO-1'!$CB$1:$CB$128,0))</f>
        <v>63</v>
      </c>
      <c r="Q63" s="134" t="str">
        <f ca="1">IF(N63=0,"",OFFSET('TempO-1'!$B$1,$P63-1,0))</f>
        <v/>
      </c>
      <c r="R63" s="135"/>
      <c r="S63" s="164">
        <f ca="1">OFFSET('TempO-2'!$K$1,$U63-1,0)</f>
        <v>0</v>
      </c>
      <c r="T63" s="163"/>
      <c r="U63" s="163">
        <f>IF(S$7=0,1,MATCH($Y63,'TempO-2'!$CB$1:$CB$128,0))</f>
        <v>1</v>
      </c>
      <c r="V63" s="134" t="str">
        <f ca="1">IF(S63=0,"",OFFSET('TempO-2'!$B$1,$U63-1,0))</f>
        <v/>
      </c>
      <c r="W63" s="136"/>
      <c r="Y63" s="39">
        <v>55</v>
      </c>
      <c r="Z63" s="168">
        <f t="shared" ca="1" si="6"/>
        <v>20000</v>
      </c>
      <c r="AA63" s="74">
        <f t="shared" ca="1" si="8"/>
        <v>20000</v>
      </c>
      <c r="AB63" s="74">
        <f t="shared" ca="1" si="8"/>
        <v>20000</v>
      </c>
      <c r="AC63" s="74">
        <f t="shared" ca="1" si="8"/>
        <v>20000</v>
      </c>
    </row>
    <row r="64" spans="2:29" ht="12" customHeight="1" x14ac:dyDescent="0.2">
      <c r="B64" s="126">
        <f t="shared" ca="1" si="1"/>
        <v>1</v>
      </c>
      <c r="C64" s="126" t="str">
        <f t="shared" ca="1" si="2"/>
        <v/>
      </c>
      <c r="D64" s="126" t="str">
        <f t="shared" ca="1" si="3"/>
        <v/>
      </c>
      <c r="E64" s="126" t="str">
        <f t="shared" ca="1" si="4"/>
        <v/>
      </c>
      <c r="F64" s="127" t="str">
        <f ca="1">OFFSET(prihlasky!$H$1,Y64,0)</f>
        <v/>
      </c>
      <c r="G64" s="127" t="str">
        <f ca="1">IF(OFFSET(prihlasky!$B$1,Y64,0)="","",(OFFSET(prihlasky!$B$1,Y64,0)))</f>
        <v/>
      </c>
      <c r="H64" s="127">
        <f ca="1">OFFSET(prihlasky!$I$1,Y64,0)</f>
        <v>0</v>
      </c>
      <c r="I64" s="127">
        <f ca="1">OFFSET(prihlasky!$A$1,Y64,0)</f>
        <v>0</v>
      </c>
      <c r="J64" s="126"/>
      <c r="K64" s="159">
        <f t="shared" ca="1" si="5"/>
        <v>0</v>
      </c>
      <c r="L64" s="138"/>
      <c r="M64" s="135"/>
      <c r="N64" s="164">
        <f ca="1">OFFSET('TempO-1'!$K$1,$P64-1,0)</f>
        <v>0</v>
      </c>
      <c r="O64" s="163"/>
      <c r="P64" s="163">
        <f>IF(N$7=0,1,MATCH($Y64,'TempO-1'!$CB$1:$CB$128,0))</f>
        <v>64</v>
      </c>
      <c r="Q64" s="134" t="str">
        <f ca="1">IF(N64=0,"",OFFSET('TempO-1'!$B$1,$P64-1,0))</f>
        <v/>
      </c>
      <c r="R64" s="135"/>
      <c r="S64" s="164">
        <f ca="1">OFFSET('TempO-2'!$K$1,$U64-1,0)</f>
        <v>0</v>
      </c>
      <c r="T64" s="163"/>
      <c r="U64" s="163">
        <f>IF(S$7=0,1,MATCH($Y64,'TempO-2'!$CB$1:$CB$128,0))</f>
        <v>1</v>
      </c>
      <c r="V64" s="134" t="str">
        <f ca="1">IF(S64=0,"",OFFSET('TempO-2'!$B$1,$U64-1,0))</f>
        <v/>
      </c>
      <c r="W64" s="136"/>
      <c r="Y64" s="39">
        <v>56</v>
      </c>
      <c r="Z64" s="168">
        <f t="shared" ca="1" si="6"/>
        <v>20000</v>
      </c>
      <c r="AA64" s="74">
        <f t="shared" ca="1" si="8"/>
        <v>20000</v>
      </c>
      <c r="AB64" s="74">
        <f t="shared" ca="1" si="8"/>
        <v>20000</v>
      </c>
      <c r="AC64" s="74">
        <f t="shared" ca="1" si="8"/>
        <v>20000</v>
      </c>
    </row>
    <row r="65" spans="2:29" ht="12" customHeight="1" x14ac:dyDescent="0.2">
      <c r="B65" s="126">
        <f t="shared" ca="1" si="1"/>
        <v>1</v>
      </c>
      <c r="C65" s="126" t="str">
        <f t="shared" ca="1" si="2"/>
        <v/>
      </c>
      <c r="D65" s="126" t="str">
        <f t="shared" ca="1" si="3"/>
        <v/>
      </c>
      <c r="E65" s="126" t="str">
        <f t="shared" ca="1" si="4"/>
        <v/>
      </c>
      <c r="F65" s="127" t="str">
        <f ca="1">OFFSET(prihlasky!$H$1,Y65,0)</f>
        <v/>
      </c>
      <c r="G65" s="127" t="str">
        <f ca="1">IF(OFFSET(prihlasky!$B$1,Y65,0)="","",(OFFSET(prihlasky!$B$1,Y65,0)))</f>
        <v/>
      </c>
      <c r="H65" s="127">
        <f ca="1">OFFSET(prihlasky!$I$1,Y65,0)</f>
        <v>0</v>
      </c>
      <c r="I65" s="127">
        <f ca="1">OFFSET(prihlasky!$A$1,Y65,0)</f>
        <v>0</v>
      </c>
      <c r="J65" s="126"/>
      <c r="K65" s="159">
        <f t="shared" ca="1" si="5"/>
        <v>0</v>
      </c>
      <c r="L65" s="138"/>
      <c r="M65" s="135"/>
      <c r="N65" s="164">
        <f ca="1">OFFSET('TempO-1'!$K$1,$P65-1,0)</f>
        <v>0</v>
      </c>
      <c r="O65" s="163"/>
      <c r="P65" s="163">
        <f>IF(N$7=0,1,MATCH($Y65,'TempO-1'!$CB$1:$CB$128,0))</f>
        <v>65</v>
      </c>
      <c r="Q65" s="134" t="str">
        <f ca="1">IF(N65=0,"",OFFSET('TempO-1'!$B$1,$P65-1,0))</f>
        <v/>
      </c>
      <c r="R65" s="135"/>
      <c r="S65" s="164">
        <f ca="1">OFFSET('TempO-2'!$K$1,$U65-1,0)</f>
        <v>0</v>
      </c>
      <c r="T65" s="163"/>
      <c r="U65" s="163">
        <f>IF(S$7=0,1,MATCH($Y65,'TempO-2'!$CB$1:$CB$128,0))</f>
        <v>1</v>
      </c>
      <c r="V65" s="134" t="str">
        <f ca="1">IF(S65=0,"",OFFSET('TempO-2'!$B$1,$U65-1,0))</f>
        <v/>
      </c>
      <c r="W65" s="136"/>
      <c r="Y65" s="39">
        <v>57</v>
      </c>
      <c r="Z65" s="168">
        <f t="shared" ca="1" si="6"/>
        <v>20000</v>
      </c>
      <c r="AA65" s="74">
        <f t="shared" ca="1" si="8"/>
        <v>20000</v>
      </c>
      <c r="AB65" s="74">
        <f t="shared" ca="1" si="8"/>
        <v>20000</v>
      </c>
      <c r="AC65" s="74">
        <f t="shared" ca="1" si="8"/>
        <v>20000</v>
      </c>
    </row>
    <row r="66" spans="2:29" ht="12" customHeight="1" x14ac:dyDescent="0.2">
      <c r="B66" s="126">
        <f t="shared" ca="1" si="1"/>
        <v>1</v>
      </c>
      <c r="C66" s="126" t="str">
        <f t="shared" ca="1" si="2"/>
        <v/>
      </c>
      <c r="D66" s="126" t="str">
        <f t="shared" ca="1" si="3"/>
        <v/>
      </c>
      <c r="E66" s="126" t="str">
        <f t="shared" ca="1" si="4"/>
        <v/>
      </c>
      <c r="F66" s="127" t="str">
        <f ca="1">OFFSET(prihlasky!$H$1,Y66,0)</f>
        <v/>
      </c>
      <c r="G66" s="127" t="str">
        <f ca="1">IF(OFFSET(prihlasky!$B$1,Y66,0)="","",(OFFSET(prihlasky!$B$1,Y66,0)))</f>
        <v/>
      </c>
      <c r="H66" s="127">
        <f ca="1">OFFSET(prihlasky!$I$1,Y66,0)</f>
        <v>0</v>
      </c>
      <c r="I66" s="127">
        <f ca="1">OFFSET(prihlasky!$A$1,Y66,0)</f>
        <v>0</v>
      </c>
      <c r="J66" s="126"/>
      <c r="K66" s="159">
        <f t="shared" ca="1" si="5"/>
        <v>0</v>
      </c>
      <c r="L66" s="138"/>
      <c r="M66" s="135"/>
      <c r="N66" s="164">
        <f ca="1">OFFSET('TempO-1'!$K$1,$P66-1,0)</f>
        <v>0</v>
      </c>
      <c r="O66" s="163"/>
      <c r="P66" s="163">
        <f>IF(N$7=0,1,MATCH($Y66,'TempO-1'!$CB$1:$CB$128,0))</f>
        <v>66</v>
      </c>
      <c r="Q66" s="134" t="str">
        <f ca="1">IF(N66=0,"",OFFSET('TempO-1'!$B$1,$P66-1,0))</f>
        <v/>
      </c>
      <c r="R66" s="135"/>
      <c r="S66" s="164">
        <f ca="1">OFFSET('TempO-2'!$K$1,$U66-1,0)</f>
        <v>0</v>
      </c>
      <c r="T66" s="163"/>
      <c r="U66" s="163">
        <f>IF(S$7=0,1,MATCH($Y66,'TempO-2'!$CB$1:$CB$128,0))</f>
        <v>1</v>
      </c>
      <c r="V66" s="134" t="str">
        <f ca="1">IF(S66=0,"",OFFSET('TempO-2'!$B$1,$U66-1,0))</f>
        <v/>
      </c>
      <c r="W66" s="136"/>
      <c r="Y66" s="39">
        <v>58</v>
      </c>
      <c r="Z66" s="168">
        <f t="shared" ca="1" si="6"/>
        <v>20000</v>
      </c>
      <c r="AA66" s="74">
        <f t="shared" ca="1" si="8"/>
        <v>20000</v>
      </c>
      <c r="AB66" s="74">
        <f t="shared" ca="1" si="8"/>
        <v>20000</v>
      </c>
      <c r="AC66" s="74">
        <f t="shared" ca="1" si="8"/>
        <v>20000</v>
      </c>
    </row>
    <row r="67" spans="2:29" ht="12" customHeight="1" x14ac:dyDescent="0.2">
      <c r="B67" s="126">
        <f t="shared" ca="1" si="1"/>
        <v>1</v>
      </c>
      <c r="C67" s="126" t="str">
        <f t="shared" ca="1" si="2"/>
        <v/>
      </c>
      <c r="D67" s="126" t="str">
        <f t="shared" ca="1" si="3"/>
        <v/>
      </c>
      <c r="E67" s="126" t="str">
        <f t="shared" ca="1" si="4"/>
        <v/>
      </c>
      <c r="F67" s="127" t="str">
        <f ca="1">OFFSET(prihlasky!$H$1,Y67,0)</f>
        <v/>
      </c>
      <c r="G67" s="127" t="str">
        <f ca="1">IF(OFFSET(prihlasky!$B$1,Y67,0)="","",(OFFSET(prihlasky!$B$1,Y67,0)))</f>
        <v/>
      </c>
      <c r="H67" s="127">
        <f ca="1">OFFSET(prihlasky!$I$1,Y67,0)</f>
        <v>0</v>
      </c>
      <c r="I67" s="127">
        <f ca="1">OFFSET(prihlasky!$A$1,Y67,0)</f>
        <v>0</v>
      </c>
      <c r="J67" s="126"/>
      <c r="K67" s="159">
        <f t="shared" ca="1" si="5"/>
        <v>0</v>
      </c>
      <c r="L67" s="138"/>
      <c r="M67" s="135"/>
      <c r="N67" s="164">
        <f ca="1">OFFSET('TempO-1'!$K$1,$P67-1,0)</f>
        <v>0</v>
      </c>
      <c r="O67" s="163"/>
      <c r="P67" s="163">
        <f>IF(N$7=0,1,MATCH($Y67,'TempO-1'!$CB$1:$CB$128,0))</f>
        <v>67</v>
      </c>
      <c r="Q67" s="134" t="str">
        <f ca="1">IF(N67=0,"",OFFSET('TempO-1'!$B$1,$P67-1,0))</f>
        <v/>
      </c>
      <c r="R67" s="135"/>
      <c r="S67" s="164">
        <f ca="1">OFFSET('TempO-2'!$K$1,$U67-1,0)</f>
        <v>0</v>
      </c>
      <c r="T67" s="163"/>
      <c r="U67" s="163">
        <f>IF(S$7=0,1,MATCH($Y67,'TempO-2'!$CB$1:$CB$128,0))</f>
        <v>1</v>
      </c>
      <c r="V67" s="134" t="str">
        <f ca="1">IF(S67=0,"",OFFSET('TempO-2'!$B$1,$U67-1,0))</f>
        <v/>
      </c>
      <c r="W67" s="136"/>
      <c r="Y67" s="39">
        <v>59</v>
      </c>
      <c r="Z67" s="168">
        <f t="shared" ca="1" si="6"/>
        <v>20000</v>
      </c>
      <c r="AA67" s="74">
        <f t="shared" ca="1" si="8"/>
        <v>20000</v>
      </c>
      <c r="AB67" s="74">
        <f t="shared" ca="1" si="8"/>
        <v>20000</v>
      </c>
      <c r="AC67" s="74">
        <f t="shared" ca="1" si="8"/>
        <v>20000</v>
      </c>
    </row>
    <row r="68" spans="2:29" ht="12" customHeight="1" x14ac:dyDescent="0.2">
      <c r="B68" s="126">
        <f t="shared" ca="1" si="1"/>
        <v>1</v>
      </c>
      <c r="C68" s="126" t="str">
        <f t="shared" ca="1" si="2"/>
        <v/>
      </c>
      <c r="D68" s="126" t="str">
        <f t="shared" ca="1" si="3"/>
        <v/>
      </c>
      <c r="E68" s="126" t="str">
        <f t="shared" ca="1" si="4"/>
        <v/>
      </c>
      <c r="F68" s="127" t="str">
        <f ca="1">OFFSET(prihlasky!$H$1,Y68,0)</f>
        <v/>
      </c>
      <c r="G68" s="127" t="str">
        <f ca="1">IF(OFFSET(prihlasky!$B$1,Y68,0)="","",(OFFSET(prihlasky!$B$1,Y68,0)))</f>
        <v/>
      </c>
      <c r="H68" s="127">
        <f ca="1">OFFSET(prihlasky!$I$1,Y68,0)</f>
        <v>0</v>
      </c>
      <c r="I68" s="127">
        <f ca="1">OFFSET(prihlasky!$A$1,Y68,0)</f>
        <v>0</v>
      </c>
      <c r="J68" s="126"/>
      <c r="K68" s="159">
        <f t="shared" ca="1" si="5"/>
        <v>0</v>
      </c>
      <c r="L68" s="138"/>
      <c r="M68" s="135"/>
      <c r="N68" s="164">
        <f ca="1">OFFSET('TempO-1'!$K$1,$P68-1,0)</f>
        <v>0</v>
      </c>
      <c r="O68" s="163"/>
      <c r="P68" s="163">
        <f>IF(N$7=0,1,MATCH($Y68,'TempO-1'!$CB$1:$CB$128,0))</f>
        <v>68</v>
      </c>
      <c r="Q68" s="134" t="str">
        <f ca="1">IF(N68=0,"",OFFSET('TempO-1'!$B$1,$P68-1,0))</f>
        <v/>
      </c>
      <c r="R68" s="135"/>
      <c r="S68" s="164">
        <f ca="1">OFFSET('TempO-2'!$K$1,$U68-1,0)</f>
        <v>0</v>
      </c>
      <c r="T68" s="163"/>
      <c r="U68" s="163">
        <f>IF(S$7=0,1,MATCH($Y68,'TempO-2'!$CB$1:$CB$128,0))</f>
        <v>1</v>
      </c>
      <c r="V68" s="134" t="str">
        <f ca="1">IF(S68=0,"",OFFSET('TempO-2'!$B$1,$U68-1,0))</f>
        <v/>
      </c>
      <c r="W68" s="136"/>
      <c r="Y68" s="39">
        <v>60</v>
      </c>
      <c r="Z68" s="168">
        <f t="shared" ca="1" si="6"/>
        <v>20000</v>
      </c>
      <c r="AA68" s="74">
        <f t="shared" ca="1" si="8"/>
        <v>20000</v>
      </c>
      <c r="AB68" s="74">
        <f t="shared" ca="1" si="8"/>
        <v>20000</v>
      </c>
      <c r="AC68" s="74">
        <f t="shared" ca="1" si="8"/>
        <v>20000</v>
      </c>
    </row>
    <row r="69" spans="2:29" ht="12" customHeight="1" x14ac:dyDescent="0.2">
      <c r="B69" s="126">
        <f t="shared" ca="1" si="1"/>
        <v>1</v>
      </c>
      <c r="C69" s="126" t="str">
        <f t="shared" ca="1" si="2"/>
        <v/>
      </c>
      <c r="D69" s="126" t="str">
        <f t="shared" ca="1" si="3"/>
        <v/>
      </c>
      <c r="E69" s="126" t="str">
        <f t="shared" ca="1" si="4"/>
        <v/>
      </c>
      <c r="F69" s="127" t="str">
        <f ca="1">OFFSET(prihlasky!$H$1,Y69,0)</f>
        <v/>
      </c>
      <c r="G69" s="127" t="str">
        <f ca="1">IF(OFFSET(prihlasky!$B$1,Y69,0)="","",(OFFSET(prihlasky!$B$1,Y69,0)))</f>
        <v/>
      </c>
      <c r="H69" s="127">
        <f ca="1">OFFSET(prihlasky!$I$1,Y69,0)</f>
        <v>0</v>
      </c>
      <c r="I69" s="127">
        <f ca="1">OFFSET(prihlasky!$A$1,Y69,0)</f>
        <v>0</v>
      </c>
      <c r="J69" s="126"/>
      <c r="K69" s="159">
        <f t="shared" ca="1" si="5"/>
        <v>0</v>
      </c>
      <c r="L69" s="138"/>
      <c r="M69" s="135"/>
      <c r="N69" s="164">
        <f ca="1">OFFSET('TempO-1'!$K$1,$P69-1,0)</f>
        <v>0</v>
      </c>
      <c r="O69" s="163"/>
      <c r="P69" s="163">
        <f>IF(N$7=0,1,MATCH($Y69,'TempO-1'!$CB$1:$CB$128,0))</f>
        <v>69</v>
      </c>
      <c r="Q69" s="134" t="str">
        <f ca="1">IF(N69=0,"",OFFSET('TempO-1'!$B$1,$P69-1,0))</f>
        <v/>
      </c>
      <c r="R69" s="135"/>
      <c r="S69" s="164">
        <f ca="1">OFFSET('TempO-2'!$K$1,$U69-1,0)</f>
        <v>0</v>
      </c>
      <c r="T69" s="163"/>
      <c r="U69" s="163">
        <f>IF(S$7=0,1,MATCH($Y69,'TempO-2'!$CB$1:$CB$128,0))</f>
        <v>1</v>
      </c>
      <c r="V69" s="134" t="str">
        <f ca="1">IF(S69=0,"",OFFSET('TempO-2'!$B$1,$U69-1,0))</f>
        <v/>
      </c>
      <c r="W69" s="136"/>
      <c r="Y69" s="39">
        <v>61</v>
      </c>
      <c r="Z69" s="168">
        <f t="shared" ca="1" si="6"/>
        <v>20000</v>
      </c>
      <c r="AA69" s="74">
        <f t="shared" ref="AA69:AC88" ca="1" si="9">IF($H69=AA$8,$Z69,20000)</f>
        <v>20000</v>
      </c>
      <c r="AB69" s="74">
        <f t="shared" ca="1" si="9"/>
        <v>20000</v>
      </c>
      <c r="AC69" s="74">
        <f t="shared" ca="1" si="9"/>
        <v>20000</v>
      </c>
    </row>
    <row r="70" spans="2:29" ht="12" customHeight="1" x14ac:dyDescent="0.2">
      <c r="B70" s="126">
        <f t="shared" ca="1" si="1"/>
        <v>1</v>
      </c>
      <c r="C70" s="126" t="str">
        <f t="shared" ca="1" si="2"/>
        <v/>
      </c>
      <c r="D70" s="126" t="str">
        <f t="shared" ca="1" si="3"/>
        <v/>
      </c>
      <c r="E70" s="126" t="str">
        <f t="shared" ca="1" si="4"/>
        <v/>
      </c>
      <c r="F70" s="127" t="str">
        <f ca="1">OFFSET(prihlasky!$H$1,Y70,0)</f>
        <v/>
      </c>
      <c r="G70" s="127" t="str">
        <f ca="1">IF(OFFSET(prihlasky!$B$1,Y70,0)="","",(OFFSET(prihlasky!$B$1,Y70,0)))</f>
        <v/>
      </c>
      <c r="H70" s="127">
        <f ca="1">OFFSET(prihlasky!$I$1,Y70,0)</f>
        <v>0</v>
      </c>
      <c r="I70" s="127">
        <f ca="1">OFFSET(prihlasky!$A$1,Y70,0)</f>
        <v>0</v>
      </c>
      <c r="J70" s="126"/>
      <c r="K70" s="159">
        <f t="shared" ca="1" si="5"/>
        <v>0</v>
      </c>
      <c r="L70" s="138"/>
      <c r="M70" s="135"/>
      <c r="N70" s="164">
        <f ca="1">OFFSET('TempO-1'!$K$1,$P70-1,0)</f>
        <v>0</v>
      </c>
      <c r="O70" s="163"/>
      <c r="P70" s="163">
        <f>IF(N$7=0,1,MATCH($Y70,'TempO-1'!$CB$1:$CB$128,0))</f>
        <v>70</v>
      </c>
      <c r="Q70" s="134" t="str">
        <f ca="1">IF(N70=0,"",OFFSET('TempO-1'!$B$1,$P70-1,0))</f>
        <v/>
      </c>
      <c r="R70" s="135"/>
      <c r="S70" s="164">
        <f ca="1">OFFSET('TempO-2'!$K$1,$U70-1,0)</f>
        <v>0</v>
      </c>
      <c r="T70" s="163"/>
      <c r="U70" s="163">
        <f>IF(S$7=0,1,MATCH($Y70,'TempO-2'!$CB$1:$CB$128,0))</f>
        <v>1</v>
      </c>
      <c r="V70" s="134" t="str">
        <f ca="1">IF(S70=0,"",OFFSET('TempO-2'!$B$1,$U70-1,0))</f>
        <v/>
      </c>
      <c r="W70" s="136"/>
      <c r="Y70" s="39">
        <v>62</v>
      </c>
      <c r="Z70" s="168">
        <f t="shared" ca="1" si="6"/>
        <v>20000</v>
      </c>
      <c r="AA70" s="74">
        <f t="shared" ca="1" si="9"/>
        <v>20000</v>
      </c>
      <c r="AB70" s="74">
        <f t="shared" ca="1" si="9"/>
        <v>20000</v>
      </c>
      <c r="AC70" s="74">
        <f t="shared" ca="1" si="9"/>
        <v>20000</v>
      </c>
    </row>
    <row r="71" spans="2:29" ht="12" customHeight="1" x14ac:dyDescent="0.2">
      <c r="B71" s="126">
        <f t="shared" ca="1" si="1"/>
        <v>1</v>
      </c>
      <c r="C71" s="126" t="str">
        <f t="shared" ca="1" si="2"/>
        <v/>
      </c>
      <c r="D71" s="126" t="str">
        <f t="shared" ca="1" si="3"/>
        <v/>
      </c>
      <c r="E71" s="126" t="str">
        <f t="shared" ca="1" si="4"/>
        <v/>
      </c>
      <c r="F71" s="127" t="str">
        <f ca="1">OFFSET(prihlasky!$H$1,Y71,0)</f>
        <v/>
      </c>
      <c r="G71" s="127" t="str">
        <f ca="1">IF(OFFSET(prihlasky!$B$1,Y71,0)="","",(OFFSET(prihlasky!$B$1,Y71,0)))</f>
        <v/>
      </c>
      <c r="H71" s="127">
        <f ca="1">OFFSET(prihlasky!$I$1,Y71,0)</f>
        <v>0</v>
      </c>
      <c r="I71" s="127">
        <f ca="1">OFFSET(prihlasky!$A$1,Y71,0)</f>
        <v>0</v>
      </c>
      <c r="J71" s="126"/>
      <c r="K71" s="159">
        <f t="shared" ca="1" si="5"/>
        <v>0</v>
      </c>
      <c r="L71" s="138"/>
      <c r="M71" s="135"/>
      <c r="N71" s="164">
        <f ca="1">OFFSET('TempO-1'!$K$1,$P71-1,0)</f>
        <v>0</v>
      </c>
      <c r="O71" s="163"/>
      <c r="P71" s="163">
        <f>IF(N$7=0,1,MATCH($Y71,'TempO-1'!$CB$1:$CB$128,0))</f>
        <v>71</v>
      </c>
      <c r="Q71" s="134" t="str">
        <f ca="1">IF(N71=0,"",OFFSET('TempO-1'!$B$1,$P71-1,0))</f>
        <v/>
      </c>
      <c r="R71" s="135"/>
      <c r="S71" s="164">
        <f ca="1">OFFSET('TempO-2'!$K$1,$U71-1,0)</f>
        <v>0</v>
      </c>
      <c r="T71" s="163"/>
      <c r="U71" s="163">
        <f>IF(S$7=0,1,MATCH($Y71,'TempO-2'!$CB$1:$CB$128,0))</f>
        <v>1</v>
      </c>
      <c r="V71" s="134" t="str">
        <f ca="1">IF(S71=0,"",OFFSET('TempO-2'!$B$1,$U71-1,0))</f>
        <v/>
      </c>
      <c r="W71" s="136"/>
      <c r="Y71" s="39">
        <v>63</v>
      </c>
      <c r="Z71" s="168">
        <f t="shared" ca="1" si="6"/>
        <v>20000</v>
      </c>
      <c r="AA71" s="74">
        <f t="shared" ca="1" si="9"/>
        <v>20000</v>
      </c>
      <c r="AB71" s="74">
        <f t="shared" ca="1" si="9"/>
        <v>20000</v>
      </c>
      <c r="AC71" s="74">
        <f t="shared" ca="1" si="9"/>
        <v>20000</v>
      </c>
    </row>
    <row r="72" spans="2:29" ht="12" customHeight="1" x14ac:dyDescent="0.2">
      <c r="B72" s="126">
        <f t="shared" ca="1" si="1"/>
        <v>1</v>
      </c>
      <c r="C72" s="126" t="str">
        <f t="shared" ca="1" si="2"/>
        <v/>
      </c>
      <c r="D72" s="126" t="str">
        <f t="shared" ca="1" si="3"/>
        <v/>
      </c>
      <c r="E72" s="126" t="str">
        <f t="shared" ca="1" si="4"/>
        <v/>
      </c>
      <c r="F72" s="127" t="str">
        <f ca="1">OFFSET(prihlasky!$H$1,Y72,0)</f>
        <v/>
      </c>
      <c r="G72" s="127" t="str">
        <f ca="1">IF(OFFSET(prihlasky!$B$1,Y72,0)="","",(OFFSET(prihlasky!$B$1,Y72,0)))</f>
        <v/>
      </c>
      <c r="H72" s="127">
        <f ca="1">OFFSET(prihlasky!$I$1,Y72,0)</f>
        <v>0</v>
      </c>
      <c r="I72" s="127">
        <f ca="1">OFFSET(prihlasky!$A$1,Y72,0)</f>
        <v>0</v>
      </c>
      <c r="J72" s="126"/>
      <c r="K72" s="159">
        <f t="shared" ca="1" si="5"/>
        <v>0</v>
      </c>
      <c r="L72" s="138"/>
      <c r="M72" s="135"/>
      <c r="N72" s="164">
        <f ca="1">OFFSET('TempO-1'!$K$1,$P72-1,0)</f>
        <v>0</v>
      </c>
      <c r="O72" s="163"/>
      <c r="P72" s="163">
        <f>IF(N$7=0,1,MATCH($Y72,'TempO-1'!$CB$1:$CB$128,0))</f>
        <v>72</v>
      </c>
      <c r="Q72" s="134" t="str">
        <f ca="1">IF(N72=0,"",OFFSET('TempO-1'!$B$1,$P72-1,0))</f>
        <v/>
      </c>
      <c r="R72" s="135"/>
      <c r="S72" s="164">
        <f ca="1">OFFSET('TempO-2'!$K$1,$U72-1,0)</f>
        <v>0</v>
      </c>
      <c r="T72" s="163"/>
      <c r="U72" s="163">
        <f>IF(S$7=0,1,MATCH($Y72,'TempO-2'!$CB$1:$CB$128,0))</f>
        <v>1</v>
      </c>
      <c r="V72" s="134" t="str">
        <f ca="1">IF(S72=0,"",OFFSET('TempO-2'!$B$1,$U72-1,0))</f>
        <v/>
      </c>
      <c r="W72" s="136"/>
      <c r="Y72" s="39">
        <v>64</v>
      </c>
      <c r="Z72" s="168">
        <f t="shared" ca="1" si="6"/>
        <v>20000</v>
      </c>
      <c r="AA72" s="74">
        <f t="shared" ca="1" si="9"/>
        <v>20000</v>
      </c>
      <c r="AB72" s="74">
        <f t="shared" ca="1" si="9"/>
        <v>20000</v>
      </c>
      <c r="AC72" s="74">
        <f t="shared" ca="1" si="9"/>
        <v>20000</v>
      </c>
    </row>
    <row r="73" spans="2:29" ht="12" customHeight="1" x14ac:dyDescent="0.2">
      <c r="B73" s="126">
        <f t="shared" ca="1" si="1"/>
        <v>1</v>
      </c>
      <c r="C73" s="126" t="str">
        <f t="shared" ca="1" si="2"/>
        <v/>
      </c>
      <c r="D73" s="126" t="str">
        <f t="shared" ca="1" si="3"/>
        <v/>
      </c>
      <c r="E73" s="126" t="str">
        <f t="shared" ca="1" si="4"/>
        <v/>
      </c>
      <c r="F73" s="127" t="str">
        <f ca="1">OFFSET(prihlasky!$H$1,Y73,0)</f>
        <v/>
      </c>
      <c r="G73" s="127" t="str">
        <f ca="1">IF(OFFSET(prihlasky!$B$1,Y73,0)="","",(OFFSET(prihlasky!$B$1,Y73,0)))</f>
        <v/>
      </c>
      <c r="H73" s="127">
        <f ca="1">OFFSET(prihlasky!$I$1,Y73,0)</f>
        <v>0</v>
      </c>
      <c r="I73" s="127">
        <f ca="1">OFFSET(prihlasky!$A$1,Y73,0)</f>
        <v>0</v>
      </c>
      <c r="J73" s="126"/>
      <c r="K73" s="159">
        <f t="shared" ca="1" si="5"/>
        <v>0</v>
      </c>
      <c r="L73" s="138"/>
      <c r="M73" s="135"/>
      <c r="N73" s="164">
        <f ca="1">OFFSET('TempO-1'!$K$1,$P73-1,0)</f>
        <v>0</v>
      </c>
      <c r="O73" s="163"/>
      <c r="P73" s="163">
        <f>IF(N$7=0,1,MATCH($Y73,'TempO-1'!$CB$1:$CB$128,0))</f>
        <v>73</v>
      </c>
      <c r="Q73" s="134" t="str">
        <f ca="1">IF(N73=0,"",OFFSET('TempO-1'!$B$1,$P73-1,0))</f>
        <v/>
      </c>
      <c r="R73" s="135"/>
      <c r="S73" s="164">
        <f ca="1">OFFSET('TempO-2'!$K$1,$U73-1,0)</f>
        <v>0</v>
      </c>
      <c r="T73" s="163"/>
      <c r="U73" s="163">
        <f>IF(S$7=0,1,MATCH($Y73,'TempO-2'!$CB$1:$CB$128,0))</f>
        <v>1</v>
      </c>
      <c r="V73" s="134" t="str">
        <f ca="1">IF(S73=0,"",OFFSET('TempO-2'!$B$1,$U73-1,0))</f>
        <v/>
      </c>
      <c r="W73" s="136"/>
      <c r="Y73" s="39">
        <v>65</v>
      </c>
      <c r="Z73" s="168">
        <f t="shared" ca="1" si="6"/>
        <v>20000</v>
      </c>
      <c r="AA73" s="74">
        <f t="shared" ca="1" si="9"/>
        <v>20000</v>
      </c>
      <c r="AB73" s="74">
        <f t="shared" ca="1" si="9"/>
        <v>20000</v>
      </c>
      <c r="AC73" s="74">
        <f t="shared" ca="1" si="9"/>
        <v>20000</v>
      </c>
    </row>
    <row r="74" spans="2:29" ht="12" customHeight="1" x14ac:dyDescent="0.2">
      <c r="B74" s="126">
        <f t="shared" ref="B74:B128" ca="1" si="10">RANK(Z74,$Z$9:$Z$133,1)</f>
        <v>1</v>
      </c>
      <c r="C74" s="126" t="str">
        <f t="shared" ref="C74:C128" ca="1" si="11">IF($H74=C$8,RANK($Z74,AA$9:AA$133,1),"")</f>
        <v/>
      </c>
      <c r="D74" s="126" t="str">
        <f t="shared" ref="D74:D128" ca="1" si="12">IF($H74=D$8,RANK($Z74,AB$9:AB$133,1),"")</f>
        <v/>
      </c>
      <c r="E74" s="126" t="str">
        <f t="shared" ref="E74:E128" ca="1" si="13">IF($H74=E$8,RANK($Z74,AC$9:AC$133,1),"")</f>
        <v/>
      </c>
      <c r="F74" s="127" t="str">
        <f ca="1">OFFSET(prihlasky!$H$1,Y74,0)</f>
        <v/>
      </c>
      <c r="G74" s="127" t="str">
        <f ca="1">IF(OFFSET(prihlasky!$B$1,Y74,0)="","",(OFFSET(prihlasky!$B$1,Y74,0)))</f>
        <v/>
      </c>
      <c r="H74" s="127">
        <f ca="1">OFFSET(prihlasky!$I$1,Y74,0)</f>
        <v>0</v>
      </c>
      <c r="I74" s="127">
        <f ca="1">OFFSET(prihlasky!$A$1,Y74,0)</f>
        <v>0</v>
      </c>
      <c r="J74" s="126"/>
      <c r="K74" s="159">
        <f t="shared" ref="K74:K128" ca="1" si="14">N74+S74</f>
        <v>0</v>
      </c>
      <c r="L74" s="138"/>
      <c r="M74" s="135"/>
      <c r="N74" s="164">
        <f ca="1">OFFSET('TempO-1'!$K$1,$P74-1,0)</f>
        <v>0</v>
      </c>
      <c r="O74" s="163"/>
      <c r="P74" s="163">
        <f>IF(N$7=0,1,MATCH($Y74,'TempO-1'!$CB$1:$CB$128,0))</f>
        <v>74</v>
      </c>
      <c r="Q74" s="134" t="str">
        <f ca="1">IF(N74=0,"",OFFSET('TempO-1'!$B$1,$P74-1,0))</f>
        <v/>
      </c>
      <c r="R74" s="135"/>
      <c r="S74" s="164">
        <f ca="1">OFFSET('TempO-2'!$K$1,$U74-1,0)</f>
        <v>0</v>
      </c>
      <c r="T74" s="163"/>
      <c r="U74" s="163">
        <f>IF(S$7=0,1,MATCH($Y74,'TempO-2'!$CB$1:$CB$128,0))</f>
        <v>1</v>
      </c>
      <c r="V74" s="134" t="str">
        <f ca="1">IF(S74=0,"",OFFSET('TempO-2'!$B$1,$U74-1,0))</f>
        <v/>
      </c>
      <c r="W74" s="136"/>
      <c r="Y74" s="39">
        <v>66</v>
      </c>
      <c r="Z74" s="168">
        <f t="shared" ref="Z74:Z128" ca="1" si="15">IF(N74=0,10000,N74)+IF(S74=0,10000,S74)</f>
        <v>20000</v>
      </c>
      <c r="AA74" s="74">
        <f t="shared" ca="1" si="9"/>
        <v>20000</v>
      </c>
      <c r="AB74" s="74">
        <f t="shared" ca="1" si="9"/>
        <v>20000</v>
      </c>
      <c r="AC74" s="74">
        <f t="shared" ca="1" si="9"/>
        <v>20000</v>
      </c>
    </row>
    <row r="75" spans="2:29" ht="12" customHeight="1" x14ac:dyDescent="0.2">
      <c r="B75" s="126">
        <f t="shared" ca="1" si="10"/>
        <v>1</v>
      </c>
      <c r="C75" s="126" t="str">
        <f t="shared" ca="1" si="11"/>
        <v/>
      </c>
      <c r="D75" s="126" t="str">
        <f t="shared" ca="1" si="12"/>
        <v/>
      </c>
      <c r="E75" s="126" t="str">
        <f t="shared" ca="1" si="13"/>
        <v/>
      </c>
      <c r="F75" s="127" t="str">
        <f ca="1">OFFSET(prihlasky!$H$1,Y75,0)</f>
        <v/>
      </c>
      <c r="G75" s="127" t="str">
        <f ca="1">IF(OFFSET(prihlasky!$B$1,Y75,0)="","",(OFFSET(prihlasky!$B$1,Y75,0)))</f>
        <v/>
      </c>
      <c r="H75" s="127">
        <f ca="1">OFFSET(prihlasky!$I$1,Y75,0)</f>
        <v>0</v>
      </c>
      <c r="I75" s="127">
        <f ca="1">OFFSET(prihlasky!$A$1,Y75,0)</f>
        <v>0</v>
      </c>
      <c r="J75" s="126"/>
      <c r="K75" s="159">
        <f t="shared" ca="1" si="14"/>
        <v>0</v>
      </c>
      <c r="L75" s="138"/>
      <c r="M75" s="135"/>
      <c r="N75" s="164">
        <f ca="1">OFFSET('TempO-1'!$K$1,$P75-1,0)</f>
        <v>0</v>
      </c>
      <c r="O75" s="163"/>
      <c r="P75" s="163">
        <f>IF(N$7=0,1,MATCH($Y75,'TempO-1'!$CB$1:$CB$128,0))</f>
        <v>75</v>
      </c>
      <c r="Q75" s="134" t="str">
        <f ca="1">IF(N75=0,"",OFFSET('TempO-1'!$B$1,$P75-1,0))</f>
        <v/>
      </c>
      <c r="R75" s="135"/>
      <c r="S75" s="164">
        <f ca="1">OFFSET('TempO-2'!$K$1,$U75-1,0)</f>
        <v>0</v>
      </c>
      <c r="T75" s="163"/>
      <c r="U75" s="163">
        <f>IF(S$7=0,1,MATCH($Y75,'TempO-2'!$CB$1:$CB$128,0))</f>
        <v>1</v>
      </c>
      <c r="V75" s="134" t="str">
        <f ca="1">IF(S75=0,"",OFFSET('TempO-2'!$B$1,$U75-1,0))</f>
        <v/>
      </c>
      <c r="W75" s="136"/>
      <c r="Y75" s="39">
        <v>67</v>
      </c>
      <c r="Z75" s="168">
        <f t="shared" ca="1" si="15"/>
        <v>20000</v>
      </c>
      <c r="AA75" s="74">
        <f t="shared" ca="1" si="9"/>
        <v>20000</v>
      </c>
      <c r="AB75" s="74">
        <f t="shared" ca="1" si="9"/>
        <v>20000</v>
      </c>
      <c r="AC75" s="74">
        <f t="shared" ca="1" si="9"/>
        <v>20000</v>
      </c>
    </row>
    <row r="76" spans="2:29" ht="12" customHeight="1" x14ac:dyDescent="0.2">
      <c r="B76" s="126">
        <f t="shared" ca="1" si="10"/>
        <v>1</v>
      </c>
      <c r="C76" s="126" t="str">
        <f t="shared" ca="1" si="11"/>
        <v/>
      </c>
      <c r="D76" s="126" t="str">
        <f t="shared" ca="1" si="12"/>
        <v/>
      </c>
      <c r="E76" s="126" t="str">
        <f t="shared" ca="1" si="13"/>
        <v/>
      </c>
      <c r="F76" s="127" t="str">
        <f ca="1">OFFSET(prihlasky!$H$1,Y76,0)</f>
        <v/>
      </c>
      <c r="G76" s="127" t="str">
        <f ca="1">IF(OFFSET(prihlasky!$B$1,Y76,0)="","",(OFFSET(prihlasky!$B$1,Y76,0)))</f>
        <v/>
      </c>
      <c r="H76" s="127">
        <f ca="1">OFFSET(prihlasky!$I$1,Y76,0)</f>
        <v>0</v>
      </c>
      <c r="I76" s="127">
        <f ca="1">OFFSET(prihlasky!$A$1,Y76,0)</f>
        <v>0</v>
      </c>
      <c r="J76" s="126"/>
      <c r="K76" s="159">
        <f t="shared" ca="1" si="14"/>
        <v>0</v>
      </c>
      <c r="L76" s="138"/>
      <c r="M76" s="135"/>
      <c r="N76" s="164">
        <f ca="1">OFFSET('TempO-1'!$K$1,$P76-1,0)</f>
        <v>0</v>
      </c>
      <c r="O76" s="163"/>
      <c r="P76" s="163">
        <f>IF(N$7=0,1,MATCH($Y76,'TempO-1'!$CB$1:$CB$128,0))</f>
        <v>76</v>
      </c>
      <c r="Q76" s="134" t="str">
        <f ca="1">IF(N76=0,"",OFFSET('TempO-1'!$B$1,$P76-1,0))</f>
        <v/>
      </c>
      <c r="R76" s="135"/>
      <c r="S76" s="164">
        <f ca="1">OFFSET('TempO-2'!$K$1,$U76-1,0)</f>
        <v>0</v>
      </c>
      <c r="T76" s="163"/>
      <c r="U76" s="163">
        <f>IF(S$7=0,1,MATCH($Y76,'TempO-2'!$CB$1:$CB$128,0))</f>
        <v>1</v>
      </c>
      <c r="V76" s="134" t="str">
        <f ca="1">IF(S76=0,"",OFFSET('TempO-2'!$B$1,$U76-1,0))</f>
        <v/>
      </c>
      <c r="W76" s="136"/>
      <c r="Y76" s="39">
        <v>68</v>
      </c>
      <c r="Z76" s="168">
        <f t="shared" ca="1" si="15"/>
        <v>20000</v>
      </c>
      <c r="AA76" s="74">
        <f t="shared" ca="1" si="9"/>
        <v>20000</v>
      </c>
      <c r="AB76" s="74">
        <f t="shared" ca="1" si="9"/>
        <v>20000</v>
      </c>
      <c r="AC76" s="74">
        <f t="shared" ca="1" si="9"/>
        <v>20000</v>
      </c>
    </row>
    <row r="77" spans="2:29" ht="12" customHeight="1" x14ac:dyDescent="0.2">
      <c r="B77" s="126">
        <f t="shared" ca="1" si="10"/>
        <v>1</v>
      </c>
      <c r="C77" s="126" t="str">
        <f t="shared" ca="1" si="11"/>
        <v/>
      </c>
      <c r="D77" s="126" t="str">
        <f t="shared" ca="1" si="12"/>
        <v/>
      </c>
      <c r="E77" s="126" t="str">
        <f t="shared" ca="1" si="13"/>
        <v/>
      </c>
      <c r="F77" s="127" t="str">
        <f ca="1">OFFSET(prihlasky!$H$1,Y77,0)</f>
        <v/>
      </c>
      <c r="G77" s="127" t="str">
        <f ca="1">IF(OFFSET(prihlasky!$B$1,Y77,0)="","",(OFFSET(prihlasky!$B$1,Y77,0)))</f>
        <v/>
      </c>
      <c r="H77" s="127">
        <f ca="1">OFFSET(prihlasky!$I$1,Y77,0)</f>
        <v>0</v>
      </c>
      <c r="I77" s="127">
        <f ca="1">OFFSET(prihlasky!$A$1,Y77,0)</f>
        <v>0</v>
      </c>
      <c r="J77" s="126"/>
      <c r="K77" s="159">
        <f t="shared" ca="1" si="14"/>
        <v>0</v>
      </c>
      <c r="L77" s="138"/>
      <c r="M77" s="135"/>
      <c r="N77" s="164">
        <f ca="1">OFFSET('TempO-1'!$K$1,$P77-1,0)</f>
        <v>0</v>
      </c>
      <c r="O77" s="163"/>
      <c r="P77" s="163">
        <f>IF(N$7=0,1,MATCH($Y77,'TempO-1'!$CB$1:$CB$128,0))</f>
        <v>77</v>
      </c>
      <c r="Q77" s="134" t="str">
        <f ca="1">IF(N77=0,"",OFFSET('TempO-1'!$B$1,$P77-1,0))</f>
        <v/>
      </c>
      <c r="R77" s="135"/>
      <c r="S77" s="164">
        <f ca="1">OFFSET('TempO-2'!$K$1,$U77-1,0)</f>
        <v>0</v>
      </c>
      <c r="T77" s="163"/>
      <c r="U77" s="163">
        <f>IF(S$7=0,1,MATCH($Y77,'TempO-2'!$CB$1:$CB$128,0))</f>
        <v>1</v>
      </c>
      <c r="V77" s="134" t="str">
        <f ca="1">IF(S77=0,"",OFFSET('TempO-2'!$B$1,$U77-1,0))</f>
        <v/>
      </c>
      <c r="W77" s="136"/>
      <c r="Y77" s="39">
        <v>69</v>
      </c>
      <c r="Z77" s="168">
        <f t="shared" ca="1" si="15"/>
        <v>20000</v>
      </c>
      <c r="AA77" s="74">
        <f t="shared" ca="1" si="9"/>
        <v>20000</v>
      </c>
      <c r="AB77" s="74">
        <f t="shared" ca="1" si="9"/>
        <v>20000</v>
      </c>
      <c r="AC77" s="74">
        <f t="shared" ca="1" si="9"/>
        <v>20000</v>
      </c>
    </row>
    <row r="78" spans="2:29" ht="12" customHeight="1" x14ac:dyDescent="0.2">
      <c r="B78" s="126">
        <f t="shared" ca="1" si="10"/>
        <v>1</v>
      </c>
      <c r="C78" s="126" t="str">
        <f t="shared" ca="1" si="11"/>
        <v/>
      </c>
      <c r="D78" s="126" t="str">
        <f t="shared" ca="1" si="12"/>
        <v/>
      </c>
      <c r="E78" s="126" t="str">
        <f t="shared" ca="1" si="13"/>
        <v/>
      </c>
      <c r="F78" s="127" t="str">
        <f ca="1">OFFSET(prihlasky!$H$1,Y78,0)</f>
        <v/>
      </c>
      <c r="G78" s="127" t="str">
        <f ca="1">IF(OFFSET(prihlasky!$B$1,Y78,0)="","",(OFFSET(prihlasky!$B$1,Y78,0)))</f>
        <v/>
      </c>
      <c r="H78" s="127">
        <f ca="1">OFFSET(prihlasky!$I$1,Y78,0)</f>
        <v>0</v>
      </c>
      <c r="I78" s="127">
        <f ca="1">OFFSET(prihlasky!$A$1,Y78,0)</f>
        <v>0</v>
      </c>
      <c r="J78" s="126"/>
      <c r="K78" s="159">
        <f t="shared" ca="1" si="14"/>
        <v>0</v>
      </c>
      <c r="L78" s="138"/>
      <c r="M78" s="135"/>
      <c r="N78" s="164">
        <f ca="1">OFFSET('TempO-1'!$K$1,$P78-1,0)</f>
        <v>0</v>
      </c>
      <c r="O78" s="163"/>
      <c r="P78" s="163">
        <f>IF(N$7=0,1,MATCH($Y78,'TempO-1'!$CB$1:$CB$128,0))</f>
        <v>78</v>
      </c>
      <c r="Q78" s="134" t="str">
        <f ca="1">IF(N78=0,"",OFFSET('TempO-1'!$B$1,$P78-1,0))</f>
        <v/>
      </c>
      <c r="R78" s="135"/>
      <c r="S78" s="164">
        <f ca="1">OFFSET('TempO-2'!$K$1,$U78-1,0)</f>
        <v>0</v>
      </c>
      <c r="T78" s="163"/>
      <c r="U78" s="163">
        <f>IF(S$7=0,1,MATCH($Y78,'TempO-2'!$CB$1:$CB$128,0))</f>
        <v>1</v>
      </c>
      <c r="V78" s="134" t="str">
        <f ca="1">IF(S78=0,"",OFFSET('TempO-2'!$B$1,$U78-1,0))</f>
        <v/>
      </c>
      <c r="W78" s="136"/>
      <c r="Y78" s="39">
        <v>70</v>
      </c>
      <c r="Z78" s="168">
        <f t="shared" ca="1" si="15"/>
        <v>20000</v>
      </c>
      <c r="AA78" s="74">
        <f t="shared" ca="1" si="9"/>
        <v>20000</v>
      </c>
      <c r="AB78" s="74">
        <f t="shared" ca="1" si="9"/>
        <v>20000</v>
      </c>
      <c r="AC78" s="74">
        <f t="shared" ca="1" si="9"/>
        <v>20000</v>
      </c>
    </row>
    <row r="79" spans="2:29" ht="12" customHeight="1" x14ac:dyDescent="0.2">
      <c r="B79" s="126">
        <f t="shared" ca="1" si="10"/>
        <v>1</v>
      </c>
      <c r="C79" s="126" t="str">
        <f t="shared" ca="1" si="11"/>
        <v/>
      </c>
      <c r="D79" s="126" t="str">
        <f t="shared" ca="1" si="12"/>
        <v/>
      </c>
      <c r="E79" s="126" t="str">
        <f t="shared" ca="1" si="13"/>
        <v/>
      </c>
      <c r="F79" s="127" t="str">
        <f ca="1">OFFSET(prihlasky!$H$1,Y79,0)</f>
        <v/>
      </c>
      <c r="G79" s="127" t="str">
        <f ca="1">IF(OFFSET(prihlasky!$B$1,Y79,0)="","",(OFFSET(prihlasky!$B$1,Y79,0)))</f>
        <v/>
      </c>
      <c r="H79" s="127">
        <f ca="1">OFFSET(prihlasky!$I$1,Y79,0)</f>
        <v>0</v>
      </c>
      <c r="I79" s="127">
        <f ca="1">OFFSET(prihlasky!$A$1,Y79,0)</f>
        <v>0</v>
      </c>
      <c r="J79" s="126"/>
      <c r="K79" s="159">
        <f t="shared" ca="1" si="14"/>
        <v>0</v>
      </c>
      <c r="L79" s="138"/>
      <c r="M79" s="135"/>
      <c r="N79" s="164">
        <f ca="1">OFFSET('TempO-1'!$K$1,$P79-1,0)</f>
        <v>0</v>
      </c>
      <c r="O79" s="163"/>
      <c r="P79" s="163">
        <f>IF(N$7=0,1,MATCH($Y79,'TempO-1'!$CB$1:$CB$128,0))</f>
        <v>79</v>
      </c>
      <c r="Q79" s="134" t="str">
        <f ca="1">IF(N79=0,"",OFFSET('TempO-1'!$B$1,$P79-1,0))</f>
        <v/>
      </c>
      <c r="R79" s="135"/>
      <c r="S79" s="164">
        <f ca="1">OFFSET('TempO-2'!$K$1,$U79-1,0)</f>
        <v>0</v>
      </c>
      <c r="T79" s="163"/>
      <c r="U79" s="163">
        <f>IF(S$7=0,1,MATCH($Y79,'TempO-2'!$CB$1:$CB$128,0))</f>
        <v>1</v>
      </c>
      <c r="V79" s="134" t="str">
        <f ca="1">IF(S79=0,"",OFFSET('TempO-2'!$B$1,$U79-1,0))</f>
        <v/>
      </c>
      <c r="W79" s="136"/>
      <c r="Y79" s="39">
        <v>71</v>
      </c>
      <c r="Z79" s="168">
        <f t="shared" ca="1" si="15"/>
        <v>20000</v>
      </c>
      <c r="AA79" s="74">
        <f t="shared" ca="1" si="9"/>
        <v>20000</v>
      </c>
      <c r="AB79" s="74">
        <f t="shared" ca="1" si="9"/>
        <v>20000</v>
      </c>
      <c r="AC79" s="74">
        <f t="shared" ca="1" si="9"/>
        <v>20000</v>
      </c>
    </row>
    <row r="80" spans="2:29" ht="12" customHeight="1" x14ac:dyDescent="0.2">
      <c r="B80" s="126">
        <f t="shared" ca="1" si="10"/>
        <v>1</v>
      </c>
      <c r="C80" s="126" t="str">
        <f t="shared" ca="1" si="11"/>
        <v/>
      </c>
      <c r="D80" s="126" t="str">
        <f t="shared" ca="1" si="12"/>
        <v/>
      </c>
      <c r="E80" s="126" t="str">
        <f t="shared" ca="1" si="13"/>
        <v/>
      </c>
      <c r="F80" s="127" t="str">
        <f ca="1">OFFSET(prihlasky!$H$1,Y80,0)</f>
        <v/>
      </c>
      <c r="G80" s="127" t="str">
        <f ca="1">IF(OFFSET(prihlasky!$B$1,Y80,0)="","",(OFFSET(prihlasky!$B$1,Y80,0)))</f>
        <v/>
      </c>
      <c r="H80" s="127">
        <f ca="1">OFFSET(prihlasky!$I$1,Y80,0)</f>
        <v>0</v>
      </c>
      <c r="I80" s="127">
        <f ca="1">OFFSET(prihlasky!$A$1,Y80,0)</f>
        <v>0</v>
      </c>
      <c r="J80" s="126"/>
      <c r="K80" s="159">
        <f t="shared" ca="1" si="14"/>
        <v>0</v>
      </c>
      <c r="L80" s="138"/>
      <c r="M80" s="135"/>
      <c r="N80" s="164">
        <f ca="1">OFFSET('TempO-1'!$K$1,$P80-1,0)</f>
        <v>0</v>
      </c>
      <c r="O80" s="163"/>
      <c r="P80" s="163">
        <f>IF(N$7=0,1,MATCH($Y80,'TempO-1'!$CB$1:$CB$128,0))</f>
        <v>80</v>
      </c>
      <c r="Q80" s="134" t="str">
        <f ca="1">IF(N80=0,"",OFFSET('TempO-1'!$B$1,$P80-1,0))</f>
        <v/>
      </c>
      <c r="R80" s="135"/>
      <c r="S80" s="164">
        <f ca="1">OFFSET('TempO-2'!$K$1,$U80-1,0)</f>
        <v>0</v>
      </c>
      <c r="T80" s="163"/>
      <c r="U80" s="163">
        <f>IF(S$7=0,1,MATCH($Y80,'TempO-2'!$CB$1:$CB$128,0))</f>
        <v>1</v>
      </c>
      <c r="V80" s="134" t="str">
        <f ca="1">IF(S80=0,"",OFFSET('TempO-2'!$B$1,$U80-1,0))</f>
        <v/>
      </c>
      <c r="W80" s="136"/>
      <c r="Y80" s="39">
        <v>72</v>
      </c>
      <c r="Z80" s="168">
        <f t="shared" ca="1" si="15"/>
        <v>20000</v>
      </c>
      <c r="AA80" s="74">
        <f t="shared" ca="1" si="9"/>
        <v>20000</v>
      </c>
      <c r="AB80" s="74">
        <f t="shared" ca="1" si="9"/>
        <v>20000</v>
      </c>
      <c r="AC80" s="74">
        <f t="shared" ca="1" si="9"/>
        <v>20000</v>
      </c>
    </row>
    <row r="81" spans="2:29" ht="12" customHeight="1" x14ac:dyDescent="0.2">
      <c r="B81" s="126">
        <f t="shared" ca="1" si="10"/>
        <v>1</v>
      </c>
      <c r="C81" s="126" t="str">
        <f t="shared" ca="1" si="11"/>
        <v/>
      </c>
      <c r="D81" s="126" t="str">
        <f t="shared" ca="1" si="12"/>
        <v/>
      </c>
      <c r="E81" s="126" t="str">
        <f t="shared" ca="1" si="13"/>
        <v/>
      </c>
      <c r="F81" s="127" t="str">
        <f ca="1">OFFSET(prihlasky!$H$1,Y81,0)</f>
        <v/>
      </c>
      <c r="G81" s="127" t="str">
        <f ca="1">IF(OFFSET(prihlasky!$B$1,Y81,0)="","",(OFFSET(prihlasky!$B$1,Y81,0)))</f>
        <v/>
      </c>
      <c r="H81" s="127">
        <f ca="1">OFFSET(prihlasky!$I$1,Y81,0)</f>
        <v>0</v>
      </c>
      <c r="I81" s="127">
        <f ca="1">OFFSET(prihlasky!$A$1,Y81,0)</f>
        <v>0</v>
      </c>
      <c r="J81" s="126"/>
      <c r="K81" s="159">
        <f t="shared" ca="1" si="14"/>
        <v>0</v>
      </c>
      <c r="L81" s="138"/>
      <c r="M81" s="135"/>
      <c r="N81" s="164">
        <f ca="1">OFFSET('TempO-1'!$K$1,$P81-1,0)</f>
        <v>0</v>
      </c>
      <c r="O81" s="163"/>
      <c r="P81" s="163">
        <f>IF(N$7=0,1,MATCH($Y81,'TempO-1'!$CB$1:$CB$128,0))</f>
        <v>81</v>
      </c>
      <c r="Q81" s="134" t="str">
        <f ca="1">IF(N81=0,"",OFFSET('TempO-1'!$B$1,$P81-1,0))</f>
        <v/>
      </c>
      <c r="R81" s="135"/>
      <c r="S81" s="164">
        <f ca="1">OFFSET('TempO-2'!$K$1,$U81-1,0)</f>
        <v>0</v>
      </c>
      <c r="T81" s="163"/>
      <c r="U81" s="163">
        <f>IF(S$7=0,1,MATCH($Y81,'TempO-2'!$CB$1:$CB$128,0))</f>
        <v>1</v>
      </c>
      <c r="V81" s="134" t="str">
        <f ca="1">IF(S81=0,"",OFFSET('TempO-2'!$B$1,$U81-1,0))</f>
        <v/>
      </c>
      <c r="W81" s="136"/>
      <c r="Y81" s="39">
        <v>73</v>
      </c>
      <c r="Z81" s="168">
        <f t="shared" ca="1" si="15"/>
        <v>20000</v>
      </c>
      <c r="AA81" s="74">
        <f t="shared" ca="1" si="9"/>
        <v>20000</v>
      </c>
      <c r="AB81" s="74">
        <f t="shared" ca="1" si="9"/>
        <v>20000</v>
      </c>
      <c r="AC81" s="74">
        <f t="shared" ca="1" si="9"/>
        <v>20000</v>
      </c>
    </row>
    <row r="82" spans="2:29" ht="12" customHeight="1" x14ac:dyDescent="0.2">
      <c r="B82" s="126">
        <f t="shared" ca="1" si="10"/>
        <v>1</v>
      </c>
      <c r="C82" s="126" t="str">
        <f t="shared" ca="1" si="11"/>
        <v/>
      </c>
      <c r="D82" s="126" t="str">
        <f t="shared" ca="1" si="12"/>
        <v/>
      </c>
      <c r="E82" s="126" t="str">
        <f t="shared" ca="1" si="13"/>
        <v/>
      </c>
      <c r="F82" s="127" t="str">
        <f ca="1">OFFSET(prihlasky!$H$1,Y82,0)</f>
        <v/>
      </c>
      <c r="G82" s="127" t="str">
        <f ca="1">IF(OFFSET(prihlasky!$B$1,Y82,0)="","",(OFFSET(prihlasky!$B$1,Y82,0)))</f>
        <v/>
      </c>
      <c r="H82" s="127">
        <f ca="1">OFFSET(prihlasky!$I$1,Y82,0)</f>
        <v>0</v>
      </c>
      <c r="I82" s="127">
        <f ca="1">OFFSET(prihlasky!$A$1,Y82,0)</f>
        <v>0</v>
      </c>
      <c r="J82" s="126"/>
      <c r="K82" s="159">
        <f t="shared" ca="1" si="14"/>
        <v>0</v>
      </c>
      <c r="L82" s="138"/>
      <c r="M82" s="135"/>
      <c r="N82" s="164">
        <f ca="1">OFFSET('TempO-1'!$K$1,$P82-1,0)</f>
        <v>0</v>
      </c>
      <c r="O82" s="163"/>
      <c r="P82" s="163">
        <f>IF(N$7=0,1,MATCH($Y82,'TempO-1'!$CB$1:$CB$128,0))</f>
        <v>82</v>
      </c>
      <c r="Q82" s="134" t="str">
        <f ca="1">IF(N82=0,"",OFFSET('TempO-1'!$B$1,$P82-1,0))</f>
        <v/>
      </c>
      <c r="R82" s="135"/>
      <c r="S82" s="164">
        <f ca="1">OFFSET('TempO-2'!$K$1,$U82-1,0)</f>
        <v>0</v>
      </c>
      <c r="T82" s="163"/>
      <c r="U82" s="163">
        <f>IF(S$7=0,1,MATCH($Y82,'TempO-2'!$CB$1:$CB$128,0))</f>
        <v>1</v>
      </c>
      <c r="V82" s="134" t="str">
        <f ca="1">IF(S82=0,"",OFFSET('TempO-2'!$B$1,$U82-1,0))</f>
        <v/>
      </c>
      <c r="W82" s="136"/>
      <c r="Y82" s="39">
        <v>74</v>
      </c>
      <c r="Z82" s="168">
        <f t="shared" ca="1" si="15"/>
        <v>20000</v>
      </c>
      <c r="AA82" s="74">
        <f t="shared" ca="1" si="9"/>
        <v>20000</v>
      </c>
      <c r="AB82" s="74">
        <f t="shared" ca="1" si="9"/>
        <v>20000</v>
      </c>
      <c r="AC82" s="74">
        <f t="shared" ca="1" si="9"/>
        <v>20000</v>
      </c>
    </row>
    <row r="83" spans="2:29" ht="12" customHeight="1" x14ac:dyDescent="0.2">
      <c r="B83" s="126">
        <f t="shared" ca="1" si="10"/>
        <v>1</v>
      </c>
      <c r="C83" s="126" t="str">
        <f t="shared" ca="1" si="11"/>
        <v/>
      </c>
      <c r="D83" s="126" t="str">
        <f t="shared" ca="1" si="12"/>
        <v/>
      </c>
      <c r="E83" s="126" t="str">
        <f t="shared" ca="1" si="13"/>
        <v/>
      </c>
      <c r="F83" s="127" t="str">
        <f ca="1">OFFSET(prihlasky!$H$1,Y83,0)</f>
        <v/>
      </c>
      <c r="G83" s="127" t="str">
        <f ca="1">IF(OFFSET(prihlasky!$B$1,Y83,0)="","",(OFFSET(prihlasky!$B$1,Y83,0)))</f>
        <v/>
      </c>
      <c r="H83" s="127">
        <f ca="1">OFFSET(prihlasky!$I$1,Y83,0)</f>
        <v>0</v>
      </c>
      <c r="I83" s="127">
        <f ca="1">OFFSET(prihlasky!$A$1,Y83,0)</f>
        <v>0</v>
      </c>
      <c r="J83" s="126"/>
      <c r="K83" s="159">
        <f t="shared" ca="1" si="14"/>
        <v>0</v>
      </c>
      <c r="L83" s="138"/>
      <c r="M83" s="135"/>
      <c r="N83" s="164">
        <f ca="1">OFFSET('TempO-1'!$K$1,$P83-1,0)</f>
        <v>0</v>
      </c>
      <c r="O83" s="163"/>
      <c r="P83" s="163">
        <f>IF(N$7=0,1,MATCH($Y83,'TempO-1'!$CB$1:$CB$128,0))</f>
        <v>83</v>
      </c>
      <c r="Q83" s="134" t="str">
        <f ca="1">IF(N83=0,"",OFFSET('TempO-1'!$B$1,$P83-1,0))</f>
        <v/>
      </c>
      <c r="R83" s="135"/>
      <c r="S83" s="164">
        <f ca="1">OFFSET('TempO-2'!$K$1,$U83-1,0)</f>
        <v>0</v>
      </c>
      <c r="T83" s="163"/>
      <c r="U83" s="163">
        <f>IF(S$7=0,1,MATCH($Y83,'TempO-2'!$CB$1:$CB$128,0))</f>
        <v>1</v>
      </c>
      <c r="V83" s="134" t="str">
        <f ca="1">IF(S83=0,"",OFFSET('TempO-2'!$B$1,$U83-1,0))</f>
        <v/>
      </c>
      <c r="W83" s="136"/>
      <c r="Y83" s="39">
        <v>75</v>
      </c>
      <c r="Z83" s="168">
        <f t="shared" ca="1" si="15"/>
        <v>20000</v>
      </c>
      <c r="AA83" s="74">
        <f t="shared" ca="1" si="9"/>
        <v>20000</v>
      </c>
      <c r="AB83" s="74">
        <f t="shared" ca="1" si="9"/>
        <v>20000</v>
      </c>
      <c r="AC83" s="74">
        <f t="shared" ca="1" si="9"/>
        <v>20000</v>
      </c>
    </row>
    <row r="84" spans="2:29" ht="12" customHeight="1" x14ac:dyDescent="0.2">
      <c r="B84" s="126">
        <f t="shared" ca="1" si="10"/>
        <v>1</v>
      </c>
      <c r="C84" s="126" t="str">
        <f t="shared" ca="1" si="11"/>
        <v/>
      </c>
      <c r="D84" s="126" t="str">
        <f t="shared" ca="1" si="12"/>
        <v/>
      </c>
      <c r="E84" s="126" t="str">
        <f t="shared" ca="1" si="13"/>
        <v/>
      </c>
      <c r="F84" s="127" t="str">
        <f ca="1">OFFSET(prihlasky!$H$1,Y84,0)</f>
        <v/>
      </c>
      <c r="G84" s="127" t="str">
        <f ca="1">IF(OFFSET(prihlasky!$B$1,Y84,0)="","",(OFFSET(prihlasky!$B$1,Y84,0)))</f>
        <v/>
      </c>
      <c r="H84" s="127">
        <f ca="1">OFFSET(prihlasky!$I$1,Y84,0)</f>
        <v>0</v>
      </c>
      <c r="I84" s="127">
        <f ca="1">OFFSET(prihlasky!$A$1,Y84,0)</f>
        <v>0</v>
      </c>
      <c r="J84" s="126"/>
      <c r="K84" s="159">
        <f t="shared" ca="1" si="14"/>
        <v>0</v>
      </c>
      <c r="L84" s="138"/>
      <c r="M84" s="135"/>
      <c r="N84" s="164">
        <f ca="1">OFFSET('TempO-1'!$K$1,$P84-1,0)</f>
        <v>0</v>
      </c>
      <c r="O84" s="163"/>
      <c r="P84" s="163">
        <f>IF(N$7=0,1,MATCH($Y84,'TempO-1'!$CB$1:$CB$128,0))</f>
        <v>84</v>
      </c>
      <c r="Q84" s="134" t="str">
        <f ca="1">IF(N84=0,"",OFFSET('TempO-1'!$B$1,$P84-1,0))</f>
        <v/>
      </c>
      <c r="R84" s="135"/>
      <c r="S84" s="164">
        <f ca="1">OFFSET('TempO-2'!$K$1,$U84-1,0)</f>
        <v>0</v>
      </c>
      <c r="T84" s="163"/>
      <c r="U84" s="163">
        <f>IF(S$7=0,1,MATCH($Y84,'TempO-2'!$CB$1:$CB$128,0))</f>
        <v>1</v>
      </c>
      <c r="V84" s="134" t="str">
        <f ca="1">IF(S84=0,"",OFFSET('TempO-2'!$B$1,$U84-1,0))</f>
        <v/>
      </c>
      <c r="W84" s="136"/>
      <c r="Y84" s="39">
        <v>76</v>
      </c>
      <c r="Z84" s="168">
        <f t="shared" ca="1" si="15"/>
        <v>20000</v>
      </c>
      <c r="AA84" s="74">
        <f t="shared" ca="1" si="9"/>
        <v>20000</v>
      </c>
      <c r="AB84" s="74">
        <f t="shared" ca="1" si="9"/>
        <v>20000</v>
      </c>
      <c r="AC84" s="74">
        <f t="shared" ca="1" si="9"/>
        <v>20000</v>
      </c>
    </row>
    <row r="85" spans="2:29" ht="12" customHeight="1" x14ac:dyDescent="0.2">
      <c r="B85" s="126">
        <f t="shared" ca="1" si="10"/>
        <v>1</v>
      </c>
      <c r="C85" s="126" t="str">
        <f t="shared" ca="1" si="11"/>
        <v/>
      </c>
      <c r="D85" s="126" t="str">
        <f t="shared" ca="1" si="12"/>
        <v/>
      </c>
      <c r="E85" s="126" t="str">
        <f t="shared" ca="1" si="13"/>
        <v/>
      </c>
      <c r="F85" s="127" t="str">
        <f ca="1">OFFSET(prihlasky!$H$1,Y85,0)</f>
        <v/>
      </c>
      <c r="G85" s="127" t="str">
        <f ca="1">IF(OFFSET(prihlasky!$B$1,Y85,0)="","",(OFFSET(prihlasky!$B$1,Y85,0)))</f>
        <v/>
      </c>
      <c r="H85" s="127">
        <f ca="1">OFFSET(prihlasky!$I$1,Y85,0)</f>
        <v>0</v>
      </c>
      <c r="I85" s="127">
        <f ca="1">OFFSET(prihlasky!$A$1,Y85,0)</f>
        <v>0</v>
      </c>
      <c r="J85" s="126"/>
      <c r="K85" s="159">
        <f t="shared" ca="1" si="14"/>
        <v>0</v>
      </c>
      <c r="L85" s="138"/>
      <c r="M85" s="135"/>
      <c r="N85" s="164">
        <f ca="1">OFFSET('TempO-1'!$K$1,$P85-1,0)</f>
        <v>0</v>
      </c>
      <c r="O85" s="163"/>
      <c r="P85" s="163">
        <f>IF(N$7=0,1,MATCH($Y85,'TempO-1'!$CB$1:$CB$128,0))</f>
        <v>85</v>
      </c>
      <c r="Q85" s="134" t="str">
        <f ca="1">IF(N85=0,"",OFFSET('TempO-1'!$B$1,$P85-1,0))</f>
        <v/>
      </c>
      <c r="R85" s="135"/>
      <c r="S85" s="164">
        <f ca="1">OFFSET('TempO-2'!$K$1,$U85-1,0)</f>
        <v>0</v>
      </c>
      <c r="T85" s="163"/>
      <c r="U85" s="163">
        <f>IF(S$7=0,1,MATCH($Y85,'TempO-2'!$CB$1:$CB$128,0))</f>
        <v>1</v>
      </c>
      <c r="V85" s="134" t="str">
        <f ca="1">IF(S85=0,"",OFFSET('TempO-2'!$B$1,$U85-1,0))</f>
        <v/>
      </c>
      <c r="W85" s="136"/>
      <c r="Y85" s="39">
        <v>77</v>
      </c>
      <c r="Z85" s="168">
        <f t="shared" ca="1" si="15"/>
        <v>20000</v>
      </c>
      <c r="AA85" s="74">
        <f t="shared" ca="1" si="9"/>
        <v>20000</v>
      </c>
      <c r="AB85" s="74">
        <f t="shared" ca="1" si="9"/>
        <v>20000</v>
      </c>
      <c r="AC85" s="74">
        <f t="shared" ca="1" si="9"/>
        <v>20000</v>
      </c>
    </row>
    <row r="86" spans="2:29" ht="12" customHeight="1" x14ac:dyDescent="0.2">
      <c r="B86" s="126">
        <f t="shared" ca="1" si="10"/>
        <v>1</v>
      </c>
      <c r="C86" s="126" t="str">
        <f t="shared" ca="1" si="11"/>
        <v/>
      </c>
      <c r="D86" s="126" t="str">
        <f t="shared" ca="1" si="12"/>
        <v/>
      </c>
      <c r="E86" s="126" t="str">
        <f t="shared" ca="1" si="13"/>
        <v/>
      </c>
      <c r="F86" s="127" t="str">
        <f ca="1">OFFSET(prihlasky!$H$1,Y86,0)</f>
        <v/>
      </c>
      <c r="G86" s="127" t="str">
        <f ca="1">IF(OFFSET(prihlasky!$B$1,Y86,0)="","",(OFFSET(prihlasky!$B$1,Y86,0)))</f>
        <v/>
      </c>
      <c r="H86" s="127">
        <f ca="1">OFFSET(prihlasky!$I$1,Y86,0)</f>
        <v>0</v>
      </c>
      <c r="I86" s="127">
        <f ca="1">OFFSET(prihlasky!$A$1,Y86,0)</f>
        <v>0</v>
      </c>
      <c r="J86" s="126"/>
      <c r="K86" s="159">
        <f t="shared" ca="1" si="14"/>
        <v>0</v>
      </c>
      <c r="L86" s="138"/>
      <c r="M86" s="135"/>
      <c r="N86" s="164">
        <f ca="1">OFFSET('TempO-1'!$K$1,$P86-1,0)</f>
        <v>0</v>
      </c>
      <c r="O86" s="163"/>
      <c r="P86" s="163">
        <f>IF(N$7=0,1,MATCH($Y86,'TempO-1'!$CB$1:$CB$128,0))</f>
        <v>86</v>
      </c>
      <c r="Q86" s="134" t="str">
        <f ca="1">IF(N86=0,"",OFFSET('TempO-1'!$B$1,$P86-1,0))</f>
        <v/>
      </c>
      <c r="R86" s="135"/>
      <c r="S86" s="164">
        <f ca="1">OFFSET('TempO-2'!$K$1,$U86-1,0)</f>
        <v>0</v>
      </c>
      <c r="T86" s="163"/>
      <c r="U86" s="163">
        <f>IF(S$7=0,1,MATCH($Y86,'TempO-2'!$CB$1:$CB$128,0))</f>
        <v>1</v>
      </c>
      <c r="V86" s="134" t="str">
        <f ca="1">IF(S86=0,"",OFFSET('TempO-2'!$B$1,$U86-1,0))</f>
        <v/>
      </c>
      <c r="W86" s="136"/>
      <c r="Y86" s="39">
        <v>78</v>
      </c>
      <c r="Z86" s="168">
        <f t="shared" ca="1" si="15"/>
        <v>20000</v>
      </c>
      <c r="AA86" s="74">
        <f t="shared" ca="1" si="9"/>
        <v>20000</v>
      </c>
      <c r="AB86" s="74">
        <f t="shared" ca="1" si="9"/>
        <v>20000</v>
      </c>
      <c r="AC86" s="74">
        <f t="shared" ca="1" si="9"/>
        <v>20000</v>
      </c>
    </row>
    <row r="87" spans="2:29" ht="12" customHeight="1" x14ac:dyDescent="0.2">
      <c r="B87" s="126">
        <f t="shared" ca="1" si="10"/>
        <v>1</v>
      </c>
      <c r="C87" s="126" t="str">
        <f t="shared" ca="1" si="11"/>
        <v/>
      </c>
      <c r="D87" s="126" t="str">
        <f t="shared" ca="1" si="12"/>
        <v/>
      </c>
      <c r="E87" s="126" t="str">
        <f t="shared" ca="1" si="13"/>
        <v/>
      </c>
      <c r="F87" s="127" t="str">
        <f ca="1">OFFSET(prihlasky!$H$1,Y87,0)</f>
        <v/>
      </c>
      <c r="G87" s="127" t="str">
        <f ca="1">IF(OFFSET(prihlasky!$B$1,Y87,0)="","",(OFFSET(prihlasky!$B$1,Y87,0)))</f>
        <v/>
      </c>
      <c r="H87" s="127">
        <f ca="1">OFFSET(prihlasky!$I$1,Y87,0)</f>
        <v>0</v>
      </c>
      <c r="I87" s="127">
        <f ca="1">OFFSET(prihlasky!$A$1,Y87,0)</f>
        <v>0</v>
      </c>
      <c r="J87" s="126"/>
      <c r="K87" s="159">
        <f t="shared" ca="1" si="14"/>
        <v>0</v>
      </c>
      <c r="L87" s="138"/>
      <c r="M87" s="135"/>
      <c r="N87" s="164">
        <f ca="1">OFFSET('TempO-1'!$K$1,$P87-1,0)</f>
        <v>0</v>
      </c>
      <c r="O87" s="163"/>
      <c r="P87" s="163">
        <f>IF(N$7=0,1,MATCH($Y87,'TempO-1'!$CB$1:$CB$128,0))</f>
        <v>87</v>
      </c>
      <c r="Q87" s="134" t="str">
        <f ca="1">IF(N87=0,"",OFFSET('TempO-1'!$B$1,$P87-1,0))</f>
        <v/>
      </c>
      <c r="R87" s="135"/>
      <c r="S87" s="164">
        <f ca="1">OFFSET('TempO-2'!$K$1,$U87-1,0)</f>
        <v>0</v>
      </c>
      <c r="T87" s="163"/>
      <c r="U87" s="163">
        <f>IF(S$7=0,1,MATCH($Y87,'TempO-2'!$CB$1:$CB$128,0))</f>
        <v>1</v>
      </c>
      <c r="V87" s="134" t="str">
        <f ca="1">IF(S87=0,"",OFFSET('TempO-2'!$B$1,$U87-1,0))</f>
        <v/>
      </c>
      <c r="W87" s="136"/>
      <c r="Y87" s="39">
        <v>79</v>
      </c>
      <c r="Z87" s="168">
        <f t="shared" ca="1" si="15"/>
        <v>20000</v>
      </c>
      <c r="AA87" s="74">
        <f t="shared" ca="1" si="9"/>
        <v>20000</v>
      </c>
      <c r="AB87" s="74">
        <f t="shared" ca="1" si="9"/>
        <v>20000</v>
      </c>
      <c r="AC87" s="74">
        <f t="shared" ca="1" si="9"/>
        <v>20000</v>
      </c>
    </row>
    <row r="88" spans="2:29" ht="12" customHeight="1" x14ac:dyDescent="0.2">
      <c r="B88" s="126">
        <f t="shared" ca="1" si="10"/>
        <v>1</v>
      </c>
      <c r="C88" s="126" t="str">
        <f t="shared" ca="1" si="11"/>
        <v/>
      </c>
      <c r="D88" s="126" t="str">
        <f t="shared" ca="1" si="12"/>
        <v/>
      </c>
      <c r="E88" s="126" t="str">
        <f t="shared" ca="1" si="13"/>
        <v/>
      </c>
      <c r="F88" s="127" t="str">
        <f ca="1">OFFSET(prihlasky!$H$1,Y88,0)</f>
        <v/>
      </c>
      <c r="G88" s="127" t="str">
        <f ca="1">IF(OFFSET(prihlasky!$B$1,Y88,0)="","",(OFFSET(prihlasky!$B$1,Y88,0)))</f>
        <v/>
      </c>
      <c r="H88" s="127">
        <f ca="1">OFFSET(prihlasky!$I$1,Y88,0)</f>
        <v>0</v>
      </c>
      <c r="I88" s="127">
        <f ca="1">OFFSET(prihlasky!$A$1,Y88,0)</f>
        <v>0</v>
      </c>
      <c r="J88" s="126"/>
      <c r="K88" s="159">
        <f t="shared" ca="1" si="14"/>
        <v>0</v>
      </c>
      <c r="L88" s="138"/>
      <c r="M88" s="135"/>
      <c r="N88" s="164">
        <f ca="1">OFFSET('TempO-1'!$K$1,$P88-1,0)</f>
        <v>0</v>
      </c>
      <c r="O88" s="163"/>
      <c r="P88" s="163">
        <f>IF(N$7=0,1,MATCH($Y88,'TempO-1'!$CB$1:$CB$128,0))</f>
        <v>88</v>
      </c>
      <c r="Q88" s="134" t="str">
        <f ca="1">IF(N88=0,"",OFFSET('TempO-1'!$B$1,$P88-1,0))</f>
        <v/>
      </c>
      <c r="R88" s="135"/>
      <c r="S88" s="164">
        <f ca="1">OFFSET('TempO-2'!$K$1,$U88-1,0)</f>
        <v>0</v>
      </c>
      <c r="T88" s="163"/>
      <c r="U88" s="163">
        <f>IF(S$7=0,1,MATCH($Y88,'TempO-2'!$CB$1:$CB$128,0))</f>
        <v>1</v>
      </c>
      <c r="V88" s="134" t="str">
        <f ca="1">IF(S88=0,"",OFFSET('TempO-2'!$B$1,$U88-1,0))</f>
        <v/>
      </c>
      <c r="W88" s="136"/>
      <c r="Y88" s="39">
        <v>80</v>
      </c>
      <c r="Z88" s="168">
        <f t="shared" ca="1" si="15"/>
        <v>20000</v>
      </c>
      <c r="AA88" s="74">
        <f t="shared" ca="1" si="9"/>
        <v>20000</v>
      </c>
      <c r="AB88" s="74">
        <f t="shared" ca="1" si="9"/>
        <v>20000</v>
      </c>
      <c r="AC88" s="74">
        <f t="shared" ca="1" si="9"/>
        <v>20000</v>
      </c>
    </row>
    <row r="89" spans="2:29" ht="12" customHeight="1" x14ac:dyDescent="0.2">
      <c r="B89" s="126">
        <f t="shared" ca="1" si="10"/>
        <v>1</v>
      </c>
      <c r="C89" s="126" t="str">
        <f t="shared" ca="1" si="11"/>
        <v/>
      </c>
      <c r="D89" s="126" t="str">
        <f t="shared" ca="1" si="12"/>
        <v/>
      </c>
      <c r="E89" s="126" t="str">
        <f t="shared" ca="1" si="13"/>
        <v/>
      </c>
      <c r="F89" s="127" t="str">
        <f ca="1">OFFSET(prihlasky!$H$1,Y89,0)</f>
        <v/>
      </c>
      <c r="G89" s="127" t="str">
        <f ca="1">IF(OFFSET(prihlasky!$B$1,Y89,0)="","",(OFFSET(prihlasky!$B$1,Y89,0)))</f>
        <v/>
      </c>
      <c r="H89" s="127">
        <f ca="1">OFFSET(prihlasky!$I$1,Y89,0)</f>
        <v>0</v>
      </c>
      <c r="I89" s="127">
        <f ca="1">OFFSET(prihlasky!$A$1,Y89,0)</f>
        <v>0</v>
      </c>
      <c r="J89" s="126"/>
      <c r="K89" s="159">
        <f t="shared" ca="1" si="14"/>
        <v>0</v>
      </c>
      <c r="L89" s="138"/>
      <c r="M89" s="135"/>
      <c r="N89" s="164">
        <f ca="1">OFFSET('TempO-1'!$K$1,$P89-1,0)</f>
        <v>0</v>
      </c>
      <c r="O89" s="163"/>
      <c r="P89" s="163">
        <f>IF(N$7=0,1,MATCH($Y89,'TempO-1'!$CB$1:$CB$128,0))</f>
        <v>89</v>
      </c>
      <c r="Q89" s="134" t="str">
        <f ca="1">IF(N89=0,"",OFFSET('TempO-1'!$B$1,$P89-1,0))</f>
        <v/>
      </c>
      <c r="R89" s="135"/>
      <c r="S89" s="164">
        <f ca="1">OFFSET('TempO-2'!$K$1,$U89-1,0)</f>
        <v>0</v>
      </c>
      <c r="T89" s="163"/>
      <c r="U89" s="163">
        <f>IF(S$7=0,1,MATCH($Y89,'TempO-2'!$CB$1:$CB$128,0))</f>
        <v>1</v>
      </c>
      <c r="V89" s="134" t="str">
        <f ca="1">IF(S89=0,"",OFFSET('TempO-2'!$B$1,$U89-1,0))</f>
        <v/>
      </c>
      <c r="W89" s="136"/>
      <c r="Y89" s="39">
        <v>81</v>
      </c>
      <c r="Z89" s="168">
        <f t="shared" ca="1" si="15"/>
        <v>20000</v>
      </c>
      <c r="AA89" s="74">
        <f t="shared" ref="AA89:AC108" ca="1" si="16">IF($H89=AA$8,$Z89,20000)</f>
        <v>20000</v>
      </c>
      <c r="AB89" s="74">
        <f t="shared" ca="1" si="16"/>
        <v>20000</v>
      </c>
      <c r="AC89" s="74">
        <f t="shared" ca="1" si="16"/>
        <v>20000</v>
      </c>
    </row>
    <row r="90" spans="2:29" ht="12" customHeight="1" x14ac:dyDescent="0.2">
      <c r="B90" s="126">
        <f t="shared" ca="1" si="10"/>
        <v>1</v>
      </c>
      <c r="C90" s="126" t="str">
        <f t="shared" ca="1" si="11"/>
        <v/>
      </c>
      <c r="D90" s="126" t="str">
        <f t="shared" ca="1" si="12"/>
        <v/>
      </c>
      <c r="E90" s="126" t="str">
        <f t="shared" ca="1" si="13"/>
        <v/>
      </c>
      <c r="F90" s="127" t="str">
        <f ca="1">OFFSET(prihlasky!$H$1,Y90,0)</f>
        <v/>
      </c>
      <c r="G90" s="127" t="str">
        <f ca="1">IF(OFFSET(prihlasky!$B$1,Y90,0)="","",(OFFSET(prihlasky!$B$1,Y90,0)))</f>
        <v/>
      </c>
      <c r="H90" s="127">
        <f ca="1">OFFSET(prihlasky!$I$1,Y90,0)</f>
        <v>0</v>
      </c>
      <c r="I90" s="127">
        <f ca="1">OFFSET(prihlasky!$A$1,Y90,0)</f>
        <v>0</v>
      </c>
      <c r="J90" s="126"/>
      <c r="K90" s="159">
        <f t="shared" ca="1" si="14"/>
        <v>0</v>
      </c>
      <c r="L90" s="138"/>
      <c r="M90" s="135"/>
      <c r="N90" s="164">
        <f ca="1">OFFSET('TempO-1'!$K$1,$P90-1,0)</f>
        <v>0</v>
      </c>
      <c r="O90" s="163"/>
      <c r="P90" s="163">
        <f>IF(N$7=0,1,MATCH($Y90,'TempO-1'!$CB$1:$CB$128,0))</f>
        <v>90</v>
      </c>
      <c r="Q90" s="134" t="str">
        <f ca="1">IF(N90=0,"",OFFSET('TempO-1'!$B$1,$P90-1,0))</f>
        <v/>
      </c>
      <c r="R90" s="135"/>
      <c r="S90" s="164">
        <f ca="1">OFFSET('TempO-2'!$K$1,$U90-1,0)</f>
        <v>0</v>
      </c>
      <c r="T90" s="163"/>
      <c r="U90" s="163">
        <f>IF(S$7=0,1,MATCH($Y90,'TempO-2'!$CB$1:$CB$128,0))</f>
        <v>1</v>
      </c>
      <c r="V90" s="134" t="str">
        <f ca="1">IF(S90=0,"",OFFSET('TempO-2'!$B$1,$U90-1,0))</f>
        <v/>
      </c>
      <c r="W90" s="136"/>
      <c r="Y90" s="39">
        <v>82</v>
      </c>
      <c r="Z90" s="168">
        <f t="shared" ca="1" si="15"/>
        <v>20000</v>
      </c>
      <c r="AA90" s="74">
        <f t="shared" ca="1" si="16"/>
        <v>20000</v>
      </c>
      <c r="AB90" s="74">
        <f t="shared" ca="1" si="16"/>
        <v>20000</v>
      </c>
      <c r="AC90" s="74">
        <f t="shared" ca="1" si="16"/>
        <v>20000</v>
      </c>
    </row>
    <row r="91" spans="2:29" ht="12" customHeight="1" x14ac:dyDescent="0.2">
      <c r="B91" s="126">
        <f t="shared" ca="1" si="10"/>
        <v>1</v>
      </c>
      <c r="C91" s="126" t="str">
        <f t="shared" ca="1" si="11"/>
        <v/>
      </c>
      <c r="D91" s="126" t="str">
        <f t="shared" ca="1" si="12"/>
        <v/>
      </c>
      <c r="E91" s="126" t="str">
        <f t="shared" ca="1" si="13"/>
        <v/>
      </c>
      <c r="F91" s="127" t="str">
        <f ca="1">OFFSET(prihlasky!$H$1,Y91,0)</f>
        <v/>
      </c>
      <c r="G91" s="127" t="str">
        <f ca="1">IF(OFFSET(prihlasky!$B$1,Y91,0)="","",(OFFSET(prihlasky!$B$1,Y91,0)))</f>
        <v/>
      </c>
      <c r="H91" s="127">
        <f ca="1">OFFSET(prihlasky!$I$1,Y91,0)</f>
        <v>0</v>
      </c>
      <c r="I91" s="127">
        <f ca="1">OFFSET(prihlasky!$A$1,Y91,0)</f>
        <v>0</v>
      </c>
      <c r="J91" s="126"/>
      <c r="K91" s="159">
        <f t="shared" ca="1" si="14"/>
        <v>0</v>
      </c>
      <c r="L91" s="138"/>
      <c r="M91" s="135"/>
      <c r="N91" s="164">
        <f ca="1">OFFSET('TempO-1'!$K$1,$P91-1,0)</f>
        <v>0</v>
      </c>
      <c r="O91" s="163"/>
      <c r="P91" s="163">
        <f>IF(N$7=0,1,MATCH($Y91,'TempO-1'!$CB$1:$CB$128,0))</f>
        <v>91</v>
      </c>
      <c r="Q91" s="134" t="str">
        <f ca="1">IF(N91=0,"",OFFSET('TempO-1'!$B$1,$P91-1,0))</f>
        <v/>
      </c>
      <c r="R91" s="135"/>
      <c r="S91" s="164">
        <f ca="1">OFFSET('TempO-2'!$K$1,$U91-1,0)</f>
        <v>0</v>
      </c>
      <c r="T91" s="163"/>
      <c r="U91" s="163">
        <f>IF(S$7=0,1,MATCH($Y91,'TempO-2'!$CB$1:$CB$128,0))</f>
        <v>1</v>
      </c>
      <c r="V91" s="134" t="str">
        <f ca="1">IF(S91=0,"",OFFSET('TempO-2'!$B$1,$U91-1,0))</f>
        <v/>
      </c>
      <c r="W91" s="136"/>
      <c r="Y91" s="39">
        <v>83</v>
      </c>
      <c r="Z91" s="168">
        <f t="shared" ca="1" si="15"/>
        <v>20000</v>
      </c>
      <c r="AA91" s="74">
        <f t="shared" ca="1" si="16"/>
        <v>20000</v>
      </c>
      <c r="AB91" s="74">
        <f t="shared" ca="1" si="16"/>
        <v>20000</v>
      </c>
      <c r="AC91" s="74">
        <f t="shared" ca="1" si="16"/>
        <v>20000</v>
      </c>
    </row>
    <row r="92" spans="2:29" ht="12" customHeight="1" x14ac:dyDescent="0.2">
      <c r="B92" s="126">
        <f t="shared" ca="1" si="10"/>
        <v>1</v>
      </c>
      <c r="C92" s="126" t="str">
        <f t="shared" ca="1" si="11"/>
        <v/>
      </c>
      <c r="D92" s="126" t="str">
        <f t="shared" ca="1" si="12"/>
        <v/>
      </c>
      <c r="E92" s="126" t="str">
        <f t="shared" ca="1" si="13"/>
        <v/>
      </c>
      <c r="F92" s="127" t="str">
        <f ca="1">OFFSET(prihlasky!$H$1,Y92,0)</f>
        <v/>
      </c>
      <c r="G92" s="127" t="str">
        <f ca="1">IF(OFFSET(prihlasky!$B$1,Y92,0)="","",(OFFSET(prihlasky!$B$1,Y92,0)))</f>
        <v/>
      </c>
      <c r="H92" s="127">
        <f ca="1">OFFSET(prihlasky!$I$1,Y92,0)</f>
        <v>0</v>
      </c>
      <c r="I92" s="127">
        <f ca="1">OFFSET(prihlasky!$A$1,Y92,0)</f>
        <v>0</v>
      </c>
      <c r="J92" s="126"/>
      <c r="K92" s="159">
        <f t="shared" ca="1" si="14"/>
        <v>0</v>
      </c>
      <c r="L92" s="138"/>
      <c r="M92" s="135"/>
      <c r="N92" s="164">
        <f ca="1">OFFSET('TempO-1'!$K$1,$P92-1,0)</f>
        <v>0</v>
      </c>
      <c r="O92" s="163"/>
      <c r="P92" s="163">
        <f>IF(N$7=0,1,MATCH($Y92,'TempO-1'!$CB$1:$CB$128,0))</f>
        <v>92</v>
      </c>
      <c r="Q92" s="134" t="str">
        <f ca="1">IF(N92=0,"",OFFSET('TempO-1'!$B$1,$P92-1,0))</f>
        <v/>
      </c>
      <c r="R92" s="135"/>
      <c r="S92" s="164">
        <f ca="1">OFFSET('TempO-2'!$K$1,$U92-1,0)</f>
        <v>0</v>
      </c>
      <c r="T92" s="163"/>
      <c r="U92" s="163">
        <f>IF(S$7=0,1,MATCH($Y92,'TempO-2'!$CB$1:$CB$128,0))</f>
        <v>1</v>
      </c>
      <c r="V92" s="134" t="str">
        <f ca="1">IF(S92=0,"",OFFSET('TempO-2'!$B$1,$U92-1,0))</f>
        <v/>
      </c>
      <c r="W92" s="136"/>
      <c r="Y92" s="39">
        <v>84</v>
      </c>
      <c r="Z92" s="168">
        <f t="shared" ca="1" si="15"/>
        <v>20000</v>
      </c>
      <c r="AA92" s="74">
        <f t="shared" ca="1" si="16"/>
        <v>20000</v>
      </c>
      <c r="AB92" s="74">
        <f t="shared" ca="1" si="16"/>
        <v>20000</v>
      </c>
      <c r="AC92" s="74">
        <f t="shared" ca="1" si="16"/>
        <v>20000</v>
      </c>
    </row>
    <row r="93" spans="2:29" ht="12" customHeight="1" x14ac:dyDescent="0.2">
      <c r="B93" s="126">
        <f t="shared" ca="1" si="10"/>
        <v>1</v>
      </c>
      <c r="C93" s="126" t="str">
        <f t="shared" ca="1" si="11"/>
        <v/>
      </c>
      <c r="D93" s="126" t="str">
        <f t="shared" ca="1" si="12"/>
        <v/>
      </c>
      <c r="E93" s="126" t="str">
        <f t="shared" ca="1" si="13"/>
        <v/>
      </c>
      <c r="F93" s="127" t="str">
        <f ca="1">OFFSET(prihlasky!$H$1,Y93,0)</f>
        <v/>
      </c>
      <c r="G93" s="127" t="str">
        <f ca="1">IF(OFFSET(prihlasky!$B$1,Y93,0)="","",(OFFSET(prihlasky!$B$1,Y93,0)))</f>
        <v/>
      </c>
      <c r="H93" s="127">
        <f ca="1">OFFSET(prihlasky!$I$1,Y93,0)</f>
        <v>0</v>
      </c>
      <c r="I93" s="127">
        <f ca="1">OFFSET(prihlasky!$A$1,Y93,0)</f>
        <v>0</v>
      </c>
      <c r="J93" s="126"/>
      <c r="K93" s="159">
        <f t="shared" ca="1" si="14"/>
        <v>0</v>
      </c>
      <c r="L93" s="138"/>
      <c r="M93" s="135"/>
      <c r="N93" s="164">
        <f ca="1">OFFSET('TempO-1'!$K$1,$P93-1,0)</f>
        <v>0</v>
      </c>
      <c r="O93" s="163"/>
      <c r="P93" s="163">
        <f>IF(N$7=0,1,MATCH($Y93,'TempO-1'!$CB$1:$CB$128,0))</f>
        <v>93</v>
      </c>
      <c r="Q93" s="134" t="str">
        <f ca="1">IF(N93=0,"",OFFSET('TempO-1'!$B$1,$P93-1,0))</f>
        <v/>
      </c>
      <c r="R93" s="135"/>
      <c r="S93" s="164">
        <f ca="1">OFFSET('TempO-2'!$K$1,$U93-1,0)</f>
        <v>0</v>
      </c>
      <c r="T93" s="163"/>
      <c r="U93" s="163">
        <f>IF(S$7=0,1,MATCH($Y93,'TempO-2'!$CB$1:$CB$128,0))</f>
        <v>1</v>
      </c>
      <c r="V93" s="134" t="str">
        <f ca="1">IF(S93=0,"",OFFSET('TempO-2'!$B$1,$U93-1,0))</f>
        <v/>
      </c>
      <c r="W93" s="136"/>
      <c r="Y93" s="39">
        <v>85</v>
      </c>
      <c r="Z93" s="168">
        <f t="shared" ca="1" si="15"/>
        <v>20000</v>
      </c>
      <c r="AA93" s="74">
        <f t="shared" ca="1" si="16"/>
        <v>20000</v>
      </c>
      <c r="AB93" s="74">
        <f t="shared" ca="1" si="16"/>
        <v>20000</v>
      </c>
      <c r="AC93" s="74">
        <f t="shared" ca="1" si="16"/>
        <v>20000</v>
      </c>
    </row>
    <row r="94" spans="2:29" ht="12" customHeight="1" x14ac:dyDescent="0.2">
      <c r="B94" s="126">
        <f t="shared" ca="1" si="10"/>
        <v>1</v>
      </c>
      <c r="C94" s="126" t="str">
        <f t="shared" ca="1" si="11"/>
        <v/>
      </c>
      <c r="D94" s="126" t="str">
        <f t="shared" ca="1" si="12"/>
        <v/>
      </c>
      <c r="E94" s="126" t="str">
        <f t="shared" ca="1" si="13"/>
        <v/>
      </c>
      <c r="F94" s="127" t="str">
        <f ca="1">OFFSET(prihlasky!$H$1,Y94,0)</f>
        <v/>
      </c>
      <c r="G94" s="127" t="str">
        <f ca="1">IF(OFFSET(prihlasky!$B$1,Y94,0)="","",(OFFSET(prihlasky!$B$1,Y94,0)))</f>
        <v/>
      </c>
      <c r="H94" s="127">
        <f ca="1">OFFSET(prihlasky!$I$1,Y94,0)</f>
        <v>0</v>
      </c>
      <c r="I94" s="127">
        <f ca="1">OFFSET(prihlasky!$A$1,Y94,0)</f>
        <v>0</v>
      </c>
      <c r="J94" s="126"/>
      <c r="K94" s="159">
        <f t="shared" ca="1" si="14"/>
        <v>0</v>
      </c>
      <c r="L94" s="138"/>
      <c r="M94" s="135"/>
      <c r="N94" s="164">
        <f ca="1">OFFSET('TempO-1'!$K$1,$P94-1,0)</f>
        <v>0</v>
      </c>
      <c r="O94" s="163"/>
      <c r="P94" s="163">
        <f>IF(N$7=0,1,MATCH($Y94,'TempO-1'!$CB$1:$CB$128,0))</f>
        <v>94</v>
      </c>
      <c r="Q94" s="134" t="str">
        <f ca="1">IF(N94=0,"",OFFSET('TempO-1'!$B$1,$P94-1,0))</f>
        <v/>
      </c>
      <c r="R94" s="135"/>
      <c r="S94" s="164">
        <f ca="1">OFFSET('TempO-2'!$K$1,$U94-1,0)</f>
        <v>0</v>
      </c>
      <c r="T94" s="163"/>
      <c r="U94" s="163">
        <f>IF(S$7=0,1,MATCH($Y94,'TempO-2'!$CB$1:$CB$128,0))</f>
        <v>1</v>
      </c>
      <c r="V94" s="134" t="str">
        <f ca="1">IF(S94=0,"",OFFSET('TempO-2'!$B$1,$U94-1,0))</f>
        <v/>
      </c>
      <c r="W94" s="136"/>
      <c r="Y94" s="39">
        <v>86</v>
      </c>
      <c r="Z94" s="168">
        <f t="shared" ca="1" si="15"/>
        <v>20000</v>
      </c>
      <c r="AA94" s="74">
        <f t="shared" ca="1" si="16"/>
        <v>20000</v>
      </c>
      <c r="AB94" s="74">
        <f t="shared" ca="1" si="16"/>
        <v>20000</v>
      </c>
      <c r="AC94" s="74">
        <f t="shared" ca="1" si="16"/>
        <v>20000</v>
      </c>
    </row>
    <row r="95" spans="2:29" ht="12" customHeight="1" x14ac:dyDescent="0.2">
      <c r="B95" s="126">
        <f t="shared" ca="1" si="10"/>
        <v>1</v>
      </c>
      <c r="C95" s="126" t="str">
        <f t="shared" ca="1" si="11"/>
        <v/>
      </c>
      <c r="D95" s="126" t="str">
        <f t="shared" ca="1" si="12"/>
        <v/>
      </c>
      <c r="E95" s="126" t="str">
        <f t="shared" ca="1" si="13"/>
        <v/>
      </c>
      <c r="F95" s="127" t="str">
        <f ca="1">OFFSET(prihlasky!$H$1,Y95,0)</f>
        <v/>
      </c>
      <c r="G95" s="127" t="str">
        <f ca="1">IF(OFFSET(prihlasky!$B$1,Y95,0)="","",(OFFSET(prihlasky!$B$1,Y95,0)))</f>
        <v/>
      </c>
      <c r="H95" s="127">
        <f ca="1">OFFSET(prihlasky!$I$1,Y95,0)</f>
        <v>0</v>
      </c>
      <c r="I95" s="127">
        <f ca="1">OFFSET(prihlasky!$A$1,Y95,0)</f>
        <v>0</v>
      </c>
      <c r="J95" s="126"/>
      <c r="K95" s="159">
        <f t="shared" ca="1" si="14"/>
        <v>0</v>
      </c>
      <c r="L95" s="138"/>
      <c r="M95" s="135"/>
      <c r="N95" s="164">
        <f ca="1">OFFSET('TempO-1'!$K$1,$P95-1,0)</f>
        <v>0</v>
      </c>
      <c r="O95" s="163"/>
      <c r="P95" s="163">
        <f>IF(N$7=0,1,MATCH($Y95,'TempO-1'!$CB$1:$CB$128,0))</f>
        <v>95</v>
      </c>
      <c r="Q95" s="134" t="str">
        <f ca="1">IF(N95=0,"",OFFSET('TempO-1'!$B$1,$P95-1,0))</f>
        <v/>
      </c>
      <c r="R95" s="135"/>
      <c r="S95" s="164">
        <f ca="1">OFFSET('TempO-2'!$K$1,$U95-1,0)</f>
        <v>0</v>
      </c>
      <c r="T95" s="163"/>
      <c r="U95" s="163">
        <f>IF(S$7=0,1,MATCH($Y95,'TempO-2'!$CB$1:$CB$128,0))</f>
        <v>1</v>
      </c>
      <c r="V95" s="134" t="str">
        <f ca="1">IF(S95=0,"",OFFSET('TempO-2'!$B$1,$U95-1,0))</f>
        <v/>
      </c>
      <c r="W95" s="136"/>
      <c r="Y95" s="39">
        <v>87</v>
      </c>
      <c r="Z95" s="168">
        <f t="shared" ca="1" si="15"/>
        <v>20000</v>
      </c>
      <c r="AA95" s="74">
        <f t="shared" ca="1" si="16"/>
        <v>20000</v>
      </c>
      <c r="AB95" s="74">
        <f t="shared" ca="1" si="16"/>
        <v>20000</v>
      </c>
      <c r="AC95" s="74">
        <f t="shared" ca="1" si="16"/>
        <v>20000</v>
      </c>
    </row>
    <row r="96" spans="2:29" ht="12" customHeight="1" x14ac:dyDescent="0.2">
      <c r="B96" s="126">
        <f t="shared" ca="1" si="10"/>
        <v>1</v>
      </c>
      <c r="C96" s="126" t="str">
        <f t="shared" ca="1" si="11"/>
        <v/>
      </c>
      <c r="D96" s="126" t="str">
        <f t="shared" ca="1" si="12"/>
        <v/>
      </c>
      <c r="E96" s="126" t="str">
        <f t="shared" ca="1" si="13"/>
        <v/>
      </c>
      <c r="F96" s="127" t="str">
        <f ca="1">OFFSET(prihlasky!$H$1,Y96,0)</f>
        <v/>
      </c>
      <c r="G96" s="127" t="str">
        <f ca="1">IF(OFFSET(prihlasky!$B$1,Y96,0)="","",(OFFSET(prihlasky!$B$1,Y96,0)))</f>
        <v/>
      </c>
      <c r="H96" s="127">
        <f ca="1">OFFSET(prihlasky!$I$1,Y96,0)</f>
        <v>0</v>
      </c>
      <c r="I96" s="127">
        <f ca="1">OFFSET(prihlasky!$A$1,Y96,0)</f>
        <v>0</v>
      </c>
      <c r="J96" s="126"/>
      <c r="K96" s="159">
        <f t="shared" ca="1" si="14"/>
        <v>0</v>
      </c>
      <c r="L96" s="138"/>
      <c r="M96" s="135"/>
      <c r="N96" s="164">
        <f ca="1">OFFSET('TempO-1'!$K$1,$P96-1,0)</f>
        <v>0</v>
      </c>
      <c r="O96" s="163"/>
      <c r="P96" s="163">
        <f>IF(N$7=0,1,MATCH($Y96,'TempO-1'!$CB$1:$CB$128,0))</f>
        <v>96</v>
      </c>
      <c r="Q96" s="134" t="str">
        <f ca="1">IF(N96=0,"",OFFSET('TempO-1'!$B$1,$P96-1,0))</f>
        <v/>
      </c>
      <c r="R96" s="135"/>
      <c r="S96" s="164">
        <f ca="1">OFFSET('TempO-2'!$K$1,$U96-1,0)</f>
        <v>0</v>
      </c>
      <c r="T96" s="163"/>
      <c r="U96" s="163">
        <f>IF(S$7=0,1,MATCH($Y96,'TempO-2'!$CB$1:$CB$128,0))</f>
        <v>1</v>
      </c>
      <c r="V96" s="134" t="str">
        <f ca="1">IF(S96=0,"",OFFSET('TempO-2'!$B$1,$U96-1,0))</f>
        <v/>
      </c>
      <c r="W96" s="136"/>
      <c r="Y96" s="39">
        <v>88</v>
      </c>
      <c r="Z96" s="168">
        <f t="shared" ca="1" si="15"/>
        <v>20000</v>
      </c>
      <c r="AA96" s="74">
        <f t="shared" ca="1" si="16"/>
        <v>20000</v>
      </c>
      <c r="AB96" s="74">
        <f t="shared" ca="1" si="16"/>
        <v>20000</v>
      </c>
      <c r="AC96" s="74">
        <f t="shared" ca="1" si="16"/>
        <v>20000</v>
      </c>
    </row>
    <row r="97" spans="2:29" ht="12" customHeight="1" x14ac:dyDescent="0.2">
      <c r="B97" s="126">
        <f t="shared" ca="1" si="10"/>
        <v>1</v>
      </c>
      <c r="C97" s="126" t="str">
        <f t="shared" ca="1" si="11"/>
        <v/>
      </c>
      <c r="D97" s="126" t="str">
        <f t="shared" ca="1" si="12"/>
        <v/>
      </c>
      <c r="E97" s="126" t="str">
        <f t="shared" ca="1" si="13"/>
        <v/>
      </c>
      <c r="F97" s="127" t="str">
        <f ca="1">OFFSET(prihlasky!$H$1,Y97,0)</f>
        <v/>
      </c>
      <c r="G97" s="127" t="str">
        <f ca="1">IF(OFFSET(prihlasky!$B$1,Y97,0)="","",(OFFSET(prihlasky!$B$1,Y97,0)))</f>
        <v/>
      </c>
      <c r="H97" s="127">
        <f ca="1">OFFSET(prihlasky!$I$1,Y97,0)</f>
        <v>0</v>
      </c>
      <c r="I97" s="127">
        <f ca="1">OFFSET(prihlasky!$A$1,Y97,0)</f>
        <v>0</v>
      </c>
      <c r="J97" s="126"/>
      <c r="K97" s="159">
        <f t="shared" ca="1" si="14"/>
        <v>0</v>
      </c>
      <c r="L97" s="138"/>
      <c r="M97" s="135"/>
      <c r="N97" s="164">
        <f ca="1">OFFSET('TempO-1'!$K$1,$P97-1,0)</f>
        <v>0</v>
      </c>
      <c r="O97" s="163"/>
      <c r="P97" s="163">
        <f>IF(N$7=0,1,MATCH($Y97,'TempO-1'!$CB$1:$CB$128,0))</f>
        <v>97</v>
      </c>
      <c r="Q97" s="134" t="str">
        <f ca="1">IF(N97=0,"",OFFSET('TempO-1'!$B$1,$P97-1,0))</f>
        <v/>
      </c>
      <c r="R97" s="135"/>
      <c r="S97" s="164">
        <f ca="1">OFFSET('TempO-2'!$K$1,$U97-1,0)</f>
        <v>0</v>
      </c>
      <c r="T97" s="163"/>
      <c r="U97" s="163">
        <f>IF(S$7=0,1,MATCH($Y97,'TempO-2'!$CB$1:$CB$128,0))</f>
        <v>1</v>
      </c>
      <c r="V97" s="134" t="str">
        <f ca="1">IF(S97=0,"",OFFSET('TempO-2'!$B$1,$U97-1,0))</f>
        <v/>
      </c>
      <c r="W97" s="136"/>
      <c r="Y97" s="39">
        <v>89</v>
      </c>
      <c r="Z97" s="168">
        <f t="shared" ca="1" si="15"/>
        <v>20000</v>
      </c>
      <c r="AA97" s="74">
        <f t="shared" ca="1" si="16"/>
        <v>20000</v>
      </c>
      <c r="AB97" s="74">
        <f t="shared" ca="1" si="16"/>
        <v>20000</v>
      </c>
      <c r="AC97" s="74">
        <f t="shared" ca="1" si="16"/>
        <v>20000</v>
      </c>
    </row>
    <row r="98" spans="2:29" ht="12" customHeight="1" x14ac:dyDescent="0.2">
      <c r="B98" s="126">
        <f t="shared" ca="1" si="10"/>
        <v>1</v>
      </c>
      <c r="C98" s="126" t="str">
        <f t="shared" ca="1" si="11"/>
        <v/>
      </c>
      <c r="D98" s="126" t="str">
        <f t="shared" ca="1" si="12"/>
        <v/>
      </c>
      <c r="E98" s="126" t="str">
        <f t="shared" ca="1" si="13"/>
        <v/>
      </c>
      <c r="F98" s="127" t="str">
        <f ca="1">OFFSET(prihlasky!$H$1,Y98,0)</f>
        <v/>
      </c>
      <c r="G98" s="127" t="str">
        <f ca="1">IF(OFFSET(prihlasky!$B$1,Y98,0)="","",(OFFSET(prihlasky!$B$1,Y98,0)))</f>
        <v/>
      </c>
      <c r="H98" s="127">
        <f ca="1">OFFSET(prihlasky!$I$1,Y98,0)</f>
        <v>0</v>
      </c>
      <c r="I98" s="127">
        <f ca="1">OFFSET(prihlasky!$A$1,Y98,0)</f>
        <v>0</v>
      </c>
      <c r="J98" s="126"/>
      <c r="K98" s="159">
        <f t="shared" ca="1" si="14"/>
        <v>0</v>
      </c>
      <c r="L98" s="138"/>
      <c r="M98" s="135"/>
      <c r="N98" s="164">
        <f ca="1">OFFSET('TempO-1'!$K$1,$P98-1,0)</f>
        <v>0</v>
      </c>
      <c r="O98" s="163"/>
      <c r="P98" s="163">
        <f>IF(N$7=0,1,MATCH($Y98,'TempO-1'!$CB$1:$CB$128,0))</f>
        <v>98</v>
      </c>
      <c r="Q98" s="134" t="str">
        <f ca="1">IF(N98=0,"",OFFSET('TempO-1'!$B$1,$P98-1,0))</f>
        <v/>
      </c>
      <c r="R98" s="135"/>
      <c r="S98" s="164">
        <f ca="1">OFFSET('TempO-2'!$K$1,$U98-1,0)</f>
        <v>0</v>
      </c>
      <c r="T98" s="163"/>
      <c r="U98" s="163">
        <f>IF(S$7=0,1,MATCH($Y98,'TempO-2'!$CB$1:$CB$128,0))</f>
        <v>1</v>
      </c>
      <c r="V98" s="134" t="str">
        <f ca="1">IF(S98=0,"",OFFSET('TempO-2'!$B$1,$U98-1,0))</f>
        <v/>
      </c>
      <c r="W98" s="136"/>
      <c r="Y98" s="39">
        <v>90</v>
      </c>
      <c r="Z98" s="168">
        <f t="shared" ca="1" si="15"/>
        <v>20000</v>
      </c>
      <c r="AA98" s="74">
        <f t="shared" ca="1" si="16"/>
        <v>20000</v>
      </c>
      <c r="AB98" s="74">
        <f t="shared" ca="1" si="16"/>
        <v>20000</v>
      </c>
      <c r="AC98" s="74">
        <f t="shared" ca="1" si="16"/>
        <v>20000</v>
      </c>
    </row>
    <row r="99" spans="2:29" ht="12" customHeight="1" x14ac:dyDescent="0.2">
      <c r="B99" s="126">
        <f t="shared" ca="1" si="10"/>
        <v>1</v>
      </c>
      <c r="C99" s="126" t="str">
        <f t="shared" ca="1" si="11"/>
        <v/>
      </c>
      <c r="D99" s="126" t="str">
        <f t="shared" ca="1" si="12"/>
        <v/>
      </c>
      <c r="E99" s="126" t="str">
        <f t="shared" ca="1" si="13"/>
        <v/>
      </c>
      <c r="F99" s="127" t="str">
        <f ca="1">OFFSET(prihlasky!$H$1,Y99,0)</f>
        <v/>
      </c>
      <c r="G99" s="127" t="str">
        <f ca="1">IF(OFFSET(prihlasky!$B$1,Y99,0)="","",(OFFSET(prihlasky!$B$1,Y99,0)))</f>
        <v/>
      </c>
      <c r="H99" s="127">
        <f ca="1">OFFSET(prihlasky!$I$1,Y99,0)</f>
        <v>0</v>
      </c>
      <c r="I99" s="127">
        <f ca="1">OFFSET(prihlasky!$A$1,Y99,0)</f>
        <v>0</v>
      </c>
      <c r="J99" s="126"/>
      <c r="K99" s="159">
        <f t="shared" ca="1" si="14"/>
        <v>0</v>
      </c>
      <c r="L99" s="138"/>
      <c r="M99" s="135"/>
      <c r="N99" s="164">
        <f ca="1">OFFSET('TempO-1'!$K$1,$P99-1,0)</f>
        <v>0</v>
      </c>
      <c r="O99" s="163"/>
      <c r="P99" s="163">
        <f>IF(N$7=0,1,MATCH($Y99,'TempO-1'!$CB$1:$CB$128,0))</f>
        <v>99</v>
      </c>
      <c r="Q99" s="134" t="str">
        <f ca="1">IF(N99=0,"",OFFSET('TempO-1'!$B$1,$P99-1,0))</f>
        <v/>
      </c>
      <c r="R99" s="135"/>
      <c r="S99" s="164">
        <f ca="1">OFFSET('TempO-2'!$K$1,$U99-1,0)</f>
        <v>0</v>
      </c>
      <c r="T99" s="163"/>
      <c r="U99" s="163">
        <f>IF(S$7=0,1,MATCH($Y99,'TempO-2'!$CB$1:$CB$128,0))</f>
        <v>1</v>
      </c>
      <c r="V99" s="134" t="str">
        <f ca="1">IF(S99=0,"",OFFSET('TempO-2'!$B$1,$U99-1,0))</f>
        <v/>
      </c>
      <c r="W99" s="136"/>
      <c r="Y99" s="39">
        <v>91</v>
      </c>
      <c r="Z99" s="168">
        <f t="shared" ca="1" si="15"/>
        <v>20000</v>
      </c>
      <c r="AA99" s="74">
        <f t="shared" ca="1" si="16"/>
        <v>20000</v>
      </c>
      <c r="AB99" s="74">
        <f t="shared" ca="1" si="16"/>
        <v>20000</v>
      </c>
      <c r="AC99" s="74">
        <f t="shared" ca="1" si="16"/>
        <v>20000</v>
      </c>
    </row>
    <row r="100" spans="2:29" ht="12" customHeight="1" x14ac:dyDescent="0.2">
      <c r="B100" s="126">
        <f t="shared" ca="1" si="10"/>
        <v>1</v>
      </c>
      <c r="C100" s="126" t="str">
        <f t="shared" ca="1" si="11"/>
        <v/>
      </c>
      <c r="D100" s="126" t="str">
        <f t="shared" ca="1" si="12"/>
        <v/>
      </c>
      <c r="E100" s="126" t="str">
        <f t="shared" ca="1" si="13"/>
        <v/>
      </c>
      <c r="F100" s="127" t="str">
        <f ca="1">OFFSET(prihlasky!$H$1,Y100,0)</f>
        <v/>
      </c>
      <c r="G100" s="127" t="str">
        <f ca="1">IF(OFFSET(prihlasky!$B$1,Y100,0)="","",(OFFSET(prihlasky!$B$1,Y100,0)))</f>
        <v/>
      </c>
      <c r="H100" s="127">
        <f ca="1">OFFSET(prihlasky!$I$1,Y100,0)</f>
        <v>0</v>
      </c>
      <c r="I100" s="127">
        <f ca="1">OFFSET(prihlasky!$A$1,Y100,0)</f>
        <v>0</v>
      </c>
      <c r="J100" s="126"/>
      <c r="K100" s="159">
        <f t="shared" ca="1" si="14"/>
        <v>0</v>
      </c>
      <c r="L100" s="138"/>
      <c r="M100" s="135"/>
      <c r="N100" s="164">
        <f ca="1">OFFSET('TempO-1'!$K$1,$P100-1,0)</f>
        <v>0</v>
      </c>
      <c r="O100" s="163"/>
      <c r="P100" s="163">
        <f>IF(N$7=0,1,MATCH($Y100,'TempO-1'!$CB$1:$CB$128,0))</f>
        <v>100</v>
      </c>
      <c r="Q100" s="134" t="str">
        <f ca="1">IF(N100=0,"",OFFSET('TempO-1'!$B$1,$P100-1,0))</f>
        <v/>
      </c>
      <c r="R100" s="135"/>
      <c r="S100" s="164">
        <f ca="1">OFFSET('TempO-2'!$K$1,$U100-1,0)</f>
        <v>0</v>
      </c>
      <c r="T100" s="163"/>
      <c r="U100" s="163">
        <f>IF(S$7=0,1,MATCH($Y100,'TempO-2'!$CB$1:$CB$128,0))</f>
        <v>1</v>
      </c>
      <c r="V100" s="134" t="str">
        <f ca="1">IF(S100=0,"",OFFSET('TempO-2'!$B$1,$U100-1,0))</f>
        <v/>
      </c>
      <c r="W100" s="136"/>
      <c r="Y100" s="39">
        <v>92</v>
      </c>
      <c r="Z100" s="168">
        <f t="shared" ca="1" si="15"/>
        <v>20000</v>
      </c>
      <c r="AA100" s="74">
        <f t="shared" ca="1" si="16"/>
        <v>20000</v>
      </c>
      <c r="AB100" s="74">
        <f t="shared" ca="1" si="16"/>
        <v>20000</v>
      </c>
      <c r="AC100" s="74">
        <f t="shared" ca="1" si="16"/>
        <v>20000</v>
      </c>
    </row>
    <row r="101" spans="2:29" ht="12" customHeight="1" x14ac:dyDescent="0.2">
      <c r="B101" s="126">
        <f t="shared" ca="1" si="10"/>
        <v>1</v>
      </c>
      <c r="C101" s="126" t="str">
        <f t="shared" ca="1" si="11"/>
        <v/>
      </c>
      <c r="D101" s="126" t="str">
        <f t="shared" ca="1" si="12"/>
        <v/>
      </c>
      <c r="E101" s="126" t="str">
        <f t="shared" ca="1" si="13"/>
        <v/>
      </c>
      <c r="F101" s="127" t="str">
        <f ca="1">OFFSET(prihlasky!$H$1,Y101,0)</f>
        <v/>
      </c>
      <c r="G101" s="127" t="str">
        <f ca="1">IF(OFFSET(prihlasky!$B$1,Y101,0)="","",(OFFSET(prihlasky!$B$1,Y101,0)))</f>
        <v/>
      </c>
      <c r="H101" s="127">
        <f ca="1">OFFSET(prihlasky!$I$1,Y101,0)</f>
        <v>0</v>
      </c>
      <c r="I101" s="127">
        <f ca="1">OFFSET(prihlasky!$A$1,Y101,0)</f>
        <v>0</v>
      </c>
      <c r="J101" s="126"/>
      <c r="K101" s="159">
        <f t="shared" ca="1" si="14"/>
        <v>0</v>
      </c>
      <c r="L101" s="138"/>
      <c r="M101" s="135"/>
      <c r="N101" s="164">
        <f ca="1">OFFSET('TempO-1'!$K$1,$P101-1,0)</f>
        <v>0</v>
      </c>
      <c r="O101" s="163"/>
      <c r="P101" s="163">
        <f>IF(N$7=0,1,MATCH($Y101,'TempO-1'!$CB$1:$CB$128,0))</f>
        <v>101</v>
      </c>
      <c r="Q101" s="134" t="str">
        <f ca="1">IF(N101=0,"",OFFSET('TempO-1'!$B$1,$P101-1,0))</f>
        <v/>
      </c>
      <c r="R101" s="135"/>
      <c r="S101" s="164">
        <f ca="1">OFFSET('TempO-2'!$K$1,$U101-1,0)</f>
        <v>0</v>
      </c>
      <c r="T101" s="163"/>
      <c r="U101" s="163">
        <f>IF(S$7=0,1,MATCH($Y101,'TempO-2'!$CB$1:$CB$128,0))</f>
        <v>1</v>
      </c>
      <c r="V101" s="134" t="str">
        <f ca="1">IF(S101=0,"",OFFSET('TempO-2'!$B$1,$U101-1,0))</f>
        <v/>
      </c>
      <c r="W101" s="136"/>
      <c r="Y101" s="39">
        <v>93</v>
      </c>
      <c r="Z101" s="168">
        <f t="shared" ca="1" si="15"/>
        <v>20000</v>
      </c>
      <c r="AA101" s="74">
        <f t="shared" ca="1" si="16"/>
        <v>20000</v>
      </c>
      <c r="AB101" s="74">
        <f t="shared" ca="1" si="16"/>
        <v>20000</v>
      </c>
      <c r="AC101" s="74">
        <f t="shared" ca="1" si="16"/>
        <v>20000</v>
      </c>
    </row>
    <row r="102" spans="2:29" ht="12" customHeight="1" x14ac:dyDescent="0.2">
      <c r="B102" s="126">
        <f t="shared" ca="1" si="10"/>
        <v>1</v>
      </c>
      <c r="C102" s="126" t="str">
        <f t="shared" ca="1" si="11"/>
        <v/>
      </c>
      <c r="D102" s="126" t="str">
        <f t="shared" ca="1" si="12"/>
        <v/>
      </c>
      <c r="E102" s="126" t="str">
        <f t="shared" ca="1" si="13"/>
        <v/>
      </c>
      <c r="F102" s="127" t="str">
        <f ca="1">OFFSET(prihlasky!$H$1,Y102,0)</f>
        <v/>
      </c>
      <c r="G102" s="127" t="str">
        <f ca="1">IF(OFFSET(prihlasky!$B$1,Y102,0)="","",(OFFSET(prihlasky!$B$1,Y102,0)))</f>
        <v/>
      </c>
      <c r="H102" s="127">
        <f ca="1">OFFSET(prihlasky!$I$1,Y102,0)</f>
        <v>0</v>
      </c>
      <c r="I102" s="127">
        <f ca="1">OFFSET(prihlasky!$A$1,Y102,0)</f>
        <v>0</v>
      </c>
      <c r="J102" s="126"/>
      <c r="K102" s="159">
        <f t="shared" ca="1" si="14"/>
        <v>0</v>
      </c>
      <c r="L102" s="138"/>
      <c r="M102" s="135"/>
      <c r="N102" s="164">
        <f ca="1">OFFSET('TempO-1'!$K$1,$P102-1,0)</f>
        <v>0</v>
      </c>
      <c r="O102" s="163"/>
      <c r="P102" s="163">
        <f>IF(N$7=0,1,MATCH($Y102,'TempO-1'!$CB$1:$CB$128,0))</f>
        <v>102</v>
      </c>
      <c r="Q102" s="134" t="str">
        <f ca="1">IF(N102=0,"",OFFSET('TempO-1'!$B$1,$P102-1,0))</f>
        <v/>
      </c>
      <c r="R102" s="135"/>
      <c r="S102" s="164">
        <f ca="1">OFFSET('TempO-2'!$K$1,$U102-1,0)</f>
        <v>0</v>
      </c>
      <c r="T102" s="163"/>
      <c r="U102" s="163">
        <f>IF(S$7=0,1,MATCH($Y102,'TempO-2'!$CB$1:$CB$128,0))</f>
        <v>1</v>
      </c>
      <c r="V102" s="134" t="str">
        <f ca="1">IF(S102=0,"",OFFSET('TempO-2'!$B$1,$U102-1,0))</f>
        <v/>
      </c>
      <c r="W102" s="136"/>
      <c r="Y102" s="39">
        <v>94</v>
      </c>
      <c r="Z102" s="168">
        <f t="shared" ca="1" si="15"/>
        <v>20000</v>
      </c>
      <c r="AA102" s="74">
        <f t="shared" ca="1" si="16"/>
        <v>20000</v>
      </c>
      <c r="AB102" s="74">
        <f t="shared" ca="1" si="16"/>
        <v>20000</v>
      </c>
      <c r="AC102" s="74">
        <f t="shared" ca="1" si="16"/>
        <v>20000</v>
      </c>
    </row>
    <row r="103" spans="2:29" ht="12" customHeight="1" x14ac:dyDescent="0.2">
      <c r="B103" s="126">
        <f t="shared" ca="1" si="10"/>
        <v>1</v>
      </c>
      <c r="C103" s="126" t="str">
        <f t="shared" ca="1" si="11"/>
        <v/>
      </c>
      <c r="D103" s="126" t="str">
        <f t="shared" ca="1" si="12"/>
        <v/>
      </c>
      <c r="E103" s="126" t="str">
        <f t="shared" ca="1" si="13"/>
        <v/>
      </c>
      <c r="F103" s="127" t="str">
        <f ca="1">OFFSET(prihlasky!$H$1,Y103,0)</f>
        <v/>
      </c>
      <c r="G103" s="127" t="str">
        <f ca="1">IF(OFFSET(prihlasky!$B$1,Y103,0)="","",(OFFSET(prihlasky!$B$1,Y103,0)))</f>
        <v/>
      </c>
      <c r="H103" s="127">
        <f ca="1">OFFSET(prihlasky!$I$1,Y103,0)</f>
        <v>0</v>
      </c>
      <c r="I103" s="127">
        <f ca="1">OFFSET(prihlasky!$A$1,Y103,0)</f>
        <v>0</v>
      </c>
      <c r="J103" s="126"/>
      <c r="K103" s="159">
        <f t="shared" ca="1" si="14"/>
        <v>0</v>
      </c>
      <c r="L103" s="138"/>
      <c r="M103" s="135"/>
      <c r="N103" s="164">
        <f ca="1">OFFSET('TempO-1'!$K$1,$P103-1,0)</f>
        <v>0</v>
      </c>
      <c r="O103" s="163"/>
      <c r="P103" s="163">
        <f>IF(N$7=0,1,MATCH($Y103,'TempO-1'!$CB$1:$CB$128,0))</f>
        <v>103</v>
      </c>
      <c r="Q103" s="134" t="str">
        <f ca="1">IF(N103=0,"",OFFSET('TempO-1'!$B$1,$P103-1,0))</f>
        <v/>
      </c>
      <c r="R103" s="135"/>
      <c r="S103" s="164">
        <f ca="1">OFFSET('TempO-2'!$K$1,$U103-1,0)</f>
        <v>0</v>
      </c>
      <c r="T103" s="163"/>
      <c r="U103" s="163">
        <f>IF(S$7=0,1,MATCH($Y103,'TempO-2'!$CB$1:$CB$128,0))</f>
        <v>1</v>
      </c>
      <c r="V103" s="134" t="str">
        <f ca="1">IF(S103=0,"",OFFSET('TempO-2'!$B$1,$U103-1,0))</f>
        <v/>
      </c>
      <c r="W103" s="136"/>
      <c r="Y103" s="39">
        <v>95</v>
      </c>
      <c r="Z103" s="168">
        <f t="shared" ca="1" si="15"/>
        <v>20000</v>
      </c>
      <c r="AA103" s="74">
        <f t="shared" ca="1" si="16"/>
        <v>20000</v>
      </c>
      <c r="AB103" s="74">
        <f t="shared" ca="1" si="16"/>
        <v>20000</v>
      </c>
      <c r="AC103" s="74">
        <f t="shared" ca="1" si="16"/>
        <v>20000</v>
      </c>
    </row>
    <row r="104" spans="2:29" ht="12" customHeight="1" x14ac:dyDescent="0.2">
      <c r="B104" s="126">
        <f t="shared" ca="1" si="10"/>
        <v>1</v>
      </c>
      <c r="C104" s="126" t="str">
        <f t="shared" ca="1" si="11"/>
        <v/>
      </c>
      <c r="D104" s="126" t="str">
        <f t="shared" ca="1" si="12"/>
        <v/>
      </c>
      <c r="E104" s="126" t="str">
        <f t="shared" ca="1" si="13"/>
        <v/>
      </c>
      <c r="F104" s="127" t="str">
        <f ca="1">OFFSET(prihlasky!$H$1,Y104,0)</f>
        <v/>
      </c>
      <c r="G104" s="127" t="str">
        <f ca="1">IF(OFFSET(prihlasky!$B$1,Y104,0)="","",(OFFSET(prihlasky!$B$1,Y104,0)))</f>
        <v/>
      </c>
      <c r="H104" s="127">
        <f ca="1">OFFSET(prihlasky!$I$1,Y104,0)</f>
        <v>0</v>
      </c>
      <c r="I104" s="127">
        <f ca="1">OFFSET(prihlasky!$A$1,Y104,0)</f>
        <v>0</v>
      </c>
      <c r="J104" s="126"/>
      <c r="K104" s="159">
        <f t="shared" ca="1" si="14"/>
        <v>0</v>
      </c>
      <c r="L104" s="138"/>
      <c r="M104" s="135"/>
      <c r="N104" s="164">
        <f ca="1">OFFSET('TempO-1'!$K$1,$P104-1,0)</f>
        <v>0</v>
      </c>
      <c r="O104" s="163"/>
      <c r="P104" s="163">
        <f>IF(N$7=0,1,MATCH($Y104,'TempO-1'!$CB$1:$CB$128,0))</f>
        <v>104</v>
      </c>
      <c r="Q104" s="134" t="str">
        <f ca="1">IF(N104=0,"",OFFSET('TempO-1'!$B$1,$P104-1,0))</f>
        <v/>
      </c>
      <c r="R104" s="135"/>
      <c r="S104" s="164">
        <f ca="1">OFFSET('TempO-2'!$K$1,$U104-1,0)</f>
        <v>0</v>
      </c>
      <c r="T104" s="163"/>
      <c r="U104" s="163">
        <f>IF(S$7=0,1,MATCH($Y104,'TempO-2'!$CB$1:$CB$128,0))</f>
        <v>1</v>
      </c>
      <c r="V104" s="134" t="str">
        <f ca="1">IF(S104=0,"",OFFSET('TempO-2'!$B$1,$U104-1,0))</f>
        <v/>
      </c>
      <c r="W104" s="136"/>
      <c r="Y104" s="39">
        <v>96</v>
      </c>
      <c r="Z104" s="168">
        <f t="shared" ca="1" si="15"/>
        <v>20000</v>
      </c>
      <c r="AA104" s="74">
        <f t="shared" ca="1" si="16"/>
        <v>20000</v>
      </c>
      <c r="AB104" s="74">
        <f t="shared" ca="1" si="16"/>
        <v>20000</v>
      </c>
      <c r="AC104" s="74">
        <f t="shared" ca="1" si="16"/>
        <v>20000</v>
      </c>
    </row>
    <row r="105" spans="2:29" ht="12" customHeight="1" x14ac:dyDescent="0.2">
      <c r="B105" s="126">
        <f t="shared" ca="1" si="10"/>
        <v>1</v>
      </c>
      <c r="C105" s="126" t="str">
        <f t="shared" ca="1" si="11"/>
        <v/>
      </c>
      <c r="D105" s="126" t="str">
        <f t="shared" ca="1" si="12"/>
        <v/>
      </c>
      <c r="E105" s="126" t="str">
        <f t="shared" ca="1" si="13"/>
        <v/>
      </c>
      <c r="F105" s="127" t="str">
        <f ca="1">OFFSET(prihlasky!$H$1,Y105,0)</f>
        <v/>
      </c>
      <c r="G105" s="127" t="str">
        <f ca="1">IF(OFFSET(prihlasky!$B$1,Y105,0)="","",(OFFSET(prihlasky!$B$1,Y105,0)))</f>
        <v/>
      </c>
      <c r="H105" s="127">
        <f ca="1">OFFSET(prihlasky!$I$1,Y105,0)</f>
        <v>0</v>
      </c>
      <c r="I105" s="127">
        <f ca="1">OFFSET(prihlasky!$A$1,Y105,0)</f>
        <v>0</v>
      </c>
      <c r="J105" s="126"/>
      <c r="K105" s="159">
        <f t="shared" ca="1" si="14"/>
        <v>0</v>
      </c>
      <c r="L105" s="138"/>
      <c r="M105" s="135"/>
      <c r="N105" s="164">
        <f ca="1">OFFSET('TempO-1'!$K$1,$P105-1,0)</f>
        <v>0</v>
      </c>
      <c r="O105" s="163"/>
      <c r="P105" s="163">
        <f>IF(N$7=0,1,MATCH($Y105,'TempO-1'!$CB$1:$CB$128,0))</f>
        <v>105</v>
      </c>
      <c r="Q105" s="134" t="str">
        <f ca="1">IF(N105=0,"",OFFSET('TempO-1'!$B$1,$P105-1,0))</f>
        <v/>
      </c>
      <c r="R105" s="135"/>
      <c r="S105" s="164">
        <f ca="1">OFFSET('TempO-2'!$K$1,$U105-1,0)</f>
        <v>0</v>
      </c>
      <c r="T105" s="163"/>
      <c r="U105" s="163">
        <f>IF(S$7=0,1,MATCH($Y105,'TempO-2'!$CB$1:$CB$128,0))</f>
        <v>1</v>
      </c>
      <c r="V105" s="134" t="str">
        <f ca="1">IF(S105=0,"",OFFSET('TempO-2'!$B$1,$U105-1,0))</f>
        <v/>
      </c>
      <c r="W105" s="136"/>
      <c r="Y105" s="39">
        <v>97</v>
      </c>
      <c r="Z105" s="168">
        <f t="shared" ca="1" si="15"/>
        <v>20000</v>
      </c>
      <c r="AA105" s="74">
        <f t="shared" ca="1" si="16"/>
        <v>20000</v>
      </c>
      <c r="AB105" s="74">
        <f t="shared" ca="1" si="16"/>
        <v>20000</v>
      </c>
      <c r="AC105" s="74">
        <f t="shared" ca="1" si="16"/>
        <v>20000</v>
      </c>
    </row>
    <row r="106" spans="2:29" ht="12" customHeight="1" x14ac:dyDescent="0.2">
      <c r="B106" s="126">
        <f t="shared" ca="1" si="10"/>
        <v>1</v>
      </c>
      <c r="C106" s="126" t="str">
        <f t="shared" ca="1" si="11"/>
        <v/>
      </c>
      <c r="D106" s="126" t="str">
        <f t="shared" ca="1" si="12"/>
        <v/>
      </c>
      <c r="E106" s="126" t="str">
        <f t="shared" ca="1" si="13"/>
        <v/>
      </c>
      <c r="F106" s="127" t="str">
        <f ca="1">OFFSET(prihlasky!$H$1,Y106,0)</f>
        <v/>
      </c>
      <c r="G106" s="127" t="str">
        <f ca="1">IF(OFFSET(prihlasky!$B$1,Y106,0)="","",(OFFSET(prihlasky!$B$1,Y106,0)))</f>
        <v/>
      </c>
      <c r="H106" s="127">
        <f ca="1">OFFSET(prihlasky!$I$1,Y106,0)</f>
        <v>0</v>
      </c>
      <c r="I106" s="127">
        <f ca="1">OFFSET(prihlasky!$A$1,Y106,0)</f>
        <v>0</v>
      </c>
      <c r="J106" s="126"/>
      <c r="K106" s="159">
        <f t="shared" ca="1" si="14"/>
        <v>0</v>
      </c>
      <c r="L106" s="138"/>
      <c r="M106" s="135"/>
      <c r="N106" s="164">
        <f ca="1">OFFSET('TempO-1'!$K$1,$P106-1,0)</f>
        <v>0</v>
      </c>
      <c r="O106" s="163"/>
      <c r="P106" s="163">
        <f>IF(N$7=0,1,MATCH($Y106,'TempO-1'!$CB$1:$CB$128,0))</f>
        <v>106</v>
      </c>
      <c r="Q106" s="134" t="str">
        <f ca="1">IF(N106=0,"",OFFSET('TempO-1'!$B$1,$P106-1,0))</f>
        <v/>
      </c>
      <c r="R106" s="135"/>
      <c r="S106" s="164">
        <f ca="1">OFFSET('TempO-2'!$K$1,$U106-1,0)</f>
        <v>0</v>
      </c>
      <c r="T106" s="163"/>
      <c r="U106" s="163">
        <f>IF(S$7=0,1,MATCH($Y106,'TempO-2'!$CB$1:$CB$128,0))</f>
        <v>1</v>
      </c>
      <c r="V106" s="134" t="str">
        <f ca="1">IF(S106=0,"",OFFSET('TempO-2'!$B$1,$U106-1,0))</f>
        <v/>
      </c>
      <c r="W106" s="136"/>
      <c r="Y106" s="39">
        <v>98</v>
      </c>
      <c r="Z106" s="168">
        <f t="shared" ca="1" si="15"/>
        <v>20000</v>
      </c>
      <c r="AA106" s="74">
        <f t="shared" ca="1" si="16"/>
        <v>20000</v>
      </c>
      <c r="AB106" s="74">
        <f t="shared" ca="1" si="16"/>
        <v>20000</v>
      </c>
      <c r="AC106" s="74">
        <f t="shared" ca="1" si="16"/>
        <v>20000</v>
      </c>
    </row>
    <row r="107" spans="2:29" ht="12" customHeight="1" x14ac:dyDescent="0.2">
      <c r="B107" s="126">
        <f t="shared" ca="1" si="10"/>
        <v>1</v>
      </c>
      <c r="C107" s="126" t="str">
        <f t="shared" ca="1" si="11"/>
        <v/>
      </c>
      <c r="D107" s="126" t="str">
        <f t="shared" ca="1" si="12"/>
        <v/>
      </c>
      <c r="E107" s="126" t="str">
        <f t="shared" ca="1" si="13"/>
        <v/>
      </c>
      <c r="F107" s="127" t="str">
        <f ca="1">OFFSET(prihlasky!$H$1,Y107,0)</f>
        <v/>
      </c>
      <c r="G107" s="127" t="str">
        <f ca="1">IF(OFFSET(prihlasky!$B$1,Y107,0)="","",(OFFSET(prihlasky!$B$1,Y107,0)))</f>
        <v/>
      </c>
      <c r="H107" s="127">
        <f ca="1">OFFSET(prihlasky!$I$1,Y107,0)</f>
        <v>0</v>
      </c>
      <c r="I107" s="127">
        <f ca="1">OFFSET(prihlasky!$A$1,Y107,0)</f>
        <v>0</v>
      </c>
      <c r="J107" s="126"/>
      <c r="K107" s="159">
        <f t="shared" ca="1" si="14"/>
        <v>0</v>
      </c>
      <c r="L107" s="138"/>
      <c r="M107" s="135"/>
      <c r="N107" s="164">
        <f ca="1">OFFSET('TempO-1'!$K$1,$P107-1,0)</f>
        <v>0</v>
      </c>
      <c r="O107" s="163"/>
      <c r="P107" s="163">
        <f>IF(N$7=0,1,MATCH($Y107,'TempO-1'!$CB$1:$CB$128,0))</f>
        <v>107</v>
      </c>
      <c r="Q107" s="134" t="str">
        <f ca="1">IF(N107=0,"",OFFSET('TempO-1'!$B$1,$P107-1,0))</f>
        <v/>
      </c>
      <c r="R107" s="135"/>
      <c r="S107" s="164">
        <f ca="1">OFFSET('TempO-2'!$K$1,$U107-1,0)</f>
        <v>0</v>
      </c>
      <c r="T107" s="163"/>
      <c r="U107" s="163">
        <f>IF(S$7=0,1,MATCH($Y107,'TempO-2'!$CB$1:$CB$128,0))</f>
        <v>1</v>
      </c>
      <c r="V107" s="134" t="str">
        <f ca="1">IF(S107=0,"",OFFSET('TempO-2'!$B$1,$U107-1,0))</f>
        <v/>
      </c>
      <c r="W107" s="136"/>
      <c r="Y107" s="39">
        <v>99</v>
      </c>
      <c r="Z107" s="168">
        <f t="shared" ca="1" si="15"/>
        <v>20000</v>
      </c>
      <c r="AA107" s="74">
        <f t="shared" ca="1" si="16"/>
        <v>20000</v>
      </c>
      <c r="AB107" s="74">
        <f t="shared" ca="1" si="16"/>
        <v>20000</v>
      </c>
      <c r="AC107" s="74">
        <f t="shared" ca="1" si="16"/>
        <v>20000</v>
      </c>
    </row>
    <row r="108" spans="2:29" ht="12" customHeight="1" x14ac:dyDescent="0.2">
      <c r="B108" s="126">
        <f t="shared" ca="1" si="10"/>
        <v>1</v>
      </c>
      <c r="C108" s="126" t="str">
        <f t="shared" ca="1" si="11"/>
        <v/>
      </c>
      <c r="D108" s="126" t="str">
        <f t="shared" ca="1" si="12"/>
        <v/>
      </c>
      <c r="E108" s="126" t="str">
        <f t="shared" ca="1" si="13"/>
        <v/>
      </c>
      <c r="F108" s="127" t="str">
        <f ca="1">OFFSET(prihlasky!$H$1,Y108,0)</f>
        <v/>
      </c>
      <c r="G108" s="127" t="str">
        <f ca="1">IF(OFFSET(prihlasky!$B$1,Y108,0)="","",(OFFSET(prihlasky!$B$1,Y108,0)))</f>
        <v/>
      </c>
      <c r="H108" s="127">
        <f ca="1">OFFSET(prihlasky!$I$1,Y108,0)</f>
        <v>0</v>
      </c>
      <c r="I108" s="127">
        <f ca="1">OFFSET(prihlasky!$A$1,Y108,0)</f>
        <v>0</v>
      </c>
      <c r="J108" s="126"/>
      <c r="K108" s="159">
        <f t="shared" ca="1" si="14"/>
        <v>0</v>
      </c>
      <c r="L108" s="138"/>
      <c r="M108" s="135"/>
      <c r="N108" s="164">
        <f ca="1">OFFSET('TempO-1'!$K$1,$P108-1,0)</f>
        <v>0</v>
      </c>
      <c r="O108" s="163"/>
      <c r="P108" s="163">
        <f>IF(N$7=0,1,MATCH($Y108,'TempO-1'!$CB$1:$CB$128,0))</f>
        <v>108</v>
      </c>
      <c r="Q108" s="134" t="str">
        <f ca="1">IF(N108=0,"",OFFSET('TempO-1'!$B$1,$P108-1,0))</f>
        <v/>
      </c>
      <c r="R108" s="135"/>
      <c r="S108" s="164">
        <f ca="1">OFFSET('TempO-2'!$K$1,$U108-1,0)</f>
        <v>0</v>
      </c>
      <c r="T108" s="163"/>
      <c r="U108" s="163">
        <f>IF(S$7=0,1,MATCH($Y108,'TempO-2'!$CB$1:$CB$128,0))</f>
        <v>1</v>
      </c>
      <c r="V108" s="134" t="str">
        <f ca="1">IF(S108=0,"",OFFSET('TempO-2'!$B$1,$U108-1,0))</f>
        <v/>
      </c>
      <c r="W108" s="136"/>
      <c r="Y108" s="39">
        <v>100</v>
      </c>
      <c r="Z108" s="168">
        <f t="shared" ca="1" si="15"/>
        <v>20000</v>
      </c>
      <c r="AA108" s="74">
        <f t="shared" ca="1" si="16"/>
        <v>20000</v>
      </c>
      <c r="AB108" s="74">
        <f t="shared" ca="1" si="16"/>
        <v>20000</v>
      </c>
      <c r="AC108" s="74">
        <f t="shared" ca="1" si="16"/>
        <v>20000</v>
      </c>
    </row>
    <row r="109" spans="2:29" ht="12" customHeight="1" x14ac:dyDescent="0.2">
      <c r="B109" s="126">
        <f t="shared" ca="1" si="10"/>
        <v>1</v>
      </c>
      <c r="C109" s="126" t="str">
        <f t="shared" ca="1" si="11"/>
        <v/>
      </c>
      <c r="D109" s="126" t="str">
        <f t="shared" ca="1" si="12"/>
        <v/>
      </c>
      <c r="E109" s="126" t="str">
        <f t="shared" ca="1" si="13"/>
        <v/>
      </c>
      <c r="F109" s="127" t="str">
        <f ca="1">OFFSET(prihlasky!$H$1,Y109,0)</f>
        <v/>
      </c>
      <c r="G109" s="127" t="str">
        <f ca="1">IF(OFFSET(prihlasky!$B$1,Y109,0)="","",(OFFSET(prihlasky!$B$1,Y109,0)))</f>
        <v/>
      </c>
      <c r="H109" s="127">
        <f ca="1">OFFSET(prihlasky!$I$1,Y109,0)</f>
        <v>0</v>
      </c>
      <c r="I109" s="127">
        <f ca="1">OFFSET(prihlasky!$A$1,Y109,0)</f>
        <v>0</v>
      </c>
      <c r="J109" s="126"/>
      <c r="K109" s="159">
        <f t="shared" ca="1" si="14"/>
        <v>0</v>
      </c>
      <c r="L109" s="138"/>
      <c r="M109" s="135"/>
      <c r="N109" s="164">
        <f ca="1">OFFSET('TempO-1'!$K$1,$P109-1,0)</f>
        <v>0</v>
      </c>
      <c r="O109" s="163"/>
      <c r="P109" s="163">
        <f>IF(N$7=0,1,MATCH($Y109,'TempO-1'!$CB$1:$CB$128,0))</f>
        <v>109</v>
      </c>
      <c r="Q109" s="134" t="str">
        <f ca="1">IF(N109=0,"",OFFSET('TempO-1'!$B$1,$P109-1,0))</f>
        <v/>
      </c>
      <c r="R109" s="135"/>
      <c r="S109" s="164">
        <f ca="1">OFFSET('TempO-2'!$K$1,$U109-1,0)</f>
        <v>0</v>
      </c>
      <c r="T109" s="163"/>
      <c r="U109" s="163">
        <f>IF(S$7=0,1,MATCH($Y109,'TempO-2'!$CB$1:$CB$128,0))</f>
        <v>1</v>
      </c>
      <c r="V109" s="134" t="str">
        <f ca="1">IF(S109=0,"",OFFSET('TempO-2'!$B$1,$U109-1,0))</f>
        <v/>
      </c>
      <c r="W109" s="136"/>
      <c r="Y109" s="39">
        <v>101</v>
      </c>
      <c r="Z109" s="168">
        <f t="shared" ca="1" si="15"/>
        <v>20000</v>
      </c>
      <c r="AA109" s="74">
        <f t="shared" ref="AA109:AC128" ca="1" si="17">IF($H109=AA$8,$Z109,20000)</f>
        <v>20000</v>
      </c>
      <c r="AB109" s="74">
        <f t="shared" ca="1" si="17"/>
        <v>20000</v>
      </c>
      <c r="AC109" s="74">
        <f t="shared" ca="1" si="17"/>
        <v>20000</v>
      </c>
    </row>
    <row r="110" spans="2:29" ht="12" customHeight="1" x14ac:dyDescent="0.2">
      <c r="B110" s="126">
        <f t="shared" ca="1" si="10"/>
        <v>1</v>
      </c>
      <c r="C110" s="126" t="str">
        <f t="shared" ca="1" si="11"/>
        <v/>
      </c>
      <c r="D110" s="126" t="str">
        <f t="shared" ca="1" si="12"/>
        <v/>
      </c>
      <c r="E110" s="126" t="str">
        <f t="shared" ca="1" si="13"/>
        <v/>
      </c>
      <c r="F110" s="127" t="str">
        <f ca="1">OFFSET(prihlasky!$H$1,Y110,0)</f>
        <v/>
      </c>
      <c r="G110" s="127" t="str">
        <f ca="1">IF(OFFSET(prihlasky!$B$1,Y110,0)="","",(OFFSET(prihlasky!$B$1,Y110,0)))</f>
        <v/>
      </c>
      <c r="H110" s="127">
        <f ca="1">OFFSET(prihlasky!$I$1,Y110,0)</f>
        <v>0</v>
      </c>
      <c r="I110" s="127">
        <f ca="1">OFFSET(prihlasky!$A$1,Y110,0)</f>
        <v>0</v>
      </c>
      <c r="J110" s="126"/>
      <c r="K110" s="159">
        <f t="shared" ca="1" si="14"/>
        <v>0</v>
      </c>
      <c r="L110" s="138"/>
      <c r="M110" s="135"/>
      <c r="N110" s="164">
        <f ca="1">OFFSET('TempO-1'!$K$1,$P110-1,0)</f>
        <v>0</v>
      </c>
      <c r="O110" s="163"/>
      <c r="P110" s="163">
        <f>IF(N$7=0,1,MATCH($Y110,'TempO-1'!$CB$1:$CB$128,0))</f>
        <v>110</v>
      </c>
      <c r="Q110" s="134" t="str">
        <f ca="1">IF(N110=0,"",OFFSET('TempO-1'!$B$1,$P110-1,0))</f>
        <v/>
      </c>
      <c r="R110" s="135"/>
      <c r="S110" s="164">
        <f ca="1">OFFSET('TempO-2'!$K$1,$U110-1,0)</f>
        <v>0</v>
      </c>
      <c r="T110" s="163"/>
      <c r="U110" s="163">
        <f>IF(S$7=0,1,MATCH($Y110,'TempO-2'!$CB$1:$CB$128,0))</f>
        <v>1</v>
      </c>
      <c r="V110" s="134" t="str">
        <f ca="1">IF(S110=0,"",OFFSET('TempO-2'!$B$1,$U110-1,0))</f>
        <v/>
      </c>
      <c r="W110" s="136"/>
      <c r="Y110" s="39">
        <v>102</v>
      </c>
      <c r="Z110" s="168">
        <f t="shared" ca="1" si="15"/>
        <v>20000</v>
      </c>
      <c r="AA110" s="74">
        <f t="shared" ca="1" si="17"/>
        <v>20000</v>
      </c>
      <c r="AB110" s="74">
        <f t="shared" ca="1" si="17"/>
        <v>20000</v>
      </c>
      <c r="AC110" s="74">
        <f t="shared" ca="1" si="17"/>
        <v>20000</v>
      </c>
    </row>
    <row r="111" spans="2:29" ht="12" customHeight="1" x14ac:dyDescent="0.2">
      <c r="B111" s="126">
        <f t="shared" ca="1" si="10"/>
        <v>1</v>
      </c>
      <c r="C111" s="126" t="str">
        <f t="shared" ca="1" si="11"/>
        <v/>
      </c>
      <c r="D111" s="126" t="str">
        <f t="shared" ca="1" si="12"/>
        <v/>
      </c>
      <c r="E111" s="126" t="str">
        <f t="shared" ca="1" si="13"/>
        <v/>
      </c>
      <c r="F111" s="127" t="str">
        <f ca="1">OFFSET(prihlasky!$H$1,Y111,0)</f>
        <v/>
      </c>
      <c r="G111" s="127" t="str">
        <f ca="1">IF(OFFSET(prihlasky!$B$1,Y111,0)="","",(OFFSET(prihlasky!$B$1,Y111,0)))</f>
        <v/>
      </c>
      <c r="H111" s="127">
        <f ca="1">OFFSET(prihlasky!$I$1,Y111,0)</f>
        <v>0</v>
      </c>
      <c r="I111" s="127">
        <f ca="1">OFFSET(prihlasky!$A$1,Y111,0)</f>
        <v>0</v>
      </c>
      <c r="J111" s="126"/>
      <c r="K111" s="159">
        <f t="shared" ca="1" si="14"/>
        <v>0</v>
      </c>
      <c r="L111" s="138"/>
      <c r="M111" s="135"/>
      <c r="N111" s="164">
        <f ca="1">OFFSET('TempO-1'!$K$1,$P111-1,0)</f>
        <v>0</v>
      </c>
      <c r="O111" s="163"/>
      <c r="P111" s="163">
        <f>IF(N$7=0,1,MATCH($Y111,'TempO-1'!$CB$1:$CB$128,0))</f>
        <v>111</v>
      </c>
      <c r="Q111" s="134" t="str">
        <f ca="1">IF(N111=0,"",OFFSET('TempO-1'!$B$1,$P111-1,0))</f>
        <v/>
      </c>
      <c r="R111" s="135"/>
      <c r="S111" s="164">
        <f ca="1">OFFSET('TempO-2'!$K$1,$U111-1,0)</f>
        <v>0</v>
      </c>
      <c r="T111" s="163"/>
      <c r="U111" s="163">
        <f>IF(S$7=0,1,MATCH($Y111,'TempO-2'!$CB$1:$CB$128,0))</f>
        <v>1</v>
      </c>
      <c r="V111" s="134" t="str">
        <f ca="1">IF(S111=0,"",OFFSET('TempO-2'!$B$1,$U111-1,0))</f>
        <v/>
      </c>
      <c r="W111" s="136"/>
      <c r="Y111" s="39">
        <v>103</v>
      </c>
      <c r="Z111" s="168">
        <f t="shared" ca="1" si="15"/>
        <v>20000</v>
      </c>
      <c r="AA111" s="74">
        <f t="shared" ca="1" si="17"/>
        <v>20000</v>
      </c>
      <c r="AB111" s="74">
        <f t="shared" ca="1" si="17"/>
        <v>20000</v>
      </c>
      <c r="AC111" s="74">
        <f t="shared" ca="1" si="17"/>
        <v>20000</v>
      </c>
    </row>
    <row r="112" spans="2:29" ht="12" customHeight="1" x14ac:dyDescent="0.2">
      <c r="B112" s="126">
        <f t="shared" ca="1" si="10"/>
        <v>1</v>
      </c>
      <c r="C112" s="126" t="str">
        <f t="shared" ca="1" si="11"/>
        <v/>
      </c>
      <c r="D112" s="126" t="str">
        <f t="shared" ca="1" si="12"/>
        <v/>
      </c>
      <c r="E112" s="126" t="str">
        <f t="shared" ca="1" si="13"/>
        <v/>
      </c>
      <c r="F112" s="127" t="str">
        <f ca="1">OFFSET(prihlasky!$H$1,Y112,0)</f>
        <v/>
      </c>
      <c r="G112" s="127" t="str">
        <f ca="1">IF(OFFSET(prihlasky!$B$1,Y112,0)="","",(OFFSET(prihlasky!$B$1,Y112,0)))</f>
        <v/>
      </c>
      <c r="H112" s="127">
        <f ca="1">OFFSET(prihlasky!$I$1,Y112,0)</f>
        <v>0</v>
      </c>
      <c r="I112" s="127">
        <f ca="1">OFFSET(prihlasky!$A$1,Y112,0)</f>
        <v>0</v>
      </c>
      <c r="J112" s="126"/>
      <c r="K112" s="159">
        <f t="shared" ca="1" si="14"/>
        <v>0</v>
      </c>
      <c r="L112" s="138"/>
      <c r="M112" s="135"/>
      <c r="N112" s="164">
        <f ca="1">OFFSET('TempO-1'!$K$1,$P112-1,0)</f>
        <v>0</v>
      </c>
      <c r="O112" s="163"/>
      <c r="P112" s="163">
        <f>IF(N$7=0,1,MATCH($Y112,'TempO-1'!$CB$1:$CB$128,0))</f>
        <v>112</v>
      </c>
      <c r="Q112" s="134" t="str">
        <f ca="1">IF(N112=0,"",OFFSET('TempO-1'!$B$1,$P112-1,0))</f>
        <v/>
      </c>
      <c r="R112" s="135"/>
      <c r="S112" s="164">
        <f ca="1">OFFSET('TempO-2'!$K$1,$U112-1,0)</f>
        <v>0</v>
      </c>
      <c r="T112" s="163"/>
      <c r="U112" s="163">
        <f>IF(S$7=0,1,MATCH($Y112,'TempO-2'!$CB$1:$CB$128,0))</f>
        <v>1</v>
      </c>
      <c r="V112" s="134" t="str">
        <f ca="1">IF(S112=0,"",OFFSET('TempO-2'!$B$1,$U112-1,0))</f>
        <v/>
      </c>
      <c r="W112" s="136"/>
      <c r="Y112" s="39">
        <v>104</v>
      </c>
      <c r="Z112" s="168">
        <f t="shared" ca="1" si="15"/>
        <v>20000</v>
      </c>
      <c r="AA112" s="74">
        <f t="shared" ca="1" si="17"/>
        <v>20000</v>
      </c>
      <c r="AB112" s="74">
        <f t="shared" ca="1" si="17"/>
        <v>20000</v>
      </c>
      <c r="AC112" s="74">
        <f t="shared" ca="1" si="17"/>
        <v>20000</v>
      </c>
    </row>
    <row r="113" spans="2:29" ht="12" customHeight="1" x14ac:dyDescent="0.2">
      <c r="B113" s="126">
        <f t="shared" ca="1" si="10"/>
        <v>1</v>
      </c>
      <c r="C113" s="126" t="str">
        <f t="shared" ca="1" si="11"/>
        <v/>
      </c>
      <c r="D113" s="126" t="str">
        <f t="shared" ca="1" si="12"/>
        <v/>
      </c>
      <c r="E113" s="126" t="str">
        <f t="shared" ca="1" si="13"/>
        <v/>
      </c>
      <c r="F113" s="127" t="str">
        <f ca="1">OFFSET(prihlasky!$H$1,Y113,0)</f>
        <v/>
      </c>
      <c r="G113" s="127" t="str">
        <f ca="1">IF(OFFSET(prihlasky!$B$1,Y113,0)="","",(OFFSET(prihlasky!$B$1,Y113,0)))</f>
        <v/>
      </c>
      <c r="H113" s="127">
        <f ca="1">OFFSET(prihlasky!$I$1,Y113,0)</f>
        <v>0</v>
      </c>
      <c r="I113" s="127">
        <f ca="1">OFFSET(prihlasky!$A$1,Y113,0)</f>
        <v>0</v>
      </c>
      <c r="J113" s="126"/>
      <c r="K113" s="159">
        <f t="shared" ca="1" si="14"/>
        <v>0</v>
      </c>
      <c r="L113" s="138"/>
      <c r="M113" s="135"/>
      <c r="N113" s="164">
        <f ca="1">OFFSET('TempO-1'!$K$1,$P113-1,0)</f>
        <v>0</v>
      </c>
      <c r="O113" s="163"/>
      <c r="P113" s="163">
        <f>IF(N$7=0,1,MATCH($Y113,'TempO-1'!$CB$1:$CB$128,0))</f>
        <v>113</v>
      </c>
      <c r="Q113" s="134" t="str">
        <f ca="1">IF(N113=0,"",OFFSET('TempO-1'!$B$1,$P113-1,0))</f>
        <v/>
      </c>
      <c r="R113" s="135"/>
      <c r="S113" s="164">
        <f ca="1">OFFSET('TempO-2'!$K$1,$U113-1,0)</f>
        <v>0</v>
      </c>
      <c r="T113" s="163"/>
      <c r="U113" s="163">
        <f>IF(S$7=0,1,MATCH($Y113,'TempO-2'!$CB$1:$CB$128,0))</f>
        <v>1</v>
      </c>
      <c r="V113" s="134" t="str">
        <f ca="1">IF(S113=0,"",OFFSET('TempO-2'!$B$1,$U113-1,0))</f>
        <v/>
      </c>
      <c r="W113" s="136"/>
      <c r="Y113" s="39">
        <v>105</v>
      </c>
      <c r="Z113" s="168">
        <f t="shared" ca="1" si="15"/>
        <v>20000</v>
      </c>
      <c r="AA113" s="74">
        <f t="shared" ca="1" si="17"/>
        <v>20000</v>
      </c>
      <c r="AB113" s="74">
        <f t="shared" ca="1" si="17"/>
        <v>20000</v>
      </c>
      <c r="AC113" s="74">
        <f t="shared" ca="1" si="17"/>
        <v>20000</v>
      </c>
    </row>
    <row r="114" spans="2:29" ht="12" customHeight="1" x14ac:dyDescent="0.2">
      <c r="B114" s="126">
        <f t="shared" ca="1" si="10"/>
        <v>1</v>
      </c>
      <c r="C114" s="126" t="str">
        <f t="shared" ca="1" si="11"/>
        <v/>
      </c>
      <c r="D114" s="126" t="str">
        <f t="shared" ca="1" si="12"/>
        <v/>
      </c>
      <c r="E114" s="126" t="str">
        <f t="shared" ca="1" si="13"/>
        <v/>
      </c>
      <c r="F114" s="127" t="str">
        <f ca="1">OFFSET(prihlasky!$H$1,Y114,0)</f>
        <v/>
      </c>
      <c r="G114" s="127" t="str">
        <f ca="1">IF(OFFSET(prihlasky!$B$1,Y114,0)="","",(OFFSET(prihlasky!$B$1,Y114,0)))</f>
        <v/>
      </c>
      <c r="H114" s="127">
        <f ca="1">OFFSET(prihlasky!$I$1,Y114,0)</f>
        <v>0</v>
      </c>
      <c r="I114" s="127">
        <f ca="1">OFFSET(prihlasky!$A$1,Y114,0)</f>
        <v>0</v>
      </c>
      <c r="J114" s="126"/>
      <c r="K114" s="159">
        <f t="shared" ca="1" si="14"/>
        <v>0</v>
      </c>
      <c r="L114" s="138"/>
      <c r="M114" s="135"/>
      <c r="N114" s="164">
        <f ca="1">OFFSET('TempO-1'!$K$1,$P114-1,0)</f>
        <v>0</v>
      </c>
      <c r="O114" s="163"/>
      <c r="P114" s="163">
        <f>IF(N$7=0,1,MATCH($Y114,'TempO-1'!$CB$1:$CB$128,0))</f>
        <v>114</v>
      </c>
      <c r="Q114" s="134" t="str">
        <f ca="1">IF(N114=0,"",OFFSET('TempO-1'!$B$1,$P114-1,0))</f>
        <v/>
      </c>
      <c r="R114" s="135"/>
      <c r="S114" s="164">
        <f ca="1">OFFSET('TempO-2'!$K$1,$U114-1,0)</f>
        <v>0</v>
      </c>
      <c r="T114" s="163"/>
      <c r="U114" s="163">
        <f>IF(S$7=0,1,MATCH($Y114,'TempO-2'!$CB$1:$CB$128,0))</f>
        <v>1</v>
      </c>
      <c r="V114" s="134" t="str">
        <f ca="1">IF(S114=0,"",OFFSET('TempO-2'!$B$1,$U114-1,0))</f>
        <v/>
      </c>
      <c r="W114" s="136"/>
      <c r="Y114" s="39">
        <v>106</v>
      </c>
      <c r="Z114" s="168">
        <f t="shared" ca="1" si="15"/>
        <v>20000</v>
      </c>
      <c r="AA114" s="74">
        <f t="shared" ca="1" si="17"/>
        <v>20000</v>
      </c>
      <c r="AB114" s="74">
        <f t="shared" ca="1" si="17"/>
        <v>20000</v>
      </c>
      <c r="AC114" s="74">
        <f t="shared" ca="1" si="17"/>
        <v>20000</v>
      </c>
    </row>
    <row r="115" spans="2:29" ht="12" customHeight="1" x14ac:dyDescent="0.2">
      <c r="B115" s="126">
        <f t="shared" ca="1" si="10"/>
        <v>1</v>
      </c>
      <c r="C115" s="126" t="str">
        <f t="shared" ca="1" si="11"/>
        <v/>
      </c>
      <c r="D115" s="126" t="str">
        <f t="shared" ca="1" si="12"/>
        <v/>
      </c>
      <c r="E115" s="126" t="str">
        <f t="shared" ca="1" si="13"/>
        <v/>
      </c>
      <c r="F115" s="127" t="str">
        <f ca="1">OFFSET(prihlasky!$H$1,Y115,0)</f>
        <v/>
      </c>
      <c r="G115" s="127" t="str">
        <f ca="1">IF(OFFSET(prihlasky!$B$1,Y115,0)="","",(OFFSET(prihlasky!$B$1,Y115,0)))</f>
        <v/>
      </c>
      <c r="H115" s="127">
        <f ca="1">OFFSET(prihlasky!$I$1,Y115,0)</f>
        <v>0</v>
      </c>
      <c r="I115" s="127">
        <f ca="1">OFFSET(prihlasky!$A$1,Y115,0)</f>
        <v>0</v>
      </c>
      <c r="J115" s="126"/>
      <c r="K115" s="159">
        <f t="shared" ca="1" si="14"/>
        <v>0</v>
      </c>
      <c r="L115" s="138"/>
      <c r="M115" s="135"/>
      <c r="N115" s="164">
        <f ca="1">OFFSET('TempO-1'!$K$1,$P115-1,0)</f>
        <v>0</v>
      </c>
      <c r="O115" s="163"/>
      <c r="P115" s="163">
        <f>IF(N$7=0,1,MATCH($Y115,'TempO-1'!$CB$1:$CB$128,0))</f>
        <v>115</v>
      </c>
      <c r="Q115" s="134" t="str">
        <f ca="1">IF(N115=0,"",OFFSET('TempO-1'!$B$1,$P115-1,0))</f>
        <v/>
      </c>
      <c r="R115" s="135"/>
      <c r="S115" s="164">
        <f ca="1">OFFSET('TempO-2'!$K$1,$U115-1,0)</f>
        <v>0</v>
      </c>
      <c r="T115" s="163"/>
      <c r="U115" s="163">
        <f>IF(S$7=0,1,MATCH($Y115,'TempO-2'!$CB$1:$CB$128,0))</f>
        <v>1</v>
      </c>
      <c r="V115" s="134" t="str">
        <f ca="1">IF(S115=0,"",OFFSET('TempO-2'!$B$1,$U115-1,0))</f>
        <v/>
      </c>
      <c r="W115" s="136"/>
      <c r="Y115" s="39">
        <v>107</v>
      </c>
      <c r="Z115" s="168">
        <f t="shared" ca="1" si="15"/>
        <v>20000</v>
      </c>
      <c r="AA115" s="74">
        <f t="shared" ca="1" si="17"/>
        <v>20000</v>
      </c>
      <c r="AB115" s="74">
        <f t="shared" ca="1" si="17"/>
        <v>20000</v>
      </c>
      <c r="AC115" s="74">
        <f t="shared" ca="1" si="17"/>
        <v>20000</v>
      </c>
    </row>
    <row r="116" spans="2:29" ht="12" customHeight="1" x14ac:dyDescent="0.2">
      <c r="B116" s="126">
        <f t="shared" ca="1" si="10"/>
        <v>1</v>
      </c>
      <c r="C116" s="126" t="str">
        <f t="shared" ca="1" si="11"/>
        <v/>
      </c>
      <c r="D116" s="126" t="str">
        <f t="shared" ca="1" si="12"/>
        <v/>
      </c>
      <c r="E116" s="126" t="str">
        <f t="shared" ca="1" si="13"/>
        <v/>
      </c>
      <c r="F116" s="127" t="str">
        <f ca="1">OFFSET(prihlasky!$H$1,Y116,0)</f>
        <v/>
      </c>
      <c r="G116" s="127" t="str">
        <f ca="1">IF(OFFSET(prihlasky!$B$1,Y116,0)="","",(OFFSET(prihlasky!$B$1,Y116,0)))</f>
        <v/>
      </c>
      <c r="H116" s="127">
        <f ca="1">OFFSET(prihlasky!$I$1,Y116,0)</f>
        <v>0</v>
      </c>
      <c r="I116" s="127">
        <f ca="1">OFFSET(prihlasky!$A$1,Y116,0)</f>
        <v>0</v>
      </c>
      <c r="J116" s="126"/>
      <c r="K116" s="159">
        <f t="shared" ca="1" si="14"/>
        <v>0</v>
      </c>
      <c r="L116" s="138"/>
      <c r="M116" s="135"/>
      <c r="N116" s="164">
        <f ca="1">OFFSET('TempO-1'!$K$1,$P116-1,0)</f>
        <v>0</v>
      </c>
      <c r="O116" s="163"/>
      <c r="P116" s="163">
        <f>IF(N$7=0,1,MATCH($Y116,'TempO-1'!$CB$1:$CB$128,0))</f>
        <v>116</v>
      </c>
      <c r="Q116" s="134" t="str">
        <f ca="1">IF(N116=0,"",OFFSET('TempO-1'!$B$1,$P116-1,0))</f>
        <v/>
      </c>
      <c r="R116" s="135"/>
      <c r="S116" s="164">
        <f ca="1">OFFSET('TempO-2'!$K$1,$U116-1,0)</f>
        <v>0</v>
      </c>
      <c r="T116" s="163"/>
      <c r="U116" s="163">
        <f>IF(S$7=0,1,MATCH($Y116,'TempO-2'!$CB$1:$CB$128,0))</f>
        <v>1</v>
      </c>
      <c r="V116" s="134" t="str">
        <f ca="1">IF(S116=0,"",OFFSET('TempO-2'!$B$1,$U116-1,0))</f>
        <v/>
      </c>
      <c r="W116" s="136"/>
      <c r="Y116" s="39">
        <v>108</v>
      </c>
      <c r="Z116" s="168">
        <f t="shared" ca="1" si="15"/>
        <v>20000</v>
      </c>
      <c r="AA116" s="74">
        <f t="shared" ca="1" si="17"/>
        <v>20000</v>
      </c>
      <c r="AB116" s="74">
        <f t="shared" ca="1" si="17"/>
        <v>20000</v>
      </c>
      <c r="AC116" s="74">
        <f t="shared" ca="1" si="17"/>
        <v>20000</v>
      </c>
    </row>
    <row r="117" spans="2:29" ht="12" customHeight="1" x14ac:dyDescent="0.2">
      <c r="B117" s="126">
        <f t="shared" ca="1" si="10"/>
        <v>1</v>
      </c>
      <c r="C117" s="126" t="str">
        <f t="shared" ca="1" si="11"/>
        <v/>
      </c>
      <c r="D117" s="126" t="str">
        <f t="shared" ca="1" si="12"/>
        <v/>
      </c>
      <c r="E117" s="126" t="str">
        <f t="shared" ca="1" si="13"/>
        <v/>
      </c>
      <c r="F117" s="127" t="str">
        <f ca="1">OFFSET(prihlasky!$H$1,Y117,0)</f>
        <v/>
      </c>
      <c r="G117" s="127" t="str">
        <f ca="1">IF(OFFSET(prihlasky!$B$1,Y117,0)="","",(OFFSET(prihlasky!$B$1,Y117,0)))</f>
        <v/>
      </c>
      <c r="H117" s="127">
        <f ca="1">OFFSET(prihlasky!$I$1,Y117,0)</f>
        <v>0</v>
      </c>
      <c r="I117" s="127">
        <f ca="1">OFFSET(prihlasky!$A$1,Y117,0)</f>
        <v>0</v>
      </c>
      <c r="J117" s="126"/>
      <c r="K117" s="159">
        <f t="shared" ca="1" si="14"/>
        <v>0</v>
      </c>
      <c r="L117" s="138"/>
      <c r="M117" s="135"/>
      <c r="N117" s="164">
        <f ca="1">OFFSET('TempO-1'!$K$1,$P117-1,0)</f>
        <v>0</v>
      </c>
      <c r="O117" s="163"/>
      <c r="P117" s="163">
        <f>IF(N$7=0,1,MATCH($Y117,'TempO-1'!$CB$1:$CB$128,0))</f>
        <v>117</v>
      </c>
      <c r="Q117" s="134" t="str">
        <f ca="1">IF(N117=0,"",OFFSET('TempO-1'!$B$1,$P117-1,0))</f>
        <v/>
      </c>
      <c r="R117" s="135"/>
      <c r="S117" s="164">
        <f ca="1">OFFSET('TempO-2'!$K$1,$U117-1,0)</f>
        <v>0</v>
      </c>
      <c r="T117" s="163"/>
      <c r="U117" s="163">
        <f>IF(S$7=0,1,MATCH($Y117,'TempO-2'!$CB$1:$CB$128,0))</f>
        <v>1</v>
      </c>
      <c r="V117" s="134" t="str">
        <f ca="1">IF(S117=0,"",OFFSET('TempO-2'!$B$1,$U117-1,0))</f>
        <v/>
      </c>
      <c r="W117" s="136"/>
      <c r="Y117" s="39">
        <v>109</v>
      </c>
      <c r="Z117" s="168">
        <f t="shared" ca="1" si="15"/>
        <v>20000</v>
      </c>
      <c r="AA117" s="74">
        <f t="shared" ca="1" si="17"/>
        <v>20000</v>
      </c>
      <c r="AB117" s="74">
        <f t="shared" ca="1" si="17"/>
        <v>20000</v>
      </c>
      <c r="AC117" s="74">
        <f t="shared" ca="1" si="17"/>
        <v>20000</v>
      </c>
    </row>
    <row r="118" spans="2:29" ht="12" customHeight="1" x14ac:dyDescent="0.2">
      <c r="B118" s="126">
        <f t="shared" ca="1" si="10"/>
        <v>1</v>
      </c>
      <c r="C118" s="126" t="str">
        <f t="shared" ca="1" si="11"/>
        <v/>
      </c>
      <c r="D118" s="126" t="str">
        <f t="shared" ca="1" si="12"/>
        <v/>
      </c>
      <c r="E118" s="126" t="str">
        <f t="shared" ca="1" si="13"/>
        <v/>
      </c>
      <c r="F118" s="127" t="str">
        <f ca="1">OFFSET(prihlasky!$H$1,Y118,0)</f>
        <v/>
      </c>
      <c r="G118" s="127" t="str">
        <f ca="1">IF(OFFSET(prihlasky!$B$1,Y118,0)="","",(OFFSET(prihlasky!$B$1,Y118,0)))</f>
        <v/>
      </c>
      <c r="H118" s="127">
        <f ca="1">OFFSET(prihlasky!$I$1,Y118,0)</f>
        <v>0</v>
      </c>
      <c r="I118" s="127">
        <f ca="1">OFFSET(prihlasky!$A$1,Y118,0)</f>
        <v>0</v>
      </c>
      <c r="J118" s="126"/>
      <c r="K118" s="159">
        <f t="shared" ca="1" si="14"/>
        <v>0</v>
      </c>
      <c r="L118" s="138"/>
      <c r="M118" s="135"/>
      <c r="N118" s="164">
        <f ca="1">OFFSET('TempO-1'!$K$1,$P118-1,0)</f>
        <v>0</v>
      </c>
      <c r="O118" s="163"/>
      <c r="P118" s="163">
        <f>IF(N$7=0,1,MATCH($Y118,'TempO-1'!$CB$1:$CB$128,0))</f>
        <v>118</v>
      </c>
      <c r="Q118" s="134" t="str">
        <f ca="1">IF(N118=0,"",OFFSET('TempO-1'!$B$1,$P118-1,0))</f>
        <v/>
      </c>
      <c r="R118" s="135"/>
      <c r="S118" s="164">
        <f ca="1">OFFSET('TempO-2'!$K$1,$U118-1,0)</f>
        <v>0</v>
      </c>
      <c r="T118" s="163"/>
      <c r="U118" s="163">
        <f>IF(S$7=0,1,MATCH($Y118,'TempO-2'!$CB$1:$CB$128,0))</f>
        <v>1</v>
      </c>
      <c r="V118" s="134" t="str">
        <f ca="1">IF(S118=0,"",OFFSET('TempO-2'!$B$1,$U118-1,0))</f>
        <v/>
      </c>
      <c r="W118" s="136"/>
      <c r="Y118" s="39">
        <v>110</v>
      </c>
      <c r="Z118" s="168">
        <f t="shared" ca="1" si="15"/>
        <v>20000</v>
      </c>
      <c r="AA118" s="74">
        <f t="shared" ca="1" si="17"/>
        <v>20000</v>
      </c>
      <c r="AB118" s="74">
        <f t="shared" ca="1" si="17"/>
        <v>20000</v>
      </c>
      <c r="AC118" s="74">
        <f t="shared" ca="1" si="17"/>
        <v>20000</v>
      </c>
    </row>
    <row r="119" spans="2:29" ht="12" customHeight="1" x14ac:dyDescent="0.2">
      <c r="B119" s="126">
        <f t="shared" ca="1" si="10"/>
        <v>1</v>
      </c>
      <c r="C119" s="126" t="str">
        <f t="shared" ca="1" si="11"/>
        <v/>
      </c>
      <c r="D119" s="126" t="str">
        <f t="shared" ca="1" si="12"/>
        <v/>
      </c>
      <c r="E119" s="126" t="str">
        <f t="shared" ca="1" si="13"/>
        <v/>
      </c>
      <c r="F119" s="127" t="str">
        <f ca="1">OFFSET(prihlasky!$H$1,Y119,0)</f>
        <v/>
      </c>
      <c r="G119" s="127" t="str">
        <f ca="1">IF(OFFSET(prihlasky!$B$1,Y119,0)="","",(OFFSET(prihlasky!$B$1,Y119,0)))</f>
        <v/>
      </c>
      <c r="H119" s="127">
        <f ca="1">OFFSET(prihlasky!$I$1,Y119,0)</f>
        <v>0</v>
      </c>
      <c r="I119" s="127">
        <f ca="1">OFFSET(prihlasky!$A$1,Y119,0)</f>
        <v>0</v>
      </c>
      <c r="J119" s="126"/>
      <c r="K119" s="159">
        <f t="shared" ca="1" si="14"/>
        <v>0</v>
      </c>
      <c r="L119" s="138"/>
      <c r="M119" s="135"/>
      <c r="N119" s="164">
        <f ca="1">OFFSET('TempO-1'!$K$1,$P119-1,0)</f>
        <v>0</v>
      </c>
      <c r="O119" s="163"/>
      <c r="P119" s="163">
        <f>IF(N$7=0,1,MATCH($Y119,'TempO-1'!$CB$1:$CB$128,0))</f>
        <v>119</v>
      </c>
      <c r="Q119" s="134" t="str">
        <f ca="1">IF(N119=0,"",OFFSET('TempO-1'!$B$1,$P119-1,0))</f>
        <v/>
      </c>
      <c r="R119" s="135"/>
      <c r="S119" s="164">
        <f ca="1">OFFSET('TempO-2'!$K$1,$U119-1,0)</f>
        <v>0</v>
      </c>
      <c r="T119" s="163"/>
      <c r="U119" s="163">
        <f>IF(S$7=0,1,MATCH($Y119,'TempO-2'!$CB$1:$CB$128,0))</f>
        <v>1</v>
      </c>
      <c r="V119" s="134" t="str">
        <f ca="1">IF(S119=0,"",OFFSET('TempO-2'!$B$1,$U119-1,0))</f>
        <v/>
      </c>
      <c r="W119" s="136"/>
      <c r="Y119" s="39">
        <v>111</v>
      </c>
      <c r="Z119" s="168">
        <f t="shared" ca="1" si="15"/>
        <v>20000</v>
      </c>
      <c r="AA119" s="74">
        <f t="shared" ca="1" si="17"/>
        <v>20000</v>
      </c>
      <c r="AB119" s="74">
        <f t="shared" ca="1" si="17"/>
        <v>20000</v>
      </c>
      <c r="AC119" s="74">
        <f t="shared" ca="1" si="17"/>
        <v>20000</v>
      </c>
    </row>
    <row r="120" spans="2:29" ht="12" customHeight="1" x14ac:dyDescent="0.2">
      <c r="B120" s="126">
        <f t="shared" ca="1" si="10"/>
        <v>1</v>
      </c>
      <c r="C120" s="126" t="str">
        <f t="shared" ca="1" si="11"/>
        <v/>
      </c>
      <c r="D120" s="126" t="str">
        <f t="shared" ca="1" si="12"/>
        <v/>
      </c>
      <c r="E120" s="126" t="str">
        <f t="shared" ca="1" si="13"/>
        <v/>
      </c>
      <c r="F120" s="127" t="str">
        <f ca="1">OFFSET(prihlasky!$H$1,Y120,0)</f>
        <v/>
      </c>
      <c r="G120" s="127" t="str">
        <f ca="1">IF(OFFSET(prihlasky!$B$1,Y120,0)="","",(OFFSET(prihlasky!$B$1,Y120,0)))</f>
        <v/>
      </c>
      <c r="H120" s="127">
        <f ca="1">OFFSET(prihlasky!$I$1,Y120,0)</f>
        <v>0</v>
      </c>
      <c r="I120" s="127">
        <f ca="1">OFFSET(prihlasky!$A$1,Y120,0)</f>
        <v>0</v>
      </c>
      <c r="J120" s="126"/>
      <c r="K120" s="159">
        <f t="shared" ca="1" si="14"/>
        <v>0</v>
      </c>
      <c r="L120" s="138"/>
      <c r="M120" s="135"/>
      <c r="N120" s="164">
        <f ca="1">OFFSET('TempO-1'!$K$1,$P120-1,0)</f>
        <v>0</v>
      </c>
      <c r="O120" s="163"/>
      <c r="P120" s="163">
        <f>IF(N$7=0,1,MATCH($Y120,'TempO-1'!$CB$1:$CB$128,0))</f>
        <v>120</v>
      </c>
      <c r="Q120" s="134" t="str">
        <f ca="1">IF(N120=0,"",OFFSET('TempO-1'!$B$1,$P120-1,0))</f>
        <v/>
      </c>
      <c r="R120" s="135"/>
      <c r="S120" s="164">
        <f ca="1">OFFSET('TempO-2'!$K$1,$U120-1,0)</f>
        <v>0</v>
      </c>
      <c r="T120" s="163"/>
      <c r="U120" s="163">
        <f>IF(S$7=0,1,MATCH($Y120,'TempO-2'!$CB$1:$CB$128,0))</f>
        <v>1</v>
      </c>
      <c r="V120" s="134" t="str">
        <f ca="1">IF(S120=0,"",OFFSET('TempO-2'!$B$1,$U120-1,0))</f>
        <v/>
      </c>
      <c r="W120" s="136"/>
      <c r="Y120" s="39">
        <v>112</v>
      </c>
      <c r="Z120" s="168">
        <f t="shared" ca="1" si="15"/>
        <v>20000</v>
      </c>
      <c r="AA120" s="74">
        <f t="shared" ca="1" si="17"/>
        <v>20000</v>
      </c>
      <c r="AB120" s="74">
        <f t="shared" ca="1" si="17"/>
        <v>20000</v>
      </c>
      <c r="AC120" s="74">
        <f t="shared" ca="1" si="17"/>
        <v>20000</v>
      </c>
    </row>
    <row r="121" spans="2:29" ht="12" customHeight="1" x14ac:dyDescent="0.2">
      <c r="B121" s="126">
        <f t="shared" ca="1" si="10"/>
        <v>1</v>
      </c>
      <c r="C121" s="126" t="str">
        <f t="shared" ca="1" si="11"/>
        <v/>
      </c>
      <c r="D121" s="126" t="str">
        <f t="shared" ca="1" si="12"/>
        <v/>
      </c>
      <c r="E121" s="126" t="str">
        <f t="shared" ca="1" si="13"/>
        <v/>
      </c>
      <c r="F121" s="127" t="str">
        <f ca="1">OFFSET(prihlasky!$H$1,Y121,0)</f>
        <v/>
      </c>
      <c r="G121" s="127" t="str">
        <f ca="1">IF(OFFSET(prihlasky!$B$1,Y121,0)="","",(OFFSET(prihlasky!$B$1,Y121,0)))</f>
        <v/>
      </c>
      <c r="H121" s="127">
        <f ca="1">OFFSET(prihlasky!$I$1,Y121,0)</f>
        <v>0</v>
      </c>
      <c r="I121" s="127">
        <f ca="1">OFFSET(prihlasky!$A$1,Y121,0)</f>
        <v>0</v>
      </c>
      <c r="J121" s="126"/>
      <c r="K121" s="159">
        <f t="shared" ca="1" si="14"/>
        <v>0</v>
      </c>
      <c r="L121" s="138"/>
      <c r="M121" s="135"/>
      <c r="N121" s="164">
        <f ca="1">OFFSET('TempO-1'!$K$1,$P121-1,0)</f>
        <v>0</v>
      </c>
      <c r="O121" s="163"/>
      <c r="P121" s="163">
        <f>IF(N$7=0,1,MATCH($Y121,'TempO-1'!$CB$1:$CB$128,0))</f>
        <v>121</v>
      </c>
      <c r="Q121" s="134" t="str">
        <f ca="1">IF(N121=0,"",OFFSET('TempO-1'!$B$1,$P121-1,0))</f>
        <v/>
      </c>
      <c r="R121" s="135"/>
      <c r="S121" s="164">
        <f ca="1">OFFSET('TempO-2'!$K$1,$U121-1,0)</f>
        <v>0</v>
      </c>
      <c r="T121" s="163"/>
      <c r="U121" s="163">
        <f>IF(S$7=0,1,MATCH($Y121,'TempO-2'!$CB$1:$CB$128,0))</f>
        <v>1</v>
      </c>
      <c r="V121" s="134" t="str">
        <f ca="1">IF(S121=0,"",OFFSET('TempO-2'!$B$1,$U121-1,0))</f>
        <v/>
      </c>
      <c r="W121" s="136"/>
      <c r="Y121" s="39">
        <v>113</v>
      </c>
      <c r="Z121" s="168">
        <f t="shared" ca="1" si="15"/>
        <v>20000</v>
      </c>
      <c r="AA121" s="74">
        <f t="shared" ca="1" si="17"/>
        <v>20000</v>
      </c>
      <c r="AB121" s="74">
        <f t="shared" ca="1" si="17"/>
        <v>20000</v>
      </c>
      <c r="AC121" s="74">
        <f t="shared" ca="1" si="17"/>
        <v>20000</v>
      </c>
    </row>
    <row r="122" spans="2:29" ht="12" customHeight="1" x14ac:dyDescent="0.2">
      <c r="B122" s="126">
        <f t="shared" ca="1" si="10"/>
        <v>1</v>
      </c>
      <c r="C122" s="126" t="str">
        <f t="shared" ca="1" si="11"/>
        <v/>
      </c>
      <c r="D122" s="126" t="str">
        <f t="shared" ca="1" si="12"/>
        <v/>
      </c>
      <c r="E122" s="126" t="str">
        <f t="shared" ca="1" si="13"/>
        <v/>
      </c>
      <c r="F122" s="127" t="str">
        <f ca="1">OFFSET(prihlasky!$H$1,Y122,0)</f>
        <v/>
      </c>
      <c r="G122" s="127" t="str">
        <f ca="1">IF(OFFSET(prihlasky!$B$1,Y122,0)="","",(OFFSET(prihlasky!$B$1,Y122,0)))</f>
        <v/>
      </c>
      <c r="H122" s="127">
        <f ca="1">OFFSET(prihlasky!$I$1,Y122,0)</f>
        <v>0</v>
      </c>
      <c r="I122" s="127">
        <f ca="1">OFFSET(prihlasky!$A$1,Y122,0)</f>
        <v>0</v>
      </c>
      <c r="J122" s="126"/>
      <c r="K122" s="159">
        <f t="shared" ca="1" si="14"/>
        <v>0</v>
      </c>
      <c r="L122" s="138"/>
      <c r="M122" s="135"/>
      <c r="N122" s="164">
        <f ca="1">OFFSET('TempO-1'!$K$1,$P122-1,0)</f>
        <v>0</v>
      </c>
      <c r="O122" s="163"/>
      <c r="P122" s="163">
        <f>IF(N$7=0,1,MATCH($Y122,'TempO-1'!$CB$1:$CB$128,0))</f>
        <v>122</v>
      </c>
      <c r="Q122" s="134" t="str">
        <f ca="1">IF(N122=0,"",OFFSET('TempO-1'!$B$1,$P122-1,0))</f>
        <v/>
      </c>
      <c r="R122" s="135"/>
      <c r="S122" s="164">
        <f ca="1">OFFSET('TempO-2'!$K$1,$U122-1,0)</f>
        <v>0</v>
      </c>
      <c r="T122" s="163"/>
      <c r="U122" s="163">
        <f>IF(S$7=0,1,MATCH($Y122,'TempO-2'!$CB$1:$CB$128,0))</f>
        <v>1</v>
      </c>
      <c r="V122" s="134" t="str">
        <f ca="1">IF(S122=0,"",OFFSET('TempO-2'!$B$1,$U122-1,0))</f>
        <v/>
      </c>
      <c r="W122" s="136"/>
      <c r="Y122" s="39">
        <v>114</v>
      </c>
      <c r="Z122" s="168">
        <f t="shared" ca="1" si="15"/>
        <v>20000</v>
      </c>
      <c r="AA122" s="74">
        <f t="shared" ca="1" si="17"/>
        <v>20000</v>
      </c>
      <c r="AB122" s="74">
        <f t="shared" ca="1" si="17"/>
        <v>20000</v>
      </c>
      <c r="AC122" s="74">
        <f t="shared" ca="1" si="17"/>
        <v>20000</v>
      </c>
    </row>
    <row r="123" spans="2:29" ht="12" customHeight="1" x14ac:dyDescent="0.2">
      <c r="B123" s="126">
        <f t="shared" ca="1" si="10"/>
        <v>1</v>
      </c>
      <c r="C123" s="126" t="str">
        <f t="shared" ca="1" si="11"/>
        <v/>
      </c>
      <c r="D123" s="126" t="str">
        <f t="shared" ca="1" si="12"/>
        <v/>
      </c>
      <c r="E123" s="126" t="str">
        <f t="shared" ca="1" si="13"/>
        <v/>
      </c>
      <c r="F123" s="127" t="str">
        <f ca="1">OFFSET(prihlasky!$H$1,Y123,0)</f>
        <v/>
      </c>
      <c r="G123" s="127" t="str">
        <f ca="1">IF(OFFSET(prihlasky!$B$1,Y123,0)="","",(OFFSET(prihlasky!$B$1,Y123,0)))</f>
        <v/>
      </c>
      <c r="H123" s="127">
        <f ca="1">OFFSET(prihlasky!$I$1,Y123,0)</f>
        <v>0</v>
      </c>
      <c r="I123" s="127">
        <f ca="1">OFFSET(prihlasky!$A$1,Y123,0)</f>
        <v>0</v>
      </c>
      <c r="J123" s="126"/>
      <c r="K123" s="159">
        <f t="shared" ca="1" si="14"/>
        <v>0</v>
      </c>
      <c r="L123" s="138"/>
      <c r="M123" s="135"/>
      <c r="N123" s="164">
        <f ca="1">OFFSET('TempO-1'!$K$1,$P123-1,0)</f>
        <v>0</v>
      </c>
      <c r="O123" s="163"/>
      <c r="P123" s="163">
        <f>IF(N$7=0,1,MATCH($Y123,'TempO-1'!$CB$1:$CB$128,0))</f>
        <v>123</v>
      </c>
      <c r="Q123" s="134" t="str">
        <f ca="1">IF(N123=0,"",OFFSET('TempO-1'!$B$1,$P123-1,0))</f>
        <v/>
      </c>
      <c r="R123" s="135"/>
      <c r="S123" s="164">
        <f ca="1">OFFSET('TempO-2'!$K$1,$U123-1,0)</f>
        <v>0</v>
      </c>
      <c r="T123" s="163"/>
      <c r="U123" s="163">
        <f>IF(S$7=0,1,MATCH($Y123,'TempO-2'!$CB$1:$CB$128,0))</f>
        <v>1</v>
      </c>
      <c r="V123" s="134" t="str">
        <f ca="1">IF(S123=0,"",OFFSET('TempO-2'!$B$1,$U123-1,0))</f>
        <v/>
      </c>
      <c r="W123" s="136"/>
      <c r="Y123" s="39">
        <v>115</v>
      </c>
      <c r="Z123" s="168">
        <f t="shared" ca="1" si="15"/>
        <v>20000</v>
      </c>
      <c r="AA123" s="74">
        <f t="shared" ca="1" si="17"/>
        <v>20000</v>
      </c>
      <c r="AB123" s="74">
        <f t="shared" ca="1" si="17"/>
        <v>20000</v>
      </c>
      <c r="AC123" s="74">
        <f t="shared" ca="1" si="17"/>
        <v>20000</v>
      </c>
    </row>
    <row r="124" spans="2:29" ht="12" customHeight="1" x14ac:dyDescent="0.2">
      <c r="B124" s="126">
        <f t="shared" ca="1" si="10"/>
        <v>1</v>
      </c>
      <c r="C124" s="126" t="str">
        <f t="shared" ca="1" si="11"/>
        <v/>
      </c>
      <c r="D124" s="126" t="str">
        <f t="shared" ca="1" si="12"/>
        <v/>
      </c>
      <c r="E124" s="126" t="str">
        <f t="shared" ca="1" si="13"/>
        <v/>
      </c>
      <c r="F124" s="127" t="str">
        <f ca="1">OFFSET(prihlasky!$H$1,Y124,0)</f>
        <v/>
      </c>
      <c r="G124" s="127" t="str">
        <f ca="1">IF(OFFSET(prihlasky!$B$1,Y124,0)="","",(OFFSET(prihlasky!$B$1,Y124,0)))</f>
        <v/>
      </c>
      <c r="H124" s="127">
        <f ca="1">OFFSET(prihlasky!$I$1,Y124,0)</f>
        <v>0</v>
      </c>
      <c r="I124" s="127">
        <f ca="1">OFFSET(prihlasky!$A$1,Y124,0)</f>
        <v>0</v>
      </c>
      <c r="J124" s="126"/>
      <c r="K124" s="159">
        <f t="shared" ca="1" si="14"/>
        <v>0</v>
      </c>
      <c r="L124" s="138"/>
      <c r="M124" s="135"/>
      <c r="N124" s="164">
        <f ca="1">OFFSET('TempO-1'!$K$1,$P124-1,0)</f>
        <v>0</v>
      </c>
      <c r="O124" s="163"/>
      <c r="P124" s="163">
        <f>IF(N$7=0,1,MATCH($Y124,'TempO-1'!$CB$1:$CB$128,0))</f>
        <v>124</v>
      </c>
      <c r="Q124" s="134" t="str">
        <f ca="1">IF(N124=0,"",OFFSET('TempO-1'!$B$1,$P124-1,0))</f>
        <v/>
      </c>
      <c r="R124" s="135"/>
      <c r="S124" s="164">
        <f ca="1">OFFSET('TempO-2'!$K$1,$U124-1,0)</f>
        <v>0</v>
      </c>
      <c r="T124" s="163"/>
      <c r="U124" s="163">
        <f>IF(S$7=0,1,MATCH($Y124,'TempO-2'!$CB$1:$CB$128,0))</f>
        <v>1</v>
      </c>
      <c r="V124" s="134" t="str">
        <f ca="1">IF(S124=0,"",OFFSET('TempO-2'!$B$1,$U124-1,0))</f>
        <v/>
      </c>
      <c r="W124" s="136"/>
      <c r="Y124" s="39">
        <v>116</v>
      </c>
      <c r="Z124" s="168">
        <f t="shared" ca="1" si="15"/>
        <v>20000</v>
      </c>
      <c r="AA124" s="74">
        <f t="shared" ca="1" si="17"/>
        <v>20000</v>
      </c>
      <c r="AB124" s="74">
        <f t="shared" ca="1" si="17"/>
        <v>20000</v>
      </c>
      <c r="AC124" s="74">
        <f t="shared" ca="1" si="17"/>
        <v>20000</v>
      </c>
    </row>
    <row r="125" spans="2:29" ht="12" customHeight="1" x14ac:dyDescent="0.2">
      <c r="B125" s="126">
        <f t="shared" ca="1" si="10"/>
        <v>1</v>
      </c>
      <c r="C125" s="126" t="str">
        <f t="shared" ca="1" si="11"/>
        <v/>
      </c>
      <c r="D125" s="126" t="str">
        <f t="shared" ca="1" si="12"/>
        <v/>
      </c>
      <c r="E125" s="126" t="str">
        <f t="shared" ca="1" si="13"/>
        <v/>
      </c>
      <c r="F125" s="127" t="str">
        <f ca="1">OFFSET(prihlasky!$H$1,Y125,0)</f>
        <v/>
      </c>
      <c r="G125" s="127" t="str">
        <f ca="1">IF(OFFSET(prihlasky!$B$1,Y125,0)="","",(OFFSET(prihlasky!$B$1,Y125,0)))</f>
        <v/>
      </c>
      <c r="H125" s="127">
        <f ca="1">OFFSET(prihlasky!$I$1,Y125,0)</f>
        <v>0</v>
      </c>
      <c r="I125" s="127">
        <f ca="1">OFFSET(prihlasky!$A$1,Y125,0)</f>
        <v>0</v>
      </c>
      <c r="J125" s="126"/>
      <c r="K125" s="159">
        <f t="shared" ca="1" si="14"/>
        <v>0</v>
      </c>
      <c r="L125" s="138"/>
      <c r="M125" s="135"/>
      <c r="N125" s="164">
        <f ca="1">OFFSET('TempO-1'!$K$1,$P125-1,0)</f>
        <v>0</v>
      </c>
      <c r="O125" s="163"/>
      <c r="P125" s="163">
        <f>IF(N$7=0,1,MATCH($Y125,'TempO-1'!$CB$1:$CB$128,0))</f>
        <v>125</v>
      </c>
      <c r="Q125" s="134" t="str">
        <f ca="1">IF(N125=0,"",OFFSET('TempO-1'!$B$1,$P125-1,0))</f>
        <v/>
      </c>
      <c r="R125" s="135"/>
      <c r="S125" s="164">
        <f ca="1">OFFSET('TempO-2'!$K$1,$U125-1,0)</f>
        <v>0</v>
      </c>
      <c r="T125" s="163"/>
      <c r="U125" s="163">
        <f>IF(S$7=0,1,MATCH($Y125,'TempO-2'!$CB$1:$CB$128,0))</f>
        <v>1</v>
      </c>
      <c r="V125" s="134" t="str">
        <f ca="1">IF(S125=0,"",OFFSET('TempO-2'!$B$1,$U125-1,0))</f>
        <v/>
      </c>
      <c r="W125" s="136"/>
      <c r="Y125" s="39">
        <v>117</v>
      </c>
      <c r="Z125" s="168">
        <f t="shared" ca="1" si="15"/>
        <v>20000</v>
      </c>
      <c r="AA125" s="74">
        <f t="shared" ca="1" si="17"/>
        <v>20000</v>
      </c>
      <c r="AB125" s="74">
        <f t="shared" ca="1" si="17"/>
        <v>20000</v>
      </c>
      <c r="AC125" s="74">
        <f t="shared" ca="1" si="17"/>
        <v>20000</v>
      </c>
    </row>
    <row r="126" spans="2:29" ht="12" customHeight="1" x14ac:dyDescent="0.2">
      <c r="B126" s="126">
        <f t="shared" ca="1" si="10"/>
        <v>1</v>
      </c>
      <c r="C126" s="126" t="str">
        <f t="shared" ca="1" si="11"/>
        <v/>
      </c>
      <c r="D126" s="126" t="str">
        <f t="shared" ca="1" si="12"/>
        <v/>
      </c>
      <c r="E126" s="126" t="str">
        <f t="shared" ca="1" si="13"/>
        <v/>
      </c>
      <c r="F126" s="127" t="str">
        <f ca="1">OFFSET(prihlasky!$H$1,Y126,0)</f>
        <v/>
      </c>
      <c r="G126" s="127" t="str">
        <f ca="1">IF(OFFSET(prihlasky!$B$1,Y126,0)="","",(OFFSET(prihlasky!$B$1,Y126,0)))</f>
        <v/>
      </c>
      <c r="H126" s="127">
        <f ca="1">OFFSET(prihlasky!$I$1,Y126,0)</f>
        <v>0</v>
      </c>
      <c r="I126" s="127">
        <f ca="1">OFFSET(prihlasky!$A$1,Y126,0)</f>
        <v>0</v>
      </c>
      <c r="J126" s="126"/>
      <c r="K126" s="159">
        <f t="shared" ca="1" si="14"/>
        <v>0</v>
      </c>
      <c r="L126" s="138"/>
      <c r="M126" s="135"/>
      <c r="N126" s="164">
        <f ca="1">OFFSET('TempO-1'!$K$1,$P126-1,0)</f>
        <v>0</v>
      </c>
      <c r="O126" s="163"/>
      <c r="P126" s="163">
        <f>IF(N$7=0,1,MATCH($Y126,'TempO-1'!$CB$1:$CB$128,0))</f>
        <v>126</v>
      </c>
      <c r="Q126" s="134" t="str">
        <f ca="1">IF(N126=0,"",OFFSET('TempO-1'!$B$1,$P126-1,0))</f>
        <v/>
      </c>
      <c r="R126" s="135"/>
      <c r="S126" s="164">
        <f ca="1">OFFSET('TempO-2'!$K$1,$U126-1,0)</f>
        <v>0</v>
      </c>
      <c r="T126" s="163"/>
      <c r="U126" s="163">
        <f>IF(S$7=0,1,MATCH($Y126,'TempO-2'!$CB$1:$CB$128,0))</f>
        <v>1</v>
      </c>
      <c r="V126" s="134" t="str">
        <f ca="1">IF(S126=0,"",OFFSET('TempO-2'!$B$1,$U126-1,0))</f>
        <v/>
      </c>
      <c r="W126" s="136"/>
      <c r="Y126" s="39">
        <v>118</v>
      </c>
      <c r="Z126" s="168">
        <f t="shared" ca="1" si="15"/>
        <v>20000</v>
      </c>
      <c r="AA126" s="74">
        <f t="shared" ca="1" si="17"/>
        <v>20000</v>
      </c>
      <c r="AB126" s="74">
        <f t="shared" ca="1" si="17"/>
        <v>20000</v>
      </c>
      <c r="AC126" s="74">
        <f t="shared" ca="1" si="17"/>
        <v>20000</v>
      </c>
    </row>
    <row r="127" spans="2:29" ht="12" customHeight="1" x14ac:dyDescent="0.2">
      <c r="B127" s="126">
        <f t="shared" ca="1" si="10"/>
        <v>1</v>
      </c>
      <c r="C127" s="126" t="str">
        <f t="shared" ca="1" si="11"/>
        <v/>
      </c>
      <c r="D127" s="126" t="str">
        <f t="shared" ca="1" si="12"/>
        <v/>
      </c>
      <c r="E127" s="126" t="str">
        <f t="shared" ca="1" si="13"/>
        <v/>
      </c>
      <c r="F127" s="127" t="str">
        <f ca="1">OFFSET(prihlasky!$H$1,Y127,0)</f>
        <v/>
      </c>
      <c r="G127" s="127" t="str">
        <f ca="1">IF(OFFSET(prihlasky!$B$1,Y127,0)="","",(OFFSET(prihlasky!$B$1,Y127,0)))</f>
        <v/>
      </c>
      <c r="H127" s="127">
        <f ca="1">OFFSET(prihlasky!$I$1,Y127,0)</f>
        <v>0</v>
      </c>
      <c r="I127" s="127">
        <f ca="1">OFFSET(prihlasky!$A$1,Y127,0)</f>
        <v>0</v>
      </c>
      <c r="J127" s="126"/>
      <c r="K127" s="159">
        <f t="shared" ca="1" si="14"/>
        <v>0</v>
      </c>
      <c r="L127" s="138"/>
      <c r="M127" s="135"/>
      <c r="N127" s="164">
        <f ca="1">OFFSET('TempO-1'!$K$1,$P127-1,0)</f>
        <v>0</v>
      </c>
      <c r="O127" s="163"/>
      <c r="P127" s="163">
        <f>IF(N$7=0,1,MATCH($Y127,'TempO-1'!$CB$1:$CB$128,0))</f>
        <v>127</v>
      </c>
      <c r="Q127" s="134" t="str">
        <f ca="1">IF(N127=0,"",OFFSET('TempO-1'!$B$1,$P127-1,0))</f>
        <v/>
      </c>
      <c r="R127" s="135"/>
      <c r="S127" s="164">
        <f ca="1">OFFSET('TempO-2'!$K$1,$U127-1,0)</f>
        <v>0</v>
      </c>
      <c r="T127" s="163"/>
      <c r="U127" s="163">
        <f>IF(S$7=0,1,MATCH($Y127,'TempO-2'!$CB$1:$CB$128,0))</f>
        <v>1</v>
      </c>
      <c r="V127" s="134" t="str">
        <f ca="1">IF(S127=0,"",OFFSET('TempO-2'!$B$1,$U127-1,0))</f>
        <v/>
      </c>
      <c r="W127" s="136"/>
      <c r="Y127" s="39">
        <v>119</v>
      </c>
      <c r="Z127" s="168">
        <f t="shared" ca="1" si="15"/>
        <v>20000</v>
      </c>
      <c r="AA127" s="74">
        <f t="shared" ca="1" si="17"/>
        <v>20000</v>
      </c>
      <c r="AB127" s="74">
        <f t="shared" ca="1" si="17"/>
        <v>20000</v>
      </c>
      <c r="AC127" s="74">
        <f t="shared" ca="1" si="17"/>
        <v>20000</v>
      </c>
    </row>
    <row r="128" spans="2:29" ht="12" customHeight="1" x14ac:dyDescent="0.2">
      <c r="B128" s="126">
        <f t="shared" ca="1" si="10"/>
        <v>1</v>
      </c>
      <c r="C128" s="126" t="str">
        <f t="shared" ca="1" si="11"/>
        <v/>
      </c>
      <c r="D128" s="126" t="str">
        <f t="shared" ca="1" si="12"/>
        <v/>
      </c>
      <c r="E128" s="126" t="str">
        <f t="shared" ca="1" si="13"/>
        <v/>
      </c>
      <c r="F128" s="127" t="str">
        <f ca="1">OFFSET(prihlasky!$H$1,Y128,0)</f>
        <v/>
      </c>
      <c r="G128" s="127" t="str">
        <f ca="1">IF(OFFSET(prihlasky!$B$1,Y128,0)="","",(OFFSET(prihlasky!$B$1,Y128,0)))</f>
        <v/>
      </c>
      <c r="H128" s="127">
        <f ca="1">OFFSET(prihlasky!$I$1,Y128,0)</f>
        <v>0</v>
      </c>
      <c r="I128" s="127">
        <f ca="1">OFFSET(prihlasky!$A$1,Y128,0)</f>
        <v>0</v>
      </c>
      <c r="J128" s="126"/>
      <c r="K128" s="159">
        <f t="shared" ca="1" si="14"/>
        <v>0</v>
      </c>
      <c r="L128" s="138"/>
      <c r="M128" s="135"/>
      <c r="N128" s="164">
        <f ca="1">OFFSET('TempO-1'!$K$1,$P128-1,0)</f>
        <v>0</v>
      </c>
      <c r="O128" s="163"/>
      <c r="P128" s="163">
        <f>IF(N$7=0,1,MATCH($Y128,'TempO-1'!$CB$1:$CB$128,0))</f>
        <v>128</v>
      </c>
      <c r="Q128" s="134" t="str">
        <f ca="1">IF(N128=0,"",OFFSET('TempO-1'!$B$1,$P128-1,0))</f>
        <v/>
      </c>
      <c r="R128" s="135"/>
      <c r="S128" s="164">
        <f ca="1">OFFSET('TempO-2'!$K$1,$U128-1,0)</f>
        <v>0</v>
      </c>
      <c r="T128" s="163"/>
      <c r="U128" s="163">
        <f>IF(S$7=0,1,MATCH($Y128,'TempO-2'!$CB$1:$CB$128,0))</f>
        <v>1</v>
      </c>
      <c r="V128" s="134" t="str">
        <f ca="1">IF(S128=0,"",OFFSET('TempO-2'!$B$1,$U128-1,0))</f>
        <v/>
      </c>
      <c r="W128" s="136"/>
      <c r="Y128" s="39">
        <v>120</v>
      </c>
      <c r="Z128" s="168">
        <f t="shared" ca="1" si="15"/>
        <v>20000</v>
      </c>
      <c r="AA128" s="74">
        <f t="shared" ca="1" si="17"/>
        <v>20000</v>
      </c>
      <c r="AB128" s="74">
        <f t="shared" ca="1" si="17"/>
        <v>20000</v>
      </c>
      <c r="AC128" s="74">
        <f t="shared" ca="1" si="17"/>
        <v>20000</v>
      </c>
    </row>
    <row r="129" spans="2:59" x14ac:dyDescent="0.2">
      <c r="H129" s="47"/>
      <c r="I129" s="14"/>
      <c r="W129" s="23"/>
      <c r="Z129" s="17"/>
    </row>
    <row r="130" spans="2:59" ht="18" x14ac:dyDescent="0.25">
      <c r="B130" s="112" t="str">
        <f>copyleft</f>
        <v>(C) 2009-2019 YQware www.yq.cz</v>
      </c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</row>
    <row r="131" spans="2:59" x14ac:dyDescent="0.2">
      <c r="F131" s="8"/>
      <c r="G131" s="8"/>
      <c r="H131" s="47"/>
      <c r="I131" s="14"/>
      <c r="L131" s="8"/>
      <c r="M131" s="44"/>
      <c r="N131" s="8"/>
      <c r="O131" s="8"/>
      <c r="P131" s="8"/>
      <c r="Q131" s="44"/>
      <c r="R131" s="44"/>
      <c r="S131" s="8"/>
      <c r="T131" s="8"/>
      <c r="U131" s="8"/>
      <c r="V131" s="44"/>
      <c r="W131" s="10"/>
      <c r="Y131" s="40"/>
    </row>
    <row r="132" spans="2:59" x14ac:dyDescent="0.2">
      <c r="F132" s="5"/>
      <c r="G132" s="5"/>
      <c r="H132" s="6"/>
      <c r="I132" s="5"/>
      <c r="L132" s="5"/>
      <c r="M132" s="45"/>
      <c r="N132" s="5"/>
      <c r="O132" s="5"/>
      <c r="P132" s="5"/>
      <c r="Q132" s="45"/>
      <c r="R132" s="45"/>
      <c r="S132" s="5"/>
      <c r="T132" s="5"/>
      <c r="U132" s="5"/>
      <c r="V132" s="45"/>
      <c r="W132" s="12"/>
      <c r="Y132" s="41"/>
    </row>
    <row r="133" spans="2:59" x14ac:dyDescent="0.2">
      <c r="F133" s="5"/>
      <c r="G133" s="5"/>
      <c r="I133" s="5"/>
      <c r="L133" s="5"/>
      <c r="M133" s="45"/>
      <c r="N133" s="5"/>
      <c r="O133" s="5"/>
      <c r="P133" s="5"/>
      <c r="Q133" s="45"/>
      <c r="R133" s="45"/>
      <c r="S133" s="5"/>
      <c r="T133" s="5"/>
      <c r="U133" s="5"/>
      <c r="V133" s="45"/>
      <c r="W133" s="12"/>
      <c r="Y133" s="41"/>
    </row>
    <row r="134" spans="2:59" x14ac:dyDescent="0.2">
      <c r="I134" s="35"/>
      <c r="L134" s="35"/>
    </row>
    <row r="135" spans="2:59" x14ac:dyDescent="0.2">
      <c r="I135" s="35"/>
      <c r="L135" s="35"/>
    </row>
    <row r="136" spans="2:59" x14ac:dyDescent="0.2">
      <c r="I136" s="35"/>
      <c r="L136" s="35"/>
    </row>
    <row r="137" spans="2:59" x14ac:dyDescent="0.2">
      <c r="I137" s="35"/>
      <c r="L137" s="35"/>
    </row>
    <row r="138" spans="2:59" x14ac:dyDescent="0.2">
      <c r="I138" s="35"/>
      <c r="L138" s="35"/>
    </row>
    <row r="139" spans="2:59" x14ac:dyDescent="0.2">
      <c r="I139" s="35"/>
      <c r="L139" s="35"/>
    </row>
  </sheetData>
  <sheetProtection sheet="1" objects="1" scenarios="1" formatCells="0" formatColumns="0" formatRows="0" sort="0" autoFilter="0" pivotTables="0"/>
  <mergeCells count="2">
    <mergeCell ref="Y2:Y7"/>
    <mergeCell ref="X7:X8"/>
  </mergeCells>
  <phoneticPr fontId="2" type="noConversion"/>
  <conditionalFormatting sqref="N9:Q128 S9:V128 C9:K128">
    <cfRule type="expression" dxfId="21" priority="5" stopIfTrue="1">
      <formula>MOD(ROW(C9)-ROW(C$7),5) = 1</formula>
    </cfRule>
    <cfRule type="expression" dxfId="20" priority="6" stopIfTrue="1">
      <formula>MOD(ROW(C9)-ROW(C$7),5) = 2</formula>
    </cfRule>
  </conditionalFormatting>
  <conditionalFormatting sqref="M9:M128 R9:R128">
    <cfRule type="expression" dxfId="19" priority="7" stopIfTrue="1">
      <formula>MOD(ROW(M9)-ROW(N$7),5) = 1</formula>
    </cfRule>
    <cfRule type="expression" dxfId="18" priority="8" stopIfTrue="1">
      <formula>MOD(ROW(M9)-ROW(N$7),5) = 2</formula>
    </cfRule>
  </conditionalFormatting>
  <conditionalFormatting sqref="B9:B128">
    <cfRule type="expression" dxfId="17" priority="1" stopIfTrue="1">
      <formula>MOD(ROW(B9)-ROW(B$7),5) = 1</formula>
    </cfRule>
    <cfRule type="expression" dxfId="16" priority="2" stopIfTrue="1">
      <formula>MOD(ROW(B9)-ROW(B$7),5) = 2</formula>
    </cfRule>
  </conditionalFormatting>
  <printOptions horizontalCentered="1"/>
  <pageMargins left="0" right="0" top="0" bottom="0" header="0" footer="0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B1:CQ139"/>
  <sheetViews>
    <sheetView zoomScale="80" zoomScaleNormal="80" workbookViewId="0">
      <pane xSplit="10" ySplit="8" topLeftCell="K9" activePane="bottomRight" state="frozen"/>
      <selection activeCell="A8" sqref="A8:XFD8"/>
      <selection pane="topRight" activeCell="A8" sqref="A8:XFD8"/>
      <selection pane="bottomLeft" activeCell="A8" sqref="A8:XFD8"/>
      <selection pane="bottomRight" activeCell="A8" sqref="A8:XFD8"/>
    </sheetView>
  </sheetViews>
  <sheetFormatPr defaultRowHeight="12.75" x14ac:dyDescent="0.2"/>
  <cols>
    <col min="1" max="1" width="3.5703125" style="1" customWidth="1"/>
    <col min="2" max="2" width="7.7109375" style="1" bestFit="1" customWidth="1"/>
    <col min="3" max="5" width="4.28515625" style="1" customWidth="1"/>
    <col min="6" max="6" width="23.28515625" style="1" customWidth="1"/>
    <col min="7" max="7" width="8.42578125" style="1" customWidth="1"/>
    <col min="8" max="8" width="4.28515625" style="2" customWidth="1"/>
    <col min="9" max="9" width="10.140625" style="1" customWidth="1"/>
    <col min="10" max="10" width="6" style="1" customWidth="1"/>
    <col min="11" max="11" width="4.5703125" style="1" customWidth="1"/>
    <col min="12" max="12" width="5.7109375" style="88" customWidth="1"/>
    <col min="13" max="13" width="5.7109375" style="4" customWidth="1"/>
    <col min="14" max="14" width="5.7109375" style="24" customWidth="1"/>
    <col min="15" max="15" width="6.7109375" style="1" hidden="1" customWidth="1"/>
    <col min="16" max="16" width="5.7109375" style="43" customWidth="1"/>
    <col min="17" max="17" width="5.7109375" style="88" customWidth="1"/>
    <col min="18" max="18" width="5.7109375" style="4" customWidth="1"/>
    <col min="19" max="19" width="5.7109375" style="24" customWidth="1"/>
    <col min="20" max="20" width="5.7109375" style="1" hidden="1" customWidth="1"/>
    <col min="21" max="21" width="5.7109375" style="43" customWidth="1"/>
    <col min="22" max="23" width="5.7109375" style="88" customWidth="1"/>
    <col min="24" max="24" width="5.7109375" style="85" customWidth="1"/>
    <col min="25" max="25" width="5.7109375" style="43" hidden="1" customWidth="1"/>
    <col min="26" max="26" width="5.7109375" style="1" customWidth="1"/>
    <col min="27" max="28" width="5.7109375" style="88" customWidth="1"/>
    <col min="29" max="29" width="5.7109375" style="85" customWidth="1"/>
    <col min="30" max="30" width="5.7109375" style="43" hidden="1" customWidth="1"/>
    <col min="31" max="31" width="5.7109375" style="1" customWidth="1"/>
    <col min="32" max="34" width="5.7109375" style="43" customWidth="1"/>
    <col min="35" max="35" width="5.7109375" style="43" hidden="1" customWidth="1"/>
    <col min="36" max="36" width="5.7109375" style="1" customWidth="1"/>
    <col min="37" max="37" width="8.7109375" style="88" customWidth="1"/>
    <col min="38" max="38" width="5.7109375" style="43" hidden="1" customWidth="1"/>
    <col min="39" max="39" width="5.7109375" style="85" customWidth="1"/>
    <col min="40" max="40" width="5.7109375" style="43" hidden="1" customWidth="1"/>
    <col min="41" max="41" width="5.7109375" style="1" customWidth="1"/>
    <col min="42" max="42" width="8.7109375" style="88" customWidth="1"/>
    <col min="43" max="43" width="5.7109375" style="43" hidden="1" customWidth="1"/>
    <col min="44" max="44" width="5.7109375" style="85" customWidth="1"/>
    <col min="45" max="45" width="5.7109375" style="43" hidden="1" customWidth="1"/>
    <col min="46" max="46" width="5.7109375" style="1" customWidth="1"/>
    <col min="47" max="47" width="3.7109375" style="24" customWidth="1"/>
    <col min="48" max="48" width="3" style="1" customWidth="1"/>
    <col min="49" max="49" width="5.5703125" style="38" customWidth="1"/>
    <col min="50" max="50" width="12.28515625" style="15" customWidth="1"/>
    <col min="51" max="53" width="9.140625" style="51"/>
    <col min="54" max="54" width="9.140625" style="1"/>
    <col min="55" max="63" width="4.7109375" style="1" customWidth="1"/>
    <col min="64" max="64" width="4.7109375" style="96" customWidth="1"/>
    <col min="65" max="70" width="4.7109375" style="1" customWidth="1"/>
    <col min="71" max="16384" width="9.140625" style="1"/>
  </cols>
  <sheetData>
    <row r="1" spans="2:70" ht="24.95" customHeight="1" x14ac:dyDescent="0.2"/>
    <row r="2" spans="2:70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28"/>
      <c r="AW2" s="268" t="s">
        <v>188</v>
      </c>
      <c r="AX2" s="28"/>
    </row>
    <row r="3" spans="2:70" ht="21.75" customHeight="1" x14ac:dyDescent="0.25">
      <c r="B3" s="114" t="str">
        <f>TEXT(datum_od,"d.m.") &amp; YEAR(datum_od) &amp; " - " &amp; TEXT(datum_do,"d.m.") &amp; YEAR(datum_od)</f>
        <v>3.11.2019 - 3.11.2019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W3" s="269"/>
      <c r="AX3" s="103" t="s">
        <v>171</v>
      </c>
      <c r="AY3" s="52"/>
    </row>
    <row r="4" spans="2:70" ht="16.5" customHeight="1" x14ac:dyDescent="0.25">
      <c r="B4" s="112" t="str">
        <f>Texty!$A$1 &amp; kategorie</f>
        <v>Celkové 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W4" s="269"/>
      <c r="AX4" s="104">
        <f>pocet_etap</f>
        <v>2</v>
      </c>
    </row>
    <row r="5" spans="2:70" ht="16.5" customHeight="1" x14ac:dyDescent="0.25">
      <c r="B5" s="34"/>
      <c r="C5" s="34"/>
      <c r="D5" s="34"/>
      <c r="E5" s="34"/>
      <c r="F5" s="34"/>
      <c r="G5" s="34"/>
      <c r="H5" s="34"/>
      <c r="I5" s="34"/>
      <c r="J5" s="34"/>
      <c r="K5" s="34"/>
      <c r="L5" s="42"/>
      <c r="M5" s="34"/>
      <c r="N5" s="54"/>
      <c r="O5" s="34"/>
      <c r="P5" s="42"/>
      <c r="Q5" s="42"/>
      <c r="R5" s="34"/>
      <c r="S5" s="54"/>
      <c r="T5" s="34"/>
      <c r="U5" s="42"/>
      <c r="V5" s="42"/>
      <c r="W5" s="42"/>
      <c r="X5" s="83"/>
      <c r="Y5" s="42"/>
      <c r="Z5" s="34"/>
      <c r="AA5" s="42"/>
      <c r="AB5" s="42"/>
      <c r="AC5" s="83"/>
      <c r="AD5" s="42"/>
      <c r="AE5" s="34"/>
      <c r="AF5" s="42"/>
      <c r="AG5" s="42"/>
      <c r="AH5" s="42"/>
      <c r="AI5" s="42"/>
      <c r="AJ5" s="34"/>
      <c r="AK5" s="42"/>
      <c r="AL5" s="42"/>
      <c r="AM5" s="83"/>
      <c r="AN5" s="42"/>
      <c r="AO5" s="34"/>
      <c r="AP5" s="42"/>
      <c r="AQ5" s="42"/>
      <c r="AR5" s="83"/>
      <c r="AS5" s="42"/>
      <c r="AT5" s="34"/>
      <c r="AU5" s="34"/>
      <c r="AW5" s="269"/>
      <c r="AX5" s="20"/>
    </row>
    <row r="6" spans="2:70" ht="16.5" hidden="1" customHeight="1" x14ac:dyDescent="0.25">
      <c r="B6" s="34"/>
      <c r="C6" s="34"/>
      <c r="D6" s="34"/>
      <c r="E6" s="34"/>
      <c r="F6" s="34"/>
      <c r="G6" s="34"/>
      <c r="I6" s="34"/>
      <c r="J6" s="34"/>
      <c r="K6" s="34"/>
      <c r="L6" s="42">
        <f ca="1">IF(ISERROR(INDIRECT(ADDRESS(4,47,1,1,L$7))),0,INDIRECT(ADDRESS(4,47,1,1,L$7)))</f>
        <v>0</v>
      </c>
      <c r="M6" s="34"/>
      <c r="N6" s="54"/>
      <c r="O6" s="34"/>
      <c r="P6" s="42"/>
      <c r="Q6" s="42">
        <f ca="1">IF(ISERROR(INDIRECT(ADDRESS(4,47,1,1,Q$7))),0,INDIRECT(ADDRESS(4,47,1,1,Q$7)))</f>
        <v>0</v>
      </c>
      <c r="R6" s="34"/>
      <c r="S6" s="54"/>
      <c r="T6" s="34"/>
      <c r="U6" s="42"/>
      <c r="V6" s="42">
        <f ca="1">IF(ISERROR(INDIRECT(ADDRESS(4,47,1,1,V$7))),0,INDIRECT(ADDRESS(4,47,1,1,V$7)))</f>
        <v>0</v>
      </c>
      <c r="W6" s="42"/>
      <c r="X6" s="83"/>
      <c r="Y6" s="42"/>
      <c r="Z6" s="34"/>
      <c r="AA6" s="42">
        <f ca="1">IF(ISERROR(INDIRECT(ADDRESS(4,47,1,1,AA$7))),0,INDIRECT(ADDRESS(4,47,1,1,AA$7)))</f>
        <v>0</v>
      </c>
      <c r="AB6" s="42"/>
      <c r="AC6" s="83"/>
      <c r="AD6" s="42"/>
      <c r="AE6" s="34"/>
      <c r="AF6" s="42">
        <f ca="1">IF(ISERROR(INDIRECT(ADDRESS(4,47,1,1,AF$7))),0,INDIRECT(ADDRESS(4,47,1,1,AF$7)))</f>
        <v>0</v>
      </c>
      <c r="AG6" s="42"/>
      <c r="AH6" s="42"/>
      <c r="AI6" s="42"/>
      <c r="AJ6" s="34"/>
      <c r="AK6" s="42">
        <f ca="1">IF(ISERROR(INDIRECT(ADDRESS(4,47,1,1,AK$7))),0,INDIRECT(ADDRESS(4,47,1,1,AK$7)))</f>
        <v>0</v>
      </c>
      <c r="AL6" s="42"/>
      <c r="AM6" s="83"/>
      <c r="AN6" s="42"/>
      <c r="AO6" s="34"/>
      <c r="AP6" s="42">
        <f ca="1">IF(ISERROR(INDIRECT(ADDRESS(4,47,1,1,AP$7))),0,INDIRECT(ADDRESS(4,47,1,1,AP$7)))</f>
        <v>0</v>
      </c>
      <c r="AQ6" s="42"/>
      <c r="AR6" s="83"/>
      <c r="AS6" s="42"/>
      <c r="AT6" s="34"/>
      <c r="AU6" s="34"/>
      <c r="AW6" s="269"/>
      <c r="AX6" s="20"/>
    </row>
    <row r="7" spans="2:70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L7" s="93" t="str">
        <f>Trail_1_nazev</f>
        <v>Klasika</v>
      </c>
      <c r="M7" s="77"/>
      <c r="N7" s="80"/>
      <c r="O7" s="77"/>
      <c r="P7" s="94"/>
      <c r="Q7" s="93">
        <f>Trail_2_nazev</f>
        <v>0</v>
      </c>
      <c r="R7" s="77"/>
      <c r="S7" s="80"/>
      <c r="T7" s="77"/>
      <c r="U7" s="94"/>
      <c r="V7" s="93">
        <f>Trail_3_nazev</f>
        <v>0</v>
      </c>
      <c r="W7" s="79"/>
      <c r="X7" s="84"/>
      <c r="Y7" s="79"/>
      <c r="Z7" s="95"/>
      <c r="AA7" s="93">
        <f>Trail_4_nazev</f>
        <v>0</v>
      </c>
      <c r="AB7" s="79"/>
      <c r="AC7" s="84"/>
      <c r="AD7" s="79"/>
      <c r="AE7" s="95"/>
      <c r="AF7" s="93">
        <f>Trail_5_nazev</f>
        <v>0</v>
      </c>
      <c r="AG7" s="79"/>
      <c r="AH7" s="79"/>
      <c r="AI7" s="79"/>
      <c r="AJ7" s="95"/>
      <c r="AK7" s="93" t="str">
        <f>TempO_1_nazev</f>
        <v>TempO</v>
      </c>
      <c r="AL7" s="79"/>
      <c r="AM7" s="84"/>
      <c r="AN7" s="79"/>
      <c r="AO7" s="95"/>
      <c r="AP7" s="93">
        <f>TempO_2_nazev</f>
        <v>0</v>
      </c>
      <c r="AQ7" s="79"/>
      <c r="AR7" s="84"/>
      <c r="AS7" s="79"/>
      <c r="AT7" s="95"/>
      <c r="AU7" s="13"/>
      <c r="AV7" s="270"/>
      <c r="AW7" s="269"/>
      <c r="AX7" s="20"/>
      <c r="AY7" s="52" t="s">
        <v>4</v>
      </c>
      <c r="AZ7" s="52" t="s">
        <v>4</v>
      </c>
      <c r="BA7" s="52" t="s">
        <v>4</v>
      </c>
      <c r="BC7" s="14" t="s">
        <v>190</v>
      </c>
      <c r="BD7" s="14" t="s">
        <v>191</v>
      </c>
      <c r="BE7" s="14" t="s">
        <v>192</v>
      </c>
      <c r="BF7" s="14" t="s">
        <v>193</v>
      </c>
      <c r="BG7" s="14" t="s">
        <v>194</v>
      </c>
      <c r="BH7" s="14" t="s">
        <v>195</v>
      </c>
      <c r="BI7" s="14" t="s">
        <v>202</v>
      </c>
      <c r="BJ7" s="14"/>
      <c r="BL7" s="97">
        <v>1</v>
      </c>
      <c r="BM7" s="1">
        <v>2</v>
      </c>
      <c r="BN7" s="97">
        <v>3</v>
      </c>
      <c r="BO7" s="1">
        <v>4</v>
      </c>
      <c r="BP7" s="97">
        <v>5</v>
      </c>
      <c r="BQ7" s="97">
        <v>6</v>
      </c>
      <c r="BR7" s="97">
        <v>7</v>
      </c>
    </row>
    <row r="8" spans="2:70" s="186" customFormat="1" x14ac:dyDescent="0.2">
      <c r="B8" s="241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7"/>
      <c r="L8" s="242" t="str">
        <f>Texty!$A$18</f>
        <v>výsledek</v>
      </c>
      <c r="M8" s="243"/>
      <c r="N8" s="179" t="str">
        <f>Texty!$A$10</f>
        <v>body</v>
      </c>
      <c r="O8" s="244" t="s">
        <v>168</v>
      </c>
      <c r="P8" s="245" t="str">
        <f>Texty!$A$13</f>
        <v>poř.</v>
      </c>
      <c r="Q8" s="242" t="str">
        <f>Texty!$A$18</f>
        <v>výsledek</v>
      </c>
      <c r="R8" s="243"/>
      <c r="S8" s="179" t="str">
        <f>Texty!$A$10</f>
        <v>body</v>
      </c>
      <c r="T8" s="244" t="s">
        <v>168</v>
      </c>
      <c r="U8" s="245" t="str">
        <f>Texty!$A$13</f>
        <v>poř.</v>
      </c>
      <c r="V8" s="242" t="str">
        <f>Texty!$A$18</f>
        <v>výsledek</v>
      </c>
      <c r="W8" s="243"/>
      <c r="X8" s="179" t="str">
        <f>Texty!$A$10</f>
        <v>body</v>
      </c>
      <c r="Y8" s="244" t="s">
        <v>168</v>
      </c>
      <c r="Z8" s="245" t="str">
        <f>Texty!$A$13</f>
        <v>poř.</v>
      </c>
      <c r="AA8" s="242" t="str">
        <f>Texty!$A$18</f>
        <v>výsledek</v>
      </c>
      <c r="AB8" s="243"/>
      <c r="AC8" s="179" t="str">
        <f>Texty!$A$10</f>
        <v>body</v>
      </c>
      <c r="AD8" s="244" t="s">
        <v>168</v>
      </c>
      <c r="AE8" s="245" t="str">
        <f>Texty!$A$13</f>
        <v>poř.</v>
      </c>
      <c r="AF8" s="242" t="str">
        <f>Texty!$A$18</f>
        <v>výsledek</v>
      </c>
      <c r="AG8" s="243"/>
      <c r="AH8" s="179" t="str">
        <f>Texty!$A$10</f>
        <v>body</v>
      </c>
      <c r="AI8" s="244" t="s">
        <v>168</v>
      </c>
      <c r="AJ8" s="245" t="s">
        <v>48</v>
      </c>
      <c r="AK8" s="246" t="str">
        <f>Texty!$A$11</f>
        <v>čas</v>
      </c>
      <c r="AL8" s="244"/>
      <c r="AM8" s="179" t="str">
        <f>Texty!$A$10</f>
        <v>body</v>
      </c>
      <c r="AN8" s="244" t="s">
        <v>168</v>
      </c>
      <c r="AO8" s="245" t="str">
        <f>Texty!$A$13</f>
        <v>poř.</v>
      </c>
      <c r="AP8" s="246" t="str">
        <f>Texty!$A$11</f>
        <v>čas</v>
      </c>
      <c r="AQ8" s="244"/>
      <c r="AR8" s="179" t="str">
        <f>Texty!$A$10</f>
        <v>body</v>
      </c>
      <c r="AS8" s="244" t="s">
        <v>168</v>
      </c>
      <c r="AT8" s="245" t="str">
        <f>Texty!$A$13</f>
        <v>poř.</v>
      </c>
      <c r="AU8" s="179"/>
      <c r="AV8" s="270"/>
      <c r="AW8" s="183"/>
      <c r="AX8" s="184"/>
      <c r="AY8" s="247" t="s">
        <v>54</v>
      </c>
      <c r="AZ8" s="247" t="s">
        <v>62</v>
      </c>
      <c r="BA8" s="247" t="s">
        <v>197</v>
      </c>
      <c r="BL8" s="98"/>
    </row>
    <row r="9" spans="2:70" x14ac:dyDescent="0.2">
      <c r="B9" s="126">
        <f t="shared" ref="B9:B72" ca="1" si="0">RANK(J9,$J$9:$J$133)</f>
        <v>1</v>
      </c>
      <c r="C9" s="126" t="str">
        <f ca="1">IF($H9=C$8,RANK($J9,AY$9:AY$133),"")</f>
        <v/>
      </c>
      <c r="D9" s="126" t="str">
        <f ca="1">IF($H9=D$8,RANK($J9,AZ$9:AZ$133),"")</f>
        <v/>
      </c>
      <c r="E9" s="126" t="str">
        <f ca="1">IF($H9=E$8,RANK($J9,BA$9:BA$133),"")</f>
        <v/>
      </c>
      <c r="F9" s="127" t="str">
        <f ca="1">OFFSET(prihlasky!$H$1,AW9,0)</f>
        <v/>
      </c>
      <c r="G9" s="127" t="str">
        <f ca="1">IF(OFFSET(prihlasky!$B$1,AW9,0)="","",(OFFSET(prihlasky!$B$1,AW9,0)))</f>
        <v/>
      </c>
      <c r="H9" s="127">
        <f ca="1">OFFSET(prihlasky!$I$1,AW9,0)</f>
        <v>0</v>
      </c>
      <c r="I9" s="127">
        <f ca="1">OFFSET(prihlasky!$A$1,AW9,0)</f>
        <v>0</v>
      </c>
      <c r="J9" s="126">
        <f t="shared" ref="J9:J20" ca="1" si="1">SUM(OFFSET(BL9,0,0,1,$AX$4))</f>
        <v>0</v>
      </c>
      <c r="K9" s="14"/>
      <c r="L9" s="140">
        <f ca="1">OFFSET('Trail-1'!$J$1,$O9-1,0)</f>
        <v>0</v>
      </c>
      <c r="M9" s="165">
        <f ca="1">OFFSET('Trail-1'!$K$1,$O9-1,0)</f>
        <v>0</v>
      </c>
      <c r="N9" s="142">
        <f ca="1">IF(OR(L$7=0,M9=0),0,OFFSET(body,P9,0))</f>
        <v>0</v>
      </c>
      <c r="O9" s="76">
        <f>IF(L$7=0,1,MATCH($AW9,'Trail-1'!$CJ$1:$CJ$128,0))</f>
        <v>9</v>
      </c>
      <c r="P9" s="143" t="str">
        <f ca="1">IF(M9=0,"",OFFSET('Trail-1'!$B$1,$O9-1,0))</f>
        <v/>
      </c>
      <c r="Q9" s="140">
        <f ca="1">OFFSET('Trail-2'!$J$1,$T9-1,0)</f>
        <v>0</v>
      </c>
      <c r="R9" s="165">
        <f ca="1">OFFSET('Trail-2'!$K$1,$T9-1,0)</f>
        <v>0</v>
      </c>
      <c r="S9" s="142">
        <f ca="1">IF(OR(Q$7=0,R9=0),0,OFFSET(body,U9,0))</f>
        <v>0</v>
      </c>
      <c r="T9" s="76">
        <f>IF(Q$7=0,1,MATCH($AW9,'Trail-2'!$CJ$1:$CJ$128,0))</f>
        <v>1</v>
      </c>
      <c r="U9" s="143" t="str">
        <f ca="1">IF(R9=0,"",OFFSET('Trail-2'!$B$1,$T9-1,0))</f>
        <v/>
      </c>
      <c r="V9" s="140">
        <f ca="1">OFFSET('Trail-3'!$J$1,$Y9-1,0)</f>
        <v>0</v>
      </c>
      <c r="W9" s="165">
        <f ca="1">OFFSET('Trail-3'!$K$1,$Y9-1,0)</f>
        <v>0</v>
      </c>
      <c r="X9" s="142">
        <f ca="1">IF(OR(V$7=0,W9=0),0,OFFSET(body,Z9,0))</f>
        <v>0</v>
      </c>
      <c r="Y9" s="76">
        <f>IF(V$7=0,1,MATCH($AW9,'Trail-3'!$CJ$1:$CJ$128,0))</f>
        <v>1</v>
      </c>
      <c r="Z9" s="143" t="str">
        <f ca="1">IF(W9=0,"",OFFSET('Trail-3'!$B$1,$Y9-1,0))</f>
        <v/>
      </c>
      <c r="AA9" s="140">
        <f ca="1">OFFSET('Trail-4'!$J$1,$AD9-1,0)</f>
        <v>0</v>
      </c>
      <c r="AB9" s="165">
        <f ca="1">OFFSET('Trail-4'!$K$1,$AD9-1,0)</f>
        <v>0</v>
      </c>
      <c r="AC9" s="142">
        <f ca="1">IF(OR(AA$7=0,AB9=0),0,OFFSET(body,AE9,0))</f>
        <v>0</v>
      </c>
      <c r="AD9" s="76">
        <f>IF(AA$7=0,1,MATCH($AW9,'Trail-4'!$CJ$1:$CJ$128,0))</f>
        <v>1</v>
      </c>
      <c r="AE9" s="143" t="str">
        <f ca="1">IF(AB9=0,"",OFFSET('Trail-4'!$B$1,$AD9-1,0))</f>
        <v/>
      </c>
      <c r="AF9" s="140">
        <f ca="1">OFFSET('Trail-5'!$J$1,$AI9-1,0)</f>
        <v>0</v>
      </c>
      <c r="AG9" s="165">
        <f ca="1">OFFSET('Trail-5'!$K$1,$AD9-1,0)</f>
        <v>0</v>
      </c>
      <c r="AH9" s="142">
        <f ca="1">IF(OR(AF$7=0,AG9=0),0,OFFSET(body,AJ9,0))</f>
        <v>0</v>
      </c>
      <c r="AI9" s="76">
        <f>IF(AF$7=0,1,MATCH($AW9,'Trail-5'!$CJ$1:$CJ$128,0))</f>
        <v>1</v>
      </c>
      <c r="AJ9" s="143" t="str">
        <f ca="1">IF(AG9=0,"",OFFSET('Trail-5'!$B$1,$AI9-1,0))</f>
        <v/>
      </c>
      <c r="AK9" s="166">
        <f ca="1">OFFSET('TempO-1'!$K$1,$AN9-1,0)</f>
        <v>0</v>
      </c>
      <c r="AL9" s="144"/>
      <c r="AM9" s="142">
        <f ca="1">IF(AK9=0,0,OFFSET(body,AO9,0))</f>
        <v>0</v>
      </c>
      <c r="AN9" s="76">
        <f>IF(AK$7=0,1,MATCH($AW9,'TempO-1'!$CB$1:$CB$128,0))</f>
        <v>9</v>
      </c>
      <c r="AO9" s="143" t="str">
        <f ca="1">IF(AK9=0,"",OFFSET('TempO-1'!$B$1,$AN9-1,0))</f>
        <v/>
      </c>
      <c r="AP9" s="166">
        <f ca="1">OFFSET('TempO-2'!$K$1,$AS9-1,0)</f>
        <v>0</v>
      </c>
      <c r="AQ9" s="144"/>
      <c r="AR9" s="142">
        <f ca="1">IF(AP9=0,0,OFFSET(body,AT9,0))</f>
        <v>0</v>
      </c>
      <c r="AS9" s="76">
        <f>IF(AP$7=0,1,MATCH($AW9,'TempO-2'!$CB$1:$CB$128,0))</f>
        <v>1</v>
      </c>
      <c r="AT9" s="143" t="str">
        <f ca="1">IF(AP9=0,"",OFFSET('TempO-2'!$B$1,$AS9-1,0))</f>
        <v/>
      </c>
      <c r="AU9" s="22"/>
      <c r="AW9" s="39">
        <v>1</v>
      </c>
      <c r="AX9" s="16"/>
      <c r="AY9" s="51">
        <f t="shared" ref="AY9:BA85" ca="1" si="2">IF($H9=AY$8,$J9,0)</f>
        <v>0</v>
      </c>
      <c r="AZ9" s="51">
        <f t="shared" ca="1" si="2"/>
        <v>0</v>
      </c>
      <c r="BA9" s="51">
        <f t="shared" ca="1" si="2"/>
        <v>0</v>
      </c>
      <c r="BC9" s="1">
        <f t="shared" ref="BC9:BC20" ca="1" si="3">+N9</f>
        <v>0</v>
      </c>
      <c r="BD9" s="1">
        <f t="shared" ref="BD9:BD20" ca="1" si="4">+S9</f>
        <v>0</v>
      </c>
      <c r="BE9" s="1">
        <f t="shared" ref="BE9:BE20" ca="1" si="5">+X9</f>
        <v>0</v>
      </c>
      <c r="BF9" s="1">
        <f t="shared" ref="BF9:BF20" ca="1" si="6">+AC9</f>
        <v>0</v>
      </c>
      <c r="BG9" s="1">
        <f t="shared" ref="BG9:BG20" ca="1" si="7">+AH9</f>
        <v>0</v>
      </c>
      <c r="BH9" s="1">
        <f t="shared" ref="BH9:BH20" ca="1" si="8">+AM9</f>
        <v>0</v>
      </c>
      <c r="BI9" s="1">
        <f t="shared" ref="BI9:BI20" ca="1" si="9">+AR9</f>
        <v>0</v>
      </c>
      <c r="BL9" s="97">
        <f t="shared" ref="BL9:BR18" ca="1" si="10">LARGE($BC9:$BI9,BL$7)</f>
        <v>0</v>
      </c>
      <c r="BM9" s="97">
        <f t="shared" ca="1" si="10"/>
        <v>0</v>
      </c>
      <c r="BN9" s="97">
        <f t="shared" ca="1" si="10"/>
        <v>0</v>
      </c>
      <c r="BO9" s="97">
        <f t="shared" ca="1" si="10"/>
        <v>0</v>
      </c>
      <c r="BP9" s="97">
        <f t="shared" ca="1" si="10"/>
        <v>0</v>
      </c>
      <c r="BQ9" s="97">
        <f t="shared" ca="1" si="10"/>
        <v>0</v>
      </c>
      <c r="BR9" s="97">
        <f t="shared" ca="1" si="10"/>
        <v>0</v>
      </c>
    </row>
    <row r="10" spans="2:70" ht="12" customHeight="1" x14ac:dyDescent="0.2">
      <c r="B10" s="126">
        <f t="shared" ca="1" si="0"/>
        <v>1</v>
      </c>
      <c r="C10" s="126" t="str">
        <f t="shared" ref="C10:C73" ca="1" si="11">IF($H10=C$8,RANK($J10,AY$9:AY$133),"")</f>
        <v/>
      </c>
      <c r="D10" s="126" t="str">
        <f t="shared" ref="D10:D73" ca="1" si="12">IF($H10=D$8,RANK($J10,AZ$9:AZ$133),"")</f>
        <v/>
      </c>
      <c r="E10" s="126" t="str">
        <f t="shared" ref="E10:E73" ca="1" si="13">IF($H10=E$8,RANK($J10,BA$9:BA$133),"")</f>
        <v/>
      </c>
      <c r="F10" s="127" t="str">
        <f ca="1">OFFSET(prihlasky!$H$1,AW10,0)</f>
        <v/>
      </c>
      <c r="G10" s="127" t="str">
        <f ca="1">IF(OFFSET(prihlasky!$B$1,AW10,0)="","",(OFFSET(prihlasky!$B$1,AW10,0)))</f>
        <v/>
      </c>
      <c r="H10" s="127">
        <f ca="1">OFFSET(prihlasky!$I$1,AW10,0)</f>
        <v>0</v>
      </c>
      <c r="I10" s="127">
        <f ca="1">OFFSET(prihlasky!$A$1,AW10,0)</f>
        <v>0</v>
      </c>
      <c r="J10" s="126">
        <f t="shared" ca="1" si="1"/>
        <v>0</v>
      </c>
      <c r="K10" s="14"/>
      <c r="L10" s="140">
        <f ca="1">OFFSET('Trail-1'!$J$1,$O10-1,0)</f>
        <v>0</v>
      </c>
      <c r="M10" s="165">
        <f ca="1">OFFSET('Trail-1'!$K$1,$O10-1,0)</f>
        <v>0</v>
      </c>
      <c r="N10" s="142">
        <f t="shared" ref="N10:N73" ca="1" si="14">IF(OR(L$7=0,M10=0),0,OFFSET(body,P10,0))</f>
        <v>0</v>
      </c>
      <c r="O10" s="76">
        <f>IF(L$7=0,1,MATCH($AW10,'Trail-1'!$CJ$1:$CJ$128,0))</f>
        <v>10</v>
      </c>
      <c r="P10" s="143" t="str">
        <f ca="1">IF(M10=0,"",OFFSET('Trail-1'!$B$1,$O10-1,0))</f>
        <v/>
      </c>
      <c r="Q10" s="140">
        <f ca="1">OFFSET('Trail-2'!$J$1,$T10-1,0)</f>
        <v>0</v>
      </c>
      <c r="R10" s="165">
        <f ca="1">OFFSET('Trail-2'!$K$1,$T10-1,0)</f>
        <v>0</v>
      </c>
      <c r="S10" s="142">
        <f t="shared" ref="S10:S73" ca="1" si="15">IF(OR(Q$7=0,R10=0),0,OFFSET(body,U10,0))</f>
        <v>0</v>
      </c>
      <c r="T10" s="76">
        <f>IF(Q$7=0,1,MATCH($AW10,'Trail-2'!$CJ$1:$CJ$128,0))</f>
        <v>1</v>
      </c>
      <c r="U10" s="143" t="str">
        <f ca="1">IF(R10=0,"",OFFSET('Trail-2'!$B$1,$T10-1,0))</f>
        <v/>
      </c>
      <c r="V10" s="140">
        <f ca="1">OFFSET('Trail-3'!$J$1,$Y10-1,0)</f>
        <v>0</v>
      </c>
      <c r="W10" s="165">
        <f ca="1">OFFSET('Trail-3'!$K$1,$Y10-1,0)</f>
        <v>0</v>
      </c>
      <c r="X10" s="142">
        <f t="shared" ref="X10:X73" ca="1" si="16">IF(OR(V$7=0,W10=0),0,OFFSET(body,Z10,0))</f>
        <v>0</v>
      </c>
      <c r="Y10" s="76">
        <f>IF(V$7=0,1,MATCH($AW10,'Trail-3'!$CJ$1:$CJ$128,0))</f>
        <v>1</v>
      </c>
      <c r="Z10" s="143" t="str">
        <f ca="1">IF(W10=0,"",OFFSET('Trail-3'!$B$1,$Y10-1,0))</f>
        <v/>
      </c>
      <c r="AA10" s="140">
        <f ca="1">OFFSET('Trail-4'!$J$1,$AD10-1,0)</f>
        <v>0</v>
      </c>
      <c r="AB10" s="165">
        <f ca="1">OFFSET('Trail-4'!$K$1,$AD10-1,0)</f>
        <v>0</v>
      </c>
      <c r="AC10" s="142">
        <f t="shared" ref="AC10:AC73" ca="1" si="17">IF(OR(AA$7=0,AB10=0),0,OFFSET(body,AE10,0))</f>
        <v>0</v>
      </c>
      <c r="AD10" s="76">
        <f>IF(AA$7=0,1,MATCH($AW10,'Trail-4'!$CJ$1:$CJ$128,0))</f>
        <v>1</v>
      </c>
      <c r="AE10" s="143" t="str">
        <f ca="1">IF(AB10=0,"",OFFSET('Trail-4'!$B$1,$AD10-1,0))</f>
        <v/>
      </c>
      <c r="AF10" s="140">
        <f ca="1">OFFSET('Trail-5'!$J$1,$AI10-1,0)</f>
        <v>0</v>
      </c>
      <c r="AG10" s="165">
        <f ca="1">OFFSET('Trail-5'!$K$1,$AD10-1,0)</f>
        <v>0</v>
      </c>
      <c r="AH10" s="142">
        <f t="shared" ref="AH10:AH73" ca="1" si="18">IF(OR(AF$7=0,AG10=0),0,OFFSET(body,AJ10,0))</f>
        <v>0</v>
      </c>
      <c r="AI10" s="76">
        <f>IF(AF$7=0,1,MATCH($AW10,'Trail-5'!$CJ$1:$CJ$128,0))</f>
        <v>1</v>
      </c>
      <c r="AJ10" s="143" t="str">
        <f ca="1">IF(AG10=0,"",OFFSET('Trail-5'!$B$1,$AI10-1,0))</f>
        <v/>
      </c>
      <c r="AK10" s="166">
        <f ca="1">OFFSET('TempO-1'!$K$1,$AN10-1,0)</f>
        <v>0</v>
      </c>
      <c r="AL10" s="144"/>
      <c r="AM10" s="142">
        <f t="shared" ref="AM10:AM73" ca="1" si="19">IF(AK10=0,0,OFFSET(body,AO10,0))</f>
        <v>0</v>
      </c>
      <c r="AN10" s="76">
        <f>IF(AK$7=0,1,MATCH($AW10,'TempO-1'!$CB$1:$CB$128,0))</f>
        <v>10</v>
      </c>
      <c r="AO10" s="143" t="str">
        <f ca="1">IF(AK10=0,"",OFFSET('TempO-1'!$B$1,$AN10-1,0))</f>
        <v/>
      </c>
      <c r="AP10" s="166">
        <f ca="1">OFFSET('TempO-2'!$K$1,$AS10-1,0)</f>
        <v>0</v>
      </c>
      <c r="AQ10" s="144"/>
      <c r="AR10" s="142">
        <f t="shared" ref="AR10:AR73" ca="1" si="20">IF(AP10=0,0,OFFSET(body,AT10,0))</f>
        <v>0</v>
      </c>
      <c r="AS10" s="76">
        <f>IF(AP$7=0,1,MATCH($AW10,'TempO-2'!$CB$1:$CB$128,0))</f>
        <v>1</v>
      </c>
      <c r="AT10" s="143" t="str">
        <f ca="1">IF(AP10=0,"",OFFSET('TempO-2'!$B$1,$AS10-1,0))</f>
        <v/>
      </c>
      <c r="AU10" s="22"/>
      <c r="AW10" s="39">
        <v>2</v>
      </c>
      <c r="AX10" s="16"/>
      <c r="AY10" s="51">
        <f t="shared" ca="1" si="2"/>
        <v>0</v>
      </c>
      <c r="AZ10" s="51">
        <f t="shared" ca="1" si="2"/>
        <v>0</v>
      </c>
      <c r="BA10" s="51">
        <f t="shared" ca="1" si="2"/>
        <v>0</v>
      </c>
      <c r="BC10" s="1">
        <f t="shared" ca="1" si="3"/>
        <v>0</v>
      </c>
      <c r="BD10" s="1">
        <f t="shared" ca="1" si="4"/>
        <v>0</v>
      </c>
      <c r="BE10" s="1">
        <f t="shared" ca="1" si="5"/>
        <v>0</v>
      </c>
      <c r="BF10" s="1">
        <f t="shared" ca="1" si="6"/>
        <v>0</v>
      </c>
      <c r="BG10" s="1">
        <f t="shared" ca="1" si="7"/>
        <v>0</v>
      </c>
      <c r="BH10" s="1">
        <f t="shared" ca="1" si="8"/>
        <v>0</v>
      </c>
      <c r="BI10" s="1">
        <f t="shared" ca="1" si="9"/>
        <v>0</v>
      </c>
      <c r="BL10" s="97">
        <f t="shared" ca="1" si="10"/>
        <v>0</v>
      </c>
      <c r="BM10" s="97">
        <f t="shared" ca="1" si="10"/>
        <v>0</v>
      </c>
      <c r="BN10" s="97">
        <f t="shared" ca="1" si="10"/>
        <v>0</v>
      </c>
      <c r="BO10" s="97">
        <f t="shared" ca="1" si="10"/>
        <v>0</v>
      </c>
      <c r="BP10" s="97">
        <f t="shared" ca="1" si="10"/>
        <v>0</v>
      </c>
      <c r="BQ10" s="97">
        <f t="shared" ca="1" si="10"/>
        <v>0</v>
      </c>
      <c r="BR10" s="97">
        <f t="shared" ca="1" si="10"/>
        <v>0</v>
      </c>
    </row>
    <row r="11" spans="2:70" ht="12" customHeight="1" x14ac:dyDescent="0.2">
      <c r="B11" s="126">
        <f t="shared" ca="1" si="0"/>
        <v>1</v>
      </c>
      <c r="C11" s="126" t="str">
        <f t="shared" ca="1" si="11"/>
        <v/>
      </c>
      <c r="D11" s="126" t="str">
        <f t="shared" ca="1" si="12"/>
        <v/>
      </c>
      <c r="E11" s="126" t="str">
        <f t="shared" ca="1" si="13"/>
        <v/>
      </c>
      <c r="F11" s="127" t="str">
        <f ca="1">OFFSET(prihlasky!$H$1,AW11,0)</f>
        <v/>
      </c>
      <c r="G11" s="127" t="str">
        <f ca="1">IF(OFFSET(prihlasky!$B$1,AW11,0)="","",(OFFSET(prihlasky!$B$1,AW11,0)))</f>
        <v/>
      </c>
      <c r="H11" s="127">
        <f ca="1">OFFSET(prihlasky!$I$1,AW11,0)</f>
        <v>0</v>
      </c>
      <c r="I11" s="127">
        <f ca="1">OFFSET(prihlasky!$A$1,AW11,0)</f>
        <v>0</v>
      </c>
      <c r="J11" s="126">
        <f t="shared" ca="1" si="1"/>
        <v>0</v>
      </c>
      <c r="K11" s="14"/>
      <c r="L11" s="140">
        <f ca="1">OFFSET('Trail-1'!$J$1,$O11-1,0)</f>
        <v>0</v>
      </c>
      <c r="M11" s="165">
        <f ca="1">OFFSET('Trail-1'!$K$1,$O11-1,0)</f>
        <v>0</v>
      </c>
      <c r="N11" s="142">
        <f t="shared" ca="1" si="14"/>
        <v>0</v>
      </c>
      <c r="O11" s="76">
        <f>IF(L$7=0,1,MATCH($AW11,'Trail-1'!$CJ$1:$CJ$128,0))</f>
        <v>11</v>
      </c>
      <c r="P11" s="143" t="str">
        <f ca="1">IF(M11=0,"",OFFSET('Trail-1'!$B$1,$O11-1,0))</f>
        <v/>
      </c>
      <c r="Q11" s="140">
        <f ca="1">OFFSET('Trail-2'!$J$1,$T11-1,0)</f>
        <v>0</v>
      </c>
      <c r="R11" s="165">
        <f ca="1">OFFSET('Trail-2'!$K$1,$T11-1,0)</f>
        <v>0</v>
      </c>
      <c r="S11" s="142">
        <f t="shared" ca="1" si="15"/>
        <v>0</v>
      </c>
      <c r="T11" s="76">
        <f>IF(Q$7=0,1,MATCH($AW11,'Trail-2'!$CJ$1:$CJ$128,0))</f>
        <v>1</v>
      </c>
      <c r="U11" s="143" t="str">
        <f ca="1">IF(R11=0,"",OFFSET('Trail-2'!$B$1,$T11-1,0))</f>
        <v/>
      </c>
      <c r="V11" s="140">
        <f ca="1">OFFSET('Trail-3'!$J$1,$Y11-1,0)</f>
        <v>0</v>
      </c>
      <c r="W11" s="165">
        <f ca="1">OFFSET('Trail-3'!$K$1,$Y11-1,0)</f>
        <v>0</v>
      </c>
      <c r="X11" s="142">
        <f t="shared" ca="1" si="16"/>
        <v>0</v>
      </c>
      <c r="Y11" s="76">
        <f>IF(V$7=0,1,MATCH($AW11,'Trail-3'!$CJ$1:$CJ$128,0))</f>
        <v>1</v>
      </c>
      <c r="Z11" s="143" t="str">
        <f ca="1">IF(W11=0,"",OFFSET('Trail-3'!$B$1,$Y11-1,0))</f>
        <v/>
      </c>
      <c r="AA11" s="140">
        <f ca="1">OFFSET('Trail-4'!$J$1,$AD11-1,0)</f>
        <v>0</v>
      </c>
      <c r="AB11" s="165">
        <f ca="1">OFFSET('Trail-4'!$K$1,$AD11-1,0)</f>
        <v>0</v>
      </c>
      <c r="AC11" s="142">
        <f t="shared" ca="1" si="17"/>
        <v>0</v>
      </c>
      <c r="AD11" s="76">
        <f>IF(AA$7=0,1,MATCH($AW11,'Trail-4'!$CJ$1:$CJ$128,0))</f>
        <v>1</v>
      </c>
      <c r="AE11" s="143" t="str">
        <f ca="1">IF(AB11=0,"",OFFSET('Trail-4'!$B$1,$AD11-1,0))</f>
        <v/>
      </c>
      <c r="AF11" s="140">
        <f ca="1">OFFSET('Trail-5'!$J$1,$AI11-1,0)</f>
        <v>0</v>
      </c>
      <c r="AG11" s="165">
        <f ca="1">OFFSET('Trail-5'!$K$1,$AD11-1,0)</f>
        <v>0</v>
      </c>
      <c r="AH11" s="142">
        <f t="shared" ca="1" si="18"/>
        <v>0</v>
      </c>
      <c r="AI11" s="76">
        <f>IF(AF$7=0,1,MATCH($AW11,'Trail-5'!$CJ$1:$CJ$128,0))</f>
        <v>1</v>
      </c>
      <c r="AJ11" s="143" t="str">
        <f ca="1">IF(AG11=0,"",OFFSET('Trail-5'!$B$1,$AI11-1,0))</f>
        <v/>
      </c>
      <c r="AK11" s="166">
        <f ca="1">OFFSET('TempO-1'!$K$1,$AN11-1,0)</f>
        <v>0</v>
      </c>
      <c r="AL11" s="144"/>
      <c r="AM11" s="142">
        <f t="shared" ca="1" si="19"/>
        <v>0</v>
      </c>
      <c r="AN11" s="76">
        <f>IF(AK$7=0,1,MATCH($AW11,'TempO-1'!$CB$1:$CB$128,0))</f>
        <v>11</v>
      </c>
      <c r="AO11" s="143" t="str">
        <f ca="1">IF(AK11=0,"",OFFSET('TempO-1'!$B$1,$AN11-1,0))</f>
        <v/>
      </c>
      <c r="AP11" s="166">
        <f ca="1">OFFSET('TempO-2'!$K$1,$AS11-1,0)</f>
        <v>0</v>
      </c>
      <c r="AQ11" s="144"/>
      <c r="AR11" s="142">
        <f t="shared" ca="1" si="20"/>
        <v>0</v>
      </c>
      <c r="AS11" s="76">
        <f>IF(AP$7=0,1,MATCH($AW11,'TempO-2'!$CB$1:$CB$128,0))</f>
        <v>1</v>
      </c>
      <c r="AT11" s="143" t="str">
        <f ca="1">IF(AP11=0,"",OFFSET('TempO-2'!$B$1,$AS11-1,0))</f>
        <v/>
      </c>
      <c r="AU11" s="22"/>
      <c r="AW11" s="39">
        <v>3</v>
      </c>
      <c r="AX11" s="16"/>
      <c r="AY11" s="51">
        <f t="shared" ca="1" si="2"/>
        <v>0</v>
      </c>
      <c r="AZ11" s="51">
        <f t="shared" ca="1" si="2"/>
        <v>0</v>
      </c>
      <c r="BA11" s="51">
        <f t="shared" ca="1" si="2"/>
        <v>0</v>
      </c>
      <c r="BC11" s="1">
        <f t="shared" ca="1" si="3"/>
        <v>0</v>
      </c>
      <c r="BD11" s="1">
        <f t="shared" ca="1" si="4"/>
        <v>0</v>
      </c>
      <c r="BE11" s="1">
        <f t="shared" ca="1" si="5"/>
        <v>0</v>
      </c>
      <c r="BF11" s="1">
        <f t="shared" ca="1" si="6"/>
        <v>0</v>
      </c>
      <c r="BG11" s="1">
        <f t="shared" ca="1" si="7"/>
        <v>0</v>
      </c>
      <c r="BH11" s="1">
        <f t="shared" ca="1" si="8"/>
        <v>0</v>
      </c>
      <c r="BI11" s="1">
        <f t="shared" ca="1" si="9"/>
        <v>0</v>
      </c>
      <c r="BL11" s="97">
        <f t="shared" ca="1" si="10"/>
        <v>0</v>
      </c>
      <c r="BM11" s="97">
        <f t="shared" ca="1" si="10"/>
        <v>0</v>
      </c>
      <c r="BN11" s="97">
        <f t="shared" ca="1" si="10"/>
        <v>0</v>
      </c>
      <c r="BO11" s="97">
        <f t="shared" ca="1" si="10"/>
        <v>0</v>
      </c>
      <c r="BP11" s="97">
        <f t="shared" ca="1" si="10"/>
        <v>0</v>
      </c>
      <c r="BQ11" s="97">
        <f t="shared" ca="1" si="10"/>
        <v>0</v>
      </c>
      <c r="BR11" s="97">
        <f t="shared" ca="1" si="10"/>
        <v>0</v>
      </c>
    </row>
    <row r="12" spans="2:70" ht="12" customHeight="1" x14ac:dyDescent="0.2">
      <c r="B12" s="126">
        <f t="shared" ca="1" si="0"/>
        <v>1</v>
      </c>
      <c r="C12" s="126" t="str">
        <f t="shared" ca="1" si="11"/>
        <v/>
      </c>
      <c r="D12" s="126" t="str">
        <f t="shared" ca="1" si="12"/>
        <v/>
      </c>
      <c r="E12" s="126" t="str">
        <f t="shared" ca="1" si="13"/>
        <v/>
      </c>
      <c r="F12" s="127" t="str">
        <f ca="1">OFFSET(prihlasky!$H$1,AW12,0)</f>
        <v/>
      </c>
      <c r="G12" s="127" t="str">
        <f ca="1">IF(OFFSET(prihlasky!$B$1,AW12,0)="","",(OFFSET(prihlasky!$B$1,AW12,0)))</f>
        <v/>
      </c>
      <c r="H12" s="127">
        <f ca="1">OFFSET(prihlasky!$I$1,AW12,0)</f>
        <v>0</v>
      </c>
      <c r="I12" s="127">
        <f ca="1">OFFSET(prihlasky!$A$1,AW12,0)</f>
        <v>0</v>
      </c>
      <c r="J12" s="126">
        <f t="shared" ca="1" si="1"/>
        <v>0</v>
      </c>
      <c r="K12" s="14"/>
      <c r="L12" s="140">
        <f ca="1">OFFSET('Trail-1'!$J$1,$O12-1,0)</f>
        <v>0</v>
      </c>
      <c r="M12" s="165">
        <f ca="1">OFFSET('Trail-1'!$K$1,$O12-1,0)</f>
        <v>0</v>
      </c>
      <c r="N12" s="142">
        <f t="shared" ca="1" si="14"/>
        <v>0</v>
      </c>
      <c r="O12" s="76">
        <f>IF(L$7=0,1,MATCH($AW12,'Trail-1'!$CJ$1:$CJ$128,0))</f>
        <v>12</v>
      </c>
      <c r="P12" s="143" t="str">
        <f ca="1">IF(M12=0,"",OFFSET('Trail-1'!$B$1,$O12-1,0))</f>
        <v/>
      </c>
      <c r="Q12" s="140">
        <f ca="1">OFFSET('Trail-2'!$J$1,$T12-1,0)</f>
        <v>0</v>
      </c>
      <c r="R12" s="165">
        <f ca="1">OFFSET('Trail-2'!$K$1,$T12-1,0)</f>
        <v>0</v>
      </c>
      <c r="S12" s="142">
        <f t="shared" ca="1" si="15"/>
        <v>0</v>
      </c>
      <c r="T12" s="76">
        <f>IF(Q$7=0,1,MATCH($AW12,'Trail-2'!$CJ$1:$CJ$128,0))</f>
        <v>1</v>
      </c>
      <c r="U12" s="143" t="str">
        <f ca="1">IF(R12=0,"",OFFSET('Trail-2'!$B$1,$T12-1,0))</f>
        <v/>
      </c>
      <c r="V12" s="140">
        <f ca="1">OFFSET('Trail-3'!$J$1,$Y12-1,0)</f>
        <v>0</v>
      </c>
      <c r="W12" s="165">
        <f ca="1">OFFSET('Trail-3'!$K$1,$Y12-1,0)</f>
        <v>0</v>
      </c>
      <c r="X12" s="142">
        <f t="shared" ca="1" si="16"/>
        <v>0</v>
      </c>
      <c r="Y12" s="76">
        <f>IF(V$7=0,1,MATCH($AW12,'Trail-3'!$CJ$1:$CJ$128,0))</f>
        <v>1</v>
      </c>
      <c r="Z12" s="143" t="str">
        <f ca="1">IF(W12=0,"",OFFSET('Trail-3'!$B$1,$Y12-1,0))</f>
        <v/>
      </c>
      <c r="AA12" s="140">
        <f ca="1">OFFSET('Trail-4'!$J$1,$AD12-1,0)</f>
        <v>0</v>
      </c>
      <c r="AB12" s="165">
        <f ca="1">OFFSET('Trail-4'!$K$1,$AD12-1,0)</f>
        <v>0</v>
      </c>
      <c r="AC12" s="142">
        <f t="shared" ca="1" si="17"/>
        <v>0</v>
      </c>
      <c r="AD12" s="76">
        <f>IF(AA$7=0,1,MATCH($AW12,'Trail-4'!$CJ$1:$CJ$128,0))</f>
        <v>1</v>
      </c>
      <c r="AE12" s="143" t="str">
        <f ca="1">IF(AB12=0,"",OFFSET('Trail-4'!$B$1,$AD12-1,0))</f>
        <v/>
      </c>
      <c r="AF12" s="140">
        <f ca="1">OFFSET('Trail-5'!$J$1,$AI12-1,0)</f>
        <v>0</v>
      </c>
      <c r="AG12" s="165">
        <f ca="1">OFFSET('Trail-5'!$K$1,$AD12-1,0)</f>
        <v>0</v>
      </c>
      <c r="AH12" s="142">
        <f t="shared" ca="1" si="18"/>
        <v>0</v>
      </c>
      <c r="AI12" s="76">
        <f>IF(AF$7=0,1,MATCH($AW12,'Trail-5'!$CJ$1:$CJ$128,0))</f>
        <v>1</v>
      </c>
      <c r="AJ12" s="143" t="str">
        <f ca="1">IF(AG12=0,"",OFFSET('Trail-5'!$B$1,$AI12-1,0))</f>
        <v/>
      </c>
      <c r="AK12" s="166">
        <f ca="1">OFFSET('TempO-1'!$K$1,$AN12-1,0)</f>
        <v>0</v>
      </c>
      <c r="AL12" s="144"/>
      <c r="AM12" s="142">
        <f t="shared" ca="1" si="19"/>
        <v>0</v>
      </c>
      <c r="AN12" s="76">
        <f>IF(AK$7=0,1,MATCH($AW12,'TempO-1'!$CB$1:$CB$128,0))</f>
        <v>12</v>
      </c>
      <c r="AO12" s="143" t="str">
        <f ca="1">IF(AK12=0,"",OFFSET('TempO-1'!$B$1,$AN12-1,0))</f>
        <v/>
      </c>
      <c r="AP12" s="166">
        <f ca="1">OFFSET('TempO-2'!$K$1,$AS12-1,0)</f>
        <v>0</v>
      </c>
      <c r="AQ12" s="144"/>
      <c r="AR12" s="142">
        <f t="shared" ca="1" si="20"/>
        <v>0</v>
      </c>
      <c r="AS12" s="76">
        <f>IF(AP$7=0,1,MATCH($AW12,'TempO-2'!$CB$1:$CB$128,0))</f>
        <v>1</v>
      </c>
      <c r="AT12" s="143" t="str">
        <f ca="1">IF(AP12=0,"",OFFSET('TempO-2'!$B$1,$AS12-1,0))</f>
        <v/>
      </c>
      <c r="AU12" s="22"/>
      <c r="AW12" s="39">
        <v>4</v>
      </c>
      <c r="AX12" s="16"/>
      <c r="AY12" s="51">
        <f t="shared" ca="1" si="2"/>
        <v>0</v>
      </c>
      <c r="AZ12" s="51">
        <f t="shared" ca="1" si="2"/>
        <v>0</v>
      </c>
      <c r="BA12" s="51">
        <f t="shared" ca="1" si="2"/>
        <v>0</v>
      </c>
      <c r="BC12" s="1">
        <f t="shared" ca="1" si="3"/>
        <v>0</v>
      </c>
      <c r="BD12" s="1">
        <f t="shared" ca="1" si="4"/>
        <v>0</v>
      </c>
      <c r="BE12" s="1">
        <f t="shared" ca="1" si="5"/>
        <v>0</v>
      </c>
      <c r="BF12" s="1">
        <f t="shared" ca="1" si="6"/>
        <v>0</v>
      </c>
      <c r="BG12" s="1">
        <f t="shared" ca="1" si="7"/>
        <v>0</v>
      </c>
      <c r="BH12" s="1">
        <f t="shared" ca="1" si="8"/>
        <v>0</v>
      </c>
      <c r="BI12" s="1">
        <f t="shared" ca="1" si="9"/>
        <v>0</v>
      </c>
      <c r="BL12" s="97">
        <f t="shared" ca="1" si="10"/>
        <v>0</v>
      </c>
      <c r="BM12" s="97">
        <f t="shared" ca="1" si="10"/>
        <v>0</v>
      </c>
      <c r="BN12" s="97">
        <f t="shared" ca="1" si="10"/>
        <v>0</v>
      </c>
      <c r="BO12" s="97">
        <f t="shared" ca="1" si="10"/>
        <v>0</v>
      </c>
      <c r="BP12" s="97">
        <f t="shared" ca="1" si="10"/>
        <v>0</v>
      </c>
      <c r="BQ12" s="97">
        <f t="shared" ca="1" si="10"/>
        <v>0</v>
      </c>
      <c r="BR12" s="97">
        <f t="shared" ca="1" si="10"/>
        <v>0</v>
      </c>
    </row>
    <row r="13" spans="2:70" ht="12" customHeight="1" x14ac:dyDescent="0.2">
      <c r="B13" s="126">
        <f t="shared" ca="1" si="0"/>
        <v>1</v>
      </c>
      <c r="C13" s="126" t="str">
        <f t="shared" ca="1" si="11"/>
        <v/>
      </c>
      <c r="D13" s="126" t="str">
        <f t="shared" ca="1" si="12"/>
        <v/>
      </c>
      <c r="E13" s="126" t="str">
        <f t="shared" ca="1" si="13"/>
        <v/>
      </c>
      <c r="F13" s="127" t="str">
        <f ca="1">OFFSET(prihlasky!$H$1,AW13,0)</f>
        <v/>
      </c>
      <c r="G13" s="127" t="str">
        <f ca="1">IF(OFFSET(prihlasky!$B$1,AW13,0)="","",(OFFSET(prihlasky!$B$1,AW13,0)))</f>
        <v/>
      </c>
      <c r="H13" s="127">
        <f ca="1">OFFSET(prihlasky!$I$1,AW13,0)</f>
        <v>0</v>
      </c>
      <c r="I13" s="127">
        <f ca="1">OFFSET(prihlasky!$A$1,AW13,0)</f>
        <v>0</v>
      </c>
      <c r="J13" s="126">
        <f t="shared" ca="1" si="1"/>
        <v>0</v>
      </c>
      <c r="K13" s="14"/>
      <c r="L13" s="140">
        <f ca="1">OFFSET('Trail-1'!$J$1,$O13-1,0)</f>
        <v>0</v>
      </c>
      <c r="M13" s="165">
        <f ca="1">OFFSET('Trail-1'!$K$1,$O13-1,0)</f>
        <v>0</v>
      </c>
      <c r="N13" s="142">
        <f t="shared" ca="1" si="14"/>
        <v>0</v>
      </c>
      <c r="O13" s="76">
        <f>IF(L$7=0,1,MATCH($AW13,'Trail-1'!$CJ$1:$CJ$128,0))</f>
        <v>13</v>
      </c>
      <c r="P13" s="143" t="str">
        <f ca="1">IF(M13=0,"",OFFSET('Trail-1'!$B$1,$O13-1,0))</f>
        <v/>
      </c>
      <c r="Q13" s="140">
        <f ca="1">OFFSET('Trail-2'!$J$1,$T13-1,0)</f>
        <v>0</v>
      </c>
      <c r="R13" s="165">
        <f ca="1">OFFSET('Trail-2'!$K$1,$T13-1,0)</f>
        <v>0</v>
      </c>
      <c r="S13" s="142">
        <f t="shared" ca="1" si="15"/>
        <v>0</v>
      </c>
      <c r="T13" s="76">
        <f>IF(Q$7=0,1,MATCH($AW13,'Trail-2'!$CJ$1:$CJ$128,0))</f>
        <v>1</v>
      </c>
      <c r="U13" s="143" t="str">
        <f ca="1">IF(R13=0,"",OFFSET('Trail-2'!$B$1,$T13-1,0))</f>
        <v/>
      </c>
      <c r="V13" s="140">
        <f ca="1">OFFSET('Trail-3'!$J$1,$Y13-1,0)</f>
        <v>0</v>
      </c>
      <c r="W13" s="165">
        <f ca="1">OFFSET('Trail-3'!$K$1,$Y13-1,0)</f>
        <v>0</v>
      </c>
      <c r="X13" s="142">
        <f t="shared" ca="1" si="16"/>
        <v>0</v>
      </c>
      <c r="Y13" s="76">
        <f>IF(V$7=0,1,MATCH($AW13,'Trail-3'!$CJ$1:$CJ$128,0))</f>
        <v>1</v>
      </c>
      <c r="Z13" s="143" t="str">
        <f ca="1">IF(W13=0,"",OFFSET('Trail-3'!$B$1,$Y13-1,0))</f>
        <v/>
      </c>
      <c r="AA13" s="140">
        <f ca="1">OFFSET('Trail-4'!$J$1,$AD13-1,0)</f>
        <v>0</v>
      </c>
      <c r="AB13" s="165">
        <f ca="1">OFFSET('Trail-4'!$K$1,$AD13-1,0)</f>
        <v>0</v>
      </c>
      <c r="AC13" s="142">
        <f t="shared" ca="1" si="17"/>
        <v>0</v>
      </c>
      <c r="AD13" s="76">
        <f>IF(AA$7=0,1,MATCH($AW13,'Trail-4'!$CJ$1:$CJ$128,0))</f>
        <v>1</v>
      </c>
      <c r="AE13" s="143" t="str">
        <f ca="1">IF(AB13=0,"",OFFSET('Trail-4'!$B$1,$AD13-1,0))</f>
        <v/>
      </c>
      <c r="AF13" s="140">
        <f ca="1">OFFSET('Trail-5'!$J$1,$AI13-1,0)</f>
        <v>0</v>
      </c>
      <c r="AG13" s="165">
        <f ca="1">OFFSET('Trail-5'!$K$1,$AD13-1,0)</f>
        <v>0</v>
      </c>
      <c r="AH13" s="142">
        <f t="shared" ca="1" si="18"/>
        <v>0</v>
      </c>
      <c r="AI13" s="76">
        <f>IF(AF$7=0,1,MATCH($AW13,'Trail-5'!$CJ$1:$CJ$128,0))</f>
        <v>1</v>
      </c>
      <c r="AJ13" s="143" t="str">
        <f ca="1">IF(AG13=0,"",OFFSET('Trail-5'!$B$1,$AI13-1,0))</f>
        <v/>
      </c>
      <c r="AK13" s="166">
        <f ca="1">OFFSET('TempO-1'!$K$1,$AN13-1,0)</f>
        <v>0</v>
      </c>
      <c r="AL13" s="144"/>
      <c r="AM13" s="142">
        <f t="shared" ca="1" si="19"/>
        <v>0</v>
      </c>
      <c r="AN13" s="76">
        <f>IF(AK$7=0,1,MATCH($AW13,'TempO-1'!$CB$1:$CB$128,0))</f>
        <v>13</v>
      </c>
      <c r="AO13" s="143" t="str">
        <f ca="1">IF(AK13=0,"",OFFSET('TempO-1'!$B$1,$AN13-1,0))</f>
        <v/>
      </c>
      <c r="AP13" s="166">
        <f ca="1">OFFSET('TempO-2'!$K$1,$AS13-1,0)</f>
        <v>0</v>
      </c>
      <c r="AQ13" s="144"/>
      <c r="AR13" s="142">
        <f t="shared" ca="1" si="20"/>
        <v>0</v>
      </c>
      <c r="AS13" s="76">
        <f>IF(AP$7=0,1,MATCH($AW13,'TempO-2'!$CB$1:$CB$128,0))</f>
        <v>1</v>
      </c>
      <c r="AT13" s="143" t="str">
        <f ca="1">IF(AP13=0,"",OFFSET('TempO-2'!$B$1,$AS13-1,0))</f>
        <v/>
      </c>
      <c r="AU13" s="22"/>
      <c r="AW13" s="39">
        <v>5</v>
      </c>
      <c r="AX13" s="16"/>
      <c r="AY13" s="51">
        <f t="shared" ca="1" si="2"/>
        <v>0</v>
      </c>
      <c r="AZ13" s="51">
        <f t="shared" ca="1" si="2"/>
        <v>0</v>
      </c>
      <c r="BA13" s="51">
        <f t="shared" ca="1" si="2"/>
        <v>0</v>
      </c>
      <c r="BC13" s="1">
        <f t="shared" ca="1" si="3"/>
        <v>0</v>
      </c>
      <c r="BD13" s="1">
        <f t="shared" ca="1" si="4"/>
        <v>0</v>
      </c>
      <c r="BE13" s="1">
        <f t="shared" ca="1" si="5"/>
        <v>0</v>
      </c>
      <c r="BF13" s="1">
        <f t="shared" ca="1" si="6"/>
        <v>0</v>
      </c>
      <c r="BG13" s="1">
        <f t="shared" ca="1" si="7"/>
        <v>0</v>
      </c>
      <c r="BH13" s="1">
        <f t="shared" ca="1" si="8"/>
        <v>0</v>
      </c>
      <c r="BI13" s="1">
        <f t="shared" ca="1" si="9"/>
        <v>0</v>
      </c>
      <c r="BL13" s="97">
        <f t="shared" ca="1" si="10"/>
        <v>0</v>
      </c>
      <c r="BM13" s="97">
        <f t="shared" ca="1" si="10"/>
        <v>0</v>
      </c>
      <c r="BN13" s="97">
        <f t="shared" ca="1" si="10"/>
        <v>0</v>
      </c>
      <c r="BO13" s="97">
        <f t="shared" ca="1" si="10"/>
        <v>0</v>
      </c>
      <c r="BP13" s="97">
        <f t="shared" ca="1" si="10"/>
        <v>0</v>
      </c>
      <c r="BQ13" s="97">
        <f t="shared" ca="1" si="10"/>
        <v>0</v>
      </c>
      <c r="BR13" s="97">
        <f t="shared" ca="1" si="10"/>
        <v>0</v>
      </c>
    </row>
    <row r="14" spans="2:70" ht="12" customHeight="1" x14ac:dyDescent="0.2">
      <c r="B14" s="126">
        <f t="shared" ca="1" si="0"/>
        <v>1</v>
      </c>
      <c r="C14" s="126" t="str">
        <f t="shared" ca="1" si="11"/>
        <v/>
      </c>
      <c r="D14" s="126" t="str">
        <f t="shared" ca="1" si="12"/>
        <v/>
      </c>
      <c r="E14" s="126" t="str">
        <f t="shared" ca="1" si="13"/>
        <v/>
      </c>
      <c r="F14" s="127" t="str">
        <f ca="1">OFFSET(prihlasky!$H$1,AW14,0)</f>
        <v/>
      </c>
      <c r="G14" s="127" t="str">
        <f ca="1">IF(OFFSET(prihlasky!$B$1,AW14,0)="","",(OFFSET(prihlasky!$B$1,AW14,0)))</f>
        <v/>
      </c>
      <c r="H14" s="127">
        <f ca="1">OFFSET(prihlasky!$I$1,AW14,0)</f>
        <v>0</v>
      </c>
      <c r="I14" s="127">
        <f ca="1">OFFSET(prihlasky!$A$1,AW14,0)</f>
        <v>0</v>
      </c>
      <c r="J14" s="126">
        <f t="shared" ca="1" si="1"/>
        <v>0</v>
      </c>
      <c r="K14" s="14"/>
      <c r="L14" s="140">
        <f ca="1">OFFSET('Trail-1'!$J$1,$O14-1,0)</f>
        <v>0</v>
      </c>
      <c r="M14" s="165">
        <f ca="1">OFFSET('Trail-1'!$K$1,$O14-1,0)</f>
        <v>0</v>
      </c>
      <c r="N14" s="142">
        <f t="shared" ca="1" si="14"/>
        <v>0</v>
      </c>
      <c r="O14" s="76">
        <f>IF(L$7=0,1,MATCH($AW14,'Trail-1'!$CJ$1:$CJ$128,0))</f>
        <v>14</v>
      </c>
      <c r="P14" s="143" t="str">
        <f ca="1">IF(M14=0,"",OFFSET('Trail-1'!$B$1,$O14-1,0))</f>
        <v/>
      </c>
      <c r="Q14" s="140">
        <f ca="1">OFFSET('Trail-2'!$J$1,$T14-1,0)</f>
        <v>0</v>
      </c>
      <c r="R14" s="165">
        <f ca="1">OFFSET('Trail-2'!$K$1,$T14-1,0)</f>
        <v>0</v>
      </c>
      <c r="S14" s="142">
        <f t="shared" ca="1" si="15"/>
        <v>0</v>
      </c>
      <c r="T14" s="76">
        <f>IF(Q$7=0,1,MATCH($AW14,'Trail-2'!$CJ$1:$CJ$128,0))</f>
        <v>1</v>
      </c>
      <c r="U14" s="143" t="str">
        <f ca="1">IF(R14=0,"",OFFSET('Trail-2'!$B$1,$T14-1,0))</f>
        <v/>
      </c>
      <c r="V14" s="140">
        <f ca="1">OFFSET('Trail-3'!$J$1,$Y14-1,0)</f>
        <v>0</v>
      </c>
      <c r="W14" s="165">
        <f ca="1">OFFSET('Trail-3'!$K$1,$Y14-1,0)</f>
        <v>0</v>
      </c>
      <c r="X14" s="142">
        <f t="shared" ca="1" si="16"/>
        <v>0</v>
      </c>
      <c r="Y14" s="76">
        <f>IF(V$7=0,1,MATCH($AW14,'Trail-3'!$CJ$1:$CJ$128,0))</f>
        <v>1</v>
      </c>
      <c r="Z14" s="143" t="str">
        <f ca="1">IF(W14=0,"",OFFSET('Trail-3'!$B$1,$Y14-1,0))</f>
        <v/>
      </c>
      <c r="AA14" s="140">
        <f ca="1">OFFSET('Trail-4'!$J$1,$AD14-1,0)</f>
        <v>0</v>
      </c>
      <c r="AB14" s="165">
        <f ca="1">OFFSET('Trail-4'!$K$1,$AD14-1,0)</f>
        <v>0</v>
      </c>
      <c r="AC14" s="142">
        <f t="shared" ca="1" si="17"/>
        <v>0</v>
      </c>
      <c r="AD14" s="76">
        <f>IF(AA$7=0,1,MATCH($AW14,'Trail-4'!$CJ$1:$CJ$128,0))</f>
        <v>1</v>
      </c>
      <c r="AE14" s="143" t="str">
        <f ca="1">IF(AB14=0,"",OFFSET('Trail-4'!$B$1,$AD14-1,0))</f>
        <v/>
      </c>
      <c r="AF14" s="140">
        <f ca="1">OFFSET('Trail-5'!$J$1,$AI14-1,0)</f>
        <v>0</v>
      </c>
      <c r="AG14" s="165">
        <f ca="1">OFFSET('Trail-5'!$K$1,$AD14-1,0)</f>
        <v>0</v>
      </c>
      <c r="AH14" s="142">
        <f t="shared" ca="1" si="18"/>
        <v>0</v>
      </c>
      <c r="AI14" s="76">
        <f>IF(AF$7=0,1,MATCH($AW14,'Trail-5'!$CJ$1:$CJ$128,0))</f>
        <v>1</v>
      </c>
      <c r="AJ14" s="143" t="str">
        <f ca="1">IF(AG14=0,"",OFFSET('Trail-5'!$B$1,$AI14-1,0))</f>
        <v/>
      </c>
      <c r="AK14" s="166">
        <f ca="1">OFFSET('TempO-1'!$K$1,$AN14-1,0)</f>
        <v>0</v>
      </c>
      <c r="AL14" s="144"/>
      <c r="AM14" s="142">
        <f t="shared" ca="1" si="19"/>
        <v>0</v>
      </c>
      <c r="AN14" s="76">
        <f>IF(AK$7=0,1,MATCH($AW14,'TempO-1'!$CB$1:$CB$128,0))</f>
        <v>14</v>
      </c>
      <c r="AO14" s="143" t="str">
        <f ca="1">IF(AK14=0,"",OFFSET('TempO-1'!$B$1,$AN14-1,0))</f>
        <v/>
      </c>
      <c r="AP14" s="166">
        <f ca="1">OFFSET('TempO-2'!$K$1,$AS14-1,0)</f>
        <v>0</v>
      </c>
      <c r="AQ14" s="144"/>
      <c r="AR14" s="142">
        <f t="shared" ca="1" si="20"/>
        <v>0</v>
      </c>
      <c r="AS14" s="76">
        <f>IF(AP$7=0,1,MATCH($AW14,'TempO-2'!$CB$1:$CB$128,0))</f>
        <v>1</v>
      </c>
      <c r="AT14" s="143" t="str">
        <f ca="1">IF(AP14=0,"",OFFSET('TempO-2'!$B$1,$AS14-1,0))</f>
        <v/>
      </c>
      <c r="AU14" s="22"/>
      <c r="AW14" s="39">
        <v>6</v>
      </c>
      <c r="AX14" s="16"/>
      <c r="AY14" s="51">
        <f t="shared" ca="1" si="2"/>
        <v>0</v>
      </c>
      <c r="AZ14" s="51">
        <f t="shared" ca="1" si="2"/>
        <v>0</v>
      </c>
      <c r="BA14" s="51">
        <f t="shared" ca="1" si="2"/>
        <v>0</v>
      </c>
      <c r="BC14" s="1">
        <f t="shared" ca="1" si="3"/>
        <v>0</v>
      </c>
      <c r="BD14" s="1">
        <f t="shared" ca="1" si="4"/>
        <v>0</v>
      </c>
      <c r="BE14" s="1">
        <f t="shared" ca="1" si="5"/>
        <v>0</v>
      </c>
      <c r="BF14" s="1">
        <f t="shared" ca="1" si="6"/>
        <v>0</v>
      </c>
      <c r="BG14" s="1">
        <f t="shared" ca="1" si="7"/>
        <v>0</v>
      </c>
      <c r="BH14" s="1">
        <f t="shared" ca="1" si="8"/>
        <v>0</v>
      </c>
      <c r="BI14" s="1">
        <f t="shared" ca="1" si="9"/>
        <v>0</v>
      </c>
      <c r="BL14" s="97">
        <f t="shared" ca="1" si="10"/>
        <v>0</v>
      </c>
      <c r="BM14" s="97">
        <f t="shared" ca="1" si="10"/>
        <v>0</v>
      </c>
      <c r="BN14" s="97">
        <f t="shared" ca="1" si="10"/>
        <v>0</v>
      </c>
      <c r="BO14" s="97">
        <f t="shared" ca="1" si="10"/>
        <v>0</v>
      </c>
      <c r="BP14" s="97">
        <f t="shared" ca="1" si="10"/>
        <v>0</v>
      </c>
      <c r="BQ14" s="97">
        <f t="shared" ca="1" si="10"/>
        <v>0</v>
      </c>
      <c r="BR14" s="97">
        <f t="shared" ca="1" si="10"/>
        <v>0</v>
      </c>
    </row>
    <row r="15" spans="2:70" ht="12" customHeight="1" x14ac:dyDescent="0.2">
      <c r="B15" s="126">
        <f t="shared" ca="1" si="0"/>
        <v>1</v>
      </c>
      <c r="C15" s="126" t="str">
        <f t="shared" ca="1" si="11"/>
        <v/>
      </c>
      <c r="D15" s="126" t="str">
        <f t="shared" ca="1" si="12"/>
        <v/>
      </c>
      <c r="E15" s="126" t="str">
        <f t="shared" ca="1" si="13"/>
        <v/>
      </c>
      <c r="F15" s="127" t="str">
        <f ca="1">OFFSET(prihlasky!$H$1,AW15,0)</f>
        <v/>
      </c>
      <c r="G15" s="127" t="str">
        <f ca="1">IF(OFFSET(prihlasky!$B$1,AW15,0)="","",(OFFSET(prihlasky!$B$1,AW15,0)))</f>
        <v/>
      </c>
      <c r="H15" s="127">
        <f ca="1">OFFSET(prihlasky!$I$1,AW15,0)</f>
        <v>0</v>
      </c>
      <c r="I15" s="127">
        <f ca="1">OFFSET(prihlasky!$A$1,AW15,0)</f>
        <v>0</v>
      </c>
      <c r="J15" s="126">
        <f t="shared" ca="1" si="1"/>
        <v>0</v>
      </c>
      <c r="K15" s="14"/>
      <c r="L15" s="140">
        <f ca="1">OFFSET('Trail-1'!$J$1,$O15-1,0)</f>
        <v>0</v>
      </c>
      <c r="M15" s="165">
        <f ca="1">OFFSET('Trail-1'!$K$1,$O15-1,0)</f>
        <v>0</v>
      </c>
      <c r="N15" s="142">
        <f t="shared" ca="1" si="14"/>
        <v>0</v>
      </c>
      <c r="O15" s="76">
        <f>IF(L$7=0,1,MATCH($AW15,'Trail-1'!$CJ$1:$CJ$128,0))</f>
        <v>15</v>
      </c>
      <c r="P15" s="143" t="str">
        <f ca="1">IF(M15=0,"",OFFSET('Trail-1'!$B$1,$O15-1,0))</f>
        <v/>
      </c>
      <c r="Q15" s="140">
        <f ca="1">OFFSET('Trail-2'!$J$1,$T15-1,0)</f>
        <v>0</v>
      </c>
      <c r="R15" s="165">
        <f ca="1">OFFSET('Trail-2'!$K$1,$T15-1,0)</f>
        <v>0</v>
      </c>
      <c r="S15" s="142">
        <f t="shared" ca="1" si="15"/>
        <v>0</v>
      </c>
      <c r="T15" s="76">
        <f>IF(Q$7=0,1,MATCH($AW15,'Trail-2'!$CJ$1:$CJ$128,0))</f>
        <v>1</v>
      </c>
      <c r="U15" s="143" t="str">
        <f ca="1">IF(R15=0,"",OFFSET('Trail-2'!$B$1,$T15-1,0))</f>
        <v/>
      </c>
      <c r="V15" s="140">
        <f ca="1">OFFSET('Trail-3'!$J$1,$Y15-1,0)</f>
        <v>0</v>
      </c>
      <c r="W15" s="165">
        <f ca="1">OFFSET('Trail-3'!$K$1,$Y15-1,0)</f>
        <v>0</v>
      </c>
      <c r="X15" s="142">
        <f t="shared" ca="1" si="16"/>
        <v>0</v>
      </c>
      <c r="Y15" s="76">
        <f>IF(V$7=0,1,MATCH($AW15,'Trail-3'!$CJ$1:$CJ$128,0))</f>
        <v>1</v>
      </c>
      <c r="Z15" s="143" t="str">
        <f ca="1">IF(W15=0,"",OFFSET('Trail-3'!$B$1,$Y15-1,0))</f>
        <v/>
      </c>
      <c r="AA15" s="140">
        <f ca="1">OFFSET('Trail-4'!$J$1,$AD15-1,0)</f>
        <v>0</v>
      </c>
      <c r="AB15" s="165">
        <f ca="1">OFFSET('Trail-4'!$K$1,$AD15-1,0)</f>
        <v>0</v>
      </c>
      <c r="AC15" s="142">
        <f t="shared" ca="1" si="17"/>
        <v>0</v>
      </c>
      <c r="AD15" s="76">
        <f>IF(AA$7=0,1,MATCH($AW15,'Trail-4'!$CJ$1:$CJ$128,0))</f>
        <v>1</v>
      </c>
      <c r="AE15" s="143" t="str">
        <f ca="1">IF(AB15=0,"",OFFSET('Trail-4'!$B$1,$AD15-1,0))</f>
        <v/>
      </c>
      <c r="AF15" s="140">
        <f ca="1">OFFSET('Trail-5'!$J$1,$AI15-1,0)</f>
        <v>0</v>
      </c>
      <c r="AG15" s="165">
        <f ca="1">OFFSET('Trail-5'!$K$1,$AD15-1,0)</f>
        <v>0</v>
      </c>
      <c r="AH15" s="142">
        <f t="shared" ca="1" si="18"/>
        <v>0</v>
      </c>
      <c r="AI15" s="76">
        <f>IF(AF$7=0,1,MATCH($AW15,'Trail-5'!$CJ$1:$CJ$128,0))</f>
        <v>1</v>
      </c>
      <c r="AJ15" s="143" t="str">
        <f ca="1">IF(AG15=0,"",OFFSET('Trail-5'!$B$1,$AI15-1,0))</f>
        <v/>
      </c>
      <c r="AK15" s="166">
        <f ca="1">OFFSET('TempO-1'!$K$1,$AN15-1,0)</f>
        <v>0</v>
      </c>
      <c r="AL15" s="144"/>
      <c r="AM15" s="142">
        <f t="shared" ca="1" si="19"/>
        <v>0</v>
      </c>
      <c r="AN15" s="76">
        <f>IF(AK$7=0,1,MATCH($AW15,'TempO-1'!$CB$1:$CB$128,0))</f>
        <v>15</v>
      </c>
      <c r="AO15" s="143" t="str">
        <f ca="1">IF(AK15=0,"",OFFSET('TempO-1'!$B$1,$AN15-1,0))</f>
        <v/>
      </c>
      <c r="AP15" s="166">
        <f ca="1">OFFSET('TempO-2'!$K$1,$AS15-1,0)</f>
        <v>0</v>
      </c>
      <c r="AQ15" s="144"/>
      <c r="AR15" s="142">
        <f t="shared" ca="1" si="20"/>
        <v>0</v>
      </c>
      <c r="AS15" s="76">
        <f>IF(AP$7=0,1,MATCH($AW15,'TempO-2'!$CB$1:$CB$128,0))</f>
        <v>1</v>
      </c>
      <c r="AT15" s="143" t="str">
        <f ca="1">IF(AP15=0,"",OFFSET('TempO-2'!$B$1,$AS15-1,0))</f>
        <v/>
      </c>
      <c r="AU15" s="22"/>
      <c r="AW15" s="39">
        <v>7</v>
      </c>
      <c r="AX15" s="16"/>
      <c r="AY15" s="51">
        <f t="shared" ca="1" si="2"/>
        <v>0</v>
      </c>
      <c r="AZ15" s="51">
        <f t="shared" ca="1" si="2"/>
        <v>0</v>
      </c>
      <c r="BA15" s="51">
        <f t="shared" ca="1" si="2"/>
        <v>0</v>
      </c>
      <c r="BC15" s="1">
        <f t="shared" ca="1" si="3"/>
        <v>0</v>
      </c>
      <c r="BD15" s="1">
        <f t="shared" ca="1" si="4"/>
        <v>0</v>
      </c>
      <c r="BE15" s="1">
        <f t="shared" ca="1" si="5"/>
        <v>0</v>
      </c>
      <c r="BF15" s="1">
        <f t="shared" ca="1" si="6"/>
        <v>0</v>
      </c>
      <c r="BG15" s="1">
        <f t="shared" ca="1" si="7"/>
        <v>0</v>
      </c>
      <c r="BH15" s="1">
        <f t="shared" ca="1" si="8"/>
        <v>0</v>
      </c>
      <c r="BI15" s="1">
        <f t="shared" ca="1" si="9"/>
        <v>0</v>
      </c>
      <c r="BL15" s="97">
        <f t="shared" ca="1" si="10"/>
        <v>0</v>
      </c>
      <c r="BM15" s="97">
        <f t="shared" ca="1" si="10"/>
        <v>0</v>
      </c>
      <c r="BN15" s="97">
        <f t="shared" ca="1" si="10"/>
        <v>0</v>
      </c>
      <c r="BO15" s="97">
        <f t="shared" ca="1" si="10"/>
        <v>0</v>
      </c>
      <c r="BP15" s="97">
        <f t="shared" ca="1" si="10"/>
        <v>0</v>
      </c>
      <c r="BQ15" s="97">
        <f t="shared" ca="1" si="10"/>
        <v>0</v>
      </c>
      <c r="BR15" s="97">
        <f t="shared" ca="1" si="10"/>
        <v>0</v>
      </c>
    </row>
    <row r="16" spans="2:70" ht="12" customHeight="1" x14ac:dyDescent="0.2">
      <c r="B16" s="126">
        <f t="shared" ca="1" si="0"/>
        <v>1</v>
      </c>
      <c r="C16" s="126" t="str">
        <f t="shared" ca="1" si="11"/>
        <v/>
      </c>
      <c r="D16" s="126" t="str">
        <f t="shared" ca="1" si="12"/>
        <v/>
      </c>
      <c r="E16" s="126" t="str">
        <f t="shared" ca="1" si="13"/>
        <v/>
      </c>
      <c r="F16" s="127" t="str">
        <f ca="1">OFFSET(prihlasky!$H$1,AW16,0)</f>
        <v/>
      </c>
      <c r="G16" s="127" t="str">
        <f ca="1">IF(OFFSET(prihlasky!$B$1,AW16,0)="","",(OFFSET(prihlasky!$B$1,AW16,0)))</f>
        <v/>
      </c>
      <c r="H16" s="127">
        <f ca="1">OFFSET(prihlasky!$I$1,AW16,0)</f>
        <v>0</v>
      </c>
      <c r="I16" s="127">
        <f ca="1">OFFSET(prihlasky!$A$1,AW16,0)</f>
        <v>0</v>
      </c>
      <c r="J16" s="126">
        <f t="shared" ca="1" si="1"/>
        <v>0</v>
      </c>
      <c r="K16" s="14"/>
      <c r="L16" s="140">
        <f ca="1">OFFSET('Trail-1'!$J$1,$O16-1,0)</f>
        <v>0</v>
      </c>
      <c r="M16" s="165">
        <f ca="1">OFFSET('Trail-1'!$K$1,$O16-1,0)</f>
        <v>0</v>
      </c>
      <c r="N16" s="142">
        <f t="shared" ca="1" si="14"/>
        <v>0</v>
      </c>
      <c r="O16" s="76">
        <f>IF(L$7=0,1,MATCH($AW16,'Trail-1'!$CJ$1:$CJ$128,0))</f>
        <v>16</v>
      </c>
      <c r="P16" s="143" t="str">
        <f ca="1">IF(M16=0,"",OFFSET('Trail-1'!$B$1,$O16-1,0))</f>
        <v/>
      </c>
      <c r="Q16" s="140">
        <f ca="1">OFFSET('Trail-2'!$J$1,$T16-1,0)</f>
        <v>0</v>
      </c>
      <c r="R16" s="165">
        <f ca="1">OFFSET('Trail-2'!$K$1,$T16-1,0)</f>
        <v>0</v>
      </c>
      <c r="S16" s="142">
        <f t="shared" ca="1" si="15"/>
        <v>0</v>
      </c>
      <c r="T16" s="76">
        <f>IF(Q$7=0,1,MATCH($AW16,'Trail-2'!$CJ$1:$CJ$128,0))</f>
        <v>1</v>
      </c>
      <c r="U16" s="143" t="str">
        <f ca="1">IF(R16=0,"",OFFSET('Trail-2'!$B$1,$T16-1,0))</f>
        <v/>
      </c>
      <c r="V16" s="140">
        <f ca="1">OFFSET('Trail-3'!$J$1,$Y16-1,0)</f>
        <v>0</v>
      </c>
      <c r="W16" s="165">
        <f ca="1">OFFSET('Trail-3'!$K$1,$Y16-1,0)</f>
        <v>0</v>
      </c>
      <c r="X16" s="142">
        <f t="shared" ca="1" si="16"/>
        <v>0</v>
      </c>
      <c r="Y16" s="76">
        <f>IF(V$7=0,1,MATCH($AW16,'Trail-3'!$CJ$1:$CJ$128,0))</f>
        <v>1</v>
      </c>
      <c r="Z16" s="143" t="str">
        <f ca="1">IF(W16=0,"",OFFSET('Trail-3'!$B$1,$Y16-1,0))</f>
        <v/>
      </c>
      <c r="AA16" s="140">
        <f ca="1">OFFSET('Trail-4'!$J$1,$AD16-1,0)</f>
        <v>0</v>
      </c>
      <c r="AB16" s="165">
        <f ca="1">OFFSET('Trail-4'!$K$1,$AD16-1,0)</f>
        <v>0</v>
      </c>
      <c r="AC16" s="142">
        <f t="shared" ca="1" si="17"/>
        <v>0</v>
      </c>
      <c r="AD16" s="76">
        <f>IF(AA$7=0,1,MATCH($AW16,'Trail-4'!$CJ$1:$CJ$128,0))</f>
        <v>1</v>
      </c>
      <c r="AE16" s="143" t="str">
        <f ca="1">IF(AB16=0,"",OFFSET('Trail-4'!$B$1,$AD16-1,0))</f>
        <v/>
      </c>
      <c r="AF16" s="140">
        <f ca="1">OFFSET('Trail-5'!$J$1,$AI16-1,0)</f>
        <v>0</v>
      </c>
      <c r="AG16" s="165">
        <f ca="1">OFFSET('Trail-5'!$K$1,$AD16-1,0)</f>
        <v>0</v>
      </c>
      <c r="AH16" s="142">
        <f t="shared" ca="1" si="18"/>
        <v>0</v>
      </c>
      <c r="AI16" s="76">
        <f>IF(AF$7=0,1,MATCH($AW16,'Trail-5'!$CJ$1:$CJ$128,0))</f>
        <v>1</v>
      </c>
      <c r="AJ16" s="143" t="str">
        <f ca="1">IF(AG16=0,"",OFFSET('Trail-5'!$B$1,$AI16-1,0))</f>
        <v/>
      </c>
      <c r="AK16" s="166">
        <f ca="1">OFFSET('TempO-1'!$K$1,$AN16-1,0)</f>
        <v>0</v>
      </c>
      <c r="AL16" s="144"/>
      <c r="AM16" s="142">
        <f t="shared" ca="1" si="19"/>
        <v>0</v>
      </c>
      <c r="AN16" s="76">
        <f>IF(AK$7=0,1,MATCH($AW16,'TempO-1'!$CB$1:$CB$128,0))</f>
        <v>16</v>
      </c>
      <c r="AO16" s="143" t="str">
        <f ca="1">IF(AK16=0,"",OFFSET('TempO-1'!$B$1,$AN16-1,0))</f>
        <v/>
      </c>
      <c r="AP16" s="166">
        <f ca="1">OFFSET('TempO-2'!$K$1,$AS16-1,0)</f>
        <v>0</v>
      </c>
      <c r="AQ16" s="144"/>
      <c r="AR16" s="142">
        <f t="shared" ca="1" si="20"/>
        <v>0</v>
      </c>
      <c r="AS16" s="76">
        <f>IF(AP$7=0,1,MATCH($AW16,'TempO-2'!$CB$1:$CB$128,0))</f>
        <v>1</v>
      </c>
      <c r="AT16" s="143" t="str">
        <f ca="1">IF(AP16=0,"",OFFSET('TempO-2'!$B$1,$AS16-1,0))</f>
        <v/>
      </c>
      <c r="AU16" s="22"/>
      <c r="AW16" s="39">
        <v>8</v>
      </c>
      <c r="AX16" s="16"/>
      <c r="AY16" s="51">
        <f t="shared" ca="1" si="2"/>
        <v>0</v>
      </c>
      <c r="AZ16" s="51">
        <f t="shared" ca="1" si="2"/>
        <v>0</v>
      </c>
      <c r="BA16" s="51">
        <f t="shared" ca="1" si="2"/>
        <v>0</v>
      </c>
      <c r="BC16" s="1">
        <f t="shared" ca="1" si="3"/>
        <v>0</v>
      </c>
      <c r="BD16" s="1">
        <f t="shared" ca="1" si="4"/>
        <v>0</v>
      </c>
      <c r="BE16" s="1">
        <f t="shared" ca="1" si="5"/>
        <v>0</v>
      </c>
      <c r="BF16" s="1">
        <f t="shared" ca="1" si="6"/>
        <v>0</v>
      </c>
      <c r="BG16" s="1">
        <f t="shared" ca="1" si="7"/>
        <v>0</v>
      </c>
      <c r="BH16" s="1">
        <f t="shared" ca="1" si="8"/>
        <v>0</v>
      </c>
      <c r="BI16" s="1">
        <f t="shared" ca="1" si="9"/>
        <v>0</v>
      </c>
      <c r="BL16" s="97">
        <f t="shared" ca="1" si="10"/>
        <v>0</v>
      </c>
      <c r="BM16" s="97">
        <f t="shared" ca="1" si="10"/>
        <v>0</v>
      </c>
      <c r="BN16" s="97">
        <f t="shared" ca="1" si="10"/>
        <v>0</v>
      </c>
      <c r="BO16" s="97">
        <f t="shared" ca="1" si="10"/>
        <v>0</v>
      </c>
      <c r="BP16" s="97">
        <f t="shared" ca="1" si="10"/>
        <v>0</v>
      </c>
      <c r="BQ16" s="97">
        <f t="shared" ca="1" si="10"/>
        <v>0</v>
      </c>
      <c r="BR16" s="97">
        <f t="shared" ca="1" si="10"/>
        <v>0</v>
      </c>
    </row>
    <row r="17" spans="2:70" ht="12" customHeight="1" x14ac:dyDescent="0.2">
      <c r="B17" s="126">
        <f t="shared" ca="1" si="0"/>
        <v>1</v>
      </c>
      <c r="C17" s="126" t="str">
        <f t="shared" ca="1" si="11"/>
        <v/>
      </c>
      <c r="D17" s="126" t="str">
        <f t="shared" ca="1" si="12"/>
        <v/>
      </c>
      <c r="E17" s="126" t="str">
        <f t="shared" ca="1" si="13"/>
        <v/>
      </c>
      <c r="F17" s="127" t="str">
        <f ca="1">OFFSET(prihlasky!$H$1,AW17,0)</f>
        <v/>
      </c>
      <c r="G17" s="127" t="str">
        <f ca="1">IF(OFFSET(prihlasky!$B$1,AW17,0)="","",(OFFSET(prihlasky!$B$1,AW17,0)))</f>
        <v/>
      </c>
      <c r="H17" s="127">
        <f ca="1">OFFSET(prihlasky!$I$1,AW17,0)</f>
        <v>0</v>
      </c>
      <c r="I17" s="127">
        <f ca="1">OFFSET(prihlasky!$A$1,AW17,0)</f>
        <v>0</v>
      </c>
      <c r="J17" s="126">
        <f t="shared" ca="1" si="1"/>
        <v>0</v>
      </c>
      <c r="K17" s="14"/>
      <c r="L17" s="140">
        <f ca="1">OFFSET('Trail-1'!$J$1,$O17-1,0)</f>
        <v>0</v>
      </c>
      <c r="M17" s="165">
        <f ca="1">OFFSET('Trail-1'!$K$1,$O17-1,0)</f>
        <v>0</v>
      </c>
      <c r="N17" s="142">
        <f t="shared" ca="1" si="14"/>
        <v>0</v>
      </c>
      <c r="O17" s="76">
        <f>IF(L$7=0,1,MATCH($AW17,'Trail-1'!$CJ$1:$CJ$128,0))</f>
        <v>17</v>
      </c>
      <c r="P17" s="143" t="str">
        <f ca="1">IF(M17=0,"",OFFSET('Trail-1'!$B$1,$O17-1,0))</f>
        <v/>
      </c>
      <c r="Q17" s="140">
        <f ca="1">OFFSET('Trail-2'!$J$1,$T17-1,0)</f>
        <v>0</v>
      </c>
      <c r="R17" s="165">
        <f ca="1">OFFSET('Trail-2'!$K$1,$T17-1,0)</f>
        <v>0</v>
      </c>
      <c r="S17" s="142">
        <f t="shared" ca="1" si="15"/>
        <v>0</v>
      </c>
      <c r="T17" s="76">
        <f>IF(Q$7=0,1,MATCH($AW17,'Trail-2'!$CJ$1:$CJ$128,0))</f>
        <v>1</v>
      </c>
      <c r="U17" s="143" t="str">
        <f ca="1">IF(R17=0,"",OFFSET('Trail-2'!$B$1,$T17-1,0))</f>
        <v/>
      </c>
      <c r="V17" s="140">
        <f ca="1">OFFSET('Trail-3'!$J$1,$Y17-1,0)</f>
        <v>0</v>
      </c>
      <c r="W17" s="165">
        <f ca="1">OFFSET('Trail-3'!$K$1,$Y17-1,0)</f>
        <v>0</v>
      </c>
      <c r="X17" s="142">
        <f t="shared" ca="1" si="16"/>
        <v>0</v>
      </c>
      <c r="Y17" s="76">
        <f>IF(V$7=0,1,MATCH($AW17,'Trail-3'!$CJ$1:$CJ$128,0))</f>
        <v>1</v>
      </c>
      <c r="Z17" s="143" t="str">
        <f ca="1">IF(W17=0,"",OFFSET('Trail-3'!$B$1,$Y17-1,0))</f>
        <v/>
      </c>
      <c r="AA17" s="140">
        <f ca="1">OFFSET('Trail-4'!$J$1,$AD17-1,0)</f>
        <v>0</v>
      </c>
      <c r="AB17" s="165">
        <f ca="1">OFFSET('Trail-4'!$K$1,$AD17-1,0)</f>
        <v>0</v>
      </c>
      <c r="AC17" s="142">
        <f t="shared" ca="1" si="17"/>
        <v>0</v>
      </c>
      <c r="AD17" s="76">
        <f>IF(AA$7=0,1,MATCH($AW17,'Trail-4'!$CJ$1:$CJ$128,0))</f>
        <v>1</v>
      </c>
      <c r="AE17" s="143" t="str">
        <f ca="1">IF(AB17=0,"",OFFSET('Trail-4'!$B$1,$AD17-1,0))</f>
        <v/>
      </c>
      <c r="AF17" s="140">
        <f ca="1">OFFSET('Trail-5'!$J$1,$AI17-1,0)</f>
        <v>0</v>
      </c>
      <c r="AG17" s="165">
        <f ca="1">OFFSET('Trail-5'!$K$1,$AD17-1,0)</f>
        <v>0</v>
      </c>
      <c r="AH17" s="142">
        <f t="shared" ca="1" si="18"/>
        <v>0</v>
      </c>
      <c r="AI17" s="76">
        <f>IF(AF$7=0,1,MATCH($AW17,'Trail-5'!$CJ$1:$CJ$128,0))</f>
        <v>1</v>
      </c>
      <c r="AJ17" s="143" t="str">
        <f ca="1">IF(AG17=0,"",OFFSET('Trail-5'!$B$1,$AI17-1,0))</f>
        <v/>
      </c>
      <c r="AK17" s="166">
        <f ca="1">OFFSET('TempO-1'!$K$1,$AN17-1,0)</f>
        <v>0</v>
      </c>
      <c r="AL17" s="144"/>
      <c r="AM17" s="142">
        <f t="shared" ca="1" si="19"/>
        <v>0</v>
      </c>
      <c r="AN17" s="76">
        <f>IF(AK$7=0,1,MATCH($AW17,'TempO-1'!$CB$1:$CB$128,0))</f>
        <v>17</v>
      </c>
      <c r="AO17" s="143" t="str">
        <f ca="1">IF(AK17=0,"",OFFSET('TempO-1'!$B$1,$AN17-1,0))</f>
        <v/>
      </c>
      <c r="AP17" s="166">
        <f ca="1">OFFSET('TempO-2'!$K$1,$AS17-1,0)</f>
        <v>0</v>
      </c>
      <c r="AQ17" s="144"/>
      <c r="AR17" s="142">
        <f t="shared" ca="1" si="20"/>
        <v>0</v>
      </c>
      <c r="AS17" s="76">
        <f>IF(AP$7=0,1,MATCH($AW17,'TempO-2'!$CB$1:$CB$128,0))</f>
        <v>1</v>
      </c>
      <c r="AT17" s="143" t="str">
        <f ca="1">IF(AP17=0,"",OFFSET('TempO-2'!$B$1,$AS17-1,0))</f>
        <v/>
      </c>
      <c r="AU17" s="22"/>
      <c r="AW17" s="39">
        <v>9</v>
      </c>
      <c r="AX17" s="16"/>
      <c r="AY17" s="51">
        <f t="shared" ca="1" si="2"/>
        <v>0</v>
      </c>
      <c r="AZ17" s="51">
        <f t="shared" ca="1" si="2"/>
        <v>0</v>
      </c>
      <c r="BA17" s="51">
        <f t="shared" ca="1" si="2"/>
        <v>0</v>
      </c>
      <c r="BC17" s="1">
        <f t="shared" ca="1" si="3"/>
        <v>0</v>
      </c>
      <c r="BD17" s="1">
        <f t="shared" ca="1" si="4"/>
        <v>0</v>
      </c>
      <c r="BE17" s="1">
        <f t="shared" ca="1" si="5"/>
        <v>0</v>
      </c>
      <c r="BF17" s="1">
        <f t="shared" ca="1" si="6"/>
        <v>0</v>
      </c>
      <c r="BG17" s="1">
        <f t="shared" ca="1" si="7"/>
        <v>0</v>
      </c>
      <c r="BH17" s="1">
        <f t="shared" ca="1" si="8"/>
        <v>0</v>
      </c>
      <c r="BI17" s="1">
        <f t="shared" ca="1" si="9"/>
        <v>0</v>
      </c>
      <c r="BL17" s="97">
        <f t="shared" ca="1" si="10"/>
        <v>0</v>
      </c>
      <c r="BM17" s="97">
        <f t="shared" ca="1" si="10"/>
        <v>0</v>
      </c>
      <c r="BN17" s="97">
        <f t="shared" ca="1" si="10"/>
        <v>0</v>
      </c>
      <c r="BO17" s="97">
        <f t="shared" ca="1" si="10"/>
        <v>0</v>
      </c>
      <c r="BP17" s="97">
        <f t="shared" ca="1" si="10"/>
        <v>0</v>
      </c>
      <c r="BQ17" s="97">
        <f t="shared" ca="1" si="10"/>
        <v>0</v>
      </c>
      <c r="BR17" s="97">
        <f t="shared" ca="1" si="10"/>
        <v>0</v>
      </c>
    </row>
    <row r="18" spans="2:70" x14ac:dyDescent="0.2">
      <c r="B18" s="126">
        <f t="shared" ca="1" si="0"/>
        <v>1</v>
      </c>
      <c r="C18" s="126" t="str">
        <f t="shared" ca="1" si="11"/>
        <v/>
      </c>
      <c r="D18" s="126" t="str">
        <f t="shared" ca="1" si="12"/>
        <v/>
      </c>
      <c r="E18" s="126" t="str">
        <f t="shared" ca="1" si="13"/>
        <v/>
      </c>
      <c r="F18" s="127" t="str">
        <f ca="1">OFFSET(prihlasky!$H$1,AW18,0)</f>
        <v/>
      </c>
      <c r="G18" s="127" t="str">
        <f ca="1">IF(OFFSET(prihlasky!$B$1,AW18,0)="","",(OFFSET(prihlasky!$B$1,AW18,0)))</f>
        <v/>
      </c>
      <c r="H18" s="127">
        <f ca="1">OFFSET(prihlasky!$I$1,AW18,0)</f>
        <v>0</v>
      </c>
      <c r="I18" s="127">
        <f ca="1">OFFSET(prihlasky!$A$1,AW18,0)</f>
        <v>0</v>
      </c>
      <c r="J18" s="126">
        <f t="shared" ca="1" si="1"/>
        <v>0</v>
      </c>
      <c r="K18" s="14"/>
      <c r="L18" s="140">
        <f ca="1">OFFSET('Trail-1'!$J$1,$O18-1,0)</f>
        <v>0</v>
      </c>
      <c r="M18" s="165">
        <f ca="1">OFFSET('Trail-1'!$K$1,$O18-1,0)</f>
        <v>0</v>
      </c>
      <c r="N18" s="142">
        <f t="shared" ca="1" si="14"/>
        <v>0</v>
      </c>
      <c r="O18" s="76">
        <f>IF(L$7=0,1,MATCH($AW18,'Trail-1'!$CJ$1:$CJ$128,0))</f>
        <v>18</v>
      </c>
      <c r="P18" s="143" t="str">
        <f ca="1">IF(M18=0,"",OFFSET('Trail-1'!$B$1,$O18-1,0))</f>
        <v/>
      </c>
      <c r="Q18" s="140">
        <f ca="1">OFFSET('Trail-2'!$J$1,$T18-1,0)</f>
        <v>0</v>
      </c>
      <c r="R18" s="165">
        <f ca="1">OFFSET('Trail-2'!$K$1,$T18-1,0)</f>
        <v>0</v>
      </c>
      <c r="S18" s="142">
        <f t="shared" ca="1" si="15"/>
        <v>0</v>
      </c>
      <c r="T18" s="76">
        <f>IF(Q$7=0,1,MATCH($AW18,'Trail-2'!$CJ$1:$CJ$128,0))</f>
        <v>1</v>
      </c>
      <c r="U18" s="143" t="str">
        <f ca="1">IF(R18=0,"",OFFSET('Trail-2'!$B$1,$T18-1,0))</f>
        <v/>
      </c>
      <c r="V18" s="140">
        <f ca="1">OFFSET('Trail-3'!$J$1,$Y18-1,0)</f>
        <v>0</v>
      </c>
      <c r="W18" s="165">
        <f ca="1">OFFSET('Trail-3'!$K$1,$Y18-1,0)</f>
        <v>0</v>
      </c>
      <c r="X18" s="142">
        <f t="shared" ca="1" si="16"/>
        <v>0</v>
      </c>
      <c r="Y18" s="76">
        <f>IF(V$7=0,1,MATCH($AW18,'Trail-3'!$CJ$1:$CJ$128,0))</f>
        <v>1</v>
      </c>
      <c r="Z18" s="143" t="str">
        <f ca="1">IF(W18=0,"",OFFSET('Trail-3'!$B$1,$Y18-1,0))</f>
        <v/>
      </c>
      <c r="AA18" s="140">
        <f ca="1">OFFSET('Trail-4'!$J$1,$AD18-1,0)</f>
        <v>0</v>
      </c>
      <c r="AB18" s="165">
        <f ca="1">OFFSET('Trail-4'!$K$1,$AD18-1,0)</f>
        <v>0</v>
      </c>
      <c r="AC18" s="142">
        <f t="shared" ca="1" si="17"/>
        <v>0</v>
      </c>
      <c r="AD18" s="76">
        <f>IF(AA$7=0,1,MATCH($AW18,'Trail-4'!$CJ$1:$CJ$128,0))</f>
        <v>1</v>
      </c>
      <c r="AE18" s="143" t="str">
        <f ca="1">IF(AB18=0,"",OFFSET('Trail-4'!$B$1,$AD18-1,0))</f>
        <v/>
      </c>
      <c r="AF18" s="140">
        <f ca="1">OFFSET('Trail-5'!$J$1,$AI18-1,0)</f>
        <v>0</v>
      </c>
      <c r="AG18" s="165">
        <f ca="1">OFFSET('Trail-5'!$K$1,$AD18-1,0)</f>
        <v>0</v>
      </c>
      <c r="AH18" s="142">
        <f t="shared" ca="1" si="18"/>
        <v>0</v>
      </c>
      <c r="AI18" s="76">
        <f>IF(AF$7=0,1,MATCH($AW18,'Trail-5'!$CJ$1:$CJ$128,0))</f>
        <v>1</v>
      </c>
      <c r="AJ18" s="143" t="str">
        <f ca="1">IF(AG18=0,"",OFFSET('Trail-5'!$B$1,$AI18-1,0))</f>
        <v/>
      </c>
      <c r="AK18" s="166">
        <f ca="1">OFFSET('TempO-1'!$K$1,$AN18-1,0)</f>
        <v>0</v>
      </c>
      <c r="AL18" s="144"/>
      <c r="AM18" s="142">
        <f t="shared" ca="1" si="19"/>
        <v>0</v>
      </c>
      <c r="AN18" s="76">
        <f>IF(AK$7=0,1,MATCH($AW18,'TempO-1'!$CB$1:$CB$128,0))</f>
        <v>18</v>
      </c>
      <c r="AO18" s="143" t="str">
        <f ca="1">IF(AK18=0,"",OFFSET('TempO-1'!$B$1,$AN18-1,0))</f>
        <v/>
      </c>
      <c r="AP18" s="166">
        <f ca="1">OFFSET('TempO-2'!$K$1,$AS18-1,0)</f>
        <v>0</v>
      </c>
      <c r="AQ18" s="144"/>
      <c r="AR18" s="142">
        <f t="shared" ca="1" si="20"/>
        <v>0</v>
      </c>
      <c r="AS18" s="76">
        <f>IF(AP$7=0,1,MATCH($AW18,'TempO-2'!$CB$1:$CB$128,0))</f>
        <v>1</v>
      </c>
      <c r="AT18" s="143" t="str">
        <f ca="1">IF(AP18=0,"",OFFSET('TempO-2'!$B$1,$AS18-1,0))</f>
        <v/>
      </c>
      <c r="AU18" s="22"/>
      <c r="AW18" s="39">
        <v>10</v>
      </c>
      <c r="AX18" s="16"/>
      <c r="AY18" s="51">
        <f t="shared" ca="1" si="2"/>
        <v>0</v>
      </c>
      <c r="AZ18" s="51">
        <f t="shared" ca="1" si="2"/>
        <v>0</v>
      </c>
      <c r="BA18" s="51">
        <f t="shared" ca="1" si="2"/>
        <v>0</v>
      </c>
      <c r="BC18" s="1">
        <f t="shared" ca="1" si="3"/>
        <v>0</v>
      </c>
      <c r="BD18" s="1">
        <f t="shared" ca="1" si="4"/>
        <v>0</v>
      </c>
      <c r="BE18" s="1">
        <f t="shared" ca="1" si="5"/>
        <v>0</v>
      </c>
      <c r="BF18" s="1">
        <f t="shared" ca="1" si="6"/>
        <v>0</v>
      </c>
      <c r="BG18" s="1">
        <f t="shared" ca="1" si="7"/>
        <v>0</v>
      </c>
      <c r="BH18" s="1">
        <f t="shared" ca="1" si="8"/>
        <v>0</v>
      </c>
      <c r="BI18" s="1">
        <f t="shared" ca="1" si="9"/>
        <v>0</v>
      </c>
      <c r="BL18" s="97">
        <f t="shared" ca="1" si="10"/>
        <v>0</v>
      </c>
      <c r="BM18" s="97">
        <f t="shared" ca="1" si="10"/>
        <v>0</v>
      </c>
      <c r="BN18" s="97">
        <f t="shared" ca="1" si="10"/>
        <v>0</v>
      </c>
      <c r="BO18" s="97">
        <f t="shared" ca="1" si="10"/>
        <v>0</v>
      </c>
      <c r="BP18" s="97">
        <f t="shared" ca="1" si="10"/>
        <v>0</v>
      </c>
      <c r="BQ18" s="97">
        <f t="shared" ca="1" si="10"/>
        <v>0</v>
      </c>
      <c r="BR18" s="97">
        <f t="shared" ca="1" si="10"/>
        <v>0</v>
      </c>
    </row>
    <row r="19" spans="2:70" x14ac:dyDescent="0.2">
      <c r="B19" s="126">
        <f t="shared" ca="1" si="0"/>
        <v>1</v>
      </c>
      <c r="C19" s="126" t="str">
        <f t="shared" ca="1" si="11"/>
        <v/>
      </c>
      <c r="D19" s="126" t="str">
        <f t="shared" ca="1" si="12"/>
        <v/>
      </c>
      <c r="E19" s="126" t="str">
        <f t="shared" ca="1" si="13"/>
        <v/>
      </c>
      <c r="F19" s="127" t="str">
        <f ca="1">OFFSET(prihlasky!$H$1,AW19,0)</f>
        <v/>
      </c>
      <c r="G19" s="127" t="str">
        <f ca="1">IF(OFFSET(prihlasky!$B$1,AW19,0)="","",(OFFSET(prihlasky!$B$1,AW19,0)))</f>
        <v/>
      </c>
      <c r="H19" s="127">
        <f ca="1">OFFSET(prihlasky!$I$1,AW19,0)</f>
        <v>0</v>
      </c>
      <c r="I19" s="127">
        <f ca="1">OFFSET(prihlasky!$A$1,AW19,0)</f>
        <v>0</v>
      </c>
      <c r="J19" s="126">
        <f t="shared" ca="1" si="1"/>
        <v>0</v>
      </c>
      <c r="K19" s="14"/>
      <c r="L19" s="140">
        <f ca="1">OFFSET('Trail-1'!$J$1,$O19-1,0)</f>
        <v>0</v>
      </c>
      <c r="M19" s="165">
        <f ca="1">OFFSET('Trail-1'!$K$1,$O19-1,0)</f>
        <v>0</v>
      </c>
      <c r="N19" s="142">
        <f t="shared" ca="1" si="14"/>
        <v>0</v>
      </c>
      <c r="O19" s="76">
        <f>IF(L$7=0,1,MATCH($AW19,'Trail-1'!$CJ$1:$CJ$128,0))</f>
        <v>19</v>
      </c>
      <c r="P19" s="143" t="str">
        <f ca="1">IF(M19=0,"",OFFSET('Trail-1'!$B$1,$O19-1,0))</f>
        <v/>
      </c>
      <c r="Q19" s="140">
        <f ca="1">OFFSET('Trail-2'!$J$1,$T19-1,0)</f>
        <v>0</v>
      </c>
      <c r="R19" s="165">
        <f ca="1">OFFSET('Trail-2'!$K$1,$T19-1,0)</f>
        <v>0</v>
      </c>
      <c r="S19" s="142">
        <f t="shared" ca="1" si="15"/>
        <v>0</v>
      </c>
      <c r="T19" s="76">
        <f>IF(Q$7=0,1,MATCH($AW19,'Trail-2'!$CJ$1:$CJ$128,0))</f>
        <v>1</v>
      </c>
      <c r="U19" s="143" t="str">
        <f ca="1">IF(R19=0,"",OFFSET('Trail-2'!$B$1,$T19-1,0))</f>
        <v/>
      </c>
      <c r="V19" s="140">
        <f ca="1">OFFSET('Trail-3'!$J$1,$Y19-1,0)</f>
        <v>0</v>
      </c>
      <c r="W19" s="165">
        <f ca="1">OFFSET('Trail-3'!$K$1,$Y19-1,0)</f>
        <v>0</v>
      </c>
      <c r="X19" s="142">
        <f t="shared" ca="1" si="16"/>
        <v>0</v>
      </c>
      <c r="Y19" s="76">
        <f>IF(V$7=0,1,MATCH($AW19,'Trail-3'!$CJ$1:$CJ$128,0))</f>
        <v>1</v>
      </c>
      <c r="Z19" s="143" t="str">
        <f ca="1">IF(W19=0,"",OFFSET('Trail-3'!$B$1,$Y19-1,0))</f>
        <v/>
      </c>
      <c r="AA19" s="140">
        <f ca="1">OFFSET('Trail-4'!$J$1,$AD19-1,0)</f>
        <v>0</v>
      </c>
      <c r="AB19" s="165">
        <f ca="1">OFFSET('Trail-4'!$K$1,$AD19-1,0)</f>
        <v>0</v>
      </c>
      <c r="AC19" s="142">
        <f t="shared" ca="1" si="17"/>
        <v>0</v>
      </c>
      <c r="AD19" s="76">
        <f>IF(AA$7=0,1,MATCH($AW19,'Trail-4'!$CJ$1:$CJ$128,0))</f>
        <v>1</v>
      </c>
      <c r="AE19" s="143" t="str">
        <f ca="1">IF(AB19=0,"",OFFSET('Trail-4'!$B$1,$AD19-1,0))</f>
        <v/>
      </c>
      <c r="AF19" s="140">
        <f ca="1">OFFSET('Trail-5'!$J$1,$AI19-1,0)</f>
        <v>0</v>
      </c>
      <c r="AG19" s="165">
        <f ca="1">OFFSET('Trail-5'!$K$1,$AD19-1,0)</f>
        <v>0</v>
      </c>
      <c r="AH19" s="142">
        <f t="shared" ca="1" si="18"/>
        <v>0</v>
      </c>
      <c r="AI19" s="76">
        <f>IF(AF$7=0,1,MATCH($AW19,'Trail-5'!$CJ$1:$CJ$128,0))</f>
        <v>1</v>
      </c>
      <c r="AJ19" s="143" t="str">
        <f ca="1">IF(AG19=0,"",OFFSET('Trail-5'!$B$1,$AI19-1,0))</f>
        <v/>
      </c>
      <c r="AK19" s="166">
        <f ca="1">OFFSET('TempO-1'!$K$1,$AN19-1,0)</f>
        <v>0</v>
      </c>
      <c r="AL19" s="144"/>
      <c r="AM19" s="142">
        <f t="shared" ca="1" si="19"/>
        <v>0</v>
      </c>
      <c r="AN19" s="76">
        <f>IF(AK$7=0,1,MATCH($AW19,'TempO-1'!$CB$1:$CB$128,0))</f>
        <v>19</v>
      </c>
      <c r="AO19" s="143" t="str">
        <f ca="1">IF(AK19=0,"",OFFSET('TempO-1'!$B$1,$AN19-1,0))</f>
        <v/>
      </c>
      <c r="AP19" s="166">
        <f ca="1">OFFSET('TempO-2'!$K$1,$AS19-1,0)</f>
        <v>0</v>
      </c>
      <c r="AQ19" s="144"/>
      <c r="AR19" s="142">
        <f t="shared" ca="1" si="20"/>
        <v>0</v>
      </c>
      <c r="AS19" s="76">
        <f>IF(AP$7=0,1,MATCH($AW19,'TempO-2'!$CB$1:$CB$128,0))</f>
        <v>1</v>
      </c>
      <c r="AT19" s="143" t="str">
        <f ca="1">IF(AP19=0,"",OFFSET('TempO-2'!$B$1,$AS19-1,0))</f>
        <v/>
      </c>
      <c r="AU19" s="22"/>
      <c r="AW19" s="39">
        <v>11</v>
      </c>
      <c r="AX19" s="16"/>
      <c r="AY19" s="51">
        <f t="shared" ca="1" si="2"/>
        <v>0</v>
      </c>
      <c r="AZ19" s="51">
        <f t="shared" ca="1" si="2"/>
        <v>0</v>
      </c>
      <c r="BA19" s="51">
        <f t="shared" ca="1" si="2"/>
        <v>0</v>
      </c>
      <c r="BC19" s="1">
        <f t="shared" ca="1" si="3"/>
        <v>0</v>
      </c>
      <c r="BD19" s="1">
        <f t="shared" ca="1" si="4"/>
        <v>0</v>
      </c>
      <c r="BE19" s="1">
        <f t="shared" ca="1" si="5"/>
        <v>0</v>
      </c>
      <c r="BF19" s="1">
        <f t="shared" ca="1" si="6"/>
        <v>0</v>
      </c>
      <c r="BG19" s="1">
        <f t="shared" ca="1" si="7"/>
        <v>0</v>
      </c>
      <c r="BH19" s="1">
        <f t="shared" ca="1" si="8"/>
        <v>0</v>
      </c>
      <c r="BI19" s="1">
        <f t="shared" ca="1" si="9"/>
        <v>0</v>
      </c>
      <c r="BL19" s="97">
        <f t="shared" ref="BL19:BR28" ca="1" si="21">LARGE($BC19:$BI19,BL$7)</f>
        <v>0</v>
      </c>
      <c r="BM19" s="97">
        <f t="shared" ca="1" si="21"/>
        <v>0</v>
      </c>
      <c r="BN19" s="97">
        <f t="shared" ca="1" si="21"/>
        <v>0</v>
      </c>
      <c r="BO19" s="97">
        <f t="shared" ca="1" si="21"/>
        <v>0</v>
      </c>
      <c r="BP19" s="97">
        <f t="shared" ca="1" si="21"/>
        <v>0</v>
      </c>
      <c r="BQ19" s="97">
        <f t="shared" ca="1" si="21"/>
        <v>0</v>
      </c>
      <c r="BR19" s="97">
        <f t="shared" ca="1" si="21"/>
        <v>0</v>
      </c>
    </row>
    <row r="20" spans="2:70" x14ac:dyDescent="0.2">
      <c r="B20" s="126">
        <f t="shared" ca="1" si="0"/>
        <v>1</v>
      </c>
      <c r="C20" s="126" t="str">
        <f t="shared" ca="1" si="11"/>
        <v/>
      </c>
      <c r="D20" s="126" t="str">
        <f t="shared" ca="1" si="12"/>
        <v/>
      </c>
      <c r="E20" s="126" t="str">
        <f t="shared" ca="1" si="13"/>
        <v/>
      </c>
      <c r="F20" s="127" t="str">
        <f ca="1">OFFSET(prihlasky!$H$1,AW20,0)</f>
        <v/>
      </c>
      <c r="G20" s="127" t="str">
        <f ca="1">IF(OFFSET(prihlasky!$B$1,AW20,0)="","",(OFFSET(prihlasky!$B$1,AW20,0)))</f>
        <v/>
      </c>
      <c r="H20" s="127">
        <f ca="1">OFFSET(prihlasky!$I$1,AW20,0)</f>
        <v>0</v>
      </c>
      <c r="I20" s="127">
        <f ca="1">OFFSET(prihlasky!$A$1,AW20,0)</f>
        <v>0</v>
      </c>
      <c r="J20" s="126">
        <f t="shared" ca="1" si="1"/>
        <v>0</v>
      </c>
      <c r="K20" s="14"/>
      <c r="L20" s="140">
        <f ca="1">OFFSET('Trail-1'!$J$1,$O20-1,0)</f>
        <v>0</v>
      </c>
      <c r="M20" s="165">
        <f ca="1">OFFSET('Trail-1'!$K$1,$O20-1,0)</f>
        <v>0</v>
      </c>
      <c r="N20" s="142">
        <f t="shared" ca="1" si="14"/>
        <v>0</v>
      </c>
      <c r="O20" s="76">
        <f>IF(L$7=0,1,MATCH($AW20,'Trail-1'!$CJ$1:$CJ$128,0))</f>
        <v>20</v>
      </c>
      <c r="P20" s="143" t="str">
        <f ca="1">IF(M20=0,"",OFFSET('Trail-1'!$B$1,$O20-1,0))</f>
        <v/>
      </c>
      <c r="Q20" s="140">
        <f ca="1">OFFSET('Trail-2'!$J$1,$T20-1,0)</f>
        <v>0</v>
      </c>
      <c r="R20" s="165">
        <f ca="1">OFFSET('Trail-2'!$K$1,$T20-1,0)</f>
        <v>0</v>
      </c>
      <c r="S20" s="142">
        <f t="shared" ca="1" si="15"/>
        <v>0</v>
      </c>
      <c r="T20" s="76">
        <f>IF(Q$7=0,1,MATCH($AW20,'Trail-2'!$CJ$1:$CJ$128,0))</f>
        <v>1</v>
      </c>
      <c r="U20" s="143" t="str">
        <f ca="1">IF(R20=0,"",OFFSET('Trail-2'!$B$1,$T20-1,0))</f>
        <v/>
      </c>
      <c r="V20" s="140">
        <f ca="1">OFFSET('Trail-3'!$J$1,$Y20-1,0)</f>
        <v>0</v>
      </c>
      <c r="W20" s="165">
        <f ca="1">OFFSET('Trail-3'!$K$1,$Y20-1,0)</f>
        <v>0</v>
      </c>
      <c r="X20" s="142">
        <f t="shared" ca="1" si="16"/>
        <v>0</v>
      </c>
      <c r="Y20" s="76">
        <f>IF(V$7=0,1,MATCH($AW20,'Trail-3'!$CJ$1:$CJ$128,0))</f>
        <v>1</v>
      </c>
      <c r="Z20" s="143" t="str">
        <f ca="1">IF(W20=0,"",OFFSET('Trail-3'!$B$1,$Y20-1,0))</f>
        <v/>
      </c>
      <c r="AA20" s="140">
        <f ca="1">OFFSET('Trail-4'!$J$1,$AD20-1,0)</f>
        <v>0</v>
      </c>
      <c r="AB20" s="165">
        <f ca="1">OFFSET('Trail-4'!$K$1,$AD20-1,0)</f>
        <v>0</v>
      </c>
      <c r="AC20" s="142">
        <f t="shared" ca="1" si="17"/>
        <v>0</v>
      </c>
      <c r="AD20" s="76">
        <f>IF(AA$7=0,1,MATCH($AW20,'Trail-4'!$CJ$1:$CJ$128,0))</f>
        <v>1</v>
      </c>
      <c r="AE20" s="143" t="str">
        <f ca="1">IF(AB20=0,"",OFFSET('Trail-4'!$B$1,$AD20-1,0))</f>
        <v/>
      </c>
      <c r="AF20" s="140">
        <f ca="1">OFFSET('Trail-5'!$J$1,$AI20-1,0)</f>
        <v>0</v>
      </c>
      <c r="AG20" s="165">
        <f ca="1">OFFSET('Trail-5'!$K$1,$AD20-1,0)</f>
        <v>0</v>
      </c>
      <c r="AH20" s="142">
        <f t="shared" ca="1" si="18"/>
        <v>0</v>
      </c>
      <c r="AI20" s="76">
        <f>IF(AF$7=0,1,MATCH($AW20,'Trail-5'!$CJ$1:$CJ$128,0))</f>
        <v>1</v>
      </c>
      <c r="AJ20" s="143" t="str">
        <f ca="1">IF(AG20=0,"",OFFSET('Trail-5'!$B$1,$AI20-1,0))</f>
        <v/>
      </c>
      <c r="AK20" s="166">
        <f ca="1">OFFSET('TempO-1'!$K$1,$AN20-1,0)</f>
        <v>0</v>
      </c>
      <c r="AL20" s="144"/>
      <c r="AM20" s="142">
        <f t="shared" ca="1" si="19"/>
        <v>0</v>
      </c>
      <c r="AN20" s="76">
        <f>IF(AK$7=0,1,MATCH($AW20,'TempO-1'!$CB$1:$CB$128,0))</f>
        <v>20</v>
      </c>
      <c r="AO20" s="143" t="str">
        <f ca="1">IF(AK20=0,"",OFFSET('TempO-1'!$B$1,$AN20-1,0))</f>
        <v/>
      </c>
      <c r="AP20" s="166">
        <f ca="1">OFFSET('TempO-2'!$K$1,$AS20-1,0)</f>
        <v>0</v>
      </c>
      <c r="AQ20" s="144"/>
      <c r="AR20" s="142">
        <f t="shared" ca="1" si="20"/>
        <v>0</v>
      </c>
      <c r="AS20" s="76">
        <f>IF(AP$7=0,1,MATCH($AW20,'TempO-2'!$CB$1:$CB$128,0))</f>
        <v>1</v>
      </c>
      <c r="AT20" s="143" t="str">
        <f ca="1">IF(AP20=0,"",OFFSET('TempO-2'!$B$1,$AS20-1,0))</f>
        <v/>
      </c>
      <c r="AU20" s="22"/>
      <c r="AW20" s="39">
        <v>12</v>
      </c>
      <c r="AX20" s="16"/>
      <c r="AY20" s="51">
        <f t="shared" ca="1" si="2"/>
        <v>0</v>
      </c>
      <c r="AZ20" s="51">
        <f t="shared" ca="1" si="2"/>
        <v>0</v>
      </c>
      <c r="BA20" s="51">
        <f t="shared" ca="1" si="2"/>
        <v>0</v>
      </c>
      <c r="BC20" s="1">
        <f t="shared" ca="1" si="3"/>
        <v>0</v>
      </c>
      <c r="BD20" s="1">
        <f t="shared" ca="1" si="4"/>
        <v>0</v>
      </c>
      <c r="BE20" s="1">
        <f t="shared" ca="1" si="5"/>
        <v>0</v>
      </c>
      <c r="BF20" s="1">
        <f t="shared" ca="1" si="6"/>
        <v>0</v>
      </c>
      <c r="BG20" s="1">
        <f t="shared" ca="1" si="7"/>
        <v>0</v>
      </c>
      <c r="BH20" s="1">
        <f t="shared" ca="1" si="8"/>
        <v>0</v>
      </c>
      <c r="BI20" s="1">
        <f t="shared" ca="1" si="9"/>
        <v>0</v>
      </c>
      <c r="BL20" s="97">
        <f t="shared" ca="1" si="21"/>
        <v>0</v>
      </c>
      <c r="BM20" s="97">
        <f t="shared" ca="1" si="21"/>
        <v>0</v>
      </c>
      <c r="BN20" s="97">
        <f t="shared" ca="1" si="21"/>
        <v>0</v>
      </c>
      <c r="BO20" s="97">
        <f t="shared" ca="1" si="21"/>
        <v>0</v>
      </c>
      <c r="BP20" s="97">
        <f t="shared" ca="1" si="21"/>
        <v>0</v>
      </c>
      <c r="BQ20" s="97">
        <f t="shared" ca="1" si="21"/>
        <v>0</v>
      </c>
      <c r="BR20" s="97">
        <f t="shared" ca="1" si="21"/>
        <v>0</v>
      </c>
    </row>
    <row r="21" spans="2:70" x14ac:dyDescent="0.2">
      <c r="B21" s="126">
        <f t="shared" ca="1" si="0"/>
        <v>1</v>
      </c>
      <c r="C21" s="126" t="str">
        <f t="shared" ca="1" si="11"/>
        <v/>
      </c>
      <c r="D21" s="126" t="str">
        <f t="shared" ca="1" si="12"/>
        <v/>
      </c>
      <c r="E21" s="126" t="str">
        <f t="shared" ca="1" si="13"/>
        <v/>
      </c>
      <c r="F21" s="127" t="str">
        <f ca="1">OFFSET(prihlasky!$H$1,AW21,0)</f>
        <v/>
      </c>
      <c r="G21" s="127" t="str">
        <f ca="1">IF(OFFSET(prihlasky!$B$1,AW21,0)="","",(OFFSET(prihlasky!$B$1,AW21,0)))</f>
        <v/>
      </c>
      <c r="H21" s="127">
        <f ca="1">OFFSET(prihlasky!$I$1,AW21,0)</f>
        <v>0</v>
      </c>
      <c r="I21" s="127">
        <f ca="1">OFFSET(prihlasky!$A$1,AW21,0)</f>
        <v>0</v>
      </c>
      <c r="J21" s="126">
        <f t="shared" ref="J21:J84" ca="1" si="22">SUM(OFFSET(BL21,0,0,1,$AX$4))</f>
        <v>0</v>
      </c>
      <c r="K21" s="14"/>
      <c r="L21" s="140">
        <f ca="1">OFFSET('Trail-1'!$J$1,$O21-1,0)</f>
        <v>0</v>
      </c>
      <c r="M21" s="165">
        <f ca="1">OFFSET('Trail-1'!$K$1,$O21-1,0)</f>
        <v>0</v>
      </c>
      <c r="N21" s="142">
        <f t="shared" ca="1" si="14"/>
        <v>0</v>
      </c>
      <c r="O21" s="76">
        <f>IF(L$7=0,1,MATCH($AW21,'Trail-1'!$CJ$1:$CJ$128,0))</f>
        <v>21</v>
      </c>
      <c r="P21" s="143" t="str">
        <f ca="1">IF(M21=0,"",OFFSET('Trail-1'!$B$1,$O21-1,0))</f>
        <v/>
      </c>
      <c r="Q21" s="140">
        <f ca="1">OFFSET('Trail-2'!$J$1,$T21-1,0)</f>
        <v>0</v>
      </c>
      <c r="R21" s="165">
        <f ca="1">OFFSET('Trail-2'!$K$1,$T21-1,0)</f>
        <v>0</v>
      </c>
      <c r="S21" s="142">
        <f t="shared" ca="1" si="15"/>
        <v>0</v>
      </c>
      <c r="T21" s="76">
        <f>IF(Q$7=0,1,MATCH($AW21,'Trail-2'!$CJ$1:$CJ$128,0))</f>
        <v>1</v>
      </c>
      <c r="U21" s="143" t="str">
        <f ca="1">IF(R21=0,"",OFFSET('Trail-2'!$B$1,$T21-1,0))</f>
        <v/>
      </c>
      <c r="V21" s="140">
        <f ca="1">OFFSET('Trail-3'!$J$1,$Y21-1,0)</f>
        <v>0</v>
      </c>
      <c r="W21" s="165">
        <f ca="1">OFFSET('Trail-3'!$K$1,$Y21-1,0)</f>
        <v>0</v>
      </c>
      <c r="X21" s="142">
        <f t="shared" ca="1" si="16"/>
        <v>0</v>
      </c>
      <c r="Y21" s="76">
        <f>IF(V$7=0,1,MATCH($AW21,'Trail-3'!$CJ$1:$CJ$128,0))</f>
        <v>1</v>
      </c>
      <c r="Z21" s="143" t="str">
        <f ca="1">IF(W21=0,"",OFFSET('Trail-3'!$B$1,$Y21-1,0))</f>
        <v/>
      </c>
      <c r="AA21" s="140">
        <f ca="1">OFFSET('Trail-4'!$J$1,$AD21-1,0)</f>
        <v>0</v>
      </c>
      <c r="AB21" s="165">
        <f ca="1">OFFSET('Trail-4'!$K$1,$AD21-1,0)</f>
        <v>0</v>
      </c>
      <c r="AC21" s="142">
        <f t="shared" ca="1" si="17"/>
        <v>0</v>
      </c>
      <c r="AD21" s="76">
        <f>IF(AA$7=0,1,MATCH($AW21,'Trail-4'!$CJ$1:$CJ$128,0))</f>
        <v>1</v>
      </c>
      <c r="AE21" s="143" t="str">
        <f ca="1">IF(AB21=0,"",OFFSET('Trail-4'!$B$1,$AD21-1,0))</f>
        <v/>
      </c>
      <c r="AF21" s="140">
        <f ca="1">OFFSET('Trail-5'!$J$1,$AI21-1,0)</f>
        <v>0</v>
      </c>
      <c r="AG21" s="165">
        <f ca="1">OFFSET('Trail-5'!$K$1,$AD21-1,0)</f>
        <v>0</v>
      </c>
      <c r="AH21" s="142">
        <f t="shared" ca="1" si="18"/>
        <v>0</v>
      </c>
      <c r="AI21" s="76">
        <f>IF(AF$7=0,1,MATCH($AW21,'Trail-5'!$CJ$1:$CJ$128,0))</f>
        <v>1</v>
      </c>
      <c r="AJ21" s="143" t="str">
        <f ca="1">IF(AG21=0,"",OFFSET('Trail-5'!$B$1,$AI21-1,0))</f>
        <v/>
      </c>
      <c r="AK21" s="166">
        <f ca="1">OFFSET('TempO-1'!$K$1,$AN21-1,0)</f>
        <v>0</v>
      </c>
      <c r="AL21" s="144"/>
      <c r="AM21" s="142">
        <f t="shared" ca="1" si="19"/>
        <v>0</v>
      </c>
      <c r="AN21" s="76">
        <f>IF(AK$7=0,1,MATCH($AW21,'TempO-1'!$CB$1:$CB$128,0))</f>
        <v>21</v>
      </c>
      <c r="AO21" s="143" t="str">
        <f ca="1">IF(AK21=0,"",OFFSET('TempO-1'!$B$1,$AN21-1,0))</f>
        <v/>
      </c>
      <c r="AP21" s="166">
        <f ca="1">OFFSET('TempO-2'!$K$1,$AS21-1,0)</f>
        <v>0</v>
      </c>
      <c r="AQ21" s="144"/>
      <c r="AR21" s="142">
        <f t="shared" ca="1" si="20"/>
        <v>0</v>
      </c>
      <c r="AS21" s="76">
        <f>IF(AP$7=0,1,MATCH($AW21,'TempO-2'!$CB$1:$CB$128,0))</f>
        <v>1</v>
      </c>
      <c r="AT21" s="143" t="str">
        <f ca="1">IF(AP21=0,"",OFFSET('TempO-2'!$B$1,$AS21-1,0))</f>
        <v/>
      </c>
      <c r="AU21" s="22"/>
      <c r="AW21" s="39">
        <v>13</v>
      </c>
      <c r="AX21" s="16"/>
      <c r="AY21" s="51">
        <f t="shared" ca="1" si="2"/>
        <v>0</v>
      </c>
      <c r="AZ21" s="51">
        <f t="shared" ca="1" si="2"/>
        <v>0</v>
      </c>
      <c r="BA21" s="51">
        <f t="shared" ca="1" si="2"/>
        <v>0</v>
      </c>
      <c r="BC21" s="1">
        <f t="shared" ref="BC21:BC84" ca="1" si="23">+N21</f>
        <v>0</v>
      </c>
      <c r="BD21" s="1">
        <f t="shared" ref="BD21:BD84" ca="1" si="24">+S21</f>
        <v>0</v>
      </c>
      <c r="BE21" s="1">
        <f t="shared" ref="BE21:BE84" ca="1" si="25">+X21</f>
        <v>0</v>
      </c>
      <c r="BF21" s="1">
        <f t="shared" ref="BF21:BF84" ca="1" si="26">+AC21</f>
        <v>0</v>
      </c>
      <c r="BG21" s="1">
        <f t="shared" ref="BG21:BG84" ca="1" si="27">+AH21</f>
        <v>0</v>
      </c>
      <c r="BH21" s="1">
        <f t="shared" ref="BH21:BH84" ca="1" si="28">+AM21</f>
        <v>0</v>
      </c>
      <c r="BI21" s="1">
        <f t="shared" ref="BI21:BI84" ca="1" si="29">+AR21</f>
        <v>0</v>
      </c>
      <c r="BL21" s="97">
        <f t="shared" ca="1" si="21"/>
        <v>0</v>
      </c>
      <c r="BM21" s="97">
        <f t="shared" ca="1" si="21"/>
        <v>0</v>
      </c>
      <c r="BN21" s="97">
        <f t="shared" ca="1" si="21"/>
        <v>0</v>
      </c>
      <c r="BO21" s="97">
        <f t="shared" ca="1" si="21"/>
        <v>0</v>
      </c>
      <c r="BP21" s="97">
        <f t="shared" ca="1" si="21"/>
        <v>0</v>
      </c>
      <c r="BQ21" s="97">
        <f t="shared" ca="1" si="21"/>
        <v>0</v>
      </c>
      <c r="BR21" s="97">
        <f t="shared" ca="1" si="21"/>
        <v>0</v>
      </c>
    </row>
    <row r="22" spans="2:70" x14ac:dyDescent="0.2">
      <c r="B22" s="126">
        <f t="shared" ca="1" si="0"/>
        <v>1</v>
      </c>
      <c r="C22" s="126" t="str">
        <f t="shared" ca="1" si="11"/>
        <v/>
      </c>
      <c r="D22" s="126" t="str">
        <f t="shared" ca="1" si="12"/>
        <v/>
      </c>
      <c r="E22" s="126" t="str">
        <f t="shared" ca="1" si="13"/>
        <v/>
      </c>
      <c r="F22" s="127" t="str">
        <f ca="1">OFFSET(prihlasky!$H$1,AW22,0)</f>
        <v/>
      </c>
      <c r="G22" s="127" t="str">
        <f ca="1">IF(OFFSET(prihlasky!$B$1,AW22,0)="","",(OFFSET(prihlasky!$B$1,AW22,0)))</f>
        <v/>
      </c>
      <c r="H22" s="127">
        <f ca="1">OFFSET(prihlasky!$I$1,AW22,0)</f>
        <v>0</v>
      </c>
      <c r="I22" s="127">
        <f ca="1">OFFSET(prihlasky!$A$1,AW22,0)</f>
        <v>0</v>
      </c>
      <c r="J22" s="126">
        <f t="shared" ca="1" si="22"/>
        <v>0</v>
      </c>
      <c r="K22" s="14"/>
      <c r="L22" s="140">
        <f ca="1">OFFSET('Trail-1'!$J$1,$O22-1,0)</f>
        <v>0</v>
      </c>
      <c r="M22" s="165">
        <f ca="1">OFFSET('Trail-1'!$K$1,$O22-1,0)</f>
        <v>0</v>
      </c>
      <c r="N22" s="142">
        <f t="shared" ca="1" si="14"/>
        <v>0</v>
      </c>
      <c r="O22" s="76">
        <f>IF(L$7=0,1,MATCH($AW22,'Trail-1'!$CJ$1:$CJ$128,0))</f>
        <v>22</v>
      </c>
      <c r="P22" s="143" t="str">
        <f ca="1">IF(M22=0,"",OFFSET('Trail-1'!$B$1,$O22-1,0))</f>
        <v/>
      </c>
      <c r="Q22" s="140">
        <f ca="1">OFFSET('Trail-2'!$J$1,$T22-1,0)</f>
        <v>0</v>
      </c>
      <c r="R22" s="165">
        <f ca="1">OFFSET('Trail-2'!$K$1,$T22-1,0)</f>
        <v>0</v>
      </c>
      <c r="S22" s="142">
        <f t="shared" ca="1" si="15"/>
        <v>0</v>
      </c>
      <c r="T22" s="76">
        <f>IF(Q$7=0,1,MATCH($AW22,'Trail-2'!$CJ$1:$CJ$128,0))</f>
        <v>1</v>
      </c>
      <c r="U22" s="143" t="str">
        <f ca="1">IF(R22=0,"",OFFSET('Trail-2'!$B$1,$T22-1,0))</f>
        <v/>
      </c>
      <c r="V22" s="140">
        <f ca="1">OFFSET('Trail-3'!$J$1,$Y22-1,0)</f>
        <v>0</v>
      </c>
      <c r="W22" s="165">
        <f ca="1">OFFSET('Trail-3'!$K$1,$Y22-1,0)</f>
        <v>0</v>
      </c>
      <c r="X22" s="142">
        <f t="shared" ca="1" si="16"/>
        <v>0</v>
      </c>
      <c r="Y22" s="76">
        <f>IF(V$7=0,1,MATCH($AW22,'Trail-3'!$CJ$1:$CJ$128,0))</f>
        <v>1</v>
      </c>
      <c r="Z22" s="143" t="str">
        <f ca="1">IF(W22=0,"",OFFSET('Trail-3'!$B$1,$Y22-1,0))</f>
        <v/>
      </c>
      <c r="AA22" s="140">
        <f ca="1">OFFSET('Trail-4'!$J$1,$AD22-1,0)</f>
        <v>0</v>
      </c>
      <c r="AB22" s="165">
        <f ca="1">OFFSET('Trail-4'!$K$1,$AD22-1,0)</f>
        <v>0</v>
      </c>
      <c r="AC22" s="142">
        <f t="shared" ca="1" si="17"/>
        <v>0</v>
      </c>
      <c r="AD22" s="76">
        <f>IF(AA$7=0,1,MATCH($AW22,'Trail-4'!$CJ$1:$CJ$128,0))</f>
        <v>1</v>
      </c>
      <c r="AE22" s="143" t="str">
        <f ca="1">IF(AB22=0,"",OFFSET('Trail-4'!$B$1,$AD22-1,0))</f>
        <v/>
      </c>
      <c r="AF22" s="140">
        <f ca="1">OFFSET('Trail-5'!$J$1,$AI22-1,0)</f>
        <v>0</v>
      </c>
      <c r="AG22" s="165">
        <f ca="1">OFFSET('Trail-5'!$K$1,$AD22-1,0)</f>
        <v>0</v>
      </c>
      <c r="AH22" s="142">
        <f t="shared" ca="1" si="18"/>
        <v>0</v>
      </c>
      <c r="AI22" s="76">
        <f>IF(AF$7=0,1,MATCH($AW22,'Trail-5'!$CJ$1:$CJ$128,0))</f>
        <v>1</v>
      </c>
      <c r="AJ22" s="143" t="str">
        <f ca="1">IF(AG22=0,"",OFFSET('Trail-5'!$B$1,$AI22-1,0))</f>
        <v/>
      </c>
      <c r="AK22" s="166">
        <f ca="1">OFFSET('TempO-1'!$K$1,$AN22-1,0)</f>
        <v>0</v>
      </c>
      <c r="AL22" s="144"/>
      <c r="AM22" s="142">
        <f t="shared" ca="1" si="19"/>
        <v>0</v>
      </c>
      <c r="AN22" s="76">
        <f>IF(AK$7=0,1,MATCH($AW22,'TempO-1'!$CB$1:$CB$128,0))</f>
        <v>22</v>
      </c>
      <c r="AO22" s="143" t="str">
        <f ca="1">IF(AK22=0,"",OFFSET('TempO-1'!$B$1,$AN22-1,0))</f>
        <v/>
      </c>
      <c r="AP22" s="166">
        <f ca="1">OFFSET('TempO-2'!$K$1,$AS22-1,0)</f>
        <v>0</v>
      </c>
      <c r="AQ22" s="144"/>
      <c r="AR22" s="142">
        <f t="shared" ca="1" si="20"/>
        <v>0</v>
      </c>
      <c r="AS22" s="76">
        <f>IF(AP$7=0,1,MATCH($AW22,'TempO-2'!$CB$1:$CB$128,0))</f>
        <v>1</v>
      </c>
      <c r="AT22" s="143" t="str">
        <f ca="1">IF(AP22=0,"",OFFSET('TempO-2'!$B$1,$AS22-1,0))</f>
        <v/>
      </c>
      <c r="AU22" s="22"/>
      <c r="AW22" s="39">
        <v>14</v>
      </c>
      <c r="AX22" s="16"/>
      <c r="AY22" s="51">
        <f t="shared" ca="1" si="2"/>
        <v>0</v>
      </c>
      <c r="AZ22" s="51">
        <f t="shared" ca="1" si="2"/>
        <v>0</v>
      </c>
      <c r="BA22" s="51">
        <f t="shared" ca="1" si="2"/>
        <v>0</v>
      </c>
      <c r="BC22" s="1">
        <f t="shared" ca="1" si="23"/>
        <v>0</v>
      </c>
      <c r="BD22" s="1">
        <f t="shared" ca="1" si="24"/>
        <v>0</v>
      </c>
      <c r="BE22" s="1">
        <f t="shared" ca="1" si="25"/>
        <v>0</v>
      </c>
      <c r="BF22" s="1">
        <f t="shared" ca="1" si="26"/>
        <v>0</v>
      </c>
      <c r="BG22" s="1">
        <f t="shared" ca="1" si="27"/>
        <v>0</v>
      </c>
      <c r="BH22" s="1">
        <f t="shared" ca="1" si="28"/>
        <v>0</v>
      </c>
      <c r="BI22" s="1">
        <f t="shared" ca="1" si="29"/>
        <v>0</v>
      </c>
      <c r="BL22" s="97">
        <f t="shared" ca="1" si="21"/>
        <v>0</v>
      </c>
      <c r="BM22" s="97">
        <f t="shared" ca="1" si="21"/>
        <v>0</v>
      </c>
      <c r="BN22" s="97">
        <f t="shared" ca="1" si="21"/>
        <v>0</v>
      </c>
      <c r="BO22" s="97">
        <f t="shared" ca="1" si="21"/>
        <v>0</v>
      </c>
      <c r="BP22" s="97">
        <f t="shared" ca="1" si="21"/>
        <v>0</v>
      </c>
      <c r="BQ22" s="97">
        <f t="shared" ca="1" si="21"/>
        <v>0</v>
      </c>
      <c r="BR22" s="97">
        <f t="shared" ca="1" si="21"/>
        <v>0</v>
      </c>
    </row>
    <row r="23" spans="2:70" x14ac:dyDescent="0.2">
      <c r="B23" s="126">
        <f t="shared" ca="1" si="0"/>
        <v>1</v>
      </c>
      <c r="C23" s="126" t="str">
        <f t="shared" ca="1" si="11"/>
        <v/>
      </c>
      <c r="D23" s="126" t="str">
        <f t="shared" ca="1" si="12"/>
        <v/>
      </c>
      <c r="E23" s="126" t="str">
        <f t="shared" ca="1" si="13"/>
        <v/>
      </c>
      <c r="F23" s="127" t="str">
        <f ca="1">OFFSET(prihlasky!$H$1,AW23,0)</f>
        <v/>
      </c>
      <c r="G23" s="127" t="str">
        <f ca="1">IF(OFFSET(prihlasky!$B$1,AW23,0)="","",(OFFSET(prihlasky!$B$1,AW23,0)))</f>
        <v/>
      </c>
      <c r="H23" s="127">
        <f ca="1">OFFSET(prihlasky!$I$1,AW23,0)</f>
        <v>0</v>
      </c>
      <c r="I23" s="127">
        <f ca="1">OFFSET(prihlasky!$A$1,AW23,0)</f>
        <v>0</v>
      </c>
      <c r="J23" s="126">
        <f t="shared" ca="1" si="22"/>
        <v>0</v>
      </c>
      <c r="K23" s="14"/>
      <c r="L23" s="140">
        <f ca="1">OFFSET('Trail-1'!$J$1,$O23-1,0)</f>
        <v>0</v>
      </c>
      <c r="M23" s="165">
        <f ca="1">OFFSET('Trail-1'!$K$1,$O23-1,0)</f>
        <v>0</v>
      </c>
      <c r="N23" s="142">
        <f t="shared" ca="1" si="14"/>
        <v>0</v>
      </c>
      <c r="O23" s="76">
        <f>IF(L$7=0,1,MATCH($AW23,'Trail-1'!$CJ$1:$CJ$128,0))</f>
        <v>23</v>
      </c>
      <c r="P23" s="143" t="str">
        <f ca="1">IF(M23=0,"",OFFSET('Trail-1'!$B$1,$O23-1,0))</f>
        <v/>
      </c>
      <c r="Q23" s="140">
        <f ca="1">OFFSET('Trail-2'!$J$1,$T23-1,0)</f>
        <v>0</v>
      </c>
      <c r="R23" s="165">
        <f ca="1">OFFSET('Trail-2'!$K$1,$T23-1,0)</f>
        <v>0</v>
      </c>
      <c r="S23" s="142">
        <f t="shared" ca="1" si="15"/>
        <v>0</v>
      </c>
      <c r="T23" s="76">
        <f>IF(Q$7=0,1,MATCH($AW23,'Trail-2'!$CJ$1:$CJ$128,0))</f>
        <v>1</v>
      </c>
      <c r="U23" s="143" t="str">
        <f ca="1">IF(R23=0,"",OFFSET('Trail-2'!$B$1,$T23-1,0))</f>
        <v/>
      </c>
      <c r="V23" s="140">
        <f ca="1">OFFSET('Trail-3'!$J$1,$Y23-1,0)</f>
        <v>0</v>
      </c>
      <c r="W23" s="165">
        <f ca="1">OFFSET('Trail-3'!$K$1,$Y23-1,0)</f>
        <v>0</v>
      </c>
      <c r="X23" s="142">
        <f t="shared" ca="1" si="16"/>
        <v>0</v>
      </c>
      <c r="Y23" s="76">
        <f>IF(V$7=0,1,MATCH($AW23,'Trail-3'!$CJ$1:$CJ$128,0))</f>
        <v>1</v>
      </c>
      <c r="Z23" s="143" t="str">
        <f ca="1">IF(W23=0,"",OFFSET('Trail-3'!$B$1,$Y23-1,0))</f>
        <v/>
      </c>
      <c r="AA23" s="140">
        <f ca="1">OFFSET('Trail-4'!$J$1,$AD23-1,0)</f>
        <v>0</v>
      </c>
      <c r="AB23" s="165">
        <f ca="1">OFFSET('Trail-4'!$K$1,$AD23-1,0)</f>
        <v>0</v>
      </c>
      <c r="AC23" s="142">
        <f t="shared" ca="1" si="17"/>
        <v>0</v>
      </c>
      <c r="AD23" s="76">
        <f>IF(AA$7=0,1,MATCH($AW23,'Trail-4'!$CJ$1:$CJ$128,0))</f>
        <v>1</v>
      </c>
      <c r="AE23" s="143" t="str">
        <f ca="1">IF(AB23=0,"",OFFSET('Trail-4'!$B$1,$AD23-1,0))</f>
        <v/>
      </c>
      <c r="AF23" s="140">
        <f ca="1">OFFSET('Trail-5'!$J$1,$AI23-1,0)</f>
        <v>0</v>
      </c>
      <c r="AG23" s="165">
        <f ca="1">OFFSET('Trail-5'!$K$1,$AD23-1,0)</f>
        <v>0</v>
      </c>
      <c r="AH23" s="142">
        <f t="shared" ca="1" si="18"/>
        <v>0</v>
      </c>
      <c r="AI23" s="76">
        <f>IF(AF$7=0,1,MATCH($AW23,'Trail-5'!$CJ$1:$CJ$128,0))</f>
        <v>1</v>
      </c>
      <c r="AJ23" s="143" t="str">
        <f ca="1">IF(AG23=0,"",OFFSET('Trail-5'!$B$1,$AI23-1,0))</f>
        <v/>
      </c>
      <c r="AK23" s="166">
        <f ca="1">OFFSET('TempO-1'!$K$1,$AN23-1,0)</f>
        <v>0</v>
      </c>
      <c r="AL23" s="144"/>
      <c r="AM23" s="142">
        <f t="shared" ca="1" si="19"/>
        <v>0</v>
      </c>
      <c r="AN23" s="76">
        <f>IF(AK$7=0,1,MATCH($AW23,'TempO-1'!$CB$1:$CB$128,0))</f>
        <v>23</v>
      </c>
      <c r="AO23" s="143" t="str">
        <f ca="1">IF(AK23=0,"",OFFSET('TempO-1'!$B$1,$AN23-1,0))</f>
        <v/>
      </c>
      <c r="AP23" s="166">
        <f ca="1">OFFSET('TempO-2'!$K$1,$AS23-1,0)</f>
        <v>0</v>
      </c>
      <c r="AQ23" s="144"/>
      <c r="AR23" s="142">
        <f t="shared" ca="1" si="20"/>
        <v>0</v>
      </c>
      <c r="AS23" s="76">
        <f>IF(AP$7=0,1,MATCH($AW23,'TempO-2'!$CB$1:$CB$128,0))</f>
        <v>1</v>
      </c>
      <c r="AT23" s="143" t="str">
        <f ca="1">IF(AP23=0,"",OFFSET('TempO-2'!$B$1,$AS23-1,0))</f>
        <v/>
      </c>
      <c r="AU23" s="22"/>
      <c r="AW23" s="39">
        <v>15</v>
      </c>
      <c r="AX23" s="16"/>
      <c r="AY23" s="51">
        <f t="shared" ca="1" si="2"/>
        <v>0</v>
      </c>
      <c r="AZ23" s="51">
        <f t="shared" ca="1" si="2"/>
        <v>0</v>
      </c>
      <c r="BA23" s="51">
        <f t="shared" ca="1" si="2"/>
        <v>0</v>
      </c>
      <c r="BC23" s="1">
        <f t="shared" ca="1" si="23"/>
        <v>0</v>
      </c>
      <c r="BD23" s="1">
        <f t="shared" ca="1" si="24"/>
        <v>0</v>
      </c>
      <c r="BE23" s="1">
        <f t="shared" ca="1" si="25"/>
        <v>0</v>
      </c>
      <c r="BF23" s="1">
        <f t="shared" ca="1" si="26"/>
        <v>0</v>
      </c>
      <c r="BG23" s="1">
        <f t="shared" ca="1" si="27"/>
        <v>0</v>
      </c>
      <c r="BH23" s="1">
        <f t="shared" ca="1" si="28"/>
        <v>0</v>
      </c>
      <c r="BI23" s="1">
        <f t="shared" ca="1" si="29"/>
        <v>0</v>
      </c>
      <c r="BL23" s="97">
        <f t="shared" ca="1" si="21"/>
        <v>0</v>
      </c>
      <c r="BM23" s="97">
        <f t="shared" ca="1" si="21"/>
        <v>0</v>
      </c>
      <c r="BN23" s="97">
        <f t="shared" ca="1" si="21"/>
        <v>0</v>
      </c>
      <c r="BO23" s="97">
        <f t="shared" ca="1" si="21"/>
        <v>0</v>
      </c>
      <c r="BP23" s="97">
        <f t="shared" ca="1" si="21"/>
        <v>0</v>
      </c>
      <c r="BQ23" s="97">
        <f t="shared" ca="1" si="21"/>
        <v>0</v>
      </c>
      <c r="BR23" s="97">
        <f t="shared" ca="1" si="21"/>
        <v>0</v>
      </c>
    </row>
    <row r="24" spans="2:70" x14ac:dyDescent="0.2">
      <c r="B24" s="126">
        <f t="shared" ca="1" si="0"/>
        <v>1</v>
      </c>
      <c r="C24" s="126" t="str">
        <f t="shared" ca="1" si="11"/>
        <v/>
      </c>
      <c r="D24" s="126" t="str">
        <f t="shared" ca="1" si="12"/>
        <v/>
      </c>
      <c r="E24" s="126" t="str">
        <f t="shared" ca="1" si="13"/>
        <v/>
      </c>
      <c r="F24" s="127" t="str">
        <f ca="1">OFFSET(prihlasky!$H$1,AW24,0)</f>
        <v/>
      </c>
      <c r="G24" s="127" t="str">
        <f ca="1">IF(OFFSET(prihlasky!$B$1,AW24,0)="","",(OFFSET(prihlasky!$B$1,AW24,0)))</f>
        <v/>
      </c>
      <c r="H24" s="127">
        <f ca="1">OFFSET(prihlasky!$I$1,AW24,0)</f>
        <v>0</v>
      </c>
      <c r="I24" s="127">
        <f ca="1">OFFSET(prihlasky!$A$1,AW24,0)</f>
        <v>0</v>
      </c>
      <c r="J24" s="126">
        <f t="shared" ca="1" si="22"/>
        <v>0</v>
      </c>
      <c r="K24" s="14"/>
      <c r="L24" s="140">
        <f ca="1">OFFSET('Trail-1'!$J$1,$O24-1,0)</f>
        <v>0</v>
      </c>
      <c r="M24" s="165">
        <f ca="1">OFFSET('Trail-1'!$K$1,$O24-1,0)</f>
        <v>0</v>
      </c>
      <c r="N24" s="142">
        <f t="shared" ca="1" si="14"/>
        <v>0</v>
      </c>
      <c r="O24" s="76">
        <f>IF(L$7=0,1,MATCH($AW24,'Trail-1'!$CJ$1:$CJ$128,0))</f>
        <v>24</v>
      </c>
      <c r="P24" s="143" t="str">
        <f ca="1">IF(M24=0,"",OFFSET('Trail-1'!$B$1,$O24-1,0))</f>
        <v/>
      </c>
      <c r="Q24" s="140">
        <f ca="1">OFFSET('Trail-2'!$J$1,$T24-1,0)</f>
        <v>0</v>
      </c>
      <c r="R24" s="165">
        <f ca="1">OFFSET('Trail-2'!$K$1,$T24-1,0)</f>
        <v>0</v>
      </c>
      <c r="S24" s="142">
        <f t="shared" ca="1" si="15"/>
        <v>0</v>
      </c>
      <c r="T24" s="76">
        <f>IF(Q$7=0,1,MATCH($AW24,'Trail-2'!$CJ$1:$CJ$128,0))</f>
        <v>1</v>
      </c>
      <c r="U24" s="143" t="str">
        <f ca="1">IF(R24=0,"",OFFSET('Trail-2'!$B$1,$T24-1,0))</f>
        <v/>
      </c>
      <c r="V24" s="140">
        <f ca="1">OFFSET('Trail-3'!$J$1,$Y24-1,0)</f>
        <v>0</v>
      </c>
      <c r="W24" s="165">
        <f ca="1">OFFSET('Trail-3'!$K$1,$Y24-1,0)</f>
        <v>0</v>
      </c>
      <c r="X24" s="142">
        <f t="shared" ca="1" si="16"/>
        <v>0</v>
      </c>
      <c r="Y24" s="76">
        <f>IF(V$7=0,1,MATCH($AW24,'Trail-3'!$CJ$1:$CJ$128,0))</f>
        <v>1</v>
      </c>
      <c r="Z24" s="143" t="str">
        <f ca="1">IF(W24=0,"",OFFSET('Trail-3'!$B$1,$Y24-1,0))</f>
        <v/>
      </c>
      <c r="AA24" s="140">
        <f ca="1">OFFSET('Trail-4'!$J$1,$AD24-1,0)</f>
        <v>0</v>
      </c>
      <c r="AB24" s="165">
        <f ca="1">OFFSET('Trail-4'!$K$1,$AD24-1,0)</f>
        <v>0</v>
      </c>
      <c r="AC24" s="142">
        <f t="shared" ca="1" si="17"/>
        <v>0</v>
      </c>
      <c r="AD24" s="76">
        <f>IF(AA$7=0,1,MATCH($AW24,'Trail-4'!$CJ$1:$CJ$128,0))</f>
        <v>1</v>
      </c>
      <c r="AE24" s="143" t="str">
        <f ca="1">IF(AB24=0,"",OFFSET('Trail-4'!$B$1,$AD24-1,0))</f>
        <v/>
      </c>
      <c r="AF24" s="140">
        <f ca="1">OFFSET('Trail-5'!$J$1,$AI24-1,0)</f>
        <v>0</v>
      </c>
      <c r="AG24" s="165">
        <f ca="1">OFFSET('Trail-5'!$K$1,$AD24-1,0)</f>
        <v>0</v>
      </c>
      <c r="AH24" s="142">
        <f t="shared" ca="1" si="18"/>
        <v>0</v>
      </c>
      <c r="AI24" s="76">
        <f>IF(AF$7=0,1,MATCH($AW24,'Trail-5'!$CJ$1:$CJ$128,0))</f>
        <v>1</v>
      </c>
      <c r="AJ24" s="143" t="str">
        <f ca="1">IF(AG24=0,"",OFFSET('Trail-5'!$B$1,$AI24-1,0))</f>
        <v/>
      </c>
      <c r="AK24" s="166">
        <f ca="1">OFFSET('TempO-1'!$K$1,$AN24-1,0)</f>
        <v>0</v>
      </c>
      <c r="AL24" s="144"/>
      <c r="AM24" s="142">
        <f t="shared" ca="1" si="19"/>
        <v>0</v>
      </c>
      <c r="AN24" s="76">
        <f>IF(AK$7=0,1,MATCH($AW24,'TempO-1'!$CB$1:$CB$128,0))</f>
        <v>24</v>
      </c>
      <c r="AO24" s="143" t="str">
        <f ca="1">IF(AK24=0,"",OFFSET('TempO-1'!$B$1,$AN24-1,0))</f>
        <v/>
      </c>
      <c r="AP24" s="166">
        <f ca="1">OFFSET('TempO-2'!$K$1,$AS24-1,0)</f>
        <v>0</v>
      </c>
      <c r="AQ24" s="144"/>
      <c r="AR24" s="142">
        <f t="shared" ca="1" si="20"/>
        <v>0</v>
      </c>
      <c r="AS24" s="76">
        <f>IF(AP$7=0,1,MATCH($AW24,'TempO-2'!$CB$1:$CB$128,0))</f>
        <v>1</v>
      </c>
      <c r="AT24" s="143" t="str">
        <f ca="1">IF(AP24=0,"",OFFSET('TempO-2'!$B$1,$AS24-1,0))</f>
        <v/>
      </c>
      <c r="AU24" s="22"/>
      <c r="AW24" s="39">
        <v>16</v>
      </c>
      <c r="AX24" s="16"/>
      <c r="AY24" s="51">
        <f t="shared" ca="1" si="2"/>
        <v>0</v>
      </c>
      <c r="AZ24" s="51">
        <f t="shared" ca="1" si="2"/>
        <v>0</v>
      </c>
      <c r="BA24" s="51">
        <f t="shared" ca="1" si="2"/>
        <v>0</v>
      </c>
      <c r="BC24" s="1">
        <f t="shared" ca="1" si="23"/>
        <v>0</v>
      </c>
      <c r="BD24" s="1">
        <f t="shared" ca="1" si="24"/>
        <v>0</v>
      </c>
      <c r="BE24" s="1">
        <f t="shared" ca="1" si="25"/>
        <v>0</v>
      </c>
      <c r="BF24" s="1">
        <f t="shared" ca="1" si="26"/>
        <v>0</v>
      </c>
      <c r="BG24" s="1">
        <f t="shared" ca="1" si="27"/>
        <v>0</v>
      </c>
      <c r="BH24" s="1">
        <f t="shared" ca="1" si="28"/>
        <v>0</v>
      </c>
      <c r="BI24" s="1">
        <f t="shared" ca="1" si="29"/>
        <v>0</v>
      </c>
      <c r="BL24" s="97">
        <f t="shared" ca="1" si="21"/>
        <v>0</v>
      </c>
      <c r="BM24" s="97">
        <f t="shared" ca="1" si="21"/>
        <v>0</v>
      </c>
      <c r="BN24" s="97">
        <f t="shared" ca="1" si="21"/>
        <v>0</v>
      </c>
      <c r="BO24" s="97">
        <f t="shared" ca="1" si="21"/>
        <v>0</v>
      </c>
      <c r="BP24" s="97">
        <f t="shared" ca="1" si="21"/>
        <v>0</v>
      </c>
      <c r="BQ24" s="97">
        <f t="shared" ca="1" si="21"/>
        <v>0</v>
      </c>
      <c r="BR24" s="97">
        <f t="shared" ca="1" si="21"/>
        <v>0</v>
      </c>
    </row>
    <row r="25" spans="2:70" x14ac:dyDescent="0.2">
      <c r="B25" s="126">
        <f t="shared" ca="1" si="0"/>
        <v>1</v>
      </c>
      <c r="C25" s="126" t="str">
        <f t="shared" ca="1" si="11"/>
        <v/>
      </c>
      <c r="D25" s="126" t="str">
        <f t="shared" ca="1" si="12"/>
        <v/>
      </c>
      <c r="E25" s="126" t="str">
        <f t="shared" ca="1" si="13"/>
        <v/>
      </c>
      <c r="F25" s="127" t="str">
        <f ca="1">OFFSET(prihlasky!$H$1,AW25,0)</f>
        <v/>
      </c>
      <c r="G25" s="127" t="str">
        <f ca="1">IF(OFFSET(prihlasky!$B$1,AW25,0)="","",(OFFSET(prihlasky!$B$1,AW25,0)))</f>
        <v/>
      </c>
      <c r="H25" s="127">
        <f ca="1">OFFSET(prihlasky!$I$1,AW25,0)</f>
        <v>0</v>
      </c>
      <c r="I25" s="127">
        <f ca="1">OFFSET(prihlasky!$A$1,AW25,0)</f>
        <v>0</v>
      </c>
      <c r="J25" s="126">
        <f t="shared" ca="1" si="22"/>
        <v>0</v>
      </c>
      <c r="K25" s="14"/>
      <c r="L25" s="140">
        <f ca="1">OFFSET('Trail-1'!$J$1,$O25-1,0)</f>
        <v>0</v>
      </c>
      <c r="M25" s="165">
        <f ca="1">OFFSET('Trail-1'!$K$1,$O25-1,0)</f>
        <v>0</v>
      </c>
      <c r="N25" s="142">
        <f t="shared" ca="1" si="14"/>
        <v>0</v>
      </c>
      <c r="O25" s="76">
        <f>IF(L$7=0,1,MATCH($AW25,'Trail-1'!$CJ$1:$CJ$128,0))</f>
        <v>25</v>
      </c>
      <c r="P25" s="143" t="str">
        <f ca="1">IF(M25=0,"",OFFSET('Trail-1'!$B$1,$O25-1,0))</f>
        <v/>
      </c>
      <c r="Q25" s="140">
        <f ca="1">OFFSET('Trail-2'!$J$1,$T25-1,0)</f>
        <v>0</v>
      </c>
      <c r="R25" s="165">
        <f ca="1">OFFSET('Trail-2'!$K$1,$T25-1,0)</f>
        <v>0</v>
      </c>
      <c r="S25" s="142">
        <f t="shared" ca="1" si="15"/>
        <v>0</v>
      </c>
      <c r="T25" s="76">
        <f>IF(Q$7=0,1,MATCH($AW25,'Trail-2'!$CJ$1:$CJ$128,0))</f>
        <v>1</v>
      </c>
      <c r="U25" s="143" t="str">
        <f ca="1">IF(R25=0,"",OFFSET('Trail-2'!$B$1,$T25-1,0))</f>
        <v/>
      </c>
      <c r="V25" s="140">
        <f ca="1">OFFSET('Trail-3'!$J$1,$Y25-1,0)</f>
        <v>0</v>
      </c>
      <c r="W25" s="165">
        <f ca="1">OFFSET('Trail-3'!$K$1,$Y25-1,0)</f>
        <v>0</v>
      </c>
      <c r="X25" s="142">
        <f t="shared" ca="1" si="16"/>
        <v>0</v>
      </c>
      <c r="Y25" s="76">
        <f>IF(V$7=0,1,MATCH($AW25,'Trail-3'!$CJ$1:$CJ$128,0))</f>
        <v>1</v>
      </c>
      <c r="Z25" s="143" t="str">
        <f ca="1">IF(W25=0,"",OFFSET('Trail-3'!$B$1,$Y25-1,0))</f>
        <v/>
      </c>
      <c r="AA25" s="140">
        <f ca="1">OFFSET('Trail-4'!$J$1,$AD25-1,0)</f>
        <v>0</v>
      </c>
      <c r="AB25" s="165">
        <f ca="1">OFFSET('Trail-4'!$K$1,$AD25-1,0)</f>
        <v>0</v>
      </c>
      <c r="AC25" s="142">
        <f t="shared" ca="1" si="17"/>
        <v>0</v>
      </c>
      <c r="AD25" s="76">
        <f>IF(AA$7=0,1,MATCH($AW25,'Trail-4'!$CJ$1:$CJ$128,0))</f>
        <v>1</v>
      </c>
      <c r="AE25" s="143" t="str">
        <f ca="1">IF(AB25=0,"",OFFSET('Trail-4'!$B$1,$AD25-1,0))</f>
        <v/>
      </c>
      <c r="AF25" s="140">
        <f ca="1">OFFSET('Trail-5'!$J$1,$AI25-1,0)</f>
        <v>0</v>
      </c>
      <c r="AG25" s="165">
        <f ca="1">OFFSET('Trail-5'!$K$1,$AD25-1,0)</f>
        <v>0</v>
      </c>
      <c r="AH25" s="142">
        <f t="shared" ca="1" si="18"/>
        <v>0</v>
      </c>
      <c r="AI25" s="76">
        <f>IF(AF$7=0,1,MATCH($AW25,'Trail-5'!$CJ$1:$CJ$128,0))</f>
        <v>1</v>
      </c>
      <c r="AJ25" s="143" t="str">
        <f ca="1">IF(AG25=0,"",OFFSET('Trail-5'!$B$1,$AI25-1,0))</f>
        <v/>
      </c>
      <c r="AK25" s="166">
        <f ca="1">OFFSET('TempO-1'!$K$1,$AN25-1,0)</f>
        <v>0</v>
      </c>
      <c r="AL25" s="144"/>
      <c r="AM25" s="142">
        <f t="shared" ca="1" si="19"/>
        <v>0</v>
      </c>
      <c r="AN25" s="76">
        <f>IF(AK$7=0,1,MATCH($AW25,'TempO-1'!$CB$1:$CB$128,0))</f>
        <v>25</v>
      </c>
      <c r="AO25" s="143" t="str">
        <f ca="1">IF(AK25=0,"",OFFSET('TempO-1'!$B$1,$AN25-1,0))</f>
        <v/>
      </c>
      <c r="AP25" s="166">
        <f ca="1">OFFSET('TempO-2'!$K$1,$AS25-1,0)</f>
        <v>0</v>
      </c>
      <c r="AQ25" s="144"/>
      <c r="AR25" s="142">
        <f t="shared" ca="1" si="20"/>
        <v>0</v>
      </c>
      <c r="AS25" s="76">
        <f>IF(AP$7=0,1,MATCH($AW25,'TempO-2'!$CB$1:$CB$128,0))</f>
        <v>1</v>
      </c>
      <c r="AT25" s="143" t="str">
        <f ca="1">IF(AP25=0,"",OFFSET('TempO-2'!$B$1,$AS25-1,0))</f>
        <v/>
      </c>
      <c r="AU25" s="22"/>
      <c r="AW25" s="39">
        <v>17</v>
      </c>
      <c r="AX25" s="16"/>
      <c r="AY25" s="51">
        <f t="shared" ca="1" si="2"/>
        <v>0</v>
      </c>
      <c r="AZ25" s="51">
        <f t="shared" ca="1" si="2"/>
        <v>0</v>
      </c>
      <c r="BA25" s="51">
        <f t="shared" ca="1" si="2"/>
        <v>0</v>
      </c>
      <c r="BC25" s="1">
        <f t="shared" ca="1" si="23"/>
        <v>0</v>
      </c>
      <c r="BD25" s="1">
        <f t="shared" ca="1" si="24"/>
        <v>0</v>
      </c>
      <c r="BE25" s="1">
        <f t="shared" ca="1" si="25"/>
        <v>0</v>
      </c>
      <c r="BF25" s="1">
        <f t="shared" ca="1" si="26"/>
        <v>0</v>
      </c>
      <c r="BG25" s="1">
        <f t="shared" ca="1" si="27"/>
        <v>0</v>
      </c>
      <c r="BH25" s="1">
        <f t="shared" ca="1" si="28"/>
        <v>0</v>
      </c>
      <c r="BI25" s="1">
        <f t="shared" ca="1" si="29"/>
        <v>0</v>
      </c>
      <c r="BL25" s="97">
        <f t="shared" ca="1" si="21"/>
        <v>0</v>
      </c>
      <c r="BM25" s="97">
        <f t="shared" ca="1" si="21"/>
        <v>0</v>
      </c>
      <c r="BN25" s="97">
        <f t="shared" ca="1" si="21"/>
        <v>0</v>
      </c>
      <c r="BO25" s="97">
        <f t="shared" ca="1" si="21"/>
        <v>0</v>
      </c>
      <c r="BP25" s="97">
        <f t="shared" ca="1" si="21"/>
        <v>0</v>
      </c>
      <c r="BQ25" s="97">
        <f t="shared" ca="1" si="21"/>
        <v>0</v>
      </c>
      <c r="BR25" s="97">
        <f t="shared" ca="1" si="21"/>
        <v>0</v>
      </c>
    </row>
    <row r="26" spans="2:70" x14ac:dyDescent="0.2">
      <c r="B26" s="126">
        <f t="shared" ca="1" si="0"/>
        <v>1</v>
      </c>
      <c r="C26" s="126" t="str">
        <f t="shared" ca="1" si="11"/>
        <v/>
      </c>
      <c r="D26" s="126" t="str">
        <f t="shared" ca="1" si="12"/>
        <v/>
      </c>
      <c r="E26" s="126" t="str">
        <f t="shared" ca="1" si="13"/>
        <v/>
      </c>
      <c r="F26" s="127" t="str">
        <f ca="1">OFFSET(prihlasky!$H$1,AW26,0)</f>
        <v/>
      </c>
      <c r="G26" s="127" t="str">
        <f ca="1">IF(OFFSET(prihlasky!$B$1,AW26,0)="","",(OFFSET(prihlasky!$B$1,AW26,0)))</f>
        <v/>
      </c>
      <c r="H26" s="127">
        <f ca="1">OFFSET(prihlasky!$I$1,AW26,0)</f>
        <v>0</v>
      </c>
      <c r="I26" s="127">
        <f ca="1">OFFSET(prihlasky!$A$1,AW26,0)</f>
        <v>0</v>
      </c>
      <c r="J26" s="126">
        <f t="shared" ca="1" si="22"/>
        <v>0</v>
      </c>
      <c r="K26" s="14"/>
      <c r="L26" s="140">
        <f ca="1">OFFSET('Trail-1'!$J$1,$O26-1,0)</f>
        <v>0</v>
      </c>
      <c r="M26" s="165">
        <f ca="1">OFFSET('Trail-1'!$K$1,$O26-1,0)</f>
        <v>0</v>
      </c>
      <c r="N26" s="142">
        <f t="shared" ca="1" si="14"/>
        <v>0</v>
      </c>
      <c r="O26" s="76">
        <f>IF(L$7=0,1,MATCH($AW26,'Trail-1'!$CJ$1:$CJ$128,0))</f>
        <v>26</v>
      </c>
      <c r="P26" s="143" t="str">
        <f ca="1">IF(M26=0,"",OFFSET('Trail-1'!$B$1,$O26-1,0))</f>
        <v/>
      </c>
      <c r="Q26" s="140">
        <f ca="1">OFFSET('Trail-2'!$J$1,$T26-1,0)</f>
        <v>0</v>
      </c>
      <c r="R26" s="165">
        <f ca="1">OFFSET('Trail-2'!$K$1,$T26-1,0)</f>
        <v>0</v>
      </c>
      <c r="S26" s="142">
        <f t="shared" ca="1" si="15"/>
        <v>0</v>
      </c>
      <c r="T26" s="76">
        <f>IF(Q$7=0,1,MATCH($AW26,'Trail-2'!$CJ$1:$CJ$128,0))</f>
        <v>1</v>
      </c>
      <c r="U26" s="143" t="str">
        <f ca="1">IF(R26=0,"",OFFSET('Trail-2'!$B$1,$T26-1,0))</f>
        <v/>
      </c>
      <c r="V26" s="140">
        <f ca="1">OFFSET('Trail-3'!$J$1,$Y26-1,0)</f>
        <v>0</v>
      </c>
      <c r="W26" s="165">
        <f ca="1">OFFSET('Trail-3'!$K$1,$Y26-1,0)</f>
        <v>0</v>
      </c>
      <c r="X26" s="142">
        <f t="shared" ca="1" si="16"/>
        <v>0</v>
      </c>
      <c r="Y26" s="76">
        <f>IF(V$7=0,1,MATCH($AW26,'Trail-3'!$CJ$1:$CJ$128,0))</f>
        <v>1</v>
      </c>
      <c r="Z26" s="143" t="str">
        <f ca="1">IF(W26=0,"",OFFSET('Trail-3'!$B$1,$Y26-1,0))</f>
        <v/>
      </c>
      <c r="AA26" s="140">
        <f ca="1">OFFSET('Trail-4'!$J$1,$AD26-1,0)</f>
        <v>0</v>
      </c>
      <c r="AB26" s="165">
        <f ca="1">OFFSET('Trail-4'!$K$1,$AD26-1,0)</f>
        <v>0</v>
      </c>
      <c r="AC26" s="142">
        <f t="shared" ca="1" si="17"/>
        <v>0</v>
      </c>
      <c r="AD26" s="76">
        <f>IF(AA$7=0,1,MATCH($AW26,'Trail-4'!$CJ$1:$CJ$128,0))</f>
        <v>1</v>
      </c>
      <c r="AE26" s="143" t="str">
        <f ca="1">IF(AB26=0,"",OFFSET('Trail-4'!$B$1,$AD26-1,0))</f>
        <v/>
      </c>
      <c r="AF26" s="140">
        <f ca="1">OFFSET('Trail-5'!$J$1,$AI26-1,0)</f>
        <v>0</v>
      </c>
      <c r="AG26" s="165">
        <f ca="1">OFFSET('Trail-5'!$K$1,$AD26-1,0)</f>
        <v>0</v>
      </c>
      <c r="AH26" s="142">
        <f t="shared" ca="1" si="18"/>
        <v>0</v>
      </c>
      <c r="AI26" s="76">
        <f>IF(AF$7=0,1,MATCH($AW26,'Trail-5'!$CJ$1:$CJ$128,0))</f>
        <v>1</v>
      </c>
      <c r="AJ26" s="143" t="str">
        <f ca="1">IF(AG26=0,"",OFFSET('Trail-5'!$B$1,$AI26-1,0))</f>
        <v/>
      </c>
      <c r="AK26" s="166">
        <f ca="1">OFFSET('TempO-1'!$K$1,$AN26-1,0)</f>
        <v>0</v>
      </c>
      <c r="AL26" s="144"/>
      <c r="AM26" s="142">
        <f t="shared" ca="1" si="19"/>
        <v>0</v>
      </c>
      <c r="AN26" s="76">
        <f>IF(AK$7=0,1,MATCH($AW26,'TempO-1'!$CB$1:$CB$128,0))</f>
        <v>26</v>
      </c>
      <c r="AO26" s="143" t="str">
        <f ca="1">IF(AK26=0,"",OFFSET('TempO-1'!$B$1,$AN26-1,0))</f>
        <v/>
      </c>
      <c r="AP26" s="166">
        <f ca="1">OFFSET('TempO-2'!$K$1,$AS26-1,0)</f>
        <v>0</v>
      </c>
      <c r="AQ26" s="144"/>
      <c r="AR26" s="142">
        <f t="shared" ca="1" si="20"/>
        <v>0</v>
      </c>
      <c r="AS26" s="76">
        <f>IF(AP$7=0,1,MATCH($AW26,'TempO-2'!$CB$1:$CB$128,0))</f>
        <v>1</v>
      </c>
      <c r="AT26" s="143" t="str">
        <f ca="1">IF(AP26=0,"",OFFSET('TempO-2'!$B$1,$AS26-1,0))</f>
        <v/>
      </c>
      <c r="AU26" s="22"/>
      <c r="AW26" s="39">
        <v>18</v>
      </c>
      <c r="AX26" s="16"/>
      <c r="AY26" s="51">
        <f t="shared" ca="1" si="2"/>
        <v>0</v>
      </c>
      <c r="AZ26" s="51">
        <f t="shared" ca="1" si="2"/>
        <v>0</v>
      </c>
      <c r="BA26" s="51">
        <f t="shared" ca="1" si="2"/>
        <v>0</v>
      </c>
      <c r="BC26" s="1">
        <f t="shared" ca="1" si="23"/>
        <v>0</v>
      </c>
      <c r="BD26" s="1">
        <f t="shared" ca="1" si="24"/>
        <v>0</v>
      </c>
      <c r="BE26" s="1">
        <f t="shared" ca="1" si="25"/>
        <v>0</v>
      </c>
      <c r="BF26" s="1">
        <f t="shared" ca="1" si="26"/>
        <v>0</v>
      </c>
      <c r="BG26" s="1">
        <f t="shared" ca="1" si="27"/>
        <v>0</v>
      </c>
      <c r="BH26" s="1">
        <f t="shared" ca="1" si="28"/>
        <v>0</v>
      </c>
      <c r="BI26" s="1">
        <f t="shared" ca="1" si="29"/>
        <v>0</v>
      </c>
      <c r="BL26" s="97">
        <f t="shared" ca="1" si="21"/>
        <v>0</v>
      </c>
      <c r="BM26" s="97">
        <f t="shared" ca="1" si="21"/>
        <v>0</v>
      </c>
      <c r="BN26" s="97">
        <f t="shared" ca="1" si="21"/>
        <v>0</v>
      </c>
      <c r="BO26" s="97">
        <f t="shared" ca="1" si="21"/>
        <v>0</v>
      </c>
      <c r="BP26" s="97">
        <f t="shared" ca="1" si="21"/>
        <v>0</v>
      </c>
      <c r="BQ26" s="97">
        <f t="shared" ca="1" si="21"/>
        <v>0</v>
      </c>
      <c r="BR26" s="97">
        <f t="shared" ca="1" si="21"/>
        <v>0</v>
      </c>
    </row>
    <row r="27" spans="2:70" x14ac:dyDescent="0.2">
      <c r="B27" s="126">
        <f t="shared" ca="1" si="0"/>
        <v>1</v>
      </c>
      <c r="C27" s="126" t="str">
        <f t="shared" ca="1" si="11"/>
        <v/>
      </c>
      <c r="D27" s="126" t="str">
        <f t="shared" ca="1" si="12"/>
        <v/>
      </c>
      <c r="E27" s="126" t="str">
        <f t="shared" ca="1" si="13"/>
        <v/>
      </c>
      <c r="F27" s="127" t="str">
        <f ca="1">OFFSET(prihlasky!$H$1,AW27,0)</f>
        <v/>
      </c>
      <c r="G27" s="127" t="str">
        <f ca="1">IF(OFFSET(prihlasky!$B$1,AW27,0)="","",(OFFSET(prihlasky!$B$1,AW27,0)))</f>
        <v/>
      </c>
      <c r="H27" s="127">
        <f ca="1">OFFSET(prihlasky!$I$1,AW27,0)</f>
        <v>0</v>
      </c>
      <c r="I27" s="127">
        <f ca="1">OFFSET(prihlasky!$A$1,AW27,0)</f>
        <v>0</v>
      </c>
      <c r="J27" s="126">
        <f t="shared" ca="1" si="22"/>
        <v>0</v>
      </c>
      <c r="K27" s="14"/>
      <c r="L27" s="140">
        <f ca="1">OFFSET('Trail-1'!$J$1,$O27-1,0)</f>
        <v>0</v>
      </c>
      <c r="M27" s="165">
        <f ca="1">OFFSET('Trail-1'!$K$1,$O27-1,0)</f>
        <v>0</v>
      </c>
      <c r="N27" s="142">
        <f t="shared" ca="1" si="14"/>
        <v>0</v>
      </c>
      <c r="O27" s="76">
        <f>IF(L$7=0,1,MATCH($AW27,'Trail-1'!$CJ$1:$CJ$128,0))</f>
        <v>27</v>
      </c>
      <c r="P27" s="143" t="str">
        <f ca="1">IF(M27=0,"",OFFSET('Trail-1'!$B$1,$O27-1,0))</f>
        <v/>
      </c>
      <c r="Q27" s="140">
        <f ca="1">OFFSET('Trail-2'!$J$1,$T27-1,0)</f>
        <v>0</v>
      </c>
      <c r="R27" s="165">
        <f ca="1">OFFSET('Trail-2'!$K$1,$T27-1,0)</f>
        <v>0</v>
      </c>
      <c r="S27" s="142">
        <f t="shared" ca="1" si="15"/>
        <v>0</v>
      </c>
      <c r="T27" s="76">
        <f>IF(Q$7=0,1,MATCH($AW27,'Trail-2'!$CJ$1:$CJ$128,0))</f>
        <v>1</v>
      </c>
      <c r="U27" s="143" t="str">
        <f ca="1">IF(R27=0,"",OFFSET('Trail-2'!$B$1,$T27-1,0))</f>
        <v/>
      </c>
      <c r="V27" s="140">
        <f ca="1">OFFSET('Trail-3'!$J$1,$Y27-1,0)</f>
        <v>0</v>
      </c>
      <c r="W27" s="165">
        <f ca="1">OFFSET('Trail-3'!$K$1,$Y27-1,0)</f>
        <v>0</v>
      </c>
      <c r="X27" s="142">
        <f t="shared" ca="1" si="16"/>
        <v>0</v>
      </c>
      <c r="Y27" s="76">
        <f>IF(V$7=0,1,MATCH($AW27,'Trail-3'!$CJ$1:$CJ$128,0))</f>
        <v>1</v>
      </c>
      <c r="Z27" s="143" t="str">
        <f ca="1">IF(W27=0,"",OFFSET('Trail-3'!$B$1,$Y27-1,0))</f>
        <v/>
      </c>
      <c r="AA27" s="140">
        <f ca="1">OFFSET('Trail-4'!$J$1,$AD27-1,0)</f>
        <v>0</v>
      </c>
      <c r="AB27" s="165">
        <f ca="1">OFFSET('Trail-4'!$K$1,$AD27-1,0)</f>
        <v>0</v>
      </c>
      <c r="AC27" s="142">
        <f t="shared" ca="1" si="17"/>
        <v>0</v>
      </c>
      <c r="AD27" s="76">
        <f>IF(AA$7=0,1,MATCH($AW27,'Trail-4'!$CJ$1:$CJ$128,0))</f>
        <v>1</v>
      </c>
      <c r="AE27" s="143" t="str">
        <f ca="1">IF(AB27=0,"",OFFSET('Trail-4'!$B$1,$AD27-1,0))</f>
        <v/>
      </c>
      <c r="AF27" s="140">
        <f ca="1">OFFSET('Trail-5'!$J$1,$AI27-1,0)</f>
        <v>0</v>
      </c>
      <c r="AG27" s="165">
        <f ca="1">OFFSET('Trail-5'!$K$1,$AD27-1,0)</f>
        <v>0</v>
      </c>
      <c r="AH27" s="142">
        <f t="shared" ca="1" si="18"/>
        <v>0</v>
      </c>
      <c r="AI27" s="76">
        <f>IF(AF$7=0,1,MATCH($AW27,'Trail-5'!$CJ$1:$CJ$128,0))</f>
        <v>1</v>
      </c>
      <c r="AJ27" s="143" t="str">
        <f ca="1">IF(AG27=0,"",OFFSET('Trail-5'!$B$1,$AI27-1,0))</f>
        <v/>
      </c>
      <c r="AK27" s="166">
        <f ca="1">OFFSET('TempO-1'!$K$1,$AN27-1,0)</f>
        <v>0</v>
      </c>
      <c r="AL27" s="144"/>
      <c r="AM27" s="142">
        <f t="shared" ca="1" si="19"/>
        <v>0</v>
      </c>
      <c r="AN27" s="76">
        <f>IF(AK$7=0,1,MATCH($AW27,'TempO-1'!$CB$1:$CB$128,0))</f>
        <v>27</v>
      </c>
      <c r="AO27" s="143" t="str">
        <f ca="1">IF(AK27=0,"",OFFSET('TempO-1'!$B$1,$AN27-1,0))</f>
        <v/>
      </c>
      <c r="AP27" s="166">
        <f ca="1">OFFSET('TempO-2'!$K$1,$AS27-1,0)</f>
        <v>0</v>
      </c>
      <c r="AQ27" s="144"/>
      <c r="AR27" s="142">
        <f t="shared" ca="1" si="20"/>
        <v>0</v>
      </c>
      <c r="AS27" s="76">
        <f>IF(AP$7=0,1,MATCH($AW27,'TempO-2'!$CB$1:$CB$128,0))</f>
        <v>1</v>
      </c>
      <c r="AT27" s="143" t="str">
        <f ca="1">IF(AP27=0,"",OFFSET('TempO-2'!$B$1,$AS27-1,0))</f>
        <v/>
      </c>
      <c r="AU27" s="22"/>
      <c r="AW27" s="39">
        <v>19</v>
      </c>
      <c r="AX27" s="16"/>
      <c r="AY27" s="51">
        <f t="shared" ca="1" si="2"/>
        <v>0</v>
      </c>
      <c r="AZ27" s="51">
        <f t="shared" ca="1" si="2"/>
        <v>0</v>
      </c>
      <c r="BA27" s="51">
        <f t="shared" ca="1" si="2"/>
        <v>0</v>
      </c>
      <c r="BC27" s="1">
        <f t="shared" ca="1" si="23"/>
        <v>0</v>
      </c>
      <c r="BD27" s="1">
        <f t="shared" ca="1" si="24"/>
        <v>0</v>
      </c>
      <c r="BE27" s="1">
        <f t="shared" ca="1" si="25"/>
        <v>0</v>
      </c>
      <c r="BF27" s="1">
        <f t="shared" ca="1" si="26"/>
        <v>0</v>
      </c>
      <c r="BG27" s="1">
        <f t="shared" ca="1" si="27"/>
        <v>0</v>
      </c>
      <c r="BH27" s="1">
        <f t="shared" ca="1" si="28"/>
        <v>0</v>
      </c>
      <c r="BI27" s="1">
        <f t="shared" ca="1" si="29"/>
        <v>0</v>
      </c>
      <c r="BL27" s="97">
        <f t="shared" ca="1" si="21"/>
        <v>0</v>
      </c>
      <c r="BM27" s="97">
        <f t="shared" ca="1" si="21"/>
        <v>0</v>
      </c>
      <c r="BN27" s="97">
        <f t="shared" ca="1" si="21"/>
        <v>0</v>
      </c>
      <c r="BO27" s="97">
        <f t="shared" ca="1" si="21"/>
        <v>0</v>
      </c>
      <c r="BP27" s="97">
        <f t="shared" ca="1" si="21"/>
        <v>0</v>
      </c>
      <c r="BQ27" s="97">
        <f t="shared" ca="1" si="21"/>
        <v>0</v>
      </c>
      <c r="BR27" s="97">
        <f t="shared" ca="1" si="21"/>
        <v>0</v>
      </c>
    </row>
    <row r="28" spans="2:70" x14ac:dyDescent="0.2">
      <c r="B28" s="126">
        <f t="shared" ca="1" si="0"/>
        <v>1</v>
      </c>
      <c r="C28" s="126" t="str">
        <f t="shared" ca="1" si="11"/>
        <v/>
      </c>
      <c r="D28" s="126" t="str">
        <f t="shared" ca="1" si="12"/>
        <v/>
      </c>
      <c r="E28" s="126" t="str">
        <f t="shared" ca="1" si="13"/>
        <v/>
      </c>
      <c r="F28" s="127" t="str">
        <f ca="1">OFFSET(prihlasky!$H$1,AW28,0)</f>
        <v/>
      </c>
      <c r="G28" s="127" t="str">
        <f ca="1">IF(OFFSET(prihlasky!$B$1,AW28,0)="","",(OFFSET(prihlasky!$B$1,AW28,0)))</f>
        <v/>
      </c>
      <c r="H28" s="127">
        <f ca="1">OFFSET(prihlasky!$I$1,AW28,0)</f>
        <v>0</v>
      </c>
      <c r="I28" s="127">
        <f ca="1">OFFSET(prihlasky!$A$1,AW28,0)</f>
        <v>0</v>
      </c>
      <c r="J28" s="126">
        <f t="shared" ca="1" si="22"/>
        <v>0</v>
      </c>
      <c r="K28" s="14"/>
      <c r="L28" s="140">
        <f ca="1">OFFSET('Trail-1'!$J$1,$O28-1,0)</f>
        <v>0</v>
      </c>
      <c r="M28" s="165">
        <f ca="1">OFFSET('Trail-1'!$K$1,$O28-1,0)</f>
        <v>0</v>
      </c>
      <c r="N28" s="142">
        <f t="shared" ca="1" si="14"/>
        <v>0</v>
      </c>
      <c r="O28" s="76">
        <f>IF(L$7=0,1,MATCH($AW28,'Trail-1'!$CJ$1:$CJ$128,0))</f>
        <v>28</v>
      </c>
      <c r="P28" s="143" t="str">
        <f ca="1">IF(M28=0,"",OFFSET('Trail-1'!$B$1,$O28-1,0))</f>
        <v/>
      </c>
      <c r="Q28" s="140">
        <f ca="1">OFFSET('Trail-2'!$J$1,$T28-1,0)</f>
        <v>0</v>
      </c>
      <c r="R28" s="165">
        <f ca="1">OFFSET('Trail-2'!$K$1,$T28-1,0)</f>
        <v>0</v>
      </c>
      <c r="S28" s="142">
        <f t="shared" ca="1" si="15"/>
        <v>0</v>
      </c>
      <c r="T28" s="76">
        <f>IF(Q$7=0,1,MATCH($AW28,'Trail-2'!$CJ$1:$CJ$128,0))</f>
        <v>1</v>
      </c>
      <c r="U28" s="143" t="str">
        <f ca="1">IF(R28=0,"",OFFSET('Trail-2'!$B$1,$T28-1,0))</f>
        <v/>
      </c>
      <c r="V28" s="140">
        <f ca="1">OFFSET('Trail-3'!$J$1,$Y28-1,0)</f>
        <v>0</v>
      </c>
      <c r="W28" s="165">
        <f ca="1">OFFSET('Trail-3'!$K$1,$Y28-1,0)</f>
        <v>0</v>
      </c>
      <c r="X28" s="142">
        <f t="shared" ca="1" si="16"/>
        <v>0</v>
      </c>
      <c r="Y28" s="76">
        <f>IF(V$7=0,1,MATCH($AW28,'Trail-3'!$CJ$1:$CJ$128,0))</f>
        <v>1</v>
      </c>
      <c r="Z28" s="143" t="str">
        <f ca="1">IF(W28=0,"",OFFSET('Trail-3'!$B$1,$Y28-1,0))</f>
        <v/>
      </c>
      <c r="AA28" s="140">
        <f ca="1">OFFSET('Trail-4'!$J$1,$AD28-1,0)</f>
        <v>0</v>
      </c>
      <c r="AB28" s="165">
        <f ca="1">OFFSET('Trail-4'!$K$1,$AD28-1,0)</f>
        <v>0</v>
      </c>
      <c r="AC28" s="142">
        <f t="shared" ca="1" si="17"/>
        <v>0</v>
      </c>
      <c r="AD28" s="76">
        <f>IF(AA$7=0,1,MATCH($AW28,'Trail-4'!$CJ$1:$CJ$128,0))</f>
        <v>1</v>
      </c>
      <c r="AE28" s="143" t="str">
        <f ca="1">IF(AB28=0,"",OFFSET('Trail-4'!$B$1,$AD28-1,0))</f>
        <v/>
      </c>
      <c r="AF28" s="140">
        <f ca="1">OFFSET('Trail-5'!$J$1,$AI28-1,0)</f>
        <v>0</v>
      </c>
      <c r="AG28" s="165">
        <f ca="1">OFFSET('Trail-5'!$K$1,$AD28-1,0)</f>
        <v>0</v>
      </c>
      <c r="AH28" s="142">
        <f t="shared" ca="1" si="18"/>
        <v>0</v>
      </c>
      <c r="AI28" s="76">
        <f>IF(AF$7=0,1,MATCH($AW28,'Trail-5'!$CJ$1:$CJ$128,0))</f>
        <v>1</v>
      </c>
      <c r="AJ28" s="143" t="str">
        <f ca="1">IF(AG28=0,"",OFFSET('Trail-5'!$B$1,$AI28-1,0))</f>
        <v/>
      </c>
      <c r="AK28" s="166">
        <f ca="1">OFFSET('TempO-1'!$K$1,$AN28-1,0)</f>
        <v>0</v>
      </c>
      <c r="AL28" s="144"/>
      <c r="AM28" s="142">
        <f t="shared" ca="1" si="19"/>
        <v>0</v>
      </c>
      <c r="AN28" s="76">
        <f>IF(AK$7=0,1,MATCH($AW28,'TempO-1'!$CB$1:$CB$128,0))</f>
        <v>28</v>
      </c>
      <c r="AO28" s="143" t="str">
        <f ca="1">IF(AK28=0,"",OFFSET('TempO-1'!$B$1,$AN28-1,0))</f>
        <v/>
      </c>
      <c r="AP28" s="166">
        <f ca="1">OFFSET('TempO-2'!$K$1,$AS28-1,0)</f>
        <v>0</v>
      </c>
      <c r="AQ28" s="144"/>
      <c r="AR28" s="142">
        <f t="shared" ca="1" si="20"/>
        <v>0</v>
      </c>
      <c r="AS28" s="76">
        <f>IF(AP$7=0,1,MATCH($AW28,'TempO-2'!$CB$1:$CB$128,0))</f>
        <v>1</v>
      </c>
      <c r="AT28" s="143" t="str">
        <f ca="1">IF(AP28=0,"",OFFSET('TempO-2'!$B$1,$AS28-1,0))</f>
        <v/>
      </c>
      <c r="AU28" s="22"/>
      <c r="AW28" s="39">
        <v>20</v>
      </c>
      <c r="AX28" s="16"/>
      <c r="AY28" s="51">
        <f t="shared" ca="1" si="2"/>
        <v>0</v>
      </c>
      <c r="AZ28" s="51">
        <f t="shared" ca="1" si="2"/>
        <v>0</v>
      </c>
      <c r="BA28" s="51">
        <f t="shared" ca="1" si="2"/>
        <v>0</v>
      </c>
      <c r="BC28" s="1">
        <f t="shared" ca="1" si="23"/>
        <v>0</v>
      </c>
      <c r="BD28" s="1">
        <f t="shared" ca="1" si="24"/>
        <v>0</v>
      </c>
      <c r="BE28" s="1">
        <f t="shared" ca="1" si="25"/>
        <v>0</v>
      </c>
      <c r="BF28" s="1">
        <f t="shared" ca="1" si="26"/>
        <v>0</v>
      </c>
      <c r="BG28" s="1">
        <f t="shared" ca="1" si="27"/>
        <v>0</v>
      </c>
      <c r="BH28" s="1">
        <f t="shared" ca="1" si="28"/>
        <v>0</v>
      </c>
      <c r="BI28" s="1">
        <f t="shared" ca="1" si="29"/>
        <v>0</v>
      </c>
      <c r="BL28" s="97">
        <f t="shared" ca="1" si="21"/>
        <v>0</v>
      </c>
      <c r="BM28" s="97">
        <f t="shared" ca="1" si="21"/>
        <v>0</v>
      </c>
      <c r="BN28" s="97">
        <f t="shared" ca="1" si="21"/>
        <v>0</v>
      </c>
      <c r="BO28" s="97">
        <f t="shared" ca="1" si="21"/>
        <v>0</v>
      </c>
      <c r="BP28" s="97">
        <f t="shared" ca="1" si="21"/>
        <v>0</v>
      </c>
      <c r="BQ28" s="97">
        <f t="shared" ca="1" si="21"/>
        <v>0</v>
      </c>
      <c r="BR28" s="97">
        <f t="shared" ca="1" si="21"/>
        <v>0</v>
      </c>
    </row>
    <row r="29" spans="2:70" x14ac:dyDescent="0.2">
      <c r="B29" s="126">
        <f t="shared" ca="1" si="0"/>
        <v>1</v>
      </c>
      <c r="C29" s="126" t="str">
        <f t="shared" ca="1" si="11"/>
        <v/>
      </c>
      <c r="D29" s="126" t="str">
        <f t="shared" ca="1" si="12"/>
        <v/>
      </c>
      <c r="E29" s="126" t="str">
        <f t="shared" ca="1" si="13"/>
        <v/>
      </c>
      <c r="F29" s="127" t="str">
        <f ca="1">OFFSET(prihlasky!$H$1,AW29,0)</f>
        <v/>
      </c>
      <c r="G29" s="127" t="str">
        <f ca="1">IF(OFFSET(prihlasky!$B$1,AW29,0)="","",(OFFSET(prihlasky!$B$1,AW29,0)))</f>
        <v/>
      </c>
      <c r="H29" s="127">
        <f ca="1">OFFSET(prihlasky!$I$1,AW29,0)</f>
        <v>0</v>
      </c>
      <c r="I29" s="127">
        <f ca="1">OFFSET(prihlasky!$A$1,AW29,0)</f>
        <v>0</v>
      </c>
      <c r="J29" s="126">
        <f t="shared" ca="1" si="22"/>
        <v>0</v>
      </c>
      <c r="K29" s="14"/>
      <c r="L29" s="140">
        <f ca="1">OFFSET('Trail-1'!$J$1,$O29-1,0)</f>
        <v>0</v>
      </c>
      <c r="M29" s="165">
        <f ca="1">OFFSET('Trail-1'!$K$1,$O29-1,0)</f>
        <v>0</v>
      </c>
      <c r="N29" s="142">
        <f t="shared" ca="1" si="14"/>
        <v>0</v>
      </c>
      <c r="O29" s="76">
        <f>IF(L$7=0,1,MATCH($AW29,'Trail-1'!$CJ$1:$CJ$128,0))</f>
        <v>29</v>
      </c>
      <c r="P29" s="143" t="str">
        <f ca="1">IF(M29=0,"",OFFSET('Trail-1'!$B$1,$O29-1,0))</f>
        <v/>
      </c>
      <c r="Q29" s="140">
        <f ca="1">OFFSET('Trail-2'!$J$1,$T29-1,0)</f>
        <v>0</v>
      </c>
      <c r="R29" s="165">
        <f ca="1">OFFSET('Trail-2'!$K$1,$T29-1,0)</f>
        <v>0</v>
      </c>
      <c r="S29" s="142">
        <f t="shared" ca="1" si="15"/>
        <v>0</v>
      </c>
      <c r="T29" s="76">
        <f>IF(Q$7=0,1,MATCH($AW29,'Trail-2'!$CJ$1:$CJ$128,0))</f>
        <v>1</v>
      </c>
      <c r="U29" s="143" t="str">
        <f ca="1">IF(R29=0,"",OFFSET('Trail-2'!$B$1,$T29-1,0))</f>
        <v/>
      </c>
      <c r="V29" s="140">
        <f ca="1">OFFSET('Trail-3'!$J$1,$Y29-1,0)</f>
        <v>0</v>
      </c>
      <c r="W29" s="165">
        <f ca="1">OFFSET('Trail-3'!$K$1,$Y29-1,0)</f>
        <v>0</v>
      </c>
      <c r="X29" s="142">
        <f t="shared" ca="1" si="16"/>
        <v>0</v>
      </c>
      <c r="Y29" s="76">
        <f>IF(V$7=0,1,MATCH($AW29,'Trail-3'!$CJ$1:$CJ$128,0))</f>
        <v>1</v>
      </c>
      <c r="Z29" s="143" t="str">
        <f ca="1">IF(W29=0,"",OFFSET('Trail-3'!$B$1,$Y29-1,0))</f>
        <v/>
      </c>
      <c r="AA29" s="140">
        <f ca="1">OFFSET('Trail-4'!$J$1,$AD29-1,0)</f>
        <v>0</v>
      </c>
      <c r="AB29" s="165">
        <f ca="1">OFFSET('Trail-4'!$K$1,$AD29-1,0)</f>
        <v>0</v>
      </c>
      <c r="AC29" s="142">
        <f t="shared" ca="1" si="17"/>
        <v>0</v>
      </c>
      <c r="AD29" s="76">
        <f>IF(AA$7=0,1,MATCH($AW29,'Trail-4'!$CJ$1:$CJ$128,0))</f>
        <v>1</v>
      </c>
      <c r="AE29" s="143" t="str">
        <f ca="1">IF(AB29=0,"",OFFSET('Trail-4'!$B$1,$AD29-1,0))</f>
        <v/>
      </c>
      <c r="AF29" s="140">
        <f ca="1">OFFSET('Trail-5'!$J$1,$AI29-1,0)</f>
        <v>0</v>
      </c>
      <c r="AG29" s="165">
        <f ca="1">OFFSET('Trail-5'!$K$1,$AD29-1,0)</f>
        <v>0</v>
      </c>
      <c r="AH29" s="142">
        <f t="shared" ca="1" si="18"/>
        <v>0</v>
      </c>
      <c r="AI29" s="76">
        <f>IF(AF$7=0,1,MATCH($AW29,'Trail-5'!$CJ$1:$CJ$128,0))</f>
        <v>1</v>
      </c>
      <c r="AJ29" s="143" t="str">
        <f ca="1">IF(AG29=0,"",OFFSET('Trail-5'!$B$1,$AI29-1,0))</f>
        <v/>
      </c>
      <c r="AK29" s="166">
        <f ca="1">OFFSET('TempO-1'!$K$1,$AN29-1,0)</f>
        <v>0</v>
      </c>
      <c r="AL29" s="144"/>
      <c r="AM29" s="142">
        <f t="shared" ca="1" si="19"/>
        <v>0</v>
      </c>
      <c r="AN29" s="76">
        <f>IF(AK$7=0,1,MATCH($AW29,'TempO-1'!$CB$1:$CB$128,0))</f>
        <v>29</v>
      </c>
      <c r="AO29" s="143" t="str">
        <f ca="1">IF(AK29=0,"",OFFSET('TempO-1'!$B$1,$AN29-1,0))</f>
        <v/>
      </c>
      <c r="AP29" s="166">
        <f ca="1">OFFSET('TempO-2'!$K$1,$AS29-1,0)</f>
        <v>0</v>
      </c>
      <c r="AQ29" s="144"/>
      <c r="AR29" s="142">
        <f t="shared" ca="1" si="20"/>
        <v>0</v>
      </c>
      <c r="AS29" s="76">
        <f>IF(AP$7=0,1,MATCH($AW29,'TempO-2'!$CB$1:$CB$128,0))</f>
        <v>1</v>
      </c>
      <c r="AT29" s="143" t="str">
        <f ca="1">IF(AP29=0,"",OFFSET('TempO-2'!$B$1,$AS29-1,0))</f>
        <v/>
      </c>
      <c r="AU29" s="22"/>
      <c r="AW29" s="39">
        <v>21</v>
      </c>
      <c r="AX29" s="16"/>
      <c r="AY29" s="51">
        <f t="shared" ca="1" si="2"/>
        <v>0</v>
      </c>
      <c r="AZ29" s="51">
        <f t="shared" ca="1" si="2"/>
        <v>0</v>
      </c>
      <c r="BA29" s="51">
        <f t="shared" ca="1" si="2"/>
        <v>0</v>
      </c>
      <c r="BC29" s="1">
        <f t="shared" ca="1" si="23"/>
        <v>0</v>
      </c>
      <c r="BD29" s="1">
        <f t="shared" ca="1" si="24"/>
        <v>0</v>
      </c>
      <c r="BE29" s="1">
        <f t="shared" ca="1" si="25"/>
        <v>0</v>
      </c>
      <c r="BF29" s="1">
        <f t="shared" ca="1" si="26"/>
        <v>0</v>
      </c>
      <c r="BG29" s="1">
        <f t="shared" ca="1" si="27"/>
        <v>0</v>
      </c>
      <c r="BH29" s="1">
        <f t="shared" ca="1" si="28"/>
        <v>0</v>
      </c>
      <c r="BI29" s="1">
        <f t="shared" ca="1" si="29"/>
        <v>0</v>
      </c>
      <c r="BL29" s="97">
        <f t="shared" ref="BL29:BR38" ca="1" si="30">LARGE($BC29:$BI29,BL$7)</f>
        <v>0</v>
      </c>
      <c r="BM29" s="97">
        <f t="shared" ca="1" si="30"/>
        <v>0</v>
      </c>
      <c r="BN29" s="97">
        <f t="shared" ca="1" si="30"/>
        <v>0</v>
      </c>
      <c r="BO29" s="97">
        <f t="shared" ca="1" si="30"/>
        <v>0</v>
      </c>
      <c r="BP29" s="97">
        <f t="shared" ca="1" si="30"/>
        <v>0</v>
      </c>
      <c r="BQ29" s="97">
        <f t="shared" ca="1" si="30"/>
        <v>0</v>
      </c>
      <c r="BR29" s="97">
        <f t="shared" ca="1" si="30"/>
        <v>0</v>
      </c>
    </row>
    <row r="30" spans="2:70" x14ac:dyDescent="0.2">
      <c r="B30" s="126">
        <f t="shared" ca="1" si="0"/>
        <v>1</v>
      </c>
      <c r="C30" s="126" t="str">
        <f t="shared" ca="1" si="11"/>
        <v/>
      </c>
      <c r="D30" s="126" t="str">
        <f t="shared" ca="1" si="12"/>
        <v/>
      </c>
      <c r="E30" s="126" t="str">
        <f t="shared" ca="1" si="13"/>
        <v/>
      </c>
      <c r="F30" s="127" t="str">
        <f ca="1">OFFSET(prihlasky!$H$1,AW30,0)</f>
        <v/>
      </c>
      <c r="G30" s="127" t="str">
        <f ca="1">IF(OFFSET(prihlasky!$B$1,AW30,0)="","",(OFFSET(prihlasky!$B$1,AW30,0)))</f>
        <v/>
      </c>
      <c r="H30" s="127">
        <f ca="1">OFFSET(prihlasky!$I$1,AW30,0)</f>
        <v>0</v>
      </c>
      <c r="I30" s="127">
        <f ca="1">OFFSET(prihlasky!$A$1,AW30,0)</f>
        <v>0</v>
      </c>
      <c r="J30" s="126">
        <f t="shared" ca="1" si="22"/>
        <v>0</v>
      </c>
      <c r="K30" s="14"/>
      <c r="L30" s="140">
        <f ca="1">OFFSET('Trail-1'!$J$1,$O30-1,0)</f>
        <v>0</v>
      </c>
      <c r="M30" s="165">
        <f ca="1">OFFSET('Trail-1'!$K$1,$O30-1,0)</f>
        <v>0</v>
      </c>
      <c r="N30" s="142">
        <f t="shared" ca="1" si="14"/>
        <v>0</v>
      </c>
      <c r="O30" s="76">
        <f>IF(L$7=0,1,MATCH($AW30,'Trail-1'!$CJ$1:$CJ$128,0))</f>
        <v>30</v>
      </c>
      <c r="P30" s="143" t="str">
        <f ca="1">IF(M30=0,"",OFFSET('Trail-1'!$B$1,$O30-1,0))</f>
        <v/>
      </c>
      <c r="Q30" s="140">
        <f ca="1">OFFSET('Trail-2'!$J$1,$T30-1,0)</f>
        <v>0</v>
      </c>
      <c r="R30" s="165">
        <f ca="1">OFFSET('Trail-2'!$K$1,$T30-1,0)</f>
        <v>0</v>
      </c>
      <c r="S30" s="142">
        <f t="shared" ca="1" si="15"/>
        <v>0</v>
      </c>
      <c r="T30" s="76">
        <f>IF(Q$7=0,1,MATCH($AW30,'Trail-2'!$CJ$1:$CJ$128,0))</f>
        <v>1</v>
      </c>
      <c r="U30" s="143" t="str">
        <f ca="1">IF(R30=0,"",OFFSET('Trail-2'!$B$1,$T30-1,0))</f>
        <v/>
      </c>
      <c r="V30" s="140">
        <f ca="1">OFFSET('Trail-3'!$J$1,$Y30-1,0)</f>
        <v>0</v>
      </c>
      <c r="W30" s="165">
        <f ca="1">OFFSET('Trail-3'!$K$1,$Y30-1,0)</f>
        <v>0</v>
      </c>
      <c r="X30" s="142">
        <f t="shared" ca="1" si="16"/>
        <v>0</v>
      </c>
      <c r="Y30" s="76">
        <f>IF(V$7=0,1,MATCH($AW30,'Trail-3'!$CJ$1:$CJ$128,0))</f>
        <v>1</v>
      </c>
      <c r="Z30" s="143" t="str">
        <f ca="1">IF(W30=0,"",OFFSET('Trail-3'!$B$1,$Y30-1,0))</f>
        <v/>
      </c>
      <c r="AA30" s="140">
        <f ca="1">OFFSET('Trail-4'!$J$1,$AD30-1,0)</f>
        <v>0</v>
      </c>
      <c r="AB30" s="165">
        <f ca="1">OFFSET('Trail-4'!$K$1,$AD30-1,0)</f>
        <v>0</v>
      </c>
      <c r="AC30" s="142">
        <f t="shared" ca="1" si="17"/>
        <v>0</v>
      </c>
      <c r="AD30" s="76">
        <f>IF(AA$7=0,1,MATCH($AW30,'Trail-4'!$CJ$1:$CJ$128,0))</f>
        <v>1</v>
      </c>
      <c r="AE30" s="143" t="str">
        <f ca="1">IF(AB30=0,"",OFFSET('Trail-4'!$B$1,$AD30-1,0))</f>
        <v/>
      </c>
      <c r="AF30" s="140">
        <f ca="1">OFFSET('Trail-5'!$J$1,$AI30-1,0)</f>
        <v>0</v>
      </c>
      <c r="AG30" s="165">
        <f ca="1">OFFSET('Trail-5'!$K$1,$AD30-1,0)</f>
        <v>0</v>
      </c>
      <c r="AH30" s="142">
        <f t="shared" ca="1" si="18"/>
        <v>0</v>
      </c>
      <c r="AI30" s="76">
        <f>IF(AF$7=0,1,MATCH($AW30,'Trail-5'!$CJ$1:$CJ$128,0))</f>
        <v>1</v>
      </c>
      <c r="AJ30" s="143" t="str">
        <f ca="1">IF(AG30=0,"",OFFSET('Trail-5'!$B$1,$AI30-1,0))</f>
        <v/>
      </c>
      <c r="AK30" s="166">
        <f ca="1">OFFSET('TempO-1'!$K$1,$AN30-1,0)</f>
        <v>0</v>
      </c>
      <c r="AL30" s="144"/>
      <c r="AM30" s="142">
        <f t="shared" ca="1" si="19"/>
        <v>0</v>
      </c>
      <c r="AN30" s="76">
        <f>IF(AK$7=0,1,MATCH($AW30,'TempO-1'!$CB$1:$CB$128,0))</f>
        <v>30</v>
      </c>
      <c r="AO30" s="143" t="str">
        <f ca="1">IF(AK30=0,"",OFFSET('TempO-1'!$B$1,$AN30-1,0))</f>
        <v/>
      </c>
      <c r="AP30" s="166">
        <f ca="1">OFFSET('TempO-2'!$K$1,$AS30-1,0)</f>
        <v>0</v>
      </c>
      <c r="AQ30" s="144"/>
      <c r="AR30" s="142">
        <f t="shared" ca="1" si="20"/>
        <v>0</v>
      </c>
      <c r="AS30" s="76">
        <f>IF(AP$7=0,1,MATCH($AW30,'TempO-2'!$CB$1:$CB$128,0))</f>
        <v>1</v>
      </c>
      <c r="AT30" s="143" t="str">
        <f ca="1">IF(AP30=0,"",OFFSET('TempO-2'!$B$1,$AS30-1,0))</f>
        <v/>
      </c>
      <c r="AU30" s="22"/>
      <c r="AW30" s="39">
        <v>22</v>
      </c>
      <c r="AX30" s="16"/>
      <c r="AY30" s="51">
        <f t="shared" ca="1" si="2"/>
        <v>0</v>
      </c>
      <c r="AZ30" s="51">
        <f t="shared" ca="1" si="2"/>
        <v>0</v>
      </c>
      <c r="BA30" s="51">
        <f t="shared" ca="1" si="2"/>
        <v>0</v>
      </c>
      <c r="BC30" s="1">
        <f t="shared" ca="1" si="23"/>
        <v>0</v>
      </c>
      <c r="BD30" s="1">
        <f t="shared" ca="1" si="24"/>
        <v>0</v>
      </c>
      <c r="BE30" s="1">
        <f t="shared" ca="1" si="25"/>
        <v>0</v>
      </c>
      <c r="BF30" s="1">
        <f t="shared" ca="1" si="26"/>
        <v>0</v>
      </c>
      <c r="BG30" s="1">
        <f t="shared" ca="1" si="27"/>
        <v>0</v>
      </c>
      <c r="BH30" s="1">
        <f t="shared" ca="1" si="28"/>
        <v>0</v>
      </c>
      <c r="BI30" s="1">
        <f t="shared" ca="1" si="29"/>
        <v>0</v>
      </c>
      <c r="BL30" s="97">
        <f t="shared" ca="1" si="30"/>
        <v>0</v>
      </c>
      <c r="BM30" s="97">
        <f t="shared" ca="1" si="30"/>
        <v>0</v>
      </c>
      <c r="BN30" s="97">
        <f t="shared" ca="1" si="30"/>
        <v>0</v>
      </c>
      <c r="BO30" s="97">
        <f t="shared" ca="1" si="30"/>
        <v>0</v>
      </c>
      <c r="BP30" s="97">
        <f t="shared" ca="1" si="30"/>
        <v>0</v>
      </c>
      <c r="BQ30" s="97">
        <f t="shared" ca="1" si="30"/>
        <v>0</v>
      </c>
      <c r="BR30" s="97">
        <f t="shared" ca="1" si="30"/>
        <v>0</v>
      </c>
    </row>
    <row r="31" spans="2:70" x14ac:dyDescent="0.2">
      <c r="B31" s="126">
        <f t="shared" ca="1" si="0"/>
        <v>1</v>
      </c>
      <c r="C31" s="126" t="str">
        <f t="shared" ca="1" si="11"/>
        <v/>
      </c>
      <c r="D31" s="126" t="str">
        <f t="shared" ca="1" si="12"/>
        <v/>
      </c>
      <c r="E31" s="126" t="str">
        <f t="shared" ca="1" si="13"/>
        <v/>
      </c>
      <c r="F31" s="127" t="str">
        <f ca="1">OFFSET(prihlasky!$H$1,AW31,0)</f>
        <v/>
      </c>
      <c r="G31" s="127" t="str">
        <f ca="1">IF(OFFSET(prihlasky!$B$1,AW31,0)="","",(OFFSET(prihlasky!$B$1,AW31,0)))</f>
        <v/>
      </c>
      <c r="H31" s="127">
        <f ca="1">OFFSET(prihlasky!$I$1,AW31,0)</f>
        <v>0</v>
      </c>
      <c r="I31" s="127">
        <f ca="1">OFFSET(prihlasky!$A$1,AW31,0)</f>
        <v>0</v>
      </c>
      <c r="J31" s="126">
        <f t="shared" ca="1" si="22"/>
        <v>0</v>
      </c>
      <c r="K31" s="14"/>
      <c r="L31" s="140">
        <f ca="1">OFFSET('Trail-1'!$J$1,$O31-1,0)</f>
        <v>0</v>
      </c>
      <c r="M31" s="165">
        <f ca="1">OFFSET('Trail-1'!$K$1,$O31-1,0)</f>
        <v>0</v>
      </c>
      <c r="N31" s="142">
        <f t="shared" ca="1" si="14"/>
        <v>0</v>
      </c>
      <c r="O31" s="76">
        <f>IF(L$7=0,1,MATCH($AW31,'Trail-1'!$CJ$1:$CJ$128,0))</f>
        <v>31</v>
      </c>
      <c r="P31" s="143" t="str">
        <f ca="1">IF(M31=0,"",OFFSET('Trail-1'!$B$1,$O31-1,0))</f>
        <v/>
      </c>
      <c r="Q31" s="140">
        <f ca="1">OFFSET('Trail-2'!$J$1,$T31-1,0)</f>
        <v>0</v>
      </c>
      <c r="R31" s="165">
        <f ca="1">OFFSET('Trail-2'!$K$1,$T31-1,0)</f>
        <v>0</v>
      </c>
      <c r="S31" s="142">
        <f t="shared" ca="1" si="15"/>
        <v>0</v>
      </c>
      <c r="T31" s="76">
        <f>IF(Q$7=0,1,MATCH($AW31,'Trail-2'!$CJ$1:$CJ$128,0))</f>
        <v>1</v>
      </c>
      <c r="U31" s="143" t="str">
        <f ca="1">IF(R31=0,"",OFFSET('Trail-2'!$B$1,$T31-1,0))</f>
        <v/>
      </c>
      <c r="V31" s="140">
        <f ca="1">OFFSET('Trail-3'!$J$1,$Y31-1,0)</f>
        <v>0</v>
      </c>
      <c r="W31" s="165">
        <f ca="1">OFFSET('Trail-3'!$K$1,$Y31-1,0)</f>
        <v>0</v>
      </c>
      <c r="X31" s="142">
        <f t="shared" ca="1" si="16"/>
        <v>0</v>
      </c>
      <c r="Y31" s="76">
        <f>IF(V$7=0,1,MATCH($AW31,'Trail-3'!$CJ$1:$CJ$128,0))</f>
        <v>1</v>
      </c>
      <c r="Z31" s="143" t="str">
        <f ca="1">IF(W31=0,"",OFFSET('Trail-3'!$B$1,$Y31-1,0))</f>
        <v/>
      </c>
      <c r="AA31" s="140">
        <f ca="1">OFFSET('Trail-4'!$J$1,$AD31-1,0)</f>
        <v>0</v>
      </c>
      <c r="AB31" s="165">
        <f ca="1">OFFSET('Trail-4'!$K$1,$AD31-1,0)</f>
        <v>0</v>
      </c>
      <c r="AC31" s="142">
        <f t="shared" ca="1" si="17"/>
        <v>0</v>
      </c>
      <c r="AD31" s="76">
        <f>IF(AA$7=0,1,MATCH($AW31,'Trail-4'!$CJ$1:$CJ$128,0))</f>
        <v>1</v>
      </c>
      <c r="AE31" s="143" t="str">
        <f ca="1">IF(AB31=0,"",OFFSET('Trail-4'!$B$1,$AD31-1,0))</f>
        <v/>
      </c>
      <c r="AF31" s="140">
        <f ca="1">OFFSET('Trail-5'!$J$1,$AI31-1,0)</f>
        <v>0</v>
      </c>
      <c r="AG31" s="165">
        <f ca="1">OFFSET('Trail-5'!$K$1,$AD31-1,0)</f>
        <v>0</v>
      </c>
      <c r="AH31" s="142">
        <f t="shared" ca="1" si="18"/>
        <v>0</v>
      </c>
      <c r="AI31" s="76">
        <f>IF(AF$7=0,1,MATCH($AW31,'Trail-5'!$CJ$1:$CJ$128,0))</f>
        <v>1</v>
      </c>
      <c r="AJ31" s="143" t="str">
        <f ca="1">IF(AG31=0,"",OFFSET('Trail-5'!$B$1,$AI31-1,0))</f>
        <v/>
      </c>
      <c r="AK31" s="166">
        <f ca="1">OFFSET('TempO-1'!$K$1,$AN31-1,0)</f>
        <v>0</v>
      </c>
      <c r="AL31" s="144"/>
      <c r="AM31" s="142">
        <f t="shared" ca="1" si="19"/>
        <v>0</v>
      </c>
      <c r="AN31" s="76">
        <f>IF(AK$7=0,1,MATCH($AW31,'TempO-1'!$CB$1:$CB$128,0))</f>
        <v>31</v>
      </c>
      <c r="AO31" s="143" t="str">
        <f ca="1">IF(AK31=0,"",OFFSET('TempO-1'!$B$1,$AN31-1,0))</f>
        <v/>
      </c>
      <c r="AP31" s="166">
        <f ca="1">OFFSET('TempO-2'!$K$1,$AS31-1,0)</f>
        <v>0</v>
      </c>
      <c r="AQ31" s="144"/>
      <c r="AR31" s="142">
        <f t="shared" ca="1" si="20"/>
        <v>0</v>
      </c>
      <c r="AS31" s="76">
        <f>IF(AP$7=0,1,MATCH($AW31,'TempO-2'!$CB$1:$CB$128,0))</f>
        <v>1</v>
      </c>
      <c r="AT31" s="143" t="str">
        <f ca="1">IF(AP31=0,"",OFFSET('TempO-2'!$B$1,$AS31-1,0))</f>
        <v/>
      </c>
      <c r="AU31" s="22"/>
      <c r="AW31" s="39">
        <v>23</v>
      </c>
      <c r="AX31" s="16"/>
      <c r="AY31" s="51">
        <f t="shared" ca="1" si="2"/>
        <v>0</v>
      </c>
      <c r="AZ31" s="51">
        <f t="shared" ca="1" si="2"/>
        <v>0</v>
      </c>
      <c r="BA31" s="51">
        <f t="shared" ca="1" si="2"/>
        <v>0</v>
      </c>
      <c r="BC31" s="1">
        <f t="shared" ca="1" si="23"/>
        <v>0</v>
      </c>
      <c r="BD31" s="1">
        <f t="shared" ca="1" si="24"/>
        <v>0</v>
      </c>
      <c r="BE31" s="1">
        <f t="shared" ca="1" si="25"/>
        <v>0</v>
      </c>
      <c r="BF31" s="1">
        <f t="shared" ca="1" si="26"/>
        <v>0</v>
      </c>
      <c r="BG31" s="1">
        <f t="shared" ca="1" si="27"/>
        <v>0</v>
      </c>
      <c r="BH31" s="1">
        <f t="shared" ca="1" si="28"/>
        <v>0</v>
      </c>
      <c r="BI31" s="1">
        <f t="shared" ca="1" si="29"/>
        <v>0</v>
      </c>
      <c r="BL31" s="97">
        <f t="shared" ca="1" si="30"/>
        <v>0</v>
      </c>
      <c r="BM31" s="97">
        <f t="shared" ca="1" si="30"/>
        <v>0</v>
      </c>
      <c r="BN31" s="97">
        <f t="shared" ca="1" si="30"/>
        <v>0</v>
      </c>
      <c r="BO31" s="97">
        <f t="shared" ca="1" si="30"/>
        <v>0</v>
      </c>
      <c r="BP31" s="97">
        <f t="shared" ca="1" si="30"/>
        <v>0</v>
      </c>
      <c r="BQ31" s="97">
        <f t="shared" ca="1" si="30"/>
        <v>0</v>
      </c>
      <c r="BR31" s="97">
        <f t="shared" ca="1" si="30"/>
        <v>0</v>
      </c>
    </row>
    <row r="32" spans="2:70" x14ac:dyDescent="0.2">
      <c r="B32" s="126">
        <f t="shared" ca="1" si="0"/>
        <v>1</v>
      </c>
      <c r="C32" s="126" t="str">
        <f t="shared" ca="1" si="11"/>
        <v/>
      </c>
      <c r="D32" s="126" t="str">
        <f t="shared" ca="1" si="12"/>
        <v/>
      </c>
      <c r="E32" s="126" t="str">
        <f t="shared" ca="1" si="13"/>
        <v/>
      </c>
      <c r="F32" s="127" t="str">
        <f ca="1">OFFSET(prihlasky!$H$1,AW32,0)</f>
        <v/>
      </c>
      <c r="G32" s="127" t="str">
        <f ca="1">IF(OFFSET(prihlasky!$B$1,AW32,0)="","",(OFFSET(prihlasky!$B$1,AW32,0)))</f>
        <v/>
      </c>
      <c r="H32" s="127">
        <f ca="1">OFFSET(prihlasky!$I$1,AW32,0)</f>
        <v>0</v>
      </c>
      <c r="I32" s="127">
        <f ca="1">OFFSET(prihlasky!$A$1,AW32,0)</f>
        <v>0</v>
      </c>
      <c r="J32" s="126">
        <f t="shared" ca="1" si="22"/>
        <v>0</v>
      </c>
      <c r="K32" s="14"/>
      <c r="L32" s="140">
        <f ca="1">OFFSET('Trail-1'!$J$1,$O32-1,0)</f>
        <v>0</v>
      </c>
      <c r="M32" s="165">
        <f ca="1">OFFSET('Trail-1'!$K$1,$O32-1,0)</f>
        <v>0</v>
      </c>
      <c r="N32" s="142">
        <f t="shared" ca="1" si="14"/>
        <v>0</v>
      </c>
      <c r="O32" s="76">
        <f>IF(L$7=0,1,MATCH($AW32,'Trail-1'!$CJ$1:$CJ$128,0))</f>
        <v>32</v>
      </c>
      <c r="P32" s="143" t="str">
        <f ca="1">IF(M32=0,"",OFFSET('Trail-1'!$B$1,$O32-1,0))</f>
        <v/>
      </c>
      <c r="Q32" s="140">
        <f ca="1">OFFSET('Trail-2'!$J$1,$T32-1,0)</f>
        <v>0</v>
      </c>
      <c r="R32" s="165">
        <f ca="1">OFFSET('Trail-2'!$K$1,$T32-1,0)</f>
        <v>0</v>
      </c>
      <c r="S32" s="142">
        <f t="shared" ca="1" si="15"/>
        <v>0</v>
      </c>
      <c r="T32" s="76">
        <f>IF(Q$7=0,1,MATCH($AW32,'Trail-2'!$CJ$1:$CJ$128,0))</f>
        <v>1</v>
      </c>
      <c r="U32" s="143" t="str">
        <f ca="1">IF(R32=0,"",OFFSET('Trail-2'!$B$1,$T32-1,0))</f>
        <v/>
      </c>
      <c r="V32" s="140">
        <f ca="1">OFFSET('Trail-3'!$J$1,$Y32-1,0)</f>
        <v>0</v>
      </c>
      <c r="W32" s="165">
        <f ca="1">OFFSET('Trail-3'!$K$1,$Y32-1,0)</f>
        <v>0</v>
      </c>
      <c r="X32" s="142">
        <f t="shared" ca="1" si="16"/>
        <v>0</v>
      </c>
      <c r="Y32" s="76">
        <f>IF(V$7=0,1,MATCH($AW32,'Trail-3'!$CJ$1:$CJ$128,0))</f>
        <v>1</v>
      </c>
      <c r="Z32" s="143" t="str">
        <f ca="1">IF(W32=0,"",OFFSET('Trail-3'!$B$1,$Y32-1,0))</f>
        <v/>
      </c>
      <c r="AA32" s="140">
        <f ca="1">OFFSET('Trail-4'!$J$1,$AD32-1,0)</f>
        <v>0</v>
      </c>
      <c r="AB32" s="165">
        <f ca="1">OFFSET('Trail-4'!$K$1,$AD32-1,0)</f>
        <v>0</v>
      </c>
      <c r="AC32" s="142">
        <f t="shared" ca="1" si="17"/>
        <v>0</v>
      </c>
      <c r="AD32" s="76">
        <f>IF(AA$7=0,1,MATCH($AW32,'Trail-4'!$CJ$1:$CJ$128,0))</f>
        <v>1</v>
      </c>
      <c r="AE32" s="143" t="str">
        <f ca="1">IF(AB32=0,"",OFFSET('Trail-4'!$B$1,$AD32-1,0))</f>
        <v/>
      </c>
      <c r="AF32" s="140">
        <f ca="1">OFFSET('Trail-5'!$J$1,$AI32-1,0)</f>
        <v>0</v>
      </c>
      <c r="AG32" s="165">
        <f ca="1">OFFSET('Trail-5'!$K$1,$AD32-1,0)</f>
        <v>0</v>
      </c>
      <c r="AH32" s="142">
        <f t="shared" ca="1" si="18"/>
        <v>0</v>
      </c>
      <c r="AI32" s="76">
        <f>IF(AF$7=0,1,MATCH($AW32,'Trail-5'!$CJ$1:$CJ$128,0))</f>
        <v>1</v>
      </c>
      <c r="AJ32" s="143" t="str">
        <f ca="1">IF(AG32=0,"",OFFSET('Trail-5'!$B$1,$AI32-1,0))</f>
        <v/>
      </c>
      <c r="AK32" s="166">
        <f ca="1">OFFSET('TempO-1'!$K$1,$AN32-1,0)</f>
        <v>0</v>
      </c>
      <c r="AL32" s="144"/>
      <c r="AM32" s="142">
        <f t="shared" ca="1" si="19"/>
        <v>0</v>
      </c>
      <c r="AN32" s="76">
        <f>IF(AK$7=0,1,MATCH($AW32,'TempO-1'!$CB$1:$CB$128,0))</f>
        <v>32</v>
      </c>
      <c r="AO32" s="143" t="str">
        <f ca="1">IF(AK32=0,"",OFFSET('TempO-1'!$B$1,$AN32-1,0))</f>
        <v/>
      </c>
      <c r="AP32" s="166">
        <f ca="1">OFFSET('TempO-2'!$K$1,$AS32-1,0)</f>
        <v>0</v>
      </c>
      <c r="AQ32" s="144"/>
      <c r="AR32" s="142">
        <f t="shared" ca="1" si="20"/>
        <v>0</v>
      </c>
      <c r="AS32" s="76">
        <f>IF(AP$7=0,1,MATCH($AW32,'TempO-2'!$CB$1:$CB$128,0))</f>
        <v>1</v>
      </c>
      <c r="AT32" s="143" t="str">
        <f ca="1">IF(AP32=0,"",OFFSET('TempO-2'!$B$1,$AS32-1,0))</f>
        <v/>
      </c>
      <c r="AU32" s="22"/>
      <c r="AW32" s="39">
        <v>24</v>
      </c>
      <c r="AX32" s="16"/>
      <c r="AY32" s="51">
        <f t="shared" ca="1" si="2"/>
        <v>0</v>
      </c>
      <c r="AZ32" s="51">
        <f t="shared" ca="1" si="2"/>
        <v>0</v>
      </c>
      <c r="BA32" s="51">
        <f t="shared" ca="1" si="2"/>
        <v>0</v>
      </c>
      <c r="BC32" s="1">
        <f t="shared" ca="1" si="23"/>
        <v>0</v>
      </c>
      <c r="BD32" s="1">
        <f t="shared" ca="1" si="24"/>
        <v>0</v>
      </c>
      <c r="BE32" s="1">
        <f t="shared" ca="1" si="25"/>
        <v>0</v>
      </c>
      <c r="BF32" s="1">
        <f t="shared" ca="1" si="26"/>
        <v>0</v>
      </c>
      <c r="BG32" s="1">
        <f t="shared" ca="1" si="27"/>
        <v>0</v>
      </c>
      <c r="BH32" s="1">
        <f t="shared" ca="1" si="28"/>
        <v>0</v>
      </c>
      <c r="BI32" s="1">
        <f t="shared" ca="1" si="29"/>
        <v>0</v>
      </c>
      <c r="BL32" s="97">
        <f t="shared" ca="1" si="30"/>
        <v>0</v>
      </c>
      <c r="BM32" s="97">
        <f t="shared" ca="1" si="30"/>
        <v>0</v>
      </c>
      <c r="BN32" s="97">
        <f t="shared" ca="1" si="30"/>
        <v>0</v>
      </c>
      <c r="BO32" s="97">
        <f t="shared" ca="1" si="30"/>
        <v>0</v>
      </c>
      <c r="BP32" s="97">
        <f t="shared" ca="1" si="30"/>
        <v>0</v>
      </c>
      <c r="BQ32" s="97">
        <f t="shared" ca="1" si="30"/>
        <v>0</v>
      </c>
      <c r="BR32" s="97">
        <f t="shared" ca="1" si="30"/>
        <v>0</v>
      </c>
    </row>
    <row r="33" spans="2:70" x14ac:dyDescent="0.2">
      <c r="B33" s="126">
        <f t="shared" ca="1" si="0"/>
        <v>1</v>
      </c>
      <c r="C33" s="126" t="str">
        <f t="shared" ca="1" si="11"/>
        <v/>
      </c>
      <c r="D33" s="126" t="str">
        <f t="shared" ca="1" si="12"/>
        <v/>
      </c>
      <c r="E33" s="126" t="str">
        <f t="shared" ca="1" si="13"/>
        <v/>
      </c>
      <c r="F33" s="127" t="str">
        <f ca="1">OFFSET(prihlasky!$H$1,AW33,0)</f>
        <v/>
      </c>
      <c r="G33" s="127" t="str">
        <f ca="1">IF(OFFSET(prihlasky!$B$1,AW33,0)="","",(OFFSET(prihlasky!$B$1,AW33,0)))</f>
        <v/>
      </c>
      <c r="H33" s="127">
        <f ca="1">OFFSET(prihlasky!$I$1,AW33,0)</f>
        <v>0</v>
      </c>
      <c r="I33" s="127">
        <f ca="1">OFFSET(prihlasky!$A$1,AW33,0)</f>
        <v>0</v>
      </c>
      <c r="J33" s="126">
        <f t="shared" ca="1" si="22"/>
        <v>0</v>
      </c>
      <c r="K33" s="14"/>
      <c r="L33" s="140">
        <f ca="1">OFFSET('Trail-1'!$J$1,$O33-1,0)</f>
        <v>0</v>
      </c>
      <c r="M33" s="165">
        <f ca="1">OFFSET('Trail-1'!$K$1,$O33-1,0)</f>
        <v>0</v>
      </c>
      <c r="N33" s="142">
        <f t="shared" ca="1" si="14"/>
        <v>0</v>
      </c>
      <c r="O33" s="76">
        <f>IF(L$7=0,1,MATCH($AW33,'Trail-1'!$CJ$1:$CJ$128,0))</f>
        <v>33</v>
      </c>
      <c r="P33" s="143" t="str">
        <f ca="1">IF(M33=0,"",OFFSET('Trail-1'!$B$1,$O33-1,0))</f>
        <v/>
      </c>
      <c r="Q33" s="140">
        <f ca="1">OFFSET('Trail-2'!$J$1,$T33-1,0)</f>
        <v>0</v>
      </c>
      <c r="R33" s="165">
        <f ca="1">OFFSET('Trail-2'!$K$1,$T33-1,0)</f>
        <v>0</v>
      </c>
      <c r="S33" s="142">
        <f t="shared" ca="1" si="15"/>
        <v>0</v>
      </c>
      <c r="T33" s="76">
        <f>IF(Q$7=0,1,MATCH($AW33,'Trail-2'!$CJ$1:$CJ$128,0))</f>
        <v>1</v>
      </c>
      <c r="U33" s="143" t="str">
        <f ca="1">IF(R33=0,"",OFFSET('Trail-2'!$B$1,$T33-1,0))</f>
        <v/>
      </c>
      <c r="V33" s="140">
        <f ca="1">OFFSET('Trail-3'!$J$1,$Y33-1,0)</f>
        <v>0</v>
      </c>
      <c r="W33" s="165">
        <f ca="1">OFFSET('Trail-3'!$K$1,$Y33-1,0)</f>
        <v>0</v>
      </c>
      <c r="X33" s="142">
        <f t="shared" ca="1" si="16"/>
        <v>0</v>
      </c>
      <c r="Y33" s="76">
        <f>IF(V$7=0,1,MATCH($AW33,'Trail-3'!$CJ$1:$CJ$128,0))</f>
        <v>1</v>
      </c>
      <c r="Z33" s="143" t="str">
        <f ca="1">IF(W33=0,"",OFFSET('Trail-3'!$B$1,$Y33-1,0))</f>
        <v/>
      </c>
      <c r="AA33" s="140">
        <f ca="1">OFFSET('Trail-4'!$J$1,$AD33-1,0)</f>
        <v>0</v>
      </c>
      <c r="AB33" s="165">
        <f ca="1">OFFSET('Trail-4'!$K$1,$AD33-1,0)</f>
        <v>0</v>
      </c>
      <c r="AC33" s="142">
        <f t="shared" ca="1" si="17"/>
        <v>0</v>
      </c>
      <c r="AD33" s="76">
        <f>IF(AA$7=0,1,MATCH($AW33,'Trail-4'!$CJ$1:$CJ$128,0))</f>
        <v>1</v>
      </c>
      <c r="AE33" s="143" t="str">
        <f ca="1">IF(AB33=0,"",OFFSET('Trail-4'!$B$1,$AD33-1,0))</f>
        <v/>
      </c>
      <c r="AF33" s="140">
        <f ca="1">OFFSET('Trail-5'!$J$1,$AI33-1,0)</f>
        <v>0</v>
      </c>
      <c r="AG33" s="165">
        <f ca="1">OFFSET('Trail-5'!$K$1,$AD33-1,0)</f>
        <v>0</v>
      </c>
      <c r="AH33" s="142">
        <f t="shared" ca="1" si="18"/>
        <v>0</v>
      </c>
      <c r="AI33" s="76">
        <f>IF(AF$7=0,1,MATCH($AW33,'Trail-5'!$CJ$1:$CJ$128,0))</f>
        <v>1</v>
      </c>
      <c r="AJ33" s="143" t="str">
        <f ca="1">IF(AG33=0,"",OFFSET('Trail-5'!$B$1,$AI33-1,0))</f>
        <v/>
      </c>
      <c r="AK33" s="166">
        <f ca="1">OFFSET('TempO-1'!$K$1,$AN33-1,0)</f>
        <v>0</v>
      </c>
      <c r="AL33" s="144"/>
      <c r="AM33" s="142">
        <f t="shared" ca="1" si="19"/>
        <v>0</v>
      </c>
      <c r="AN33" s="76">
        <f>IF(AK$7=0,1,MATCH($AW33,'TempO-1'!$CB$1:$CB$128,0))</f>
        <v>33</v>
      </c>
      <c r="AO33" s="143" t="str">
        <f ca="1">IF(AK33=0,"",OFFSET('TempO-1'!$B$1,$AN33-1,0))</f>
        <v/>
      </c>
      <c r="AP33" s="166">
        <f ca="1">OFFSET('TempO-2'!$K$1,$AS33-1,0)</f>
        <v>0</v>
      </c>
      <c r="AQ33" s="144"/>
      <c r="AR33" s="142">
        <f t="shared" ca="1" si="20"/>
        <v>0</v>
      </c>
      <c r="AS33" s="76">
        <f>IF(AP$7=0,1,MATCH($AW33,'TempO-2'!$CB$1:$CB$128,0))</f>
        <v>1</v>
      </c>
      <c r="AT33" s="143" t="str">
        <f ca="1">IF(AP33=0,"",OFFSET('TempO-2'!$B$1,$AS33-1,0))</f>
        <v/>
      </c>
      <c r="AU33" s="22"/>
      <c r="AW33" s="39">
        <v>25</v>
      </c>
      <c r="AX33" s="16"/>
      <c r="AY33" s="51">
        <f t="shared" ca="1" si="2"/>
        <v>0</v>
      </c>
      <c r="AZ33" s="51">
        <f t="shared" ca="1" si="2"/>
        <v>0</v>
      </c>
      <c r="BA33" s="51">
        <f t="shared" ca="1" si="2"/>
        <v>0</v>
      </c>
      <c r="BC33" s="1">
        <f t="shared" ca="1" si="23"/>
        <v>0</v>
      </c>
      <c r="BD33" s="1">
        <f t="shared" ca="1" si="24"/>
        <v>0</v>
      </c>
      <c r="BE33" s="1">
        <f t="shared" ca="1" si="25"/>
        <v>0</v>
      </c>
      <c r="BF33" s="1">
        <f t="shared" ca="1" si="26"/>
        <v>0</v>
      </c>
      <c r="BG33" s="1">
        <f t="shared" ca="1" si="27"/>
        <v>0</v>
      </c>
      <c r="BH33" s="1">
        <f t="shared" ca="1" si="28"/>
        <v>0</v>
      </c>
      <c r="BI33" s="1">
        <f t="shared" ca="1" si="29"/>
        <v>0</v>
      </c>
      <c r="BL33" s="97">
        <f t="shared" ca="1" si="30"/>
        <v>0</v>
      </c>
      <c r="BM33" s="97">
        <f t="shared" ca="1" si="30"/>
        <v>0</v>
      </c>
      <c r="BN33" s="97">
        <f t="shared" ca="1" si="30"/>
        <v>0</v>
      </c>
      <c r="BO33" s="97">
        <f t="shared" ca="1" si="30"/>
        <v>0</v>
      </c>
      <c r="BP33" s="97">
        <f t="shared" ca="1" si="30"/>
        <v>0</v>
      </c>
      <c r="BQ33" s="97">
        <f t="shared" ca="1" si="30"/>
        <v>0</v>
      </c>
      <c r="BR33" s="97">
        <f t="shared" ca="1" si="30"/>
        <v>0</v>
      </c>
    </row>
    <row r="34" spans="2:70" x14ac:dyDescent="0.2">
      <c r="B34" s="126">
        <f t="shared" ca="1" si="0"/>
        <v>1</v>
      </c>
      <c r="C34" s="126" t="str">
        <f t="shared" ca="1" si="11"/>
        <v/>
      </c>
      <c r="D34" s="126" t="str">
        <f t="shared" ca="1" si="12"/>
        <v/>
      </c>
      <c r="E34" s="126" t="str">
        <f t="shared" ca="1" si="13"/>
        <v/>
      </c>
      <c r="F34" s="127" t="str">
        <f ca="1">OFFSET(prihlasky!$H$1,AW34,0)</f>
        <v/>
      </c>
      <c r="G34" s="127" t="str">
        <f ca="1">IF(OFFSET(prihlasky!$B$1,AW34,0)="","",(OFFSET(prihlasky!$B$1,AW34,0)))</f>
        <v/>
      </c>
      <c r="H34" s="127">
        <f ca="1">OFFSET(prihlasky!$I$1,AW34,0)</f>
        <v>0</v>
      </c>
      <c r="I34" s="127">
        <f ca="1">OFFSET(prihlasky!$A$1,AW34,0)</f>
        <v>0</v>
      </c>
      <c r="J34" s="126">
        <f t="shared" ca="1" si="22"/>
        <v>0</v>
      </c>
      <c r="K34" s="14"/>
      <c r="L34" s="140">
        <f ca="1">OFFSET('Trail-1'!$J$1,$O34-1,0)</f>
        <v>0</v>
      </c>
      <c r="M34" s="165">
        <f ca="1">OFFSET('Trail-1'!$K$1,$O34-1,0)</f>
        <v>0</v>
      </c>
      <c r="N34" s="142">
        <f t="shared" ca="1" si="14"/>
        <v>0</v>
      </c>
      <c r="O34" s="76">
        <f>IF(L$7=0,1,MATCH($AW34,'Trail-1'!$CJ$1:$CJ$128,0))</f>
        <v>34</v>
      </c>
      <c r="P34" s="143" t="str">
        <f ca="1">IF(M34=0,"",OFFSET('Trail-1'!$B$1,$O34-1,0))</f>
        <v/>
      </c>
      <c r="Q34" s="140">
        <f ca="1">OFFSET('Trail-2'!$J$1,$T34-1,0)</f>
        <v>0</v>
      </c>
      <c r="R34" s="165">
        <f ca="1">OFFSET('Trail-2'!$K$1,$T34-1,0)</f>
        <v>0</v>
      </c>
      <c r="S34" s="142">
        <f t="shared" ca="1" si="15"/>
        <v>0</v>
      </c>
      <c r="T34" s="76">
        <f>IF(Q$7=0,1,MATCH($AW34,'Trail-2'!$CJ$1:$CJ$128,0))</f>
        <v>1</v>
      </c>
      <c r="U34" s="143" t="str">
        <f ca="1">IF(R34=0,"",OFFSET('Trail-2'!$B$1,$T34-1,0))</f>
        <v/>
      </c>
      <c r="V34" s="140">
        <f ca="1">OFFSET('Trail-3'!$J$1,$Y34-1,0)</f>
        <v>0</v>
      </c>
      <c r="W34" s="165">
        <f ca="1">OFFSET('Trail-3'!$K$1,$Y34-1,0)</f>
        <v>0</v>
      </c>
      <c r="X34" s="142">
        <f t="shared" ca="1" si="16"/>
        <v>0</v>
      </c>
      <c r="Y34" s="76">
        <f>IF(V$7=0,1,MATCH($AW34,'Trail-3'!$CJ$1:$CJ$128,0))</f>
        <v>1</v>
      </c>
      <c r="Z34" s="143" t="str">
        <f ca="1">IF(W34=0,"",OFFSET('Trail-3'!$B$1,$Y34-1,0))</f>
        <v/>
      </c>
      <c r="AA34" s="140">
        <f ca="1">OFFSET('Trail-4'!$J$1,$AD34-1,0)</f>
        <v>0</v>
      </c>
      <c r="AB34" s="165">
        <f ca="1">OFFSET('Trail-4'!$K$1,$AD34-1,0)</f>
        <v>0</v>
      </c>
      <c r="AC34" s="142">
        <f t="shared" ca="1" si="17"/>
        <v>0</v>
      </c>
      <c r="AD34" s="76">
        <f>IF(AA$7=0,1,MATCH($AW34,'Trail-4'!$CJ$1:$CJ$128,0))</f>
        <v>1</v>
      </c>
      <c r="AE34" s="143" t="str">
        <f ca="1">IF(AB34=0,"",OFFSET('Trail-4'!$B$1,$AD34-1,0))</f>
        <v/>
      </c>
      <c r="AF34" s="140">
        <f ca="1">OFFSET('Trail-5'!$J$1,$AI34-1,0)</f>
        <v>0</v>
      </c>
      <c r="AG34" s="165">
        <f ca="1">OFFSET('Trail-5'!$K$1,$AD34-1,0)</f>
        <v>0</v>
      </c>
      <c r="AH34" s="142">
        <f t="shared" ca="1" si="18"/>
        <v>0</v>
      </c>
      <c r="AI34" s="76">
        <f>IF(AF$7=0,1,MATCH($AW34,'Trail-5'!$CJ$1:$CJ$128,0))</f>
        <v>1</v>
      </c>
      <c r="AJ34" s="143" t="str">
        <f ca="1">IF(AG34=0,"",OFFSET('Trail-5'!$B$1,$AI34-1,0))</f>
        <v/>
      </c>
      <c r="AK34" s="166">
        <f ca="1">OFFSET('TempO-1'!$K$1,$AN34-1,0)</f>
        <v>0</v>
      </c>
      <c r="AL34" s="144"/>
      <c r="AM34" s="142">
        <f t="shared" ca="1" si="19"/>
        <v>0</v>
      </c>
      <c r="AN34" s="76">
        <f>IF(AK$7=0,1,MATCH($AW34,'TempO-1'!$CB$1:$CB$128,0))</f>
        <v>34</v>
      </c>
      <c r="AO34" s="143" t="str">
        <f ca="1">IF(AK34=0,"",OFFSET('TempO-1'!$B$1,$AN34-1,0))</f>
        <v/>
      </c>
      <c r="AP34" s="166">
        <f ca="1">OFFSET('TempO-2'!$K$1,$AS34-1,0)</f>
        <v>0</v>
      </c>
      <c r="AQ34" s="144"/>
      <c r="AR34" s="142">
        <f t="shared" ca="1" si="20"/>
        <v>0</v>
      </c>
      <c r="AS34" s="76">
        <f>IF(AP$7=0,1,MATCH($AW34,'TempO-2'!$CB$1:$CB$128,0))</f>
        <v>1</v>
      </c>
      <c r="AT34" s="143" t="str">
        <f ca="1">IF(AP34=0,"",OFFSET('TempO-2'!$B$1,$AS34-1,0))</f>
        <v/>
      </c>
      <c r="AU34" s="22"/>
      <c r="AW34" s="39">
        <v>26</v>
      </c>
      <c r="AX34" s="16"/>
      <c r="AY34" s="51">
        <f t="shared" ca="1" si="2"/>
        <v>0</v>
      </c>
      <c r="AZ34" s="51">
        <f t="shared" ca="1" si="2"/>
        <v>0</v>
      </c>
      <c r="BA34" s="51">
        <f t="shared" ca="1" si="2"/>
        <v>0</v>
      </c>
      <c r="BC34" s="1">
        <f t="shared" ca="1" si="23"/>
        <v>0</v>
      </c>
      <c r="BD34" s="1">
        <f t="shared" ca="1" si="24"/>
        <v>0</v>
      </c>
      <c r="BE34" s="1">
        <f t="shared" ca="1" si="25"/>
        <v>0</v>
      </c>
      <c r="BF34" s="1">
        <f t="shared" ca="1" si="26"/>
        <v>0</v>
      </c>
      <c r="BG34" s="1">
        <f t="shared" ca="1" si="27"/>
        <v>0</v>
      </c>
      <c r="BH34" s="1">
        <f t="shared" ca="1" si="28"/>
        <v>0</v>
      </c>
      <c r="BI34" s="1">
        <f t="shared" ca="1" si="29"/>
        <v>0</v>
      </c>
      <c r="BL34" s="97">
        <f t="shared" ca="1" si="30"/>
        <v>0</v>
      </c>
      <c r="BM34" s="97">
        <f t="shared" ca="1" si="30"/>
        <v>0</v>
      </c>
      <c r="BN34" s="97">
        <f t="shared" ca="1" si="30"/>
        <v>0</v>
      </c>
      <c r="BO34" s="97">
        <f t="shared" ca="1" si="30"/>
        <v>0</v>
      </c>
      <c r="BP34" s="97">
        <f t="shared" ca="1" si="30"/>
        <v>0</v>
      </c>
      <c r="BQ34" s="97">
        <f t="shared" ca="1" si="30"/>
        <v>0</v>
      </c>
      <c r="BR34" s="97">
        <f t="shared" ca="1" si="30"/>
        <v>0</v>
      </c>
    </row>
    <row r="35" spans="2:70" x14ac:dyDescent="0.2">
      <c r="B35" s="126">
        <f t="shared" ca="1" si="0"/>
        <v>1</v>
      </c>
      <c r="C35" s="126" t="str">
        <f t="shared" ca="1" si="11"/>
        <v/>
      </c>
      <c r="D35" s="126" t="str">
        <f t="shared" ca="1" si="12"/>
        <v/>
      </c>
      <c r="E35" s="126" t="str">
        <f t="shared" ca="1" si="13"/>
        <v/>
      </c>
      <c r="F35" s="127" t="str">
        <f ca="1">OFFSET(prihlasky!$H$1,AW35,0)</f>
        <v/>
      </c>
      <c r="G35" s="127" t="str">
        <f ca="1">IF(OFFSET(prihlasky!$B$1,AW35,0)="","",(OFFSET(prihlasky!$B$1,AW35,0)))</f>
        <v/>
      </c>
      <c r="H35" s="127">
        <f ca="1">OFFSET(prihlasky!$I$1,AW35,0)</f>
        <v>0</v>
      </c>
      <c r="I35" s="127">
        <f ca="1">OFFSET(prihlasky!$A$1,AW35,0)</f>
        <v>0</v>
      </c>
      <c r="J35" s="126">
        <f t="shared" ca="1" si="22"/>
        <v>0</v>
      </c>
      <c r="K35" s="14"/>
      <c r="L35" s="140">
        <f ca="1">OFFSET('Trail-1'!$J$1,$O35-1,0)</f>
        <v>0</v>
      </c>
      <c r="M35" s="165">
        <f ca="1">OFFSET('Trail-1'!$K$1,$O35-1,0)</f>
        <v>0</v>
      </c>
      <c r="N35" s="142">
        <f t="shared" ca="1" si="14"/>
        <v>0</v>
      </c>
      <c r="O35" s="76">
        <f>IF(L$7=0,1,MATCH($AW35,'Trail-1'!$CJ$1:$CJ$128,0))</f>
        <v>35</v>
      </c>
      <c r="P35" s="143" t="str">
        <f ca="1">IF(M35=0,"",OFFSET('Trail-1'!$B$1,$O35-1,0))</f>
        <v/>
      </c>
      <c r="Q35" s="140">
        <f ca="1">OFFSET('Trail-2'!$J$1,$T35-1,0)</f>
        <v>0</v>
      </c>
      <c r="R35" s="165">
        <f ca="1">OFFSET('Trail-2'!$K$1,$T35-1,0)</f>
        <v>0</v>
      </c>
      <c r="S35" s="142">
        <f t="shared" ca="1" si="15"/>
        <v>0</v>
      </c>
      <c r="T35" s="76">
        <f>IF(Q$7=0,1,MATCH($AW35,'Trail-2'!$CJ$1:$CJ$128,0))</f>
        <v>1</v>
      </c>
      <c r="U35" s="143" t="str">
        <f ca="1">IF(R35=0,"",OFFSET('Trail-2'!$B$1,$T35-1,0))</f>
        <v/>
      </c>
      <c r="V35" s="140">
        <f ca="1">OFFSET('Trail-3'!$J$1,$Y35-1,0)</f>
        <v>0</v>
      </c>
      <c r="W35" s="165">
        <f ca="1">OFFSET('Trail-3'!$K$1,$Y35-1,0)</f>
        <v>0</v>
      </c>
      <c r="X35" s="142">
        <f t="shared" ca="1" si="16"/>
        <v>0</v>
      </c>
      <c r="Y35" s="76">
        <f>IF(V$7=0,1,MATCH($AW35,'Trail-3'!$CJ$1:$CJ$128,0))</f>
        <v>1</v>
      </c>
      <c r="Z35" s="143" t="str">
        <f ca="1">IF(W35=0,"",OFFSET('Trail-3'!$B$1,$Y35-1,0))</f>
        <v/>
      </c>
      <c r="AA35" s="140">
        <f ca="1">OFFSET('Trail-4'!$J$1,$AD35-1,0)</f>
        <v>0</v>
      </c>
      <c r="AB35" s="165">
        <f ca="1">OFFSET('Trail-4'!$K$1,$AD35-1,0)</f>
        <v>0</v>
      </c>
      <c r="AC35" s="142">
        <f t="shared" ca="1" si="17"/>
        <v>0</v>
      </c>
      <c r="AD35" s="76">
        <f>IF(AA$7=0,1,MATCH($AW35,'Trail-4'!$CJ$1:$CJ$128,0))</f>
        <v>1</v>
      </c>
      <c r="AE35" s="143" t="str">
        <f ca="1">IF(AB35=0,"",OFFSET('Trail-4'!$B$1,$AD35-1,0))</f>
        <v/>
      </c>
      <c r="AF35" s="140">
        <f ca="1">OFFSET('Trail-5'!$J$1,$AI35-1,0)</f>
        <v>0</v>
      </c>
      <c r="AG35" s="165">
        <f ca="1">OFFSET('Trail-5'!$K$1,$AD35-1,0)</f>
        <v>0</v>
      </c>
      <c r="AH35" s="142">
        <f t="shared" ca="1" si="18"/>
        <v>0</v>
      </c>
      <c r="AI35" s="76">
        <f>IF(AF$7=0,1,MATCH($AW35,'Trail-5'!$CJ$1:$CJ$128,0))</f>
        <v>1</v>
      </c>
      <c r="AJ35" s="143" t="str">
        <f ca="1">IF(AG35=0,"",OFFSET('Trail-5'!$B$1,$AI35-1,0))</f>
        <v/>
      </c>
      <c r="AK35" s="166">
        <f ca="1">OFFSET('TempO-1'!$K$1,$AN35-1,0)</f>
        <v>0</v>
      </c>
      <c r="AL35" s="144"/>
      <c r="AM35" s="142">
        <f t="shared" ca="1" si="19"/>
        <v>0</v>
      </c>
      <c r="AN35" s="76">
        <f>IF(AK$7=0,1,MATCH($AW35,'TempO-1'!$CB$1:$CB$128,0))</f>
        <v>35</v>
      </c>
      <c r="AO35" s="143" t="str">
        <f ca="1">IF(AK35=0,"",OFFSET('TempO-1'!$B$1,$AN35-1,0))</f>
        <v/>
      </c>
      <c r="AP35" s="166">
        <f ca="1">OFFSET('TempO-2'!$K$1,$AS35-1,0)</f>
        <v>0</v>
      </c>
      <c r="AQ35" s="144"/>
      <c r="AR35" s="142">
        <f t="shared" ca="1" si="20"/>
        <v>0</v>
      </c>
      <c r="AS35" s="76">
        <f>IF(AP$7=0,1,MATCH($AW35,'TempO-2'!$CB$1:$CB$128,0))</f>
        <v>1</v>
      </c>
      <c r="AT35" s="143" t="str">
        <f ca="1">IF(AP35=0,"",OFFSET('TempO-2'!$B$1,$AS35-1,0))</f>
        <v/>
      </c>
      <c r="AU35" s="22"/>
      <c r="AW35" s="39">
        <v>27</v>
      </c>
      <c r="AX35" s="16"/>
      <c r="AY35" s="51">
        <f t="shared" ca="1" si="2"/>
        <v>0</v>
      </c>
      <c r="AZ35" s="51">
        <f t="shared" ca="1" si="2"/>
        <v>0</v>
      </c>
      <c r="BA35" s="51">
        <f t="shared" ca="1" si="2"/>
        <v>0</v>
      </c>
      <c r="BC35" s="1">
        <f t="shared" ca="1" si="23"/>
        <v>0</v>
      </c>
      <c r="BD35" s="1">
        <f t="shared" ca="1" si="24"/>
        <v>0</v>
      </c>
      <c r="BE35" s="1">
        <f t="shared" ca="1" si="25"/>
        <v>0</v>
      </c>
      <c r="BF35" s="1">
        <f t="shared" ca="1" si="26"/>
        <v>0</v>
      </c>
      <c r="BG35" s="1">
        <f t="shared" ca="1" si="27"/>
        <v>0</v>
      </c>
      <c r="BH35" s="1">
        <f t="shared" ca="1" si="28"/>
        <v>0</v>
      </c>
      <c r="BI35" s="1">
        <f t="shared" ca="1" si="29"/>
        <v>0</v>
      </c>
      <c r="BL35" s="97">
        <f t="shared" ca="1" si="30"/>
        <v>0</v>
      </c>
      <c r="BM35" s="97">
        <f t="shared" ca="1" si="30"/>
        <v>0</v>
      </c>
      <c r="BN35" s="97">
        <f t="shared" ca="1" si="30"/>
        <v>0</v>
      </c>
      <c r="BO35" s="97">
        <f t="shared" ca="1" si="30"/>
        <v>0</v>
      </c>
      <c r="BP35" s="97">
        <f t="shared" ca="1" si="30"/>
        <v>0</v>
      </c>
      <c r="BQ35" s="97">
        <f t="shared" ca="1" si="30"/>
        <v>0</v>
      </c>
      <c r="BR35" s="97">
        <f t="shared" ca="1" si="30"/>
        <v>0</v>
      </c>
    </row>
    <row r="36" spans="2:70" x14ac:dyDescent="0.2">
      <c r="B36" s="126">
        <f t="shared" ca="1" si="0"/>
        <v>1</v>
      </c>
      <c r="C36" s="126" t="str">
        <f t="shared" ca="1" si="11"/>
        <v/>
      </c>
      <c r="D36" s="126" t="str">
        <f t="shared" ca="1" si="12"/>
        <v/>
      </c>
      <c r="E36" s="126" t="str">
        <f t="shared" ca="1" si="13"/>
        <v/>
      </c>
      <c r="F36" s="127" t="str">
        <f ca="1">OFFSET(prihlasky!$H$1,AW36,0)</f>
        <v/>
      </c>
      <c r="G36" s="127" t="str">
        <f ca="1">IF(OFFSET(prihlasky!$B$1,AW36,0)="","",(OFFSET(prihlasky!$B$1,AW36,0)))</f>
        <v/>
      </c>
      <c r="H36" s="127">
        <f ca="1">OFFSET(prihlasky!$I$1,AW36,0)</f>
        <v>0</v>
      </c>
      <c r="I36" s="127">
        <f ca="1">OFFSET(prihlasky!$A$1,AW36,0)</f>
        <v>0</v>
      </c>
      <c r="J36" s="126">
        <f t="shared" ca="1" si="22"/>
        <v>0</v>
      </c>
      <c r="K36" s="14"/>
      <c r="L36" s="140">
        <f ca="1">OFFSET('Trail-1'!$J$1,$O36-1,0)</f>
        <v>0</v>
      </c>
      <c r="M36" s="165">
        <f ca="1">OFFSET('Trail-1'!$K$1,$O36-1,0)</f>
        <v>0</v>
      </c>
      <c r="N36" s="142">
        <f t="shared" ca="1" si="14"/>
        <v>0</v>
      </c>
      <c r="O36" s="76">
        <f>IF(L$7=0,1,MATCH($AW36,'Trail-1'!$CJ$1:$CJ$128,0))</f>
        <v>36</v>
      </c>
      <c r="P36" s="143" t="str">
        <f ca="1">IF(M36=0,"",OFFSET('Trail-1'!$B$1,$O36-1,0))</f>
        <v/>
      </c>
      <c r="Q36" s="140">
        <f ca="1">OFFSET('Trail-2'!$J$1,$T36-1,0)</f>
        <v>0</v>
      </c>
      <c r="R36" s="165">
        <f ca="1">OFFSET('Trail-2'!$K$1,$T36-1,0)</f>
        <v>0</v>
      </c>
      <c r="S36" s="142">
        <f t="shared" ca="1" si="15"/>
        <v>0</v>
      </c>
      <c r="T36" s="76">
        <f>IF(Q$7=0,1,MATCH($AW36,'Trail-2'!$CJ$1:$CJ$128,0))</f>
        <v>1</v>
      </c>
      <c r="U36" s="143" t="str">
        <f ca="1">IF(R36=0,"",OFFSET('Trail-2'!$B$1,$T36-1,0))</f>
        <v/>
      </c>
      <c r="V36" s="140">
        <f ca="1">OFFSET('Trail-3'!$J$1,$Y36-1,0)</f>
        <v>0</v>
      </c>
      <c r="W36" s="165">
        <f ca="1">OFFSET('Trail-3'!$K$1,$Y36-1,0)</f>
        <v>0</v>
      </c>
      <c r="X36" s="142">
        <f t="shared" ca="1" si="16"/>
        <v>0</v>
      </c>
      <c r="Y36" s="76">
        <f>IF(V$7=0,1,MATCH($AW36,'Trail-3'!$CJ$1:$CJ$128,0))</f>
        <v>1</v>
      </c>
      <c r="Z36" s="143" t="str">
        <f ca="1">IF(W36=0,"",OFFSET('Trail-3'!$B$1,$Y36-1,0))</f>
        <v/>
      </c>
      <c r="AA36" s="140">
        <f ca="1">OFFSET('Trail-4'!$J$1,$AD36-1,0)</f>
        <v>0</v>
      </c>
      <c r="AB36" s="165">
        <f ca="1">OFFSET('Trail-4'!$K$1,$AD36-1,0)</f>
        <v>0</v>
      </c>
      <c r="AC36" s="142">
        <f t="shared" ca="1" si="17"/>
        <v>0</v>
      </c>
      <c r="AD36" s="76">
        <f>IF(AA$7=0,1,MATCH($AW36,'Trail-4'!$CJ$1:$CJ$128,0))</f>
        <v>1</v>
      </c>
      <c r="AE36" s="143" t="str">
        <f ca="1">IF(AB36=0,"",OFFSET('Trail-4'!$B$1,$AD36-1,0))</f>
        <v/>
      </c>
      <c r="AF36" s="140">
        <f ca="1">OFFSET('Trail-5'!$J$1,$AI36-1,0)</f>
        <v>0</v>
      </c>
      <c r="AG36" s="165">
        <f ca="1">OFFSET('Trail-5'!$K$1,$AD36-1,0)</f>
        <v>0</v>
      </c>
      <c r="AH36" s="142">
        <f t="shared" ca="1" si="18"/>
        <v>0</v>
      </c>
      <c r="AI36" s="76">
        <f>IF(AF$7=0,1,MATCH($AW36,'Trail-5'!$CJ$1:$CJ$128,0))</f>
        <v>1</v>
      </c>
      <c r="AJ36" s="143" t="str">
        <f ca="1">IF(AG36=0,"",OFFSET('Trail-5'!$B$1,$AI36-1,0))</f>
        <v/>
      </c>
      <c r="AK36" s="166">
        <f ca="1">OFFSET('TempO-1'!$K$1,$AN36-1,0)</f>
        <v>0</v>
      </c>
      <c r="AL36" s="144"/>
      <c r="AM36" s="142">
        <f t="shared" ca="1" si="19"/>
        <v>0</v>
      </c>
      <c r="AN36" s="76">
        <f>IF(AK$7=0,1,MATCH($AW36,'TempO-1'!$CB$1:$CB$128,0))</f>
        <v>36</v>
      </c>
      <c r="AO36" s="143" t="str">
        <f ca="1">IF(AK36=0,"",OFFSET('TempO-1'!$B$1,$AN36-1,0))</f>
        <v/>
      </c>
      <c r="AP36" s="166">
        <f ca="1">OFFSET('TempO-2'!$K$1,$AS36-1,0)</f>
        <v>0</v>
      </c>
      <c r="AQ36" s="144"/>
      <c r="AR36" s="142">
        <f t="shared" ca="1" si="20"/>
        <v>0</v>
      </c>
      <c r="AS36" s="76">
        <f>IF(AP$7=0,1,MATCH($AW36,'TempO-2'!$CB$1:$CB$128,0))</f>
        <v>1</v>
      </c>
      <c r="AT36" s="143" t="str">
        <f ca="1">IF(AP36=0,"",OFFSET('TempO-2'!$B$1,$AS36-1,0))</f>
        <v/>
      </c>
      <c r="AU36" s="22"/>
      <c r="AW36" s="39">
        <v>28</v>
      </c>
      <c r="AX36" s="16"/>
      <c r="AY36" s="51">
        <f t="shared" ca="1" si="2"/>
        <v>0</v>
      </c>
      <c r="AZ36" s="51">
        <f t="shared" ca="1" si="2"/>
        <v>0</v>
      </c>
      <c r="BA36" s="51">
        <f t="shared" ca="1" si="2"/>
        <v>0</v>
      </c>
      <c r="BC36" s="1">
        <f t="shared" ca="1" si="23"/>
        <v>0</v>
      </c>
      <c r="BD36" s="1">
        <f t="shared" ca="1" si="24"/>
        <v>0</v>
      </c>
      <c r="BE36" s="1">
        <f t="shared" ca="1" si="25"/>
        <v>0</v>
      </c>
      <c r="BF36" s="1">
        <f t="shared" ca="1" si="26"/>
        <v>0</v>
      </c>
      <c r="BG36" s="1">
        <f t="shared" ca="1" si="27"/>
        <v>0</v>
      </c>
      <c r="BH36" s="1">
        <f t="shared" ca="1" si="28"/>
        <v>0</v>
      </c>
      <c r="BI36" s="1">
        <f t="shared" ca="1" si="29"/>
        <v>0</v>
      </c>
      <c r="BL36" s="97">
        <f t="shared" ca="1" si="30"/>
        <v>0</v>
      </c>
      <c r="BM36" s="97">
        <f t="shared" ca="1" si="30"/>
        <v>0</v>
      </c>
      <c r="BN36" s="97">
        <f t="shared" ca="1" si="30"/>
        <v>0</v>
      </c>
      <c r="BO36" s="97">
        <f t="shared" ca="1" si="30"/>
        <v>0</v>
      </c>
      <c r="BP36" s="97">
        <f t="shared" ca="1" si="30"/>
        <v>0</v>
      </c>
      <c r="BQ36" s="97">
        <f t="shared" ca="1" si="30"/>
        <v>0</v>
      </c>
      <c r="BR36" s="97">
        <f t="shared" ca="1" si="30"/>
        <v>0</v>
      </c>
    </row>
    <row r="37" spans="2:70" x14ac:dyDescent="0.2">
      <c r="B37" s="126">
        <f t="shared" ca="1" si="0"/>
        <v>1</v>
      </c>
      <c r="C37" s="126" t="str">
        <f t="shared" ca="1" si="11"/>
        <v/>
      </c>
      <c r="D37" s="126" t="str">
        <f t="shared" ca="1" si="12"/>
        <v/>
      </c>
      <c r="E37" s="126" t="str">
        <f t="shared" ca="1" si="13"/>
        <v/>
      </c>
      <c r="F37" s="127" t="str">
        <f ca="1">OFFSET(prihlasky!$H$1,AW37,0)</f>
        <v/>
      </c>
      <c r="G37" s="127" t="str">
        <f ca="1">IF(OFFSET(prihlasky!$B$1,AW37,0)="","",(OFFSET(prihlasky!$B$1,AW37,0)))</f>
        <v/>
      </c>
      <c r="H37" s="127">
        <f ca="1">OFFSET(prihlasky!$I$1,AW37,0)</f>
        <v>0</v>
      </c>
      <c r="I37" s="127">
        <f ca="1">OFFSET(prihlasky!$A$1,AW37,0)</f>
        <v>0</v>
      </c>
      <c r="J37" s="126">
        <f t="shared" ca="1" si="22"/>
        <v>0</v>
      </c>
      <c r="K37" s="14"/>
      <c r="L37" s="140">
        <f ca="1">OFFSET('Trail-1'!$J$1,$O37-1,0)</f>
        <v>0</v>
      </c>
      <c r="M37" s="165">
        <f ca="1">OFFSET('Trail-1'!$K$1,$O37-1,0)</f>
        <v>0</v>
      </c>
      <c r="N37" s="142">
        <f t="shared" ca="1" si="14"/>
        <v>0</v>
      </c>
      <c r="O37" s="76">
        <f>IF(L$7=0,1,MATCH($AW37,'Trail-1'!$CJ$1:$CJ$128,0))</f>
        <v>37</v>
      </c>
      <c r="P37" s="143" t="str">
        <f ca="1">IF(M37=0,"",OFFSET('Trail-1'!$B$1,$O37-1,0))</f>
        <v/>
      </c>
      <c r="Q37" s="140">
        <f ca="1">OFFSET('Trail-2'!$J$1,$T37-1,0)</f>
        <v>0</v>
      </c>
      <c r="R37" s="165">
        <f ca="1">OFFSET('Trail-2'!$K$1,$T37-1,0)</f>
        <v>0</v>
      </c>
      <c r="S37" s="142">
        <f t="shared" ca="1" si="15"/>
        <v>0</v>
      </c>
      <c r="T37" s="76">
        <f>IF(Q$7=0,1,MATCH($AW37,'Trail-2'!$CJ$1:$CJ$128,0))</f>
        <v>1</v>
      </c>
      <c r="U37" s="143" t="str">
        <f ca="1">IF(R37=0,"",OFFSET('Trail-2'!$B$1,$T37-1,0))</f>
        <v/>
      </c>
      <c r="V37" s="140">
        <f ca="1">OFFSET('Trail-3'!$J$1,$Y37-1,0)</f>
        <v>0</v>
      </c>
      <c r="W37" s="165">
        <f ca="1">OFFSET('Trail-3'!$K$1,$Y37-1,0)</f>
        <v>0</v>
      </c>
      <c r="X37" s="142">
        <f t="shared" ca="1" si="16"/>
        <v>0</v>
      </c>
      <c r="Y37" s="76">
        <f>IF(V$7=0,1,MATCH($AW37,'Trail-3'!$CJ$1:$CJ$128,0))</f>
        <v>1</v>
      </c>
      <c r="Z37" s="143" t="str">
        <f ca="1">IF(W37=0,"",OFFSET('Trail-3'!$B$1,$Y37-1,0))</f>
        <v/>
      </c>
      <c r="AA37" s="140">
        <f ca="1">OFFSET('Trail-4'!$J$1,$AD37-1,0)</f>
        <v>0</v>
      </c>
      <c r="AB37" s="165">
        <f ca="1">OFFSET('Trail-4'!$K$1,$AD37-1,0)</f>
        <v>0</v>
      </c>
      <c r="AC37" s="142">
        <f t="shared" ca="1" si="17"/>
        <v>0</v>
      </c>
      <c r="AD37" s="76">
        <f>IF(AA$7=0,1,MATCH($AW37,'Trail-4'!$CJ$1:$CJ$128,0))</f>
        <v>1</v>
      </c>
      <c r="AE37" s="143" t="str">
        <f ca="1">IF(AB37=0,"",OFFSET('Trail-4'!$B$1,$AD37-1,0))</f>
        <v/>
      </c>
      <c r="AF37" s="140">
        <f ca="1">OFFSET('Trail-5'!$J$1,$AI37-1,0)</f>
        <v>0</v>
      </c>
      <c r="AG37" s="165">
        <f ca="1">OFFSET('Trail-5'!$K$1,$AD37-1,0)</f>
        <v>0</v>
      </c>
      <c r="AH37" s="142">
        <f t="shared" ca="1" si="18"/>
        <v>0</v>
      </c>
      <c r="AI37" s="76">
        <f>IF(AF$7=0,1,MATCH($AW37,'Trail-5'!$CJ$1:$CJ$128,0))</f>
        <v>1</v>
      </c>
      <c r="AJ37" s="143" t="str">
        <f ca="1">IF(AG37=0,"",OFFSET('Trail-5'!$B$1,$AI37-1,0))</f>
        <v/>
      </c>
      <c r="AK37" s="166">
        <f ca="1">OFFSET('TempO-1'!$K$1,$AN37-1,0)</f>
        <v>0</v>
      </c>
      <c r="AL37" s="144"/>
      <c r="AM37" s="142">
        <f t="shared" ca="1" si="19"/>
        <v>0</v>
      </c>
      <c r="AN37" s="76">
        <f>IF(AK$7=0,1,MATCH($AW37,'TempO-1'!$CB$1:$CB$128,0))</f>
        <v>37</v>
      </c>
      <c r="AO37" s="143" t="str">
        <f ca="1">IF(AK37=0,"",OFFSET('TempO-1'!$B$1,$AN37-1,0))</f>
        <v/>
      </c>
      <c r="AP37" s="166">
        <f ca="1">OFFSET('TempO-2'!$K$1,$AS37-1,0)</f>
        <v>0</v>
      </c>
      <c r="AQ37" s="144"/>
      <c r="AR37" s="142">
        <f t="shared" ca="1" si="20"/>
        <v>0</v>
      </c>
      <c r="AS37" s="76">
        <f>IF(AP$7=0,1,MATCH($AW37,'TempO-2'!$CB$1:$CB$128,0))</f>
        <v>1</v>
      </c>
      <c r="AT37" s="143" t="str">
        <f ca="1">IF(AP37=0,"",OFFSET('TempO-2'!$B$1,$AS37-1,0))</f>
        <v/>
      </c>
      <c r="AU37" s="22"/>
      <c r="AW37" s="39">
        <v>29</v>
      </c>
      <c r="AX37" s="16"/>
      <c r="AY37" s="51">
        <f t="shared" ca="1" si="2"/>
        <v>0</v>
      </c>
      <c r="AZ37" s="51">
        <f t="shared" ca="1" si="2"/>
        <v>0</v>
      </c>
      <c r="BA37" s="51">
        <f t="shared" ca="1" si="2"/>
        <v>0</v>
      </c>
      <c r="BC37" s="1">
        <f t="shared" ca="1" si="23"/>
        <v>0</v>
      </c>
      <c r="BD37" s="1">
        <f t="shared" ca="1" si="24"/>
        <v>0</v>
      </c>
      <c r="BE37" s="1">
        <f t="shared" ca="1" si="25"/>
        <v>0</v>
      </c>
      <c r="BF37" s="1">
        <f t="shared" ca="1" si="26"/>
        <v>0</v>
      </c>
      <c r="BG37" s="1">
        <f t="shared" ca="1" si="27"/>
        <v>0</v>
      </c>
      <c r="BH37" s="1">
        <f t="shared" ca="1" si="28"/>
        <v>0</v>
      </c>
      <c r="BI37" s="1">
        <f t="shared" ca="1" si="29"/>
        <v>0</v>
      </c>
      <c r="BL37" s="97">
        <f t="shared" ca="1" si="30"/>
        <v>0</v>
      </c>
      <c r="BM37" s="97">
        <f t="shared" ca="1" si="30"/>
        <v>0</v>
      </c>
      <c r="BN37" s="97">
        <f t="shared" ca="1" si="30"/>
        <v>0</v>
      </c>
      <c r="BO37" s="97">
        <f t="shared" ca="1" si="30"/>
        <v>0</v>
      </c>
      <c r="BP37" s="97">
        <f t="shared" ca="1" si="30"/>
        <v>0</v>
      </c>
      <c r="BQ37" s="97">
        <f t="shared" ca="1" si="30"/>
        <v>0</v>
      </c>
      <c r="BR37" s="97">
        <f t="shared" ca="1" si="30"/>
        <v>0</v>
      </c>
    </row>
    <row r="38" spans="2:70" x14ac:dyDescent="0.2">
      <c r="B38" s="126">
        <f t="shared" ca="1" si="0"/>
        <v>1</v>
      </c>
      <c r="C38" s="126" t="str">
        <f t="shared" ca="1" si="11"/>
        <v/>
      </c>
      <c r="D38" s="126" t="str">
        <f t="shared" ca="1" si="12"/>
        <v/>
      </c>
      <c r="E38" s="126" t="str">
        <f t="shared" ca="1" si="13"/>
        <v/>
      </c>
      <c r="F38" s="127" t="str">
        <f ca="1">OFFSET(prihlasky!$H$1,AW38,0)</f>
        <v/>
      </c>
      <c r="G38" s="127" t="str">
        <f ca="1">IF(OFFSET(prihlasky!$B$1,AW38,0)="","",(OFFSET(prihlasky!$B$1,AW38,0)))</f>
        <v/>
      </c>
      <c r="H38" s="127">
        <f ca="1">OFFSET(prihlasky!$I$1,AW38,0)</f>
        <v>0</v>
      </c>
      <c r="I38" s="127">
        <f ca="1">OFFSET(prihlasky!$A$1,AW38,0)</f>
        <v>0</v>
      </c>
      <c r="J38" s="126">
        <f t="shared" ca="1" si="22"/>
        <v>0</v>
      </c>
      <c r="K38" s="14"/>
      <c r="L38" s="140">
        <f ca="1">OFFSET('Trail-1'!$J$1,$O38-1,0)</f>
        <v>0</v>
      </c>
      <c r="M38" s="165">
        <f ca="1">OFFSET('Trail-1'!$K$1,$O38-1,0)</f>
        <v>0</v>
      </c>
      <c r="N38" s="142">
        <f t="shared" ca="1" si="14"/>
        <v>0</v>
      </c>
      <c r="O38" s="76">
        <f>IF(L$7=0,1,MATCH($AW38,'Trail-1'!$CJ$1:$CJ$128,0))</f>
        <v>38</v>
      </c>
      <c r="P38" s="143" t="str">
        <f ca="1">IF(M38=0,"",OFFSET('Trail-1'!$B$1,$O38-1,0))</f>
        <v/>
      </c>
      <c r="Q38" s="140">
        <f ca="1">OFFSET('Trail-2'!$J$1,$T38-1,0)</f>
        <v>0</v>
      </c>
      <c r="R38" s="165">
        <f ca="1">OFFSET('Trail-2'!$K$1,$T38-1,0)</f>
        <v>0</v>
      </c>
      <c r="S38" s="142">
        <f t="shared" ca="1" si="15"/>
        <v>0</v>
      </c>
      <c r="T38" s="76">
        <f>IF(Q$7=0,1,MATCH($AW38,'Trail-2'!$CJ$1:$CJ$128,0))</f>
        <v>1</v>
      </c>
      <c r="U38" s="143" t="str">
        <f ca="1">IF(R38=0,"",OFFSET('Trail-2'!$B$1,$T38-1,0))</f>
        <v/>
      </c>
      <c r="V38" s="140">
        <f ca="1">OFFSET('Trail-3'!$J$1,$Y38-1,0)</f>
        <v>0</v>
      </c>
      <c r="W38" s="165">
        <f ca="1">OFFSET('Trail-3'!$K$1,$Y38-1,0)</f>
        <v>0</v>
      </c>
      <c r="X38" s="142">
        <f t="shared" ca="1" si="16"/>
        <v>0</v>
      </c>
      <c r="Y38" s="76">
        <f>IF(V$7=0,1,MATCH($AW38,'Trail-3'!$CJ$1:$CJ$128,0))</f>
        <v>1</v>
      </c>
      <c r="Z38" s="143" t="str">
        <f ca="1">IF(W38=0,"",OFFSET('Trail-3'!$B$1,$Y38-1,0))</f>
        <v/>
      </c>
      <c r="AA38" s="140">
        <f ca="1">OFFSET('Trail-4'!$J$1,$AD38-1,0)</f>
        <v>0</v>
      </c>
      <c r="AB38" s="165">
        <f ca="1">OFFSET('Trail-4'!$K$1,$AD38-1,0)</f>
        <v>0</v>
      </c>
      <c r="AC38" s="142">
        <f t="shared" ca="1" si="17"/>
        <v>0</v>
      </c>
      <c r="AD38" s="76">
        <f>IF(AA$7=0,1,MATCH($AW38,'Trail-4'!$CJ$1:$CJ$128,0))</f>
        <v>1</v>
      </c>
      <c r="AE38" s="143" t="str">
        <f ca="1">IF(AB38=0,"",OFFSET('Trail-4'!$B$1,$AD38-1,0))</f>
        <v/>
      </c>
      <c r="AF38" s="140">
        <f ca="1">OFFSET('Trail-5'!$J$1,$AI38-1,0)</f>
        <v>0</v>
      </c>
      <c r="AG38" s="165">
        <f ca="1">OFFSET('Trail-5'!$K$1,$AD38-1,0)</f>
        <v>0</v>
      </c>
      <c r="AH38" s="142">
        <f t="shared" ca="1" si="18"/>
        <v>0</v>
      </c>
      <c r="AI38" s="76">
        <f>IF(AF$7=0,1,MATCH($AW38,'Trail-5'!$CJ$1:$CJ$128,0))</f>
        <v>1</v>
      </c>
      <c r="AJ38" s="143" t="str">
        <f ca="1">IF(AG38=0,"",OFFSET('Trail-5'!$B$1,$AI38-1,0))</f>
        <v/>
      </c>
      <c r="AK38" s="166">
        <f ca="1">OFFSET('TempO-1'!$K$1,$AN38-1,0)</f>
        <v>0</v>
      </c>
      <c r="AL38" s="144"/>
      <c r="AM38" s="142">
        <f t="shared" ca="1" si="19"/>
        <v>0</v>
      </c>
      <c r="AN38" s="76">
        <f>IF(AK$7=0,1,MATCH($AW38,'TempO-1'!$CB$1:$CB$128,0))</f>
        <v>38</v>
      </c>
      <c r="AO38" s="143" t="str">
        <f ca="1">IF(AK38=0,"",OFFSET('TempO-1'!$B$1,$AN38-1,0))</f>
        <v/>
      </c>
      <c r="AP38" s="166">
        <f ca="1">OFFSET('TempO-2'!$K$1,$AS38-1,0)</f>
        <v>0</v>
      </c>
      <c r="AQ38" s="144"/>
      <c r="AR38" s="142">
        <f t="shared" ca="1" si="20"/>
        <v>0</v>
      </c>
      <c r="AS38" s="76">
        <f>IF(AP$7=0,1,MATCH($AW38,'TempO-2'!$CB$1:$CB$128,0))</f>
        <v>1</v>
      </c>
      <c r="AT38" s="143" t="str">
        <f ca="1">IF(AP38=0,"",OFFSET('TempO-2'!$B$1,$AS38-1,0))</f>
        <v/>
      </c>
      <c r="AU38" s="22"/>
      <c r="AW38" s="39">
        <v>30</v>
      </c>
      <c r="AX38" s="16"/>
      <c r="AY38" s="51">
        <f t="shared" ca="1" si="2"/>
        <v>0</v>
      </c>
      <c r="AZ38" s="51">
        <f t="shared" ca="1" si="2"/>
        <v>0</v>
      </c>
      <c r="BA38" s="51">
        <f t="shared" ca="1" si="2"/>
        <v>0</v>
      </c>
      <c r="BC38" s="1">
        <f t="shared" ca="1" si="23"/>
        <v>0</v>
      </c>
      <c r="BD38" s="1">
        <f t="shared" ca="1" si="24"/>
        <v>0</v>
      </c>
      <c r="BE38" s="1">
        <f t="shared" ca="1" si="25"/>
        <v>0</v>
      </c>
      <c r="BF38" s="1">
        <f t="shared" ca="1" si="26"/>
        <v>0</v>
      </c>
      <c r="BG38" s="1">
        <f t="shared" ca="1" si="27"/>
        <v>0</v>
      </c>
      <c r="BH38" s="1">
        <f t="shared" ca="1" si="28"/>
        <v>0</v>
      </c>
      <c r="BI38" s="1">
        <f t="shared" ca="1" si="29"/>
        <v>0</v>
      </c>
      <c r="BL38" s="97">
        <f t="shared" ca="1" si="30"/>
        <v>0</v>
      </c>
      <c r="BM38" s="97">
        <f t="shared" ca="1" si="30"/>
        <v>0</v>
      </c>
      <c r="BN38" s="97">
        <f t="shared" ca="1" si="30"/>
        <v>0</v>
      </c>
      <c r="BO38" s="97">
        <f t="shared" ca="1" si="30"/>
        <v>0</v>
      </c>
      <c r="BP38" s="97">
        <f t="shared" ca="1" si="30"/>
        <v>0</v>
      </c>
      <c r="BQ38" s="97">
        <f t="shared" ca="1" si="30"/>
        <v>0</v>
      </c>
      <c r="BR38" s="97">
        <f t="shared" ca="1" si="30"/>
        <v>0</v>
      </c>
    </row>
    <row r="39" spans="2:70" x14ac:dyDescent="0.2">
      <c r="B39" s="126">
        <f t="shared" ca="1" si="0"/>
        <v>1</v>
      </c>
      <c r="C39" s="126" t="str">
        <f t="shared" ca="1" si="11"/>
        <v/>
      </c>
      <c r="D39" s="126" t="str">
        <f t="shared" ca="1" si="12"/>
        <v/>
      </c>
      <c r="E39" s="126" t="str">
        <f t="shared" ca="1" si="13"/>
        <v/>
      </c>
      <c r="F39" s="127" t="str">
        <f ca="1">OFFSET(prihlasky!$H$1,AW39,0)</f>
        <v/>
      </c>
      <c r="G39" s="127" t="str">
        <f ca="1">IF(OFFSET(prihlasky!$B$1,AW39,0)="","",(OFFSET(prihlasky!$B$1,AW39,0)))</f>
        <v/>
      </c>
      <c r="H39" s="127">
        <f ca="1">OFFSET(prihlasky!$I$1,AW39,0)</f>
        <v>0</v>
      </c>
      <c r="I39" s="127">
        <f ca="1">OFFSET(prihlasky!$A$1,AW39,0)</f>
        <v>0</v>
      </c>
      <c r="J39" s="126">
        <f t="shared" ca="1" si="22"/>
        <v>0</v>
      </c>
      <c r="K39" s="14"/>
      <c r="L39" s="140">
        <f ca="1">OFFSET('Trail-1'!$J$1,$O39-1,0)</f>
        <v>0</v>
      </c>
      <c r="M39" s="165">
        <f ca="1">OFFSET('Trail-1'!$K$1,$O39-1,0)</f>
        <v>0</v>
      </c>
      <c r="N39" s="142">
        <f t="shared" ca="1" si="14"/>
        <v>0</v>
      </c>
      <c r="O39" s="76">
        <f>IF(L$7=0,1,MATCH($AW39,'Trail-1'!$CJ$1:$CJ$128,0))</f>
        <v>39</v>
      </c>
      <c r="P39" s="143" t="str">
        <f ca="1">IF(M39=0,"",OFFSET('Trail-1'!$B$1,$O39-1,0))</f>
        <v/>
      </c>
      <c r="Q39" s="140">
        <f ca="1">OFFSET('Trail-2'!$J$1,$T39-1,0)</f>
        <v>0</v>
      </c>
      <c r="R39" s="165">
        <f ca="1">OFFSET('Trail-2'!$K$1,$T39-1,0)</f>
        <v>0</v>
      </c>
      <c r="S39" s="142">
        <f t="shared" ca="1" si="15"/>
        <v>0</v>
      </c>
      <c r="T39" s="76">
        <f>IF(Q$7=0,1,MATCH($AW39,'Trail-2'!$CJ$1:$CJ$128,0))</f>
        <v>1</v>
      </c>
      <c r="U39" s="143" t="str">
        <f ca="1">IF(R39=0,"",OFFSET('Trail-2'!$B$1,$T39-1,0))</f>
        <v/>
      </c>
      <c r="V39" s="140">
        <f ca="1">OFFSET('Trail-3'!$J$1,$Y39-1,0)</f>
        <v>0</v>
      </c>
      <c r="W39" s="165">
        <f ca="1">OFFSET('Trail-3'!$K$1,$Y39-1,0)</f>
        <v>0</v>
      </c>
      <c r="X39" s="142">
        <f t="shared" ca="1" si="16"/>
        <v>0</v>
      </c>
      <c r="Y39" s="76">
        <f>IF(V$7=0,1,MATCH($AW39,'Trail-3'!$CJ$1:$CJ$128,0))</f>
        <v>1</v>
      </c>
      <c r="Z39" s="143" t="str">
        <f ca="1">IF(W39=0,"",OFFSET('Trail-3'!$B$1,$Y39-1,0))</f>
        <v/>
      </c>
      <c r="AA39" s="140">
        <f ca="1">OFFSET('Trail-4'!$J$1,$AD39-1,0)</f>
        <v>0</v>
      </c>
      <c r="AB39" s="165">
        <f ca="1">OFFSET('Trail-4'!$K$1,$AD39-1,0)</f>
        <v>0</v>
      </c>
      <c r="AC39" s="142">
        <f t="shared" ca="1" si="17"/>
        <v>0</v>
      </c>
      <c r="AD39" s="76">
        <f>IF(AA$7=0,1,MATCH($AW39,'Trail-4'!$CJ$1:$CJ$128,0))</f>
        <v>1</v>
      </c>
      <c r="AE39" s="143" t="str">
        <f ca="1">IF(AB39=0,"",OFFSET('Trail-4'!$B$1,$AD39-1,0))</f>
        <v/>
      </c>
      <c r="AF39" s="140">
        <f ca="1">OFFSET('Trail-5'!$J$1,$AI39-1,0)</f>
        <v>0</v>
      </c>
      <c r="AG39" s="165">
        <f ca="1">OFFSET('Trail-5'!$K$1,$AD39-1,0)</f>
        <v>0</v>
      </c>
      <c r="AH39" s="142">
        <f t="shared" ca="1" si="18"/>
        <v>0</v>
      </c>
      <c r="AI39" s="76">
        <f>IF(AF$7=0,1,MATCH($AW39,'Trail-5'!$CJ$1:$CJ$128,0))</f>
        <v>1</v>
      </c>
      <c r="AJ39" s="143" t="str">
        <f ca="1">IF(AG39=0,"",OFFSET('Trail-5'!$B$1,$AI39-1,0))</f>
        <v/>
      </c>
      <c r="AK39" s="166">
        <f ca="1">OFFSET('TempO-1'!$K$1,$AN39-1,0)</f>
        <v>0</v>
      </c>
      <c r="AL39" s="144"/>
      <c r="AM39" s="142">
        <f t="shared" ca="1" si="19"/>
        <v>0</v>
      </c>
      <c r="AN39" s="76">
        <f>IF(AK$7=0,1,MATCH($AW39,'TempO-1'!$CB$1:$CB$128,0))</f>
        <v>39</v>
      </c>
      <c r="AO39" s="143" t="str">
        <f ca="1">IF(AK39=0,"",OFFSET('TempO-1'!$B$1,$AN39-1,0))</f>
        <v/>
      </c>
      <c r="AP39" s="166">
        <f ca="1">OFFSET('TempO-2'!$K$1,$AS39-1,0)</f>
        <v>0</v>
      </c>
      <c r="AQ39" s="144"/>
      <c r="AR39" s="142">
        <f t="shared" ca="1" si="20"/>
        <v>0</v>
      </c>
      <c r="AS39" s="76">
        <f>IF(AP$7=0,1,MATCH($AW39,'TempO-2'!$CB$1:$CB$128,0))</f>
        <v>1</v>
      </c>
      <c r="AT39" s="143" t="str">
        <f ca="1">IF(AP39=0,"",OFFSET('TempO-2'!$B$1,$AS39-1,0))</f>
        <v/>
      </c>
      <c r="AU39" s="22"/>
      <c r="AW39" s="39">
        <v>31</v>
      </c>
      <c r="AX39" s="16"/>
      <c r="AY39" s="51">
        <f t="shared" ca="1" si="2"/>
        <v>0</v>
      </c>
      <c r="AZ39" s="51">
        <f t="shared" ca="1" si="2"/>
        <v>0</v>
      </c>
      <c r="BA39" s="51">
        <f t="shared" ca="1" si="2"/>
        <v>0</v>
      </c>
      <c r="BC39" s="1">
        <f t="shared" ca="1" si="23"/>
        <v>0</v>
      </c>
      <c r="BD39" s="1">
        <f t="shared" ca="1" si="24"/>
        <v>0</v>
      </c>
      <c r="BE39" s="1">
        <f t="shared" ca="1" si="25"/>
        <v>0</v>
      </c>
      <c r="BF39" s="1">
        <f t="shared" ca="1" si="26"/>
        <v>0</v>
      </c>
      <c r="BG39" s="1">
        <f t="shared" ca="1" si="27"/>
        <v>0</v>
      </c>
      <c r="BH39" s="1">
        <f t="shared" ca="1" si="28"/>
        <v>0</v>
      </c>
      <c r="BI39" s="1">
        <f t="shared" ca="1" si="29"/>
        <v>0</v>
      </c>
      <c r="BL39" s="97">
        <f t="shared" ref="BL39:BR46" ca="1" si="31">LARGE($BC39:$BI39,BL$7)</f>
        <v>0</v>
      </c>
      <c r="BM39" s="97">
        <f t="shared" ca="1" si="31"/>
        <v>0</v>
      </c>
      <c r="BN39" s="97">
        <f t="shared" ca="1" si="31"/>
        <v>0</v>
      </c>
      <c r="BO39" s="97">
        <f t="shared" ca="1" si="31"/>
        <v>0</v>
      </c>
      <c r="BP39" s="97">
        <f t="shared" ca="1" si="31"/>
        <v>0</v>
      </c>
      <c r="BQ39" s="97">
        <f t="shared" ca="1" si="31"/>
        <v>0</v>
      </c>
      <c r="BR39" s="97">
        <f t="shared" ca="1" si="31"/>
        <v>0</v>
      </c>
    </row>
    <row r="40" spans="2:70" x14ac:dyDescent="0.2">
      <c r="B40" s="126">
        <f t="shared" ca="1" si="0"/>
        <v>1</v>
      </c>
      <c r="C40" s="126" t="str">
        <f t="shared" ca="1" si="11"/>
        <v/>
      </c>
      <c r="D40" s="126" t="str">
        <f t="shared" ca="1" si="12"/>
        <v/>
      </c>
      <c r="E40" s="126" t="str">
        <f t="shared" ca="1" si="13"/>
        <v/>
      </c>
      <c r="F40" s="127" t="str">
        <f ca="1">OFFSET(prihlasky!$H$1,AW40,0)</f>
        <v/>
      </c>
      <c r="G40" s="127" t="str">
        <f ca="1">IF(OFFSET(prihlasky!$B$1,AW40,0)="","",(OFFSET(prihlasky!$B$1,AW40,0)))</f>
        <v/>
      </c>
      <c r="H40" s="127">
        <f ca="1">OFFSET(prihlasky!$I$1,AW40,0)</f>
        <v>0</v>
      </c>
      <c r="I40" s="127">
        <f ca="1">OFFSET(prihlasky!$A$1,AW40,0)</f>
        <v>0</v>
      </c>
      <c r="J40" s="126">
        <f t="shared" ca="1" si="22"/>
        <v>0</v>
      </c>
      <c r="K40" s="14"/>
      <c r="L40" s="140">
        <f ca="1">OFFSET('Trail-1'!$J$1,$O40-1,0)</f>
        <v>0</v>
      </c>
      <c r="M40" s="165">
        <f ca="1">OFFSET('Trail-1'!$K$1,$O40-1,0)</f>
        <v>0</v>
      </c>
      <c r="N40" s="142">
        <f t="shared" ca="1" si="14"/>
        <v>0</v>
      </c>
      <c r="O40" s="76">
        <f>IF(L$7=0,1,MATCH($AW40,'Trail-1'!$CJ$1:$CJ$128,0))</f>
        <v>40</v>
      </c>
      <c r="P40" s="143" t="str">
        <f ca="1">IF(M40=0,"",OFFSET('Trail-1'!$B$1,$O40-1,0))</f>
        <v/>
      </c>
      <c r="Q40" s="140">
        <f ca="1">OFFSET('Trail-2'!$J$1,$T40-1,0)</f>
        <v>0</v>
      </c>
      <c r="R40" s="165">
        <f ca="1">OFFSET('Trail-2'!$K$1,$T40-1,0)</f>
        <v>0</v>
      </c>
      <c r="S40" s="142">
        <f t="shared" ca="1" si="15"/>
        <v>0</v>
      </c>
      <c r="T40" s="76">
        <f>IF(Q$7=0,1,MATCH($AW40,'Trail-2'!$CJ$1:$CJ$128,0))</f>
        <v>1</v>
      </c>
      <c r="U40" s="143" t="str">
        <f ca="1">IF(R40=0,"",OFFSET('Trail-2'!$B$1,$T40-1,0))</f>
        <v/>
      </c>
      <c r="V40" s="140">
        <f ca="1">OFFSET('Trail-3'!$J$1,$Y40-1,0)</f>
        <v>0</v>
      </c>
      <c r="W40" s="165">
        <f ca="1">OFFSET('Trail-3'!$K$1,$Y40-1,0)</f>
        <v>0</v>
      </c>
      <c r="X40" s="142">
        <f t="shared" ca="1" si="16"/>
        <v>0</v>
      </c>
      <c r="Y40" s="76">
        <f>IF(V$7=0,1,MATCH($AW40,'Trail-3'!$CJ$1:$CJ$128,0))</f>
        <v>1</v>
      </c>
      <c r="Z40" s="143" t="str">
        <f ca="1">IF(W40=0,"",OFFSET('Trail-3'!$B$1,$Y40-1,0))</f>
        <v/>
      </c>
      <c r="AA40" s="140">
        <f ca="1">OFFSET('Trail-4'!$J$1,$AD40-1,0)</f>
        <v>0</v>
      </c>
      <c r="AB40" s="165">
        <f ca="1">OFFSET('Trail-4'!$K$1,$AD40-1,0)</f>
        <v>0</v>
      </c>
      <c r="AC40" s="142">
        <f t="shared" ca="1" si="17"/>
        <v>0</v>
      </c>
      <c r="AD40" s="76">
        <f>IF(AA$7=0,1,MATCH($AW40,'Trail-4'!$CJ$1:$CJ$128,0))</f>
        <v>1</v>
      </c>
      <c r="AE40" s="143" t="str">
        <f ca="1">IF(AB40=0,"",OFFSET('Trail-4'!$B$1,$AD40-1,0))</f>
        <v/>
      </c>
      <c r="AF40" s="140">
        <f ca="1">OFFSET('Trail-5'!$J$1,$AI40-1,0)</f>
        <v>0</v>
      </c>
      <c r="AG40" s="165">
        <f ca="1">OFFSET('Trail-5'!$K$1,$AD40-1,0)</f>
        <v>0</v>
      </c>
      <c r="AH40" s="142">
        <f t="shared" ca="1" si="18"/>
        <v>0</v>
      </c>
      <c r="AI40" s="76">
        <f>IF(AF$7=0,1,MATCH($AW40,'Trail-5'!$CJ$1:$CJ$128,0))</f>
        <v>1</v>
      </c>
      <c r="AJ40" s="143" t="str">
        <f ca="1">IF(AG40=0,"",OFFSET('Trail-5'!$B$1,$AI40-1,0))</f>
        <v/>
      </c>
      <c r="AK40" s="166">
        <f ca="1">OFFSET('TempO-1'!$K$1,$AN40-1,0)</f>
        <v>0</v>
      </c>
      <c r="AL40" s="144"/>
      <c r="AM40" s="142">
        <f t="shared" ca="1" si="19"/>
        <v>0</v>
      </c>
      <c r="AN40" s="76">
        <f>IF(AK$7=0,1,MATCH($AW40,'TempO-1'!$CB$1:$CB$128,0))</f>
        <v>40</v>
      </c>
      <c r="AO40" s="143" t="str">
        <f ca="1">IF(AK40=0,"",OFFSET('TempO-1'!$B$1,$AN40-1,0))</f>
        <v/>
      </c>
      <c r="AP40" s="166">
        <f ca="1">OFFSET('TempO-2'!$K$1,$AS40-1,0)</f>
        <v>0</v>
      </c>
      <c r="AQ40" s="144"/>
      <c r="AR40" s="142">
        <f t="shared" ca="1" si="20"/>
        <v>0</v>
      </c>
      <c r="AS40" s="76">
        <f>IF(AP$7=0,1,MATCH($AW40,'TempO-2'!$CB$1:$CB$128,0))</f>
        <v>1</v>
      </c>
      <c r="AT40" s="143" t="str">
        <f ca="1">IF(AP40=0,"",OFFSET('TempO-2'!$B$1,$AS40-1,0))</f>
        <v/>
      </c>
      <c r="AU40" s="22"/>
      <c r="AW40" s="39">
        <v>32</v>
      </c>
      <c r="AX40" s="16"/>
      <c r="AY40" s="51">
        <f t="shared" ca="1" si="2"/>
        <v>0</v>
      </c>
      <c r="AZ40" s="51">
        <f t="shared" ca="1" si="2"/>
        <v>0</v>
      </c>
      <c r="BA40" s="51">
        <f t="shared" ca="1" si="2"/>
        <v>0</v>
      </c>
      <c r="BC40" s="1">
        <f t="shared" ca="1" si="23"/>
        <v>0</v>
      </c>
      <c r="BD40" s="1">
        <f t="shared" ca="1" si="24"/>
        <v>0</v>
      </c>
      <c r="BE40" s="1">
        <f t="shared" ca="1" si="25"/>
        <v>0</v>
      </c>
      <c r="BF40" s="1">
        <f t="shared" ca="1" si="26"/>
        <v>0</v>
      </c>
      <c r="BG40" s="1">
        <f t="shared" ca="1" si="27"/>
        <v>0</v>
      </c>
      <c r="BH40" s="1">
        <f t="shared" ca="1" si="28"/>
        <v>0</v>
      </c>
      <c r="BI40" s="1">
        <f t="shared" ca="1" si="29"/>
        <v>0</v>
      </c>
      <c r="BL40" s="97">
        <f t="shared" ca="1" si="31"/>
        <v>0</v>
      </c>
      <c r="BM40" s="97">
        <f t="shared" ca="1" si="31"/>
        <v>0</v>
      </c>
      <c r="BN40" s="97">
        <f t="shared" ca="1" si="31"/>
        <v>0</v>
      </c>
      <c r="BO40" s="97">
        <f t="shared" ca="1" si="31"/>
        <v>0</v>
      </c>
      <c r="BP40" s="97">
        <f t="shared" ca="1" si="31"/>
        <v>0</v>
      </c>
      <c r="BQ40" s="97">
        <f t="shared" ca="1" si="31"/>
        <v>0</v>
      </c>
      <c r="BR40" s="97">
        <f t="shared" ca="1" si="31"/>
        <v>0</v>
      </c>
    </row>
    <row r="41" spans="2:70" x14ac:dyDescent="0.2">
      <c r="B41" s="126">
        <f t="shared" ca="1" si="0"/>
        <v>1</v>
      </c>
      <c r="C41" s="126" t="str">
        <f t="shared" ca="1" si="11"/>
        <v/>
      </c>
      <c r="D41" s="126" t="str">
        <f t="shared" ca="1" si="12"/>
        <v/>
      </c>
      <c r="E41" s="126" t="str">
        <f t="shared" ca="1" si="13"/>
        <v/>
      </c>
      <c r="F41" s="127" t="str">
        <f ca="1">OFFSET(prihlasky!$H$1,AW41,0)</f>
        <v/>
      </c>
      <c r="G41" s="127" t="str">
        <f ca="1">IF(OFFSET(prihlasky!$B$1,AW41,0)="","",(OFFSET(prihlasky!$B$1,AW41,0)))</f>
        <v/>
      </c>
      <c r="H41" s="127">
        <f ca="1">OFFSET(prihlasky!$I$1,AW41,0)</f>
        <v>0</v>
      </c>
      <c r="I41" s="127">
        <f ca="1">OFFSET(prihlasky!$A$1,AW41,0)</f>
        <v>0</v>
      </c>
      <c r="J41" s="126">
        <f t="shared" ca="1" si="22"/>
        <v>0</v>
      </c>
      <c r="K41" s="14"/>
      <c r="L41" s="140">
        <f ca="1">OFFSET('Trail-1'!$J$1,$O41-1,0)</f>
        <v>0</v>
      </c>
      <c r="M41" s="165">
        <f ca="1">OFFSET('Trail-1'!$K$1,$O41-1,0)</f>
        <v>0</v>
      </c>
      <c r="N41" s="142">
        <f t="shared" ca="1" si="14"/>
        <v>0</v>
      </c>
      <c r="O41" s="76">
        <f>IF(L$7=0,1,MATCH($AW41,'Trail-1'!$CJ$1:$CJ$128,0))</f>
        <v>41</v>
      </c>
      <c r="P41" s="143" t="str">
        <f ca="1">IF(M41=0,"",OFFSET('Trail-1'!$B$1,$O41-1,0))</f>
        <v/>
      </c>
      <c r="Q41" s="140">
        <f ca="1">OFFSET('Trail-2'!$J$1,$T41-1,0)</f>
        <v>0</v>
      </c>
      <c r="R41" s="165">
        <f ca="1">OFFSET('Trail-2'!$K$1,$T41-1,0)</f>
        <v>0</v>
      </c>
      <c r="S41" s="142">
        <f t="shared" ca="1" si="15"/>
        <v>0</v>
      </c>
      <c r="T41" s="76">
        <f>IF(Q$7=0,1,MATCH($AW41,'Trail-2'!$CJ$1:$CJ$128,0))</f>
        <v>1</v>
      </c>
      <c r="U41" s="143" t="str">
        <f ca="1">IF(R41=0,"",OFFSET('Trail-2'!$B$1,$T41-1,0))</f>
        <v/>
      </c>
      <c r="V41" s="140">
        <f ca="1">OFFSET('Trail-3'!$J$1,$Y41-1,0)</f>
        <v>0</v>
      </c>
      <c r="W41" s="165">
        <f ca="1">OFFSET('Trail-3'!$K$1,$Y41-1,0)</f>
        <v>0</v>
      </c>
      <c r="X41" s="142">
        <f t="shared" ca="1" si="16"/>
        <v>0</v>
      </c>
      <c r="Y41" s="76">
        <f>IF(V$7=0,1,MATCH($AW41,'Trail-3'!$CJ$1:$CJ$128,0))</f>
        <v>1</v>
      </c>
      <c r="Z41" s="143" t="str">
        <f ca="1">IF(W41=0,"",OFFSET('Trail-3'!$B$1,$Y41-1,0))</f>
        <v/>
      </c>
      <c r="AA41" s="140">
        <f ca="1">OFFSET('Trail-4'!$J$1,$AD41-1,0)</f>
        <v>0</v>
      </c>
      <c r="AB41" s="165">
        <f ca="1">OFFSET('Trail-4'!$K$1,$AD41-1,0)</f>
        <v>0</v>
      </c>
      <c r="AC41" s="142">
        <f t="shared" ca="1" si="17"/>
        <v>0</v>
      </c>
      <c r="AD41" s="76">
        <f>IF(AA$7=0,1,MATCH($AW41,'Trail-4'!$CJ$1:$CJ$128,0))</f>
        <v>1</v>
      </c>
      <c r="AE41" s="143" t="str">
        <f ca="1">IF(AB41=0,"",OFFSET('Trail-4'!$B$1,$AD41-1,0))</f>
        <v/>
      </c>
      <c r="AF41" s="140">
        <f ca="1">OFFSET('Trail-5'!$J$1,$AI41-1,0)</f>
        <v>0</v>
      </c>
      <c r="AG41" s="165">
        <f ca="1">OFFSET('Trail-5'!$K$1,$AD41-1,0)</f>
        <v>0</v>
      </c>
      <c r="AH41" s="142">
        <f t="shared" ca="1" si="18"/>
        <v>0</v>
      </c>
      <c r="AI41" s="76">
        <f>IF(AF$7=0,1,MATCH($AW41,'Trail-5'!$CJ$1:$CJ$128,0))</f>
        <v>1</v>
      </c>
      <c r="AJ41" s="143" t="str">
        <f ca="1">IF(AG41=0,"",OFFSET('Trail-5'!$B$1,$AI41-1,0))</f>
        <v/>
      </c>
      <c r="AK41" s="166">
        <f ca="1">OFFSET('TempO-1'!$K$1,$AN41-1,0)</f>
        <v>0</v>
      </c>
      <c r="AL41" s="144"/>
      <c r="AM41" s="142">
        <f t="shared" ca="1" si="19"/>
        <v>0</v>
      </c>
      <c r="AN41" s="76">
        <f>IF(AK$7=0,1,MATCH($AW41,'TempO-1'!$CB$1:$CB$128,0))</f>
        <v>41</v>
      </c>
      <c r="AO41" s="143" t="str">
        <f ca="1">IF(AK41=0,"",OFFSET('TempO-1'!$B$1,$AN41-1,0))</f>
        <v/>
      </c>
      <c r="AP41" s="166">
        <f ca="1">OFFSET('TempO-2'!$K$1,$AS41-1,0)</f>
        <v>0</v>
      </c>
      <c r="AQ41" s="144"/>
      <c r="AR41" s="142">
        <f t="shared" ca="1" si="20"/>
        <v>0</v>
      </c>
      <c r="AS41" s="76">
        <f>IF(AP$7=0,1,MATCH($AW41,'TempO-2'!$CB$1:$CB$128,0))</f>
        <v>1</v>
      </c>
      <c r="AT41" s="143" t="str">
        <f ca="1">IF(AP41=0,"",OFFSET('TempO-2'!$B$1,$AS41-1,0))</f>
        <v/>
      </c>
      <c r="AU41" s="22"/>
      <c r="AW41" s="39">
        <v>33</v>
      </c>
      <c r="AX41" s="16"/>
      <c r="AY41" s="51">
        <f t="shared" ca="1" si="2"/>
        <v>0</v>
      </c>
      <c r="AZ41" s="51">
        <f t="shared" ca="1" si="2"/>
        <v>0</v>
      </c>
      <c r="BA41" s="51">
        <f t="shared" ca="1" si="2"/>
        <v>0</v>
      </c>
      <c r="BC41" s="1">
        <f t="shared" ca="1" si="23"/>
        <v>0</v>
      </c>
      <c r="BD41" s="1">
        <f t="shared" ca="1" si="24"/>
        <v>0</v>
      </c>
      <c r="BE41" s="1">
        <f t="shared" ca="1" si="25"/>
        <v>0</v>
      </c>
      <c r="BF41" s="1">
        <f t="shared" ca="1" si="26"/>
        <v>0</v>
      </c>
      <c r="BG41" s="1">
        <f t="shared" ca="1" si="27"/>
        <v>0</v>
      </c>
      <c r="BH41" s="1">
        <f t="shared" ca="1" si="28"/>
        <v>0</v>
      </c>
      <c r="BI41" s="1">
        <f t="shared" ca="1" si="29"/>
        <v>0</v>
      </c>
      <c r="BL41" s="97">
        <f t="shared" ca="1" si="31"/>
        <v>0</v>
      </c>
      <c r="BM41" s="97">
        <f t="shared" ca="1" si="31"/>
        <v>0</v>
      </c>
      <c r="BN41" s="97">
        <f t="shared" ca="1" si="31"/>
        <v>0</v>
      </c>
      <c r="BO41" s="97">
        <f t="shared" ca="1" si="31"/>
        <v>0</v>
      </c>
      <c r="BP41" s="97">
        <f t="shared" ca="1" si="31"/>
        <v>0</v>
      </c>
      <c r="BQ41" s="97">
        <f t="shared" ca="1" si="31"/>
        <v>0</v>
      </c>
      <c r="BR41" s="97">
        <f t="shared" ca="1" si="31"/>
        <v>0</v>
      </c>
    </row>
    <row r="42" spans="2:70" x14ac:dyDescent="0.2">
      <c r="B42" s="126">
        <f t="shared" ca="1" si="0"/>
        <v>1</v>
      </c>
      <c r="C42" s="126" t="str">
        <f t="shared" ca="1" si="11"/>
        <v/>
      </c>
      <c r="D42" s="126" t="str">
        <f t="shared" ca="1" si="12"/>
        <v/>
      </c>
      <c r="E42" s="126" t="str">
        <f t="shared" ca="1" si="13"/>
        <v/>
      </c>
      <c r="F42" s="127" t="str">
        <f ca="1">OFFSET(prihlasky!$H$1,AW42,0)</f>
        <v/>
      </c>
      <c r="G42" s="127" t="str">
        <f ca="1">IF(OFFSET(prihlasky!$B$1,AW42,0)="","",(OFFSET(prihlasky!$B$1,AW42,0)))</f>
        <v/>
      </c>
      <c r="H42" s="127">
        <f ca="1">OFFSET(prihlasky!$I$1,AW42,0)</f>
        <v>0</v>
      </c>
      <c r="I42" s="127">
        <f ca="1">OFFSET(prihlasky!$A$1,AW42,0)</f>
        <v>0</v>
      </c>
      <c r="J42" s="126">
        <f t="shared" ca="1" si="22"/>
        <v>0</v>
      </c>
      <c r="K42" s="14"/>
      <c r="L42" s="140">
        <f ca="1">OFFSET('Trail-1'!$J$1,$O42-1,0)</f>
        <v>0</v>
      </c>
      <c r="M42" s="165">
        <f ca="1">OFFSET('Trail-1'!$K$1,$O42-1,0)</f>
        <v>0</v>
      </c>
      <c r="N42" s="142">
        <f t="shared" ca="1" si="14"/>
        <v>0</v>
      </c>
      <c r="O42" s="76">
        <f>IF(L$7=0,1,MATCH($AW42,'Trail-1'!$CJ$1:$CJ$128,0))</f>
        <v>42</v>
      </c>
      <c r="P42" s="143" t="str">
        <f ca="1">IF(M42=0,"",OFFSET('Trail-1'!$B$1,$O42-1,0))</f>
        <v/>
      </c>
      <c r="Q42" s="140">
        <f ca="1">OFFSET('Trail-2'!$J$1,$T42-1,0)</f>
        <v>0</v>
      </c>
      <c r="R42" s="165">
        <f ca="1">OFFSET('Trail-2'!$K$1,$T42-1,0)</f>
        <v>0</v>
      </c>
      <c r="S42" s="142">
        <f t="shared" ca="1" si="15"/>
        <v>0</v>
      </c>
      <c r="T42" s="76">
        <f>IF(Q$7=0,1,MATCH($AW42,'Trail-2'!$CJ$1:$CJ$128,0))</f>
        <v>1</v>
      </c>
      <c r="U42" s="143" t="str">
        <f ca="1">IF(R42=0,"",OFFSET('Trail-2'!$B$1,$T42-1,0))</f>
        <v/>
      </c>
      <c r="V42" s="140">
        <f ca="1">OFFSET('Trail-3'!$J$1,$Y42-1,0)</f>
        <v>0</v>
      </c>
      <c r="W42" s="165">
        <f ca="1">OFFSET('Trail-3'!$K$1,$Y42-1,0)</f>
        <v>0</v>
      </c>
      <c r="X42" s="142">
        <f t="shared" ca="1" si="16"/>
        <v>0</v>
      </c>
      <c r="Y42" s="76">
        <f>IF(V$7=0,1,MATCH($AW42,'Trail-3'!$CJ$1:$CJ$128,0))</f>
        <v>1</v>
      </c>
      <c r="Z42" s="143" t="str">
        <f ca="1">IF(W42=0,"",OFFSET('Trail-3'!$B$1,$Y42-1,0))</f>
        <v/>
      </c>
      <c r="AA42" s="140">
        <f ca="1">OFFSET('Trail-4'!$J$1,$AD42-1,0)</f>
        <v>0</v>
      </c>
      <c r="AB42" s="165">
        <f ca="1">OFFSET('Trail-4'!$K$1,$AD42-1,0)</f>
        <v>0</v>
      </c>
      <c r="AC42" s="142">
        <f t="shared" ca="1" si="17"/>
        <v>0</v>
      </c>
      <c r="AD42" s="76">
        <f>IF(AA$7=0,1,MATCH($AW42,'Trail-4'!$CJ$1:$CJ$128,0))</f>
        <v>1</v>
      </c>
      <c r="AE42" s="143" t="str">
        <f ca="1">IF(AB42=0,"",OFFSET('Trail-4'!$B$1,$AD42-1,0))</f>
        <v/>
      </c>
      <c r="AF42" s="140">
        <f ca="1">OFFSET('Trail-5'!$J$1,$AI42-1,0)</f>
        <v>0</v>
      </c>
      <c r="AG42" s="165">
        <f ca="1">OFFSET('Trail-5'!$K$1,$AD42-1,0)</f>
        <v>0</v>
      </c>
      <c r="AH42" s="142">
        <f t="shared" ca="1" si="18"/>
        <v>0</v>
      </c>
      <c r="AI42" s="76">
        <f>IF(AF$7=0,1,MATCH($AW42,'Trail-5'!$CJ$1:$CJ$128,0))</f>
        <v>1</v>
      </c>
      <c r="AJ42" s="143" t="str">
        <f ca="1">IF(AG42=0,"",OFFSET('Trail-5'!$B$1,$AI42-1,0))</f>
        <v/>
      </c>
      <c r="AK42" s="166">
        <f ca="1">OFFSET('TempO-1'!$K$1,$AN42-1,0)</f>
        <v>0</v>
      </c>
      <c r="AL42" s="144"/>
      <c r="AM42" s="142">
        <f t="shared" ca="1" si="19"/>
        <v>0</v>
      </c>
      <c r="AN42" s="76">
        <f>IF(AK$7=0,1,MATCH($AW42,'TempO-1'!$CB$1:$CB$128,0))</f>
        <v>42</v>
      </c>
      <c r="AO42" s="143" t="str">
        <f ca="1">IF(AK42=0,"",OFFSET('TempO-1'!$B$1,$AN42-1,0))</f>
        <v/>
      </c>
      <c r="AP42" s="166">
        <f ca="1">OFFSET('TempO-2'!$K$1,$AS42-1,0)</f>
        <v>0</v>
      </c>
      <c r="AQ42" s="144"/>
      <c r="AR42" s="142">
        <f t="shared" ca="1" si="20"/>
        <v>0</v>
      </c>
      <c r="AS42" s="76">
        <f>IF(AP$7=0,1,MATCH($AW42,'TempO-2'!$CB$1:$CB$128,0))</f>
        <v>1</v>
      </c>
      <c r="AT42" s="143" t="str">
        <f ca="1">IF(AP42=0,"",OFFSET('TempO-2'!$B$1,$AS42-1,0))</f>
        <v/>
      </c>
      <c r="AU42" s="22"/>
      <c r="AW42" s="39">
        <v>34</v>
      </c>
      <c r="AX42" s="16"/>
      <c r="AY42" s="51">
        <f t="shared" ca="1" si="2"/>
        <v>0</v>
      </c>
      <c r="AZ42" s="51">
        <f t="shared" ca="1" si="2"/>
        <v>0</v>
      </c>
      <c r="BA42" s="51">
        <f t="shared" ca="1" si="2"/>
        <v>0</v>
      </c>
      <c r="BC42" s="1">
        <f t="shared" ca="1" si="23"/>
        <v>0</v>
      </c>
      <c r="BD42" s="1">
        <f t="shared" ca="1" si="24"/>
        <v>0</v>
      </c>
      <c r="BE42" s="1">
        <f t="shared" ca="1" si="25"/>
        <v>0</v>
      </c>
      <c r="BF42" s="1">
        <f t="shared" ca="1" si="26"/>
        <v>0</v>
      </c>
      <c r="BG42" s="1">
        <f t="shared" ca="1" si="27"/>
        <v>0</v>
      </c>
      <c r="BH42" s="1">
        <f t="shared" ca="1" si="28"/>
        <v>0</v>
      </c>
      <c r="BI42" s="1">
        <f t="shared" ca="1" si="29"/>
        <v>0</v>
      </c>
      <c r="BL42" s="97">
        <f t="shared" ca="1" si="31"/>
        <v>0</v>
      </c>
      <c r="BM42" s="97">
        <f t="shared" ca="1" si="31"/>
        <v>0</v>
      </c>
      <c r="BN42" s="97">
        <f t="shared" ca="1" si="31"/>
        <v>0</v>
      </c>
      <c r="BO42" s="97">
        <f t="shared" ca="1" si="31"/>
        <v>0</v>
      </c>
      <c r="BP42" s="97">
        <f t="shared" ca="1" si="31"/>
        <v>0</v>
      </c>
      <c r="BQ42" s="97">
        <f t="shared" ca="1" si="31"/>
        <v>0</v>
      </c>
      <c r="BR42" s="97">
        <f t="shared" ca="1" si="31"/>
        <v>0</v>
      </c>
    </row>
    <row r="43" spans="2:70" x14ac:dyDescent="0.2">
      <c r="B43" s="126">
        <f t="shared" ca="1" si="0"/>
        <v>1</v>
      </c>
      <c r="C43" s="126" t="str">
        <f t="shared" ca="1" si="11"/>
        <v/>
      </c>
      <c r="D43" s="126" t="str">
        <f t="shared" ca="1" si="12"/>
        <v/>
      </c>
      <c r="E43" s="126" t="str">
        <f t="shared" ca="1" si="13"/>
        <v/>
      </c>
      <c r="F43" s="127" t="str">
        <f ca="1">OFFSET(prihlasky!$H$1,AW43,0)</f>
        <v/>
      </c>
      <c r="G43" s="127" t="str">
        <f ca="1">IF(OFFSET(prihlasky!$B$1,AW43,0)="","",(OFFSET(prihlasky!$B$1,AW43,0)))</f>
        <v/>
      </c>
      <c r="H43" s="127">
        <f ca="1">OFFSET(prihlasky!$I$1,AW43,0)</f>
        <v>0</v>
      </c>
      <c r="I43" s="127">
        <f ca="1">OFFSET(prihlasky!$A$1,AW43,0)</f>
        <v>0</v>
      </c>
      <c r="J43" s="126">
        <f t="shared" ca="1" si="22"/>
        <v>0</v>
      </c>
      <c r="K43" s="14"/>
      <c r="L43" s="140">
        <f ca="1">OFFSET('Trail-1'!$J$1,$O43-1,0)</f>
        <v>0</v>
      </c>
      <c r="M43" s="165">
        <f ca="1">OFFSET('Trail-1'!$K$1,$O43-1,0)</f>
        <v>0</v>
      </c>
      <c r="N43" s="142">
        <f t="shared" ca="1" si="14"/>
        <v>0</v>
      </c>
      <c r="O43" s="76">
        <f>IF(L$7=0,1,MATCH($AW43,'Trail-1'!$CJ$1:$CJ$128,0))</f>
        <v>43</v>
      </c>
      <c r="P43" s="143" t="str">
        <f ca="1">IF(M43=0,"",OFFSET('Trail-1'!$B$1,$O43-1,0))</f>
        <v/>
      </c>
      <c r="Q43" s="140">
        <f ca="1">OFFSET('Trail-2'!$J$1,$T43-1,0)</f>
        <v>0</v>
      </c>
      <c r="R43" s="165">
        <f ca="1">OFFSET('Trail-2'!$K$1,$T43-1,0)</f>
        <v>0</v>
      </c>
      <c r="S43" s="142">
        <f t="shared" ca="1" si="15"/>
        <v>0</v>
      </c>
      <c r="T43" s="76">
        <f>IF(Q$7=0,1,MATCH($AW43,'Trail-2'!$CJ$1:$CJ$128,0))</f>
        <v>1</v>
      </c>
      <c r="U43" s="143" t="str">
        <f ca="1">IF(R43=0,"",OFFSET('Trail-2'!$B$1,$T43-1,0))</f>
        <v/>
      </c>
      <c r="V43" s="140">
        <f ca="1">OFFSET('Trail-3'!$J$1,$Y43-1,0)</f>
        <v>0</v>
      </c>
      <c r="W43" s="165">
        <f ca="1">OFFSET('Trail-3'!$K$1,$Y43-1,0)</f>
        <v>0</v>
      </c>
      <c r="X43" s="142">
        <f t="shared" ca="1" si="16"/>
        <v>0</v>
      </c>
      <c r="Y43" s="76">
        <f>IF(V$7=0,1,MATCH($AW43,'Trail-3'!$CJ$1:$CJ$128,0))</f>
        <v>1</v>
      </c>
      <c r="Z43" s="143" t="str">
        <f ca="1">IF(W43=0,"",OFFSET('Trail-3'!$B$1,$Y43-1,0))</f>
        <v/>
      </c>
      <c r="AA43" s="140">
        <f ca="1">OFFSET('Trail-4'!$J$1,$AD43-1,0)</f>
        <v>0</v>
      </c>
      <c r="AB43" s="165">
        <f ca="1">OFFSET('Trail-4'!$K$1,$AD43-1,0)</f>
        <v>0</v>
      </c>
      <c r="AC43" s="142">
        <f t="shared" ca="1" si="17"/>
        <v>0</v>
      </c>
      <c r="AD43" s="76">
        <f>IF(AA$7=0,1,MATCH($AW43,'Trail-4'!$CJ$1:$CJ$128,0))</f>
        <v>1</v>
      </c>
      <c r="AE43" s="143" t="str">
        <f ca="1">IF(AB43=0,"",OFFSET('Trail-4'!$B$1,$AD43-1,0))</f>
        <v/>
      </c>
      <c r="AF43" s="140">
        <f ca="1">OFFSET('Trail-5'!$J$1,$AI43-1,0)</f>
        <v>0</v>
      </c>
      <c r="AG43" s="165">
        <f ca="1">OFFSET('Trail-5'!$K$1,$AD43-1,0)</f>
        <v>0</v>
      </c>
      <c r="AH43" s="142">
        <f t="shared" ca="1" si="18"/>
        <v>0</v>
      </c>
      <c r="AI43" s="76">
        <f>IF(AF$7=0,1,MATCH($AW43,'Trail-5'!$CJ$1:$CJ$128,0))</f>
        <v>1</v>
      </c>
      <c r="AJ43" s="143" t="str">
        <f ca="1">IF(AG43=0,"",OFFSET('Trail-5'!$B$1,$AI43-1,0))</f>
        <v/>
      </c>
      <c r="AK43" s="166">
        <f ca="1">OFFSET('TempO-1'!$K$1,$AN43-1,0)</f>
        <v>0</v>
      </c>
      <c r="AL43" s="144"/>
      <c r="AM43" s="142">
        <f t="shared" ca="1" si="19"/>
        <v>0</v>
      </c>
      <c r="AN43" s="76">
        <f>IF(AK$7=0,1,MATCH($AW43,'TempO-1'!$CB$1:$CB$128,0))</f>
        <v>43</v>
      </c>
      <c r="AO43" s="143" t="str">
        <f ca="1">IF(AK43=0,"",OFFSET('TempO-1'!$B$1,$AN43-1,0))</f>
        <v/>
      </c>
      <c r="AP43" s="166">
        <f ca="1">OFFSET('TempO-2'!$K$1,$AS43-1,0)</f>
        <v>0</v>
      </c>
      <c r="AQ43" s="144"/>
      <c r="AR43" s="142">
        <f t="shared" ca="1" si="20"/>
        <v>0</v>
      </c>
      <c r="AS43" s="76">
        <f>IF(AP$7=0,1,MATCH($AW43,'TempO-2'!$CB$1:$CB$128,0))</f>
        <v>1</v>
      </c>
      <c r="AT43" s="143" t="str">
        <f ca="1">IF(AP43=0,"",OFFSET('TempO-2'!$B$1,$AS43-1,0))</f>
        <v/>
      </c>
      <c r="AU43" s="22"/>
      <c r="AW43" s="39">
        <v>35</v>
      </c>
      <c r="AX43" s="16"/>
      <c r="AY43" s="51">
        <f t="shared" ca="1" si="2"/>
        <v>0</v>
      </c>
      <c r="AZ43" s="51">
        <f t="shared" ca="1" si="2"/>
        <v>0</v>
      </c>
      <c r="BA43" s="51">
        <f t="shared" ca="1" si="2"/>
        <v>0</v>
      </c>
      <c r="BC43" s="1">
        <f t="shared" ca="1" si="23"/>
        <v>0</v>
      </c>
      <c r="BD43" s="1">
        <f t="shared" ca="1" si="24"/>
        <v>0</v>
      </c>
      <c r="BE43" s="1">
        <f t="shared" ca="1" si="25"/>
        <v>0</v>
      </c>
      <c r="BF43" s="1">
        <f t="shared" ca="1" si="26"/>
        <v>0</v>
      </c>
      <c r="BG43" s="1">
        <f t="shared" ca="1" si="27"/>
        <v>0</v>
      </c>
      <c r="BH43" s="1">
        <f t="shared" ca="1" si="28"/>
        <v>0</v>
      </c>
      <c r="BI43" s="1">
        <f t="shared" ca="1" si="29"/>
        <v>0</v>
      </c>
      <c r="BL43" s="97">
        <f t="shared" ca="1" si="31"/>
        <v>0</v>
      </c>
      <c r="BM43" s="97">
        <f t="shared" ca="1" si="31"/>
        <v>0</v>
      </c>
      <c r="BN43" s="97">
        <f t="shared" ca="1" si="31"/>
        <v>0</v>
      </c>
      <c r="BO43" s="97">
        <f t="shared" ca="1" si="31"/>
        <v>0</v>
      </c>
      <c r="BP43" s="97">
        <f t="shared" ca="1" si="31"/>
        <v>0</v>
      </c>
      <c r="BQ43" s="97">
        <f t="shared" ca="1" si="31"/>
        <v>0</v>
      </c>
      <c r="BR43" s="97">
        <f t="shared" ca="1" si="31"/>
        <v>0</v>
      </c>
    </row>
    <row r="44" spans="2:70" x14ac:dyDescent="0.2">
      <c r="B44" s="126">
        <f t="shared" ca="1" si="0"/>
        <v>1</v>
      </c>
      <c r="C44" s="126" t="str">
        <f t="shared" ca="1" si="11"/>
        <v/>
      </c>
      <c r="D44" s="126" t="str">
        <f t="shared" ca="1" si="12"/>
        <v/>
      </c>
      <c r="E44" s="126" t="str">
        <f t="shared" ca="1" si="13"/>
        <v/>
      </c>
      <c r="F44" s="127" t="str">
        <f ca="1">OFFSET(prihlasky!$H$1,AW44,0)</f>
        <v/>
      </c>
      <c r="G44" s="127" t="str">
        <f ca="1">IF(OFFSET(prihlasky!$B$1,AW44,0)="","",(OFFSET(prihlasky!$B$1,AW44,0)))</f>
        <v/>
      </c>
      <c r="H44" s="127">
        <f ca="1">OFFSET(prihlasky!$I$1,AW44,0)</f>
        <v>0</v>
      </c>
      <c r="I44" s="127">
        <f ca="1">OFFSET(prihlasky!$A$1,AW44,0)</f>
        <v>0</v>
      </c>
      <c r="J44" s="126">
        <f t="shared" ca="1" si="22"/>
        <v>0</v>
      </c>
      <c r="K44" s="14"/>
      <c r="L44" s="140">
        <f ca="1">OFFSET('Trail-1'!$J$1,$O44-1,0)</f>
        <v>0</v>
      </c>
      <c r="M44" s="165">
        <f ca="1">OFFSET('Trail-1'!$K$1,$O44-1,0)</f>
        <v>0</v>
      </c>
      <c r="N44" s="142">
        <f t="shared" ca="1" si="14"/>
        <v>0</v>
      </c>
      <c r="O44" s="76">
        <f>IF(L$7=0,1,MATCH($AW44,'Trail-1'!$CJ$1:$CJ$128,0))</f>
        <v>44</v>
      </c>
      <c r="P44" s="143" t="str">
        <f ca="1">IF(M44=0,"",OFFSET('Trail-1'!$B$1,$O44-1,0))</f>
        <v/>
      </c>
      <c r="Q44" s="140">
        <f ca="1">OFFSET('Trail-2'!$J$1,$T44-1,0)</f>
        <v>0</v>
      </c>
      <c r="R44" s="165">
        <f ca="1">OFFSET('Trail-2'!$K$1,$T44-1,0)</f>
        <v>0</v>
      </c>
      <c r="S44" s="142">
        <f t="shared" ca="1" si="15"/>
        <v>0</v>
      </c>
      <c r="T44" s="76">
        <f>IF(Q$7=0,1,MATCH($AW44,'Trail-2'!$CJ$1:$CJ$128,0))</f>
        <v>1</v>
      </c>
      <c r="U44" s="143" t="str">
        <f ca="1">IF(R44=0,"",OFFSET('Trail-2'!$B$1,$T44-1,0))</f>
        <v/>
      </c>
      <c r="V44" s="140">
        <f ca="1">OFFSET('Trail-3'!$J$1,$Y44-1,0)</f>
        <v>0</v>
      </c>
      <c r="W44" s="165">
        <f ca="1">OFFSET('Trail-3'!$K$1,$Y44-1,0)</f>
        <v>0</v>
      </c>
      <c r="X44" s="142">
        <f t="shared" ca="1" si="16"/>
        <v>0</v>
      </c>
      <c r="Y44" s="76">
        <f>IF(V$7=0,1,MATCH($AW44,'Trail-3'!$CJ$1:$CJ$128,0))</f>
        <v>1</v>
      </c>
      <c r="Z44" s="143" t="str">
        <f ca="1">IF(W44=0,"",OFFSET('Trail-3'!$B$1,$Y44-1,0))</f>
        <v/>
      </c>
      <c r="AA44" s="140">
        <f ca="1">OFFSET('Trail-4'!$J$1,$AD44-1,0)</f>
        <v>0</v>
      </c>
      <c r="AB44" s="165">
        <f ca="1">OFFSET('Trail-4'!$K$1,$AD44-1,0)</f>
        <v>0</v>
      </c>
      <c r="AC44" s="142">
        <f t="shared" ca="1" si="17"/>
        <v>0</v>
      </c>
      <c r="AD44" s="76">
        <f>IF(AA$7=0,1,MATCH($AW44,'Trail-4'!$CJ$1:$CJ$128,0))</f>
        <v>1</v>
      </c>
      <c r="AE44" s="143" t="str">
        <f ca="1">IF(AB44=0,"",OFFSET('Trail-4'!$B$1,$AD44-1,0))</f>
        <v/>
      </c>
      <c r="AF44" s="140">
        <f ca="1">OFFSET('Trail-5'!$J$1,$AI44-1,0)</f>
        <v>0</v>
      </c>
      <c r="AG44" s="165">
        <f ca="1">OFFSET('Trail-5'!$K$1,$AD44-1,0)</f>
        <v>0</v>
      </c>
      <c r="AH44" s="142">
        <f t="shared" ca="1" si="18"/>
        <v>0</v>
      </c>
      <c r="AI44" s="76">
        <f>IF(AF$7=0,1,MATCH($AW44,'Trail-5'!$CJ$1:$CJ$128,0))</f>
        <v>1</v>
      </c>
      <c r="AJ44" s="143" t="str">
        <f ca="1">IF(AG44=0,"",OFFSET('Trail-5'!$B$1,$AI44-1,0))</f>
        <v/>
      </c>
      <c r="AK44" s="166">
        <f ca="1">OFFSET('TempO-1'!$K$1,$AN44-1,0)</f>
        <v>0</v>
      </c>
      <c r="AL44" s="144"/>
      <c r="AM44" s="142">
        <f t="shared" ca="1" si="19"/>
        <v>0</v>
      </c>
      <c r="AN44" s="76">
        <f>IF(AK$7=0,1,MATCH($AW44,'TempO-1'!$CB$1:$CB$128,0))</f>
        <v>44</v>
      </c>
      <c r="AO44" s="143" t="str">
        <f ca="1">IF(AK44=0,"",OFFSET('TempO-1'!$B$1,$AN44-1,0))</f>
        <v/>
      </c>
      <c r="AP44" s="166">
        <f ca="1">OFFSET('TempO-2'!$K$1,$AS44-1,0)</f>
        <v>0</v>
      </c>
      <c r="AQ44" s="144"/>
      <c r="AR44" s="142">
        <f t="shared" ca="1" si="20"/>
        <v>0</v>
      </c>
      <c r="AS44" s="76">
        <f>IF(AP$7=0,1,MATCH($AW44,'TempO-2'!$CB$1:$CB$128,0))</f>
        <v>1</v>
      </c>
      <c r="AT44" s="143" t="str">
        <f ca="1">IF(AP44=0,"",OFFSET('TempO-2'!$B$1,$AS44-1,0))</f>
        <v/>
      </c>
      <c r="AU44" s="22"/>
      <c r="AW44" s="39">
        <v>36</v>
      </c>
      <c r="AX44" s="16"/>
      <c r="AY44" s="51">
        <f t="shared" ca="1" si="2"/>
        <v>0</v>
      </c>
      <c r="AZ44" s="51">
        <f t="shared" ca="1" si="2"/>
        <v>0</v>
      </c>
      <c r="BA44" s="51">
        <f t="shared" ca="1" si="2"/>
        <v>0</v>
      </c>
      <c r="BC44" s="1">
        <f t="shared" ca="1" si="23"/>
        <v>0</v>
      </c>
      <c r="BD44" s="1">
        <f t="shared" ca="1" si="24"/>
        <v>0</v>
      </c>
      <c r="BE44" s="1">
        <f t="shared" ca="1" si="25"/>
        <v>0</v>
      </c>
      <c r="BF44" s="1">
        <f t="shared" ca="1" si="26"/>
        <v>0</v>
      </c>
      <c r="BG44" s="1">
        <f t="shared" ca="1" si="27"/>
        <v>0</v>
      </c>
      <c r="BH44" s="1">
        <f t="shared" ca="1" si="28"/>
        <v>0</v>
      </c>
      <c r="BI44" s="1">
        <f t="shared" ca="1" si="29"/>
        <v>0</v>
      </c>
      <c r="BL44" s="97">
        <f t="shared" ca="1" si="31"/>
        <v>0</v>
      </c>
      <c r="BM44" s="97">
        <f t="shared" ca="1" si="31"/>
        <v>0</v>
      </c>
      <c r="BN44" s="97">
        <f t="shared" ca="1" si="31"/>
        <v>0</v>
      </c>
      <c r="BO44" s="97">
        <f t="shared" ca="1" si="31"/>
        <v>0</v>
      </c>
      <c r="BP44" s="97">
        <f t="shared" ca="1" si="31"/>
        <v>0</v>
      </c>
      <c r="BQ44" s="97">
        <f t="shared" ca="1" si="31"/>
        <v>0</v>
      </c>
      <c r="BR44" s="97">
        <f t="shared" ca="1" si="31"/>
        <v>0</v>
      </c>
    </row>
    <row r="45" spans="2:70" x14ac:dyDescent="0.2">
      <c r="B45" s="126">
        <f t="shared" ca="1" si="0"/>
        <v>1</v>
      </c>
      <c r="C45" s="126" t="str">
        <f t="shared" ca="1" si="11"/>
        <v/>
      </c>
      <c r="D45" s="126" t="str">
        <f t="shared" ca="1" si="12"/>
        <v/>
      </c>
      <c r="E45" s="126" t="str">
        <f t="shared" ca="1" si="13"/>
        <v/>
      </c>
      <c r="F45" s="127" t="str">
        <f ca="1">OFFSET(prihlasky!$H$1,AW45,0)</f>
        <v/>
      </c>
      <c r="G45" s="127" t="str">
        <f ca="1">IF(OFFSET(prihlasky!$B$1,AW45,0)="","",(OFFSET(prihlasky!$B$1,AW45,0)))</f>
        <v/>
      </c>
      <c r="H45" s="127">
        <f ca="1">OFFSET(prihlasky!$I$1,AW45,0)</f>
        <v>0</v>
      </c>
      <c r="I45" s="127">
        <f ca="1">OFFSET(prihlasky!$A$1,AW45,0)</f>
        <v>0</v>
      </c>
      <c r="J45" s="126">
        <f t="shared" ca="1" si="22"/>
        <v>0</v>
      </c>
      <c r="K45" s="14"/>
      <c r="L45" s="140">
        <f ca="1">OFFSET('Trail-1'!$J$1,$O45-1,0)</f>
        <v>0</v>
      </c>
      <c r="M45" s="165">
        <f ca="1">OFFSET('Trail-1'!$K$1,$O45-1,0)</f>
        <v>0</v>
      </c>
      <c r="N45" s="142">
        <f t="shared" ca="1" si="14"/>
        <v>0</v>
      </c>
      <c r="O45" s="76">
        <f>IF(L$7=0,1,MATCH($AW45,'Trail-1'!$CJ$1:$CJ$128,0))</f>
        <v>45</v>
      </c>
      <c r="P45" s="143" t="str">
        <f ca="1">IF(M45=0,"",OFFSET('Trail-1'!$B$1,$O45-1,0))</f>
        <v/>
      </c>
      <c r="Q45" s="140">
        <f ca="1">OFFSET('Trail-2'!$J$1,$T45-1,0)</f>
        <v>0</v>
      </c>
      <c r="R45" s="165">
        <f ca="1">OFFSET('Trail-2'!$K$1,$T45-1,0)</f>
        <v>0</v>
      </c>
      <c r="S45" s="142">
        <f t="shared" ca="1" si="15"/>
        <v>0</v>
      </c>
      <c r="T45" s="76">
        <f>IF(Q$7=0,1,MATCH($AW45,'Trail-2'!$CJ$1:$CJ$128,0))</f>
        <v>1</v>
      </c>
      <c r="U45" s="143" t="str">
        <f ca="1">IF(R45=0,"",OFFSET('Trail-2'!$B$1,$T45-1,0))</f>
        <v/>
      </c>
      <c r="V45" s="140">
        <f ca="1">OFFSET('Trail-3'!$J$1,$Y45-1,0)</f>
        <v>0</v>
      </c>
      <c r="W45" s="165">
        <f ca="1">OFFSET('Trail-3'!$K$1,$Y45-1,0)</f>
        <v>0</v>
      </c>
      <c r="X45" s="142">
        <f t="shared" ca="1" si="16"/>
        <v>0</v>
      </c>
      <c r="Y45" s="76">
        <f>IF(V$7=0,1,MATCH($AW45,'Trail-3'!$CJ$1:$CJ$128,0))</f>
        <v>1</v>
      </c>
      <c r="Z45" s="143" t="str">
        <f ca="1">IF(W45=0,"",OFFSET('Trail-3'!$B$1,$Y45-1,0))</f>
        <v/>
      </c>
      <c r="AA45" s="140">
        <f ca="1">OFFSET('Trail-4'!$J$1,$AD45-1,0)</f>
        <v>0</v>
      </c>
      <c r="AB45" s="165">
        <f ca="1">OFFSET('Trail-4'!$K$1,$AD45-1,0)</f>
        <v>0</v>
      </c>
      <c r="AC45" s="142">
        <f t="shared" ca="1" si="17"/>
        <v>0</v>
      </c>
      <c r="AD45" s="76">
        <f>IF(AA$7=0,1,MATCH($AW45,'Trail-4'!$CJ$1:$CJ$128,0))</f>
        <v>1</v>
      </c>
      <c r="AE45" s="143" t="str">
        <f ca="1">IF(AB45=0,"",OFFSET('Trail-4'!$B$1,$AD45-1,0))</f>
        <v/>
      </c>
      <c r="AF45" s="140">
        <f ca="1">OFFSET('Trail-5'!$J$1,$AI45-1,0)</f>
        <v>0</v>
      </c>
      <c r="AG45" s="165">
        <f ca="1">OFFSET('Trail-5'!$K$1,$AD45-1,0)</f>
        <v>0</v>
      </c>
      <c r="AH45" s="142">
        <f t="shared" ca="1" si="18"/>
        <v>0</v>
      </c>
      <c r="AI45" s="76">
        <f>IF(AF$7=0,1,MATCH($AW45,'Trail-5'!$CJ$1:$CJ$128,0))</f>
        <v>1</v>
      </c>
      <c r="AJ45" s="143" t="str">
        <f ca="1">IF(AG45=0,"",OFFSET('Trail-5'!$B$1,$AI45-1,0))</f>
        <v/>
      </c>
      <c r="AK45" s="166">
        <f ca="1">OFFSET('TempO-1'!$K$1,$AN45-1,0)</f>
        <v>0</v>
      </c>
      <c r="AL45" s="144"/>
      <c r="AM45" s="142">
        <f t="shared" ca="1" si="19"/>
        <v>0</v>
      </c>
      <c r="AN45" s="76">
        <f>IF(AK$7=0,1,MATCH($AW45,'TempO-1'!$CB$1:$CB$128,0))</f>
        <v>45</v>
      </c>
      <c r="AO45" s="143" t="str">
        <f ca="1">IF(AK45=0,"",OFFSET('TempO-1'!$B$1,$AN45-1,0))</f>
        <v/>
      </c>
      <c r="AP45" s="166">
        <f ca="1">OFFSET('TempO-2'!$K$1,$AS45-1,0)</f>
        <v>0</v>
      </c>
      <c r="AQ45" s="144"/>
      <c r="AR45" s="142">
        <f t="shared" ca="1" si="20"/>
        <v>0</v>
      </c>
      <c r="AS45" s="76">
        <f>IF(AP$7=0,1,MATCH($AW45,'TempO-2'!$CB$1:$CB$128,0))</f>
        <v>1</v>
      </c>
      <c r="AT45" s="143" t="str">
        <f ca="1">IF(AP45=0,"",OFFSET('TempO-2'!$B$1,$AS45-1,0))</f>
        <v/>
      </c>
      <c r="AU45" s="22"/>
      <c r="AW45" s="39">
        <v>37</v>
      </c>
      <c r="AX45" s="16"/>
      <c r="AY45" s="51">
        <f t="shared" ca="1" si="2"/>
        <v>0</v>
      </c>
      <c r="AZ45" s="51">
        <f t="shared" ca="1" si="2"/>
        <v>0</v>
      </c>
      <c r="BA45" s="51">
        <f t="shared" ca="1" si="2"/>
        <v>0</v>
      </c>
      <c r="BC45" s="1">
        <f t="shared" ca="1" si="23"/>
        <v>0</v>
      </c>
      <c r="BD45" s="1">
        <f t="shared" ca="1" si="24"/>
        <v>0</v>
      </c>
      <c r="BE45" s="1">
        <f t="shared" ca="1" si="25"/>
        <v>0</v>
      </c>
      <c r="BF45" s="1">
        <f t="shared" ca="1" si="26"/>
        <v>0</v>
      </c>
      <c r="BG45" s="1">
        <f t="shared" ca="1" si="27"/>
        <v>0</v>
      </c>
      <c r="BH45" s="1">
        <f t="shared" ca="1" si="28"/>
        <v>0</v>
      </c>
      <c r="BI45" s="1">
        <f t="shared" ca="1" si="29"/>
        <v>0</v>
      </c>
      <c r="BL45" s="97">
        <f t="shared" ca="1" si="31"/>
        <v>0</v>
      </c>
      <c r="BM45" s="97">
        <f t="shared" ca="1" si="31"/>
        <v>0</v>
      </c>
      <c r="BN45" s="97">
        <f t="shared" ca="1" si="31"/>
        <v>0</v>
      </c>
      <c r="BO45" s="97">
        <f t="shared" ca="1" si="31"/>
        <v>0</v>
      </c>
      <c r="BP45" s="97">
        <f t="shared" ca="1" si="31"/>
        <v>0</v>
      </c>
      <c r="BQ45" s="97">
        <f t="shared" ca="1" si="31"/>
        <v>0</v>
      </c>
      <c r="BR45" s="97">
        <f t="shared" ca="1" si="31"/>
        <v>0</v>
      </c>
    </row>
    <row r="46" spans="2:70" x14ac:dyDescent="0.2">
      <c r="B46" s="126">
        <f t="shared" ca="1" si="0"/>
        <v>1</v>
      </c>
      <c r="C46" s="126" t="str">
        <f t="shared" ca="1" si="11"/>
        <v/>
      </c>
      <c r="D46" s="126" t="str">
        <f t="shared" ca="1" si="12"/>
        <v/>
      </c>
      <c r="E46" s="126" t="str">
        <f t="shared" ca="1" si="13"/>
        <v/>
      </c>
      <c r="F46" s="127" t="str">
        <f ca="1">OFFSET(prihlasky!$H$1,AW46,0)</f>
        <v/>
      </c>
      <c r="G46" s="127" t="str">
        <f ca="1">IF(OFFSET(prihlasky!$B$1,AW46,0)="","",(OFFSET(prihlasky!$B$1,AW46,0)))</f>
        <v/>
      </c>
      <c r="H46" s="127">
        <f ca="1">OFFSET(prihlasky!$I$1,AW46,0)</f>
        <v>0</v>
      </c>
      <c r="I46" s="127">
        <f ca="1">OFFSET(prihlasky!$A$1,AW46,0)</f>
        <v>0</v>
      </c>
      <c r="J46" s="126">
        <f t="shared" ca="1" si="22"/>
        <v>0</v>
      </c>
      <c r="K46" s="14"/>
      <c r="L46" s="140">
        <f ca="1">OFFSET('Trail-1'!$J$1,$O46-1,0)</f>
        <v>0</v>
      </c>
      <c r="M46" s="165">
        <f ca="1">OFFSET('Trail-1'!$K$1,$O46-1,0)</f>
        <v>0</v>
      </c>
      <c r="N46" s="142">
        <f t="shared" ca="1" si="14"/>
        <v>0</v>
      </c>
      <c r="O46" s="76">
        <f>IF(L$7=0,1,MATCH($AW46,'Trail-1'!$CJ$1:$CJ$128,0))</f>
        <v>46</v>
      </c>
      <c r="P46" s="143" t="str">
        <f ca="1">IF(M46=0,"",OFFSET('Trail-1'!$B$1,$O46-1,0))</f>
        <v/>
      </c>
      <c r="Q46" s="140">
        <f ca="1">OFFSET('Trail-2'!$J$1,$T46-1,0)</f>
        <v>0</v>
      </c>
      <c r="R46" s="165">
        <f ca="1">OFFSET('Trail-2'!$K$1,$T46-1,0)</f>
        <v>0</v>
      </c>
      <c r="S46" s="142">
        <f t="shared" ca="1" si="15"/>
        <v>0</v>
      </c>
      <c r="T46" s="76">
        <f>IF(Q$7=0,1,MATCH($AW46,'Trail-2'!$CJ$1:$CJ$128,0))</f>
        <v>1</v>
      </c>
      <c r="U46" s="143" t="str">
        <f ca="1">IF(R46=0,"",OFFSET('Trail-2'!$B$1,$T46-1,0))</f>
        <v/>
      </c>
      <c r="V46" s="140">
        <f ca="1">OFFSET('Trail-3'!$J$1,$Y46-1,0)</f>
        <v>0</v>
      </c>
      <c r="W46" s="165">
        <f ca="1">OFFSET('Trail-3'!$K$1,$Y46-1,0)</f>
        <v>0</v>
      </c>
      <c r="X46" s="142">
        <f t="shared" ca="1" si="16"/>
        <v>0</v>
      </c>
      <c r="Y46" s="76">
        <f>IF(V$7=0,1,MATCH($AW46,'Trail-3'!$CJ$1:$CJ$128,0))</f>
        <v>1</v>
      </c>
      <c r="Z46" s="143" t="str">
        <f ca="1">IF(W46=0,"",OFFSET('Trail-3'!$B$1,$Y46-1,0))</f>
        <v/>
      </c>
      <c r="AA46" s="140">
        <f ca="1">OFFSET('Trail-4'!$J$1,$AD46-1,0)</f>
        <v>0</v>
      </c>
      <c r="AB46" s="165">
        <f ca="1">OFFSET('Trail-4'!$K$1,$AD46-1,0)</f>
        <v>0</v>
      </c>
      <c r="AC46" s="142">
        <f t="shared" ca="1" si="17"/>
        <v>0</v>
      </c>
      <c r="AD46" s="76">
        <f>IF(AA$7=0,1,MATCH($AW46,'Trail-4'!$CJ$1:$CJ$128,0))</f>
        <v>1</v>
      </c>
      <c r="AE46" s="143" t="str">
        <f ca="1">IF(AB46=0,"",OFFSET('Trail-4'!$B$1,$AD46-1,0))</f>
        <v/>
      </c>
      <c r="AF46" s="140">
        <f ca="1">OFFSET('Trail-5'!$J$1,$AI46-1,0)</f>
        <v>0</v>
      </c>
      <c r="AG46" s="165">
        <f ca="1">OFFSET('Trail-5'!$K$1,$AD46-1,0)</f>
        <v>0</v>
      </c>
      <c r="AH46" s="142">
        <f t="shared" ca="1" si="18"/>
        <v>0</v>
      </c>
      <c r="AI46" s="76">
        <f>IF(AF$7=0,1,MATCH($AW46,'Trail-5'!$CJ$1:$CJ$128,0))</f>
        <v>1</v>
      </c>
      <c r="AJ46" s="143" t="str">
        <f ca="1">IF(AG46=0,"",OFFSET('Trail-5'!$B$1,$AI46-1,0))</f>
        <v/>
      </c>
      <c r="AK46" s="166">
        <f ca="1">OFFSET('TempO-1'!$K$1,$AN46-1,0)</f>
        <v>0</v>
      </c>
      <c r="AL46" s="144"/>
      <c r="AM46" s="142">
        <f t="shared" ca="1" si="19"/>
        <v>0</v>
      </c>
      <c r="AN46" s="76">
        <f>IF(AK$7=0,1,MATCH($AW46,'TempO-1'!$CB$1:$CB$128,0))</f>
        <v>46</v>
      </c>
      <c r="AO46" s="143" t="str">
        <f ca="1">IF(AK46=0,"",OFFSET('TempO-1'!$B$1,$AN46-1,0))</f>
        <v/>
      </c>
      <c r="AP46" s="166">
        <f ca="1">OFFSET('TempO-2'!$K$1,$AS46-1,0)</f>
        <v>0</v>
      </c>
      <c r="AQ46" s="144"/>
      <c r="AR46" s="142">
        <f t="shared" ca="1" si="20"/>
        <v>0</v>
      </c>
      <c r="AS46" s="76">
        <f>IF(AP$7=0,1,MATCH($AW46,'TempO-2'!$CB$1:$CB$128,0))</f>
        <v>1</v>
      </c>
      <c r="AT46" s="143" t="str">
        <f ca="1">IF(AP46=0,"",OFFSET('TempO-2'!$B$1,$AS46-1,0))</f>
        <v/>
      </c>
      <c r="AU46" s="22"/>
      <c r="AW46" s="39">
        <v>38</v>
      </c>
      <c r="AX46" s="16"/>
      <c r="AY46" s="51">
        <f t="shared" ca="1" si="2"/>
        <v>0</v>
      </c>
      <c r="AZ46" s="51">
        <f t="shared" ca="1" si="2"/>
        <v>0</v>
      </c>
      <c r="BA46" s="51">
        <f t="shared" ca="1" si="2"/>
        <v>0</v>
      </c>
      <c r="BC46" s="1">
        <f t="shared" ca="1" si="23"/>
        <v>0</v>
      </c>
      <c r="BD46" s="1">
        <f t="shared" ca="1" si="24"/>
        <v>0</v>
      </c>
      <c r="BE46" s="1">
        <f t="shared" ca="1" si="25"/>
        <v>0</v>
      </c>
      <c r="BF46" s="1">
        <f t="shared" ca="1" si="26"/>
        <v>0</v>
      </c>
      <c r="BG46" s="1">
        <f t="shared" ca="1" si="27"/>
        <v>0</v>
      </c>
      <c r="BH46" s="1">
        <f t="shared" ca="1" si="28"/>
        <v>0</v>
      </c>
      <c r="BI46" s="1">
        <f t="shared" ca="1" si="29"/>
        <v>0</v>
      </c>
      <c r="BL46" s="97">
        <f t="shared" ca="1" si="31"/>
        <v>0</v>
      </c>
      <c r="BM46" s="97">
        <f t="shared" ca="1" si="31"/>
        <v>0</v>
      </c>
      <c r="BN46" s="97">
        <f t="shared" ca="1" si="31"/>
        <v>0</v>
      </c>
      <c r="BO46" s="97">
        <f t="shared" ca="1" si="31"/>
        <v>0</v>
      </c>
      <c r="BP46" s="97">
        <f t="shared" ca="1" si="31"/>
        <v>0</v>
      </c>
      <c r="BQ46" s="97">
        <f t="shared" ca="1" si="31"/>
        <v>0</v>
      </c>
      <c r="BR46" s="97">
        <f t="shared" ca="1" si="31"/>
        <v>0</v>
      </c>
    </row>
    <row r="47" spans="2:70" x14ac:dyDescent="0.2">
      <c r="B47" s="126">
        <f t="shared" ca="1" si="0"/>
        <v>1</v>
      </c>
      <c r="C47" s="126" t="str">
        <f t="shared" ca="1" si="11"/>
        <v/>
      </c>
      <c r="D47" s="126" t="str">
        <f t="shared" ca="1" si="12"/>
        <v/>
      </c>
      <c r="E47" s="126" t="str">
        <f t="shared" ca="1" si="13"/>
        <v/>
      </c>
      <c r="F47" s="127" t="str">
        <f ca="1">OFFSET(prihlasky!$H$1,AW47,0)</f>
        <v/>
      </c>
      <c r="G47" s="127" t="str">
        <f ca="1">IF(OFFSET(prihlasky!$B$1,AW47,0)="","",(OFFSET(prihlasky!$B$1,AW47,0)))</f>
        <v/>
      </c>
      <c r="H47" s="127">
        <f ca="1">OFFSET(prihlasky!$I$1,AW47,0)</f>
        <v>0</v>
      </c>
      <c r="I47" s="127">
        <f ca="1">OFFSET(prihlasky!$A$1,AW47,0)</f>
        <v>0</v>
      </c>
      <c r="J47" s="126">
        <f t="shared" ca="1" si="22"/>
        <v>0</v>
      </c>
      <c r="K47" s="14"/>
      <c r="L47" s="140">
        <f ca="1">OFFSET('Trail-1'!$J$1,$O47-1,0)</f>
        <v>0</v>
      </c>
      <c r="M47" s="165">
        <f ca="1">OFFSET('Trail-1'!$K$1,$O47-1,0)</f>
        <v>0</v>
      </c>
      <c r="N47" s="142">
        <f t="shared" ca="1" si="14"/>
        <v>0</v>
      </c>
      <c r="O47" s="76">
        <f>IF(L$7=0,1,MATCH($AW47,'Trail-1'!$CJ$1:$CJ$128,0))</f>
        <v>47</v>
      </c>
      <c r="P47" s="143" t="str">
        <f ca="1">IF(M47=0,"",OFFSET('Trail-1'!$B$1,$O47-1,0))</f>
        <v/>
      </c>
      <c r="Q47" s="140">
        <f ca="1">OFFSET('Trail-2'!$J$1,$T47-1,0)</f>
        <v>0</v>
      </c>
      <c r="R47" s="165">
        <f ca="1">OFFSET('Trail-2'!$K$1,$T47-1,0)</f>
        <v>0</v>
      </c>
      <c r="S47" s="142">
        <f t="shared" ca="1" si="15"/>
        <v>0</v>
      </c>
      <c r="T47" s="76">
        <f>IF(Q$7=0,1,MATCH($AW47,'Trail-2'!$CJ$1:$CJ$128,0))</f>
        <v>1</v>
      </c>
      <c r="U47" s="143" t="str">
        <f ca="1">IF(R47=0,"",OFFSET('Trail-2'!$B$1,$T47-1,0))</f>
        <v/>
      </c>
      <c r="V47" s="140">
        <f ca="1">OFFSET('Trail-3'!$J$1,$Y47-1,0)</f>
        <v>0</v>
      </c>
      <c r="W47" s="165">
        <f ca="1">OFFSET('Trail-3'!$K$1,$Y47-1,0)</f>
        <v>0</v>
      </c>
      <c r="X47" s="142">
        <f t="shared" ca="1" si="16"/>
        <v>0</v>
      </c>
      <c r="Y47" s="76">
        <f>IF(V$7=0,1,MATCH($AW47,'Trail-3'!$CJ$1:$CJ$128,0))</f>
        <v>1</v>
      </c>
      <c r="Z47" s="143" t="str">
        <f ca="1">IF(W47=0,"",OFFSET('Trail-3'!$B$1,$Y47-1,0))</f>
        <v/>
      </c>
      <c r="AA47" s="140">
        <f ca="1">OFFSET('Trail-4'!$J$1,$AD47-1,0)</f>
        <v>0</v>
      </c>
      <c r="AB47" s="165">
        <f ca="1">OFFSET('Trail-4'!$K$1,$AD47-1,0)</f>
        <v>0</v>
      </c>
      <c r="AC47" s="142">
        <f t="shared" ca="1" si="17"/>
        <v>0</v>
      </c>
      <c r="AD47" s="76">
        <f>IF(AA$7=0,1,MATCH($AW47,'Trail-4'!$CJ$1:$CJ$128,0))</f>
        <v>1</v>
      </c>
      <c r="AE47" s="143" t="str">
        <f ca="1">IF(AB47=0,"",OFFSET('Trail-4'!$B$1,$AD47-1,0))</f>
        <v/>
      </c>
      <c r="AF47" s="140">
        <f ca="1">OFFSET('Trail-5'!$J$1,$AI47-1,0)</f>
        <v>0</v>
      </c>
      <c r="AG47" s="165">
        <f ca="1">OFFSET('Trail-5'!$K$1,$AD47-1,0)</f>
        <v>0</v>
      </c>
      <c r="AH47" s="142">
        <f t="shared" ca="1" si="18"/>
        <v>0</v>
      </c>
      <c r="AI47" s="76">
        <f>IF(AF$7=0,1,MATCH($AW47,'Trail-5'!$CJ$1:$CJ$128,0))</f>
        <v>1</v>
      </c>
      <c r="AJ47" s="143" t="str">
        <f ca="1">IF(AG47=0,"",OFFSET('Trail-5'!$B$1,$AI47-1,0))</f>
        <v/>
      </c>
      <c r="AK47" s="166">
        <f ca="1">OFFSET('TempO-1'!$K$1,$AN47-1,0)</f>
        <v>0</v>
      </c>
      <c r="AL47" s="144"/>
      <c r="AM47" s="142">
        <f t="shared" ca="1" si="19"/>
        <v>0</v>
      </c>
      <c r="AN47" s="76">
        <f>IF(AK$7=0,1,MATCH($AW47,'TempO-1'!$CB$1:$CB$128,0))</f>
        <v>47</v>
      </c>
      <c r="AO47" s="143" t="str">
        <f ca="1">IF(AK47=0,"",OFFSET('TempO-1'!$B$1,$AN47-1,0))</f>
        <v/>
      </c>
      <c r="AP47" s="166">
        <f ca="1">OFFSET('TempO-2'!$K$1,$AS47-1,0)</f>
        <v>0</v>
      </c>
      <c r="AQ47" s="144"/>
      <c r="AR47" s="142">
        <f t="shared" ca="1" si="20"/>
        <v>0</v>
      </c>
      <c r="AS47" s="76">
        <f>IF(AP$7=0,1,MATCH($AW47,'TempO-2'!$CB$1:$CB$128,0))</f>
        <v>1</v>
      </c>
      <c r="AT47" s="143" t="str">
        <f ca="1">IF(AP47=0,"",OFFSET('TempO-2'!$B$1,$AS47-1,0))</f>
        <v/>
      </c>
      <c r="AU47" s="22"/>
      <c r="AW47" s="39">
        <v>39</v>
      </c>
      <c r="AX47" s="16"/>
      <c r="AY47" s="51">
        <f t="shared" ca="1" si="2"/>
        <v>0</v>
      </c>
      <c r="AZ47" s="51">
        <f t="shared" ca="1" si="2"/>
        <v>0</v>
      </c>
      <c r="BA47" s="51">
        <f t="shared" ca="1" si="2"/>
        <v>0</v>
      </c>
      <c r="BC47" s="1">
        <f t="shared" ca="1" si="23"/>
        <v>0</v>
      </c>
      <c r="BD47" s="1">
        <f t="shared" ca="1" si="24"/>
        <v>0</v>
      </c>
      <c r="BE47" s="1">
        <f t="shared" ca="1" si="25"/>
        <v>0</v>
      </c>
      <c r="BF47" s="1">
        <f t="shared" ca="1" si="26"/>
        <v>0</v>
      </c>
      <c r="BG47" s="1">
        <f t="shared" ca="1" si="27"/>
        <v>0</v>
      </c>
      <c r="BH47" s="1">
        <f t="shared" ca="1" si="28"/>
        <v>0</v>
      </c>
      <c r="BI47" s="1">
        <f t="shared" ca="1" si="29"/>
        <v>0</v>
      </c>
      <c r="BL47" s="97">
        <f ca="1">LARGE($BC47:$BI47,BL$7)</f>
        <v>0</v>
      </c>
      <c r="BM47" s="97">
        <f ca="1">LARGE($BC47:$BI47,BM$7)</f>
        <v>0</v>
      </c>
      <c r="BN47" s="97">
        <f ca="1">LARGE($BC47:$BI47,BN$7)</f>
        <v>0</v>
      </c>
      <c r="BO47" s="97">
        <f t="shared" ref="BL47:BR83" ca="1" si="32">LARGE($BC47:$BI47,BO$7)</f>
        <v>0</v>
      </c>
      <c r="BP47" s="97">
        <f t="shared" ca="1" si="32"/>
        <v>0</v>
      </c>
      <c r="BQ47" s="97">
        <f t="shared" ca="1" si="32"/>
        <v>0</v>
      </c>
      <c r="BR47" s="97">
        <f t="shared" ca="1" si="32"/>
        <v>0</v>
      </c>
    </row>
    <row r="48" spans="2:70" x14ac:dyDescent="0.2">
      <c r="B48" s="126">
        <f t="shared" ca="1" si="0"/>
        <v>1</v>
      </c>
      <c r="C48" s="126" t="str">
        <f t="shared" ca="1" si="11"/>
        <v/>
      </c>
      <c r="D48" s="126" t="str">
        <f t="shared" ca="1" si="12"/>
        <v/>
      </c>
      <c r="E48" s="126" t="str">
        <f t="shared" ca="1" si="13"/>
        <v/>
      </c>
      <c r="F48" s="127" t="str">
        <f ca="1">OFFSET(prihlasky!$H$1,AW48,0)</f>
        <v/>
      </c>
      <c r="G48" s="127" t="str">
        <f ca="1">IF(OFFSET(prihlasky!$B$1,AW48,0)="","",(OFFSET(prihlasky!$B$1,AW48,0)))</f>
        <v/>
      </c>
      <c r="H48" s="127">
        <f ca="1">OFFSET(prihlasky!$I$1,AW48,0)</f>
        <v>0</v>
      </c>
      <c r="I48" s="127">
        <f ca="1">OFFSET(prihlasky!$A$1,AW48,0)</f>
        <v>0</v>
      </c>
      <c r="J48" s="126">
        <f t="shared" ca="1" si="22"/>
        <v>0</v>
      </c>
      <c r="K48" s="14"/>
      <c r="L48" s="140">
        <f ca="1">OFFSET('Trail-1'!$J$1,$O48-1,0)</f>
        <v>0</v>
      </c>
      <c r="M48" s="165">
        <f ca="1">OFFSET('Trail-1'!$K$1,$O48-1,0)</f>
        <v>0</v>
      </c>
      <c r="N48" s="142">
        <f t="shared" ca="1" si="14"/>
        <v>0</v>
      </c>
      <c r="O48" s="76">
        <f>IF(L$7=0,1,MATCH($AW48,'Trail-1'!$CJ$1:$CJ$128,0))</f>
        <v>48</v>
      </c>
      <c r="P48" s="143" t="str">
        <f ca="1">IF(M48=0,"",OFFSET('Trail-1'!$B$1,$O48-1,0))</f>
        <v/>
      </c>
      <c r="Q48" s="140">
        <f ca="1">OFFSET('Trail-2'!$J$1,$T48-1,0)</f>
        <v>0</v>
      </c>
      <c r="R48" s="165">
        <f ca="1">OFFSET('Trail-2'!$K$1,$T48-1,0)</f>
        <v>0</v>
      </c>
      <c r="S48" s="142">
        <f t="shared" ca="1" si="15"/>
        <v>0</v>
      </c>
      <c r="T48" s="76">
        <f>IF(Q$7=0,1,MATCH($AW48,'Trail-2'!$CJ$1:$CJ$128,0))</f>
        <v>1</v>
      </c>
      <c r="U48" s="143" t="str">
        <f ca="1">IF(R48=0,"",OFFSET('Trail-2'!$B$1,$T48-1,0))</f>
        <v/>
      </c>
      <c r="V48" s="140">
        <f ca="1">OFFSET('Trail-3'!$J$1,$Y48-1,0)</f>
        <v>0</v>
      </c>
      <c r="W48" s="165">
        <f ca="1">OFFSET('Trail-3'!$K$1,$Y48-1,0)</f>
        <v>0</v>
      </c>
      <c r="X48" s="142">
        <f t="shared" ca="1" si="16"/>
        <v>0</v>
      </c>
      <c r="Y48" s="76">
        <f>IF(V$7=0,1,MATCH($AW48,'Trail-3'!$CJ$1:$CJ$128,0))</f>
        <v>1</v>
      </c>
      <c r="Z48" s="143" t="str">
        <f ca="1">IF(W48=0,"",OFFSET('Trail-3'!$B$1,$Y48-1,0))</f>
        <v/>
      </c>
      <c r="AA48" s="140">
        <f ca="1">OFFSET('Trail-4'!$J$1,$AD48-1,0)</f>
        <v>0</v>
      </c>
      <c r="AB48" s="165">
        <f ca="1">OFFSET('Trail-4'!$K$1,$AD48-1,0)</f>
        <v>0</v>
      </c>
      <c r="AC48" s="142">
        <f t="shared" ca="1" si="17"/>
        <v>0</v>
      </c>
      <c r="AD48" s="76">
        <f>IF(AA$7=0,1,MATCH($AW48,'Trail-4'!$CJ$1:$CJ$128,0))</f>
        <v>1</v>
      </c>
      <c r="AE48" s="143" t="str">
        <f ca="1">IF(AB48=0,"",OFFSET('Trail-4'!$B$1,$AD48-1,0))</f>
        <v/>
      </c>
      <c r="AF48" s="140">
        <f ca="1">OFFSET('Trail-5'!$J$1,$AI48-1,0)</f>
        <v>0</v>
      </c>
      <c r="AG48" s="165">
        <f ca="1">OFFSET('Trail-5'!$K$1,$AD48-1,0)</f>
        <v>0</v>
      </c>
      <c r="AH48" s="142">
        <f t="shared" ca="1" si="18"/>
        <v>0</v>
      </c>
      <c r="AI48" s="76">
        <f>IF(AF$7=0,1,MATCH($AW48,'Trail-5'!$CJ$1:$CJ$128,0))</f>
        <v>1</v>
      </c>
      <c r="AJ48" s="143" t="str">
        <f ca="1">IF(AG48=0,"",OFFSET('Trail-5'!$B$1,$AI48-1,0))</f>
        <v/>
      </c>
      <c r="AK48" s="166">
        <f ca="1">OFFSET('TempO-1'!$K$1,$AN48-1,0)</f>
        <v>0</v>
      </c>
      <c r="AL48" s="144"/>
      <c r="AM48" s="142">
        <f t="shared" ca="1" si="19"/>
        <v>0</v>
      </c>
      <c r="AN48" s="76">
        <f>IF(AK$7=0,1,MATCH($AW48,'TempO-1'!$CB$1:$CB$128,0))</f>
        <v>48</v>
      </c>
      <c r="AO48" s="143" t="str">
        <f ca="1">IF(AK48=0,"",OFFSET('TempO-1'!$B$1,$AN48-1,0))</f>
        <v/>
      </c>
      <c r="AP48" s="166">
        <f ca="1">OFFSET('TempO-2'!$K$1,$AS48-1,0)</f>
        <v>0</v>
      </c>
      <c r="AQ48" s="144"/>
      <c r="AR48" s="142">
        <f t="shared" ca="1" si="20"/>
        <v>0</v>
      </c>
      <c r="AS48" s="76">
        <f>IF(AP$7=0,1,MATCH($AW48,'TempO-2'!$CB$1:$CB$128,0))</f>
        <v>1</v>
      </c>
      <c r="AT48" s="143" t="str">
        <f ca="1">IF(AP48=0,"",OFFSET('TempO-2'!$B$1,$AS48-1,0))</f>
        <v/>
      </c>
      <c r="AU48" s="22"/>
      <c r="AW48" s="39">
        <v>40</v>
      </c>
      <c r="AX48" s="16"/>
      <c r="AY48" s="51">
        <f t="shared" ca="1" si="2"/>
        <v>0</v>
      </c>
      <c r="AZ48" s="51">
        <f t="shared" ca="1" si="2"/>
        <v>0</v>
      </c>
      <c r="BA48" s="51">
        <f t="shared" ca="1" si="2"/>
        <v>0</v>
      </c>
      <c r="BC48" s="1">
        <f t="shared" ca="1" si="23"/>
        <v>0</v>
      </c>
      <c r="BD48" s="1">
        <f t="shared" ca="1" si="24"/>
        <v>0</v>
      </c>
      <c r="BE48" s="1">
        <f t="shared" ca="1" si="25"/>
        <v>0</v>
      </c>
      <c r="BF48" s="1">
        <f t="shared" ca="1" si="26"/>
        <v>0</v>
      </c>
      <c r="BG48" s="1">
        <f t="shared" ca="1" si="27"/>
        <v>0</v>
      </c>
      <c r="BH48" s="1">
        <f t="shared" ca="1" si="28"/>
        <v>0</v>
      </c>
      <c r="BI48" s="1">
        <f t="shared" ca="1" si="29"/>
        <v>0</v>
      </c>
      <c r="BL48" s="97">
        <f t="shared" ca="1" si="32"/>
        <v>0</v>
      </c>
      <c r="BM48" s="97">
        <f t="shared" ca="1" si="32"/>
        <v>0</v>
      </c>
      <c r="BN48" s="97">
        <f t="shared" ca="1" si="32"/>
        <v>0</v>
      </c>
      <c r="BO48" s="97">
        <f t="shared" ca="1" si="32"/>
        <v>0</v>
      </c>
      <c r="BP48" s="97">
        <f t="shared" ca="1" si="32"/>
        <v>0</v>
      </c>
      <c r="BQ48" s="97">
        <f t="shared" ca="1" si="32"/>
        <v>0</v>
      </c>
      <c r="BR48" s="97">
        <f t="shared" ca="1" si="32"/>
        <v>0</v>
      </c>
    </row>
    <row r="49" spans="2:70" x14ac:dyDescent="0.2">
      <c r="B49" s="126">
        <f t="shared" ca="1" si="0"/>
        <v>1</v>
      </c>
      <c r="C49" s="126" t="str">
        <f t="shared" ca="1" si="11"/>
        <v/>
      </c>
      <c r="D49" s="126" t="str">
        <f t="shared" ca="1" si="12"/>
        <v/>
      </c>
      <c r="E49" s="126" t="str">
        <f t="shared" ca="1" si="13"/>
        <v/>
      </c>
      <c r="F49" s="127" t="str">
        <f ca="1">OFFSET(prihlasky!$H$1,AW49,0)</f>
        <v/>
      </c>
      <c r="G49" s="127" t="str">
        <f ca="1">IF(OFFSET(prihlasky!$B$1,AW49,0)="","",(OFFSET(prihlasky!$B$1,AW49,0)))</f>
        <v/>
      </c>
      <c r="H49" s="127">
        <f ca="1">OFFSET(prihlasky!$I$1,AW49,0)</f>
        <v>0</v>
      </c>
      <c r="I49" s="127">
        <f ca="1">OFFSET(prihlasky!$A$1,AW49,0)</f>
        <v>0</v>
      </c>
      <c r="J49" s="126">
        <f t="shared" ca="1" si="22"/>
        <v>0</v>
      </c>
      <c r="K49" s="14"/>
      <c r="L49" s="140">
        <f ca="1">OFFSET('Trail-1'!$J$1,$O49-1,0)</f>
        <v>0</v>
      </c>
      <c r="M49" s="165">
        <f ca="1">OFFSET('Trail-1'!$K$1,$O49-1,0)</f>
        <v>0</v>
      </c>
      <c r="N49" s="142">
        <f t="shared" ca="1" si="14"/>
        <v>0</v>
      </c>
      <c r="O49" s="76">
        <f>IF(L$7=0,1,MATCH($AW49,'Trail-1'!$CJ$1:$CJ$128,0))</f>
        <v>49</v>
      </c>
      <c r="P49" s="143" t="str">
        <f ca="1">IF(M49=0,"",OFFSET('Trail-1'!$B$1,$O49-1,0))</f>
        <v/>
      </c>
      <c r="Q49" s="140">
        <f ca="1">OFFSET('Trail-2'!$J$1,$T49-1,0)</f>
        <v>0</v>
      </c>
      <c r="R49" s="165">
        <f ca="1">OFFSET('Trail-2'!$K$1,$T49-1,0)</f>
        <v>0</v>
      </c>
      <c r="S49" s="142">
        <f t="shared" ca="1" si="15"/>
        <v>0</v>
      </c>
      <c r="T49" s="76">
        <f>IF(Q$7=0,1,MATCH($AW49,'Trail-2'!$CJ$1:$CJ$128,0))</f>
        <v>1</v>
      </c>
      <c r="U49" s="143" t="str">
        <f ca="1">IF(R49=0,"",OFFSET('Trail-2'!$B$1,$T49-1,0))</f>
        <v/>
      </c>
      <c r="V49" s="140">
        <f ca="1">OFFSET('Trail-3'!$J$1,$Y49-1,0)</f>
        <v>0</v>
      </c>
      <c r="W49" s="165">
        <f ca="1">OFFSET('Trail-3'!$K$1,$Y49-1,0)</f>
        <v>0</v>
      </c>
      <c r="X49" s="142">
        <f t="shared" ca="1" si="16"/>
        <v>0</v>
      </c>
      <c r="Y49" s="76">
        <f>IF(V$7=0,1,MATCH($AW49,'Trail-3'!$CJ$1:$CJ$128,0))</f>
        <v>1</v>
      </c>
      <c r="Z49" s="143" t="str">
        <f ca="1">IF(W49=0,"",OFFSET('Trail-3'!$B$1,$Y49-1,0))</f>
        <v/>
      </c>
      <c r="AA49" s="140">
        <f ca="1">OFFSET('Trail-4'!$J$1,$AD49-1,0)</f>
        <v>0</v>
      </c>
      <c r="AB49" s="165">
        <f ca="1">OFFSET('Trail-4'!$K$1,$AD49-1,0)</f>
        <v>0</v>
      </c>
      <c r="AC49" s="142">
        <f t="shared" ca="1" si="17"/>
        <v>0</v>
      </c>
      <c r="AD49" s="76">
        <f>IF(AA$7=0,1,MATCH($AW49,'Trail-4'!$CJ$1:$CJ$128,0))</f>
        <v>1</v>
      </c>
      <c r="AE49" s="143" t="str">
        <f ca="1">IF(AB49=0,"",OFFSET('Trail-4'!$B$1,$AD49-1,0))</f>
        <v/>
      </c>
      <c r="AF49" s="140">
        <f ca="1">OFFSET('Trail-5'!$J$1,$AI49-1,0)</f>
        <v>0</v>
      </c>
      <c r="AG49" s="165">
        <f ca="1">OFFSET('Trail-5'!$K$1,$AD49-1,0)</f>
        <v>0</v>
      </c>
      <c r="AH49" s="142">
        <f t="shared" ca="1" si="18"/>
        <v>0</v>
      </c>
      <c r="AI49" s="76">
        <f>IF(AF$7=0,1,MATCH($AW49,'Trail-5'!$CJ$1:$CJ$128,0))</f>
        <v>1</v>
      </c>
      <c r="AJ49" s="143" t="str">
        <f ca="1">IF(AG49=0,"",OFFSET('Trail-5'!$B$1,$AI49-1,0))</f>
        <v/>
      </c>
      <c r="AK49" s="166">
        <f ca="1">OFFSET('TempO-1'!$K$1,$AN49-1,0)</f>
        <v>0</v>
      </c>
      <c r="AL49" s="144"/>
      <c r="AM49" s="142">
        <f t="shared" ca="1" si="19"/>
        <v>0</v>
      </c>
      <c r="AN49" s="76">
        <f>IF(AK$7=0,1,MATCH($AW49,'TempO-1'!$CB$1:$CB$128,0))</f>
        <v>49</v>
      </c>
      <c r="AO49" s="143" t="str">
        <f ca="1">IF(AK49=0,"",OFFSET('TempO-1'!$B$1,$AN49-1,0))</f>
        <v/>
      </c>
      <c r="AP49" s="166">
        <f ca="1">OFFSET('TempO-2'!$K$1,$AS49-1,0)</f>
        <v>0</v>
      </c>
      <c r="AQ49" s="144"/>
      <c r="AR49" s="142">
        <f t="shared" ca="1" si="20"/>
        <v>0</v>
      </c>
      <c r="AS49" s="76">
        <f>IF(AP$7=0,1,MATCH($AW49,'TempO-2'!$CB$1:$CB$128,0))</f>
        <v>1</v>
      </c>
      <c r="AT49" s="143" t="str">
        <f ca="1">IF(AP49=0,"",OFFSET('TempO-2'!$B$1,$AS49-1,0))</f>
        <v/>
      </c>
      <c r="AU49" s="22"/>
      <c r="AW49" s="39">
        <v>41</v>
      </c>
      <c r="AX49" s="16"/>
      <c r="AY49" s="51">
        <f t="shared" ca="1" si="2"/>
        <v>0</v>
      </c>
      <c r="AZ49" s="51">
        <f t="shared" ca="1" si="2"/>
        <v>0</v>
      </c>
      <c r="BA49" s="51">
        <f t="shared" ca="1" si="2"/>
        <v>0</v>
      </c>
      <c r="BC49" s="1">
        <f t="shared" ca="1" si="23"/>
        <v>0</v>
      </c>
      <c r="BD49" s="1">
        <f t="shared" ca="1" si="24"/>
        <v>0</v>
      </c>
      <c r="BE49" s="1">
        <f t="shared" ca="1" si="25"/>
        <v>0</v>
      </c>
      <c r="BF49" s="1">
        <f t="shared" ca="1" si="26"/>
        <v>0</v>
      </c>
      <c r="BG49" s="1">
        <f t="shared" ca="1" si="27"/>
        <v>0</v>
      </c>
      <c r="BH49" s="1">
        <f t="shared" ca="1" si="28"/>
        <v>0</v>
      </c>
      <c r="BI49" s="1">
        <f t="shared" ca="1" si="29"/>
        <v>0</v>
      </c>
      <c r="BL49" s="97">
        <f t="shared" ca="1" si="32"/>
        <v>0</v>
      </c>
      <c r="BM49" s="97">
        <f t="shared" ca="1" si="32"/>
        <v>0</v>
      </c>
      <c r="BN49" s="97">
        <f t="shared" ca="1" si="32"/>
        <v>0</v>
      </c>
      <c r="BO49" s="97">
        <f t="shared" ca="1" si="32"/>
        <v>0</v>
      </c>
      <c r="BP49" s="97">
        <f t="shared" ca="1" si="32"/>
        <v>0</v>
      </c>
      <c r="BQ49" s="97">
        <f t="shared" ca="1" si="32"/>
        <v>0</v>
      </c>
      <c r="BR49" s="97">
        <f t="shared" ca="1" si="32"/>
        <v>0</v>
      </c>
    </row>
    <row r="50" spans="2:70" x14ac:dyDescent="0.2">
      <c r="B50" s="126">
        <f t="shared" ca="1" si="0"/>
        <v>1</v>
      </c>
      <c r="C50" s="126" t="str">
        <f t="shared" ca="1" si="11"/>
        <v/>
      </c>
      <c r="D50" s="126" t="str">
        <f t="shared" ca="1" si="12"/>
        <v/>
      </c>
      <c r="E50" s="126" t="str">
        <f t="shared" ca="1" si="13"/>
        <v/>
      </c>
      <c r="F50" s="127" t="str">
        <f ca="1">OFFSET(prihlasky!$H$1,AW50,0)</f>
        <v/>
      </c>
      <c r="G50" s="127" t="str">
        <f ca="1">IF(OFFSET(prihlasky!$B$1,AW50,0)="","",(OFFSET(prihlasky!$B$1,AW50,0)))</f>
        <v/>
      </c>
      <c r="H50" s="127">
        <f ca="1">OFFSET(prihlasky!$I$1,AW50,0)</f>
        <v>0</v>
      </c>
      <c r="I50" s="127">
        <f ca="1">OFFSET(prihlasky!$A$1,AW50,0)</f>
        <v>0</v>
      </c>
      <c r="J50" s="126">
        <f t="shared" ca="1" si="22"/>
        <v>0</v>
      </c>
      <c r="K50" s="14"/>
      <c r="L50" s="140">
        <f ca="1">OFFSET('Trail-1'!$J$1,$O50-1,0)</f>
        <v>0</v>
      </c>
      <c r="M50" s="165">
        <f ca="1">OFFSET('Trail-1'!$K$1,$O50-1,0)</f>
        <v>0</v>
      </c>
      <c r="N50" s="142">
        <f t="shared" ca="1" si="14"/>
        <v>0</v>
      </c>
      <c r="O50" s="76">
        <f>IF(L$7=0,1,MATCH($AW50,'Trail-1'!$CJ$1:$CJ$128,0))</f>
        <v>50</v>
      </c>
      <c r="P50" s="143" t="str">
        <f ca="1">IF(M50=0,"",OFFSET('Trail-1'!$B$1,$O50-1,0))</f>
        <v/>
      </c>
      <c r="Q50" s="140">
        <f ca="1">OFFSET('Trail-2'!$J$1,$T50-1,0)</f>
        <v>0</v>
      </c>
      <c r="R50" s="165">
        <f ca="1">OFFSET('Trail-2'!$K$1,$T50-1,0)</f>
        <v>0</v>
      </c>
      <c r="S50" s="142">
        <f t="shared" ca="1" si="15"/>
        <v>0</v>
      </c>
      <c r="T50" s="76">
        <f>IF(Q$7=0,1,MATCH($AW50,'Trail-2'!$CJ$1:$CJ$128,0))</f>
        <v>1</v>
      </c>
      <c r="U50" s="143" t="str">
        <f ca="1">IF(R50=0,"",OFFSET('Trail-2'!$B$1,$T50-1,0))</f>
        <v/>
      </c>
      <c r="V50" s="140">
        <f ca="1">OFFSET('Trail-3'!$J$1,$Y50-1,0)</f>
        <v>0</v>
      </c>
      <c r="W50" s="165">
        <f ca="1">OFFSET('Trail-3'!$K$1,$Y50-1,0)</f>
        <v>0</v>
      </c>
      <c r="X50" s="142">
        <f t="shared" ca="1" si="16"/>
        <v>0</v>
      </c>
      <c r="Y50" s="76">
        <f>IF(V$7=0,1,MATCH($AW50,'Trail-3'!$CJ$1:$CJ$128,0))</f>
        <v>1</v>
      </c>
      <c r="Z50" s="143" t="str">
        <f ca="1">IF(W50=0,"",OFFSET('Trail-3'!$B$1,$Y50-1,0))</f>
        <v/>
      </c>
      <c r="AA50" s="140">
        <f ca="1">OFFSET('Trail-4'!$J$1,$AD50-1,0)</f>
        <v>0</v>
      </c>
      <c r="AB50" s="165">
        <f ca="1">OFFSET('Trail-4'!$K$1,$AD50-1,0)</f>
        <v>0</v>
      </c>
      <c r="AC50" s="142">
        <f t="shared" ca="1" si="17"/>
        <v>0</v>
      </c>
      <c r="AD50" s="76">
        <f>IF(AA$7=0,1,MATCH($AW50,'Trail-4'!$CJ$1:$CJ$128,0))</f>
        <v>1</v>
      </c>
      <c r="AE50" s="143" t="str">
        <f ca="1">IF(AB50=0,"",OFFSET('Trail-4'!$B$1,$AD50-1,0))</f>
        <v/>
      </c>
      <c r="AF50" s="140">
        <f ca="1">OFFSET('Trail-5'!$J$1,$AI50-1,0)</f>
        <v>0</v>
      </c>
      <c r="AG50" s="165">
        <f ca="1">OFFSET('Trail-5'!$K$1,$AD50-1,0)</f>
        <v>0</v>
      </c>
      <c r="AH50" s="142">
        <f t="shared" ca="1" si="18"/>
        <v>0</v>
      </c>
      <c r="AI50" s="76">
        <f>IF(AF$7=0,1,MATCH($AW50,'Trail-5'!$CJ$1:$CJ$128,0))</f>
        <v>1</v>
      </c>
      <c r="AJ50" s="143" t="str">
        <f ca="1">IF(AG50=0,"",OFFSET('Trail-5'!$B$1,$AI50-1,0))</f>
        <v/>
      </c>
      <c r="AK50" s="166">
        <f ca="1">OFFSET('TempO-1'!$K$1,$AN50-1,0)</f>
        <v>0</v>
      </c>
      <c r="AL50" s="144"/>
      <c r="AM50" s="142">
        <f t="shared" ca="1" si="19"/>
        <v>0</v>
      </c>
      <c r="AN50" s="76">
        <f>IF(AK$7=0,1,MATCH($AW50,'TempO-1'!$CB$1:$CB$128,0))</f>
        <v>50</v>
      </c>
      <c r="AO50" s="143" t="str">
        <f ca="1">IF(AK50=0,"",OFFSET('TempO-1'!$B$1,$AN50-1,0))</f>
        <v/>
      </c>
      <c r="AP50" s="166">
        <f ca="1">OFFSET('TempO-2'!$K$1,$AS50-1,0)</f>
        <v>0</v>
      </c>
      <c r="AQ50" s="144"/>
      <c r="AR50" s="142">
        <f t="shared" ca="1" si="20"/>
        <v>0</v>
      </c>
      <c r="AS50" s="76">
        <f>IF(AP$7=0,1,MATCH($AW50,'TempO-2'!$CB$1:$CB$128,0))</f>
        <v>1</v>
      </c>
      <c r="AT50" s="143" t="str">
        <f ca="1">IF(AP50=0,"",OFFSET('TempO-2'!$B$1,$AS50-1,0))</f>
        <v/>
      </c>
      <c r="AU50" s="22"/>
      <c r="AW50" s="39">
        <v>42</v>
      </c>
      <c r="AX50" s="16"/>
      <c r="AY50" s="51">
        <f t="shared" ca="1" si="2"/>
        <v>0</v>
      </c>
      <c r="AZ50" s="51">
        <f t="shared" ca="1" si="2"/>
        <v>0</v>
      </c>
      <c r="BA50" s="51">
        <f t="shared" ca="1" si="2"/>
        <v>0</v>
      </c>
      <c r="BC50" s="1">
        <f t="shared" ca="1" si="23"/>
        <v>0</v>
      </c>
      <c r="BD50" s="1">
        <f t="shared" ca="1" si="24"/>
        <v>0</v>
      </c>
      <c r="BE50" s="1">
        <f t="shared" ca="1" si="25"/>
        <v>0</v>
      </c>
      <c r="BF50" s="1">
        <f t="shared" ca="1" si="26"/>
        <v>0</v>
      </c>
      <c r="BG50" s="1">
        <f t="shared" ca="1" si="27"/>
        <v>0</v>
      </c>
      <c r="BH50" s="1">
        <f t="shared" ca="1" si="28"/>
        <v>0</v>
      </c>
      <c r="BI50" s="1">
        <f t="shared" ca="1" si="29"/>
        <v>0</v>
      </c>
      <c r="BL50" s="97">
        <f t="shared" ca="1" si="32"/>
        <v>0</v>
      </c>
      <c r="BM50" s="97">
        <f t="shared" ca="1" si="32"/>
        <v>0</v>
      </c>
      <c r="BN50" s="97">
        <f t="shared" ca="1" si="32"/>
        <v>0</v>
      </c>
      <c r="BO50" s="97">
        <f t="shared" ca="1" si="32"/>
        <v>0</v>
      </c>
      <c r="BP50" s="97">
        <f t="shared" ca="1" si="32"/>
        <v>0</v>
      </c>
      <c r="BQ50" s="97">
        <f t="shared" ca="1" si="32"/>
        <v>0</v>
      </c>
      <c r="BR50" s="97">
        <f t="shared" ca="1" si="32"/>
        <v>0</v>
      </c>
    </row>
    <row r="51" spans="2:70" x14ac:dyDescent="0.2">
      <c r="B51" s="126">
        <f t="shared" ca="1" si="0"/>
        <v>1</v>
      </c>
      <c r="C51" s="126" t="str">
        <f t="shared" ca="1" si="11"/>
        <v/>
      </c>
      <c r="D51" s="126" t="str">
        <f t="shared" ca="1" si="12"/>
        <v/>
      </c>
      <c r="E51" s="126" t="str">
        <f t="shared" ca="1" si="13"/>
        <v/>
      </c>
      <c r="F51" s="127" t="str">
        <f ca="1">OFFSET(prihlasky!$H$1,AW51,0)</f>
        <v/>
      </c>
      <c r="G51" s="127" t="str">
        <f ca="1">IF(OFFSET(prihlasky!$B$1,AW51,0)="","",(OFFSET(prihlasky!$B$1,AW51,0)))</f>
        <v/>
      </c>
      <c r="H51" s="127">
        <f ca="1">OFFSET(prihlasky!$I$1,AW51,0)</f>
        <v>0</v>
      </c>
      <c r="I51" s="127">
        <f ca="1">OFFSET(prihlasky!$A$1,AW51,0)</f>
        <v>0</v>
      </c>
      <c r="J51" s="126">
        <f t="shared" ca="1" si="22"/>
        <v>0</v>
      </c>
      <c r="K51" s="14"/>
      <c r="L51" s="140">
        <f ca="1">OFFSET('Trail-1'!$J$1,$O51-1,0)</f>
        <v>0</v>
      </c>
      <c r="M51" s="165">
        <f ca="1">OFFSET('Trail-1'!$K$1,$O51-1,0)</f>
        <v>0</v>
      </c>
      <c r="N51" s="142">
        <f t="shared" ca="1" si="14"/>
        <v>0</v>
      </c>
      <c r="O51" s="76">
        <f>IF(L$7=0,1,MATCH($AW51,'Trail-1'!$CJ$1:$CJ$128,0))</f>
        <v>51</v>
      </c>
      <c r="P51" s="143" t="str">
        <f ca="1">IF(M51=0,"",OFFSET('Trail-1'!$B$1,$O51-1,0))</f>
        <v/>
      </c>
      <c r="Q51" s="140">
        <f ca="1">OFFSET('Trail-2'!$J$1,$T51-1,0)</f>
        <v>0</v>
      </c>
      <c r="R51" s="165">
        <f ca="1">OFFSET('Trail-2'!$K$1,$T51-1,0)</f>
        <v>0</v>
      </c>
      <c r="S51" s="142">
        <f t="shared" ca="1" si="15"/>
        <v>0</v>
      </c>
      <c r="T51" s="76">
        <f>IF(Q$7=0,1,MATCH($AW51,'Trail-2'!$CJ$1:$CJ$128,0))</f>
        <v>1</v>
      </c>
      <c r="U51" s="143" t="str">
        <f ca="1">IF(R51=0,"",OFFSET('Trail-2'!$B$1,$T51-1,0))</f>
        <v/>
      </c>
      <c r="V51" s="140">
        <f ca="1">OFFSET('Trail-3'!$J$1,$Y51-1,0)</f>
        <v>0</v>
      </c>
      <c r="W51" s="165">
        <f ca="1">OFFSET('Trail-3'!$K$1,$Y51-1,0)</f>
        <v>0</v>
      </c>
      <c r="X51" s="142">
        <f t="shared" ca="1" si="16"/>
        <v>0</v>
      </c>
      <c r="Y51" s="76">
        <f>IF(V$7=0,1,MATCH($AW51,'Trail-3'!$CJ$1:$CJ$128,0))</f>
        <v>1</v>
      </c>
      <c r="Z51" s="143" t="str">
        <f ca="1">IF(W51=0,"",OFFSET('Trail-3'!$B$1,$Y51-1,0))</f>
        <v/>
      </c>
      <c r="AA51" s="140">
        <f ca="1">OFFSET('Trail-4'!$J$1,$AD51-1,0)</f>
        <v>0</v>
      </c>
      <c r="AB51" s="165">
        <f ca="1">OFFSET('Trail-4'!$K$1,$AD51-1,0)</f>
        <v>0</v>
      </c>
      <c r="AC51" s="142">
        <f t="shared" ca="1" si="17"/>
        <v>0</v>
      </c>
      <c r="AD51" s="76">
        <f>IF(AA$7=0,1,MATCH($AW51,'Trail-4'!$CJ$1:$CJ$128,0))</f>
        <v>1</v>
      </c>
      <c r="AE51" s="143" t="str">
        <f ca="1">IF(AB51=0,"",OFFSET('Trail-4'!$B$1,$AD51-1,0))</f>
        <v/>
      </c>
      <c r="AF51" s="140">
        <f ca="1">OFFSET('Trail-5'!$J$1,$AI51-1,0)</f>
        <v>0</v>
      </c>
      <c r="AG51" s="165">
        <f ca="1">OFFSET('Trail-5'!$K$1,$AD51-1,0)</f>
        <v>0</v>
      </c>
      <c r="AH51" s="142">
        <f t="shared" ca="1" si="18"/>
        <v>0</v>
      </c>
      <c r="AI51" s="76">
        <f>IF(AF$7=0,1,MATCH($AW51,'Trail-5'!$CJ$1:$CJ$128,0))</f>
        <v>1</v>
      </c>
      <c r="AJ51" s="143" t="str">
        <f ca="1">IF(AG51=0,"",OFFSET('Trail-5'!$B$1,$AI51-1,0))</f>
        <v/>
      </c>
      <c r="AK51" s="166">
        <f ca="1">OFFSET('TempO-1'!$K$1,$AN51-1,0)</f>
        <v>0</v>
      </c>
      <c r="AL51" s="144"/>
      <c r="AM51" s="142">
        <f t="shared" ca="1" si="19"/>
        <v>0</v>
      </c>
      <c r="AN51" s="76">
        <f>IF(AK$7=0,1,MATCH($AW51,'TempO-1'!$CB$1:$CB$128,0))</f>
        <v>51</v>
      </c>
      <c r="AO51" s="143" t="str">
        <f ca="1">IF(AK51=0,"",OFFSET('TempO-1'!$B$1,$AN51-1,0))</f>
        <v/>
      </c>
      <c r="AP51" s="166">
        <f ca="1">OFFSET('TempO-2'!$K$1,$AS51-1,0)</f>
        <v>0</v>
      </c>
      <c r="AQ51" s="144"/>
      <c r="AR51" s="142">
        <f t="shared" ca="1" si="20"/>
        <v>0</v>
      </c>
      <c r="AS51" s="76">
        <f>IF(AP$7=0,1,MATCH($AW51,'TempO-2'!$CB$1:$CB$128,0))</f>
        <v>1</v>
      </c>
      <c r="AT51" s="143" t="str">
        <f ca="1">IF(AP51=0,"",OFFSET('TempO-2'!$B$1,$AS51-1,0))</f>
        <v/>
      </c>
      <c r="AU51" s="22"/>
      <c r="AW51" s="39">
        <v>43</v>
      </c>
      <c r="AX51" s="16"/>
      <c r="AY51" s="51">
        <f t="shared" ca="1" si="2"/>
        <v>0</v>
      </c>
      <c r="AZ51" s="51">
        <f t="shared" ca="1" si="2"/>
        <v>0</v>
      </c>
      <c r="BA51" s="51">
        <f t="shared" ca="1" si="2"/>
        <v>0</v>
      </c>
      <c r="BC51" s="1">
        <f t="shared" ca="1" si="23"/>
        <v>0</v>
      </c>
      <c r="BD51" s="1">
        <f t="shared" ca="1" si="24"/>
        <v>0</v>
      </c>
      <c r="BE51" s="1">
        <f t="shared" ca="1" si="25"/>
        <v>0</v>
      </c>
      <c r="BF51" s="1">
        <f t="shared" ca="1" si="26"/>
        <v>0</v>
      </c>
      <c r="BG51" s="1">
        <f t="shared" ca="1" si="27"/>
        <v>0</v>
      </c>
      <c r="BH51" s="1">
        <f t="shared" ca="1" si="28"/>
        <v>0</v>
      </c>
      <c r="BI51" s="1">
        <f t="shared" ca="1" si="29"/>
        <v>0</v>
      </c>
      <c r="BL51" s="97">
        <f t="shared" ca="1" si="32"/>
        <v>0</v>
      </c>
      <c r="BM51" s="97">
        <f t="shared" ca="1" si="32"/>
        <v>0</v>
      </c>
      <c r="BN51" s="97">
        <f t="shared" ca="1" si="32"/>
        <v>0</v>
      </c>
      <c r="BO51" s="97">
        <f t="shared" ca="1" si="32"/>
        <v>0</v>
      </c>
      <c r="BP51" s="97">
        <f t="shared" ca="1" si="32"/>
        <v>0</v>
      </c>
      <c r="BQ51" s="97">
        <f t="shared" ca="1" si="32"/>
        <v>0</v>
      </c>
      <c r="BR51" s="97">
        <f t="shared" ca="1" si="32"/>
        <v>0</v>
      </c>
    </row>
    <row r="52" spans="2:70" x14ac:dyDescent="0.2">
      <c r="B52" s="126">
        <f t="shared" ca="1" si="0"/>
        <v>1</v>
      </c>
      <c r="C52" s="126" t="str">
        <f t="shared" ca="1" si="11"/>
        <v/>
      </c>
      <c r="D52" s="126" t="str">
        <f t="shared" ca="1" si="12"/>
        <v/>
      </c>
      <c r="E52" s="126" t="str">
        <f t="shared" ca="1" si="13"/>
        <v/>
      </c>
      <c r="F52" s="127" t="str">
        <f ca="1">OFFSET(prihlasky!$H$1,AW52,0)</f>
        <v/>
      </c>
      <c r="G52" s="127" t="str">
        <f ca="1">IF(OFFSET(prihlasky!$B$1,AW52,0)="","",(OFFSET(prihlasky!$B$1,AW52,0)))</f>
        <v/>
      </c>
      <c r="H52" s="127">
        <f ca="1">OFFSET(prihlasky!$I$1,AW52,0)</f>
        <v>0</v>
      </c>
      <c r="I52" s="127">
        <f ca="1">OFFSET(prihlasky!$A$1,AW52,0)</f>
        <v>0</v>
      </c>
      <c r="J52" s="126">
        <f t="shared" ca="1" si="22"/>
        <v>0</v>
      </c>
      <c r="K52" s="14"/>
      <c r="L52" s="140">
        <f ca="1">OFFSET('Trail-1'!$J$1,$O52-1,0)</f>
        <v>0</v>
      </c>
      <c r="M52" s="165">
        <f ca="1">OFFSET('Trail-1'!$K$1,$O52-1,0)</f>
        <v>0</v>
      </c>
      <c r="N52" s="142">
        <f t="shared" ca="1" si="14"/>
        <v>0</v>
      </c>
      <c r="O52" s="76">
        <f>IF(L$7=0,1,MATCH($AW52,'Trail-1'!$CJ$1:$CJ$128,0))</f>
        <v>52</v>
      </c>
      <c r="P52" s="143" t="str">
        <f ca="1">IF(M52=0,"",OFFSET('Trail-1'!$B$1,$O52-1,0))</f>
        <v/>
      </c>
      <c r="Q52" s="140">
        <f ca="1">OFFSET('Trail-2'!$J$1,$T52-1,0)</f>
        <v>0</v>
      </c>
      <c r="R52" s="165">
        <f ca="1">OFFSET('Trail-2'!$K$1,$T52-1,0)</f>
        <v>0</v>
      </c>
      <c r="S52" s="142">
        <f t="shared" ca="1" si="15"/>
        <v>0</v>
      </c>
      <c r="T52" s="76">
        <f>IF(Q$7=0,1,MATCH($AW52,'Trail-2'!$CJ$1:$CJ$128,0))</f>
        <v>1</v>
      </c>
      <c r="U52" s="143" t="str">
        <f ca="1">IF(R52=0,"",OFFSET('Trail-2'!$B$1,$T52-1,0))</f>
        <v/>
      </c>
      <c r="V52" s="140">
        <f ca="1">OFFSET('Trail-3'!$J$1,$Y52-1,0)</f>
        <v>0</v>
      </c>
      <c r="W52" s="165">
        <f ca="1">OFFSET('Trail-3'!$K$1,$Y52-1,0)</f>
        <v>0</v>
      </c>
      <c r="X52" s="142">
        <f t="shared" ca="1" si="16"/>
        <v>0</v>
      </c>
      <c r="Y52" s="76">
        <f>IF(V$7=0,1,MATCH($AW52,'Trail-3'!$CJ$1:$CJ$128,0))</f>
        <v>1</v>
      </c>
      <c r="Z52" s="143" t="str">
        <f ca="1">IF(W52=0,"",OFFSET('Trail-3'!$B$1,$Y52-1,0))</f>
        <v/>
      </c>
      <c r="AA52" s="140">
        <f ca="1">OFFSET('Trail-4'!$J$1,$AD52-1,0)</f>
        <v>0</v>
      </c>
      <c r="AB52" s="165">
        <f ca="1">OFFSET('Trail-4'!$K$1,$AD52-1,0)</f>
        <v>0</v>
      </c>
      <c r="AC52" s="142">
        <f t="shared" ca="1" si="17"/>
        <v>0</v>
      </c>
      <c r="AD52" s="76">
        <f>IF(AA$7=0,1,MATCH($AW52,'Trail-4'!$CJ$1:$CJ$128,0))</f>
        <v>1</v>
      </c>
      <c r="AE52" s="143" t="str">
        <f ca="1">IF(AB52=0,"",OFFSET('Trail-4'!$B$1,$AD52-1,0))</f>
        <v/>
      </c>
      <c r="AF52" s="140">
        <f ca="1">OFFSET('Trail-5'!$J$1,$AI52-1,0)</f>
        <v>0</v>
      </c>
      <c r="AG52" s="165">
        <f ca="1">OFFSET('Trail-5'!$K$1,$AD52-1,0)</f>
        <v>0</v>
      </c>
      <c r="AH52" s="142">
        <f t="shared" ca="1" si="18"/>
        <v>0</v>
      </c>
      <c r="AI52" s="76">
        <f>IF(AF$7=0,1,MATCH($AW52,'Trail-5'!$CJ$1:$CJ$128,0))</f>
        <v>1</v>
      </c>
      <c r="AJ52" s="143" t="str">
        <f ca="1">IF(AG52=0,"",OFFSET('Trail-5'!$B$1,$AI52-1,0))</f>
        <v/>
      </c>
      <c r="AK52" s="166">
        <f ca="1">OFFSET('TempO-1'!$K$1,$AN52-1,0)</f>
        <v>0</v>
      </c>
      <c r="AL52" s="144"/>
      <c r="AM52" s="142">
        <f t="shared" ca="1" si="19"/>
        <v>0</v>
      </c>
      <c r="AN52" s="76">
        <f>IF(AK$7=0,1,MATCH($AW52,'TempO-1'!$CB$1:$CB$128,0))</f>
        <v>52</v>
      </c>
      <c r="AO52" s="143" t="str">
        <f ca="1">IF(AK52=0,"",OFFSET('TempO-1'!$B$1,$AN52-1,0))</f>
        <v/>
      </c>
      <c r="AP52" s="166">
        <f ca="1">OFFSET('TempO-2'!$K$1,$AS52-1,0)</f>
        <v>0</v>
      </c>
      <c r="AQ52" s="144"/>
      <c r="AR52" s="142">
        <f t="shared" ca="1" si="20"/>
        <v>0</v>
      </c>
      <c r="AS52" s="76">
        <f>IF(AP$7=0,1,MATCH($AW52,'TempO-2'!$CB$1:$CB$128,0))</f>
        <v>1</v>
      </c>
      <c r="AT52" s="143" t="str">
        <f ca="1">IF(AP52=0,"",OFFSET('TempO-2'!$B$1,$AS52-1,0))</f>
        <v/>
      </c>
      <c r="AU52" s="22"/>
      <c r="AW52" s="39">
        <v>44</v>
      </c>
      <c r="AX52" s="16"/>
      <c r="AY52" s="51">
        <f t="shared" ca="1" si="2"/>
        <v>0</v>
      </c>
      <c r="AZ52" s="51">
        <f t="shared" ca="1" si="2"/>
        <v>0</v>
      </c>
      <c r="BA52" s="51">
        <f t="shared" ca="1" si="2"/>
        <v>0</v>
      </c>
      <c r="BC52" s="1">
        <f t="shared" ca="1" si="23"/>
        <v>0</v>
      </c>
      <c r="BD52" s="1">
        <f t="shared" ca="1" si="24"/>
        <v>0</v>
      </c>
      <c r="BE52" s="1">
        <f t="shared" ca="1" si="25"/>
        <v>0</v>
      </c>
      <c r="BF52" s="1">
        <f t="shared" ca="1" si="26"/>
        <v>0</v>
      </c>
      <c r="BG52" s="1">
        <f t="shared" ca="1" si="27"/>
        <v>0</v>
      </c>
      <c r="BH52" s="1">
        <f t="shared" ca="1" si="28"/>
        <v>0</v>
      </c>
      <c r="BI52" s="1">
        <f t="shared" ca="1" si="29"/>
        <v>0</v>
      </c>
      <c r="BL52" s="97">
        <f t="shared" ca="1" si="32"/>
        <v>0</v>
      </c>
      <c r="BM52" s="97">
        <f t="shared" ca="1" si="32"/>
        <v>0</v>
      </c>
      <c r="BN52" s="97">
        <f t="shared" ca="1" si="32"/>
        <v>0</v>
      </c>
      <c r="BO52" s="97">
        <f t="shared" ca="1" si="32"/>
        <v>0</v>
      </c>
      <c r="BP52" s="97">
        <f t="shared" ca="1" si="32"/>
        <v>0</v>
      </c>
      <c r="BQ52" s="97">
        <f t="shared" ca="1" si="32"/>
        <v>0</v>
      </c>
      <c r="BR52" s="97">
        <f t="shared" ca="1" si="32"/>
        <v>0</v>
      </c>
    </row>
    <row r="53" spans="2:70" x14ac:dyDescent="0.2">
      <c r="B53" s="126">
        <f t="shared" ca="1" si="0"/>
        <v>1</v>
      </c>
      <c r="C53" s="126" t="str">
        <f t="shared" ca="1" si="11"/>
        <v/>
      </c>
      <c r="D53" s="126" t="str">
        <f t="shared" ca="1" si="12"/>
        <v/>
      </c>
      <c r="E53" s="126" t="str">
        <f t="shared" ca="1" si="13"/>
        <v/>
      </c>
      <c r="F53" s="127" t="str">
        <f ca="1">OFFSET(prihlasky!$H$1,AW53,0)</f>
        <v/>
      </c>
      <c r="G53" s="127" t="str">
        <f ca="1">IF(OFFSET(prihlasky!$B$1,AW53,0)="","",(OFFSET(prihlasky!$B$1,AW53,0)))</f>
        <v/>
      </c>
      <c r="H53" s="127">
        <f ca="1">OFFSET(prihlasky!$I$1,AW53,0)</f>
        <v>0</v>
      </c>
      <c r="I53" s="127">
        <f ca="1">OFFSET(prihlasky!$A$1,AW53,0)</f>
        <v>0</v>
      </c>
      <c r="J53" s="126">
        <f t="shared" ca="1" si="22"/>
        <v>0</v>
      </c>
      <c r="K53" s="14"/>
      <c r="L53" s="140">
        <f ca="1">OFFSET('Trail-1'!$J$1,$O53-1,0)</f>
        <v>0</v>
      </c>
      <c r="M53" s="165">
        <f ca="1">OFFSET('Trail-1'!$K$1,$O53-1,0)</f>
        <v>0</v>
      </c>
      <c r="N53" s="142">
        <f t="shared" ca="1" si="14"/>
        <v>0</v>
      </c>
      <c r="O53" s="76">
        <f>IF(L$7=0,1,MATCH($AW53,'Trail-1'!$CJ$1:$CJ$128,0))</f>
        <v>53</v>
      </c>
      <c r="P53" s="143" t="str">
        <f ca="1">IF(M53=0,"",OFFSET('Trail-1'!$B$1,$O53-1,0))</f>
        <v/>
      </c>
      <c r="Q53" s="140">
        <f ca="1">OFFSET('Trail-2'!$J$1,$T53-1,0)</f>
        <v>0</v>
      </c>
      <c r="R53" s="165">
        <f ca="1">OFFSET('Trail-2'!$K$1,$T53-1,0)</f>
        <v>0</v>
      </c>
      <c r="S53" s="142">
        <f t="shared" ca="1" si="15"/>
        <v>0</v>
      </c>
      <c r="T53" s="76">
        <f>IF(Q$7=0,1,MATCH($AW53,'Trail-2'!$CJ$1:$CJ$128,0))</f>
        <v>1</v>
      </c>
      <c r="U53" s="143" t="str">
        <f ca="1">IF(R53=0,"",OFFSET('Trail-2'!$B$1,$T53-1,0))</f>
        <v/>
      </c>
      <c r="V53" s="140">
        <f ca="1">OFFSET('Trail-3'!$J$1,$Y53-1,0)</f>
        <v>0</v>
      </c>
      <c r="W53" s="165">
        <f ca="1">OFFSET('Trail-3'!$K$1,$Y53-1,0)</f>
        <v>0</v>
      </c>
      <c r="X53" s="142">
        <f t="shared" ca="1" si="16"/>
        <v>0</v>
      </c>
      <c r="Y53" s="76">
        <f>IF(V$7=0,1,MATCH($AW53,'Trail-3'!$CJ$1:$CJ$128,0))</f>
        <v>1</v>
      </c>
      <c r="Z53" s="143" t="str">
        <f ca="1">IF(W53=0,"",OFFSET('Trail-3'!$B$1,$Y53-1,0))</f>
        <v/>
      </c>
      <c r="AA53" s="140">
        <f ca="1">OFFSET('Trail-4'!$J$1,$AD53-1,0)</f>
        <v>0</v>
      </c>
      <c r="AB53" s="165">
        <f ca="1">OFFSET('Trail-4'!$K$1,$AD53-1,0)</f>
        <v>0</v>
      </c>
      <c r="AC53" s="142">
        <f t="shared" ca="1" si="17"/>
        <v>0</v>
      </c>
      <c r="AD53" s="76">
        <f>IF(AA$7=0,1,MATCH($AW53,'Trail-4'!$CJ$1:$CJ$128,0))</f>
        <v>1</v>
      </c>
      <c r="AE53" s="143" t="str">
        <f ca="1">IF(AB53=0,"",OFFSET('Trail-4'!$B$1,$AD53-1,0))</f>
        <v/>
      </c>
      <c r="AF53" s="140">
        <f ca="1">OFFSET('Trail-5'!$J$1,$AI53-1,0)</f>
        <v>0</v>
      </c>
      <c r="AG53" s="165">
        <f ca="1">OFFSET('Trail-5'!$K$1,$AD53-1,0)</f>
        <v>0</v>
      </c>
      <c r="AH53" s="142">
        <f t="shared" ca="1" si="18"/>
        <v>0</v>
      </c>
      <c r="AI53" s="76">
        <f>IF(AF$7=0,1,MATCH($AW53,'Trail-5'!$CJ$1:$CJ$128,0))</f>
        <v>1</v>
      </c>
      <c r="AJ53" s="143" t="str">
        <f ca="1">IF(AG53=0,"",OFFSET('Trail-5'!$B$1,$AI53-1,0))</f>
        <v/>
      </c>
      <c r="AK53" s="166">
        <f ca="1">OFFSET('TempO-1'!$K$1,$AN53-1,0)</f>
        <v>0</v>
      </c>
      <c r="AL53" s="144"/>
      <c r="AM53" s="142">
        <f t="shared" ca="1" si="19"/>
        <v>0</v>
      </c>
      <c r="AN53" s="76">
        <f>IF(AK$7=0,1,MATCH($AW53,'TempO-1'!$CB$1:$CB$128,0))</f>
        <v>53</v>
      </c>
      <c r="AO53" s="143" t="str">
        <f ca="1">IF(AK53=0,"",OFFSET('TempO-1'!$B$1,$AN53-1,0))</f>
        <v/>
      </c>
      <c r="AP53" s="166">
        <f ca="1">OFFSET('TempO-2'!$K$1,$AS53-1,0)</f>
        <v>0</v>
      </c>
      <c r="AQ53" s="144"/>
      <c r="AR53" s="142">
        <f t="shared" ca="1" si="20"/>
        <v>0</v>
      </c>
      <c r="AS53" s="76">
        <f>IF(AP$7=0,1,MATCH($AW53,'TempO-2'!$CB$1:$CB$128,0))</f>
        <v>1</v>
      </c>
      <c r="AT53" s="143" t="str">
        <f ca="1">IF(AP53=0,"",OFFSET('TempO-2'!$B$1,$AS53-1,0))</f>
        <v/>
      </c>
      <c r="AU53" s="22"/>
      <c r="AW53" s="39">
        <v>45</v>
      </c>
      <c r="AX53" s="16"/>
      <c r="AY53" s="51">
        <f t="shared" ca="1" si="2"/>
        <v>0</v>
      </c>
      <c r="AZ53" s="51">
        <f t="shared" ca="1" si="2"/>
        <v>0</v>
      </c>
      <c r="BA53" s="51">
        <f t="shared" ca="1" si="2"/>
        <v>0</v>
      </c>
      <c r="BC53" s="1">
        <f t="shared" ca="1" si="23"/>
        <v>0</v>
      </c>
      <c r="BD53" s="1">
        <f t="shared" ca="1" si="24"/>
        <v>0</v>
      </c>
      <c r="BE53" s="1">
        <f t="shared" ca="1" si="25"/>
        <v>0</v>
      </c>
      <c r="BF53" s="1">
        <f t="shared" ca="1" si="26"/>
        <v>0</v>
      </c>
      <c r="BG53" s="1">
        <f t="shared" ca="1" si="27"/>
        <v>0</v>
      </c>
      <c r="BH53" s="1">
        <f t="shared" ca="1" si="28"/>
        <v>0</v>
      </c>
      <c r="BI53" s="1">
        <f t="shared" ca="1" si="29"/>
        <v>0</v>
      </c>
      <c r="BL53" s="97">
        <f t="shared" ca="1" si="32"/>
        <v>0</v>
      </c>
      <c r="BM53" s="97">
        <f t="shared" ca="1" si="32"/>
        <v>0</v>
      </c>
      <c r="BN53" s="97">
        <f t="shared" ca="1" si="32"/>
        <v>0</v>
      </c>
      <c r="BO53" s="97">
        <f t="shared" ca="1" si="32"/>
        <v>0</v>
      </c>
      <c r="BP53" s="97">
        <f t="shared" ca="1" si="32"/>
        <v>0</v>
      </c>
      <c r="BQ53" s="97">
        <f t="shared" ca="1" si="32"/>
        <v>0</v>
      </c>
      <c r="BR53" s="97">
        <f t="shared" ca="1" si="32"/>
        <v>0</v>
      </c>
    </row>
    <row r="54" spans="2:70" x14ac:dyDescent="0.2">
      <c r="B54" s="126">
        <f t="shared" ca="1" si="0"/>
        <v>1</v>
      </c>
      <c r="C54" s="126" t="str">
        <f t="shared" ca="1" si="11"/>
        <v/>
      </c>
      <c r="D54" s="126" t="str">
        <f t="shared" ca="1" si="12"/>
        <v/>
      </c>
      <c r="E54" s="126" t="str">
        <f t="shared" ca="1" si="13"/>
        <v/>
      </c>
      <c r="F54" s="127" t="str">
        <f ca="1">OFFSET(prihlasky!$H$1,AW54,0)</f>
        <v/>
      </c>
      <c r="G54" s="127" t="str">
        <f ca="1">IF(OFFSET(prihlasky!$B$1,AW54,0)="","",(OFFSET(prihlasky!$B$1,AW54,0)))</f>
        <v/>
      </c>
      <c r="H54" s="127">
        <f ca="1">OFFSET(prihlasky!$I$1,AW54,0)</f>
        <v>0</v>
      </c>
      <c r="I54" s="127">
        <f ca="1">OFFSET(prihlasky!$A$1,AW54,0)</f>
        <v>0</v>
      </c>
      <c r="J54" s="126">
        <f t="shared" ca="1" si="22"/>
        <v>0</v>
      </c>
      <c r="K54" s="14"/>
      <c r="L54" s="140">
        <f ca="1">OFFSET('Trail-1'!$J$1,$O54-1,0)</f>
        <v>0</v>
      </c>
      <c r="M54" s="165">
        <f ca="1">OFFSET('Trail-1'!$K$1,$O54-1,0)</f>
        <v>0</v>
      </c>
      <c r="N54" s="142">
        <f t="shared" ca="1" si="14"/>
        <v>0</v>
      </c>
      <c r="O54" s="76">
        <f>IF(L$7=0,1,MATCH($AW54,'Trail-1'!$CJ$1:$CJ$128,0))</f>
        <v>54</v>
      </c>
      <c r="P54" s="143" t="str">
        <f ca="1">IF(M54=0,"",OFFSET('Trail-1'!$B$1,$O54-1,0))</f>
        <v/>
      </c>
      <c r="Q54" s="140">
        <f ca="1">OFFSET('Trail-2'!$J$1,$T54-1,0)</f>
        <v>0</v>
      </c>
      <c r="R54" s="165">
        <f ca="1">OFFSET('Trail-2'!$K$1,$T54-1,0)</f>
        <v>0</v>
      </c>
      <c r="S54" s="142">
        <f t="shared" ca="1" si="15"/>
        <v>0</v>
      </c>
      <c r="T54" s="76">
        <f>IF(Q$7=0,1,MATCH($AW54,'Trail-2'!$CJ$1:$CJ$128,0))</f>
        <v>1</v>
      </c>
      <c r="U54" s="143" t="str">
        <f ca="1">IF(R54=0,"",OFFSET('Trail-2'!$B$1,$T54-1,0))</f>
        <v/>
      </c>
      <c r="V54" s="140">
        <f ca="1">OFFSET('Trail-3'!$J$1,$Y54-1,0)</f>
        <v>0</v>
      </c>
      <c r="W54" s="165">
        <f ca="1">OFFSET('Trail-3'!$K$1,$Y54-1,0)</f>
        <v>0</v>
      </c>
      <c r="X54" s="142">
        <f t="shared" ca="1" si="16"/>
        <v>0</v>
      </c>
      <c r="Y54" s="76">
        <f>IF(V$7=0,1,MATCH($AW54,'Trail-3'!$CJ$1:$CJ$128,0))</f>
        <v>1</v>
      </c>
      <c r="Z54" s="143" t="str">
        <f ca="1">IF(W54=0,"",OFFSET('Trail-3'!$B$1,$Y54-1,0))</f>
        <v/>
      </c>
      <c r="AA54" s="140">
        <f ca="1">OFFSET('Trail-4'!$J$1,$AD54-1,0)</f>
        <v>0</v>
      </c>
      <c r="AB54" s="165">
        <f ca="1">OFFSET('Trail-4'!$K$1,$AD54-1,0)</f>
        <v>0</v>
      </c>
      <c r="AC54" s="142">
        <f t="shared" ca="1" si="17"/>
        <v>0</v>
      </c>
      <c r="AD54" s="76">
        <f>IF(AA$7=0,1,MATCH($AW54,'Trail-4'!$CJ$1:$CJ$128,0))</f>
        <v>1</v>
      </c>
      <c r="AE54" s="143" t="str">
        <f ca="1">IF(AB54=0,"",OFFSET('Trail-4'!$B$1,$AD54-1,0))</f>
        <v/>
      </c>
      <c r="AF54" s="140">
        <f ca="1">OFFSET('Trail-5'!$J$1,$AI54-1,0)</f>
        <v>0</v>
      </c>
      <c r="AG54" s="165">
        <f ca="1">OFFSET('Trail-5'!$K$1,$AD54-1,0)</f>
        <v>0</v>
      </c>
      <c r="AH54" s="142">
        <f t="shared" ca="1" si="18"/>
        <v>0</v>
      </c>
      <c r="AI54" s="76">
        <f>IF(AF$7=0,1,MATCH($AW54,'Trail-5'!$CJ$1:$CJ$128,0))</f>
        <v>1</v>
      </c>
      <c r="AJ54" s="143" t="str">
        <f ca="1">IF(AG54=0,"",OFFSET('Trail-5'!$B$1,$AI54-1,0))</f>
        <v/>
      </c>
      <c r="AK54" s="166">
        <f ca="1">OFFSET('TempO-1'!$K$1,$AN54-1,0)</f>
        <v>0</v>
      </c>
      <c r="AL54" s="144"/>
      <c r="AM54" s="142">
        <f t="shared" ca="1" si="19"/>
        <v>0</v>
      </c>
      <c r="AN54" s="76">
        <f>IF(AK$7=0,1,MATCH($AW54,'TempO-1'!$CB$1:$CB$128,0))</f>
        <v>54</v>
      </c>
      <c r="AO54" s="143" t="str">
        <f ca="1">IF(AK54=0,"",OFFSET('TempO-1'!$B$1,$AN54-1,0))</f>
        <v/>
      </c>
      <c r="AP54" s="166">
        <f ca="1">OFFSET('TempO-2'!$K$1,$AS54-1,0)</f>
        <v>0</v>
      </c>
      <c r="AQ54" s="144"/>
      <c r="AR54" s="142">
        <f t="shared" ca="1" si="20"/>
        <v>0</v>
      </c>
      <c r="AS54" s="76">
        <f>IF(AP$7=0,1,MATCH($AW54,'TempO-2'!$CB$1:$CB$128,0))</f>
        <v>1</v>
      </c>
      <c r="AT54" s="143" t="str">
        <f ca="1">IF(AP54=0,"",OFFSET('TempO-2'!$B$1,$AS54-1,0))</f>
        <v/>
      </c>
      <c r="AU54" s="22"/>
      <c r="AW54" s="39">
        <v>46</v>
      </c>
      <c r="AX54" s="16"/>
      <c r="AY54" s="51">
        <f t="shared" ca="1" si="2"/>
        <v>0</v>
      </c>
      <c r="AZ54" s="51">
        <f t="shared" ca="1" si="2"/>
        <v>0</v>
      </c>
      <c r="BA54" s="51">
        <f t="shared" ca="1" si="2"/>
        <v>0</v>
      </c>
      <c r="BC54" s="1">
        <f t="shared" ca="1" si="23"/>
        <v>0</v>
      </c>
      <c r="BD54" s="1">
        <f t="shared" ca="1" si="24"/>
        <v>0</v>
      </c>
      <c r="BE54" s="1">
        <f t="shared" ca="1" si="25"/>
        <v>0</v>
      </c>
      <c r="BF54" s="1">
        <f t="shared" ca="1" si="26"/>
        <v>0</v>
      </c>
      <c r="BG54" s="1">
        <f t="shared" ca="1" si="27"/>
        <v>0</v>
      </c>
      <c r="BH54" s="1">
        <f t="shared" ca="1" si="28"/>
        <v>0</v>
      </c>
      <c r="BI54" s="1">
        <f t="shared" ca="1" si="29"/>
        <v>0</v>
      </c>
      <c r="BL54" s="97">
        <f t="shared" ca="1" si="32"/>
        <v>0</v>
      </c>
      <c r="BM54" s="97">
        <f t="shared" ca="1" si="32"/>
        <v>0</v>
      </c>
      <c r="BN54" s="97">
        <f t="shared" ca="1" si="32"/>
        <v>0</v>
      </c>
      <c r="BO54" s="97">
        <f t="shared" ca="1" si="32"/>
        <v>0</v>
      </c>
      <c r="BP54" s="97">
        <f t="shared" ca="1" si="32"/>
        <v>0</v>
      </c>
      <c r="BQ54" s="97">
        <f t="shared" ca="1" si="32"/>
        <v>0</v>
      </c>
      <c r="BR54" s="97">
        <f t="shared" ca="1" si="32"/>
        <v>0</v>
      </c>
    </row>
    <row r="55" spans="2:70" x14ac:dyDescent="0.2">
      <c r="B55" s="126">
        <f t="shared" ca="1" si="0"/>
        <v>1</v>
      </c>
      <c r="C55" s="126" t="str">
        <f t="shared" ca="1" si="11"/>
        <v/>
      </c>
      <c r="D55" s="126" t="str">
        <f t="shared" ca="1" si="12"/>
        <v/>
      </c>
      <c r="E55" s="126" t="str">
        <f t="shared" ca="1" si="13"/>
        <v/>
      </c>
      <c r="F55" s="127" t="str">
        <f ca="1">OFFSET(prihlasky!$H$1,AW55,0)</f>
        <v/>
      </c>
      <c r="G55" s="127" t="str">
        <f ca="1">IF(OFFSET(prihlasky!$B$1,AW55,0)="","",(OFFSET(prihlasky!$B$1,AW55,0)))</f>
        <v/>
      </c>
      <c r="H55" s="127">
        <f ca="1">OFFSET(prihlasky!$I$1,AW55,0)</f>
        <v>0</v>
      </c>
      <c r="I55" s="127">
        <f ca="1">OFFSET(prihlasky!$A$1,AW55,0)</f>
        <v>0</v>
      </c>
      <c r="J55" s="126">
        <f t="shared" ca="1" si="22"/>
        <v>0</v>
      </c>
      <c r="K55" s="14"/>
      <c r="L55" s="140">
        <f ca="1">OFFSET('Trail-1'!$J$1,$O55-1,0)</f>
        <v>0</v>
      </c>
      <c r="M55" s="165">
        <f ca="1">OFFSET('Trail-1'!$K$1,$O55-1,0)</f>
        <v>0</v>
      </c>
      <c r="N55" s="142">
        <f t="shared" ca="1" si="14"/>
        <v>0</v>
      </c>
      <c r="O55" s="76">
        <f>IF(L$7=0,1,MATCH($AW55,'Trail-1'!$CJ$1:$CJ$128,0))</f>
        <v>55</v>
      </c>
      <c r="P55" s="143" t="str">
        <f ca="1">IF(M55=0,"",OFFSET('Trail-1'!$B$1,$O55-1,0))</f>
        <v/>
      </c>
      <c r="Q55" s="140">
        <f ca="1">OFFSET('Trail-2'!$J$1,$T55-1,0)</f>
        <v>0</v>
      </c>
      <c r="R55" s="165">
        <f ca="1">OFFSET('Trail-2'!$K$1,$T55-1,0)</f>
        <v>0</v>
      </c>
      <c r="S55" s="142">
        <f t="shared" ca="1" si="15"/>
        <v>0</v>
      </c>
      <c r="T55" s="76">
        <f>IF(Q$7=0,1,MATCH($AW55,'Trail-2'!$CJ$1:$CJ$128,0))</f>
        <v>1</v>
      </c>
      <c r="U55" s="143" t="str">
        <f ca="1">IF(R55=0,"",OFFSET('Trail-2'!$B$1,$T55-1,0))</f>
        <v/>
      </c>
      <c r="V55" s="140">
        <f ca="1">OFFSET('Trail-3'!$J$1,$Y55-1,0)</f>
        <v>0</v>
      </c>
      <c r="W55" s="165">
        <f ca="1">OFFSET('Trail-3'!$K$1,$Y55-1,0)</f>
        <v>0</v>
      </c>
      <c r="X55" s="142">
        <f t="shared" ca="1" si="16"/>
        <v>0</v>
      </c>
      <c r="Y55" s="76">
        <f>IF(V$7=0,1,MATCH($AW55,'Trail-3'!$CJ$1:$CJ$128,0))</f>
        <v>1</v>
      </c>
      <c r="Z55" s="143" t="str">
        <f ca="1">IF(W55=0,"",OFFSET('Trail-3'!$B$1,$Y55-1,0))</f>
        <v/>
      </c>
      <c r="AA55" s="140">
        <f ca="1">OFFSET('Trail-4'!$J$1,$AD55-1,0)</f>
        <v>0</v>
      </c>
      <c r="AB55" s="165">
        <f ca="1">OFFSET('Trail-4'!$K$1,$AD55-1,0)</f>
        <v>0</v>
      </c>
      <c r="AC55" s="142">
        <f t="shared" ca="1" si="17"/>
        <v>0</v>
      </c>
      <c r="AD55" s="76">
        <f>IF(AA$7=0,1,MATCH($AW55,'Trail-4'!$CJ$1:$CJ$128,0))</f>
        <v>1</v>
      </c>
      <c r="AE55" s="143" t="str">
        <f ca="1">IF(AB55=0,"",OFFSET('Trail-4'!$B$1,$AD55-1,0))</f>
        <v/>
      </c>
      <c r="AF55" s="140">
        <f ca="1">OFFSET('Trail-5'!$J$1,$AI55-1,0)</f>
        <v>0</v>
      </c>
      <c r="AG55" s="165">
        <f ca="1">OFFSET('Trail-5'!$K$1,$AD55-1,0)</f>
        <v>0</v>
      </c>
      <c r="AH55" s="142">
        <f t="shared" ca="1" si="18"/>
        <v>0</v>
      </c>
      <c r="AI55" s="76">
        <f>IF(AF$7=0,1,MATCH($AW55,'Trail-5'!$CJ$1:$CJ$128,0))</f>
        <v>1</v>
      </c>
      <c r="AJ55" s="143" t="str">
        <f ca="1">IF(AG55=0,"",OFFSET('Trail-5'!$B$1,$AI55-1,0))</f>
        <v/>
      </c>
      <c r="AK55" s="166">
        <f ca="1">OFFSET('TempO-1'!$K$1,$AN55-1,0)</f>
        <v>0</v>
      </c>
      <c r="AL55" s="144"/>
      <c r="AM55" s="142">
        <f t="shared" ca="1" si="19"/>
        <v>0</v>
      </c>
      <c r="AN55" s="76">
        <f>IF(AK$7=0,1,MATCH($AW55,'TempO-1'!$CB$1:$CB$128,0))</f>
        <v>55</v>
      </c>
      <c r="AO55" s="143" t="str">
        <f ca="1">IF(AK55=0,"",OFFSET('TempO-1'!$B$1,$AN55-1,0))</f>
        <v/>
      </c>
      <c r="AP55" s="166">
        <f ca="1">OFFSET('TempO-2'!$K$1,$AS55-1,0)</f>
        <v>0</v>
      </c>
      <c r="AQ55" s="144"/>
      <c r="AR55" s="142">
        <f t="shared" ca="1" si="20"/>
        <v>0</v>
      </c>
      <c r="AS55" s="76">
        <f>IF(AP$7=0,1,MATCH($AW55,'TempO-2'!$CB$1:$CB$128,0))</f>
        <v>1</v>
      </c>
      <c r="AT55" s="143" t="str">
        <f ca="1">IF(AP55=0,"",OFFSET('TempO-2'!$B$1,$AS55-1,0))</f>
        <v/>
      </c>
      <c r="AU55" s="22"/>
      <c r="AW55" s="39">
        <v>47</v>
      </c>
      <c r="AX55" s="16"/>
      <c r="AY55" s="51">
        <f t="shared" ca="1" si="2"/>
        <v>0</v>
      </c>
      <c r="AZ55" s="51">
        <f t="shared" ca="1" si="2"/>
        <v>0</v>
      </c>
      <c r="BA55" s="51">
        <f t="shared" ca="1" si="2"/>
        <v>0</v>
      </c>
      <c r="BC55" s="1">
        <f t="shared" ca="1" si="23"/>
        <v>0</v>
      </c>
      <c r="BD55" s="1">
        <f t="shared" ca="1" si="24"/>
        <v>0</v>
      </c>
      <c r="BE55" s="1">
        <f t="shared" ca="1" si="25"/>
        <v>0</v>
      </c>
      <c r="BF55" s="1">
        <f t="shared" ca="1" si="26"/>
        <v>0</v>
      </c>
      <c r="BG55" s="1">
        <f t="shared" ca="1" si="27"/>
        <v>0</v>
      </c>
      <c r="BH55" s="1">
        <f t="shared" ca="1" si="28"/>
        <v>0</v>
      </c>
      <c r="BI55" s="1">
        <f t="shared" ca="1" si="29"/>
        <v>0</v>
      </c>
      <c r="BL55" s="97">
        <f t="shared" ca="1" si="32"/>
        <v>0</v>
      </c>
      <c r="BM55" s="97">
        <f t="shared" ca="1" si="32"/>
        <v>0</v>
      </c>
      <c r="BN55" s="97">
        <f t="shared" ca="1" si="32"/>
        <v>0</v>
      </c>
      <c r="BO55" s="97">
        <f t="shared" ca="1" si="32"/>
        <v>0</v>
      </c>
      <c r="BP55" s="97">
        <f t="shared" ca="1" si="32"/>
        <v>0</v>
      </c>
      <c r="BQ55" s="97">
        <f t="shared" ca="1" si="32"/>
        <v>0</v>
      </c>
      <c r="BR55" s="97">
        <f t="shared" ca="1" si="32"/>
        <v>0</v>
      </c>
    </row>
    <row r="56" spans="2:70" x14ac:dyDescent="0.2">
      <c r="B56" s="126">
        <f t="shared" ca="1" si="0"/>
        <v>1</v>
      </c>
      <c r="C56" s="126" t="str">
        <f t="shared" ca="1" si="11"/>
        <v/>
      </c>
      <c r="D56" s="126" t="str">
        <f t="shared" ca="1" si="12"/>
        <v/>
      </c>
      <c r="E56" s="126" t="str">
        <f t="shared" ca="1" si="13"/>
        <v/>
      </c>
      <c r="F56" s="127" t="str">
        <f ca="1">OFFSET(prihlasky!$H$1,AW56,0)</f>
        <v/>
      </c>
      <c r="G56" s="127" t="str">
        <f ca="1">IF(OFFSET(prihlasky!$B$1,AW56,0)="","",(OFFSET(prihlasky!$B$1,AW56,0)))</f>
        <v/>
      </c>
      <c r="H56" s="127">
        <f ca="1">OFFSET(prihlasky!$I$1,AW56,0)</f>
        <v>0</v>
      </c>
      <c r="I56" s="127">
        <f ca="1">OFFSET(prihlasky!$A$1,AW56,0)</f>
        <v>0</v>
      </c>
      <c r="J56" s="126">
        <f t="shared" ca="1" si="22"/>
        <v>0</v>
      </c>
      <c r="K56" s="14"/>
      <c r="L56" s="140">
        <f ca="1">OFFSET('Trail-1'!$J$1,$O56-1,0)</f>
        <v>0</v>
      </c>
      <c r="M56" s="165">
        <f ca="1">OFFSET('Trail-1'!$K$1,$O56-1,0)</f>
        <v>0</v>
      </c>
      <c r="N56" s="142">
        <f t="shared" ca="1" si="14"/>
        <v>0</v>
      </c>
      <c r="O56" s="76">
        <f>IF(L$7=0,1,MATCH($AW56,'Trail-1'!$CJ$1:$CJ$128,0))</f>
        <v>56</v>
      </c>
      <c r="P56" s="143" t="str">
        <f ca="1">IF(M56=0,"",OFFSET('Trail-1'!$B$1,$O56-1,0))</f>
        <v/>
      </c>
      <c r="Q56" s="140">
        <f ca="1">OFFSET('Trail-2'!$J$1,$T56-1,0)</f>
        <v>0</v>
      </c>
      <c r="R56" s="165">
        <f ca="1">OFFSET('Trail-2'!$K$1,$T56-1,0)</f>
        <v>0</v>
      </c>
      <c r="S56" s="142">
        <f t="shared" ca="1" si="15"/>
        <v>0</v>
      </c>
      <c r="T56" s="76">
        <f>IF(Q$7=0,1,MATCH($AW56,'Trail-2'!$CJ$1:$CJ$128,0))</f>
        <v>1</v>
      </c>
      <c r="U56" s="143" t="str">
        <f ca="1">IF(R56=0,"",OFFSET('Trail-2'!$B$1,$T56-1,0))</f>
        <v/>
      </c>
      <c r="V56" s="140">
        <f ca="1">OFFSET('Trail-3'!$J$1,$Y56-1,0)</f>
        <v>0</v>
      </c>
      <c r="W56" s="165">
        <f ca="1">OFFSET('Trail-3'!$K$1,$Y56-1,0)</f>
        <v>0</v>
      </c>
      <c r="X56" s="142">
        <f t="shared" ca="1" si="16"/>
        <v>0</v>
      </c>
      <c r="Y56" s="76">
        <f>IF(V$7=0,1,MATCH($AW56,'Trail-3'!$CJ$1:$CJ$128,0))</f>
        <v>1</v>
      </c>
      <c r="Z56" s="143" t="str">
        <f ca="1">IF(W56=0,"",OFFSET('Trail-3'!$B$1,$Y56-1,0))</f>
        <v/>
      </c>
      <c r="AA56" s="140">
        <f ca="1">OFFSET('Trail-4'!$J$1,$AD56-1,0)</f>
        <v>0</v>
      </c>
      <c r="AB56" s="165">
        <f ca="1">OFFSET('Trail-4'!$K$1,$AD56-1,0)</f>
        <v>0</v>
      </c>
      <c r="AC56" s="142">
        <f t="shared" ca="1" si="17"/>
        <v>0</v>
      </c>
      <c r="AD56" s="76">
        <f>IF(AA$7=0,1,MATCH($AW56,'Trail-4'!$CJ$1:$CJ$128,0))</f>
        <v>1</v>
      </c>
      <c r="AE56" s="143" t="str">
        <f ca="1">IF(AB56=0,"",OFFSET('Trail-4'!$B$1,$AD56-1,0))</f>
        <v/>
      </c>
      <c r="AF56" s="140">
        <f ca="1">OFFSET('Trail-5'!$J$1,$AI56-1,0)</f>
        <v>0</v>
      </c>
      <c r="AG56" s="165">
        <f ca="1">OFFSET('Trail-5'!$K$1,$AD56-1,0)</f>
        <v>0</v>
      </c>
      <c r="AH56" s="142">
        <f t="shared" ca="1" si="18"/>
        <v>0</v>
      </c>
      <c r="AI56" s="76">
        <f>IF(AF$7=0,1,MATCH($AW56,'Trail-5'!$CJ$1:$CJ$128,0))</f>
        <v>1</v>
      </c>
      <c r="AJ56" s="143" t="str">
        <f ca="1">IF(AG56=0,"",OFFSET('Trail-5'!$B$1,$AI56-1,0))</f>
        <v/>
      </c>
      <c r="AK56" s="166">
        <f ca="1">OFFSET('TempO-1'!$K$1,$AN56-1,0)</f>
        <v>0</v>
      </c>
      <c r="AL56" s="144"/>
      <c r="AM56" s="142">
        <f t="shared" ca="1" si="19"/>
        <v>0</v>
      </c>
      <c r="AN56" s="76">
        <f>IF(AK$7=0,1,MATCH($AW56,'TempO-1'!$CB$1:$CB$128,0))</f>
        <v>56</v>
      </c>
      <c r="AO56" s="143" t="str">
        <f ca="1">IF(AK56=0,"",OFFSET('TempO-1'!$B$1,$AN56-1,0))</f>
        <v/>
      </c>
      <c r="AP56" s="166">
        <f ca="1">OFFSET('TempO-2'!$K$1,$AS56-1,0)</f>
        <v>0</v>
      </c>
      <c r="AQ56" s="144"/>
      <c r="AR56" s="142">
        <f t="shared" ca="1" si="20"/>
        <v>0</v>
      </c>
      <c r="AS56" s="76">
        <f>IF(AP$7=0,1,MATCH($AW56,'TempO-2'!$CB$1:$CB$128,0))</f>
        <v>1</v>
      </c>
      <c r="AT56" s="143" t="str">
        <f ca="1">IF(AP56=0,"",OFFSET('TempO-2'!$B$1,$AS56-1,0))</f>
        <v/>
      </c>
      <c r="AU56" s="22"/>
      <c r="AW56" s="39">
        <v>48</v>
      </c>
      <c r="AX56" s="16"/>
      <c r="AY56" s="51">
        <f t="shared" ca="1" si="2"/>
        <v>0</v>
      </c>
      <c r="AZ56" s="51">
        <f t="shared" ca="1" si="2"/>
        <v>0</v>
      </c>
      <c r="BA56" s="51">
        <f t="shared" ca="1" si="2"/>
        <v>0</v>
      </c>
      <c r="BC56" s="1">
        <f t="shared" ca="1" si="23"/>
        <v>0</v>
      </c>
      <c r="BD56" s="1">
        <f t="shared" ca="1" si="24"/>
        <v>0</v>
      </c>
      <c r="BE56" s="1">
        <f t="shared" ca="1" si="25"/>
        <v>0</v>
      </c>
      <c r="BF56" s="1">
        <f t="shared" ca="1" si="26"/>
        <v>0</v>
      </c>
      <c r="BG56" s="1">
        <f t="shared" ca="1" si="27"/>
        <v>0</v>
      </c>
      <c r="BH56" s="1">
        <f t="shared" ca="1" si="28"/>
        <v>0</v>
      </c>
      <c r="BI56" s="1">
        <f t="shared" ca="1" si="29"/>
        <v>0</v>
      </c>
      <c r="BL56" s="97">
        <f t="shared" ca="1" si="32"/>
        <v>0</v>
      </c>
      <c r="BM56" s="97">
        <f t="shared" ca="1" si="32"/>
        <v>0</v>
      </c>
      <c r="BN56" s="97">
        <f t="shared" ca="1" si="32"/>
        <v>0</v>
      </c>
      <c r="BO56" s="97">
        <f t="shared" ca="1" si="32"/>
        <v>0</v>
      </c>
      <c r="BP56" s="97">
        <f t="shared" ca="1" si="32"/>
        <v>0</v>
      </c>
      <c r="BQ56" s="97">
        <f t="shared" ca="1" si="32"/>
        <v>0</v>
      </c>
      <c r="BR56" s="97">
        <f t="shared" ca="1" si="32"/>
        <v>0</v>
      </c>
    </row>
    <row r="57" spans="2:70" x14ac:dyDescent="0.2">
      <c r="B57" s="126">
        <f t="shared" ca="1" si="0"/>
        <v>1</v>
      </c>
      <c r="C57" s="126" t="str">
        <f t="shared" ca="1" si="11"/>
        <v/>
      </c>
      <c r="D57" s="126" t="str">
        <f t="shared" ca="1" si="12"/>
        <v/>
      </c>
      <c r="E57" s="126" t="str">
        <f t="shared" ca="1" si="13"/>
        <v/>
      </c>
      <c r="F57" s="127" t="str">
        <f ca="1">OFFSET(prihlasky!$H$1,AW57,0)</f>
        <v/>
      </c>
      <c r="G57" s="127" t="str">
        <f ca="1">IF(OFFSET(prihlasky!$B$1,AW57,0)="","",(OFFSET(prihlasky!$B$1,AW57,0)))</f>
        <v/>
      </c>
      <c r="H57" s="127">
        <f ca="1">OFFSET(prihlasky!$I$1,AW57,0)</f>
        <v>0</v>
      </c>
      <c r="I57" s="127">
        <f ca="1">OFFSET(prihlasky!$A$1,AW57,0)</f>
        <v>0</v>
      </c>
      <c r="J57" s="126">
        <f t="shared" ca="1" si="22"/>
        <v>0</v>
      </c>
      <c r="K57" s="14"/>
      <c r="L57" s="140">
        <f ca="1">OFFSET('Trail-1'!$J$1,$O57-1,0)</f>
        <v>0</v>
      </c>
      <c r="M57" s="165">
        <f ca="1">OFFSET('Trail-1'!$K$1,$O57-1,0)</f>
        <v>0</v>
      </c>
      <c r="N57" s="142">
        <f t="shared" ca="1" si="14"/>
        <v>0</v>
      </c>
      <c r="O57" s="76">
        <f>IF(L$7=0,1,MATCH($AW57,'Trail-1'!$CJ$1:$CJ$128,0))</f>
        <v>57</v>
      </c>
      <c r="P57" s="143" t="str">
        <f ca="1">IF(M57=0,"",OFFSET('Trail-1'!$B$1,$O57-1,0))</f>
        <v/>
      </c>
      <c r="Q57" s="140">
        <f ca="1">OFFSET('Trail-2'!$J$1,$T57-1,0)</f>
        <v>0</v>
      </c>
      <c r="R57" s="165">
        <f ca="1">OFFSET('Trail-2'!$K$1,$T57-1,0)</f>
        <v>0</v>
      </c>
      <c r="S57" s="142">
        <f t="shared" ca="1" si="15"/>
        <v>0</v>
      </c>
      <c r="T57" s="76">
        <f>IF(Q$7=0,1,MATCH($AW57,'Trail-2'!$CJ$1:$CJ$128,0))</f>
        <v>1</v>
      </c>
      <c r="U57" s="143" t="str">
        <f ca="1">IF(R57=0,"",OFFSET('Trail-2'!$B$1,$T57-1,0))</f>
        <v/>
      </c>
      <c r="V57" s="140">
        <f ca="1">OFFSET('Trail-3'!$J$1,$Y57-1,0)</f>
        <v>0</v>
      </c>
      <c r="W57" s="165">
        <f ca="1">OFFSET('Trail-3'!$K$1,$Y57-1,0)</f>
        <v>0</v>
      </c>
      <c r="X57" s="142">
        <f t="shared" ca="1" si="16"/>
        <v>0</v>
      </c>
      <c r="Y57" s="76">
        <f>IF(V$7=0,1,MATCH($AW57,'Trail-3'!$CJ$1:$CJ$128,0))</f>
        <v>1</v>
      </c>
      <c r="Z57" s="143" t="str">
        <f ca="1">IF(W57=0,"",OFFSET('Trail-3'!$B$1,$Y57-1,0))</f>
        <v/>
      </c>
      <c r="AA57" s="140">
        <f ca="1">OFFSET('Trail-4'!$J$1,$AD57-1,0)</f>
        <v>0</v>
      </c>
      <c r="AB57" s="165">
        <f ca="1">OFFSET('Trail-4'!$K$1,$AD57-1,0)</f>
        <v>0</v>
      </c>
      <c r="AC57" s="142">
        <f t="shared" ca="1" si="17"/>
        <v>0</v>
      </c>
      <c r="AD57" s="76">
        <f>IF(AA$7=0,1,MATCH($AW57,'Trail-4'!$CJ$1:$CJ$128,0))</f>
        <v>1</v>
      </c>
      <c r="AE57" s="143" t="str">
        <f ca="1">IF(AB57=0,"",OFFSET('Trail-4'!$B$1,$AD57-1,0))</f>
        <v/>
      </c>
      <c r="AF57" s="140">
        <f ca="1">OFFSET('Trail-5'!$J$1,$AI57-1,0)</f>
        <v>0</v>
      </c>
      <c r="AG57" s="165">
        <f ca="1">OFFSET('Trail-5'!$K$1,$AD57-1,0)</f>
        <v>0</v>
      </c>
      <c r="AH57" s="142">
        <f t="shared" ca="1" si="18"/>
        <v>0</v>
      </c>
      <c r="AI57" s="76">
        <f>IF(AF$7=0,1,MATCH($AW57,'Trail-5'!$CJ$1:$CJ$128,0))</f>
        <v>1</v>
      </c>
      <c r="AJ57" s="143" t="str">
        <f ca="1">IF(AG57=0,"",OFFSET('Trail-5'!$B$1,$AI57-1,0))</f>
        <v/>
      </c>
      <c r="AK57" s="166">
        <f ca="1">OFFSET('TempO-1'!$K$1,$AN57-1,0)</f>
        <v>0</v>
      </c>
      <c r="AL57" s="144"/>
      <c r="AM57" s="142">
        <f t="shared" ca="1" si="19"/>
        <v>0</v>
      </c>
      <c r="AN57" s="76">
        <f>IF(AK$7=0,1,MATCH($AW57,'TempO-1'!$CB$1:$CB$128,0))</f>
        <v>57</v>
      </c>
      <c r="AO57" s="143" t="str">
        <f ca="1">IF(AK57=0,"",OFFSET('TempO-1'!$B$1,$AN57-1,0))</f>
        <v/>
      </c>
      <c r="AP57" s="166">
        <f ca="1">OFFSET('TempO-2'!$K$1,$AS57-1,0)</f>
        <v>0</v>
      </c>
      <c r="AQ57" s="144"/>
      <c r="AR57" s="142">
        <f t="shared" ca="1" si="20"/>
        <v>0</v>
      </c>
      <c r="AS57" s="76">
        <f>IF(AP$7=0,1,MATCH($AW57,'TempO-2'!$CB$1:$CB$128,0))</f>
        <v>1</v>
      </c>
      <c r="AT57" s="143" t="str">
        <f ca="1">IF(AP57=0,"",OFFSET('TempO-2'!$B$1,$AS57-1,0))</f>
        <v/>
      </c>
      <c r="AU57" s="22"/>
      <c r="AW57" s="39">
        <v>49</v>
      </c>
      <c r="AX57" s="16"/>
      <c r="AY57" s="51">
        <f t="shared" ca="1" si="2"/>
        <v>0</v>
      </c>
      <c r="AZ57" s="51">
        <f t="shared" ca="1" si="2"/>
        <v>0</v>
      </c>
      <c r="BA57" s="51">
        <f t="shared" ca="1" si="2"/>
        <v>0</v>
      </c>
      <c r="BC57" s="1">
        <f t="shared" ca="1" si="23"/>
        <v>0</v>
      </c>
      <c r="BD57" s="1">
        <f t="shared" ca="1" si="24"/>
        <v>0</v>
      </c>
      <c r="BE57" s="1">
        <f t="shared" ca="1" si="25"/>
        <v>0</v>
      </c>
      <c r="BF57" s="1">
        <f t="shared" ca="1" si="26"/>
        <v>0</v>
      </c>
      <c r="BG57" s="1">
        <f t="shared" ca="1" si="27"/>
        <v>0</v>
      </c>
      <c r="BH57" s="1">
        <f t="shared" ca="1" si="28"/>
        <v>0</v>
      </c>
      <c r="BI57" s="1">
        <f t="shared" ca="1" si="29"/>
        <v>0</v>
      </c>
      <c r="BL57" s="97">
        <f t="shared" ca="1" si="32"/>
        <v>0</v>
      </c>
      <c r="BM57" s="97">
        <f t="shared" ca="1" si="32"/>
        <v>0</v>
      </c>
      <c r="BN57" s="97">
        <f t="shared" ca="1" si="32"/>
        <v>0</v>
      </c>
      <c r="BO57" s="97">
        <f t="shared" ca="1" si="32"/>
        <v>0</v>
      </c>
      <c r="BP57" s="97">
        <f t="shared" ca="1" si="32"/>
        <v>0</v>
      </c>
      <c r="BQ57" s="97">
        <f t="shared" ca="1" si="32"/>
        <v>0</v>
      </c>
      <c r="BR57" s="97">
        <f t="shared" ca="1" si="32"/>
        <v>0</v>
      </c>
    </row>
    <row r="58" spans="2:70" x14ac:dyDescent="0.2">
      <c r="B58" s="126">
        <f t="shared" ca="1" si="0"/>
        <v>1</v>
      </c>
      <c r="C58" s="126" t="str">
        <f t="shared" ca="1" si="11"/>
        <v/>
      </c>
      <c r="D58" s="126" t="str">
        <f t="shared" ca="1" si="12"/>
        <v/>
      </c>
      <c r="E58" s="126" t="str">
        <f t="shared" ca="1" si="13"/>
        <v/>
      </c>
      <c r="F58" s="127" t="str">
        <f ca="1">OFFSET(prihlasky!$H$1,AW58,0)</f>
        <v/>
      </c>
      <c r="G58" s="127" t="str">
        <f ca="1">IF(OFFSET(prihlasky!$B$1,AW58,0)="","",(OFFSET(prihlasky!$B$1,AW58,0)))</f>
        <v/>
      </c>
      <c r="H58" s="127">
        <f ca="1">OFFSET(prihlasky!$I$1,AW58,0)</f>
        <v>0</v>
      </c>
      <c r="I58" s="127">
        <f ca="1">OFFSET(prihlasky!$A$1,AW58,0)</f>
        <v>0</v>
      </c>
      <c r="J58" s="126">
        <f t="shared" ca="1" si="22"/>
        <v>0</v>
      </c>
      <c r="K58" s="14"/>
      <c r="L58" s="140">
        <f ca="1">OFFSET('Trail-1'!$J$1,$O58-1,0)</f>
        <v>0</v>
      </c>
      <c r="M58" s="165">
        <f ca="1">OFFSET('Trail-1'!$K$1,$O58-1,0)</f>
        <v>0</v>
      </c>
      <c r="N58" s="142">
        <f t="shared" ca="1" si="14"/>
        <v>0</v>
      </c>
      <c r="O58" s="76">
        <f>IF(L$7=0,1,MATCH($AW58,'Trail-1'!$CJ$1:$CJ$128,0))</f>
        <v>58</v>
      </c>
      <c r="P58" s="143" t="str">
        <f ca="1">IF(M58=0,"",OFFSET('Trail-1'!$B$1,$O58-1,0))</f>
        <v/>
      </c>
      <c r="Q58" s="140">
        <f ca="1">OFFSET('Trail-2'!$J$1,$T58-1,0)</f>
        <v>0</v>
      </c>
      <c r="R58" s="165">
        <f ca="1">OFFSET('Trail-2'!$K$1,$T58-1,0)</f>
        <v>0</v>
      </c>
      <c r="S58" s="142">
        <f t="shared" ca="1" si="15"/>
        <v>0</v>
      </c>
      <c r="T58" s="76">
        <f>IF(Q$7=0,1,MATCH($AW58,'Trail-2'!$CJ$1:$CJ$128,0))</f>
        <v>1</v>
      </c>
      <c r="U58" s="143" t="str">
        <f ca="1">IF(R58=0,"",OFFSET('Trail-2'!$B$1,$T58-1,0))</f>
        <v/>
      </c>
      <c r="V58" s="140">
        <f ca="1">OFFSET('Trail-3'!$J$1,$Y58-1,0)</f>
        <v>0</v>
      </c>
      <c r="W58" s="165">
        <f ca="1">OFFSET('Trail-3'!$K$1,$Y58-1,0)</f>
        <v>0</v>
      </c>
      <c r="X58" s="142">
        <f t="shared" ca="1" si="16"/>
        <v>0</v>
      </c>
      <c r="Y58" s="76">
        <f>IF(V$7=0,1,MATCH($AW58,'Trail-3'!$CJ$1:$CJ$128,0))</f>
        <v>1</v>
      </c>
      <c r="Z58" s="143" t="str">
        <f ca="1">IF(W58=0,"",OFFSET('Trail-3'!$B$1,$Y58-1,0))</f>
        <v/>
      </c>
      <c r="AA58" s="140">
        <f ca="1">OFFSET('Trail-4'!$J$1,$AD58-1,0)</f>
        <v>0</v>
      </c>
      <c r="AB58" s="165">
        <f ca="1">OFFSET('Trail-4'!$K$1,$AD58-1,0)</f>
        <v>0</v>
      </c>
      <c r="AC58" s="142">
        <f t="shared" ca="1" si="17"/>
        <v>0</v>
      </c>
      <c r="AD58" s="76">
        <f>IF(AA$7=0,1,MATCH($AW58,'Trail-4'!$CJ$1:$CJ$128,0))</f>
        <v>1</v>
      </c>
      <c r="AE58" s="143" t="str">
        <f ca="1">IF(AB58=0,"",OFFSET('Trail-4'!$B$1,$AD58-1,0))</f>
        <v/>
      </c>
      <c r="AF58" s="140">
        <f ca="1">OFFSET('Trail-5'!$J$1,$AI58-1,0)</f>
        <v>0</v>
      </c>
      <c r="AG58" s="165">
        <f ca="1">OFFSET('Trail-5'!$K$1,$AD58-1,0)</f>
        <v>0</v>
      </c>
      <c r="AH58" s="142">
        <f t="shared" ca="1" si="18"/>
        <v>0</v>
      </c>
      <c r="AI58" s="76">
        <f>IF(AF$7=0,1,MATCH($AW58,'Trail-5'!$CJ$1:$CJ$128,0))</f>
        <v>1</v>
      </c>
      <c r="AJ58" s="143" t="str">
        <f ca="1">IF(AG58=0,"",OFFSET('Trail-5'!$B$1,$AI58-1,0))</f>
        <v/>
      </c>
      <c r="AK58" s="166">
        <f ca="1">OFFSET('TempO-1'!$K$1,$AN58-1,0)</f>
        <v>0</v>
      </c>
      <c r="AL58" s="144"/>
      <c r="AM58" s="142">
        <f t="shared" ca="1" si="19"/>
        <v>0</v>
      </c>
      <c r="AN58" s="76">
        <f>IF(AK$7=0,1,MATCH($AW58,'TempO-1'!$CB$1:$CB$128,0))</f>
        <v>58</v>
      </c>
      <c r="AO58" s="143" t="str">
        <f ca="1">IF(AK58=0,"",OFFSET('TempO-1'!$B$1,$AN58-1,0))</f>
        <v/>
      </c>
      <c r="AP58" s="166">
        <f ca="1">OFFSET('TempO-2'!$K$1,$AS58-1,0)</f>
        <v>0</v>
      </c>
      <c r="AQ58" s="144"/>
      <c r="AR58" s="142">
        <f t="shared" ca="1" si="20"/>
        <v>0</v>
      </c>
      <c r="AS58" s="76">
        <f>IF(AP$7=0,1,MATCH($AW58,'TempO-2'!$CB$1:$CB$128,0))</f>
        <v>1</v>
      </c>
      <c r="AT58" s="143" t="str">
        <f ca="1">IF(AP58=0,"",OFFSET('TempO-2'!$B$1,$AS58-1,0))</f>
        <v/>
      </c>
      <c r="AU58" s="22"/>
      <c r="AW58" s="39">
        <v>50</v>
      </c>
      <c r="AX58" s="16"/>
      <c r="AY58" s="51">
        <f t="shared" ca="1" si="2"/>
        <v>0</v>
      </c>
      <c r="AZ58" s="51">
        <f t="shared" ca="1" si="2"/>
        <v>0</v>
      </c>
      <c r="BA58" s="51">
        <f t="shared" ca="1" si="2"/>
        <v>0</v>
      </c>
      <c r="BC58" s="1">
        <f t="shared" ca="1" si="23"/>
        <v>0</v>
      </c>
      <c r="BD58" s="1">
        <f t="shared" ca="1" si="24"/>
        <v>0</v>
      </c>
      <c r="BE58" s="1">
        <f t="shared" ca="1" si="25"/>
        <v>0</v>
      </c>
      <c r="BF58" s="1">
        <f t="shared" ca="1" si="26"/>
        <v>0</v>
      </c>
      <c r="BG58" s="1">
        <f t="shared" ca="1" si="27"/>
        <v>0</v>
      </c>
      <c r="BH58" s="1">
        <f t="shared" ca="1" si="28"/>
        <v>0</v>
      </c>
      <c r="BI58" s="1">
        <f t="shared" ca="1" si="29"/>
        <v>0</v>
      </c>
      <c r="BL58" s="97">
        <f t="shared" ca="1" si="32"/>
        <v>0</v>
      </c>
      <c r="BM58" s="97">
        <f t="shared" ca="1" si="32"/>
        <v>0</v>
      </c>
      <c r="BN58" s="97">
        <f t="shared" ca="1" si="32"/>
        <v>0</v>
      </c>
      <c r="BO58" s="97">
        <f t="shared" ca="1" si="32"/>
        <v>0</v>
      </c>
      <c r="BP58" s="97">
        <f t="shared" ca="1" si="32"/>
        <v>0</v>
      </c>
      <c r="BQ58" s="97">
        <f t="shared" ca="1" si="32"/>
        <v>0</v>
      </c>
      <c r="BR58" s="97">
        <f t="shared" ca="1" si="32"/>
        <v>0</v>
      </c>
    </row>
    <row r="59" spans="2:70" x14ac:dyDescent="0.2">
      <c r="B59" s="126">
        <f t="shared" ca="1" si="0"/>
        <v>1</v>
      </c>
      <c r="C59" s="126" t="str">
        <f t="shared" ca="1" si="11"/>
        <v/>
      </c>
      <c r="D59" s="126" t="str">
        <f t="shared" ca="1" si="12"/>
        <v/>
      </c>
      <c r="E59" s="126" t="str">
        <f t="shared" ca="1" si="13"/>
        <v/>
      </c>
      <c r="F59" s="127" t="str">
        <f ca="1">OFFSET(prihlasky!$H$1,AW59,0)</f>
        <v/>
      </c>
      <c r="G59" s="127" t="str">
        <f ca="1">IF(OFFSET(prihlasky!$B$1,AW59,0)="","",(OFFSET(prihlasky!$B$1,AW59,0)))</f>
        <v/>
      </c>
      <c r="H59" s="127">
        <f ca="1">OFFSET(prihlasky!$I$1,AW59,0)</f>
        <v>0</v>
      </c>
      <c r="I59" s="127">
        <f ca="1">OFFSET(prihlasky!$A$1,AW59,0)</f>
        <v>0</v>
      </c>
      <c r="J59" s="126">
        <f t="shared" ca="1" si="22"/>
        <v>0</v>
      </c>
      <c r="K59" s="14"/>
      <c r="L59" s="140">
        <f ca="1">OFFSET('Trail-1'!$J$1,$O59-1,0)</f>
        <v>0</v>
      </c>
      <c r="M59" s="165">
        <f ca="1">OFFSET('Trail-1'!$K$1,$O59-1,0)</f>
        <v>0</v>
      </c>
      <c r="N59" s="142">
        <f t="shared" ca="1" si="14"/>
        <v>0</v>
      </c>
      <c r="O59" s="76">
        <f>IF(L$7=0,1,MATCH($AW59,'Trail-1'!$CJ$1:$CJ$128,0))</f>
        <v>59</v>
      </c>
      <c r="P59" s="143" t="str">
        <f ca="1">IF(M59=0,"",OFFSET('Trail-1'!$B$1,$O59-1,0))</f>
        <v/>
      </c>
      <c r="Q59" s="140">
        <f ca="1">OFFSET('Trail-2'!$J$1,$T59-1,0)</f>
        <v>0</v>
      </c>
      <c r="R59" s="165">
        <f ca="1">OFFSET('Trail-2'!$K$1,$T59-1,0)</f>
        <v>0</v>
      </c>
      <c r="S59" s="142">
        <f t="shared" ca="1" si="15"/>
        <v>0</v>
      </c>
      <c r="T59" s="76">
        <f>IF(Q$7=0,1,MATCH($AW59,'Trail-2'!$CJ$1:$CJ$128,0))</f>
        <v>1</v>
      </c>
      <c r="U59" s="143" t="str">
        <f ca="1">IF(R59=0,"",OFFSET('Trail-2'!$B$1,$T59-1,0))</f>
        <v/>
      </c>
      <c r="V59" s="140">
        <f ca="1">OFFSET('Trail-3'!$J$1,$Y59-1,0)</f>
        <v>0</v>
      </c>
      <c r="W59" s="165">
        <f ca="1">OFFSET('Trail-3'!$K$1,$Y59-1,0)</f>
        <v>0</v>
      </c>
      <c r="X59" s="142">
        <f t="shared" ca="1" si="16"/>
        <v>0</v>
      </c>
      <c r="Y59" s="76">
        <f>IF(V$7=0,1,MATCH($AW59,'Trail-3'!$CJ$1:$CJ$128,0))</f>
        <v>1</v>
      </c>
      <c r="Z59" s="143" t="str">
        <f ca="1">IF(W59=0,"",OFFSET('Trail-3'!$B$1,$Y59-1,0))</f>
        <v/>
      </c>
      <c r="AA59" s="140">
        <f ca="1">OFFSET('Trail-4'!$J$1,$AD59-1,0)</f>
        <v>0</v>
      </c>
      <c r="AB59" s="165">
        <f ca="1">OFFSET('Trail-4'!$K$1,$AD59-1,0)</f>
        <v>0</v>
      </c>
      <c r="AC59" s="142">
        <f t="shared" ca="1" si="17"/>
        <v>0</v>
      </c>
      <c r="AD59" s="76">
        <f>IF(AA$7=0,1,MATCH($AW59,'Trail-4'!$CJ$1:$CJ$128,0))</f>
        <v>1</v>
      </c>
      <c r="AE59" s="143" t="str">
        <f ca="1">IF(AB59=0,"",OFFSET('Trail-4'!$B$1,$AD59-1,0))</f>
        <v/>
      </c>
      <c r="AF59" s="140">
        <f ca="1">OFFSET('Trail-5'!$J$1,$AI59-1,0)</f>
        <v>0</v>
      </c>
      <c r="AG59" s="165">
        <f ca="1">OFFSET('Trail-5'!$K$1,$AD59-1,0)</f>
        <v>0</v>
      </c>
      <c r="AH59" s="142">
        <f t="shared" ca="1" si="18"/>
        <v>0</v>
      </c>
      <c r="AI59" s="76">
        <f>IF(AF$7=0,1,MATCH($AW59,'Trail-5'!$CJ$1:$CJ$128,0))</f>
        <v>1</v>
      </c>
      <c r="AJ59" s="143" t="str">
        <f ca="1">IF(AG59=0,"",OFFSET('Trail-5'!$B$1,$AI59-1,0))</f>
        <v/>
      </c>
      <c r="AK59" s="166">
        <f ca="1">OFFSET('TempO-1'!$K$1,$AN59-1,0)</f>
        <v>0</v>
      </c>
      <c r="AL59" s="144"/>
      <c r="AM59" s="142">
        <f t="shared" ca="1" si="19"/>
        <v>0</v>
      </c>
      <c r="AN59" s="76">
        <f>IF(AK$7=0,1,MATCH($AW59,'TempO-1'!$CB$1:$CB$128,0))</f>
        <v>59</v>
      </c>
      <c r="AO59" s="143" t="str">
        <f ca="1">IF(AK59=0,"",OFFSET('TempO-1'!$B$1,$AN59-1,0))</f>
        <v/>
      </c>
      <c r="AP59" s="166">
        <f ca="1">OFFSET('TempO-2'!$K$1,$AS59-1,0)</f>
        <v>0</v>
      </c>
      <c r="AQ59" s="144"/>
      <c r="AR59" s="142">
        <f t="shared" ca="1" si="20"/>
        <v>0</v>
      </c>
      <c r="AS59" s="76">
        <f>IF(AP$7=0,1,MATCH($AW59,'TempO-2'!$CB$1:$CB$128,0))</f>
        <v>1</v>
      </c>
      <c r="AT59" s="143" t="str">
        <f ca="1">IF(AP59=0,"",OFFSET('TempO-2'!$B$1,$AS59-1,0))</f>
        <v/>
      </c>
      <c r="AU59" s="22"/>
      <c r="AW59" s="39">
        <v>51</v>
      </c>
      <c r="AX59" s="16"/>
      <c r="AY59" s="51">
        <f t="shared" ca="1" si="2"/>
        <v>0</v>
      </c>
      <c r="AZ59" s="51">
        <f t="shared" ca="1" si="2"/>
        <v>0</v>
      </c>
      <c r="BA59" s="51">
        <f t="shared" ca="1" si="2"/>
        <v>0</v>
      </c>
      <c r="BC59" s="1">
        <f t="shared" ca="1" si="23"/>
        <v>0</v>
      </c>
      <c r="BD59" s="1">
        <f t="shared" ca="1" si="24"/>
        <v>0</v>
      </c>
      <c r="BE59" s="1">
        <f t="shared" ca="1" si="25"/>
        <v>0</v>
      </c>
      <c r="BF59" s="1">
        <f t="shared" ca="1" si="26"/>
        <v>0</v>
      </c>
      <c r="BG59" s="1">
        <f t="shared" ca="1" si="27"/>
        <v>0</v>
      </c>
      <c r="BH59" s="1">
        <f t="shared" ca="1" si="28"/>
        <v>0</v>
      </c>
      <c r="BI59" s="1">
        <f t="shared" ca="1" si="29"/>
        <v>0</v>
      </c>
      <c r="BL59" s="97">
        <f t="shared" ca="1" si="32"/>
        <v>0</v>
      </c>
      <c r="BM59" s="97">
        <f t="shared" ca="1" si="32"/>
        <v>0</v>
      </c>
      <c r="BN59" s="97">
        <f t="shared" ca="1" si="32"/>
        <v>0</v>
      </c>
      <c r="BO59" s="97">
        <f t="shared" ca="1" si="32"/>
        <v>0</v>
      </c>
      <c r="BP59" s="97">
        <f t="shared" ca="1" si="32"/>
        <v>0</v>
      </c>
      <c r="BQ59" s="97">
        <f t="shared" ca="1" si="32"/>
        <v>0</v>
      </c>
      <c r="BR59" s="97">
        <f t="shared" ca="1" si="32"/>
        <v>0</v>
      </c>
    </row>
    <row r="60" spans="2:70" x14ac:dyDescent="0.2">
      <c r="B60" s="126">
        <f t="shared" ca="1" si="0"/>
        <v>1</v>
      </c>
      <c r="C60" s="126" t="str">
        <f t="shared" ca="1" si="11"/>
        <v/>
      </c>
      <c r="D60" s="126" t="str">
        <f t="shared" ca="1" si="12"/>
        <v/>
      </c>
      <c r="E60" s="126" t="str">
        <f t="shared" ca="1" si="13"/>
        <v/>
      </c>
      <c r="F60" s="127" t="str">
        <f ca="1">OFFSET(prihlasky!$H$1,AW60,0)</f>
        <v/>
      </c>
      <c r="G60" s="127" t="str">
        <f ca="1">IF(OFFSET(prihlasky!$B$1,AW60,0)="","",(OFFSET(prihlasky!$B$1,AW60,0)))</f>
        <v/>
      </c>
      <c r="H60" s="127">
        <f ca="1">OFFSET(prihlasky!$I$1,AW60,0)</f>
        <v>0</v>
      </c>
      <c r="I60" s="127">
        <f ca="1">OFFSET(prihlasky!$A$1,AW60,0)</f>
        <v>0</v>
      </c>
      <c r="J60" s="126">
        <f t="shared" ca="1" si="22"/>
        <v>0</v>
      </c>
      <c r="K60" s="14"/>
      <c r="L60" s="140">
        <f ca="1">OFFSET('Trail-1'!$J$1,$O60-1,0)</f>
        <v>0</v>
      </c>
      <c r="M60" s="165">
        <f ca="1">OFFSET('Trail-1'!$K$1,$O60-1,0)</f>
        <v>0</v>
      </c>
      <c r="N60" s="142">
        <f t="shared" ca="1" si="14"/>
        <v>0</v>
      </c>
      <c r="O60" s="76">
        <f>IF(L$7=0,1,MATCH($AW60,'Trail-1'!$CJ$1:$CJ$128,0))</f>
        <v>60</v>
      </c>
      <c r="P60" s="143" t="str">
        <f ca="1">IF(M60=0,"",OFFSET('Trail-1'!$B$1,$O60-1,0))</f>
        <v/>
      </c>
      <c r="Q60" s="140">
        <f ca="1">OFFSET('Trail-2'!$J$1,$T60-1,0)</f>
        <v>0</v>
      </c>
      <c r="R60" s="165">
        <f ca="1">OFFSET('Trail-2'!$K$1,$T60-1,0)</f>
        <v>0</v>
      </c>
      <c r="S60" s="142">
        <f t="shared" ca="1" si="15"/>
        <v>0</v>
      </c>
      <c r="T60" s="76">
        <f>IF(Q$7=0,1,MATCH($AW60,'Trail-2'!$CJ$1:$CJ$128,0))</f>
        <v>1</v>
      </c>
      <c r="U60" s="143" t="str">
        <f ca="1">IF(R60=0,"",OFFSET('Trail-2'!$B$1,$T60-1,0))</f>
        <v/>
      </c>
      <c r="V60" s="140">
        <f ca="1">OFFSET('Trail-3'!$J$1,$Y60-1,0)</f>
        <v>0</v>
      </c>
      <c r="W60" s="165">
        <f ca="1">OFFSET('Trail-3'!$K$1,$Y60-1,0)</f>
        <v>0</v>
      </c>
      <c r="X60" s="142">
        <f t="shared" ca="1" si="16"/>
        <v>0</v>
      </c>
      <c r="Y60" s="76">
        <f>IF(V$7=0,1,MATCH($AW60,'Trail-3'!$CJ$1:$CJ$128,0))</f>
        <v>1</v>
      </c>
      <c r="Z60" s="143" t="str">
        <f ca="1">IF(W60=0,"",OFFSET('Trail-3'!$B$1,$Y60-1,0))</f>
        <v/>
      </c>
      <c r="AA60" s="140">
        <f ca="1">OFFSET('Trail-4'!$J$1,$AD60-1,0)</f>
        <v>0</v>
      </c>
      <c r="AB60" s="165">
        <f ca="1">OFFSET('Trail-4'!$K$1,$AD60-1,0)</f>
        <v>0</v>
      </c>
      <c r="AC60" s="142">
        <f t="shared" ca="1" si="17"/>
        <v>0</v>
      </c>
      <c r="AD60" s="76">
        <f>IF(AA$7=0,1,MATCH($AW60,'Trail-4'!$CJ$1:$CJ$128,0))</f>
        <v>1</v>
      </c>
      <c r="AE60" s="143" t="str">
        <f ca="1">IF(AB60=0,"",OFFSET('Trail-4'!$B$1,$AD60-1,0))</f>
        <v/>
      </c>
      <c r="AF60" s="140">
        <f ca="1">OFFSET('Trail-5'!$J$1,$AI60-1,0)</f>
        <v>0</v>
      </c>
      <c r="AG60" s="165">
        <f ca="1">OFFSET('Trail-5'!$K$1,$AD60-1,0)</f>
        <v>0</v>
      </c>
      <c r="AH60" s="142">
        <f t="shared" ca="1" si="18"/>
        <v>0</v>
      </c>
      <c r="AI60" s="76">
        <f>IF(AF$7=0,1,MATCH($AW60,'Trail-5'!$CJ$1:$CJ$128,0))</f>
        <v>1</v>
      </c>
      <c r="AJ60" s="143" t="str">
        <f ca="1">IF(AG60=0,"",OFFSET('Trail-5'!$B$1,$AI60-1,0))</f>
        <v/>
      </c>
      <c r="AK60" s="166">
        <f ca="1">OFFSET('TempO-1'!$K$1,$AN60-1,0)</f>
        <v>0</v>
      </c>
      <c r="AL60" s="144"/>
      <c r="AM60" s="142">
        <f t="shared" ca="1" si="19"/>
        <v>0</v>
      </c>
      <c r="AN60" s="76">
        <f>IF(AK$7=0,1,MATCH($AW60,'TempO-1'!$CB$1:$CB$128,0))</f>
        <v>60</v>
      </c>
      <c r="AO60" s="143" t="str">
        <f ca="1">IF(AK60=0,"",OFFSET('TempO-1'!$B$1,$AN60-1,0))</f>
        <v/>
      </c>
      <c r="AP60" s="166">
        <f ca="1">OFFSET('TempO-2'!$K$1,$AS60-1,0)</f>
        <v>0</v>
      </c>
      <c r="AQ60" s="144"/>
      <c r="AR60" s="142">
        <f t="shared" ca="1" si="20"/>
        <v>0</v>
      </c>
      <c r="AS60" s="76">
        <f>IF(AP$7=0,1,MATCH($AW60,'TempO-2'!$CB$1:$CB$128,0))</f>
        <v>1</v>
      </c>
      <c r="AT60" s="143" t="str">
        <f ca="1">IF(AP60=0,"",OFFSET('TempO-2'!$B$1,$AS60-1,0))</f>
        <v/>
      </c>
      <c r="AU60" s="22"/>
      <c r="AW60" s="39">
        <v>52</v>
      </c>
      <c r="AX60" s="16"/>
      <c r="AY60" s="51">
        <f t="shared" ca="1" si="2"/>
        <v>0</v>
      </c>
      <c r="AZ60" s="51">
        <f t="shared" ca="1" si="2"/>
        <v>0</v>
      </c>
      <c r="BA60" s="51">
        <f t="shared" ca="1" si="2"/>
        <v>0</v>
      </c>
      <c r="BC60" s="1">
        <f t="shared" ca="1" si="23"/>
        <v>0</v>
      </c>
      <c r="BD60" s="1">
        <f t="shared" ca="1" si="24"/>
        <v>0</v>
      </c>
      <c r="BE60" s="1">
        <f t="shared" ca="1" si="25"/>
        <v>0</v>
      </c>
      <c r="BF60" s="1">
        <f t="shared" ca="1" si="26"/>
        <v>0</v>
      </c>
      <c r="BG60" s="1">
        <f t="shared" ca="1" si="27"/>
        <v>0</v>
      </c>
      <c r="BH60" s="1">
        <f t="shared" ca="1" si="28"/>
        <v>0</v>
      </c>
      <c r="BI60" s="1">
        <f t="shared" ca="1" si="29"/>
        <v>0</v>
      </c>
      <c r="BL60" s="97">
        <f t="shared" ca="1" si="32"/>
        <v>0</v>
      </c>
      <c r="BM60" s="97">
        <f t="shared" ca="1" si="32"/>
        <v>0</v>
      </c>
      <c r="BN60" s="97">
        <f t="shared" ca="1" si="32"/>
        <v>0</v>
      </c>
      <c r="BO60" s="97">
        <f t="shared" ca="1" si="32"/>
        <v>0</v>
      </c>
      <c r="BP60" s="97">
        <f t="shared" ca="1" si="32"/>
        <v>0</v>
      </c>
      <c r="BQ60" s="97">
        <f t="shared" ca="1" si="32"/>
        <v>0</v>
      </c>
      <c r="BR60" s="97">
        <f t="shared" ca="1" si="32"/>
        <v>0</v>
      </c>
    </row>
    <row r="61" spans="2:70" x14ac:dyDescent="0.2">
      <c r="B61" s="126">
        <f t="shared" ca="1" si="0"/>
        <v>1</v>
      </c>
      <c r="C61" s="126" t="str">
        <f t="shared" ca="1" si="11"/>
        <v/>
      </c>
      <c r="D61" s="126" t="str">
        <f t="shared" ca="1" si="12"/>
        <v/>
      </c>
      <c r="E61" s="126" t="str">
        <f t="shared" ca="1" si="13"/>
        <v/>
      </c>
      <c r="F61" s="127" t="str">
        <f ca="1">OFFSET(prihlasky!$H$1,AW61,0)</f>
        <v/>
      </c>
      <c r="G61" s="127" t="str">
        <f ca="1">IF(OFFSET(prihlasky!$B$1,AW61,0)="","",(OFFSET(prihlasky!$B$1,AW61,0)))</f>
        <v/>
      </c>
      <c r="H61" s="127">
        <f ca="1">OFFSET(prihlasky!$I$1,AW61,0)</f>
        <v>0</v>
      </c>
      <c r="I61" s="127">
        <f ca="1">OFFSET(prihlasky!$A$1,AW61,0)</f>
        <v>0</v>
      </c>
      <c r="J61" s="126">
        <f t="shared" ca="1" si="22"/>
        <v>0</v>
      </c>
      <c r="K61" s="14"/>
      <c r="L61" s="140">
        <f ca="1">OFFSET('Trail-1'!$J$1,$O61-1,0)</f>
        <v>0</v>
      </c>
      <c r="M61" s="165">
        <f ca="1">OFFSET('Trail-1'!$K$1,$O61-1,0)</f>
        <v>0</v>
      </c>
      <c r="N61" s="142">
        <f t="shared" ca="1" si="14"/>
        <v>0</v>
      </c>
      <c r="O61" s="76">
        <f>IF(L$7=0,1,MATCH($AW61,'Trail-1'!$CJ$1:$CJ$128,0))</f>
        <v>61</v>
      </c>
      <c r="P61" s="143" t="str">
        <f ca="1">IF(M61=0,"",OFFSET('Trail-1'!$B$1,$O61-1,0))</f>
        <v/>
      </c>
      <c r="Q61" s="140">
        <f ca="1">OFFSET('Trail-2'!$J$1,$T61-1,0)</f>
        <v>0</v>
      </c>
      <c r="R61" s="165">
        <f ca="1">OFFSET('Trail-2'!$K$1,$T61-1,0)</f>
        <v>0</v>
      </c>
      <c r="S61" s="142">
        <f t="shared" ca="1" si="15"/>
        <v>0</v>
      </c>
      <c r="T61" s="76">
        <f>IF(Q$7=0,1,MATCH($AW61,'Trail-2'!$CJ$1:$CJ$128,0))</f>
        <v>1</v>
      </c>
      <c r="U61" s="143" t="str">
        <f ca="1">IF(R61=0,"",OFFSET('Trail-2'!$B$1,$T61-1,0))</f>
        <v/>
      </c>
      <c r="V61" s="140">
        <f ca="1">OFFSET('Trail-3'!$J$1,$Y61-1,0)</f>
        <v>0</v>
      </c>
      <c r="W61" s="165">
        <f ca="1">OFFSET('Trail-3'!$K$1,$Y61-1,0)</f>
        <v>0</v>
      </c>
      <c r="X61" s="142">
        <f t="shared" ca="1" si="16"/>
        <v>0</v>
      </c>
      <c r="Y61" s="76">
        <f>IF(V$7=0,1,MATCH($AW61,'Trail-3'!$CJ$1:$CJ$128,0))</f>
        <v>1</v>
      </c>
      <c r="Z61" s="143" t="str">
        <f ca="1">IF(W61=0,"",OFFSET('Trail-3'!$B$1,$Y61-1,0))</f>
        <v/>
      </c>
      <c r="AA61" s="140">
        <f ca="1">OFFSET('Trail-4'!$J$1,$AD61-1,0)</f>
        <v>0</v>
      </c>
      <c r="AB61" s="165">
        <f ca="1">OFFSET('Trail-4'!$K$1,$AD61-1,0)</f>
        <v>0</v>
      </c>
      <c r="AC61" s="142">
        <f t="shared" ca="1" si="17"/>
        <v>0</v>
      </c>
      <c r="AD61" s="76">
        <f>IF(AA$7=0,1,MATCH($AW61,'Trail-4'!$CJ$1:$CJ$128,0))</f>
        <v>1</v>
      </c>
      <c r="AE61" s="143" t="str">
        <f ca="1">IF(AB61=0,"",OFFSET('Trail-4'!$B$1,$AD61-1,0))</f>
        <v/>
      </c>
      <c r="AF61" s="140">
        <f ca="1">OFFSET('Trail-5'!$J$1,$AI61-1,0)</f>
        <v>0</v>
      </c>
      <c r="AG61" s="165">
        <f ca="1">OFFSET('Trail-5'!$K$1,$AD61-1,0)</f>
        <v>0</v>
      </c>
      <c r="AH61" s="142">
        <f t="shared" ca="1" si="18"/>
        <v>0</v>
      </c>
      <c r="AI61" s="76">
        <f>IF(AF$7=0,1,MATCH($AW61,'Trail-5'!$CJ$1:$CJ$128,0))</f>
        <v>1</v>
      </c>
      <c r="AJ61" s="143" t="str">
        <f ca="1">IF(AG61=0,"",OFFSET('Trail-5'!$B$1,$AI61-1,0))</f>
        <v/>
      </c>
      <c r="AK61" s="166">
        <f ca="1">OFFSET('TempO-1'!$K$1,$AN61-1,0)</f>
        <v>0</v>
      </c>
      <c r="AL61" s="144"/>
      <c r="AM61" s="142">
        <f t="shared" ca="1" si="19"/>
        <v>0</v>
      </c>
      <c r="AN61" s="76">
        <f>IF(AK$7=0,1,MATCH($AW61,'TempO-1'!$CB$1:$CB$128,0))</f>
        <v>61</v>
      </c>
      <c r="AO61" s="143" t="str">
        <f ca="1">IF(AK61=0,"",OFFSET('TempO-1'!$B$1,$AN61-1,0))</f>
        <v/>
      </c>
      <c r="AP61" s="166">
        <f ca="1">OFFSET('TempO-2'!$K$1,$AS61-1,0)</f>
        <v>0</v>
      </c>
      <c r="AQ61" s="144"/>
      <c r="AR61" s="142">
        <f t="shared" ca="1" si="20"/>
        <v>0</v>
      </c>
      <c r="AS61" s="76">
        <f>IF(AP$7=0,1,MATCH($AW61,'TempO-2'!$CB$1:$CB$128,0))</f>
        <v>1</v>
      </c>
      <c r="AT61" s="143" t="str">
        <f ca="1">IF(AP61=0,"",OFFSET('TempO-2'!$B$1,$AS61-1,0))</f>
        <v/>
      </c>
      <c r="AU61" s="22"/>
      <c r="AW61" s="39">
        <v>53</v>
      </c>
      <c r="AX61" s="16"/>
      <c r="AY61" s="51">
        <f t="shared" ca="1" si="2"/>
        <v>0</v>
      </c>
      <c r="AZ61" s="51">
        <f t="shared" ca="1" si="2"/>
        <v>0</v>
      </c>
      <c r="BA61" s="51">
        <f t="shared" ca="1" si="2"/>
        <v>0</v>
      </c>
      <c r="BC61" s="1">
        <f t="shared" ca="1" si="23"/>
        <v>0</v>
      </c>
      <c r="BD61" s="1">
        <f t="shared" ca="1" si="24"/>
        <v>0</v>
      </c>
      <c r="BE61" s="1">
        <f t="shared" ca="1" si="25"/>
        <v>0</v>
      </c>
      <c r="BF61" s="1">
        <f t="shared" ca="1" si="26"/>
        <v>0</v>
      </c>
      <c r="BG61" s="1">
        <f t="shared" ca="1" si="27"/>
        <v>0</v>
      </c>
      <c r="BH61" s="1">
        <f t="shared" ca="1" si="28"/>
        <v>0</v>
      </c>
      <c r="BI61" s="1">
        <f t="shared" ca="1" si="29"/>
        <v>0</v>
      </c>
      <c r="BL61" s="97">
        <f t="shared" ca="1" si="32"/>
        <v>0</v>
      </c>
      <c r="BM61" s="97">
        <f t="shared" ca="1" si="32"/>
        <v>0</v>
      </c>
      <c r="BN61" s="97">
        <f t="shared" ca="1" si="32"/>
        <v>0</v>
      </c>
      <c r="BO61" s="97">
        <f t="shared" ca="1" si="32"/>
        <v>0</v>
      </c>
      <c r="BP61" s="97">
        <f t="shared" ca="1" si="32"/>
        <v>0</v>
      </c>
      <c r="BQ61" s="97">
        <f t="shared" ca="1" si="32"/>
        <v>0</v>
      </c>
      <c r="BR61" s="97">
        <f t="shared" ca="1" si="32"/>
        <v>0</v>
      </c>
    </row>
    <row r="62" spans="2:70" x14ac:dyDescent="0.2">
      <c r="B62" s="126">
        <f t="shared" ca="1" si="0"/>
        <v>1</v>
      </c>
      <c r="C62" s="126" t="str">
        <f t="shared" ca="1" si="11"/>
        <v/>
      </c>
      <c r="D62" s="126" t="str">
        <f t="shared" ca="1" si="12"/>
        <v/>
      </c>
      <c r="E62" s="126" t="str">
        <f t="shared" ca="1" si="13"/>
        <v/>
      </c>
      <c r="F62" s="127" t="str">
        <f ca="1">OFFSET(prihlasky!$H$1,AW62,0)</f>
        <v/>
      </c>
      <c r="G62" s="127" t="str">
        <f ca="1">IF(OFFSET(prihlasky!$B$1,AW62,0)="","",(OFFSET(prihlasky!$B$1,AW62,0)))</f>
        <v/>
      </c>
      <c r="H62" s="127">
        <f ca="1">OFFSET(prihlasky!$I$1,AW62,0)</f>
        <v>0</v>
      </c>
      <c r="I62" s="127">
        <f ca="1">OFFSET(prihlasky!$A$1,AW62,0)</f>
        <v>0</v>
      </c>
      <c r="J62" s="126">
        <f t="shared" ca="1" si="22"/>
        <v>0</v>
      </c>
      <c r="K62" s="14"/>
      <c r="L62" s="140">
        <f ca="1">OFFSET('Trail-1'!$J$1,$O62-1,0)</f>
        <v>0</v>
      </c>
      <c r="M62" s="165">
        <f ca="1">OFFSET('Trail-1'!$K$1,$O62-1,0)</f>
        <v>0</v>
      </c>
      <c r="N62" s="142">
        <f t="shared" ca="1" si="14"/>
        <v>0</v>
      </c>
      <c r="O62" s="76">
        <f>IF(L$7=0,1,MATCH($AW62,'Trail-1'!$CJ$1:$CJ$128,0))</f>
        <v>62</v>
      </c>
      <c r="P62" s="143" t="str">
        <f ca="1">IF(M62=0,"",OFFSET('Trail-1'!$B$1,$O62-1,0))</f>
        <v/>
      </c>
      <c r="Q62" s="140">
        <f ca="1">OFFSET('Trail-2'!$J$1,$T62-1,0)</f>
        <v>0</v>
      </c>
      <c r="R62" s="165">
        <f ca="1">OFFSET('Trail-2'!$K$1,$T62-1,0)</f>
        <v>0</v>
      </c>
      <c r="S62" s="142">
        <f t="shared" ca="1" si="15"/>
        <v>0</v>
      </c>
      <c r="T62" s="76">
        <f>IF(Q$7=0,1,MATCH($AW62,'Trail-2'!$CJ$1:$CJ$128,0))</f>
        <v>1</v>
      </c>
      <c r="U62" s="143" t="str">
        <f ca="1">IF(R62=0,"",OFFSET('Trail-2'!$B$1,$T62-1,0))</f>
        <v/>
      </c>
      <c r="V62" s="140">
        <f ca="1">OFFSET('Trail-3'!$J$1,$Y62-1,0)</f>
        <v>0</v>
      </c>
      <c r="W62" s="165">
        <f ca="1">OFFSET('Trail-3'!$K$1,$Y62-1,0)</f>
        <v>0</v>
      </c>
      <c r="X62" s="142">
        <f t="shared" ca="1" si="16"/>
        <v>0</v>
      </c>
      <c r="Y62" s="76">
        <f>IF(V$7=0,1,MATCH($AW62,'Trail-3'!$CJ$1:$CJ$128,0))</f>
        <v>1</v>
      </c>
      <c r="Z62" s="143" t="str">
        <f ca="1">IF(W62=0,"",OFFSET('Trail-3'!$B$1,$Y62-1,0))</f>
        <v/>
      </c>
      <c r="AA62" s="140">
        <f ca="1">OFFSET('Trail-4'!$J$1,$AD62-1,0)</f>
        <v>0</v>
      </c>
      <c r="AB62" s="165">
        <f ca="1">OFFSET('Trail-4'!$K$1,$AD62-1,0)</f>
        <v>0</v>
      </c>
      <c r="AC62" s="142">
        <f t="shared" ca="1" si="17"/>
        <v>0</v>
      </c>
      <c r="AD62" s="76">
        <f>IF(AA$7=0,1,MATCH($AW62,'Trail-4'!$CJ$1:$CJ$128,0))</f>
        <v>1</v>
      </c>
      <c r="AE62" s="143" t="str">
        <f ca="1">IF(AB62=0,"",OFFSET('Trail-4'!$B$1,$AD62-1,0))</f>
        <v/>
      </c>
      <c r="AF62" s="140">
        <f ca="1">OFFSET('Trail-5'!$J$1,$AI62-1,0)</f>
        <v>0</v>
      </c>
      <c r="AG62" s="165">
        <f ca="1">OFFSET('Trail-5'!$K$1,$AD62-1,0)</f>
        <v>0</v>
      </c>
      <c r="AH62" s="142">
        <f t="shared" ca="1" si="18"/>
        <v>0</v>
      </c>
      <c r="AI62" s="76">
        <f>IF(AF$7=0,1,MATCH($AW62,'Trail-5'!$CJ$1:$CJ$128,0))</f>
        <v>1</v>
      </c>
      <c r="AJ62" s="143" t="str">
        <f ca="1">IF(AG62=0,"",OFFSET('Trail-5'!$B$1,$AI62-1,0))</f>
        <v/>
      </c>
      <c r="AK62" s="166">
        <f ca="1">OFFSET('TempO-1'!$K$1,$AN62-1,0)</f>
        <v>0</v>
      </c>
      <c r="AL62" s="144"/>
      <c r="AM62" s="142">
        <f t="shared" ca="1" si="19"/>
        <v>0</v>
      </c>
      <c r="AN62" s="76">
        <f>IF(AK$7=0,1,MATCH($AW62,'TempO-1'!$CB$1:$CB$128,0))</f>
        <v>62</v>
      </c>
      <c r="AO62" s="143" t="str">
        <f ca="1">IF(AK62=0,"",OFFSET('TempO-1'!$B$1,$AN62-1,0))</f>
        <v/>
      </c>
      <c r="AP62" s="166">
        <f ca="1">OFFSET('TempO-2'!$K$1,$AS62-1,0)</f>
        <v>0</v>
      </c>
      <c r="AQ62" s="144"/>
      <c r="AR62" s="142">
        <f t="shared" ca="1" si="20"/>
        <v>0</v>
      </c>
      <c r="AS62" s="76">
        <f>IF(AP$7=0,1,MATCH($AW62,'TempO-2'!$CB$1:$CB$128,0))</f>
        <v>1</v>
      </c>
      <c r="AT62" s="143" t="str">
        <f ca="1">IF(AP62=0,"",OFFSET('TempO-2'!$B$1,$AS62-1,0))</f>
        <v/>
      </c>
      <c r="AU62" s="22"/>
      <c r="AW62" s="39">
        <v>54</v>
      </c>
      <c r="AX62" s="16"/>
      <c r="AY62" s="51">
        <f t="shared" ca="1" si="2"/>
        <v>0</v>
      </c>
      <c r="AZ62" s="51">
        <f t="shared" ca="1" si="2"/>
        <v>0</v>
      </c>
      <c r="BA62" s="51">
        <f t="shared" ca="1" si="2"/>
        <v>0</v>
      </c>
      <c r="BC62" s="1">
        <f t="shared" ca="1" si="23"/>
        <v>0</v>
      </c>
      <c r="BD62" s="1">
        <f t="shared" ca="1" si="24"/>
        <v>0</v>
      </c>
      <c r="BE62" s="1">
        <f t="shared" ca="1" si="25"/>
        <v>0</v>
      </c>
      <c r="BF62" s="1">
        <f t="shared" ca="1" si="26"/>
        <v>0</v>
      </c>
      <c r="BG62" s="1">
        <f t="shared" ca="1" si="27"/>
        <v>0</v>
      </c>
      <c r="BH62" s="1">
        <f t="shared" ca="1" si="28"/>
        <v>0</v>
      </c>
      <c r="BI62" s="1">
        <f t="shared" ca="1" si="29"/>
        <v>0</v>
      </c>
      <c r="BL62" s="97">
        <f t="shared" ca="1" si="32"/>
        <v>0</v>
      </c>
      <c r="BM62" s="97">
        <f t="shared" ca="1" si="32"/>
        <v>0</v>
      </c>
      <c r="BN62" s="97">
        <f t="shared" ca="1" si="32"/>
        <v>0</v>
      </c>
      <c r="BO62" s="97">
        <f t="shared" ca="1" si="32"/>
        <v>0</v>
      </c>
      <c r="BP62" s="97">
        <f t="shared" ca="1" si="32"/>
        <v>0</v>
      </c>
      <c r="BQ62" s="97">
        <f t="shared" ca="1" si="32"/>
        <v>0</v>
      </c>
      <c r="BR62" s="97">
        <f t="shared" ca="1" si="32"/>
        <v>0</v>
      </c>
    </row>
    <row r="63" spans="2:70" x14ac:dyDescent="0.2">
      <c r="B63" s="126">
        <f t="shared" ca="1" si="0"/>
        <v>1</v>
      </c>
      <c r="C63" s="126" t="str">
        <f t="shared" ca="1" si="11"/>
        <v/>
      </c>
      <c r="D63" s="126" t="str">
        <f t="shared" ca="1" si="12"/>
        <v/>
      </c>
      <c r="E63" s="126" t="str">
        <f t="shared" ca="1" si="13"/>
        <v/>
      </c>
      <c r="F63" s="127" t="str">
        <f ca="1">OFFSET(prihlasky!$H$1,AW63,0)</f>
        <v/>
      </c>
      <c r="G63" s="127" t="str">
        <f ca="1">IF(OFFSET(prihlasky!$B$1,AW63,0)="","",(OFFSET(prihlasky!$B$1,AW63,0)))</f>
        <v/>
      </c>
      <c r="H63" s="127">
        <f ca="1">OFFSET(prihlasky!$I$1,AW63,0)</f>
        <v>0</v>
      </c>
      <c r="I63" s="127">
        <f ca="1">OFFSET(prihlasky!$A$1,AW63,0)</f>
        <v>0</v>
      </c>
      <c r="J63" s="126">
        <f t="shared" ca="1" si="22"/>
        <v>0</v>
      </c>
      <c r="K63" s="14"/>
      <c r="L63" s="140">
        <f ca="1">OFFSET('Trail-1'!$J$1,$O63-1,0)</f>
        <v>0</v>
      </c>
      <c r="M63" s="165">
        <f ca="1">OFFSET('Trail-1'!$K$1,$O63-1,0)</f>
        <v>0</v>
      </c>
      <c r="N63" s="142">
        <f t="shared" ca="1" si="14"/>
        <v>0</v>
      </c>
      <c r="O63" s="76">
        <f>IF(L$7=0,1,MATCH($AW63,'Trail-1'!$CJ$1:$CJ$128,0))</f>
        <v>63</v>
      </c>
      <c r="P63" s="143" t="str">
        <f ca="1">IF(M63=0,"",OFFSET('Trail-1'!$B$1,$O63-1,0))</f>
        <v/>
      </c>
      <c r="Q63" s="140">
        <f ca="1">OFFSET('Trail-2'!$J$1,$T63-1,0)</f>
        <v>0</v>
      </c>
      <c r="R63" s="165">
        <f ca="1">OFFSET('Trail-2'!$K$1,$T63-1,0)</f>
        <v>0</v>
      </c>
      <c r="S63" s="142">
        <f t="shared" ca="1" si="15"/>
        <v>0</v>
      </c>
      <c r="T63" s="76">
        <f>IF(Q$7=0,1,MATCH($AW63,'Trail-2'!$CJ$1:$CJ$128,0))</f>
        <v>1</v>
      </c>
      <c r="U63" s="143" t="str">
        <f ca="1">IF(R63=0,"",OFFSET('Trail-2'!$B$1,$T63-1,0))</f>
        <v/>
      </c>
      <c r="V63" s="140">
        <f ca="1">OFFSET('Trail-3'!$J$1,$Y63-1,0)</f>
        <v>0</v>
      </c>
      <c r="W63" s="165">
        <f ca="1">OFFSET('Trail-3'!$K$1,$Y63-1,0)</f>
        <v>0</v>
      </c>
      <c r="X63" s="142">
        <f t="shared" ca="1" si="16"/>
        <v>0</v>
      </c>
      <c r="Y63" s="76">
        <f>IF(V$7=0,1,MATCH($AW63,'Trail-3'!$CJ$1:$CJ$128,0))</f>
        <v>1</v>
      </c>
      <c r="Z63" s="143" t="str">
        <f ca="1">IF(W63=0,"",OFFSET('Trail-3'!$B$1,$Y63-1,0))</f>
        <v/>
      </c>
      <c r="AA63" s="140">
        <f ca="1">OFFSET('Trail-4'!$J$1,$AD63-1,0)</f>
        <v>0</v>
      </c>
      <c r="AB63" s="165">
        <f ca="1">OFFSET('Trail-4'!$K$1,$AD63-1,0)</f>
        <v>0</v>
      </c>
      <c r="AC63" s="142">
        <f t="shared" ca="1" si="17"/>
        <v>0</v>
      </c>
      <c r="AD63" s="76">
        <f>IF(AA$7=0,1,MATCH($AW63,'Trail-4'!$CJ$1:$CJ$128,0))</f>
        <v>1</v>
      </c>
      <c r="AE63" s="143" t="str">
        <f ca="1">IF(AB63=0,"",OFFSET('Trail-4'!$B$1,$AD63-1,0))</f>
        <v/>
      </c>
      <c r="AF63" s="140">
        <f ca="1">OFFSET('Trail-5'!$J$1,$AI63-1,0)</f>
        <v>0</v>
      </c>
      <c r="AG63" s="165">
        <f ca="1">OFFSET('Trail-5'!$K$1,$AD63-1,0)</f>
        <v>0</v>
      </c>
      <c r="AH63" s="142">
        <f t="shared" ca="1" si="18"/>
        <v>0</v>
      </c>
      <c r="AI63" s="76">
        <f>IF(AF$7=0,1,MATCH($AW63,'Trail-5'!$CJ$1:$CJ$128,0))</f>
        <v>1</v>
      </c>
      <c r="AJ63" s="143" t="str">
        <f ca="1">IF(AG63=0,"",OFFSET('Trail-5'!$B$1,$AI63-1,0))</f>
        <v/>
      </c>
      <c r="AK63" s="166">
        <f ca="1">OFFSET('TempO-1'!$K$1,$AN63-1,0)</f>
        <v>0</v>
      </c>
      <c r="AL63" s="144"/>
      <c r="AM63" s="142">
        <f t="shared" ca="1" si="19"/>
        <v>0</v>
      </c>
      <c r="AN63" s="76">
        <f>IF(AK$7=0,1,MATCH($AW63,'TempO-1'!$CB$1:$CB$128,0))</f>
        <v>63</v>
      </c>
      <c r="AO63" s="143" t="str">
        <f ca="1">IF(AK63=0,"",OFFSET('TempO-1'!$B$1,$AN63-1,0))</f>
        <v/>
      </c>
      <c r="AP63" s="166">
        <f ca="1">OFFSET('TempO-2'!$K$1,$AS63-1,0)</f>
        <v>0</v>
      </c>
      <c r="AQ63" s="144"/>
      <c r="AR63" s="142">
        <f t="shared" ca="1" si="20"/>
        <v>0</v>
      </c>
      <c r="AS63" s="76">
        <f>IF(AP$7=0,1,MATCH($AW63,'TempO-2'!$CB$1:$CB$128,0))</f>
        <v>1</v>
      </c>
      <c r="AT63" s="143" t="str">
        <f ca="1">IF(AP63=0,"",OFFSET('TempO-2'!$B$1,$AS63-1,0))</f>
        <v/>
      </c>
      <c r="AU63" s="22"/>
      <c r="AW63" s="39">
        <v>55</v>
      </c>
      <c r="AX63" s="16"/>
      <c r="AY63" s="51">
        <f t="shared" ca="1" si="2"/>
        <v>0</v>
      </c>
      <c r="AZ63" s="51">
        <f t="shared" ca="1" si="2"/>
        <v>0</v>
      </c>
      <c r="BA63" s="51">
        <f t="shared" ca="1" si="2"/>
        <v>0</v>
      </c>
      <c r="BC63" s="1">
        <f t="shared" ca="1" si="23"/>
        <v>0</v>
      </c>
      <c r="BD63" s="1">
        <f t="shared" ca="1" si="24"/>
        <v>0</v>
      </c>
      <c r="BE63" s="1">
        <f t="shared" ca="1" si="25"/>
        <v>0</v>
      </c>
      <c r="BF63" s="1">
        <f t="shared" ca="1" si="26"/>
        <v>0</v>
      </c>
      <c r="BG63" s="1">
        <f t="shared" ca="1" si="27"/>
        <v>0</v>
      </c>
      <c r="BH63" s="1">
        <f t="shared" ca="1" si="28"/>
        <v>0</v>
      </c>
      <c r="BI63" s="1">
        <f t="shared" ca="1" si="29"/>
        <v>0</v>
      </c>
      <c r="BL63" s="97">
        <f t="shared" ca="1" si="32"/>
        <v>0</v>
      </c>
      <c r="BM63" s="97">
        <f t="shared" ca="1" si="32"/>
        <v>0</v>
      </c>
      <c r="BN63" s="97">
        <f t="shared" ca="1" si="32"/>
        <v>0</v>
      </c>
      <c r="BO63" s="97">
        <f t="shared" ca="1" si="32"/>
        <v>0</v>
      </c>
      <c r="BP63" s="97">
        <f t="shared" ca="1" si="32"/>
        <v>0</v>
      </c>
      <c r="BQ63" s="97">
        <f t="shared" ca="1" si="32"/>
        <v>0</v>
      </c>
      <c r="BR63" s="97">
        <f t="shared" ca="1" si="32"/>
        <v>0</v>
      </c>
    </row>
    <row r="64" spans="2:70" x14ac:dyDescent="0.2">
      <c r="B64" s="126">
        <f t="shared" ca="1" si="0"/>
        <v>1</v>
      </c>
      <c r="C64" s="126" t="str">
        <f t="shared" ca="1" si="11"/>
        <v/>
      </c>
      <c r="D64" s="126" t="str">
        <f t="shared" ca="1" si="12"/>
        <v/>
      </c>
      <c r="E64" s="126" t="str">
        <f t="shared" ca="1" si="13"/>
        <v/>
      </c>
      <c r="F64" s="127" t="str">
        <f ca="1">OFFSET(prihlasky!$H$1,AW64,0)</f>
        <v/>
      </c>
      <c r="G64" s="127" t="str">
        <f ca="1">IF(OFFSET(prihlasky!$B$1,AW64,0)="","",(OFFSET(prihlasky!$B$1,AW64,0)))</f>
        <v/>
      </c>
      <c r="H64" s="127">
        <f ca="1">OFFSET(prihlasky!$I$1,AW64,0)</f>
        <v>0</v>
      </c>
      <c r="I64" s="127">
        <f ca="1">OFFSET(prihlasky!$A$1,AW64,0)</f>
        <v>0</v>
      </c>
      <c r="J64" s="126">
        <f t="shared" ca="1" si="22"/>
        <v>0</v>
      </c>
      <c r="K64" s="14"/>
      <c r="L64" s="140">
        <f ca="1">OFFSET('Trail-1'!$J$1,$O64-1,0)</f>
        <v>0</v>
      </c>
      <c r="M64" s="165">
        <f ca="1">OFFSET('Trail-1'!$K$1,$O64-1,0)</f>
        <v>0</v>
      </c>
      <c r="N64" s="142">
        <f t="shared" ca="1" si="14"/>
        <v>0</v>
      </c>
      <c r="O64" s="76">
        <f>IF(L$7=0,1,MATCH($AW64,'Trail-1'!$CJ$1:$CJ$128,0))</f>
        <v>64</v>
      </c>
      <c r="P64" s="143" t="str">
        <f ca="1">IF(M64=0,"",OFFSET('Trail-1'!$B$1,$O64-1,0))</f>
        <v/>
      </c>
      <c r="Q64" s="140">
        <f ca="1">OFFSET('Trail-2'!$J$1,$T64-1,0)</f>
        <v>0</v>
      </c>
      <c r="R64" s="165">
        <f ca="1">OFFSET('Trail-2'!$K$1,$T64-1,0)</f>
        <v>0</v>
      </c>
      <c r="S64" s="142">
        <f t="shared" ca="1" si="15"/>
        <v>0</v>
      </c>
      <c r="T64" s="76">
        <f>IF(Q$7=0,1,MATCH($AW64,'Trail-2'!$CJ$1:$CJ$128,0))</f>
        <v>1</v>
      </c>
      <c r="U64" s="143" t="str">
        <f ca="1">IF(R64=0,"",OFFSET('Trail-2'!$B$1,$T64-1,0))</f>
        <v/>
      </c>
      <c r="V64" s="140">
        <f ca="1">OFFSET('Trail-3'!$J$1,$Y64-1,0)</f>
        <v>0</v>
      </c>
      <c r="W64" s="165">
        <f ca="1">OFFSET('Trail-3'!$K$1,$Y64-1,0)</f>
        <v>0</v>
      </c>
      <c r="X64" s="142">
        <f t="shared" ca="1" si="16"/>
        <v>0</v>
      </c>
      <c r="Y64" s="76">
        <f>IF(V$7=0,1,MATCH($AW64,'Trail-3'!$CJ$1:$CJ$128,0))</f>
        <v>1</v>
      </c>
      <c r="Z64" s="143" t="str">
        <f ca="1">IF(W64=0,"",OFFSET('Trail-3'!$B$1,$Y64-1,0))</f>
        <v/>
      </c>
      <c r="AA64" s="140">
        <f ca="1">OFFSET('Trail-4'!$J$1,$AD64-1,0)</f>
        <v>0</v>
      </c>
      <c r="AB64" s="165">
        <f ca="1">OFFSET('Trail-4'!$K$1,$AD64-1,0)</f>
        <v>0</v>
      </c>
      <c r="AC64" s="142">
        <f t="shared" ca="1" si="17"/>
        <v>0</v>
      </c>
      <c r="AD64" s="76">
        <f>IF(AA$7=0,1,MATCH($AW64,'Trail-4'!$CJ$1:$CJ$128,0))</f>
        <v>1</v>
      </c>
      <c r="AE64" s="143" t="str">
        <f ca="1">IF(AB64=0,"",OFFSET('Trail-4'!$B$1,$AD64-1,0))</f>
        <v/>
      </c>
      <c r="AF64" s="140">
        <f ca="1">OFFSET('Trail-5'!$J$1,$AI64-1,0)</f>
        <v>0</v>
      </c>
      <c r="AG64" s="165">
        <f ca="1">OFFSET('Trail-5'!$K$1,$AD64-1,0)</f>
        <v>0</v>
      </c>
      <c r="AH64" s="142">
        <f t="shared" ca="1" si="18"/>
        <v>0</v>
      </c>
      <c r="AI64" s="76">
        <f>IF(AF$7=0,1,MATCH($AW64,'Trail-5'!$CJ$1:$CJ$128,0))</f>
        <v>1</v>
      </c>
      <c r="AJ64" s="143" t="str">
        <f ca="1">IF(AG64=0,"",OFFSET('Trail-5'!$B$1,$AI64-1,0))</f>
        <v/>
      </c>
      <c r="AK64" s="166">
        <f ca="1">OFFSET('TempO-1'!$K$1,$AN64-1,0)</f>
        <v>0</v>
      </c>
      <c r="AL64" s="144"/>
      <c r="AM64" s="142">
        <f t="shared" ca="1" si="19"/>
        <v>0</v>
      </c>
      <c r="AN64" s="76">
        <f>IF(AK$7=0,1,MATCH($AW64,'TempO-1'!$CB$1:$CB$128,0))</f>
        <v>64</v>
      </c>
      <c r="AO64" s="143" t="str">
        <f ca="1">IF(AK64=0,"",OFFSET('TempO-1'!$B$1,$AN64-1,0))</f>
        <v/>
      </c>
      <c r="AP64" s="166">
        <f ca="1">OFFSET('TempO-2'!$K$1,$AS64-1,0)</f>
        <v>0</v>
      </c>
      <c r="AQ64" s="144"/>
      <c r="AR64" s="142">
        <f t="shared" ca="1" si="20"/>
        <v>0</v>
      </c>
      <c r="AS64" s="76">
        <f>IF(AP$7=0,1,MATCH($AW64,'TempO-2'!$CB$1:$CB$128,0))</f>
        <v>1</v>
      </c>
      <c r="AT64" s="143" t="str">
        <f ca="1">IF(AP64=0,"",OFFSET('TempO-2'!$B$1,$AS64-1,0))</f>
        <v/>
      </c>
      <c r="AU64" s="22"/>
      <c r="AW64" s="39">
        <v>56</v>
      </c>
      <c r="AX64" s="16"/>
      <c r="AY64" s="51">
        <f t="shared" ca="1" si="2"/>
        <v>0</v>
      </c>
      <c r="AZ64" s="51">
        <f t="shared" ca="1" si="2"/>
        <v>0</v>
      </c>
      <c r="BA64" s="51">
        <f t="shared" ca="1" si="2"/>
        <v>0</v>
      </c>
      <c r="BC64" s="1">
        <f t="shared" ca="1" si="23"/>
        <v>0</v>
      </c>
      <c r="BD64" s="1">
        <f t="shared" ca="1" si="24"/>
        <v>0</v>
      </c>
      <c r="BE64" s="1">
        <f t="shared" ca="1" si="25"/>
        <v>0</v>
      </c>
      <c r="BF64" s="1">
        <f t="shared" ca="1" si="26"/>
        <v>0</v>
      </c>
      <c r="BG64" s="1">
        <f t="shared" ca="1" si="27"/>
        <v>0</v>
      </c>
      <c r="BH64" s="1">
        <f t="shared" ca="1" si="28"/>
        <v>0</v>
      </c>
      <c r="BI64" s="1">
        <f t="shared" ca="1" si="29"/>
        <v>0</v>
      </c>
      <c r="BL64" s="97">
        <f t="shared" ca="1" si="32"/>
        <v>0</v>
      </c>
      <c r="BM64" s="97">
        <f t="shared" ca="1" si="32"/>
        <v>0</v>
      </c>
      <c r="BN64" s="97">
        <f t="shared" ca="1" si="32"/>
        <v>0</v>
      </c>
      <c r="BO64" s="97">
        <f t="shared" ca="1" si="32"/>
        <v>0</v>
      </c>
      <c r="BP64" s="97">
        <f t="shared" ca="1" si="32"/>
        <v>0</v>
      </c>
      <c r="BQ64" s="97">
        <f t="shared" ca="1" si="32"/>
        <v>0</v>
      </c>
      <c r="BR64" s="97">
        <f t="shared" ca="1" si="32"/>
        <v>0</v>
      </c>
    </row>
    <row r="65" spans="2:70" x14ac:dyDescent="0.2">
      <c r="B65" s="126">
        <f t="shared" ca="1" si="0"/>
        <v>1</v>
      </c>
      <c r="C65" s="126" t="str">
        <f t="shared" ca="1" si="11"/>
        <v/>
      </c>
      <c r="D65" s="126" t="str">
        <f t="shared" ca="1" si="12"/>
        <v/>
      </c>
      <c r="E65" s="126" t="str">
        <f t="shared" ca="1" si="13"/>
        <v/>
      </c>
      <c r="F65" s="127" t="str">
        <f ca="1">OFFSET(prihlasky!$H$1,AW65,0)</f>
        <v/>
      </c>
      <c r="G65" s="127" t="str">
        <f ca="1">IF(OFFSET(prihlasky!$B$1,AW65,0)="","",(OFFSET(prihlasky!$B$1,AW65,0)))</f>
        <v/>
      </c>
      <c r="H65" s="127">
        <f ca="1">OFFSET(prihlasky!$I$1,AW65,0)</f>
        <v>0</v>
      </c>
      <c r="I65" s="127">
        <f ca="1">OFFSET(prihlasky!$A$1,AW65,0)</f>
        <v>0</v>
      </c>
      <c r="J65" s="126">
        <f t="shared" ca="1" si="22"/>
        <v>0</v>
      </c>
      <c r="K65" s="14"/>
      <c r="L65" s="140">
        <f ca="1">OFFSET('Trail-1'!$J$1,$O65-1,0)</f>
        <v>0</v>
      </c>
      <c r="M65" s="165">
        <f ca="1">OFFSET('Trail-1'!$K$1,$O65-1,0)</f>
        <v>0</v>
      </c>
      <c r="N65" s="142">
        <f t="shared" ca="1" si="14"/>
        <v>0</v>
      </c>
      <c r="O65" s="76">
        <f>IF(L$7=0,1,MATCH($AW65,'Trail-1'!$CJ$1:$CJ$128,0))</f>
        <v>65</v>
      </c>
      <c r="P65" s="143" t="str">
        <f ca="1">IF(M65=0,"",OFFSET('Trail-1'!$B$1,$O65-1,0))</f>
        <v/>
      </c>
      <c r="Q65" s="140">
        <f ca="1">OFFSET('Trail-2'!$J$1,$T65-1,0)</f>
        <v>0</v>
      </c>
      <c r="R65" s="165">
        <f ca="1">OFFSET('Trail-2'!$K$1,$T65-1,0)</f>
        <v>0</v>
      </c>
      <c r="S65" s="142">
        <f t="shared" ca="1" si="15"/>
        <v>0</v>
      </c>
      <c r="T65" s="76">
        <f>IF(Q$7=0,1,MATCH($AW65,'Trail-2'!$CJ$1:$CJ$128,0))</f>
        <v>1</v>
      </c>
      <c r="U65" s="143" t="str">
        <f ca="1">IF(R65=0,"",OFFSET('Trail-2'!$B$1,$T65-1,0))</f>
        <v/>
      </c>
      <c r="V65" s="140">
        <f ca="1">OFFSET('Trail-3'!$J$1,$Y65-1,0)</f>
        <v>0</v>
      </c>
      <c r="W65" s="165">
        <f ca="1">OFFSET('Trail-3'!$K$1,$Y65-1,0)</f>
        <v>0</v>
      </c>
      <c r="X65" s="142">
        <f t="shared" ca="1" si="16"/>
        <v>0</v>
      </c>
      <c r="Y65" s="76">
        <f>IF(V$7=0,1,MATCH($AW65,'Trail-3'!$CJ$1:$CJ$128,0))</f>
        <v>1</v>
      </c>
      <c r="Z65" s="143" t="str">
        <f ca="1">IF(W65=0,"",OFFSET('Trail-3'!$B$1,$Y65-1,0))</f>
        <v/>
      </c>
      <c r="AA65" s="140">
        <f ca="1">OFFSET('Trail-4'!$J$1,$AD65-1,0)</f>
        <v>0</v>
      </c>
      <c r="AB65" s="165">
        <f ca="1">OFFSET('Trail-4'!$K$1,$AD65-1,0)</f>
        <v>0</v>
      </c>
      <c r="AC65" s="142">
        <f t="shared" ca="1" si="17"/>
        <v>0</v>
      </c>
      <c r="AD65" s="76">
        <f>IF(AA$7=0,1,MATCH($AW65,'Trail-4'!$CJ$1:$CJ$128,0))</f>
        <v>1</v>
      </c>
      <c r="AE65" s="143" t="str">
        <f ca="1">IF(AB65=0,"",OFFSET('Trail-4'!$B$1,$AD65-1,0))</f>
        <v/>
      </c>
      <c r="AF65" s="140">
        <f ca="1">OFFSET('Trail-5'!$J$1,$AI65-1,0)</f>
        <v>0</v>
      </c>
      <c r="AG65" s="165">
        <f ca="1">OFFSET('Trail-5'!$K$1,$AD65-1,0)</f>
        <v>0</v>
      </c>
      <c r="AH65" s="142">
        <f t="shared" ca="1" si="18"/>
        <v>0</v>
      </c>
      <c r="AI65" s="76">
        <f>IF(AF$7=0,1,MATCH($AW65,'Trail-5'!$CJ$1:$CJ$128,0))</f>
        <v>1</v>
      </c>
      <c r="AJ65" s="143" t="str">
        <f ca="1">IF(AG65=0,"",OFFSET('Trail-5'!$B$1,$AI65-1,0))</f>
        <v/>
      </c>
      <c r="AK65" s="166">
        <f ca="1">OFFSET('TempO-1'!$K$1,$AN65-1,0)</f>
        <v>0</v>
      </c>
      <c r="AL65" s="144"/>
      <c r="AM65" s="142">
        <f t="shared" ca="1" si="19"/>
        <v>0</v>
      </c>
      <c r="AN65" s="76">
        <f>IF(AK$7=0,1,MATCH($AW65,'TempO-1'!$CB$1:$CB$128,0))</f>
        <v>65</v>
      </c>
      <c r="AO65" s="143" t="str">
        <f ca="1">IF(AK65=0,"",OFFSET('TempO-1'!$B$1,$AN65-1,0))</f>
        <v/>
      </c>
      <c r="AP65" s="166">
        <f ca="1">OFFSET('TempO-2'!$K$1,$AS65-1,0)</f>
        <v>0</v>
      </c>
      <c r="AQ65" s="144"/>
      <c r="AR65" s="142">
        <f t="shared" ca="1" si="20"/>
        <v>0</v>
      </c>
      <c r="AS65" s="76">
        <f>IF(AP$7=0,1,MATCH($AW65,'TempO-2'!$CB$1:$CB$128,0))</f>
        <v>1</v>
      </c>
      <c r="AT65" s="143" t="str">
        <f ca="1">IF(AP65=0,"",OFFSET('TempO-2'!$B$1,$AS65-1,0))</f>
        <v/>
      </c>
      <c r="AU65" s="22"/>
      <c r="AW65" s="39">
        <v>57</v>
      </c>
      <c r="AX65" s="16"/>
      <c r="AY65" s="51">
        <f t="shared" ca="1" si="2"/>
        <v>0</v>
      </c>
      <c r="AZ65" s="51">
        <f t="shared" ca="1" si="2"/>
        <v>0</v>
      </c>
      <c r="BA65" s="51">
        <f t="shared" ca="1" si="2"/>
        <v>0</v>
      </c>
      <c r="BC65" s="1">
        <f t="shared" ca="1" si="23"/>
        <v>0</v>
      </c>
      <c r="BD65" s="1">
        <f t="shared" ca="1" si="24"/>
        <v>0</v>
      </c>
      <c r="BE65" s="1">
        <f t="shared" ca="1" si="25"/>
        <v>0</v>
      </c>
      <c r="BF65" s="1">
        <f t="shared" ca="1" si="26"/>
        <v>0</v>
      </c>
      <c r="BG65" s="1">
        <f t="shared" ca="1" si="27"/>
        <v>0</v>
      </c>
      <c r="BH65" s="1">
        <f t="shared" ca="1" si="28"/>
        <v>0</v>
      </c>
      <c r="BI65" s="1">
        <f t="shared" ca="1" si="29"/>
        <v>0</v>
      </c>
      <c r="BL65" s="97">
        <f t="shared" ca="1" si="32"/>
        <v>0</v>
      </c>
      <c r="BM65" s="97">
        <f t="shared" ca="1" si="32"/>
        <v>0</v>
      </c>
      <c r="BN65" s="97">
        <f t="shared" ca="1" si="32"/>
        <v>0</v>
      </c>
      <c r="BO65" s="97">
        <f t="shared" ca="1" si="32"/>
        <v>0</v>
      </c>
      <c r="BP65" s="97">
        <f t="shared" ca="1" si="32"/>
        <v>0</v>
      </c>
      <c r="BQ65" s="97">
        <f t="shared" ca="1" si="32"/>
        <v>0</v>
      </c>
      <c r="BR65" s="97">
        <f t="shared" ca="1" si="32"/>
        <v>0</v>
      </c>
    </row>
    <row r="66" spans="2:70" x14ac:dyDescent="0.2">
      <c r="B66" s="126">
        <f t="shared" ca="1" si="0"/>
        <v>1</v>
      </c>
      <c r="C66" s="126" t="str">
        <f t="shared" ca="1" si="11"/>
        <v/>
      </c>
      <c r="D66" s="126" t="str">
        <f t="shared" ca="1" si="12"/>
        <v/>
      </c>
      <c r="E66" s="126" t="str">
        <f t="shared" ca="1" si="13"/>
        <v/>
      </c>
      <c r="F66" s="127" t="str">
        <f ca="1">OFFSET(prihlasky!$H$1,AW66,0)</f>
        <v/>
      </c>
      <c r="G66" s="127" t="str">
        <f ca="1">IF(OFFSET(prihlasky!$B$1,AW66,0)="","",(OFFSET(prihlasky!$B$1,AW66,0)))</f>
        <v/>
      </c>
      <c r="H66" s="127">
        <f ca="1">OFFSET(prihlasky!$I$1,AW66,0)</f>
        <v>0</v>
      </c>
      <c r="I66" s="127">
        <f ca="1">OFFSET(prihlasky!$A$1,AW66,0)</f>
        <v>0</v>
      </c>
      <c r="J66" s="126">
        <f t="shared" ca="1" si="22"/>
        <v>0</v>
      </c>
      <c r="K66" s="14"/>
      <c r="L66" s="140">
        <f ca="1">OFFSET('Trail-1'!$J$1,$O66-1,0)</f>
        <v>0</v>
      </c>
      <c r="M66" s="165">
        <f ca="1">OFFSET('Trail-1'!$K$1,$O66-1,0)</f>
        <v>0</v>
      </c>
      <c r="N66" s="142">
        <f t="shared" ca="1" si="14"/>
        <v>0</v>
      </c>
      <c r="O66" s="76">
        <f>IF(L$7=0,1,MATCH($AW66,'Trail-1'!$CJ$1:$CJ$128,0))</f>
        <v>66</v>
      </c>
      <c r="P66" s="143" t="str">
        <f ca="1">IF(M66=0,"",OFFSET('Trail-1'!$B$1,$O66-1,0))</f>
        <v/>
      </c>
      <c r="Q66" s="140">
        <f ca="1">OFFSET('Trail-2'!$J$1,$T66-1,0)</f>
        <v>0</v>
      </c>
      <c r="R66" s="165">
        <f ca="1">OFFSET('Trail-2'!$K$1,$T66-1,0)</f>
        <v>0</v>
      </c>
      <c r="S66" s="142">
        <f t="shared" ca="1" si="15"/>
        <v>0</v>
      </c>
      <c r="T66" s="76">
        <f>IF(Q$7=0,1,MATCH($AW66,'Trail-2'!$CJ$1:$CJ$128,0))</f>
        <v>1</v>
      </c>
      <c r="U66" s="143" t="str">
        <f ca="1">IF(R66=0,"",OFFSET('Trail-2'!$B$1,$T66-1,0))</f>
        <v/>
      </c>
      <c r="V66" s="140">
        <f ca="1">OFFSET('Trail-3'!$J$1,$Y66-1,0)</f>
        <v>0</v>
      </c>
      <c r="W66" s="165">
        <f ca="1">OFFSET('Trail-3'!$K$1,$Y66-1,0)</f>
        <v>0</v>
      </c>
      <c r="X66" s="142">
        <f t="shared" ca="1" si="16"/>
        <v>0</v>
      </c>
      <c r="Y66" s="76">
        <f>IF(V$7=0,1,MATCH($AW66,'Trail-3'!$CJ$1:$CJ$128,0))</f>
        <v>1</v>
      </c>
      <c r="Z66" s="143" t="str">
        <f ca="1">IF(W66=0,"",OFFSET('Trail-3'!$B$1,$Y66-1,0))</f>
        <v/>
      </c>
      <c r="AA66" s="140">
        <f ca="1">OFFSET('Trail-4'!$J$1,$AD66-1,0)</f>
        <v>0</v>
      </c>
      <c r="AB66" s="165">
        <f ca="1">OFFSET('Trail-4'!$K$1,$AD66-1,0)</f>
        <v>0</v>
      </c>
      <c r="AC66" s="142">
        <f t="shared" ca="1" si="17"/>
        <v>0</v>
      </c>
      <c r="AD66" s="76">
        <f>IF(AA$7=0,1,MATCH($AW66,'Trail-4'!$CJ$1:$CJ$128,0))</f>
        <v>1</v>
      </c>
      <c r="AE66" s="143" t="str">
        <f ca="1">IF(AB66=0,"",OFFSET('Trail-4'!$B$1,$AD66-1,0))</f>
        <v/>
      </c>
      <c r="AF66" s="140">
        <f ca="1">OFFSET('Trail-5'!$J$1,$AI66-1,0)</f>
        <v>0</v>
      </c>
      <c r="AG66" s="165">
        <f ca="1">OFFSET('Trail-5'!$K$1,$AD66-1,0)</f>
        <v>0</v>
      </c>
      <c r="AH66" s="142">
        <f t="shared" ca="1" si="18"/>
        <v>0</v>
      </c>
      <c r="AI66" s="76">
        <f>IF(AF$7=0,1,MATCH($AW66,'Trail-5'!$CJ$1:$CJ$128,0))</f>
        <v>1</v>
      </c>
      <c r="AJ66" s="143" t="str">
        <f ca="1">IF(AG66=0,"",OFFSET('Trail-5'!$B$1,$AI66-1,0))</f>
        <v/>
      </c>
      <c r="AK66" s="166">
        <f ca="1">OFFSET('TempO-1'!$K$1,$AN66-1,0)</f>
        <v>0</v>
      </c>
      <c r="AL66" s="144"/>
      <c r="AM66" s="142">
        <f t="shared" ca="1" si="19"/>
        <v>0</v>
      </c>
      <c r="AN66" s="76">
        <f>IF(AK$7=0,1,MATCH($AW66,'TempO-1'!$CB$1:$CB$128,0))</f>
        <v>66</v>
      </c>
      <c r="AO66" s="143" t="str">
        <f ca="1">IF(AK66=0,"",OFFSET('TempO-1'!$B$1,$AN66-1,0))</f>
        <v/>
      </c>
      <c r="AP66" s="166">
        <f ca="1">OFFSET('TempO-2'!$K$1,$AS66-1,0)</f>
        <v>0</v>
      </c>
      <c r="AQ66" s="144"/>
      <c r="AR66" s="142">
        <f t="shared" ca="1" si="20"/>
        <v>0</v>
      </c>
      <c r="AS66" s="76">
        <f>IF(AP$7=0,1,MATCH($AW66,'TempO-2'!$CB$1:$CB$128,0))</f>
        <v>1</v>
      </c>
      <c r="AT66" s="143" t="str">
        <f ca="1">IF(AP66=0,"",OFFSET('TempO-2'!$B$1,$AS66-1,0))</f>
        <v/>
      </c>
      <c r="AU66" s="22"/>
      <c r="AW66" s="39">
        <v>58</v>
      </c>
      <c r="AX66" s="16"/>
      <c r="AY66" s="51">
        <f t="shared" ca="1" si="2"/>
        <v>0</v>
      </c>
      <c r="AZ66" s="51">
        <f t="shared" ca="1" si="2"/>
        <v>0</v>
      </c>
      <c r="BA66" s="51">
        <f t="shared" ca="1" si="2"/>
        <v>0</v>
      </c>
      <c r="BC66" s="1">
        <f t="shared" ca="1" si="23"/>
        <v>0</v>
      </c>
      <c r="BD66" s="1">
        <f t="shared" ca="1" si="24"/>
        <v>0</v>
      </c>
      <c r="BE66" s="1">
        <f t="shared" ca="1" si="25"/>
        <v>0</v>
      </c>
      <c r="BF66" s="1">
        <f t="shared" ca="1" si="26"/>
        <v>0</v>
      </c>
      <c r="BG66" s="1">
        <f t="shared" ca="1" si="27"/>
        <v>0</v>
      </c>
      <c r="BH66" s="1">
        <f t="shared" ca="1" si="28"/>
        <v>0</v>
      </c>
      <c r="BI66" s="1">
        <f t="shared" ca="1" si="29"/>
        <v>0</v>
      </c>
      <c r="BL66" s="97">
        <f t="shared" ca="1" si="32"/>
        <v>0</v>
      </c>
      <c r="BM66" s="97">
        <f t="shared" ca="1" si="32"/>
        <v>0</v>
      </c>
      <c r="BN66" s="97">
        <f t="shared" ca="1" si="32"/>
        <v>0</v>
      </c>
      <c r="BO66" s="97">
        <f t="shared" ca="1" si="32"/>
        <v>0</v>
      </c>
      <c r="BP66" s="97">
        <f t="shared" ca="1" si="32"/>
        <v>0</v>
      </c>
      <c r="BQ66" s="97">
        <f t="shared" ca="1" si="32"/>
        <v>0</v>
      </c>
      <c r="BR66" s="97">
        <f t="shared" ca="1" si="32"/>
        <v>0</v>
      </c>
    </row>
    <row r="67" spans="2:70" x14ac:dyDescent="0.2">
      <c r="B67" s="126">
        <f t="shared" ca="1" si="0"/>
        <v>1</v>
      </c>
      <c r="C67" s="126" t="str">
        <f t="shared" ca="1" si="11"/>
        <v/>
      </c>
      <c r="D67" s="126" t="str">
        <f t="shared" ca="1" si="12"/>
        <v/>
      </c>
      <c r="E67" s="126" t="str">
        <f t="shared" ca="1" si="13"/>
        <v/>
      </c>
      <c r="F67" s="127" t="str">
        <f ca="1">OFFSET(prihlasky!$H$1,AW67,0)</f>
        <v/>
      </c>
      <c r="G67" s="127" t="str">
        <f ca="1">IF(OFFSET(prihlasky!$B$1,AW67,0)="","",(OFFSET(prihlasky!$B$1,AW67,0)))</f>
        <v/>
      </c>
      <c r="H67" s="127">
        <f ca="1">OFFSET(prihlasky!$I$1,AW67,0)</f>
        <v>0</v>
      </c>
      <c r="I67" s="127">
        <f ca="1">OFFSET(prihlasky!$A$1,AW67,0)</f>
        <v>0</v>
      </c>
      <c r="J67" s="126">
        <f t="shared" ca="1" si="22"/>
        <v>0</v>
      </c>
      <c r="K67" s="14"/>
      <c r="L67" s="140">
        <f ca="1">OFFSET('Trail-1'!$J$1,$O67-1,0)</f>
        <v>0</v>
      </c>
      <c r="M67" s="165">
        <f ca="1">OFFSET('Trail-1'!$K$1,$O67-1,0)</f>
        <v>0</v>
      </c>
      <c r="N67" s="142">
        <f t="shared" ca="1" si="14"/>
        <v>0</v>
      </c>
      <c r="O67" s="76">
        <f>IF(L$7=0,1,MATCH($AW67,'Trail-1'!$CJ$1:$CJ$128,0))</f>
        <v>67</v>
      </c>
      <c r="P67" s="143" t="str">
        <f ca="1">IF(M67=0,"",OFFSET('Trail-1'!$B$1,$O67-1,0))</f>
        <v/>
      </c>
      <c r="Q67" s="140">
        <f ca="1">OFFSET('Trail-2'!$J$1,$T67-1,0)</f>
        <v>0</v>
      </c>
      <c r="R67" s="165">
        <f ca="1">OFFSET('Trail-2'!$K$1,$T67-1,0)</f>
        <v>0</v>
      </c>
      <c r="S67" s="142">
        <f t="shared" ca="1" si="15"/>
        <v>0</v>
      </c>
      <c r="T67" s="76">
        <f>IF(Q$7=0,1,MATCH($AW67,'Trail-2'!$CJ$1:$CJ$128,0))</f>
        <v>1</v>
      </c>
      <c r="U67" s="143" t="str">
        <f ca="1">IF(R67=0,"",OFFSET('Trail-2'!$B$1,$T67-1,0))</f>
        <v/>
      </c>
      <c r="V67" s="140">
        <f ca="1">OFFSET('Trail-3'!$J$1,$Y67-1,0)</f>
        <v>0</v>
      </c>
      <c r="W67" s="165">
        <f ca="1">OFFSET('Trail-3'!$K$1,$Y67-1,0)</f>
        <v>0</v>
      </c>
      <c r="X67" s="142">
        <f t="shared" ca="1" si="16"/>
        <v>0</v>
      </c>
      <c r="Y67" s="76">
        <f>IF(V$7=0,1,MATCH($AW67,'Trail-3'!$CJ$1:$CJ$128,0))</f>
        <v>1</v>
      </c>
      <c r="Z67" s="143" t="str">
        <f ca="1">IF(W67=0,"",OFFSET('Trail-3'!$B$1,$Y67-1,0))</f>
        <v/>
      </c>
      <c r="AA67" s="140">
        <f ca="1">OFFSET('Trail-4'!$J$1,$AD67-1,0)</f>
        <v>0</v>
      </c>
      <c r="AB67" s="165">
        <f ca="1">OFFSET('Trail-4'!$K$1,$AD67-1,0)</f>
        <v>0</v>
      </c>
      <c r="AC67" s="142">
        <f t="shared" ca="1" si="17"/>
        <v>0</v>
      </c>
      <c r="AD67" s="76">
        <f>IF(AA$7=0,1,MATCH($AW67,'Trail-4'!$CJ$1:$CJ$128,0))</f>
        <v>1</v>
      </c>
      <c r="AE67" s="143" t="str">
        <f ca="1">IF(AB67=0,"",OFFSET('Trail-4'!$B$1,$AD67-1,0))</f>
        <v/>
      </c>
      <c r="AF67" s="140">
        <f ca="1">OFFSET('Trail-5'!$J$1,$AI67-1,0)</f>
        <v>0</v>
      </c>
      <c r="AG67" s="165">
        <f ca="1">OFFSET('Trail-5'!$K$1,$AD67-1,0)</f>
        <v>0</v>
      </c>
      <c r="AH67" s="142">
        <f t="shared" ca="1" si="18"/>
        <v>0</v>
      </c>
      <c r="AI67" s="76">
        <f>IF(AF$7=0,1,MATCH($AW67,'Trail-5'!$CJ$1:$CJ$128,0))</f>
        <v>1</v>
      </c>
      <c r="AJ67" s="143" t="str">
        <f ca="1">IF(AG67=0,"",OFFSET('Trail-5'!$B$1,$AI67-1,0))</f>
        <v/>
      </c>
      <c r="AK67" s="166">
        <f ca="1">OFFSET('TempO-1'!$K$1,$AN67-1,0)</f>
        <v>0</v>
      </c>
      <c r="AL67" s="144"/>
      <c r="AM67" s="142">
        <f t="shared" ca="1" si="19"/>
        <v>0</v>
      </c>
      <c r="AN67" s="76">
        <f>IF(AK$7=0,1,MATCH($AW67,'TempO-1'!$CB$1:$CB$128,0))</f>
        <v>67</v>
      </c>
      <c r="AO67" s="143" t="str">
        <f ca="1">IF(AK67=0,"",OFFSET('TempO-1'!$B$1,$AN67-1,0))</f>
        <v/>
      </c>
      <c r="AP67" s="166">
        <f ca="1">OFFSET('TempO-2'!$K$1,$AS67-1,0)</f>
        <v>0</v>
      </c>
      <c r="AQ67" s="144"/>
      <c r="AR67" s="142">
        <f t="shared" ca="1" si="20"/>
        <v>0</v>
      </c>
      <c r="AS67" s="76">
        <f>IF(AP$7=0,1,MATCH($AW67,'TempO-2'!$CB$1:$CB$128,0))</f>
        <v>1</v>
      </c>
      <c r="AT67" s="143" t="str">
        <f ca="1">IF(AP67=0,"",OFFSET('TempO-2'!$B$1,$AS67-1,0))</f>
        <v/>
      </c>
      <c r="AU67" s="22"/>
      <c r="AW67" s="39">
        <v>59</v>
      </c>
      <c r="AX67" s="16"/>
      <c r="AY67" s="51">
        <f t="shared" ca="1" si="2"/>
        <v>0</v>
      </c>
      <c r="AZ67" s="51">
        <f t="shared" ca="1" si="2"/>
        <v>0</v>
      </c>
      <c r="BA67" s="51">
        <f t="shared" ca="1" si="2"/>
        <v>0</v>
      </c>
      <c r="BC67" s="1">
        <f t="shared" ca="1" si="23"/>
        <v>0</v>
      </c>
      <c r="BD67" s="1">
        <f t="shared" ca="1" si="24"/>
        <v>0</v>
      </c>
      <c r="BE67" s="1">
        <f t="shared" ca="1" si="25"/>
        <v>0</v>
      </c>
      <c r="BF67" s="1">
        <f t="shared" ca="1" si="26"/>
        <v>0</v>
      </c>
      <c r="BG67" s="1">
        <f t="shared" ca="1" si="27"/>
        <v>0</v>
      </c>
      <c r="BH67" s="1">
        <f t="shared" ca="1" si="28"/>
        <v>0</v>
      </c>
      <c r="BI67" s="1">
        <f t="shared" ca="1" si="29"/>
        <v>0</v>
      </c>
      <c r="BL67" s="97">
        <f t="shared" ca="1" si="32"/>
        <v>0</v>
      </c>
      <c r="BM67" s="97">
        <f t="shared" ca="1" si="32"/>
        <v>0</v>
      </c>
      <c r="BN67" s="97">
        <f t="shared" ca="1" si="32"/>
        <v>0</v>
      </c>
      <c r="BO67" s="97">
        <f t="shared" ca="1" si="32"/>
        <v>0</v>
      </c>
      <c r="BP67" s="97">
        <f t="shared" ca="1" si="32"/>
        <v>0</v>
      </c>
      <c r="BQ67" s="97">
        <f t="shared" ca="1" si="32"/>
        <v>0</v>
      </c>
      <c r="BR67" s="97">
        <f t="shared" ca="1" si="32"/>
        <v>0</v>
      </c>
    </row>
    <row r="68" spans="2:70" x14ac:dyDescent="0.2">
      <c r="B68" s="126">
        <f t="shared" ca="1" si="0"/>
        <v>1</v>
      </c>
      <c r="C68" s="126" t="str">
        <f t="shared" ca="1" si="11"/>
        <v/>
      </c>
      <c r="D68" s="126" t="str">
        <f t="shared" ca="1" si="12"/>
        <v/>
      </c>
      <c r="E68" s="126" t="str">
        <f t="shared" ca="1" si="13"/>
        <v/>
      </c>
      <c r="F68" s="127" t="str">
        <f ca="1">OFFSET(prihlasky!$H$1,AW68,0)</f>
        <v/>
      </c>
      <c r="G68" s="127" t="str">
        <f ca="1">IF(OFFSET(prihlasky!$B$1,AW68,0)="","",(OFFSET(prihlasky!$B$1,AW68,0)))</f>
        <v/>
      </c>
      <c r="H68" s="127">
        <f ca="1">OFFSET(prihlasky!$I$1,AW68,0)</f>
        <v>0</v>
      </c>
      <c r="I68" s="127">
        <f ca="1">OFFSET(prihlasky!$A$1,AW68,0)</f>
        <v>0</v>
      </c>
      <c r="J68" s="126">
        <f t="shared" ca="1" si="22"/>
        <v>0</v>
      </c>
      <c r="K68" s="14"/>
      <c r="L68" s="140">
        <f ca="1">OFFSET('Trail-1'!$J$1,$O68-1,0)</f>
        <v>0</v>
      </c>
      <c r="M68" s="165">
        <f ca="1">OFFSET('Trail-1'!$K$1,$O68-1,0)</f>
        <v>0</v>
      </c>
      <c r="N68" s="142">
        <f t="shared" ca="1" si="14"/>
        <v>0</v>
      </c>
      <c r="O68" s="76">
        <f>IF(L$7=0,1,MATCH($AW68,'Trail-1'!$CJ$1:$CJ$128,0))</f>
        <v>68</v>
      </c>
      <c r="P68" s="143" t="str">
        <f ca="1">IF(M68=0,"",OFFSET('Trail-1'!$B$1,$O68-1,0))</f>
        <v/>
      </c>
      <c r="Q68" s="140">
        <f ca="1">OFFSET('Trail-2'!$J$1,$T68-1,0)</f>
        <v>0</v>
      </c>
      <c r="R68" s="165">
        <f ca="1">OFFSET('Trail-2'!$K$1,$T68-1,0)</f>
        <v>0</v>
      </c>
      <c r="S68" s="142">
        <f t="shared" ca="1" si="15"/>
        <v>0</v>
      </c>
      <c r="T68" s="76">
        <f>IF(Q$7=0,1,MATCH($AW68,'Trail-2'!$CJ$1:$CJ$128,0))</f>
        <v>1</v>
      </c>
      <c r="U68" s="143" t="str">
        <f ca="1">IF(R68=0,"",OFFSET('Trail-2'!$B$1,$T68-1,0))</f>
        <v/>
      </c>
      <c r="V68" s="140">
        <f ca="1">OFFSET('Trail-3'!$J$1,$Y68-1,0)</f>
        <v>0</v>
      </c>
      <c r="W68" s="165">
        <f ca="1">OFFSET('Trail-3'!$K$1,$Y68-1,0)</f>
        <v>0</v>
      </c>
      <c r="X68" s="142">
        <f t="shared" ca="1" si="16"/>
        <v>0</v>
      </c>
      <c r="Y68" s="76">
        <f>IF(V$7=0,1,MATCH($AW68,'Trail-3'!$CJ$1:$CJ$128,0))</f>
        <v>1</v>
      </c>
      <c r="Z68" s="143" t="str">
        <f ca="1">IF(W68=0,"",OFFSET('Trail-3'!$B$1,$Y68-1,0))</f>
        <v/>
      </c>
      <c r="AA68" s="140">
        <f ca="1">OFFSET('Trail-4'!$J$1,$AD68-1,0)</f>
        <v>0</v>
      </c>
      <c r="AB68" s="165">
        <f ca="1">OFFSET('Trail-4'!$K$1,$AD68-1,0)</f>
        <v>0</v>
      </c>
      <c r="AC68" s="142">
        <f t="shared" ca="1" si="17"/>
        <v>0</v>
      </c>
      <c r="AD68" s="76">
        <f>IF(AA$7=0,1,MATCH($AW68,'Trail-4'!$CJ$1:$CJ$128,0))</f>
        <v>1</v>
      </c>
      <c r="AE68" s="143" t="str">
        <f ca="1">IF(AB68=0,"",OFFSET('Trail-4'!$B$1,$AD68-1,0))</f>
        <v/>
      </c>
      <c r="AF68" s="140">
        <f ca="1">OFFSET('Trail-5'!$J$1,$AI68-1,0)</f>
        <v>0</v>
      </c>
      <c r="AG68" s="165">
        <f ca="1">OFFSET('Trail-5'!$K$1,$AD68-1,0)</f>
        <v>0</v>
      </c>
      <c r="AH68" s="142">
        <f t="shared" ca="1" si="18"/>
        <v>0</v>
      </c>
      <c r="AI68" s="76">
        <f>IF(AF$7=0,1,MATCH($AW68,'Trail-5'!$CJ$1:$CJ$128,0))</f>
        <v>1</v>
      </c>
      <c r="AJ68" s="143" t="str">
        <f ca="1">IF(AG68=0,"",OFFSET('Trail-5'!$B$1,$AI68-1,0))</f>
        <v/>
      </c>
      <c r="AK68" s="166">
        <f ca="1">OFFSET('TempO-1'!$K$1,$AN68-1,0)</f>
        <v>0</v>
      </c>
      <c r="AL68" s="144"/>
      <c r="AM68" s="142">
        <f t="shared" ca="1" si="19"/>
        <v>0</v>
      </c>
      <c r="AN68" s="76">
        <f>IF(AK$7=0,1,MATCH($AW68,'TempO-1'!$CB$1:$CB$128,0))</f>
        <v>68</v>
      </c>
      <c r="AO68" s="143" t="str">
        <f ca="1">IF(AK68=0,"",OFFSET('TempO-1'!$B$1,$AN68-1,0))</f>
        <v/>
      </c>
      <c r="AP68" s="166">
        <f ca="1">OFFSET('TempO-2'!$K$1,$AS68-1,0)</f>
        <v>0</v>
      </c>
      <c r="AQ68" s="144"/>
      <c r="AR68" s="142">
        <f t="shared" ca="1" si="20"/>
        <v>0</v>
      </c>
      <c r="AS68" s="76">
        <f>IF(AP$7=0,1,MATCH($AW68,'TempO-2'!$CB$1:$CB$128,0))</f>
        <v>1</v>
      </c>
      <c r="AT68" s="143" t="str">
        <f ca="1">IF(AP68=0,"",OFFSET('TempO-2'!$B$1,$AS68-1,0))</f>
        <v/>
      </c>
      <c r="AU68" s="22"/>
      <c r="AW68" s="39">
        <v>60</v>
      </c>
      <c r="AX68" s="16"/>
      <c r="AY68" s="51">
        <f t="shared" ca="1" si="2"/>
        <v>0</v>
      </c>
      <c r="AZ68" s="51">
        <f t="shared" ca="1" si="2"/>
        <v>0</v>
      </c>
      <c r="BA68" s="51">
        <f t="shared" ca="1" si="2"/>
        <v>0</v>
      </c>
      <c r="BC68" s="1">
        <f t="shared" ca="1" si="23"/>
        <v>0</v>
      </c>
      <c r="BD68" s="1">
        <f t="shared" ca="1" si="24"/>
        <v>0</v>
      </c>
      <c r="BE68" s="1">
        <f t="shared" ca="1" si="25"/>
        <v>0</v>
      </c>
      <c r="BF68" s="1">
        <f t="shared" ca="1" si="26"/>
        <v>0</v>
      </c>
      <c r="BG68" s="1">
        <f t="shared" ca="1" si="27"/>
        <v>0</v>
      </c>
      <c r="BH68" s="1">
        <f t="shared" ca="1" si="28"/>
        <v>0</v>
      </c>
      <c r="BI68" s="1">
        <f t="shared" ca="1" si="29"/>
        <v>0</v>
      </c>
      <c r="BL68" s="97">
        <f t="shared" ca="1" si="32"/>
        <v>0</v>
      </c>
      <c r="BM68" s="97">
        <f t="shared" ca="1" si="32"/>
        <v>0</v>
      </c>
      <c r="BN68" s="97">
        <f t="shared" ca="1" si="32"/>
        <v>0</v>
      </c>
      <c r="BO68" s="97">
        <f t="shared" ca="1" si="32"/>
        <v>0</v>
      </c>
      <c r="BP68" s="97">
        <f t="shared" ca="1" si="32"/>
        <v>0</v>
      </c>
      <c r="BQ68" s="97">
        <f t="shared" ca="1" si="32"/>
        <v>0</v>
      </c>
      <c r="BR68" s="97">
        <f t="shared" ca="1" si="32"/>
        <v>0</v>
      </c>
    </row>
    <row r="69" spans="2:70" x14ac:dyDescent="0.2">
      <c r="B69" s="126">
        <f t="shared" ca="1" si="0"/>
        <v>1</v>
      </c>
      <c r="C69" s="126" t="str">
        <f t="shared" ca="1" si="11"/>
        <v/>
      </c>
      <c r="D69" s="126" t="str">
        <f t="shared" ca="1" si="12"/>
        <v/>
      </c>
      <c r="E69" s="126" t="str">
        <f t="shared" ca="1" si="13"/>
        <v/>
      </c>
      <c r="F69" s="127" t="str">
        <f ca="1">OFFSET(prihlasky!$H$1,AW69,0)</f>
        <v/>
      </c>
      <c r="G69" s="127" t="str">
        <f ca="1">IF(OFFSET(prihlasky!$B$1,AW69,0)="","",(OFFSET(prihlasky!$B$1,AW69,0)))</f>
        <v/>
      </c>
      <c r="H69" s="127">
        <f ca="1">OFFSET(prihlasky!$I$1,AW69,0)</f>
        <v>0</v>
      </c>
      <c r="I69" s="127">
        <f ca="1">OFFSET(prihlasky!$A$1,AW69,0)</f>
        <v>0</v>
      </c>
      <c r="J69" s="126">
        <f t="shared" ca="1" si="22"/>
        <v>0</v>
      </c>
      <c r="K69" s="14"/>
      <c r="L69" s="140">
        <f ca="1">OFFSET('Trail-1'!$J$1,$O69-1,0)</f>
        <v>0</v>
      </c>
      <c r="M69" s="165">
        <f ca="1">OFFSET('Trail-1'!$K$1,$O69-1,0)</f>
        <v>0</v>
      </c>
      <c r="N69" s="142">
        <f t="shared" ca="1" si="14"/>
        <v>0</v>
      </c>
      <c r="O69" s="76">
        <f>IF(L$7=0,1,MATCH($AW69,'Trail-1'!$CJ$1:$CJ$128,0))</f>
        <v>69</v>
      </c>
      <c r="P69" s="143" t="str">
        <f ca="1">IF(M69=0,"",OFFSET('Trail-1'!$B$1,$O69-1,0))</f>
        <v/>
      </c>
      <c r="Q69" s="140">
        <f ca="1">OFFSET('Trail-2'!$J$1,$T69-1,0)</f>
        <v>0</v>
      </c>
      <c r="R69" s="165">
        <f ca="1">OFFSET('Trail-2'!$K$1,$T69-1,0)</f>
        <v>0</v>
      </c>
      <c r="S69" s="142">
        <f t="shared" ca="1" si="15"/>
        <v>0</v>
      </c>
      <c r="T69" s="76">
        <f>IF(Q$7=0,1,MATCH($AW69,'Trail-2'!$CJ$1:$CJ$128,0))</f>
        <v>1</v>
      </c>
      <c r="U69" s="143" t="str">
        <f ca="1">IF(R69=0,"",OFFSET('Trail-2'!$B$1,$T69-1,0))</f>
        <v/>
      </c>
      <c r="V69" s="140">
        <f ca="1">OFFSET('Trail-3'!$J$1,$Y69-1,0)</f>
        <v>0</v>
      </c>
      <c r="W69" s="165">
        <f ca="1">OFFSET('Trail-3'!$K$1,$Y69-1,0)</f>
        <v>0</v>
      </c>
      <c r="X69" s="142">
        <f t="shared" ca="1" si="16"/>
        <v>0</v>
      </c>
      <c r="Y69" s="76">
        <f>IF(V$7=0,1,MATCH($AW69,'Trail-3'!$CJ$1:$CJ$128,0))</f>
        <v>1</v>
      </c>
      <c r="Z69" s="143" t="str">
        <f ca="1">IF(W69=0,"",OFFSET('Trail-3'!$B$1,$Y69-1,0))</f>
        <v/>
      </c>
      <c r="AA69" s="140">
        <f ca="1">OFFSET('Trail-4'!$J$1,$AD69-1,0)</f>
        <v>0</v>
      </c>
      <c r="AB69" s="165">
        <f ca="1">OFFSET('Trail-4'!$K$1,$AD69-1,0)</f>
        <v>0</v>
      </c>
      <c r="AC69" s="142">
        <f t="shared" ca="1" si="17"/>
        <v>0</v>
      </c>
      <c r="AD69" s="76">
        <f>IF(AA$7=0,1,MATCH($AW69,'Trail-4'!$CJ$1:$CJ$128,0))</f>
        <v>1</v>
      </c>
      <c r="AE69" s="143" t="str">
        <f ca="1">IF(AB69=0,"",OFFSET('Trail-4'!$B$1,$AD69-1,0))</f>
        <v/>
      </c>
      <c r="AF69" s="140">
        <f ca="1">OFFSET('Trail-5'!$J$1,$AI69-1,0)</f>
        <v>0</v>
      </c>
      <c r="AG69" s="165">
        <f ca="1">OFFSET('Trail-5'!$K$1,$AD69-1,0)</f>
        <v>0</v>
      </c>
      <c r="AH69" s="142">
        <f t="shared" ca="1" si="18"/>
        <v>0</v>
      </c>
      <c r="AI69" s="76">
        <f>IF(AF$7=0,1,MATCH($AW69,'Trail-5'!$CJ$1:$CJ$128,0))</f>
        <v>1</v>
      </c>
      <c r="AJ69" s="143" t="str">
        <f ca="1">IF(AG69=0,"",OFFSET('Trail-5'!$B$1,$AI69-1,0))</f>
        <v/>
      </c>
      <c r="AK69" s="166">
        <f ca="1">OFFSET('TempO-1'!$K$1,$AN69-1,0)</f>
        <v>0</v>
      </c>
      <c r="AL69" s="144"/>
      <c r="AM69" s="142">
        <f t="shared" ca="1" si="19"/>
        <v>0</v>
      </c>
      <c r="AN69" s="76">
        <f>IF(AK$7=0,1,MATCH($AW69,'TempO-1'!$CB$1:$CB$128,0))</f>
        <v>69</v>
      </c>
      <c r="AO69" s="143" t="str">
        <f ca="1">IF(AK69=0,"",OFFSET('TempO-1'!$B$1,$AN69-1,0))</f>
        <v/>
      </c>
      <c r="AP69" s="166">
        <f ca="1">OFFSET('TempO-2'!$K$1,$AS69-1,0)</f>
        <v>0</v>
      </c>
      <c r="AQ69" s="144"/>
      <c r="AR69" s="142">
        <f t="shared" ca="1" si="20"/>
        <v>0</v>
      </c>
      <c r="AS69" s="76">
        <f>IF(AP$7=0,1,MATCH($AW69,'TempO-2'!$CB$1:$CB$128,0))</f>
        <v>1</v>
      </c>
      <c r="AT69" s="143" t="str">
        <f ca="1">IF(AP69=0,"",OFFSET('TempO-2'!$B$1,$AS69-1,0))</f>
        <v/>
      </c>
      <c r="AU69" s="22"/>
      <c r="AW69" s="39">
        <v>61</v>
      </c>
      <c r="AX69" s="16"/>
      <c r="AY69" s="51">
        <f t="shared" ca="1" si="2"/>
        <v>0</v>
      </c>
      <c r="AZ69" s="51">
        <f t="shared" ca="1" si="2"/>
        <v>0</v>
      </c>
      <c r="BA69" s="51">
        <f t="shared" ca="1" si="2"/>
        <v>0</v>
      </c>
      <c r="BC69" s="1">
        <f t="shared" ca="1" si="23"/>
        <v>0</v>
      </c>
      <c r="BD69" s="1">
        <f t="shared" ca="1" si="24"/>
        <v>0</v>
      </c>
      <c r="BE69" s="1">
        <f t="shared" ca="1" si="25"/>
        <v>0</v>
      </c>
      <c r="BF69" s="1">
        <f t="shared" ca="1" si="26"/>
        <v>0</v>
      </c>
      <c r="BG69" s="1">
        <f t="shared" ca="1" si="27"/>
        <v>0</v>
      </c>
      <c r="BH69" s="1">
        <f t="shared" ca="1" si="28"/>
        <v>0</v>
      </c>
      <c r="BI69" s="1">
        <f t="shared" ca="1" si="29"/>
        <v>0</v>
      </c>
      <c r="BL69" s="97">
        <f t="shared" ca="1" si="32"/>
        <v>0</v>
      </c>
      <c r="BM69" s="97">
        <f t="shared" ca="1" si="32"/>
        <v>0</v>
      </c>
      <c r="BN69" s="97">
        <f t="shared" ca="1" si="32"/>
        <v>0</v>
      </c>
      <c r="BO69" s="97">
        <f t="shared" ca="1" si="32"/>
        <v>0</v>
      </c>
      <c r="BP69" s="97">
        <f t="shared" ca="1" si="32"/>
        <v>0</v>
      </c>
      <c r="BQ69" s="97">
        <f t="shared" ca="1" si="32"/>
        <v>0</v>
      </c>
      <c r="BR69" s="97">
        <f t="shared" ca="1" si="32"/>
        <v>0</v>
      </c>
    </row>
    <row r="70" spans="2:70" x14ac:dyDescent="0.2">
      <c r="B70" s="126">
        <f t="shared" ca="1" si="0"/>
        <v>1</v>
      </c>
      <c r="C70" s="126" t="str">
        <f t="shared" ca="1" si="11"/>
        <v/>
      </c>
      <c r="D70" s="126" t="str">
        <f t="shared" ca="1" si="12"/>
        <v/>
      </c>
      <c r="E70" s="126" t="str">
        <f t="shared" ca="1" si="13"/>
        <v/>
      </c>
      <c r="F70" s="127" t="str">
        <f ca="1">OFFSET(prihlasky!$H$1,AW70,0)</f>
        <v/>
      </c>
      <c r="G70" s="127" t="str">
        <f ca="1">IF(OFFSET(prihlasky!$B$1,AW70,0)="","",(OFFSET(prihlasky!$B$1,AW70,0)))</f>
        <v/>
      </c>
      <c r="H70" s="127">
        <f ca="1">OFFSET(prihlasky!$I$1,AW70,0)</f>
        <v>0</v>
      </c>
      <c r="I70" s="127">
        <f ca="1">OFFSET(prihlasky!$A$1,AW70,0)</f>
        <v>0</v>
      </c>
      <c r="J70" s="126">
        <f t="shared" ca="1" si="22"/>
        <v>0</v>
      </c>
      <c r="K70" s="14"/>
      <c r="L70" s="140">
        <f ca="1">OFFSET('Trail-1'!$J$1,$O70-1,0)</f>
        <v>0</v>
      </c>
      <c r="M70" s="165">
        <f ca="1">OFFSET('Trail-1'!$K$1,$O70-1,0)</f>
        <v>0</v>
      </c>
      <c r="N70" s="142">
        <f t="shared" ca="1" si="14"/>
        <v>0</v>
      </c>
      <c r="O70" s="76">
        <f>IF(L$7=0,1,MATCH($AW70,'Trail-1'!$CJ$1:$CJ$128,0))</f>
        <v>70</v>
      </c>
      <c r="P70" s="143" t="str">
        <f ca="1">IF(M70=0,"",OFFSET('Trail-1'!$B$1,$O70-1,0))</f>
        <v/>
      </c>
      <c r="Q70" s="140">
        <f ca="1">OFFSET('Trail-2'!$J$1,$T70-1,0)</f>
        <v>0</v>
      </c>
      <c r="R70" s="165">
        <f ca="1">OFFSET('Trail-2'!$K$1,$T70-1,0)</f>
        <v>0</v>
      </c>
      <c r="S70" s="142">
        <f t="shared" ca="1" si="15"/>
        <v>0</v>
      </c>
      <c r="T70" s="76">
        <f>IF(Q$7=0,1,MATCH($AW70,'Trail-2'!$CJ$1:$CJ$128,0))</f>
        <v>1</v>
      </c>
      <c r="U70" s="143" t="str">
        <f ca="1">IF(R70=0,"",OFFSET('Trail-2'!$B$1,$T70-1,0))</f>
        <v/>
      </c>
      <c r="V70" s="140">
        <f ca="1">OFFSET('Trail-3'!$J$1,$Y70-1,0)</f>
        <v>0</v>
      </c>
      <c r="W70" s="165">
        <f ca="1">OFFSET('Trail-3'!$K$1,$Y70-1,0)</f>
        <v>0</v>
      </c>
      <c r="X70" s="142">
        <f t="shared" ca="1" si="16"/>
        <v>0</v>
      </c>
      <c r="Y70" s="76">
        <f>IF(V$7=0,1,MATCH($AW70,'Trail-3'!$CJ$1:$CJ$128,0))</f>
        <v>1</v>
      </c>
      <c r="Z70" s="143" t="str">
        <f ca="1">IF(W70=0,"",OFFSET('Trail-3'!$B$1,$Y70-1,0))</f>
        <v/>
      </c>
      <c r="AA70" s="140">
        <f ca="1">OFFSET('Trail-4'!$J$1,$AD70-1,0)</f>
        <v>0</v>
      </c>
      <c r="AB70" s="165">
        <f ca="1">OFFSET('Trail-4'!$K$1,$AD70-1,0)</f>
        <v>0</v>
      </c>
      <c r="AC70" s="142">
        <f t="shared" ca="1" si="17"/>
        <v>0</v>
      </c>
      <c r="AD70" s="76">
        <f>IF(AA$7=0,1,MATCH($AW70,'Trail-4'!$CJ$1:$CJ$128,0))</f>
        <v>1</v>
      </c>
      <c r="AE70" s="143" t="str">
        <f ca="1">IF(AB70=0,"",OFFSET('Trail-4'!$B$1,$AD70-1,0))</f>
        <v/>
      </c>
      <c r="AF70" s="140">
        <f ca="1">OFFSET('Trail-5'!$J$1,$AI70-1,0)</f>
        <v>0</v>
      </c>
      <c r="AG70" s="165">
        <f ca="1">OFFSET('Trail-5'!$K$1,$AD70-1,0)</f>
        <v>0</v>
      </c>
      <c r="AH70" s="142">
        <f t="shared" ca="1" si="18"/>
        <v>0</v>
      </c>
      <c r="AI70" s="76">
        <f>IF(AF$7=0,1,MATCH($AW70,'Trail-5'!$CJ$1:$CJ$128,0))</f>
        <v>1</v>
      </c>
      <c r="AJ70" s="143" t="str">
        <f ca="1">IF(AG70=0,"",OFFSET('Trail-5'!$B$1,$AI70-1,0))</f>
        <v/>
      </c>
      <c r="AK70" s="166">
        <f ca="1">OFFSET('TempO-1'!$K$1,$AN70-1,0)</f>
        <v>0</v>
      </c>
      <c r="AL70" s="144"/>
      <c r="AM70" s="142">
        <f t="shared" ca="1" si="19"/>
        <v>0</v>
      </c>
      <c r="AN70" s="76">
        <f>IF(AK$7=0,1,MATCH($AW70,'TempO-1'!$CB$1:$CB$128,0))</f>
        <v>70</v>
      </c>
      <c r="AO70" s="143" t="str">
        <f ca="1">IF(AK70=0,"",OFFSET('TempO-1'!$B$1,$AN70-1,0))</f>
        <v/>
      </c>
      <c r="AP70" s="166">
        <f ca="1">OFFSET('TempO-2'!$K$1,$AS70-1,0)</f>
        <v>0</v>
      </c>
      <c r="AQ70" s="144"/>
      <c r="AR70" s="142">
        <f t="shared" ca="1" si="20"/>
        <v>0</v>
      </c>
      <c r="AS70" s="76">
        <f>IF(AP$7=0,1,MATCH($AW70,'TempO-2'!$CB$1:$CB$128,0))</f>
        <v>1</v>
      </c>
      <c r="AT70" s="143" t="str">
        <f ca="1">IF(AP70=0,"",OFFSET('TempO-2'!$B$1,$AS70-1,0))</f>
        <v/>
      </c>
      <c r="AU70" s="22"/>
      <c r="AW70" s="39">
        <v>62</v>
      </c>
      <c r="AX70" s="16"/>
      <c r="AY70" s="51">
        <f t="shared" ca="1" si="2"/>
        <v>0</v>
      </c>
      <c r="AZ70" s="51">
        <f t="shared" ca="1" si="2"/>
        <v>0</v>
      </c>
      <c r="BA70" s="51">
        <f t="shared" ca="1" si="2"/>
        <v>0</v>
      </c>
      <c r="BC70" s="1">
        <f t="shared" ca="1" si="23"/>
        <v>0</v>
      </c>
      <c r="BD70" s="1">
        <f t="shared" ca="1" si="24"/>
        <v>0</v>
      </c>
      <c r="BE70" s="1">
        <f t="shared" ca="1" si="25"/>
        <v>0</v>
      </c>
      <c r="BF70" s="1">
        <f t="shared" ca="1" si="26"/>
        <v>0</v>
      </c>
      <c r="BG70" s="1">
        <f t="shared" ca="1" si="27"/>
        <v>0</v>
      </c>
      <c r="BH70" s="1">
        <f t="shared" ca="1" si="28"/>
        <v>0</v>
      </c>
      <c r="BI70" s="1">
        <f t="shared" ca="1" si="29"/>
        <v>0</v>
      </c>
      <c r="BL70" s="97">
        <f t="shared" ca="1" si="32"/>
        <v>0</v>
      </c>
      <c r="BM70" s="97">
        <f t="shared" ca="1" si="32"/>
        <v>0</v>
      </c>
      <c r="BN70" s="97">
        <f t="shared" ca="1" si="32"/>
        <v>0</v>
      </c>
      <c r="BO70" s="97">
        <f t="shared" ca="1" si="32"/>
        <v>0</v>
      </c>
      <c r="BP70" s="97">
        <f t="shared" ca="1" si="32"/>
        <v>0</v>
      </c>
      <c r="BQ70" s="97">
        <f t="shared" ca="1" si="32"/>
        <v>0</v>
      </c>
      <c r="BR70" s="97">
        <f t="shared" ca="1" si="32"/>
        <v>0</v>
      </c>
    </row>
    <row r="71" spans="2:70" x14ac:dyDescent="0.2">
      <c r="B71" s="126">
        <f t="shared" ca="1" si="0"/>
        <v>1</v>
      </c>
      <c r="C71" s="126" t="str">
        <f t="shared" ca="1" si="11"/>
        <v/>
      </c>
      <c r="D71" s="126" t="str">
        <f t="shared" ca="1" si="12"/>
        <v/>
      </c>
      <c r="E71" s="126" t="str">
        <f t="shared" ca="1" si="13"/>
        <v/>
      </c>
      <c r="F71" s="127" t="str">
        <f ca="1">OFFSET(prihlasky!$H$1,AW71,0)</f>
        <v/>
      </c>
      <c r="G71" s="127" t="str">
        <f ca="1">IF(OFFSET(prihlasky!$B$1,AW71,0)="","",(OFFSET(prihlasky!$B$1,AW71,0)))</f>
        <v/>
      </c>
      <c r="H71" s="127">
        <f ca="1">OFFSET(prihlasky!$I$1,AW71,0)</f>
        <v>0</v>
      </c>
      <c r="I71" s="127">
        <f ca="1">OFFSET(prihlasky!$A$1,AW71,0)</f>
        <v>0</v>
      </c>
      <c r="J71" s="126">
        <f t="shared" ca="1" si="22"/>
        <v>0</v>
      </c>
      <c r="K71" s="14"/>
      <c r="L71" s="140">
        <f ca="1">OFFSET('Trail-1'!$J$1,$O71-1,0)</f>
        <v>0</v>
      </c>
      <c r="M71" s="165">
        <f ca="1">OFFSET('Trail-1'!$K$1,$O71-1,0)</f>
        <v>0</v>
      </c>
      <c r="N71" s="142">
        <f t="shared" ca="1" si="14"/>
        <v>0</v>
      </c>
      <c r="O71" s="76">
        <f>IF(L$7=0,1,MATCH($AW71,'Trail-1'!$CJ$1:$CJ$128,0))</f>
        <v>71</v>
      </c>
      <c r="P71" s="143" t="str">
        <f ca="1">IF(M71=0,"",OFFSET('Trail-1'!$B$1,$O71-1,0))</f>
        <v/>
      </c>
      <c r="Q71" s="140">
        <f ca="1">OFFSET('Trail-2'!$J$1,$T71-1,0)</f>
        <v>0</v>
      </c>
      <c r="R71" s="165">
        <f ca="1">OFFSET('Trail-2'!$K$1,$T71-1,0)</f>
        <v>0</v>
      </c>
      <c r="S71" s="142">
        <f t="shared" ca="1" si="15"/>
        <v>0</v>
      </c>
      <c r="T71" s="76">
        <f>IF(Q$7=0,1,MATCH($AW71,'Trail-2'!$CJ$1:$CJ$128,0))</f>
        <v>1</v>
      </c>
      <c r="U71" s="143" t="str">
        <f ca="1">IF(R71=0,"",OFFSET('Trail-2'!$B$1,$T71-1,0))</f>
        <v/>
      </c>
      <c r="V71" s="140">
        <f ca="1">OFFSET('Trail-3'!$J$1,$Y71-1,0)</f>
        <v>0</v>
      </c>
      <c r="W71" s="165">
        <f ca="1">OFFSET('Trail-3'!$K$1,$Y71-1,0)</f>
        <v>0</v>
      </c>
      <c r="X71" s="142">
        <f t="shared" ca="1" si="16"/>
        <v>0</v>
      </c>
      <c r="Y71" s="76">
        <f>IF(V$7=0,1,MATCH($AW71,'Trail-3'!$CJ$1:$CJ$128,0))</f>
        <v>1</v>
      </c>
      <c r="Z71" s="143" t="str">
        <f ca="1">IF(W71=0,"",OFFSET('Trail-3'!$B$1,$Y71-1,0))</f>
        <v/>
      </c>
      <c r="AA71" s="140">
        <f ca="1">OFFSET('Trail-4'!$J$1,$AD71-1,0)</f>
        <v>0</v>
      </c>
      <c r="AB71" s="165">
        <f ca="1">OFFSET('Trail-4'!$K$1,$AD71-1,0)</f>
        <v>0</v>
      </c>
      <c r="AC71" s="142">
        <f t="shared" ca="1" si="17"/>
        <v>0</v>
      </c>
      <c r="AD71" s="76">
        <f>IF(AA$7=0,1,MATCH($AW71,'Trail-4'!$CJ$1:$CJ$128,0))</f>
        <v>1</v>
      </c>
      <c r="AE71" s="143" t="str">
        <f ca="1">IF(AB71=0,"",OFFSET('Trail-4'!$B$1,$AD71-1,0))</f>
        <v/>
      </c>
      <c r="AF71" s="140">
        <f ca="1">OFFSET('Trail-5'!$J$1,$AI71-1,0)</f>
        <v>0</v>
      </c>
      <c r="AG71" s="165">
        <f ca="1">OFFSET('Trail-5'!$K$1,$AD71-1,0)</f>
        <v>0</v>
      </c>
      <c r="AH71" s="142">
        <f t="shared" ca="1" si="18"/>
        <v>0</v>
      </c>
      <c r="AI71" s="76">
        <f>IF(AF$7=0,1,MATCH($AW71,'Trail-5'!$CJ$1:$CJ$128,0))</f>
        <v>1</v>
      </c>
      <c r="AJ71" s="143" t="str">
        <f ca="1">IF(AG71=0,"",OFFSET('Trail-5'!$B$1,$AI71-1,0))</f>
        <v/>
      </c>
      <c r="AK71" s="166">
        <f ca="1">OFFSET('TempO-1'!$K$1,$AN71-1,0)</f>
        <v>0</v>
      </c>
      <c r="AL71" s="144"/>
      <c r="AM71" s="142">
        <f t="shared" ca="1" si="19"/>
        <v>0</v>
      </c>
      <c r="AN71" s="76">
        <f>IF(AK$7=0,1,MATCH($AW71,'TempO-1'!$CB$1:$CB$128,0))</f>
        <v>71</v>
      </c>
      <c r="AO71" s="143" t="str">
        <f ca="1">IF(AK71=0,"",OFFSET('TempO-1'!$B$1,$AN71-1,0))</f>
        <v/>
      </c>
      <c r="AP71" s="166">
        <f ca="1">OFFSET('TempO-2'!$K$1,$AS71-1,0)</f>
        <v>0</v>
      </c>
      <c r="AQ71" s="144"/>
      <c r="AR71" s="142">
        <f t="shared" ca="1" si="20"/>
        <v>0</v>
      </c>
      <c r="AS71" s="76">
        <f>IF(AP$7=0,1,MATCH($AW71,'TempO-2'!$CB$1:$CB$128,0))</f>
        <v>1</v>
      </c>
      <c r="AT71" s="143" t="str">
        <f ca="1">IF(AP71=0,"",OFFSET('TempO-2'!$B$1,$AS71-1,0))</f>
        <v/>
      </c>
      <c r="AU71" s="22"/>
      <c r="AW71" s="39">
        <v>63</v>
      </c>
      <c r="AX71" s="16"/>
      <c r="AY71" s="51">
        <f t="shared" ca="1" si="2"/>
        <v>0</v>
      </c>
      <c r="AZ71" s="51">
        <f t="shared" ca="1" si="2"/>
        <v>0</v>
      </c>
      <c r="BA71" s="51">
        <f t="shared" ca="1" si="2"/>
        <v>0</v>
      </c>
      <c r="BC71" s="1">
        <f t="shared" ca="1" si="23"/>
        <v>0</v>
      </c>
      <c r="BD71" s="1">
        <f t="shared" ca="1" si="24"/>
        <v>0</v>
      </c>
      <c r="BE71" s="1">
        <f t="shared" ca="1" si="25"/>
        <v>0</v>
      </c>
      <c r="BF71" s="1">
        <f t="shared" ca="1" si="26"/>
        <v>0</v>
      </c>
      <c r="BG71" s="1">
        <f t="shared" ca="1" si="27"/>
        <v>0</v>
      </c>
      <c r="BH71" s="1">
        <f t="shared" ca="1" si="28"/>
        <v>0</v>
      </c>
      <c r="BI71" s="1">
        <f t="shared" ca="1" si="29"/>
        <v>0</v>
      </c>
      <c r="BL71" s="97">
        <f t="shared" ca="1" si="32"/>
        <v>0</v>
      </c>
      <c r="BM71" s="97">
        <f t="shared" ca="1" si="32"/>
        <v>0</v>
      </c>
      <c r="BN71" s="97">
        <f t="shared" ca="1" si="32"/>
        <v>0</v>
      </c>
      <c r="BO71" s="97">
        <f t="shared" ca="1" si="32"/>
        <v>0</v>
      </c>
      <c r="BP71" s="97">
        <f t="shared" ca="1" si="32"/>
        <v>0</v>
      </c>
      <c r="BQ71" s="97">
        <f t="shared" ca="1" si="32"/>
        <v>0</v>
      </c>
      <c r="BR71" s="97">
        <f t="shared" ca="1" si="32"/>
        <v>0</v>
      </c>
    </row>
    <row r="72" spans="2:70" x14ac:dyDescent="0.2">
      <c r="B72" s="126">
        <f t="shared" ca="1" si="0"/>
        <v>1</v>
      </c>
      <c r="C72" s="126" t="str">
        <f t="shared" ca="1" si="11"/>
        <v/>
      </c>
      <c r="D72" s="126" t="str">
        <f t="shared" ca="1" si="12"/>
        <v/>
      </c>
      <c r="E72" s="126" t="str">
        <f t="shared" ca="1" si="13"/>
        <v/>
      </c>
      <c r="F72" s="127" t="str">
        <f ca="1">OFFSET(prihlasky!$H$1,AW72,0)</f>
        <v/>
      </c>
      <c r="G72" s="127" t="str">
        <f ca="1">IF(OFFSET(prihlasky!$B$1,AW72,0)="","",(OFFSET(prihlasky!$B$1,AW72,0)))</f>
        <v/>
      </c>
      <c r="H72" s="127">
        <f ca="1">OFFSET(prihlasky!$I$1,AW72,0)</f>
        <v>0</v>
      </c>
      <c r="I72" s="127">
        <f ca="1">OFFSET(prihlasky!$A$1,AW72,0)</f>
        <v>0</v>
      </c>
      <c r="J72" s="126">
        <f t="shared" ca="1" si="22"/>
        <v>0</v>
      </c>
      <c r="K72" s="14"/>
      <c r="L72" s="140">
        <f ca="1">OFFSET('Trail-1'!$J$1,$O72-1,0)</f>
        <v>0</v>
      </c>
      <c r="M72" s="165">
        <f ca="1">OFFSET('Trail-1'!$K$1,$O72-1,0)</f>
        <v>0</v>
      </c>
      <c r="N72" s="142">
        <f t="shared" ca="1" si="14"/>
        <v>0</v>
      </c>
      <c r="O72" s="76">
        <f>IF(L$7=0,1,MATCH($AW72,'Trail-1'!$CJ$1:$CJ$128,0))</f>
        <v>72</v>
      </c>
      <c r="P72" s="143" t="str">
        <f ca="1">IF(M72=0,"",OFFSET('Trail-1'!$B$1,$O72-1,0))</f>
        <v/>
      </c>
      <c r="Q72" s="140">
        <f ca="1">OFFSET('Trail-2'!$J$1,$T72-1,0)</f>
        <v>0</v>
      </c>
      <c r="R72" s="165">
        <f ca="1">OFFSET('Trail-2'!$K$1,$T72-1,0)</f>
        <v>0</v>
      </c>
      <c r="S72" s="142">
        <f t="shared" ca="1" si="15"/>
        <v>0</v>
      </c>
      <c r="T72" s="76">
        <f>IF(Q$7=0,1,MATCH($AW72,'Trail-2'!$CJ$1:$CJ$128,0))</f>
        <v>1</v>
      </c>
      <c r="U72" s="143" t="str">
        <f ca="1">IF(R72=0,"",OFFSET('Trail-2'!$B$1,$T72-1,0))</f>
        <v/>
      </c>
      <c r="V72" s="140">
        <f ca="1">OFFSET('Trail-3'!$J$1,$Y72-1,0)</f>
        <v>0</v>
      </c>
      <c r="W72" s="165">
        <f ca="1">OFFSET('Trail-3'!$K$1,$Y72-1,0)</f>
        <v>0</v>
      </c>
      <c r="X72" s="142">
        <f t="shared" ca="1" si="16"/>
        <v>0</v>
      </c>
      <c r="Y72" s="76">
        <f>IF(V$7=0,1,MATCH($AW72,'Trail-3'!$CJ$1:$CJ$128,0))</f>
        <v>1</v>
      </c>
      <c r="Z72" s="143" t="str">
        <f ca="1">IF(W72=0,"",OFFSET('Trail-3'!$B$1,$Y72-1,0))</f>
        <v/>
      </c>
      <c r="AA72" s="140">
        <f ca="1">OFFSET('Trail-4'!$J$1,$AD72-1,0)</f>
        <v>0</v>
      </c>
      <c r="AB72" s="165">
        <f ca="1">OFFSET('Trail-4'!$K$1,$AD72-1,0)</f>
        <v>0</v>
      </c>
      <c r="AC72" s="142">
        <f t="shared" ca="1" si="17"/>
        <v>0</v>
      </c>
      <c r="AD72" s="76">
        <f>IF(AA$7=0,1,MATCH($AW72,'Trail-4'!$CJ$1:$CJ$128,0))</f>
        <v>1</v>
      </c>
      <c r="AE72" s="143" t="str">
        <f ca="1">IF(AB72=0,"",OFFSET('Trail-4'!$B$1,$AD72-1,0))</f>
        <v/>
      </c>
      <c r="AF72" s="140">
        <f ca="1">OFFSET('Trail-5'!$J$1,$AI72-1,0)</f>
        <v>0</v>
      </c>
      <c r="AG72" s="165">
        <f ca="1">OFFSET('Trail-5'!$K$1,$AD72-1,0)</f>
        <v>0</v>
      </c>
      <c r="AH72" s="142">
        <f t="shared" ca="1" si="18"/>
        <v>0</v>
      </c>
      <c r="AI72" s="76">
        <f>IF(AF$7=0,1,MATCH($AW72,'Trail-5'!$CJ$1:$CJ$128,0))</f>
        <v>1</v>
      </c>
      <c r="AJ72" s="143" t="str">
        <f ca="1">IF(AG72=0,"",OFFSET('Trail-5'!$B$1,$AI72-1,0))</f>
        <v/>
      </c>
      <c r="AK72" s="166">
        <f ca="1">OFFSET('TempO-1'!$K$1,$AN72-1,0)</f>
        <v>0</v>
      </c>
      <c r="AL72" s="144"/>
      <c r="AM72" s="142">
        <f t="shared" ca="1" si="19"/>
        <v>0</v>
      </c>
      <c r="AN72" s="76">
        <f>IF(AK$7=0,1,MATCH($AW72,'TempO-1'!$CB$1:$CB$128,0))</f>
        <v>72</v>
      </c>
      <c r="AO72" s="143" t="str">
        <f ca="1">IF(AK72=0,"",OFFSET('TempO-1'!$B$1,$AN72-1,0))</f>
        <v/>
      </c>
      <c r="AP72" s="166">
        <f ca="1">OFFSET('TempO-2'!$K$1,$AS72-1,0)</f>
        <v>0</v>
      </c>
      <c r="AQ72" s="144"/>
      <c r="AR72" s="142">
        <f t="shared" ca="1" si="20"/>
        <v>0</v>
      </c>
      <c r="AS72" s="76">
        <f>IF(AP$7=0,1,MATCH($AW72,'TempO-2'!$CB$1:$CB$128,0))</f>
        <v>1</v>
      </c>
      <c r="AT72" s="143" t="str">
        <f ca="1">IF(AP72=0,"",OFFSET('TempO-2'!$B$1,$AS72-1,0))</f>
        <v/>
      </c>
      <c r="AU72" s="22"/>
      <c r="AW72" s="39">
        <v>64</v>
      </c>
      <c r="AX72" s="16"/>
      <c r="AY72" s="51">
        <f t="shared" ca="1" si="2"/>
        <v>0</v>
      </c>
      <c r="AZ72" s="51">
        <f t="shared" ca="1" si="2"/>
        <v>0</v>
      </c>
      <c r="BA72" s="51">
        <f t="shared" ca="1" si="2"/>
        <v>0</v>
      </c>
      <c r="BC72" s="1">
        <f t="shared" ca="1" si="23"/>
        <v>0</v>
      </c>
      <c r="BD72" s="1">
        <f t="shared" ca="1" si="24"/>
        <v>0</v>
      </c>
      <c r="BE72" s="1">
        <f t="shared" ca="1" si="25"/>
        <v>0</v>
      </c>
      <c r="BF72" s="1">
        <f t="shared" ca="1" si="26"/>
        <v>0</v>
      </c>
      <c r="BG72" s="1">
        <f t="shared" ca="1" si="27"/>
        <v>0</v>
      </c>
      <c r="BH72" s="1">
        <f t="shared" ca="1" si="28"/>
        <v>0</v>
      </c>
      <c r="BI72" s="1">
        <f t="shared" ca="1" si="29"/>
        <v>0</v>
      </c>
      <c r="BL72" s="97">
        <f t="shared" ca="1" si="32"/>
        <v>0</v>
      </c>
      <c r="BM72" s="97">
        <f t="shared" ca="1" si="32"/>
        <v>0</v>
      </c>
      <c r="BN72" s="97">
        <f t="shared" ca="1" si="32"/>
        <v>0</v>
      </c>
      <c r="BO72" s="97">
        <f t="shared" ca="1" si="32"/>
        <v>0</v>
      </c>
      <c r="BP72" s="97">
        <f t="shared" ca="1" si="32"/>
        <v>0</v>
      </c>
      <c r="BQ72" s="97">
        <f t="shared" ca="1" si="32"/>
        <v>0</v>
      </c>
      <c r="BR72" s="97">
        <f t="shared" ca="1" si="32"/>
        <v>0</v>
      </c>
    </row>
    <row r="73" spans="2:70" x14ac:dyDescent="0.2">
      <c r="B73" s="126">
        <f t="shared" ref="B73:B128" ca="1" si="33">RANK(J73,$J$9:$J$133)</f>
        <v>1</v>
      </c>
      <c r="C73" s="126" t="str">
        <f t="shared" ca="1" si="11"/>
        <v/>
      </c>
      <c r="D73" s="126" t="str">
        <f t="shared" ca="1" si="12"/>
        <v/>
      </c>
      <c r="E73" s="126" t="str">
        <f t="shared" ca="1" si="13"/>
        <v/>
      </c>
      <c r="F73" s="127" t="str">
        <f ca="1">OFFSET(prihlasky!$H$1,AW73,0)</f>
        <v/>
      </c>
      <c r="G73" s="127" t="str">
        <f ca="1">IF(OFFSET(prihlasky!$B$1,AW73,0)="","",(OFFSET(prihlasky!$B$1,AW73,0)))</f>
        <v/>
      </c>
      <c r="H73" s="127">
        <f ca="1">OFFSET(prihlasky!$I$1,AW73,0)</f>
        <v>0</v>
      </c>
      <c r="I73" s="127">
        <f ca="1">OFFSET(prihlasky!$A$1,AW73,0)</f>
        <v>0</v>
      </c>
      <c r="J73" s="126">
        <f t="shared" ca="1" si="22"/>
        <v>0</v>
      </c>
      <c r="K73" s="14"/>
      <c r="L73" s="140">
        <f ca="1">OFFSET('Trail-1'!$J$1,$O73-1,0)</f>
        <v>0</v>
      </c>
      <c r="M73" s="165">
        <f ca="1">OFFSET('Trail-1'!$K$1,$O73-1,0)</f>
        <v>0</v>
      </c>
      <c r="N73" s="142">
        <f t="shared" ca="1" si="14"/>
        <v>0</v>
      </c>
      <c r="O73" s="76">
        <f>IF(L$7=0,1,MATCH($AW73,'Trail-1'!$CJ$1:$CJ$128,0))</f>
        <v>73</v>
      </c>
      <c r="P73" s="143" t="str">
        <f ca="1">IF(M73=0,"",OFFSET('Trail-1'!$B$1,$O73-1,0))</f>
        <v/>
      </c>
      <c r="Q73" s="140">
        <f ca="1">OFFSET('Trail-2'!$J$1,$T73-1,0)</f>
        <v>0</v>
      </c>
      <c r="R73" s="165">
        <f ca="1">OFFSET('Trail-2'!$K$1,$T73-1,0)</f>
        <v>0</v>
      </c>
      <c r="S73" s="142">
        <f t="shared" ca="1" si="15"/>
        <v>0</v>
      </c>
      <c r="T73" s="76">
        <f>IF(Q$7=0,1,MATCH($AW73,'Trail-2'!$CJ$1:$CJ$128,0))</f>
        <v>1</v>
      </c>
      <c r="U73" s="143" t="str">
        <f ca="1">IF(R73=0,"",OFFSET('Trail-2'!$B$1,$T73-1,0))</f>
        <v/>
      </c>
      <c r="V73" s="140">
        <f ca="1">OFFSET('Trail-3'!$J$1,$Y73-1,0)</f>
        <v>0</v>
      </c>
      <c r="W73" s="165">
        <f ca="1">OFFSET('Trail-3'!$K$1,$Y73-1,0)</f>
        <v>0</v>
      </c>
      <c r="X73" s="142">
        <f t="shared" ca="1" si="16"/>
        <v>0</v>
      </c>
      <c r="Y73" s="76">
        <f>IF(V$7=0,1,MATCH($AW73,'Trail-3'!$CJ$1:$CJ$128,0))</f>
        <v>1</v>
      </c>
      <c r="Z73" s="143" t="str">
        <f ca="1">IF(W73=0,"",OFFSET('Trail-3'!$B$1,$Y73-1,0))</f>
        <v/>
      </c>
      <c r="AA73" s="140">
        <f ca="1">OFFSET('Trail-4'!$J$1,$AD73-1,0)</f>
        <v>0</v>
      </c>
      <c r="AB73" s="165">
        <f ca="1">OFFSET('Trail-4'!$K$1,$AD73-1,0)</f>
        <v>0</v>
      </c>
      <c r="AC73" s="142">
        <f t="shared" ca="1" si="17"/>
        <v>0</v>
      </c>
      <c r="AD73" s="76">
        <f>IF(AA$7=0,1,MATCH($AW73,'Trail-4'!$CJ$1:$CJ$128,0))</f>
        <v>1</v>
      </c>
      <c r="AE73" s="143" t="str">
        <f ca="1">IF(AB73=0,"",OFFSET('Trail-4'!$B$1,$AD73-1,0))</f>
        <v/>
      </c>
      <c r="AF73" s="140">
        <f ca="1">OFFSET('Trail-5'!$J$1,$AI73-1,0)</f>
        <v>0</v>
      </c>
      <c r="AG73" s="165">
        <f ca="1">OFFSET('Trail-5'!$K$1,$AD73-1,0)</f>
        <v>0</v>
      </c>
      <c r="AH73" s="142">
        <f t="shared" ca="1" si="18"/>
        <v>0</v>
      </c>
      <c r="AI73" s="76">
        <f>IF(AF$7=0,1,MATCH($AW73,'Trail-5'!$CJ$1:$CJ$128,0))</f>
        <v>1</v>
      </c>
      <c r="AJ73" s="143" t="str">
        <f ca="1">IF(AG73=0,"",OFFSET('Trail-5'!$B$1,$AI73-1,0))</f>
        <v/>
      </c>
      <c r="AK73" s="166">
        <f ca="1">OFFSET('TempO-1'!$K$1,$AN73-1,0)</f>
        <v>0</v>
      </c>
      <c r="AL73" s="144"/>
      <c r="AM73" s="142">
        <f t="shared" ca="1" si="19"/>
        <v>0</v>
      </c>
      <c r="AN73" s="76">
        <f>IF(AK$7=0,1,MATCH($AW73,'TempO-1'!$CB$1:$CB$128,0))</f>
        <v>73</v>
      </c>
      <c r="AO73" s="143" t="str">
        <f ca="1">IF(AK73=0,"",OFFSET('TempO-1'!$B$1,$AN73-1,0))</f>
        <v/>
      </c>
      <c r="AP73" s="166">
        <f ca="1">OFFSET('TempO-2'!$K$1,$AS73-1,0)</f>
        <v>0</v>
      </c>
      <c r="AQ73" s="144"/>
      <c r="AR73" s="142">
        <f t="shared" ca="1" si="20"/>
        <v>0</v>
      </c>
      <c r="AS73" s="76">
        <f>IF(AP$7=0,1,MATCH($AW73,'TempO-2'!$CB$1:$CB$128,0))</f>
        <v>1</v>
      </c>
      <c r="AT73" s="143" t="str">
        <f ca="1">IF(AP73=0,"",OFFSET('TempO-2'!$B$1,$AS73-1,0))</f>
        <v/>
      </c>
      <c r="AU73" s="22"/>
      <c r="AW73" s="39">
        <v>65</v>
      </c>
      <c r="AX73" s="16"/>
      <c r="AY73" s="51">
        <f t="shared" ca="1" si="2"/>
        <v>0</v>
      </c>
      <c r="AZ73" s="51">
        <f t="shared" ca="1" si="2"/>
        <v>0</v>
      </c>
      <c r="BA73" s="51">
        <f t="shared" ca="1" si="2"/>
        <v>0</v>
      </c>
      <c r="BC73" s="1">
        <f t="shared" ca="1" si="23"/>
        <v>0</v>
      </c>
      <c r="BD73" s="1">
        <f t="shared" ca="1" si="24"/>
        <v>0</v>
      </c>
      <c r="BE73" s="1">
        <f t="shared" ca="1" si="25"/>
        <v>0</v>
      </c>
      <c r="BF73" s="1">
        <f t="shared" ca="1" si="26"/>
        <v>0</v>
      </c>
      <c r="BG73" s="1">
        <f t="shared" ca="1" si="27"/>
        <v>0</v>
      </c>
      <c r="BH73" s="1">
        <f t="shared" ca="1" si="28"/>
        <v>0</v>
      </c>
      <c r="BI73" s="1">
        <f t="shared" ca="1" si="29"/>
        <v>0</v>
      </c>
      <c r="BL73" s="97">
        <f t="shared" ca="1" si="32"/>
        <v>0</v>
      </c>
      <c r="BM73" s="97">
        <f t="shared" ca="1" si="32"/>
        <v>0</v>
      </c>
      <c r="BN73" s="97">
        <f t="shared" ca="1" si="32"/>
        <v>0</v>
      </c>
      <c r="BO73" s="97">
        <f t="shared" ca="1" si="32"/>
        <v>0</v>
      </c>
      <c r="BP73" s="97">
        <f t="shared" ca="1" si="32"/>
        <v>0</v>
      </c>
      <c r="BQ73" s="97">
        <f t="shared" ca="1" si="32"/>
        <v>0</v>
      </c>
      <c r="BR73" s="97">
        <f t="shared" ca="1" si="32"/>
        <v>0</v>
      </c>
    </row>
    <row r="74" spans="2:70" x14ac:dyDescent="0.2">
      <c r="B74" s="126">
        <f t="shared" ca="1" si="33"/>
        <v>1</v>
      </c>
      <c r="C74" s="126" t="str">
        <f t="shared" ref="C74:C128" ca="1" si="34">IF($H74=C$8,RANK($J74,AY$9:AY$133),"")</f>
        <v/>
      </c>
      <c r="D74" s="126" t="str">
        <f t="shared" ref="D74:D128" ca="1" si="35">IF($H74=D$8,RANK($J74,AZ$9:AZ$133),"")</f>
        <v/>
      </c>
      <c r="E74" s="126" t="str">
        <f t="shared" ref="E74:E128" ca="1" si="36">IF($H74=E$8,RANK($J74,BA$9:BA$133),"")</f>
        <v/>
      </c>
      <c r="F74" s="127" t="str">
        <f ca="1">OFFSET(prihlasky!$H$1,AW74,0)</f>
        <v/>
      </c>
      <c r="G74" s="127" t="str">
        <f ca="1">IF(OFFSET(prihlasky!$B$1,AW74,0)="","",(OFFSET(prihlasky!$B$1,AW74,0)))</f>
        <v/>
      </c>
      <c r="H74" s="127">
        <f ca="1">OFFSET(prihlasky!$I$1,AW74,0)</f>
        <v>0</v>
      </c>
      <c r="I74" s="127">
        <f ca="1">OFFSET(prihlasky!$A$1,AW74,0)</f>
        <v>0</v>
      </c>
      <c r="J74" s="126">
        <f t="shared" ca="1" si="22"/>
        <v>0</v>
      </c>
      <c r="K74" s="14"/>
      <c r="L74" s="140">
        <f ca="1">OFFSET('Trail-1'!$J$1,$O74-1,0)</f>
        <v>0</v>
      </c>
      <c r="M74" s="165">
        <f ca="1">OFFSET('Trail-1'!$K$1,$O74-1,0)</f>
        <v>0</v>
      </c>
      <c r="N74" s="142">
        <f t="shared" ref="N74:N128" ca="1" si="37">IF(OR(L$7=0,M74=0),0,OFFSET(body,P74,0))</f>
        <v>0</v>
      </c>
      <c r="O74" s="76">
        <f>IF(L$7=0,1,MATCH($AW74,'Trail-1'!$CJ$1:$CJ$128,0))</f>
        <v>74</v>
      </c>
      <c r="P74" s="143" t="str">
        <f ca="1">IF(M74=0,"",OFFSET('Trail-1'!$B$1,$O74-1,0))</f>
        <v/>
      </c>
      <c r="Q74" s="140">
        <f ca="1">OFFSET('Trail-2'!$J$1,$T74-1,0)</f>
        <v>0</v>
      </c>
      <c r="R74" s="165">
        <f ca="1">OFFSET('Trail-2'!$K$1,$T74-1,0)</f>
        <v>0</v>
      </c>
      <c r="S74" s="142">
        <f t="shared" ref="S74:S128" ca="1" si="38">IF(OR(Q$7=0,R74=0),0,OFFSET(body,U74,0))</f>
        <v>0</v>
      </c>
      <c r="T74" s="76">
        <f>IF(Q$7=0,1,MATCH($AW74,'Trail-2'!$CJ$1:$CJ$128,0))</f>
        <v>1</v>
      </c>
      <c r="U74" s="143" t="str">
        <f ca="1">IF(R74=0,"",OFFSET('Trail-2'!$B$1,$T74-1,0))</f>
        <v/>
      </c>
      <c r="V74" s="140">
        <f ca="1">OFFSET('Trail-3'!$J$1,$Y74-1,0)</f>
        <v>0</v>
      </c>
      <c r="W74" s="165">
        <f ca="1">OFFSET('Trail-3'!$K$1,$Y74-1,0)</f>
        <v>0</v>
      </c>
      <c r="X74" s="142">
        <f t="shared" ref="X74:X128" ca="1" si="39">IF(OR(V$7=0,W74=0),0,OFFSET(body,Z74,0))</f>
        <v>0</v>
      </c>
      <c r="Y74" s="76">
        <f>IF(V$7=0,1,MATCH($AW74,'Trail-3'!$CJ$1:$CJ$128,0))</f>
        <v>1</v>
      </c>
      <c r="Z74" s="143" t="str">
        <f ca="1">IF(W74=0,"",OFFSET('Trail-3'!$B$1,$Y74-1,0))</f>
        <v/>
      </c>
      <c r="AA74" s="140">
        <f ca="1">OFFSET('Trail-4'!$J$1,$AD74-1,0)</f>
        <v>0</v>
      </c>
      <c r="AB74" s="165">
        <f ca="1">OFFSET('Trail-4'!$K$1,$AD74-1,0)</f>
        <v>0</v>
      </c>
      <c r="AC74" s="142">
        <f t="shared" ref="AC74:AC128" ca="1" si="40">IF(OR(AA$7=0,AB74=0),0,OFFSET(body,AE74,0))</f>
        <v>0</v>
      </c>
      <c r="AD74" s="76">
        <f>IF(AA$7=0,1,MATCH($AW74,'Trail-4'!$CJ$1:$CJ$128,0))</f>
        <v>1</v>
      </c>
      <c r="AE74" s="143" t="str">
        <f ca="1">IF(AB74=0,"",OFFSET('Trail-4'!$B$1,$AD74-1,0))</f>
        <v/>
      </c>
      <c r="AF74" s="140">
        <f ca="1">OFFSET('Trail-5'!$J$1,$AI74-1,0)</f>
        <v>0</v>
      </c>
      <c r="AG74" s="165">
        <f ca="1">OFFSET('Trail-5'!$K$1,$AD74-1,0)</f>
        <v>0</v>
      </c>
      <c r="AH74" s="142">
        <f t="shared" ref="AH74:AH128" ca="1" si="41">IF(OR(AF$7=0,AG74=0),0,OFFSET(body,AJ74,0))</f>
        <v>0</v>
      </c>
      <c r="AI74" s="76">
        <f>IF(AF$7=0,1,MATCH($AW74,'Trail-5'!$CJ$1:$CJ$128,0))</f>
        <v>1</v>
      </c>
      <c r="AJ74" s="143" t="str">
        <f ca="1">IF(AG74=0,"",OFFSET('Trail-5'!$B$1,$AI74-1,0))</f>
        <v/>
      </c>
      <c r="AK74" s="166">
        <f ca="1">OFFSET('TempO-1'!$K$1,$AN74-1,0)</f>
        <v>0</v>
      </c>
      <c r="AL74" s="144"/>
      <c r="AM74" s="142">
        <f t="shared" ref="AM74:AM128" ca="1" si="42">IF(AK74=0,0,OFFSET(body,AO74,0))</f>
        <v>0</v>
      </c>
      <c r="AN74" s="76">
        <f>IF(AK$7=0,1,MATCH($AW74,'TempO-1'!$CB$1:$CB$128,0))</f>
        <v>74</v>
      </c>
      <c r="AO74" s="143" t="str">
        <f ca="1">IF(AK74=0,"",OFFSET('TempO-1'!$B$1,$AN74-1,0))</f>
        <v/>
      </c>
      <c r="AP74" s="166">
        <f ca="1">OFFSET('TempO-2'!$K$1,$AS74-1,0)</f>
        <v>0</v>
      </c>
      <c r="AQ74" s="144"/>
      <c r="AR74" s="142">
        <f t="shared" ref="AR74:AR128" ca="1" si="43">IF(AP74=0,0,OFFSET(body,AT74,0))</f>
        <v>0</v>
      </c>
      <c r="AS74" s="76">
        <f>IF(AP$7=0,1,MATCH($AW74,'TempO-2'!$CB$1:$CB$128,0))</f>
        <v>1</v>
      </c>
      <c r="AT74" s="143" t="str">
        <f ca="1">IF(AP74=0,"",OFFSET('TempO-2'!$B$1,$AS74-1,0))</f>
        <v/>
      </c>
      <c r="AU74" s="22"/>
      <c r="AW74" s="39">
        <v>66</v>
      </c>
      <c r="AX74" s="16"/>
      <c r="AY74" s="51">
        <f t="shared" ca="1" si="2"/>
        <v>0</v>
      </c>
      <c r="AZ74" s="51">
        <f t="shared" ca="1" si="2"/>
        <v>0</v>
      </c>
      <c r="BA74" s="51">
        <f t="shared" ca="1" si="2"/>
        <v>0</v>
      </c>
      <c r="BC74" s="1">
        <f t="shared" ca="1" si="23"/>
        <v>0</v>
      </c>
      <c r="BD74" s="1">
        <f t="shared" ca="1" si="24"/>
        <v>0</v>
      </c>
      <c r="BE74" s="1">
        <f t="shared" ca="1" si="25"/>
        <v>0</v>
      </c>
      <c r="BF74" s="1">
        <f t="shared" ca="1" si="26"/>
        <v>0</v>
      </c>
      <c r="BG74" s="1">
        <f t="shared" ca="1" si="27"/>
        <v>0</v>
      </c>
      <c r="BH74" s="1">
        <f t="shared" ca="1" si="28"/>
        <v>0</v>
      </c>
      <c r="BI74" s="1">
        <f t="shared" ca="1" si="29"/>
        <v>0</v>
      </c>
      <c r="BL74" s="97">
        <f t="shared" ca="1" si="32"/>
        <v>0</v>
      </c>
      <c r="BM74" s="97">
        <f t="shared" ca="1" si="32"/>
        <v>0</v>
      </c>
      <c r="BN74" s="97">
        <f t="shared" ca="1" si="32"/>
        <v>0</v>
      </c>
      <c r="BO74" s="97">
        <f t="shared" ca="1" si="32"/>
        <v>0</v>
      </c>
      <c r="BP74" s="97">
        <f t="shared" ca="1" si="32"/>
        <v>0</v>
      </c>
      <c r="BQ74" s="97">
        <f t="shared" ca="1" si="32"/>
        <v>0</v>
      </c>
      <c r="BR74" s="97">
        <f t="shared" ca="1" si="32"/>
        <v>0</v>
      </c>
    </row>
    <row r="75" spans="2:70" x14ac:dyDescent="0.2">
      <c r="B75" s="126">
        <f t="shared" ca="1" si="33"/>
        <v>1</v>
      </c>
      <c r="C75" s="126" t="str">
        <f t="shared" ca="1" si="34"/>
        <v/>
      </c>
      <c r="D75" s="126" t="str">
        <f t="shared" ca="1" si="35"/>
        <v/>
      </c>
      <c r="E75" s="126" t="str">
        <f t="shared" ca="1" si="36"/>
        <v/>
      </c>
      <c r="F75" s="127" t="str">
        <f ca="1">OFFSET(prihlasky!$H$1,AW75,0)</f>
        <v/>
      </c>
      <c r="G75" s="127" t="str">
        <f ca="1">IF(OFFSET(prihlasky!$B$1,AW75,0)="","",(OFFSET(prihlasky!$B$1,AW75,0)))</f>
        <v/>
      </c>
      <c r="H75" s="127">
        <f ca="1">OFFSET(prihlasky!$I$1,AW75,0)</f>
        <v>0</v>
      </c>
      <c r="I75" s="127">
        <f ca="1">OFFSET(prihlasky!$A$1,AW75,0)</f>
        <v>0</v>
      </c>
      <c r="J75" s="126">
        <f t="shared" ca="1" si="22"/>
        <v>0</v>
      </c>
      <c r="K75" s="14"/>
      <c r="L75" s="140">
        <f ca="1">OFFSET('Trail-1'!$J$1,$O75-1,0)</f>
        <v>0</v>
      </c>
      <c r="M75" s="165">
        <f ca="1">OFFSET('Trail-1'!$K$1,$O75-1,0)</f>
        <v>0</v>
      </c>
      <c r="N75" s="142">
        <f t="shared" ca="1" si="37"/>
        <v>0</v>
      </c>
      <c r="O75" s="76">
        <f>IF(L$7=0,1,MATCH($AW75,'Trail-1'!$CJ$1:$CJ$128,0))</f>
        <v>75</v>
      </c>
      <c r="P75" s="143" t="str">
        <f ca="1">IF(M75=0,"",OFFSET('Trail-1'!$B$1,$O75-1,0))</f>
        <v/>
      </c>
      <c r="Q75" s="140">
        <f ca="1">OFFSET('Trail-2'!$J$1,$T75-1,0)</f>
        <v>0</v>
      </c>
      <c r="R75" s="165">
        <f ca="1">OFFSET('Trail-2'!$K$1,$T75-1,0)</f>
        <v>0</v>
      </c>
      <c r="S75" s="142">
        <f t="shared" ca="1" si="38"/>
        <v>0</v>
      </c>
      <c r="T75" s="76">
        <f>IF(Q$7=0,1,MATCH($AW75,'Trail-2'!$CJ$1:$CJ$128,0))</f>
        <v>1</v>
      </c>
      <c r="U75" s="143" t="str">
        <f ca="1">IF(R75=0,"",OFFSET('Trail-2'!$B$1,$T75-1,0))</f>
        <v/>
      </c>
      <c r="V75" s="140">
        <f ca="1">OFFSET('Trail-3'!$J$1,$Y75-1,0)</f>
        <v>0</v>
      </c>
      <c r="W75" s="165">
        <f ca="1">OFFSET('Trail-3'!$K$1,$Y75-1,0)</f>
        <v>0</v>
      </c>
      <c r="X75" s="142">
        <f t="shared" ca="1" si="39"/>
        <v>0</v>
      </c>
      <c r="Y75" s="76">
        <f>IF(V$7=0,1,MATCH($AW75,'Trail-3'!$CJ$1:$CJ$128,0))</f>
        <v>1</v>
      </c>
      <c r="Z75" s="143" t="str">
        <f ca="1">IF(W75=0,"",OFFSET('Trail-3'!$B$1,$Y75-1,0))</f>
        <v/>
      </c>
      <c r="AA75" s="140">
        <f ca="1">OFFSET('Trail-4'!$J$1,$AD75-1,0)</f>
        <v>0</v>
      </c>
      <c r="AB75" s="165">
        <f ca="1">OFFSET('Trail-4'!$K$1,$AD75-1,0)</f>
        <v>0</v>
      </c>
      <c r="AC75" s="142">
        <f t="shared" ca="1" si="40"/>
        <v>0</v>
      </c>
      <c r="AD75" s="76">
        <f>IF(AA$7=0,1,MATCH($AW75,'Trail-4'!$CJ$1:$CJ$128,0))</f>
        <v>1</v>
      </c>
      <c r="AE75" s="143" t="str">
        <f ca="1">IF(AB75=0,"",OFFSET('Trail-4'!$B$1,$AD75-1,0))</f>
        <v/>
      </c>
      <c r="AF75" s="140">
        <f ca="1">OFFSET('Trail-5'!$J$1,$AI75-1,0)</f>
        <v>0</v>
      </c>
      <c r="AG75" s="165">
        <f ca="1">OFFSET('Trail-5'!$K$1,$AD75-1,0)</f>
        <v>0</v>
      </c>
      <c r="AH75" s="142">
        <f t="shared" ca="1" si="41"/>
        <v>0</v>
      </c>
      <c r="AI75" s="76">
        <f>IF(AF$7=0,1,MATCH($AW75,'Trail-5'!$CJ$1:$CJ$128,0))</f>
        <v>1</v>
      </c>
      <c r="AJ75" s="143" t="str">
        <f ca="1">IF(AG75=0,"",OFFSET('Trail-5'!$B$1,$AI75-1,0))</f>
        <v/>
      </c>
      <c r="AK75" s="166">
        <f ca="1">OFFSET('TempO-1'!$K$1,$AN75-1,0)</f>
        <v>0</v>
      </c>
      <c r="AL75" s="144"/>
      <c r="AM75" s="142">
        <f t="shared" ca="1" si="42"/>
        <v>0</v>
      </c>
      <c r="AN75" s="76">
        <f>IF(AK$7=0,1,MATCH($AW75,'TempO-1'!$CB$1:$CB$128,0))</f>
        <v>75</v>
      </c>
      <c r="AO75" s="143" t="str">
        <f ca="1">IF(AK75=0,"",OFFSET('TempO-1'!$B$1,$AN75-1,0))</f>
        <v/>
      </c>
      <c r="AP75" s="166">
        <f ca="1">OFFSET('TempO-2'!$K$1,$AS75-1,0)</f>
        <v>0</v>
      </c>
      <c r="AQ75" s="144"/>
      <c r="AR75" s="142">
        <f t="shared" ca="1" si="43"/>
        <v>0</v>
      </c>
      <c r="AS75" s="76">
        <f>IF(AP$7=0,1,MATCH($AW75,'TempO-2'!$CB$1:$CB$128,0))</f>
        <v>1</v>
      </c>
      <c r="AT75" s="143" t="str">
        <f ca="1">IF(AP75=0,"",OFFSET('TempO-2'!$B$1,$AS75-1,0))</f>
        <v/>
      </c>
      <c r="AU75" s="22"/>
      <c r="AW75" s="39">
        <v>67</v>
      </c>
      <c r="AX75" s="16"/>
      <c r="AY75" s="51">
        <f t="shared" ca="1" si="2"/>
        <v>0</v>
      </c>
      <c r="AZ75" s="51">
        <f t="shared" ca="1" si="2"/>
        <v>0</v>
      </c>
      <c r="BA75" s="51">
        <f t="shared" ca="1" si="2"/>
        <v>0</v>
      </c>
      <c r="BC75" s="1">
        <f t="shared" ca="1" si="23"/>
        <v>0</v>
      </c>
      <c r="BD75" s="1">
        <f t="shared" ca="1" si="24"/>
        <v>0</v>
      </c>
      <c r="BE75" s="1">
        <f t="shared" ca="1" si="25"/>
        <v>0</v>
      </c>
      <c r="BF75" s="1">
        <f t="shared" ca="1" si="26"/>
        <v>0</v>
      </c>
      <c r="BG75" s="1">
        <f t="shared" ca="1" si="27"/>
        <v>0</v>
      </c>
      <c r="BH75" s="1">
        <f t="shared" ca="1" si="28"/>
        <v>0</v>
      </c>
      <c r="BI75" s="1">
        <f t="shared" ca="1" si="29"/>
        <v>0</v>
      </c>
      <c r="BL75" s="97">
        <f t="shared" ca="1" si="32"/>
        <v>0</v>
      </c>
      <c r="BM75" s="97">
        <f t="shared" ca="1" si="32"/>
        <v>0</v>
      </c>
      <c r="BN75" s="97">
        <f t="shared" ca="1" si="32"/>
        <v>0</v>
      </c>
      <c r="BO75" s="97">
        <f t="shared" ca="1" si="32"/>
        <v>0</v>
      </c>
      <c r="BP75" s="97">
        <f t="shared" ca="1" si="32"/>
        <v>0</v>
      </c>
      <c r="BQ75" s="97">
        <f t="shared" ca="1" si="32"/>
        <v>0</v>
      </c>
      <c r="BR75" s="97">
        <f t="shared" ca="1" si="32"/>
        <v>0</v>
      </c>
    </row>
    <row r="76" spans="2:70" x14ac:dyDescent="0.2">
      <c r="B76" s="126">
        <f t="shared" ca="1" si="33"/>
        <v>1</v>
      </c>
      <c r="C76" s="126" t="str">
        <f t="shared" ca="1" si="34"/>
        <v/>
      </c>
      <c r="D76" s="126" t="str">
        <f t="shared" ca="1" si="35"/>
        <v/>
      </c>
      <c r="E76" s="126" t="str">
        <f t="shared" ca="1" si="36"/>
        <v/>
      </c>
      <c r="F76" s="127" t="str">
        <f ca="1">OFFSET(prihlasky!$H$1,AW76,0)</f>
        <v/>
      </c>
      <c r="G76" s="127" t="str">
        <f ca="1">IF(OFFSET(prihlasky!$B$1,AW76,0)="","",(OFFSET(prihlasky!$B$1,AW76,0)))</f>
        <v/>
      </c>
      <c r="H76" s="127">
        <f ca="1">OFFSET(prihlasky!$I$1,AW76,0)</f>
        <v>0</v>
      </c>
      <c r="I76" s="127">
        <f ca="1">OFFSET(prihlasky!$A$1,AW76,0)</f>
        <v>0</v>
      </c>
      <c r="J76" s="126">
        <f t="shared" ca="1" si="22"/>
        <v>0</v>
      </c>
      <c r="K76" s="14"/>
      <c r="L76" s="140">
        <f ca="1">OFFSET('Trail-1'!$J$1,$O76-1,0)</f>
        <v>0</v>
      </c>
      <c r="M76" s="165">
        <f ca="1">OFFSET('Trail-1'!$K$1,$O76-1,0)</f>
        <v>0</v>
      </c>
      <c r="N76" s="142">
        <f t="shared" ca="1" si="37"/>
        <v>0</v>
      </c>
      <c r="O76" s="76">
        <f>IF(L$7=0,1,MATCH($AW76,'Trail-1'!$CJ$1:$CJ$128,0))</f>
        <v>76</v>
      </c>
      <c r="P76" s="143" t="str">
        <f ca="1">IF(M76=0,"",OFFSET('Trail-1'!$B$1,$O76-1,0))</f>
        <v/>
      </c>
      <c r="Q76" s="140">
        <f ca="1">OFFSET('Trail-2'!$J$1,$T76-1,0)</f>
        <v>0</v>
      </c>
      <c r="R76" s="165">
        <f ca="1">OFFSET('Trail-2'!$K$1,$T76-1,0)</f>
        <v>0</v>
      </c>
      <c r="S76" s="142">
        <f t="shared" ca="1" si="38"/>
        <v>0</v>
      </c>
      <c r="T76" s="76">
        <f>IF(Q$7=0,1,MATCH($AW76,'Trail-2'!$CJ$1:$CJ$128,0))</f>
        <v>1</v>
      </c>
      <c r="U76" s="143" t="str">
        <f ca="1">IF(R76=0,"",OFFSET('Trail-2'!$B$1,$T76-1,0))</f>
        <v/>
      </c>
      <c r="V76" s="140">
        <f ca="1">OFFSET('Trail-3'!$J$1,$Y76-1,0)</f>
        <v>0</v>
      </c>
      <c r="W76" s="165">
        <f ca="1">OFFSET('Trail-3'!$K$1,$Y76-1,0)</f>
        <v>0</v>
      </c>
      <c r="X76" s="142">
        <f t="shared" ca="1" si="39"/>
        <v>0</v>
      </c>
      <c r="Y76" s="76">
        <f>IF(V$7=0,1,MATCH($AW76,'Trail-3'!$CJ$1:$CJ$128,0))</f>
        <v>1</v>
      </c>
      <c r="Z76" s="143" t="str">
        <f ca="1">IF(W76=0,"",OFFSET('Trail-3'!$B$1,$Y76-1,0))</f>
        <v/>
      </c>
      <c r="AA76" s="140">
        <f ca="1">OFFSET('Trail-4'!$J$1,$AD76-1,0)</f>
        <v>0</v>
      </c>
      <c r="AB76" s="165">
        <f ca="1">OFFSET('Trail-4'!$K$1,$AD76-1,0)</f>
        <v>0</v>
      </c>
      <c r="AC76" s="142">
        <f t="shared" ca="1" si="40"/>
        <v>0</v>
      </c>
      <c r="AD76" s="76">
        <f>IF(AA$7=0,1,MATCH($AW76,'Trail-4'!$CJ$1:$CJ$128,0))</f>
        <v>1</v>
      </c>
      <c r="AE76" s="143" t="str">
        <f ca="1">IF(AB76=0,"",OFFSET('Trail-4'!$B$1,$AD76-1,0))</f>
        <v/>
      </c>
      <c r="AF76" s="140">
        <f ca="1">OFFSET('Trail-5'!$J$1,$AI76-1,0)</f>
        <v>0</v>
      </c>
      <c r="AG76" s="165">
        <f ca="1">OFFSET('Trail-5'!$K$1,$AD76-1,0)</f>
        <v>0</v>
      </c>
      <c r="AH76" s="142">
        <f t="shared" ca="1" si="41"/>
        <v>0</v>
      </c>
      <c r="AI76" s="76">
        <f>IF(AF$7=0,1,MATCH($AW76,'Trail-5'!$CJ$1:$CJ$128,0))</f>
        <v>1</v>
      </c>
      <c r="AJ76" s="143" t="str">
        <f ca="1">IF(AG76=0,"",OFFSET('Trail-5'!$B$1,$AI76-1,0))</f>
        <v/>
      </c>
      <c r="AK76" s="166">
        <f ca="1">OFFSET('TempO-1'!$K$1,$AN76-1,0)</f>
        <v>0</v>
      </c>
      <c r="AL76" s="144"/>
      <c r="AM76" s="142">
        <f t="shared" ca="1" si="42"/>
        <v>0</v>
      </c>
      <c r="AN76" s="76">
        <f>IF(AK$7=0,1,MATCH($AW76,'TempO-1'!$CB$1:$CB$128,0))</f>
        <v>76</v>
      </c>
      <c r="AO76" s="143" t="str">
        <f ca="1">IF(AK76=0,"",OFFSET('TempO-1'!$B$1,$AN76-1,0))</f>
        <v/>
      </c>
      <c r="AP76" s="166">
        <f ca="1">OFFSET('TempO-2'!$K$1,$AS76-1,0)</f>
        <v>0</v>
      </c>
      <c r="AQ76" s="144"/>
      <c r="AR76" s="142">
        <f t="shared" ca="1" si="43"/>
        <v>0</v>
      </c>
      <c r="AS76" s="76">
        <f>IF(AP$7=0,1,MATCH($AW76,'TempO-2'!$CB$1:$CB$128,0))</f>
        <v>1</v>
      </c>
      <c r="AT76" s="143" t="str">
        <f ca="1">IF(AP76=0,"",OFFSET('TempO-2'!$B$1,$AS76-1,0))</f>
        <v/>
      </c>
      <c r="AU76" s="22"/>
      <c r="AW76" s="39">
        <v>68</v>
      </c>
      <c r="AX76" s="16"/>
      <c r="AY76" s="51">
        <f t="shared" ca="1" si="2"/>
        <v>0</v>
      </c>
      <c r="AZ76" s="51">
        <f t="shared" ca="1" si="2"/>
        <v>0</v>
      </c>
      <c r="BA76" s="51">
        <f t="shared" ca="1" si="2"/>
        <v>0</v>
      </c>
      <c r="BC76" s="1">
        <f t="shared" ca="1" si="23"/>
        <v>0</v>
      </c>
      <c r="BD76" s="1">
        <f t="shared" ca="1" si="24"/>
        <v>0</v>
      </c>
      <c r="BE76" s="1">
        <f t="shared" ca="1" si="25"/>
        <v>0</v>
      </c>
      <c r="BF76" s="1">
        <f t="shared" ca="1" si="26"/>
        <v>0</v>
      </c>
      <c r="BG76" s="1">
        <f t="shared" ca="1" si="27"/>
        <v>0</v>
      </c>
      <c r="BH76" s="1">
        <f t="shared" ca="1" si="28"/>
        <v>0</v>
      </c>
      <c r="BI76" s="1">
        <f t="shared" ca="1" si="29"/>
        <v>0</v>
      </c>
      <c r="BL76" s="97">
        <f t="shared" ca="1" si="32"/>
        <v>0</v>
      </c>
      <c r="BM76" s="97">
        <f t="shared" ca="1" si="32"/>
        <v>0</v>
      </c>
      <c r="BN76" s="97">
        <f t="shared" ca="1" si="32"/>
        <v>0</v>
      </c>
      <c r="BO76" s="97">
        <f t="shared" ca="1" si="32"/>
        <v>0</v>
      </c>
      <c r="BP76" s="97">
        <f t="shared" ca="1" si="32"/>
        <v>0</v>
      </c>
      <c r="BQ76" s="97">
        <f t="shared" ca="1" si="32"/>
        <v>0</v>
      </c>
      <c r="BR76" s="97">
        <f t="shared" ca="1" si="32"/>
        <v>0</v>
      </c>
    </row>
    <row r="77" spans="2:70" x14ac:dyDescent="0.2">
      <c r="B77" s="126">
        <f t="shared" ca="1" si="33"/>
        <v>1</v>
      </c>
      <c r="C77" s="126" t="str">
        <f t="shared" ca="1" si="34"/>
        <v/>
      </c>
      <c r="D77" s="126" t="str">
        <f t="shared" ca="1" si="35"/>
        <v/>
      </c>
      <c r="E77" s="126" t="str">
        <f t="shared" ca="1" si="36"/>
        <v/>
      </c>
      <c r="F77" s="127" t="str">
        <f ca="1">OFFSET(prihlasky!$H$1,AW77,0)</f>
        <v/>
      </c>
      <c r="G77" s="127" t="str">
        <f ca="1">IF(OFFSET(prihlasky!$B$1,AW77,0)="","",(OFFSET(prihlasky!$B$1,AW77,0)))</f>
        <v/>
      </c>
      <c r="H77" s="127">
        <f ca="1">OFFSET(prihlasky!$I$1,AW77,0)</f>
        <v>0</v>
      </c>
      <c r="I77" s="127">
        <f ca="1">OFFSET(prihlasky!$A$1,AW77,0)</f>
        <v>0</v>
      </c>
      <c r="J77" s="126">
        <f t="shared" ca="1" si="22"/>
        <v>0</v>
      </c>
      <c r="K77" s="14"/>
      <c r="L77" s="140">
        <f ca="1">OFFSET('Trail-1'!$J$1,$O77-1,0)</f>
        <v>0</v>
      </c>
      <c r="M77" s="165">
        <f ca="1">OFFSET('Trail-1'!$K$1,$O77-1,0)</f>
        <v>0</v>
      </c>
      <c r="N77" s="142">
        <f t="shared" ca="1" si="37"/>
        <v>0</v>
      </c>
      <c r="O77" s="76">
        <f>IF(L$7=0,1,MATCH($AW77,'Trail-1'!$CJ$1:$CJ$128,0))</f>
        <v>77</v>
      </c>
      <c r="P77" s="143" t="str">
        <f ca="1">IF(M77=0,"",OFFSET('Trail-1'!$B$1,$O77-1,0))</f>
        <v/>
      </c>
      <c r="Q77" s="140">
        <f ca="1">OFFSET('Trail-2'!$J$1,$T77-1,0)</f>
        <v>0</v>
      </c>
      <c r="R77" s="165">
        <f ca="1">OFFSET('Trail-2'!$K$1,$T77-1,0)</f>
        <v>0</v>
      </c>
      <c r="S77" s="142">
        <f t="shared" ca="1" si="38"/>
        <v>0</v>
      </c>
      <c r="T77" s="76">
        <f>IF(Q$7=0,1,MATCH($AW77,'Trail-2'!$CJ$1:$CJ$128,0))</f>
        <v>1</v>
      </c>
      <c r="U77" s="143" t="str">
        <f ca="1">IF(R77=0,"",OFFSET('Trail-2'!$B$1,$T77-1,0))</f>
        <v/>
      </c>
      <c r="V77" s="140">
        <f ca="1">OFFSET('Trail-3'!$J$1,$Y77-1,0)</f>
        <v>0</v>
      </c>
      <c r="W77" s="165">
        <f ca="1">OFFSET('Trail-3'!$K$1,$Y77-1,0)</f>
        <v>0</v>
      </c>
      <c r="X77" s="142">
        <f t="shared" ca="1" si="39"/>
        <v>0</v>
      </c>
      <c r="Y77" s="76">
        <f>IF(V$7=0,1,MATCH($AW77,'Trail-3'!$CJ$1:$CJ$128,0))</f>
        <v>1</v>
      </c>
      <c r="Z77" s="143" t="str">
        <f ca="1">IF(W77=0,"",OFFSET('Trail-3'!$B$1,$Y77-1,0))</f>
        <v/>
      </c>
      <c r="AA77" s="140">
        <f ca="1">OFFSET('Trail-4'!$J$1,$AD77-1,0)</f>
        <v>0</v>
      </c>
      <c r="AB77" s="165">
        <f ca="1">OFFSET('Trail-4'!$K$1,$AD77-1,0)</f>
        <v>0</v>
      </c>
      <c r="AC77" s="142">
        <f t="shared" ca="1" si="40"/>
        <v>0</v>
      </c>
      <c r="AD77" s="76">
        <f>IF(AA$7=0,1,MATCH($AW77,'Trail-4'!$CJ$1:$CJ$128,0))</f>
        <v>1</v>
      </c>
      <c r="AE77" s="143" t="str">
        <f ca="1">IF(AB77=0,"",OFFSET('Trail-4'!$B$1,$AD77-1,0))</f>
        <v/>
      </c>
      <c r="AF77" s="140">
        <f ca="1">OFFSET('Trail-5'!$J$1,$AI77-1,0)</f>
        <v>0</v>
      </c>
      <c r="AG77" s="165">
        <f ca="1">OFFSET('Trail-5'!$K$1,$AD77-1,0)</f>
        <v>0</v>
      </c>
      <c r="AH77" s="142">
        <f t="shared" ca="1" si="41"/>
        <v>0</v>
      </c>
      <c r="AI77" s="76">
        <f>IF(AF$7=0,1,MATCH($AW77,'Trail-5'!$CJ$1:$CJ$128,0))</f>
        <v>1</v>
      </c>
      <c r="AJ77" s="143" t="str">
        <f ca="1">IF(AG77=0,"",OFFSET('Trail-5'!$B$1,$AI77-1,0))</f>
        <v/>
      </c>
      <c r="AK77" s="166">
        <f ca="1">OFFSET('TempO-1'!$K$1,$AN77-1,0)</f>
        <v>0</v>
      </c>
      <c r="AL77" s="144"/>
      <c r="AM77" s="142">
        <f t="shared" ca="1" si="42"/>
        <v>0</v>
      </c>
      <c r="AN77" s="76">
        <f>IF(AK$7=0,1,MATCH($AW77,'TempO-1'!$CB$1:$CB$128,0))</f>
        <v>77</v>
      </c>
      <c r="AO77" s="143" t="str">
        <f ca="1">IF(AK77=0,"",OFFSET('TempO-1'!$B$1,$AN77-1,0))</f>
        <v/>
      </c>
      <c r="AP77" s="166">
        <f ca="1">OFFSET('TempO-2'!$K$1,$AS77-1,0)</f>
        <v>0</v>
      </c>
      <c r="AQ77" s="144"/>
      <c r="AR77" s="142">
        <f t="shared" ca="1" si="43"/>
        <v>0</v>
      </c>
      <c r="AS77" s="76">
        <f>IF(AP$7=0,1,MATCH($AW77,'TempO-2'!$CB$1:$CB$128,0))</f>
        <v>1</v>
      </c>
      <c r="AT77" s="143" t="str">
        <f ca="1">IF(AP77=0,"",OFFSET('TempO-2'!$B$1,$AS77-1,0))</f>
        <v/>
      </c>
      <c r="AU77" s="22"/>
      <c r="AW77" s="39">
        <v>69</v>
      </c>
      <c r="AX77" s="16"/>
      <c r="AY77" s="51">
        <f t="shared" ca="1" si="2"/>
        <v>0</v>
      </c>
      <c r="AZ77" s="51">
        <f t="shared" ca="1" si="2"/>
        <v>0</v>
      </c>
      <c r="BA77" s="51">
        <f t="shared" ca="1" si="2"/>
        <v>0</v>
      </c>
      <c r="BC77" s="1">
        <f t="shared" ca="1" si="23"/>
        <v>0</v>
      </c>
      <c r="BD77" s="1">
        <f t="shared" ca="1" si="24"/>
        <v>0</v>
      </c>
      <c r="BE77" s="1">
        <f t="shared" ca="1" si="25"/>
        <v>0</v>
      </c>
      <c r="BF77" s="1">
        <f t="shared" ca="1" si="26"/>
        <v>0</v>
      </c>
      <c r="BG77" s="1">
        <f t="shared" ca="1" si="27"/>
        <v>0</v>
      </c>
      <c r="BH77" s="1">
        <f t="shared" ca="1" si="28"/>
        <v>0</v>
      </c>
      <c r="BI77" s="1">
        <f t="shared" ca="1" si="29"/>
        <v>0</v>
      </c>
      <c r="BL77" s="97">
        <f t="shared" ca="1" si="32"/>
        <v>0</v>
      </c>
      <c r="BM77" s="97">
        <f t="shared" ca="1" si="32"/>
        <v>0</v>
      </c>
      <c r="BN77" s="97">
        <f t="shared" ca="1" si="32"/>
        <v>0</v>
      </c>
      <c r="BO77" s="97">
        <f t="shared" ca="1" si="32"/>
        <v>0</v>
      </c>
      <c r="BP77" s="97">
        <f t="shared" ca="1" si="32"/>
        <v>0</v>
      </c>
      <c r="BQ77" s="97">
        <f t="shared" ca="1" si="32"/>
        <v>0</v>
      </c>
      <c r="BR77" s="97">
        <f t="shared" ca="1" si="32"/>
        <v>0</v>
      </c>
    </row>
    <row r="78" spans="2:70" x14ac:dyDescent="0.2">
      <c r="B78" s="126">
        <f t="shared" ca="1" si="33"/>
        <v>1</v>
      </c>
      <c r="C78" s="126" t="str">
        <f t="shared" ca="1" si="34"/>
        <v/>
      </c>
      <c r="D78" s="126" t="str">
        <f t="shared" ca="1" si="35"/>
        <v/>
      </c>
      <c r="E78" s="126" t="str">
        <f t="shared" ca="1" si="36"/>
        <v/>
      </c>
      <c r="F78" s="127" t="str">
        <f ca="1">OFFSET(prihlasky!$H$1,AW78,0)</f>
        <v/>
      </c>
      <c r="G78" s="127" t="str">
        <f ca="1">IF(OFFSET(prihlasky!$B$1,AW78,0)="","",(OFFSET(prihlasky!$B$1,AW78,0)))</f>
        <v/>
      </c>
      <c r="H78" s="127">
        <f ca="1">OFFSET(prihlasky!$I$1,AW78,0)</f>
        <v>0</v>
      </c>
      <c r="I78" s="127">
        <f ca="1">OFFSET(prihlasky!$A$1,AW78,0)</f>
        <v>0</v>
      </c>
      <c r="J78" s="126">
        <f t="shared" ca="1" si="22"/>
        <v>0</v>
      </c>
      <c r="K78" s="14"/>
      <c r="L78" s="140">
        <f ca="1">OFFSET('Trail-1'!$J$1,$O78-1,0)</f>
        <v>0</v>
      </c>
      <c r="M78" s="165">
        <f ca="1">OFFSET('Trail-1'!$K$1,$O78-1,0)</f>
        <v>0</v>
      </c>
      <c r="N78" s="142">
        <f t="shared" ca="1" si="37"/>
        <v>0</v>
      </c>
      <c r="O78" s="76">
        <f>IF(L$7=0,1,MATCH($AW78,'Trail-1'!$CJ$1:$CJ$128,0))</f>
        <v>78</v>
      </c>
      <c r="P78" s="143" t="str">
        <f ca="1">IF(M78=0,"",OFFSET('Trail-1'!$B$1,$O78-1,0))</f>
        <v/>
      </c>
      <c r="Q78" s="140">
        <f ca="1">OFFSET('Trail-2'!$J$1,$T78-1,0)</f>
        <v>0</v>
      </c>
      <c r="R78" s="165">
        <f ca="1">OFFSET('Trail-2'!$K$1,$T78-1,0)</f>
        <v>0</v>
      </c>
      <c r="S78" s="142">
        <f t="shared" ca="1" si="38"/>
        <v>0</v>
      </c>
      <c r="T78" s="76">
        <f>IF(Q$7=0,1,MATCH($AW78,'Trail-2'!$CJ$1:$CJ$128,0))</f>
        <v>1</v>
      </c>
      <c r="U78" s="143" t="str">
        <f ca="1">IF(R78=0,"",OFFSET('Trail-2'!$B$1,$T78-1,0))</f>
        <v/>
      </c>
      <c r="V78" s="140">
        <f ca="1">OFFSET('Trail-3'!$J$1,$Y78-1,0)</f>
        <v>0</v>
      </c>
      <c r="W78" s="165">
        <f ca="1">OFFSET('Trail-3'!$K$1,$Y78-1,0)</f>
        <v>0</v>
      </c>
      <c r="X78" s="142">
        <f t="shared" ca="1" si="39"/>
        <v>0</v>
      </c>
      <c r="Y78" s="76">
        <f>IF(V$7=0,1,MATCH($AW78,'Trail-3'!$CJ$1:$CJ$128,0))</f>
        <v>1</v>
      </c>
      <c r="Z78" s="143" t="str">
        <f ca="1">IF(W78=0,"",OFFSET('Trail-3'!$B$1,$Y78-1,0))</f>
        <v/>
      </c>
      <c r="AA78" s="140">
        <f ca="1">OFFSET('Trail-4'!$J$1,$AD78-1,0)</f>
        <v>0</v>
      </c>
      <c r="AB78" s="165">
        <f ca="1">OFFSET('Trail-4'!$K$1,$AD78-1,0)</f>
        <v>0</v>
      </c>
      <c r="AC78" s="142">
        <f t="shared" ca="1" si="40"/>
        <v>0</v>
      </c>
      <c r="AD78" s="76">
        <f>IF(AA$7=0,1,MATCH($AW78,'Trail-4'!$CJ$1:$CJ$128,0))</f>
        <v>1</v>
      </c>
      <c r="AE78" s="143" t="str">
        <f ca="1">IF(AB78=0,"",OFFSET('Trail-4'!$B$1,$AD78-1,0))</f>
        <v/>
      </c>
      <c r="AF78" s="140">
        <f ca="1">OFFSET('Trail-5'!$J$1,$AI78-1,0)</f>
        <v>0</v>
      </c>
      <c r="AG78" s="165">
        <f ca="1">OFFSET('Trail-5'!$K$1,$AD78-1,0)</f>
        <v>0</v>
      </c>
      <c r="AH78" s="142">
        <f t="shared" ca="1" si="41"/>
        <v>0</v>
      </c>
      <c r="AI78" s="76">
        <f>IF(AF$7=0,1,MATCH($AW78,'Trail-5'!$CJ$1:$CJ$128,0))</f>
        <v>1</v>
      </c>
      <c r="AJ78" s="143" t="str">
        <f ca="1">IF(AG78=0,"",OFFSET('Trail-5'!$B$1,$AI78-1,0))</f>
        <v/>
      </c>
      <c r="AK78" s="166">
        <f ca="1">OFFSET('TempO-1'!$K$1,$AN78-1,0)</f>
        <v>0</v>
      </c>
      <c r="AL78" s="144"/>
      <c r="AM78" s="142">
        <f t="shared" ca="1" si="42"/>
        <v>0</v>
      </c>
      <c r="AN78" s="76">
        <f>IF(AK$7=0,1,MATCH($AW78,'TempO-1'!$CB$1:$CB$128,0))</f>
        <v>78</v>
      </c>
      <c r="AO78" s="143" t="str">
        <f ca="1">IF(AK78=0,"",OFFSET('TempO-1'!$B$1,$AN78-1,0))</f>
        <v/>
      </c>
      <c r="AP78" s="166">
        <f ca="1">OFFSET('TempO-2'!$K$1,$AS78-1,0)</f>
        <v>0</v>
      </c>
      <c r="AQ78" s="144"/>
      <c r="AR78" s="142">
        <f t="shared" ca="1" si="43"/>
        <v>0</v>
      </c>
      <c r="AS78" s="76">
        <f>IF(AP$7=0,1,MATCH($AW78,'TempO-2'!$CB$1:$CB$128,0))</f>
        <v>1</v>
      </c>
      <c r="AT78" s="143" t="str">
        <f ca="1">IF(AP78=0,"",OFFSET('TempO-2'!$B$1,$AS78-1,0))</f>
        <v/>
      </c>
      <c r="AU78" s="22"/>
      <c r="AW78" s="39">
        <v>70</v>
      </c>
      <c r="AX78" s="16"/>
      <c r="AY78" s="51">
        <f t="shared" ca="1" si="2"/>
        <v>0</v>
      </c>
      <c r="AZ78" s="51">
        <f t="shared" ca="1" si="2"/>
        <v>0</v>
      </c>
      <c r="BA78" s="51">
        <f t="shared" ca="1" si="2"/>
        <v>0</v>
      </c>
      <c r="BC78" s="1">
        <f t="shared" ca="1" si="23"/>
        <v>0</v>
      </c>
      <c r="BD78" s="1">
        <f t="shared" ca="1" si="24"/>
        <v>0</v>
      </c>
      <c r="BE78" s="1">
        <f t="shared" ca="1" si="25"/>
        <v>0</v>
      </c>
      <c r="BF78" s="1">
        <f t="shared" ca="1" si="26"/>
        <v>0</v>
      </c>
      <c r="BG78" s="1">
        <f t="shared" ca="1" si="27"/>
        <v>0</v>
      </c>
      <c r="BH78" s="1">
        <f t="shared" ca="1" si="28"/>
        <v>0</v>
      </c>
      <c r="BI78" s="1">
        <f t="shared" ca="1" si="29"/>
        <v>0</v>
      </c>
      <c r="BL78" s="97">
        <f t="shared" ca="1" si="32"/>
        <v>0</v>
      </c>
      <c r="BM78" s="97">
        <f t="shared" ca="1" si="32"/>
        <v>0</v>
      </c>
      <c r="BN78" s="97">
        <f t="shared" ca="1" si="32"/>
        <v>0</v>
      </c>
      <c r="BO78" s="97">
        <f t="shared" ca="1" si="32"/>
        <v>0</v>
      </c>
      <c r="BP78" s="97">
        <f t="shared" ca="1" si="32"/>
        <v>0</v>
      </c>
      <c r="BQ78" s="97">
        <f t="shared" ca="1" si="32"/>
        <v>0</v>
      </c>
      <c r="BR78" s="97">
        <f t="shared" ca="1" si="32"/>
        <v>0</v>
      </c>
    </row>
    <row r="79" spans="2:70" x14ac:dyDescent="0.2">
      <c r="B79" s="126">
        <f t="shared" ca="1" si="33"/>
        <v>1</v>
      </c>
      <c r="C79" s="126" t="str">
        <f t="shared" ca="1" si="34"/>
        <v/>
      </c>
      <c r="D79" s="126" t="str">
        <f t="shared" ca="1" si="35"/>
        <v/>
      </c>
      <c r="E79" s="126" t="str">
        <f t="shared" ca="1" si="36"/>
        <v/>
      </c>
      <c r="F79" s="127" t="str">
        <f ca="1">OFFSET(prihlasky!$H$1,AW79,0)</f>
        <v/>
      </c>
      <c r="G79" s="127" t="str">
        <f ca="1">IF(OFFSET(prihlasky!$B$1,AW79,0)="","",(OFFSET(prihlasky!$B$1,AW79,0)))</f>
        <v/>
      </c>
      <c r="H79" s="127">
        <f ca="1">OFFSET(prihlasky!$I$1,AW79,0)</f>
        <v>0</v>
      </c>
      <c r="I79" s="127">
        <f ca="1">OFFSET(prihlasky!$A$1,AW79,0)</f>
        <v>0</v>
      </c>
      <c r="J79" s="126">
        <f t="shared" ca="1" si="22"/>
        <v>0</v>
      </c>
      <c r="K79" s="14"/>
      <c r="L79" s="140">
        <f ca="1">OFFSET('Trail-1'!$J$1,$O79-1,0)</f>
        <v>0</v>
      </c>
      <c r="M79" s="165">
        <f ca="1">OFFSET('Trail-1'!$K$1,$O79-1,0)</f>
        <v>0</v>
      </c>
      <c r="N79" s="142">
        <f t="shared" ca="1" si="37"/>
        <v>0</v>
      </c>
      <c r="O79" s="76">
        <f>IF(L$7=0,1,MATCH($AW79,'Trail-1'!$CJ$1:$CJ$128,0))</f>
        <v>79</v>
      </c>
      <c r="P79" s="143" t="str">
        <f ca="1">IF(M79=0,"",OFFSET('Trail-1'!$B$1,$O79-1,0))</f>
        <v/>
      </c>
      <c r="Q79" s="140">
        <f ca="1">OFFSET('Trail-2'!$J$1,$T79-1,0)</f>
        <v>0</v>
      </c>
      <c r="R79" s="165">
        <f ca="1">OFFSET('Trail-2'!$K$1,$T79-1,0)</f>
        <v>0</v>
      </c>
      <c r="S79" s="142">
        <f t="shared" ca="1" si="38"/>
        <v>0</v>
      </c>
      <c r="T79" s="76">
        <f>IF(Q$7=0,1,MATCH($AW79,'Trail-2'!$CJ$1:$CJ$128,0))</f>
        <v>1</v>
      </c>
      <c r="U79" s="143" t="str">
        <f ca="1">IF(R79=0,"",OFFSET('Trail-2'!$B$1,$T79-1,0))</f>
        <v/>
      </c>
      <c r="V79" s="140">
        <f ca="1">OFFSET('Trail-3'!$J$1,$Y79-1,0)</f>
        <v>0</v>
      </c>
      <c r="W79" s="165">
        <f ca="1">OFFSET('Trail-3'!$K$1,$Y79-1,0)</f>
        <v>0</v>
      </c>
      <c r="X79" s="142">
        <f t="shared" ca="1" si="39"/>
        <v>0</v>
      </c>
      <c r="Y79" s="76">
        <f>IF(V$7=0,1,MATCH($AW79,'Trail-3'!$CJ$1:$CJ$128,0))</f>
        <v>1</v>
      </c>
      <c r="Z79" s="143" t="str">
        <f ca="1">IF(W79=0,"",OFFSET('Trail-3'!$B$1,$Y79-1,0))</f>
        <v/>
      </c>
      <c r="AA79" s="140">
        <f ca="1">OFFSET('Trail-4'!$J$1,$AD79-1,0)</f>
        <v>0</v>
      </c>
      <c r="AB79" s="165">
        <f ca="1">OFFSET('Trail-4'!$K$1,$AD79-1,0)</f>
        <v>0</v>
      </c>
      <c r="AC79" s="142">
        <f t="shared" ca="1" si="40"/>
        <v>0</v>
      </c>
      <c r="AD79" s="76">
        <f>IF(AA$7=0,1,MATCH($AW79,'Trail-4'!$CJ$1:$CJ$128,0))</f>
        <v>1</v>
      </c>
      <c r="AE79" s="143" t="str">
        <f ca="1">IF(AB79=0,"",OFFSET('Trail-4'!$B$1,$AD79-1,0))</f>
        <v/>
      </c>
      <c r="AF79" s="140">
        <f ca="1">OFFSET('Trail-5'!$J$1,$AI79-1,0)</f>
        <v>0</v>
      </c>
      <c r="AG79" s="165">
        <f ca="1">OFFSET('Trail-5'!$K$1,$AD79-1,0)</f>
        <v>0</v>
      </c>
      <c r="AH79" s="142">
        <f t="shared" ca="1" si="41"/>
        <v>0</v>
      </c>
      <c r="AI79" s="76">
        <f>IF(AF$7=0,1,MATCH($AW79,'Trail-5'!$CJ$1:$CJ$128,0))</f>
        <v>1</v>
      </c>
      <c r="AJ79" s="143" t="str">
        <f ca="1">IF(AG79=0,"",OFFSET('Trail-5'!$B$1,$AI79-1,0))</f>
        <v/>
      </c>
      <c r="AK79" s="166">
        <f ca="1">OFFSET('TempO-1'!$K$1,$AN79-1,0)</f>
        <v>0</v>
      </c>
      <c r="AL79" s="144"/>
      <c r="AM79" s="142">
        <f t="shared" ca="1" si="42"/>
        <v>0</v>
      </c>
      <c r="AN79" s="76">
        <f>IF(AK$7=0,1,MATCH($AW79,'TempO-1'!$CB$1:$CB$128,0))</f>
        <v>79</v>
      </c>
      <c r="AO79" s="143" t="str">
        <f ca="1">IF(AK79=0,"",OFFSET('TempO-1'!$B$1,$AN79-1,0))</f>
        <v/>
      </c>
      <c r="AP79" s="166">
        <f ca="1">OFFSET('TempO-2'!$K$1,$AS79-1,0)</f>
        <v>0</v>
      </c>
      <c r="AQ79" s="144"/>
      <c r="AR79" s="142">
        <f t="shared" ca="1" si="43"/>
        <v>0</v>
      </c>
      <c r="AS79" s="76">
        <f>IF(AP$7=0,1,MATCH($AW79,'TempO-2'!$CB$1:$CB$128,0))</f>
        <v>1</v>
      </c>
      <c r="AT79" s="143" t="str">
        <f ca="1">IF(AP79=0,"",OFFSET('TempO-2'!$B$1,$AS79-1,0))</f>
        <v/>
      </c>
      <c r="AU79" s="22"/>
      <c r="AW79" s="39">
        <v>71</v>
      </c>
      <c r="AX79" s="16"/>
      <c r="AY79" s="51">
        <f t="shared" ca="1" si="2"/>
        <v>0</v>
      </c>
      <c r="AZ79" s="51">
        <f t="shared" ca="1" si="2"/>
        <v>0</v>
      </c>
      <c r="BA79" s="51">
        <f t="shared" ca="1" si="2"/>
        <v>0</v>
      </c>
      <c r="BC79" s="1">
        <f t="shared" ca="1" si="23"/>
        <v>0</v>
      </c>
      <c r="BD79" s="1">
        <f t="shared" ca="1" si="24"/>
        <v>0</v>
      </c>
      <c r="BE79" s="1">
        <f t="shared" ca="1" si="25"/>
        <v>0</v>
      </c>
      <c r="BF79" s="1">
        <f t="shared" ca="1" si="26"/>
        <v>0</v>
      </c>
      <c r="BG79" s="1">
        <f t="shared" ca="1" si="27"/>
        <v>0</v>
      </c>
      <c r="BH79" s="1">
        <f t="shared" ca="1" si="28"/>
        <v>0</v>
      </c>
      <c r="BI79" s="1">
        <f t="shared" ca="1" si="29"/>
        <v>0</v>
      </c>
      <c r="BL79" s="97">
        <f t="shared" ca="1" si="32"/>
        <v>0</v>
      </c>
      <c r="BM79" s="97">
        <f t="shared" ca="1" si="32"/>
        <v>0</v>
      </c>
      <c r="BN79" s="97">
        <f t="shared" ca="1" si="32"/>
        <v>0</v>
      </c>
      <c r="BO79" s="97">
        <f t="shared" ca="1" si="32"/>
        <v>0</v>
      </c>
      <c r="BP79" s="97">
        <f t="shared" ca="1" si="32"/>
        <v>0</v>
      </c>
      <c r="BQ79" s="97">
        <f t="shared" ca="1" si="32"/>
        <v>0</v>
      </c>
      <c r="BR79" s="97">
        <f t="shared" ca="1" si="32"/>
        <v>0</v>
      </c>
    </row>
    <row r="80" spans="2:70" x14ac:dyDescent="0.2">
      <c r="B80" s="126">
        <f t="shared" ca="1" si="33"/>
        <v>1</v>
      </c>
      <c r="C80" s="126" t="str">
        <f t="shared" ca="1" si="34"/>
        <v/>
      </c>
      <c r="D80" s="126" t="str">
        <f t="shared" ca="1" si="35"/>
        <v/>
      </c>
      <c r="E80" s="126" t="str">
        <f t="shared" ca="1" si="36"/>
        <v/>
      </c>
      <c r="F80" s="127" t="str">
        <f ca="1">OFFSET(prihlasky!$H$1,AW80,0)</f>
        <v/>
      </c>
      <c r="G80" s="127" t="str">
        <f ca="1">IF(OFFSET(prihlasky!$B$1,AW80,0)="","",(OFFSET(prihlasky!$B$1,AW80,0)))</f>
        <v/>
      </c>
      <c r="H80" s="127">
        <f ca="1">OFFSET(prihlasky!$I$1,AW80,0)</f>
        <v>0</v>
      </c>
      <c r="I80" s="127">
        <f ca="1">OFFSET(prihlasky!$A$1,AW80,0)</f>
        <v>0</v>
      </c>
      <c r="J80" s="126">
        <f t="shared" ca="1" si="22"/>
        <v>0</v>
      </c>
      <c r="K80" s="14"/>
      <c r="L80" s="140">
        <f ca="1">OFFSET('Trail-1'!$J$1,$O80-1,0)</f>
        <v>0</v>
      </c>
      <c r="M80" s="165">
        <f ca="1">OFFSET('Trail-1'!$K$1,$O80-1,0)</f>
        <v>0</v>
      </c>
      <c r="N80" s="142">
        <f t="shared" ca="1" si="37"/>
        <v>0</v>
      </c>
      <c r="O80" s="76">
        <f>IF(L$7=0,1,MATCH($AW80,'Trail-1'!$CJ$1:$CJ$128,0))</f>
        <v>80</v>
      </c>
      <c r="P80" s="143" t="str">
        <f ca="1">IF(M80=0,"",OFFSET('Trail-1'!$B$1,$O80-1,0))</f>
        <v/>
      </c>
      <c r="Q80" s="140">
        <f ca="1">OFFSET('Trail-2'!$J$1,$T80-1,0)</f>
        <v>0</v>
      </c>
      <c r="R80" s="165">
        <f ca="1">OFFSET('Trail-2'!$K$1,$T80-1,0)</f>
        <v>0</v>
      </c>
      <c r="S80" s="142">
        <f t="shared" ca="1" si="38"/>
        <v>0</v>
      </c>
      <c r="T80" s="76">
        <f>IF(Q$7=0,1,MATCH($AW80,'Trail-2'!$CJ$1:$CJ$128,0))</f>
        <v>1</v>
      </c>
      <c r="U80" s="143" t="str">
        <f ca="1">IF(R80=0,"",OFFSET('Trail-2'!$B$1,$T80-1,0))</f>
        <v/>
      </c>
      <c r="V80" s="140">
        <f ca="1">OFFSET('Trail-3'!$J$1,$Y80-1,0)</f>
        <v>0</v>
      </c>
      <c r="W80" s="165">
        <f ca="1">OFFSET('Trail-3'!$K$1,$Y80-1,0)</f>
        <v>0</v>
      </c>
      <c r="X80" s="142">
        <f t="shared" ca="1" si="39"/>
        <v>0</v>
      </c>
      <c r="Y80" s="76">
        <f>IF(V$7=0,1,MATCH($AW80,'Trail-3'!$CJ$1:$CJ$128,0))</f>
        <v>1</v>
      </c>
      <c r="Z80" s="143" t="str">
        <f ca="1">IF(W80=0,"",OFFSET('Trail-3'!$B$1,$Y80-1,0))</f>
        <v/>
      </c>
      <c r="AA80" s="140">
        <f ca="1">OFFSET('Trail-4'!$J$1,$AD80-1,0)</f>
        <v>0</v>
      </c>
      <c r="AB80" s="165">
        <f ca="1">OFFSET('Trail-4'!$K$1,$AD80-1,0)</f>
        <v>0</v>
      </c>
      <c r="AC80" s="142">
        <f t="shared" ca="1" si="40"/>
        <v>0</v>
      </c>
      <c r="AD80" s="76">
        <f>IF(AA$7=0,1,MATCH($AW80,'Trail-4'!$CJ$1:$CJ$128,0))</f>
        <v>1</v>
      </c>
      <c r="AE80" s="143" t="str">
        <f ca="1">IF(AB80=0,"",OFFSET('Trail-4'!$B$1,$AD80-1,0))</f>
        <v/>
      </c>
      <c r="AF80" s="140">
        <f ca="1">OFFSET('Trail-5'!$J$1,$AI80-1,0)</f>
        <v>0</v>
      </c>
      <c r="AG80" s="165">
        <f ca="1">OFFSET('Trail-5'!$K$1,$AD80-1,0)</f>
        <v>0</v>
      </c>
      <c r="AH80" s="142">
        <f t="shared" ca="1" si="41"/>
        <v>0</v>
      </c>
      <c r="AI80" s="76">
        <f>IF(AF$7=0,1,MATCH($AW80,'Trail-5'!$CJ$1:$CJ$128,0))</f>
        <v>1</v>
      </c>
      <c r="AJ80" s="143" t="str">
        <f ca="1">IF(AG80=0,"",OFFSET('Trail-5'!$B$1,$AI80-1,0))</f>
        <v/>
      </c>
      <c r="AK80" s="166">
        <f ca="1">OFFSET('TempO-1'!$K$1,$AN80-1,0)</f>
        <v>0</v>
      </c>
      <c r="AL80" s="144"/>
      <c r="AM80" s="142">
        <f t="shared" ca="1" si="42"/>
        <v>0</v>
      </c>
      <c r="AN80" s="76">
        <f>IF(AK$7=0,1,MATCH($AW80,'TempO-1'!$CB$1:$CB$128,0))</f>
        <v>80</v>
      </c>
      <c r="AO80" s="143" t="str">
        <f ca="1">IF(AK80=0,"",OFFSET('TempO-1'!$B$1,$AN80-1,0))</f>
        <v/>
      </c>
      <c r="AP80" s="166">
        <f ca="1">OFFSET('TempO-2'!$K$1,$AS80-1,0)</f>
        <v>0</v>
      </c>
      <c r="AQ80" s="144"/>
      <c r="AR80" s="142">
        <f t="shared" ca="1" si="43"/>
        <v>0</v>
      </c>
      <c r="AS80" s="76">
        <f>IF(AP$7=0,1,MATCH($AW80,'TempO-2'!$CB$1:$CB$128,0))</f>
        <v>1</v>
      </c>
      <c r="AT80" s="143" t="str">
        <f ca="1">IF(AP80=0,"",OFFSET('TempO-2'!$B$1,$AS80-1,0))</f>
        <v/>
      </c>
      <c r="AU80" s="22"/>
      <c r="AW80" s="39">
        <v>72</v>
      </c>
      <c r="AX80" s="16"/>
      <c r="AY80" s="51">
        <f t="shared" ca="1" si="2"/>
        <v>0</v>
      </c>
      <c r="AZ80" s="51">
        <f t="shared" ca="1" si="2"/>
        <v>0</v>
      </c>
      <c r="BA80" s="51">
        <f t="shared" ca="1" si="2"/>
        <v>0</v>
      </c>
      <c r="BC80" s="1">
        <f t="shared" ca="1" si="23"/>
        <v>0</v>
      </c>
      <c r="BD80" s="1">
        <f t="shared" ca="1" si="24"/>
        <v>0</v>
      </c>
      <c r="BE80" s="1">
        <f t="shared" ca="1" si="25"/>
        <v>0</v>
      </c>
      <c r="BF80" s="1">
        <f t="shared" ca="1" si="26"/>
        <v>0</v>
      </c>
      <c r="BG80" s="1">
        <f t="shared" ca="1" si="27"/>
        <v>0</v>
      </c>
      <c r="BH80" s="1">
        <f t="shared" ca="1" si="28"/>
        <v>0</v>
      </c>
      <c r="BI80" s="1">
        <f t="shared" ca="1" si="29"/>
        <v>0</v>
      </c>
      <c r="BL80" s="97">
        <f t="shared" ca="1" si="32"/>
        <v>0</v>
      </c>
      <c r="BM80" s="97">
        <f t="shared" ca="1" si="32"/>
        <v>0</v>
      </c>
      <c r="BN80" s="97">
        <f t="shared" ca="1" si="32"/>
        <v>0</v>
      </c>
      <c r="BO80" s="97">
        <f t="shared" ca="1" si="32"/>
        <v>0</v>
      </c>
      <c r="BP80" s="97">
        <f t="shared" ca="1" si="32"/>
        <v>0</v>
      </c>
      <c r="BQ80" s="97">
        <f t="shared" ca="1" si="32"/>
        <v>0</v>
      </c>
      <c r="BR80" s="97">
        <f t="shared" ca="1" si="32"/>
        <v>0</v>
      </c>
    </row>
    <row r="81" spans="2:70" x14ac:dyDescent="0.2">
      <c r="B81" s="126">
        <f t="shared" ca="1" si="33"/>
        <v>1</v>
      </c>
      <c r="C81" s="126" t="str">
        <f t="shared" ca="1" si="34"/>
        <v/>
      </c>
      <c r="D81" s="126" t="str">
        <f t="shared" ca="1" si="35"/>
        <v/>
      </c>
      <c r="E81" s="126" t="str">
        <f t="shared" ca="1" si="36"/>
        <v/>
      </c>
      <c r="F81" s="127" t="str">
        <f ca="1">OFFSET(prihlasky!$H$1,AW81,0)</f>
        <v/>
      </c>
      <c r="G81" s="127" t="str">
        <f ca="1">IF(OFFSET(prihlasky!$B$1,AW81,0)="","",(OFFSET(prihlasky!$B$1,AW81,0)))</f>
        <v/>
      </c>
      <c r="H81" s="127">
        <f ca="1">OFFSET(prihlasky!$I$1,AW81,0)</f>
        <v>0</v>
      </c>
      <c r="I81" s="127">
        <f ca="1">OFFSET(prihlasky!$A$1,AW81,0)</f>
        <v>0</v>
      </c>
      <c r="J81" s="126">
        <f t="shared" ca="1" si="22"/>
        <v>0</v>
      </c>
      <c r="K81" s="14"/>
      <c r="L81" s="140">
        <f ca="1">OFFSET('Trail-1'!$J$1,$O81-1,0)</f>
        <v>0</v>
      </c>
      <c r="M81" s="165">
        <f ca="1">OFFSET('Trail-1'!$K$1,$O81-1,0)</f>
        <v>0</v>
      </c>
      <c r="N81" s="142">
        <f t="shared" ca="1" si="37"/>
        <v>0</v>
      </c>
      <c r="O81" s="76">
        <f>IF(L$7=0,1,MATCH($AW81,'Trail-1'!$CJ$1:$CJ$128,0))</f>
        <v>81</v>
      </c>
      <c r="P81" s="143" t="str">
        <f ca="1">IF(M81=0,"",OFFSET('Trail-1'!$B$1,$O81-1,0))</f>
        <v/>
      </c>
      <c r="Q81" s="140">
        <f ca="1">OFFSET('Trail-2'!$J$1,$T81-1,0)</f>
        <v>0</v>
      </c>
      <c r="R81" s="165">
        <f ca="1">OFFSET('Trail-2'!$K$1,$T81-1,0)</f>
        <v>0</v>
      </c>
      <c r="S81" s="142">
        <f t="shared" ca="1" si="38"/>
        <v>0</v>
      </c>
      <c r="T81" s="76">
        <f>IF(Q$7=0,1,MATCH($AW81,'Trail-2'!$CJ$1:$CJ$128,0))</f>
        <v>1</v>
      </c>
      <c r="U81" s="143" t="str">
        <f ca="1">IF(R81=0,"",OFFSET('Trail-2'!$B$1,$T81-1,0))</f>
        <v/>
      </c>
      <c r="V81" s="140">
        <f ca="1">OFFSET('Trail-3'!$J$1,$Y81-1,0)</f>
        <v>0</v>
      </c>
      <c r="W81" s="165">
        <f ca="1">OFFSET('Trail-3'!$K$1,$Y81-1,0)</f>
        <v>0</v>
      </c>
      <c r="X81" s="142">
        <f t="shared" ca="1" si="39"/>
        <v>0</v>
      </c>
      <c r="Y81" s="76">
        <f>IF(V$7=0,1,MATCH($AW81,'Trail-3'!$CJ$1:$CJ$128,0))</f>
        <v>1</v>
      </c>
      <c r="Z81" s="143" t="str">
        <f ca="1">IF(W81=0,"",OFFSET('Trail-3'!$B$1,$Y81-1,0))</f>
        <v/>
      </c>
      <c r="AA81" s="140">
        <f ca="1">OFFSET('Trail-4'!$J$1,$AD81-1,0)</f>
        <v>0</v>
      </c>
      <c r="AB81" s="165">
        <f ca="1">OFFSET('Trail-4'!$K$1,$AD81-1,0)</f>
        <v>0</v>
      </c>
      <c r="AC81" s="142">
        <f t="shared" ca="1" si="40"/>
        <v>0</v>
      </c>
      <c r="AD81" s="76">
        <f>IF(AA$7=0,1,MATCH($AW81,'Trail-4'!$CJ$1:$CJ$128,0))</f>
        <v>1</v>
      </c>
      <c r="AE81" s="143" t="str">
        <f ca="1">IF(AB81=0,"",OFFSET('Trail-4'!$B$1,$AD81-1,0))</f>
        <v/>
      </c>
      <c r="AF81" s="140">
        <f ca="1">OFFSET('Trail-5'!$J$1,$AI81-1,0)</f>
        <v>0</v>
      </c>
      <c r="AG81" s="165">
        <f ca="1">OFFSET('Trail-5'!$K$1,$AD81-1,0)</f>
        <v>0</v>
      </c>
      <c r="AH81" s="142">
        <f t="shared" ca="1" si="41"/>
        <v>0</v>
      </c>
      <c r="AI81" s="76">
        <f>IF(AF$7=0,1,MATCH($AW81,'Trail-5'!$CJ$1:$CJ$128,0))</f>
        <v>1</v>
      </c>
      <c r="AJ81" s="143" t="str">
        <f ca="1">IF(AG81=0,"",OFFSET('Trail-5'!$B$1,$AI81-1,0))</f>
        <v/>
      </c>
      <c r="AK81" s="166">
        <f ca="1">OFFSET('TempO-1'!$K$1,$AN81-1,0)</f>
        <v>0</v>
      </c>
      <c r="AL81" s="144"/>
      <c r="AM81" s="142">
        <f t="shared" ca="1" si="42"/>
        <v>0</v>
      </c>
      <c r="AN81" s="76">
        <f>IF(AK$7=0,1,MATCH($AW81,'TempO-1'!$CB$1:$CB$128,0))</f>
        <v>81</v>
      </c>
      <c r="AO81" s="143" t="str">
        <f ca="1">IF(AK81=0,"",OFFSET('TempO-1'!$B$1,$AN81-1,0))</f>
        <v/>
      </c>
      <c r="AP81" s="166">
        <f ca="1">OFFSET('TempO-2'!$K$1,$AS81-1,0)</f>
        <v>0</v>
      </c>
      <c r="AQ81" s="144"/>
      <c r="AR81" s="142">
        <f t="shared" ca="1" si="43"/>
        <v>0</v>
      </c>
      <c r="AS81" s="76">
        <f>IF(AP$7=0,1,MATCH($AW81,'TempO-2'!$CB$1:$CB$128,0))</f>
        <v>1</v>
      </c>
      <c r="AT81" s="143" t="str">
        <f ca="1">IF(AP81=0,"",OFFSET('TempO-2'!$B$1,$AS81-1,0))</f>
        <v/>
      </c>
      <c r="AU81" s="22"/>
      <c r="AW81" s="39">
        <v>73</v>
      </c>
      <c r="AX81" s="16"/>
      <c r="AY81" s="51">
        <f t="shared" ca="1" si="2"/>
        <v>0</v>
      </c>
      <c r="AZ81" s="51">
        <f t="shared" ca="1" si="2"/>
        <v>0</v>
      </c>
      <c r="BA81" s="51">
        <f t="shared" ca="1" si="2"/>
        <v>0</v>
      </c>
      <c r="BC81" s="1">
        <f t="shared" ca="1" si="23"/>
        <v>0</v>
      </c>
      <c r="BD81" s="1">
        <f t="shared" ca="1" si="24"/>
        <v>0</v>
      </c>
      <c r="BE81" s="1">
        <f t="shared" ca="1" si="25"/>
        <v>0</v>
      </c>
      <c r="BF81" s="1">
        <f t="shared" ca="1" si="26"/>
        <v>0</v>
      </c>
      <c r="BG81" s="1">
        <f t="shared" ca="1" si="27"/>
        <v>0</v>
      </c>
      <c r="BH81" s="1">
        <f t="shared" ca="1" si="28"/>
        <v>0</v>
      </c>
      <c r="BI81" s="1">
        <f t="shared" ca="1" si="29"/>
        <v>0</v>
      </c>
      <c r="BL81" s="97">
        <f t="shared" ca="1" si="32"/>
        <v>0</v>
      </c>
      <c r="BM81" s="97">
        <f t="shared" ca="1" si="32"/>
        <v>0</v>
      </c>
      <c r="BN81" s="97">
        <f t="shared" ca="1" si="32"/>
        <v>0</v>
      </c>
      <c r="BO81" s="97">
        <f t="shared" ca="1" si="32"/>
        <v>0</v>
      </c>
      <c r="BP81" s="97">
        <f t="shared" ca="1" si="32"/>
        <v>0</v>
      </c>
      <c r="BQ81" s="97">
        <f t="shared" ca="1" si="32"/>
        <v>0</v>
      </c>
      <c r="BR81" s="97">
        <f t="shared" ca="1" si="32"/>
        <v>0</v>
      </c>
    </row>
    <row r="82" spans="2:70" x14ac:dyDescent="0.2">
      <c r="B82" s="126">
        <f t="shared" ca="1" si="33"/>
        <v>1</v>
      </c>
      <c r="C82" s="126" t="str">
        <f t="shared" ca="1" si="34"/>
        <v/>
      </c>
      <c r="D82" s="126" t="str">
        <f t="shared" ca="1" si="35"/>
        <v/>
      </c>
      <c r="E82" s="126" t="str">
        <f t="shared" ca="1" si="36"/>
        <v/>
      </c>
      <c r="F82" s="127" t="str">
        <f ca="1">OFFSET(prihlasky!$H$1,AW82,0)</f>
        <v/>
      </c>
      <c r="G82" s="127" t="str">
        <f ca="1">IF(OFFSET(prihlasky!$B$1,AW82,0)="","",(OFFSET(prihlasky!$B$1,AW82,0)))</f>
        <v/>
      </c>
      <c r="H82" s="127">
        <f ca="1">OFFSET(prihlasky!$I$1,AW82,0)</f>
        <v>0</v>
      </c>
      <c r="I82" s="127">
        <f ca="1">OFFSET(prihlasky!$A$1,AW82,0)</f>
        <v>0</v>
      </c>
      <c r="J82" s="126">
        <f t="shared" ca="1" si="22"/>
        <v>0</v>
      </c>
      <c r="K82" s="14"/>
      <c r="L82" s="140">
        <f ca="1">OFFSET('Trail-1'!$J$1,$O82-1,0)</f>
        <v>0</v>
      </c>
      <c r="M82" s="165">
        <f ca="1">OFFSET('Trail-1'!$K$1,$O82-1,0)</f>
        <v>0</v>
      </c>
      <c r="N82" s="142">
        <f t="shared" ca="1" si="37"/>
        <v>0</v>
      </c>
      <c r="O82" s="76">
        <f>IF(L$7=0,1,MATCH($AW82,'Trail-1'!$CJ$1:$CJ$128,0))</f>
        <v>82</v>
      </c>
      <c r="P82" s="143" t="str">
        <f ca="1">IF(M82=0,"",OFFSET('Trail-1'!$B$1,$O82-1,0))</f>
        <v/>
      </c>
      <c r="Q82" s="140">
        <f ca="1">OFFSET('Trail-2'!$J$1,$T82-1,0)</f>
        <v>0</v>
      </c>
      <c r="R82" s="165">
        <f ca="1">OFFSET('Trail-2'!$K$1,$T82-1,0)</f>
        <v>0</v>
      </c>
      <c r="S82" s="142">
        <f t="shared" ca="1" si="38"/>
        <v>0</v>
      </c>
      <c r="T82" s="76">
        <f>IF(Q$7=0,1,MATCH($AW82,'Trail-2'!$CJ$1:$CJ$128,0))</f>
        <v>1</v>
      </c>
      <c r="U82" s="143" t="str">
        <f ca="1">IF(R82=0,"",OFFSET('Trail-2'!$B$1,$T82-1,0))</f>
        <v/>
      </c>
      <c r="V82" s="140">
        <f ca="1">OFFSET('Trail-3'!$J$1,$Y82-1,0)</f>
        <v>0</v>
      </c>
      <c r="W82" s="165">
        <f ca="1">OFFSET('Trail-3'!$K$1,$Y82-1,0)</f>
        <v>0</v>
      </c>
      <c r="X82" s="142">
        <f t="shared" ca="1" si="39"/>
        <v>0</v>
      </c>
      <c r="Y82" s="76">
        <f>IF(V$7=0,1,MATCH($AW82,'Trail-3'!$CJ$1:$CJ$128,0))</f>
        <v>1</v>
      </c>
      <c r="Z82" s="143" t="str">
        <f ca="1">IF(W82=0,"",OFFSET('Trail-3'!$B$1,$Y82-1,0))</f>
        <v/>
      </c>
      <c r="AA82" s="140">
        <f ca="1">OFFSET('Trail-4'!$J$1,$AD82-1,0)</f>
        <v>0</v>
      </c>
      <c r="AB82" s="165">
        <f ca="1">OFFSET('Trail-4'!$K$1,$AD82-1,0)</f>
        <v>0</v>
      </c>
      <c r="AC82" s="142">
        <f t="shared" ca="1" si="40"/>
        <v>0</v>
      </c>
      <c r="AD82" s="76">
        <f>IF(AA$7=0,1,MATCH($AW82,'Trail-4'!$CJ$1:$CJ$128,0))</f>
        <v>1</v>
      </c>
      <c r="AE82" s="143" t="str">
        <f ca="1">IF(AB82=0,"",OFFSET('Trail-4'!$B$1,$AD82-1,0))</f>
        <v/>
      </c>
      <c r="AF82" s="140">
        <f ca="1">OFFSET('Trail-5'!$J$1,$AI82-1,0)</f>
        <v>0</v>
      </c>
      <c r="AG82" s="165">
        <f ca="1">OFFSET('Trail-5'!$K$1,$AD82-1,0)</f>
        <v>0</v>
      </c>
      <c r="AH82" s="142">
        <f t="shared" ca="1" si="41"/>
        <v>0</v>
      </c>
      <c r="AI82" s="76">
        <f>IF(AF$7=0,1,MATCH($AW82,'Trail-5'!$CJ$1:$CJ$128,0))</f>
        <v>1</v>
      </c>
      <c r="AJ82" s="143" t="str">
        <f ca="1">IF(AG82=0,"",OFFSET('Trail-5'!$B$1,$AI82-1,0))</f>
        <v/>
      </c>
      <c r="AK82" s="166">
        <f ca="1">OFFSET('TempO-1'!$K$1,$AN82-1,0)</f>
        <v>0</v>
      </c>
      <c r="AL82" s="144"/>
      <c r="AM82" s="142">
        <f t="shared" ca="1" si="42"/>
        <v>0</v>
      </c>
      <c r="AN82" s="76">
        <f>IF(AK$7=0,1,MATCH($AW82,'TempO-1'!$CB$1:$CB$128,0))</f>
        <v>82</v>
      </c>
      <c r="AO82" s="143" t="str">
        <f ca="1">IF(AK82=0,"",OFFSET('TempO-1'!$B$1,$AN82-1,0))</f>
        <v/>
      </c>
      <c r="AP82" s="166">
        <f ca="1">OFFSET('TempO-2'!$K$1,$AS82-1,0)</f>
        <v>0</v>
      </c>
      <c r="AQ82" s="144"/>
      <c r="AR82" s="142">
        <f t="shared" ca="1" si="43"/>
        <v>0</v>
      </c>
      <c r="AS82" s="76">
        <f>IF(AP$7=0,1,MATCH($AW82,'TempO-2'!$CB$1:$CB$128,0))</f>
        <v>1</v>
      </c>
      <c r="AT82" s="143" t="str">
        <f ca="1">IF(AP82=0,"",OFFSET('TempO-2'!$B$1,$AS82-1,0))</f>
        <v/>
      </c>
      <c r="AU82" s="22"/>
      <c r="AW82" s="39">
        <v>74</v>
      </c>
      <c r="AX82" s="16"/>
      <c r="AY82" s="51">
        <f t="shared" ca="1" si="2"/>
        <v>0</v>
      </c>
      <c r="AZ82" s="51">
        <f t="shared" ca="1" si="2"/>
        <v>0</v>
      </c>
      <c r="BA82" s="51">
        <f t="shared" ca="1" si="2"/>
        <v>0</v>
      </c>
      <c r="BC82" s="1">
        <f t="shared" ca="1" si="23"/>
        <v>0</v>
      </c>
      <c r="BD82" s="1">
        <f t="shared" ca="1" si="24"/>
        <v>0</v>
      </c>
      <c r="BE82" s="1">
        <f t="shared" ca="1" si="25"/>
        <v>0</v>
      </c>
      <c r="BF82" s="1">
        <f t="shared" ca="1" si="26"/>
        <v>0</v>
      </c>
      <c r="BG82" s="1">
        <f t="shared" ca="1" si="27"/>
        <v>0</v>
      </c>
      <c r="BH82" s="1">
        <f t="shared" ca="1" si="28"/>
        <v>0</v>
      </c>
      <c r="BI82" s="1">
        <f t="shared" ca="1" si="29"/>
        <v>0</v>
      </c>
      <c r="BL82" s="97">
        <f t="shared" ca="1" si="32"/>
        <v>0</v>
      </c>
      <c r="BM82" s="97">
        <f t="shared" ca="1" si="32"/>
        <v>0</v>
      </c>
      <c r="BN82" s="97">
        <f t="shared" ca="1" si="32"/>
        <v>0</v>
      </c>
      <c r="BO82" s="97">
        <f t="shared" ca="1" si="32"/>
        <v>0</v>
      </c>
      <c r="BP82" s="97">
        <f t="shared" ca="1" si="32"/>
        <v>0</v>
      </c>
      <c r="BQ82" s="97">
        <f t="shared" ca="1" si="32"/>
        <v>0</v>
      </c>
      <c r="BR82" s="97">
        <f t="shared" ca="1" si="32"/>
        <v>0</v>
      </c>
    </row>
    <row r="83" spans="2:70" x14ac:dyDescent="0.2">
      <c r="B83" s="126">
        <f t="shared" ca="1" si="33"/>
        <v>1</v>
      </c>
      <c r="C83" s="126" t="str">
        <f t="shared" ca="1" si="34"/>
        <v/>
      </c>
      <c r="D83" s="126" t="str">
        <f t="shared" ca="1" si="35"/>
        <v/>
      </c>
      <c r="E83" s="126" t="str">
        <f t="shared" ca="1" si="36"/>
        <v/>
      </c>
      <c r="F83" s="127" t="str">
        <f ca="1">OFFSET(prihlasky!$H$1,AW83,0)</f>
        <v/>
      </c>
      <c r="G83" s="127" t="str">
        <f ca="1">IF(OFFSET(prihlasky!$B$1,AW83,0)="","",(OFFSET(prihlasky!$B$1,AW83,0)))</f>
        <v/>
      </c>
      <c r="H83" s="127">
        <f ca="1">OFFSET(prihlasky!$I$1,AW83,0)</f>
        <v>0</v>
      </c>
      <c r="I83" s="127">
        <f ca="1">OFFSET(prihlasky!$A$1,AW83,0)</f>
        <v>0</v>
      </c>
      <c r="J83" s="126">
        <f t="shared" ca="1" si="22"/>
        <v>0</v>
      </c>
      <c r="K83" s="14"/>
      <c r="L83" s="140">
        <f ca="1">OFFSET('Trail-1'!$J$1,$O83-1,0)</f>
        <v>0</v>
      </c>
      <c r="M83" s="165">
        <f ca="1">OFFSET('Trail-1'!$K$1,$O83-1,0)</f>
        <v>0</v>
      </c>
      <c r="N83" s="142">
        <f t="shared" ca="1" si="37"/>
        <v>0</v>
      </c>
      <c r="O83" s="76">
        <f>IF(L$7=0,1,MATCH($AW83,'Trail-1'!$CJ$1:$CJ$128,0))</f>
        <v>83</v>
      </c>
      <c r="P83" s="143" t="str">
        <f ca="1">IF(M83=0,"",OFFSET('Trail-1'!$B$1,$O83-1,0))</f>
        <v/>
      </c>
      <c r="Q83" s="140">
        <f ca="1">OFFSET('Trail-2'!$J$1,$T83-1,0)</f>
        <v>0</v>
      </c>
      <c r="R83" s="165">
        <f ca="1">OFFSET('Trail-2'!$K$1,$T83-1,0)</f>
        <v>0</v>
      </c>
      <c r="S83" s="142">
        <f t="shared" ca="1" si="38"/>
        <v>0</v>
      </c>
      <c r="T83" s="76">
        <f>IF(Q$7=0,1,MATCH($AW83,'Trail-2'!$CJ$1:$CJ$128,0))</f>
        <v>1</v>
      </c>
      <c r="U83" s="143" t="str">
        <f ca="1">IF(R83=0,"",OFFSET('Trail-2'!$B$1,$T83-1,0))</f>
        <v/>
      </c>
      <c r="V83" s="140">
        <f ca="1">OFFSET('Trail-3'!$J$1,$Y83-1,0)</f>
        <v>0</v>
      </c>
      <c r="W83" s="165">
        <f ca="1">OFFSET('Trail-3'!$K$1,$Y83-1,0)</f>
        <v>0</v>
      </c>
      <c r="X83" s="142">
        <f t="shared" ca="1" si="39"/>
        <v>0</v>
      </c>
      <c r="Y83" s="76">
        <f>IF(V$7=0,1,MATCH($AW83,'Trail-3'!$CJ$1:$CJ$128,0))</f>
        <v>1</v>
      </c>
      <c r="Z83" s="143" t="str">
        <f ca="1">IF(W83=0,"",OFFSET('Trail-3'!$B$1,$Y83-1,0))</f>
        <v/>
      </c>
      <c r="AA83" s="140">
        <f ca="1">OFFSET('Trail-4'!$J$1,$AD83-1,0)</f>
        <v>0</v>
      </c>
      <c r="AB83" s="165">
        <f ca="1">OFFSET('Trail-4'!$K$1,$AD83-1,0)</f>
        <v>0</v>
      </c>
      <c r="AC83" s="142">
        <f t="shared" ca="1" si="40"/>
        <v>0</v>
      </c>
      <c r="AD83" s="76">
        <f>IF(AA$7=0,1,MATCH($AW83,'Trail-4'!$CJ$1:$CJ$128,0))</f>
        <v>1</v>
      </c>
      <c r="AE83" s="143" t="str">
        <f ca="1">IF(AB83=0,"",OFFSET('Trail-4'!$B$1,$AD83-1,0))</f>
        <v/>
      </c>
      <c r="AF83" s="140">
        <f ca="1">OFFSET('Trail-5'!$J$1,$AI83-1,0)</f>
        <v>0</v>
      </c>
      <c r="AG83" s="165">
        <f ca="1">OFFSET('Trail-5'!$K$1,$AD83-1,0)</f>
        <v>0</v>
      </c>
      <c r="AH83" s="142">
        <f t="shared" ca="1" si="41"/>
        <v>0</v>
      </c>
      <c r="AI83" s="76">
        <f>IF(AF$7=0,1,MATCH($AW83,'Trail-5'!$CJ$1:$CJ$128,0))</f>
        <v>1</v>
      </c>
      <c r="AJ83" s="143" t="str">
        <f ca="1">IF(AG83=0,"",OFFSET('Trail-5'!$B$1,$AI83-1,0))</f>
        <v/>
      </c>
      <c r="AK83" s="166">
        <f ca="1">OFFSET('TempO-1'!$K$1,$AN83-1,0)</f>
        <v>0</v>
      </c>
      <c r="AL83" s="144"/>
      <c r="AM83" s="142">
        <f t="shared" ca="1" si="42"/>
        <v>0</v>
      </c>
      <c r="AN83" s="76">
        <f>IF(AK$7=0,1,MATCH($AW83,'TempO-1'!$CB$1:$CB$128,0))</f>
        <v>83</v>
      </c>
      <c r="AO83" s="143" t="str">
        <f ca="1">IF(AK83=0,"",OFFSET('TempO-1'!$B$1,$AN83-1,0))</f>
        <v/>
      </c>
      <c r="AP83" s="166">
        <f ca="1">OFFSET('TempO-2'!$K$1,$AS83-1,0)</f>
        <v>0</v>
      </c>
      <c r="AQ83" s="144"/>
      <c r="AR83" s="142">
        <f t="shared" ca="1" si="43"/>
        <v>0</v>
      </c>
      <c r="AS83" s="76">
        <f>IF(AP$7=0,1,MATCH($AW83,'TempO-2'!$CB$1:$CB$128,0))</f>
        <v>1</v>
      </c>
      <c r="AT83" s="143" t="str">
        <f ca="1">IF(AP83=0,"",OFFSET('TempO-2'!$B$1,$AS83-1,0))</f>
        <v/>
      </c>
      <c r="AU83" s="22"/>
      <c r="AW83" s="39">
        <v>75</v>
      </c>
      <c r="AX83" s="16"/>
      <c r="AY83" s="51">
        <f t="shared" ca="1" si="2"/>
        <v>0</v>
      </c>
      <c r="AZ83" s="51">
        <f t="shared" ca="1" si="2"/>
        <v>0</v>
      </c>
      <c r="BA83" s="51">
        <f t="shared" ca="1" si="2"/>
        <v>0</v>
      </c>
      <c r="BC83" s="1">
        <f t="shared" ca="1" si="23"/>
        <v>0</v>
      </c>
      <c r="BD83" s="1">
        <f t="shared" ca="1" si="24"/>
        <v>0</v>
      </c>
      <c r="BE83" s="1">
        <f t="shared" ca="1" si="25"/>
        <v>0</v>
      </c>
      <c r="BF83" s="1">
        <f t="shared" ca="1" si="26"/>
        <v>0</v>
      </c>
      <c r="BG83" s="1">
        <f t="shared" ca="1" si="27"/>
        <v>0</v>
      </c>
      <c r="BH83" s="1">
        <f t="shared" ca="1" si="28"/>
        <v>0</v>
      </c>
      <c r="BI83" s="1">
        <f t="shared" ca="1" si="29"/>
        <v>0</v>
      </c>
      <c r="BL83" s="97">
        <f t="shared" ca="1" si="32"/>
        <v>0</v>
      </c>
      <c r="BM83" s="97">
        <f t="shared" ca="1" si="32"/>
        <v>0</v>
      </c>
      <c r="BN83" s="97">
        <f t="shared" ca="1" si="32"/>
        <v>0</v>
      </c>
      <c r="BO83" s="97">
        <f t="shared" ca="1" si="32"/>
        <v>0</v>
      </c>
      <c r="BP83" s="97">
        <f t="shared" ca="1" si="32"/>
        <v>0</v>
      </c>
      <c r="BQ83" s="97">
        <f t="shared" ca="1" si="32"/>
        <v>0</v>
      </c>
      <c r="BR83" s="97">
        <f t="shared" ref="BL83:BR120" ca="1" si="44">LARGE($BC83:$BI83,BR$7)</f>
        <v>0</v>
      </c>
    </row>
    <row r="84" spans="2:70" x14ac:dyDescent="0.2">
      <c r="B84" s="126">
        <f t="shared" ca="1" si="33"/>
        <v>1</v>
      </c>
      <c r="C84" s="126" t="str">
        <f t="shared" ca="1" si="34"/>
        <v/>
      </c>
      <c r="D84" s="126" t="str">
        <f t="shared" ca="1" si="35"/>
        <v/>
      </c>
      <c r="E84" s="126" t="str">
        <f t="shared" ca="1" si="36"/>
        <v/>
      </c>
      <c r="F84" s="127" t="str">
        <f ca="1">OFFSET(prihlasky!$H$1,AW84,0)</f>
        <v/>
      </c>
      <c r="G84" s="127" t="str">
        <f ca="1">IF(OFFSET(prihlasky!$B$1,AW84,0)="","",(OFFSET(prihlasky!$B$1,AW84,0)))</f>
        <v/>
      </c>
      <c r="H84" s="127">
        <f ca="1">OFFSET(prihlasky!$I$1,AW84,0)</f>
        <v>0</v>
      </c>
      <c r="I84" s="127">
        <f ca="1">OFFSET(prihlasky!$A$1,AW84,0)</f>
        <v>0</v>
      </c>
      <c r="J84" s="126">
        <f t="shared" ca="1" si="22"/>
        <v>0</v>
      </c>
      <c r="K84" s="14"/>
      <c r="L84" s="140">
        <f ca="1">OFFSET('Trail-1'!$J$1,$O84-1,0)</f>
        <v>0</v>
      </c>
      <c r="M84" s="165">
        <f ca="1">OFFSET('Trail-1'!$K$1,$O84-1,0)</f>
        <v>0</v>
      </c>
      <c r="N84" s="142">
        <f t="shared" ca="1" si="37"/>
        <v>0</v>
      </c>
      <c r="O84" s="76">
        <f>IF(L$7=0,1,MATCH($AW84,'Trail-1'!$CJ$1:$CJ$128,0))</f>
        <v>84</v>
      </c>
      <c r="P84" s="143" t="str">
        <f ca="1">IF(M84=0,"",OFFSET('Trail-1'!$B$1,$O84-1,0))</f>
        <v/>
      </c>
      <c r="Q84" s="140">
        <f ca="1">OFFSET('Trail-2'!$J$1,$T84-1,0)</f>
        <v>0</v>
      </c>
      <c r="R84" s="165">
        <f ca="1">OFFSET('Trail-2'!$K$1,$T84-1,0)</f>
        <v>0</v>
      </c>
      <c r="S84" s="142">
        <f t="shared" ca="1" si="38"/>
        <v>0</v>
      </c>
      <c r="T84" s="76">
        <f>IF(Q$7=0,1,MATCH($AW84,'Trail-2'!$CJ$1:$CJ$128,0))</f>
        <v>1</v>
      </c>
      <c r="U84" s="143" t="str">
        <f ca="1">IF(R84=0,"",OFFSET('Trail-2'!$B$1,$T84-1,0))</f>
        <v/>
      </c>
      <c r="V84" s="140">
        <f ca="1">OFFSET('Trail-3'!$J$1,$Y84-1,0)</f>
        <v>0</v>
      </c>
      <c r="W84" s="165">
        <f ca="1">OFFSET('Trail-3'!$K$1,$Y84-1,0)</f>
        <v>0</v>
      </c>
      <c r="X84" s="142">
        <f t="shared" ca="1" si="39"/>
        <v>0</v>
      </c>
      <c r="Y84" s="76">
        <f>IF(V$7=0,1,MATCH($AW84,'Trail-3'!$CJ$1:$CJ$128,0))</f>
        <v>1</v>
      </c>
      <c r="Z84" s="143" t="str">
        <f ca="1">IF(W84=0,"",OFFSET('Trail-3'!$B$1,$Y84-1,0))</f>
        <v/>
      </c>
      <c r="AA84" s="140">
        <f ca="1">OFFSET('Trail-4'!$J$1,$AD84-1,0)</f>
        <v>0</v>
      </c>
      <c r="AB84" s="165">
        <f ca="1">OFFSET('Trail-4'!$K$1,$AD84-1,0)</f>
        <v>0</v>
      </c>
      <c r="AC84" s="142">
        <f t="shared" ca="1" si="40"/>
        <v>0</v>
      </c>
      <c r="AD84" s="76">
        <f>IF(AA$7=0,1,MATCH($AW84,'Trail-4'!$CJ$1:$CJ$128,0))</f>
        <v>1</v>
      </c>
      <c r="AE84" s="143" t="str">
        <f ca="1">IF(AB84=0,"",OFFSET('Trail-4'!$B$1,$AD84-1,0))</f>
        <v/>
      </c>
      <c r="AF84" s="140">
        <f ca="1">OFFSET('Trail-5'!$J$1,$AI84-1,0)</f>
        <v>0</v>
      </c>
      <c r="AG84" s="165">
        <f ca="1">OFFSET('Trail-5'!$K$1,$AD84-1,0)</f>
        <v>0</v>
      </c>
      <c r="AH84" s="142">
        <f t="shared" ca="1" si="41"/>
        <v>0</v>
      </c>
      <c r="AI84" s="76">
        <f>IF(AF$7=0,1,MATCH($AW84,'Trail-5'!$CJ$1:$CJ$128,0))</f>
        <v>1</v>
      </c>
      <c r="AJ84" s="143" t="str">
        <f ca="1">IF(AG84=0,"",OFFSET('Trail-5'!$B$1,$AI84-1,0))</f>
        <v/>
      </c>
      <c r="AK84" s="166">
        <f ca="1">OFFSET('TempO-1'!$K$1,$AN84-1,0)</f>
        <v>0</v>
      </c>
      <c r="AL84" s="144"/>
      <c r="AM84" s="142">
        <f t="shared" ca="1" si="42"/>
        <v>0</v>
      </c>
      <c r="AN84" s="76">
        <f>IF(AK$7=0,1,MATCH($AW84,'TempO-1'!$CB$1:$CB$128,0))</f>
        <v>84</v>
      </c>
      <c r="AO84" s="143" t="str">
        <f ca="1">IF(AK84=0,"",OFFSET('TempO-1'!$B$1,$AN84-1,0))</f>
        <v/>
      </c>
      <c r="AP84" s="166">
        <f ca="1">OFFSET('TempO-2'!$K$1,$AS84-1,0)</f>
        <v>0</v>
      </c>
      <c r="AQ84" s="144"/>
      <c r="AR84" s="142">
        <f t="shared" ca="1" si="43"/>
        <v>0</v>
      </c>
      <c r="AS84" s="76">
        <f>IF(AP$7=0,1,MATCH($AW84,'TempO-2'!$CB$1:$CB$128,0))</f>
        <v>1</v>
      </c>
      <c r="AT84" s="143" t="str">
        <f ca="1">IF(AP84=0,"",OFFSET('TempO-2'!$B$1,$AS84-1,0))</f>
        <v/>
      </c>
      <c r="AU84" s="22"/>
      <c r="AW84" s="39">
        <v>76</v>
      </c>
      <c r="AX84" s="16"/>
      <c r="AY84" s="51">
        <f t="shared" ca="1" si="2"/>
        <v>0</v>
      </c>
      <c r="AZ84" s="51">
        <f t="shared" ca="1" si="2"/>
        <v>0</v>
      </c>
      <c r="BA84" s="51">
        <f t="shared" ca="1" si="2"/>
        <v>0</v>
      </c>
      <c r="BC84" s="1">
        <f t="shared" ca="1" si="23"/>
        <v>0</v>
      </c>
      <c r="BD84" s="1">
        <f t="shared" ca="1" si="24"/>
        <v>0</v>
      </c>
      <c r="BE84" s="1">
        <f t="shared" ca="1" si="25"/>
        <v>0</v>
      </c>
      <c r="BF84" s="1">
        <f t="shared" ca="1" si="26"/>
        <v>0</v>
      </c>
      <c r="BG84" s="1">
        <f t="shared" ca="1" si="27"/>
        <v>0</v>
      </c>
      <c r="BH84" s="1">
        <f t="shared" ca="1" si="28"/>
        <v>0</v>
      </c>
      <c r="BI84" s="1">
        <f t="shared" ca="1" si="29"/>
        <v>0</v>
      </c>
      <c r="BL84" s="97">
        <f t="shared" ca="1" si="44"/>
        <v>0</v>
      </c>
      <c r="BM84" s="97">
        <f t="shared" ca="1" si="44"/>
        <v>0</v>
      </c>
      <c r="BN84" s="97">
        <f t="shared" ca="1" si="44"/>
        <v>0</v>
      </c>
      <c r="BO84" s="97">
        <f t="shared" ca="1" si="44"/>
        <v>0</v>
      </c>
      <c r="BP84" s="97">
        <f t="shared" ca="1" si="44"/>
        <v>0</v>
      </c>
      <c r="BQ84" s="97">
        <f t="shared" ca="1" si="44"/>
        <v>0</v>
      </c>
      <c r="BR84" s="97">
        <f t="shared" ca="1" si="44"/>
        <v>0</v>
      </c>
    </row>
    <row r="85" spans="2:70" x14ac:dyDescent="0.2">
      <c r="B85" s="126">
        <f t="shared" ca="1" si="33"/>
        <v>1</v>
      </c>
      <c r="C85" s="126" t="str">
        <f t="shared" ca="1" si="34"/>
        <v/>
      </c>
      <c r="D85" s="126" t="str">
        <f t="shared" ca="1" si="35"/>
        <v/>
      </c>
      <c r="E85" s="126" t="str">
        <f t="shared" ca="1" si="36"/>
        <v/>
      </c>
      <c r="F85" s="127" t="str">
        <f ca="1">OFFSET(prihlasky!$H$1,AW85,0)</f>
        <v/>
      </c>
      <c r="G85" s="127" t="str">
        <f ca="1">IF(OFFSET(prihlasky!$B$1,AW85,0)="","",(OFFSET(prihlasky!$B$1,AW85,0)))</f>
        <v/>
      </c>
      <c r="H85" s="127">
        <f ca="1">OFFSET(prihlasky!$I$1,AW85,0)</f>
        <v>0</v>
      </c>
      <c r="I85" s="127">
        <f ca="1">OFFSET(prihlasky!$A$1,AW85,0)</f>
        <v>0</v>
      </c>
      <c r="J85" s="126">
        <f t="shared" ref="J85:J128" ca="1" si="45">SUM(OFFSET(BL85,0,0,1,$AX$4))</f>
        <v>0</v>
      </c>
      <c r="K85" s="14"/>
      <c r="L85" s="140">
        <f ca="1">OFFSET('Trail-1'!$J$1,$O85-1,0)</f>
        <v>0</v>
      </c>
      <c r="M85" s="165">
        <f ca="1">OFFSET('Trail-1'!$K$1,$O85-1,0)</f>
        <v>0</v>
      </c>
      <c r="N85" s="142">
        <f t="shared" ca="1" si="37"/>
        <v>0</v>
      </c>
      <c r="O85" s="76">
        <f>IF(L$7=0,1,MATCH($AW85,'Trail-1'!$CJ$1:$CJ$128,0))</f>
        <v>85</v>
      </c>
      <c r="P85" s="143" t="str">
        <f ca="1">IF(M85=0,"",OFFSET('Trail-1'!$B$1,$O85-1,0))</f>
        <v/>
      </c>
      <c r="Q85" s="140">
        <f ca="1">OFFSET('Trail-2'!$J$1,$T85-1,0)</f>
        <v>0</v>
      </c>
      <c r="R85" s="165">
        <f ca="1">OFFSET('Trail-2'!$K$1,$T85-1,0)</f>
        <v>0</v>
      </c>
      <c r="S85" s="142">
        <f t="shared" ca="1" si="38"/>
        <v>0</v>
      </c>
      <c r="T85" s="76">
        <f>IF(Q$7=0,1,MATCH($AW85,'Trail-2'!$CJ$1:$CJ$128,0))</f>
        <v>1</v>
      </c>
      <c r="U85" s="143" t="str">
        <f ca="1">IF(R85=0,"",OFFSET('Trail-2'!$B$1,$T85-1,0))</f>
        <v/>
      </c>
      <c r="V85" s="140">
        <f ca="1">OFFSET('Trail-3'!$J$1,$Y85-1,0)</f>
        <v>0</v>
      </c>
      <c r="W85" s="165">
        <f ca="1">OFFSET('Trail-3'!$K$1,$Y85-1,0)</f>
        <v>0</v>
      </c>
      <c r="X85" s="142">
        <f t="shared" ca="1" si="39"/>
        <v>0</v>
      </c>
      <c r="Y85" s="76">
        <f>IF(V$7=0,1,MATCH($AW85,'Trail-3'!$CJ$1:$CJ$128,0))</f>
        <v>1</v>
      </c>
      <c r="Z85" s="143" t="str">
        <f ca="1">IF(W85=0,"",OFFSET('Trail-3'!$B$1,$Y85-1,0))</f>
        <v/>
      </c>
      <c r="AA85" s="140">
        <f ca="1">OFFSET('Trail-4'!$J$1,$AD85-1,0)</f>
        <v>0</v>
      </c>
      <c r="AB85" s="165">
        <f ca="1">OFFSET('Trail-4'!$K$1,$AD85-1,0)</f>
        <v>0</v>
      </c>
      <c r="AC85" s="142">
        <f t="shared" ca="1" si="40"/>
        <v>0</v>
      </c>
      <c r="AD85" s="76">
        <f>IF(AA$7=0,1,MATCH($AW85,'Trail-4'!$CJ$1:$CJ$128,0))</f>
        <v>1</v>
      </c>
      <c r="AE85" s="143" t="str">
        <f ca="1">IF(AB85=0,"",OFFSET('Trail-4'!$B$1,$AD85-1,0))</f>
        <v/>
      </c>
      <c r="AF85" s="140">
        <f ca="1">OFFSET('Trail-5'!$J$1,$AI85-1,0)</f>
        <v>0</v>
      </c>
      <c r="AG85" s="165">
        <f ca="1">OFFSET('Trail-5'!$K$1,$AD85-1,0)</f>
        <v>0</v>
      </c>
      <c r="AH85" s="142">
        <f t="shared" ca="1" si="41"/>
        <v>0</v>
      </c>
      <c r="AI85" s="76">
        <f>IF(AF$7=0,1,MATCH($AW85,'Trail-5'!$CJ$1:$CJ$128,0))</f>
        <v>1</v>
      </c>
      <c r="AJ85" s="143" t="str">
        <f ca="1">IF(AG85=0,"",OFFSET('Trail-5'!$B$1,$AI85-1,0))</f>
        <v/>
      </c>
      <c r="AK85" s="166">
        <f ca="1">OFFSET('TempO-1'!$K$1,$AN85-1,0)</f>
        <v>0</v>
      </c>
      <c r="AL85" s="144"/>
      <c r="AM85" s="142">
        <f t="shared" ca="1" si="42"/>
        <v>0</v>
      </c>
      <c r="AN85" s="76">
        <f>IF(AK$7=0,1,MATCH($AW85,'TempO-1'!$CB$1:$CB$128,0))</f>
        <v>85</v>
      </c>
      <c r="AO85" s="143" t="str">
        <f ca="1">IF(AK85=0,"",OFFSET('TempO-1'!$B$1,$AN85-1,0))</f>
        <v/>
      </c>
      <c r="AP85" s="166">
        <f ca="1">OFFSET('TempO-2'!$K$1,$AS85-1,0)</f>
        <v>0</v>
      </c>
      <c r="AQ85" s="144"/>
      <c r="AR85" s="142">
        <f t="shared" ca="1" si="43"/>
        <v>0</v>
      </c>
      <c r="AS85" s="76">
        <f>IF(AP$7=0,1,MATCH($AW85,'TempO-2'!$CB$1:$CB$128,0))</f>
        <v>1</v>
      </c>
      <c r="AT85" s="143" t="str">
        <f ca="1">IF(AP85=0,"",OFFSET('TempO-2'!$B$1,$AS85-1,0))</f>
        <v/>
      </c>
      <c r="AU85" s="22"/>
      <c r="AW85" s="39">
        <v>77</v>
      </c>
      <c r="AX85" s="16"/>
      <c r="AY85" s="51">
        <f t="shared" ca="1" si="2"/>
        <v>0</v>
      </c>
      <c r="AZ85" s="51">
        <f t="shared" ca="1" si="2"/>
        <v>0</v>
      </c>
      <c r="BA85" s="51">
        <f t="shared" ca="1" si="2"/>
        <v>0</v>
      </c>
      <c r="BC85" s="1">
        <f t="shared" ref="BC85:BC128" ca="1" si="46">+N85</f>
        <v>0</v>
      </c>
      <c r="BD85" s="1">
        <f t="shared" ref="BD85:BD128" ca="1" si="47">+S85</f>
        <v>0</v>
      </c>
      <c r="BE85" s="1">
        <f t="shared" ref="BE85:BE128" ca="1" si="48">+X85</f>
        <v>0</v>
      </c>
      <c r="BF85" s="1">
        <f t="shared" ref="BF85:BF128" ca="1" si="49">+AC85</f>
        <v>0</v>
      </c>
      <c r="BG85" s="1">
        <f t="shared" ref="BG85:BG128" ca="1" si="50">+AH85</f>
        <v>0</v>
      </c>
      <c r="BH85" s="1">
        <f t="shared" ref="BH85:BH128" ca="1" si="51">+AM85</f>
        <v>0</v>
      </c>
      <c r="BI85" s="1">
        <f t="shared" ref="BI85:BI128" ca="1" si="52">+AR85</f>
        <v>0</v>
      </c>
      <c r="BL85" s="97">
        <f t="shared" ca="1" si="44"/>
        <v>0</v>
      </c>
      <c r="BM85" s="97">
        <f t="shared" ca="1" si="44"/>
        <v>0</v>
      </c>
      <c r="BN85" s="97">
        <f t="shared" ca="1" si="44"/>
        <v>0</v>
      </c>
      <c r="BO85" s="97">
        <f t="shared" ca="1" si="44"/>
        <v>0</v>
      </c>
      <c r="BP85" s="97">
        <f t="shared" ca="1" si="44"/>
        <v>0</v>
      </c>
      <c r="BQ85" s="97">
        <f t="shared" ca="1" si="44"/>
        <v>0</v>
      </c>
      <c r="BR85" s="97">
        <f t="shared" ca="1" si="44"/>
        <v>0</v>
      </c>
    </row>
    <row r="86" spans="2:70" x14ac:dyDescent="0.2">
      <c r="B86" s="126">
        <f t="shared" ca="1" si="33"/>
        <v>1</v>
      </c>
      <c r="C86" s="126" t="str">
        <f t="shared" ca="1" si="34"/>
        <v/>
      </c>
      <c r="D86" s="126" t="str">
        <f t="shared" ca="1" si="35"/>
        <v/>
      </c>
      <c r="E86" s="126" t="str">
        <f t="shared" ca="1" si="36"/>
        <v/>
      </c>
      <c r="F86" s="127" t="str">
        <f ca="1">OFFSET(prihlasky!$H$1,AW86,0)</f>
        <v/>
      </c>
      <c r="G86" s="127" t="str">
        <f ca="1">IF(OFFSET(prihlasky!$B$1,AW86,0)="","",(OFFSET(prihlasky!$B$1,AW86,0)))</f>
        <v/>
      </c>
      <c r="H86" s="127">
        <f ca="1">OFFSET(prihlasky!$I$1,AW86,0)</f>
        <v>0</v>
      </c>
      <c r="I86" s="127">
        <f ca="1">OFFSET(prihlasky!$A$1,AW86,0)</f>
        <v>0</v>
      </c>
      <c r="J86" s="126">
        <f t="shared" ca="1" si="45"/>
        <v>0</v>
      </c>
      <c r="K86" s="14"/>
      <c r="L86" s="140">
        <f ca="1">OFFSET('Trail-1'!$J$1,$O86-1,0)</f>
        <v>0</v>
      </c>
      <c r="M86" s="165">
        <f ca="1">OFFSET('Trail-1'!$K$1,$O86-1,0)</f>
        <v>0</v>
      </c>
      <c r="N86" s="142">
        <f t="shared" ca="1" si="37"/>
        <v>0</v>
      </c>
      <c r="O86" s="76">
        <f>IF(L$7=0,1,MATCH($AW86,'Trail-1'!$CJ$1:$CJ$128,0))</f>
        <v>86</v>
      </c>
      <c r="P86" s="143" t="str">
        <f ca="1">IF(M86=0,"",OFFSET('Trail-1'!$B$1,$O86-1,0))</f>
        <v/>
      </c>
      <c r="Q86" s="140">
        <f ca="1">OFFSET('Trail-2'!$J$1,$T86-1,0)</f>
        <v>0</v>
      </c>
      <c r="R86" s="165">
        <f ca="1">OFFSET('Trail-2'!$K$1,$T86-1,0)</f>
        <v>0</v>
      </c>
      <c r="S86" s="142">
        <f t="shared" ca="1" si="38"/>
        <v>0</v>
      </c>
      <c r="T86" s="76">
        <f>IF(Q$7=0,1,MATCH($AW86,'Trail-2'!$CJ$1:$CJ$128,0))</f>
        <v>1</v>
      </c>
      <c r="U86" s="143" t="str">
        <f ca="1">IF(R86=0,"",OFFSET('Trail-2'!$B$1,$T86-1,0))</f>
        <v/>
      </c>
      <c r="V86" s="140">
        <f ca="1">OFFSET('Trail-3'!$J$1,$Y86-1,0)</f>
        <v>0</v>
      </c>
      <c r="W86" s="165">
        <f ca="1">OFFSET('Trail-3'!$K$1,$Y86-1,0)</f>
        <v>0</v>
      </c>
      <c r="X86" s="142">
        <f t="shared" ca="1" si="39"/>
        <v>0</v>
      </c>
      <c r="Y86" s="76">
        <f>IF(V$7=0,1,MATCH($AW86,'Trail-3'!$CJ$1:$CJ$128,0))</f>
        <v>1</v>
      </c>
      <c r="Z86" s="143" t="str">
        <f ca="1">IF(W86=0,"",OFFSET('Trail-3'!$B$1,$Y86-1,0))</f>
        <v/>
      </c>
      <c r="AA86" s="140">
        <f ca="1">OFFSET('Trail-4'!$J$1,$AD86-1,0)</f>
        <v>0</v>
      </c>
      <c r="AB86" s="165">
        <f ca="1">OFFSET('Trail-4'!$K$1,$AD86-1,0)</f>
        <v>0</v>
      </c>
      <c r="AC86" s="142">
        <f t="shared" ca="1" si="40"/>
        <v>0</v>
      </c>
      <c r="AD86" s="76">
        <f>IF(AA$7=0,1,MATCH($AW86,'Trail-4'!$CJ$1:$CJ$128,0))</f>
        <v>1</v>
      </c>
      <c r="AE86" s="143" t="str">
        <f ca="1">IF(AB86=0,"",OFFSET('Trail-4'!$B$1,$AD86-1,0))</f>
        <v/>
      </c>
      <c r="AF86" s="140">
        <f ca="1">OFFSET('Trail-5'!$J$1,$AI86-1,0)</f>
        <v>0</v>
      </c>
      <c r="AG86" s="165">
        <f ca="1">OFFSET('Trail-5'!$K$1,$AD86-1,0)</f>
        <v>0</v>
      </c>
      <c r="AH86" s="142">
        <f t="shared" ca="1" si="41"/>
        <v>0</v>
      </c>
      <c r="AI86" s="76">
        <f>IF(AF$7=0,1,MATCH($AW86,'Trail-5'!$CJ$1:$CJ$128,0))</f>
        <v>1</v>
      </c>
      <c r="AJ86" s="143" t="str">
        <f ca="1">IF(AG86=0,"",OFFSET('Trail-5'!$B$1,$AI86-1,0))</f>
        <v/>
      </c>
      <c r="AK86" s="166">
        <f ca="1">OFFSET('TempO-1'!$K$1,$AN86-1,0)</f>
        <v>0</v>
      </c>
      <c r="AL86" s="144"/>
      <c r="AM86" s="142">
        <f t="shared" ca="1" si="42"/>
        <v>0</v>
      </c>
      <c r="AN86" s="76">
        <f>IF(AK$7=0,1,MATCH($AW86,'TempO-1'!$CB$1:$CB$128,0))</f>
        <v>86</v>
      </c>
      <c r="AO86" s="143" t="str">
        <f ca="1">IF(AK86=0,"",OFFSET('TempO-1'!$B$1,$AN86-1,0))</f>
        <v/>
      </c>
      <c r="AP86" s="166">
        <f ca="1">OFFSET('TempO-2'!$K$1,$AS86-1,0)</f>
        <v>0</v>
      </c>
      <c r="AQ86" s="144"/>
      <c r="AR86" s="142">
        <f t="shared" ca="1" si="43"/>
        <v>0</v>
      </c>
      <c r="AS86" s="76">
        <f>IF(AP$7=0,1,MATCH($AW86,'TempO-2'!$CB$1:$CB$128,0))</f>
        <v>1</v>
      </c>
      <c r="AT86" s="143" t="str">
        <f ca="1">IF(AP86=0,"",OFFSET('TempO-2'!$B$1,$AS86-1,0))</f>
        <v/>
      </c>
      <c r="AU86" s="22"/>
      <c r="AW86" s="39">
        <v>78</v>
      </c>
      <c r="AX86" s="16"/>
      <c r="AY86" s="51">
        <f t="shared" ref="AY86:BA128" ca="1" si="53">IF($H86=AY$8,$J86,0)</f>
        <v>0</v>
      </c>
      <c r="AZ86" s="51">
        <f t="shared" ca="1" si="53"/>
        <v>0</v>
      </c>
      <c r="BA86" s="51">
        <f t="shared" ca="1" si="53"/>
        <v>0</v>
      </c>
      <c r="BC86" s="1">
        <f t="shared" ca="1" si="46"/>
        <v>0</v>
      </c>
      <c r="BD86" s="1">
        <f t="shared" ca="1" si="47"/>
        <v>0</v>
      </c>
      <c r="BE86" s="1">
        <f t="shared" ca="1" si="48"/>
        <v>0</v>
      </c>
      <c r="BF86" s="1">
        <f t="shared" ca="1" si="49"/>
        <v>0</v>
      </c>
      <c r="BG86" s="1">
        <f t="shared" ca="1" si="50"/>
        <v>0</v>
      </c>
      <c r="BH86" s="1">
        <f t="shared" ca="1" si="51"/>
        <v>0</v>
      </c>
      <c r="BI86" s="1">
        <f t="shared" ca="1" si="52"/>
        <v>0</v>
      </c>
      <c r="BL86" s="97">
        <f t="shared" ca="1" si="44"/>
        <v>0</v>
      </c>
      <c r="BM86" s="97">
        <f t="shared" ca="1" si="44"/>
        <v>0</v>
      </c>
      <c r="BN86" s="97">
        <f t="shared" ca="1" si="44"/>
        <v>0</v>
      </c>
      <c r="BO86" s="97">
        <f t="shared" ca="1" si="44"/>
        <v>0</v>
      </c>
      <c r="BP86" s="97">
        <f t="shared" ca="1" si="44"/>
        <v>0</v>
      </c>
      <c r="BQ86" s="97">
        <f t="shared" ca="1" si="44"/>
        <v>0</v>
      </c>
      <c r="BR86" s="97">
        <f t="shared" ca="1" si="44"/>
        <v>0</v>
      </c>
    </row>
    <row r="87" spans="2:70" x14ac:dyDescent="0.2">
      <c r="B87" s="126">
        <f t="shared" ca="1" si="33"/>
        <v>1</v>
      </c>
      <c r="C87" s="126" t="str">
        <f t="shared" ca="1" si="34"/>
        <v/>
      </c>
      <c r="D87" s="126" t="str">
        <f t="shared" ca="1" si="35"/>
        <v/>
      </c>
      <c r="E87" s="126" t="str">
        <f t="shared" ca="1" si="36"/>
        <v/>
      </c>
      <c r="F87" s="127" t="str">
        <f ca="1">OFFSET(prihlasky!$H$1,AW87,0)</f>
        <v/>
      </c>
      <c r="G87" s="127" t="str">
        <f ca="1">IF(OFFSET(prihlasky!$B$1,AW87,0)="","",(OFFSET(prihlasky!$B$1,AW87,0)))</f>
        <v/>
      </c>
      <c r="H87" s="127">
        <f ca="1">OFFSET(prihlasky!$I$1,AW87,0)</f>
        <v>0</v>
      </c>
      <c r="I87" s="127">
        <f ca="1">OFFSET(prihlasky!$A$1,AW87,0)</f>
        <v>0</v>
      </c>
      <c r="J87" s="126">
        <f t="shared" ca="1" si="45"/>
        <v>0</v>
      </c>
      <c r="K87" s="14"/>
      <c r="L87" s="140">
        <f ca="1">OFFSET('Trail-1'!$J$1,$O87-1,0)</f>
        <v>0</v>
      </c>
      <c r="M87" s="165">
        <f ca="1">OFFSET('Trail-1'!$K$1,$O87-1,0)</f>
        <v>0</v>
      </c>
      <c r="N87" s="142">
        <f t="shared" ca="1" si="37"/>
        <v>0</v>
      </c>
      <c r="O87" s="76">
        <f>IF(L$7=0,1,MATCH($AW87,'Trail-1'!$CJ$1:$CJ$128,0))</f>
        <v>87</v>
      </c>
      <c r="P87" s="143" t="str">
        <f ca="1">IF(M87=0,"",OFFSET('Trail-1'!$B$1,$O87-1,0))</f>
        <v/>
      </c>
      <c r="Q87" s="140">
        <f ca="1">OFFSET('Trail-2'!$J$1,$T87-1,0)</f>
        <v>0</v>
      </c>
      <c r="R87" s="165">
        <f ca="1">OFFSET('Trail-2'!$K$1,$T87-1,0)</f>
        <v>0</v>
      </c>
      <c r="S87" s="142">
        <f t="shared" ca="1" si="38"/>
        <v>0</v>
      </c>
      <c r="T87" s="76">
        <f>IF(Q$7=0,1,MATCH($AW87,'Trail-2'!$CJ$1:$CJ$128,0))</f>
        <v>1</v>
      </c>
      <c r="U87" s="143" t="str">
        <f ca="1">IF(R87=0,"",OFFSET('Trail-2'!$B$1,$T87-1,0))</f>
        <v/>
      </c>
      <c r="V87" s="140">
        <f ca="1">OFFSET('Trail-3'!$J$1,$Y87-1,0)</f>
        <v>0</v>
      </c>
      <c r="W87" s="165">
        <f ca="1">OFFSET('Trail-3'!$K$1,$Y87-1,0)</f>
        <v>0</v>
      </c>
      <c r="X87" s="142">
        <f t="shared" ca="1" si="39"/>
        <v>0</v>
      </c>
      <c r="Y87" s="76">
        <f>IF(V$7=0,1,MATCH($AW87,'Trail-3'!$CJ$1:$CJ$128,0))</f>
        <v>1</v>
      </c>
      <c r="Z87" s="143" t="str">
        <f ca="1">IF(W87=0,"",OFFSET('Trail-3'!$B$1,$Y87-1,0))</f>
        <v/>
      </c>
      <c r="AA87" s="140">
        <f ca="1">OFFSET('Trail-4'!$J$1,$AD87-1,0)</f>
        <v>0</v>
      </c>
      <c r="AB87" s="165">
        <f ca="1">OFFSET('Trail-4'!$K$1,$AD87-1,0)</f>
        <v>0</v>
      </c>
      <c r="AC87" s="142">
        <f t="shared" ca="1" si="40"/>
        <v>0</v>
      </c>
      <c r="AD87" s="76">
        <f>IF(AA$7=0,1,MATCH($AW87,'Trail-4'!$CJ$1:$CJ$128,0))</f>
        <v>1</v>
      </c>
      <c r="AE87" s="143" t="str">
        <f ca="1">IF(AB87=0,"",OFFSET('Trail-4'!$B$1,$AD87-1,0))</f>
        <v/>
      </c>
      <c r="AF87" s="140">
        <f ca="1">OFFSET('Trail-5'!$J$1,$AI87-1,0)</f>
        <v>0</v>
      </c>
      <c r="AG87" s="165">
        <f ca="1">OFFSET('Trail-5'!$K$1,$AD87-1,0)</f>
        <v>0</v>
      </c>
      <c r="AH87" s="142">
        <f t="shared" ca="1" si="41"/>
        <v>0</v>
      </c>
      <c r="AI87" s="76">
        <f>IF(AF$7=0,1,MATCH($AW87,'Trail-5'!$CJ$1:$CJ$128,0))</f>
        <v>1</v>
      </c>
      <c r="AJ87" s="143" t="str">
        <f ca="1">IF(AG87=0,"",OFFSET('Trail-5'!$B$1,$AI87-1,0))</f>
        <v/>
      </c>
      <c r="AK87" s="166">
        <f ca="1">OFFSET('TempO-1'!$K$1,$AN87-1,0)</f>
        <v>0</v>
      </c>
      <c r="AL87" s="144"/>
      <c r="AM87" s="142">
        <f t="shared" ca="1" si="42"/>
        <v>0</v>
      </c>
      <c r="AN87" s="76">
        <f>IF(AK$7=0,1,MATCH($AW87,'TempO-1'!$CB$1:$CB$128,0))</f>
        <v>87</v>
      </c>
      <c r="AO87" s="143" t="str">
        <f ca="1">IF(AK87=0,"",OFFSET('TempO-1'!$B$1,$AN87-1,0))</f>
        <v/>
      </c>
      <c r="AP87" s="166">
        <f ca="1">OFFSET('TempO-2'!$K$1,$AS87-1,0)</f>
        <v>0</v>
      </c>
      <c r="AQ87" s="144"/>
      <c r="AR87" s="142">
        <f t="shared" ca="1" si="43"/>
        <v>0</v>
      </c>
      <c r="AS87" s="76">
        <f>IF(AP$7=0,1,MATCH($AW87,'TempO-2'!$CB$1:$CB$128,0))</f>
        <v>1</v>
      </c>
      <c r="AT87" s="143" t="str">
        <f ca="1">IF(AP87=0,"",OFFSET('TempO-2'!$B$1,$AS87-1,0))</f>
        <v/>
      </c>
      <c r="AU87" s="22"/>
      <c r="AW87" s="39">
        <v>79</v>
      </c>
      <c r="AX87" s="16"/>
      <c r="AY87" s="51">
        <f t="shared" ca="1" si="53"/>
        <v>0</v>
      </c>
      <c r="AZ87" s="51">
        <f t="shared" ca="1" si="53"/>
        <v>0</v>
      </c>
      <c r="BA87" s="51">
        <f t="shared" ca="1" si="53"/>
        <v>0</v>
      </c>
      <c r="BC87" s="1">
        <f t="shared" ca="1" si="46"/>
        <v>0</v>
      </c>
      <c r="BD87" s="1">
        <f t="shared" ca="1" si="47"/>
        <v>0</v>
      </c>
      <c r="BE87" s="1">
        <f t="shared" ca="1" si="48"/>
        <v>0</v>
      </c>
      <c r="BF87" s="1">
        <f t="shared" ca="1" si="49"/>
        <v>0</v>
      </c>
      <c r="BG87" s="1">
        <f t="shared" ca="1" si="50"/>
        <v>0</v>
      </c>
      <c r="BH87" s="1">
        <f t="shared" ca="1" si="51"/>
        <v>0</v>
      </c>
      <c r="BI87" s="1">
        <f t="shared" ca="1" si="52"/>
        <v>0</v>
      </c>
      <c r="BL87" s="97">
        <f t="shared" ca="1" si="44"/>
        <v>0</v>
      </c>
      <c r="BM87" s="97">
        <f t="shared" ca="1" si="44"/>
        <v>0</v>
      </c>
      <c r="BN87" s="97">
        <f t="shared" ca="1" si="44"/>
        <v>0</v>
      </c>
      <c r="BO87" s="97">
        <f t="shared" ca="1" si="44"/>
        <v>0</v>
      </c>
      <c r="BP87" s="97">
        <f t="shared" ca="1" si="44"/>
        <v>0</v>
      </c>
      <c r="BQ87" s="97">
        <f t="shared" ca="1" si="44"/>
        <v>0</v>
      </c>
      <c r="BR87" s="97">
        <f t="shared" ca="1" si="44"/>
        <v>0</v>
      </c>
    </row>
    <row r="88" spans="2:70" x14ac:dyDescent="0.2">
      <c r="B88" s="126">
        <f t="shared" ca="1" si="33"/>
        <v>1</v>
      </c>
      <c r="C88" s="126" t="str">
        <f t="shared" ca="1" si="34"/>
        <v/>
      </c>
      <c r="D88" s="126" t="str">
        <f t="shared" ca="1" si="35"/>
        <v/>
      </c>
      <c r="E88" s="126" t="str">
        <f t="shared" ca="1" si="36"/>
        <v/>
      </c>
      <c r="F88" s="127" t="str">
        <f ca="1">OFFSET(prihlasky!$H$1,AW88,0)</f>
        <v/>
      </c>
      <c r="G88" s="127" t="str">
        <f ca="1">IF(OFFSET(prihlasky!$B$1,AW88,0)="","",(OFFSET(prihlasky!$B$1,AW88,0)))</f>
        <v/>
      </c>
      <c r="H88" s="127">
        <f ca="1">OFFSET(prihlasky!$I$1,AW88,0)</f>
        <v>0</v>
      </c>
      <c r="I88" s="127">
        <f ca="1">OFFSET(prihlasky!$A$1,AW88,0)</f>
        <v>0</v>
      </c>
      <c r="J88" s="126">
        <f t="shared" ca="1" si="45"/>
        <v>0</v>
      </c>
      <c r="K88" s="14"/>
      <c r="L88" s="140">
        <f ca="1">OFFSET('Trail-1'!$J$1,$O88-1,0)</f>
        <v>0</v>
      </c>
      <c r="M88" s="165">
        <f ca="1">OFFSET('Trail-1'!$K$1,$O88-1,0)</f>
        <v>0</v>
      </c>
      <c r="N88" s="142">
        <f t="shared" ca="1" si="37"/>
        <v>0</v>
      </c>
      <c r="O88" s="76">
        <f>IF(L$7=0,1,MATCH($AW88,'Trail-1'!$CJ$1:$CJ$128,0))</f>
        <v>88</v>
      </c>
      <c r="P88" s="143" t="str">
        <f ca="1">IF(M88=0,"",OFFSET('Trail-1'!$B$1,$O88-1,0))</f>
        <v/>
      </c>
      <c r="Q88" s="140">
        <f ca="1">OFFSET('Trail-2'!$J$1,$T88-1,0)</f>
        <v>0</v>
      </c>
      <c r="R88" s="165">
        <f ca="1">OFFSET('Trail-2'!$K$1,$T88-1,0)</f>
        <v>0</v>
      </c>
      <c r="S88" s="142">
        <f t="shared" ca="1" si="38"/>
        <v>0</v>
      </c>
      <c r="T88" s="76">
        <f>IF(Q$7=0,1,MATCH($AW88,'Trail-2'!$CJ$1:$CJ$128,0))</f>
        <v>1</v>
      </c>
      <c r="U88" s="143" t="str">
        <f ca="1">IF(R88=0,"",OFFSET('Trail-2'!$B$1,$T88-1,0))</f>
        <v/>
      </c>
      <c r="V88" s="140">
        <f ca="1">OFFSET('Trail-3'!$J$1,$Y88-1,0)</f>
        <v>0</v>
      </c>
      <c r="W88" s="165">
        <f ca="1">OFFSET('Trail-3'!$K$1,$Y88-1,0)</f>
        <v>0</v>
      </c>
      <c r="X88" s="142">
        <f t="shared" ca="1" si="39"/>
        <v>0</v>
      </c>
      <c r="Y88" s="76">
        <f>IF(V$7=0,1,MATCH($AW88,'Trail-3'!$CJ$1:$CJ$128,0))</f>
        <v>1</v>
      </c>
      <c r="Z88" s="143" t="str">
        <f ca="1">IF(W88=0,"",OFFSET('Trail-3'!$B$1,$Y88-1,0))</f>
        <v/>
      </c>
      <c r="AA88" s="140">
        <f ca="1">OFFSET('Trail-4'!$J$1,$AD88-1,0)</f>
        <v>0</v>
      </c>
      <c r="AB88" s="165">
        <f ca="1">OFFSET('Trail-4'!$K$1,$AD88-1,0)</f>
        <v>0</v>
      </c>
      <c r="AC88" s="142">
        <f t="shared" ca="1" si="40"/>
        <v>0</v>
      </c>
      <c r="AD88" s="76">
        <f>IF(AA$7=0,1,MATCH($AW88,'Trail-4'!$CJ$1:$CJ$128,0))</f>
        <v>1</v>
      </c>
      <c r="AE88" s="143" t="str">
        <f ca="1">IF(AB88=0,"",OFFSET('Trail-4'!$B$1,$AD88-1,0))</f>
        <v/>
      </c>
      <c r="AF88" s="140">
        <f ca="1">OFFSET('Trail-5'!$J$1,$AI88-1,0)</f>
        <v>0</v>
      </c>
      <c r="AG88" s="165">
        <f ca="1">OFFSET('Trail-5'!$K$1,$AD88-1,0)</f>
        <v>0</v>
      </c>
      <c r="AH88" s="142">
        <f t="shared" ca="1" si="41"/>
        <v>0</v>
      </c>
      <c r="AI88" s="76">
        <f>IF(AF$7=0,1,MATCH($AW88,'Trail-5'!$CJ$1:$CJ$128,0))</f>
        <v>1</v>
      </c>
      <c r="AJ88" s="143" t="str">
        <f ca="1">IF(AG88=0,"",OFFSET('Trail-5'!$B$1,$AI88-1,0))</f>
        <v/>
      </c>
      <c r="AK88" s="166">
        <f ca="1">OFFSET('TempO-1'!$K$1,$AN88-1,0)</f>
        <v>0</v>
      </c>
      <c r="AL88" s="144"/>
      <c r="AM88" s="142">
        <f t="shared" ca="1" si="42"/>
        <v>0</v>
      </c>
      <c r="AN88" s="76">
        <f>IF(AK$7=0,1,MATCH($AW88,'TempO-1'!$CB$1:$CB$128,0))</f>
        <v>88</v>
      </c>
      <c r="AO88" s="143" t="str">
        <f ca="1">IF(AK88=0,"",OFFSET('TempO-1'!$B$1,$AN88-1,0))</f>
        <v/>
      </c>
      <c r="AP88" s="166">
        <f ca="1">OFFSET('TempO-2'!$K$1,$AS88-1,0)</f>
        <v>0</v>
      </c>
      <c r="AQ88" s="144"/>
      <c r="AR88" s="142">
        <f t="shared" ca="1" si="43"/>
        <v>0</v>
      </c>
      <c r="AS88" s="76">
        <f>IF(AP$7=0,1,MATCH($AW88,'TempO-2'!$CB$1:$CB$128,0))</f>
        <v>1</v>
      </c>
      <c r="AT88" s="143" t="str">
        <f ca="1">IF(AP88=0,"",OFFSET('TempO-2'!$B$1,$AS88-1,0))</f>
        <v/>
      </c>
      <c r="AU88" s="22"/>
      <c r="AW88" s="39">
        <v>80</v>
      </c>
      <c r="AX88" s="16"/>
      <c r="AY88" s="51">
        <f t="shared" ca="1" si="53"/>
        <v>0</v>
      </c>
      <c r="AZ88" s="51">
        <f t="shared" ca="1" si="53"/>
        <v>0</v>
      </c>
      <c r="BA88" s="51">
        <f t="shared" ca="1" si="53"/>
        <v>0</v>
      </c>
      <c r="BC88" s="1">
        <f t="shared" ca="1" si="46"/>
        <v>0</v>
      </c>
      <c r="BD88" s="1">
        <f t="shared" ca="1" si="47"/>
        <v>0</v>
      </c>
      <c r="BE88" s="1">
        <f t="shared" ca="1" si="48"/>
        <v>0</v>
      </c>
      <c r="BF88" s="1">
        <f t="shared" ca="1" si="49"/>
        <v>0</v>
      </c>
      <c r="BG88" s="1">
        <f t="shared" ca="1" si="50"/>
        <v>0</v>
      </c>
      <c r="BH88" s="1">
        <f t="shared" ca="1" si="51"/>
        <v>0</v>
      </c>
      <c r="BI88" s="1">
        <f t="shared" ca="1" si="52"/>
        <v>0</v>
      </c>
      <c r="BL88" s="97">
        <f t="shared" ca="1" si="44"/>
        <v>0</v>
      </c>
      <c r="BM88" s="97">
        <f t="shared" ca="1" si="44"/>
        <v>0</v>
      </c>
      <c r="BN88" s="97">
        <f t="shared" ca="1" si="44"/>
        <v>0</v>
      </c>
      <c r="BO88" s="97">
        <f t="shared" ca="1" si="44"/>
        <v>0</v>
      </c>
      <c r="BP88" s="97">
        <f t="shared" ca="1" si="44"/>
        <v>0</v>
      </c>
      <c r="BQ88" s="97">
        <f t="shared" ca="1" si="44"/>
        <v>0</v>
      </c>
      <c r="BR88" s="97">
        <f t="shared" ca="1" si="44"/>
        <v>0</v>
      </c>
    </row>
    <row r="89" spans="2:70" x14ac:dyDescent="0.2">
      <c r="B89" s="126">
        <f t="shared" ca="1" si="33"/>
        <v>1</v>
      </c>
      <c r="C89" s="126" t="str">
        <f t="shared" ca="1" si="34"/>
        <v/>
      </c>
      <c r="D89" s="126" t="str">
        <f t="shared" ca="1" si="35"/>
        <v/>
      </c>
      <c r="E89" s="126" t="str">
        <f t="shared" ca="1" si="36"/>
        <v/>
      </c>
      <c r="F89" s="127" t="str">
        <f ca="1">OFFSET(prihlasky!$H$1,AW89,0)</f>
        <v/>
      </c>
      <c r="G89" s="127" t="str">
        <f ca="1">IF(OFFSET(prihlasky!$B$1,AW89,0)="","",(OFFSET(prihlasky!$B$1,AW89,0)))</f>
        <v/>
      </c>
      <c r="H89" s="127">
        <f ca="1">OFFSET(prihlasky!$I$1,AW89,0)</f>
        <v>0</v>
      </c>
      <c r="I89" s="127">
        <f ca="1">OFFSET(prihlasky!$A$1,AW89,0)</f>
        <v>0</v>
      </c>
      <c r="J89" s="126">
        <f t="shared" ca="1" si="45"/>
        <v>0</v>
      </c>
      <c r="K89" s="14"/>
      <c r="L89" s="140">
        <f ca="1">OFFSET('Trail-1'!$J$1,$O89-1,0)</f>
        <v>0</v>
      </c>
      <c r="M89" s="165">
        <f ca="1">OFFSET('Trail-1'!$K$1,$O89-1,0)</f>
        <v>0</v>
      </c>
      <c r="N89" s="142">
        <f t="shared" ca="1" si="37"/>
        <v>0</v>
      </c>
      <c r="O89" s="76">
        <f>IF(L$7=0,1,MATCH($AW89,'Trail-1'!$CJ$1:$CJ$128,0))</f>
        <v>89</v>
      </c>
      <c r="P89" s="143" t="str">
        <f ca="1">IF(M89=0,"",OFFSET('Trail-1'!$B$1,$O89-1,0))</f>
        <v/>
      </c>
      <c r="Q89" s="140">
        <f ca="1">OFFSET('Trail-2'!$J$1,$T89-1,0)</f>
        <v>0</v>
      </c>
      <c r="R89" s="165">
        <f ca="1">OFFSET('Trail-2'!$K$1,$T89-1,0)</f>
        <v>0</v>
      </c>
      <c r="S89" s="142">
        <f t="shared" ca="1" si="38"/>
        <v>0</v>
      </c>
      <c r="T89" s="76">
        <f>IF(Q$7=0,1,MATCH($AW89,'Trail-2'!$CJ$1:$CJ$128,0))</f>
        <v>1</v>
      </c>
      <c r="U89" s="143" t="str">
        <f ca="1">IF(R89=0,"",OFFSET('Trail-2'!$B$1,$T89-1,0))</f>
        <v/>
      </c>
      <c r="V89" s="140">
        <f ca="1">OFFSET('Trail-3'!$J$1,$Y89-1,0)</f>
        <v>0</v>
      </c>
      <c r="W89" s="165">
        <f ca="1">OFFSET('Trail-3'!$K$1,$Y89-1,0)</f>
        <v>0</v>
      </c>
      <c r="X89" s="142">
        <f t="shared" ca="1" si="39"/>
        <v>0</v>
      </c>
      <c r="Y89" s="76">
        <f>IF(V$7=0,1,MATCH($AW89,'Trail-3'!$CJ$1:$CJ$128,0))</f>
        <v>1</v>
      </c>
      <c r="Z89" s="143" t="str">
        <f ca="1">IF(W89=0,"",OFFSET('Trail-3'!$B$1,$Y89-1,0))</f>
        <v/>
      </c>
      <c r="AA89" s="140">
        <f ca="1">OFFSET('Trail-4'!$J$1,$AD89-1,0)</f>
        <v>0</v>
      </c>
      <c r="AB89" s="165">
        <f ca="1">OFFSET('Trail-4'!$K$1,$AD89-1,0)</f>
        <v>0</v>
      </c>
      <c r="AC89" s="142">
        <f t="shared" ca="1" si="40"/>
        <v>0</v>
      </c>
      <c r="AD89" s="76">
        <f>IF(AA$7=0,1,MATCH($AW89,'Trail-4'!$CJ$1:$CJ$128,0))</f>
        <v>1</v>
      </c>
      <c r="AE89" s="143" t="str">
        <f ca="1">IF(AB89=0,"",OFFSET('Trail-4'!$B$1,$AD89-1,0))</f>
        <v/>
      </c>
      <c r="AF89" s="140">
        <f ca="1">OFFSET('Trail-5'!$J$1,$AI89-1,0)</f>
        <v>0</v>
      </c>
      <c r="AG89" s="165">
        <f ca="1">OFFSET('Trail-5'!$K$1,$AD89-1,0)</f>
        <v>0</v>
      </c>
      <c r="AH89" s="142">
        <f t="shared" ca="1" si="41"/>
        <v>0</v>
      </c>
      <c r="AI89" s="76">
        <f>IF(AF$7=0,1,MATCH($AW89,'Trail-5'!$CJ$1:$CJ$128,0))</f>
        <v>1</v>
      </c>
      <c r="AJ89" s="143" t="str">
        <f ca="1">IF(AG89=0,"",OFFSET('Trail-5'!$B$1,$AI89-1,0))</f>
        <v/>
      </c>
      <c r="AK89" s="166">
        <f ca="1">OFFSET('TempO-1'!$K$1,$AN89-1,0)</f>
        <v>0</v>
      </c>
      <c r="AL89" s="144"/>
      <c r="AM89" s="142">
        <f t="shared" ca="1" si="42"/>
        <v>0</v>
      </c>
      <c r="AN89" s="76">
        <f>IF(AK$7=0,1,MATCH($AW89,'TempO-1'!$CB$1:$CB$128,0))</f>
        <v>89</v>
      </c>
      <c r="AO89" s="143" t="str">
        <f ca="1">IF(AK89=0,"",OFFSET('TempO-1'!$B$1,$AN89-1,0))</f>
        <v/>
      </c>
      <c r="AP89" s="166">
        <f ca="1">OFFSET('TempO-2'!$K$1,$AS89-1,0)</f>
        <v>0</v>
      </c>
      <c r="AQ89" s="144"/>
      <c r="AR89" s="142">
        <f t="shared" ca="1" si="43"/>
        <v>0</v>
      </c>
      <c r="AS89" s="76">
        <f>IF(AP$7=0,1,MATCH($AW89,'TempO-2'!$CB$1:$CB$128,0))</f>
        <v>1</v>
      </c>
      <c r="AT89" s="143" t="str">
        <f ca="1">IF(AP89=0,"",OFFSET('TempO-2'!$B$1,$AS89-1,0))</f>
        <v/>
      </c>
      <c r="AU89" s="22"/>
      <c r="AW89" s="39">
        <v>81</v>
      </c>
      <c r="AX89" s="16"/>
      <c r="AY89" s="51">
        <f t="shared" ca="1" si="53"/>
        <v>0</v>
      </c>
      <c r="AZ89" s="51">
        <f t="shared" ca="1" si="53"/>
        <v>0</v>
      </c>
      <c r="BA89" s="51">
        <f t="shared" ca="1" si="53"/>
        <v>0</v>
      </c>
      <c r="BC89" s="1">
        <f t="shared" ca="1" si="46"/>
        <v>0</v>
      </c>
      <c r="BD89" s="1">
        <f t="shared" ca="1" si="47"/>
        <v>0</v>
      </c>
      <c r="BE89" s="1">
        <f t="shared" ca="1" si="48"/>
        <v>0</v>
      </c>
      <c r="BF89" s="1">
        <f t="shared" ca="1" si="49"/>
        <v>0</v>
      </c>
      <c r="BG89" s="1">
        <f t="shared" ca="1" si="50"/>
        <v>0</v>
      </c>
      <c r="BH89" s="1">
        <f t="shared" ca="1" si="51"/>
        <v>0</v>
      </c>
      <c r="BI89" s="1">
        <f t="shared" ca="1" si="52"/>
        <v>0</v>
      </c>
      <c r="BL89" s="97">
        <f t="shared" ca="1" si="44"/>
        <v>0</v>
      </c>
      <c r="BM89" s="97">
        <f t="shared" ca="1" si="44"/>
        <v>0</v>
      </c>
      <c r="BN89" s="97">
        <f t="shared" ca="1" si="44"/>
        <v>0</v>
      </c>
      <c r="BO89" s="97">
        <f t="shared" ca="1" si="44"/>
        <v>0</v>
      </c>
      <c r="BP89" s="97">
        <f t="shared" ca="1" si="44"/>
        <v>0</v>
      </c>
      <c r="BQ89" s="97">
        <f t="shared" ca="1" si="44"/>
        <v>0</v>
      </c>
      <c r="BR89" s="97">
        <f t="shared" ca="1" si="44"/>
        <v>0</v>
      </c>
    </row>
    <row r="90" spans="2:70" x14ac:dyDescent="0.2">
      <c r="B90" s="126">
        <f t="shared" ca="1" si="33"/>
        <v>1</v>
      </c>
      <c r="C90" s="126" t="str">
        <f t="shared" ca="1" si="34"/>
        <v/>
      </c>
      <c r="D90" s="126" t="str">
        <f t="shared" ca="1" si="35"/>
        <v/>
      </c>
      <c r="E90" s="126" t="str">
        <f t="shared" ca="1" si="36"/>
        <v/>
      </c>
      <c r="F90" s="127" t="str">
        <f ca="1">OFFSET(prihlasky!$H$1,AW90,0)</f>
        <v/>
      </c>
      <c r="G90" s="127" t="str">
        <f ca="1">IF(OFFSET(prihlasky!$B$1,AW90,0)="","",(OFFSET(prihlasky!$B$1,AW90,0)))</f>
        <v/>
      </c>
      <c r="H90" s="127">
        <f ca="1">OFFSET(prihlasky!$I$1,AW90,0)</f>
        <v>0</v>
      </c>
      <c r="I90" s="127">
        <f ca="1">OFFSET(prihlasky!$A$1,AW90,0)</f>
        <v>0</v>
      </c>
      <c r="J90" s="126">
        <f t="shared" ca="1" si="45"/>
        <v>0</v>
      </c>
      <c r="K90" s="14"/>
      <c r="L90" s="140">
        <f ca="1">OFFSET('Trail-1'!$J$1,$O90-1,0)</f>
        <v>0</v>
      </c>
      <c r="M90" s="165">
        <f ca="1">OFFSET('Trail-1'!$K$1,$O90-1,0)</f>
        <v>0</v>
      </c>
      <c r="N90" s="142">
        <f t="shared" ca="1" si="37"/>
        <v>0</v>
      </c>
      <c r="O90" s="76">
        <f>IF(L$7=0,1,MATCH($AW90,'Trail-1'!$CJ$1:$CJ$128,0))</f>
        <v>90</v>
      </c>
      <c r="P90" s="143" t="str">
        <f ca="1">IF(M90=0,"",OFFSET('Trail-1'!$B$1,$O90-1,0))</f>
        <v/>
      </c>
      <c r="Q90" s="140">
        <f ca="1">OFFSET('Trail-2'!$J$1,$T90-1,0)</f>
        <v>0</v>
      </c>
      <c r="R90" s="165">
        <f ca="1">OFFSET('Trail-2'!$K$1,$T90-1,0)</f>
        <v>0</v>
      </c>
      <c r="S90" s="142">
        <f t="shared" ca="1" si="38"/>
        <v>0</v>
      </c>
      <c r="T90" s="76">
        <f>IF(Q$7=0,1,MATCH($AW90,'Trail-2'!$CJ$1:$CJ$128,0))</f>
        <v>1</v>
      </c>
      <c r="U90" s="143" t="str">
        <f ca="1">IF(R90=0,"",OFFSET('Trail-2'!$B$1,$T90-1,0))</f>
        <v/>
      </c>
      <c r="V90" s="140">
        <f ca="1">OFFSET('Trail-3'!$J$1,$Y90-1,0)</f>
        <v>0</v>
      </c>
      <c r="W90" s="165">
        <f ca="1">OFFSET('Trail-3'!$K$1,$Y90-1,0)</f>
        <v>0</v>
      </c>
      <c r="X90" s="142">
        <f t="shared" ca="1" si="39"/>
        <v>0</v>
      </c>
      <c r="Y90" s="76">
        <f>IF(V$7=0,1,MATCH($AW90,'Trail-3'!$CJ$1:$CJ$128,0))</f>
        <v>1</v>
      </c>
      <c r="Z90" s="143" t="str">
        <f ca="1">IF(W90=0,"",OFFSET('Trail-3'!$B$1,$Y90-1,0))</f>
        <v/>
      </c>
      <c r="AA90" s="140">
        <f ca="1">OFFSET('Trail-4'!$J$1,$AD90-1,0)</f>
        <v>0</v>
      </c>
      <c r="AB90" s="165">
        <f ca="1">OFFSET('Trail-4'!$K$1,$AD90-1,0)</f>
        <v>0</v>
      </c>
      <c r="AC90" s="142">
        <f t="shared" ca="1" si="40"/>
        <v>0</v>
      </c>
      <c r="AD90" s="76">
        <f>IF(AA$7=0,1,MATCH($AW90,'Trail-4'!$CJ$1:$CJ$128,0))</f>
        <v>1</v>
      </c>
      <c r="AE90" s="143" t="str">
        <f ca="1">IF(AB90=0,"",OFFSET('Trail-4'!$B$1,$AD90-1,0))</f>
        <v/>
      </c>
      <c r="AF90" s="140">
        <f ca="1">OFFSET('Trail-5'!$J$1,$AI90-1,0)</f>
        <v>0</v>
      </c>
      <c r="AG90" s="165">
        <f ca="1">OFFSET('Trail-5'!$K$1,$AD90-1,0)</f>
        <v>0</v>
      </c>
      <c r="AH90" s="142">
        <f t="shared" ca="1" si="41"/>
        <v>0</v>
      </c>
      <c r="AI90" s="76">
        <f>IF(AF$7=0,1,MATCH($AW90,'Trail-5'!$CJ$1:$CJ$128,0))</f>
        <v>1</v>
      </c>
      <c r="AJ90" s="143" t="str">
        <f ca="1">IF(AG90=0,"",OFFSET('Trail-5'!$B$1,$AI90-1,0))</f>
        <v/>
      </c>
      <c r="AK90" s="166">
        <f ca="1">OFFSET('TempO-1'!$K$1,$AN90-1,0)</f>
        <v>0</v>
      </c>
      <c r="AL90" s="144"/>
      <c r="AM90" s="142">
        <f t="shared" ca="1" si="42"/>
        <v>0</v>
      </c>
      <c r="AN90" s="76">
        <f>IF(AK$7=0,1,MATCH($AW90,'TempO-1'!$CB$1:$CB$128,0))</f>
        <v>90</v>
      </c>
      <c r="AO90" s="143" t="str">
        <f ca="1">IF(AK90=0,"",OFFSET('TempO-1'!$B$1,$AN90-1,0))</f>
        <v/>
      </c>
      <c r="AP90" s="166">
        <f ca="1">OFFSET('TempO-2'!$K$1,$AS90-1,0)</f>
        <v>0</v>
      </c>
      <c r="AQ90" s="144"/>
      <c r="AR90" s="142">
        <f t="shared" ca="1" si="43"/>
        <v>0</v>
      </c>
      <c r="AS90" s="76">
        <f>IF(AP$7=0,1,MATCH($AW90,'TempO-2'!$CB$1:$CB$128,0))</f>
        <v>1</v>
      </c>
      <c r="AT90" s="143" t="str">
        <f ca="1">IF(AP90=0,"",OFFSET('TempO-2'!$B$1,$AS90-1,0))</f>
        <v/>
      </c>
      <c r="AU90" s="22"/>
      <c r="AW90" s="39">
        <v>82</v>
      </c>
      <c r="AX90" s="16"/>
      <c r="AY90" s="51">
        <f t="shared" ca="1" si="53"/>
        <v>0</v>
      </c>
      <c r="AZ90" s="51">
        <f t="shared" ca="1" si="53"/>
        <v>0</v>
      </c>
      <c r="BA90" s="51">
        <f t="shared" ca="1" si="53"/>
        <v>0</v>
      </c>
      <c r="BC90" s="1">
        <f t="shared" ca="1" si="46"/>
        <v>0</v>
      </c>
      <c r="BD90" s="1">
        <f t="shared" ca="1" si="47"/>
        <v>0</v>
      </c>
      <c r="BE90" s="1">
        <f t="shared" ca="1" si="48"/>
        <v>0</v>
      </c>
      <c r="BF90" s="1">
        <f t="shared" ca="1" si="49"/>
        <v>0</v>
      </c>
      <c r="BG90" s="1">
        <f t="shared" ca="1" si="50"/>
        <v>0</v>
      </c>
      <c r="BH90" s="1">
        <f t="shared" ca="1" si="51"/>
        <v>0</v>
      </c>
      <c r="BI90" s="1">
        <f t="shared" ca="1" si="52"/>
        <v>0</v>
      </c>
      <c r="BL90" s="97">
        <f t="shared" ca="1" si="44"/>
        <v>0</v>
      </c>
      <c r="BM90" s="97">
        <f t="shared" ca="1" si="44"/>
        <v>0</v>
      </c>
      <c r="BN90" s="97">
        <f t="shared" ca="1" si="44"/>
        <v>0</v>
      </c>
      <c r="BO90" s="97">
        <f t="shared" ca="1" si="44"/>
        <v>0</v>
      </c>
      <c r="BP90" s="97">
        <f t="shared" ca="1" si="44"/>
        <v>0</v>
      </c>
      <c r="BQ90" s="97">
        <f t="shared" ca="1" si="44"/>
        <v>0</v>
      </c>
      <c r="BR90" s="97">
        <f t="shared" ca="1" si="44"/>
        <v>0</v>
      </c>
    </row>
    <row r="91" spans="2:70" x14ac:dyDescent="0.2">
      <c r="B91" s="126">
        <f t="shared" ca="1" si="33"/>
        <v>1</v>
      </c>
      <c r="C91" s="126" t="str">
        <f t="shared" ca="1" si="34"/>
        <v/>
      </c>
      <c r="D91" s="126" t="str">
        <f t="shared" ca="1" si="35"/>
        <v/>
      </c>
      <c r="E91" s="126" t="str">
        <f t="shared" ca="1" si="36"/>
        <v/>
      </c>
      <c r="F91" s="127" t="str">
        <f ca="1">OFFSET(prihlasky!$H$1,AW91,0)</f>
        <v/>
      </c>
      <c r="G91" s="127" t="str">
        <f ca="1">IF(OFFSET(prihlasky!$B$1,AW91,0)="","",(OFFSET(prihlasky!$B$1,AW91,0)))</f>
        <v/>
      </c>
      <c r="H91" s="127">
        <f ca="1">OFFSET(prihlasky!$I$1,AW91,0)</f>
        <v>0</v>
      </c>
      <c r="I91" s="127">
        <f ca="1">OFFSET(prihlasky!$A$1,AW91,0)</f>
        <v>0</v>
      </c>
      <c r="J91" s="126">
        <f t="shared" ca="1" si="45"/>
        <v>0</v>
      </c>
      <c r="K91" s="14"/>
      <c r="L91" s="140">
        <f ca="1">OFFSET('Trail-1'!$J$1,$O91-1,0)</f>
        <v>0</v>
      </c>
      <c r="M91" s="165">
        <f ca="1">OFFSET('Trail-1'!$K$1,$O91-1,0)</f>
        <v>0</v>
      </c>
      <c r="N91" s="142">
        <f t="shared" ca="1" si="37"/>
        <v>0</v>
      </c>
      <c r="O91" s="76">
        <f>IF(L$7=0,1,MATCH($AW91,'Trail-1'!$CJ$1:$CJ$128,0))</f>
        <v>91</v>
      </c>
      <c r="P91" s="143" t="str">
        <f ca="1">IF(M91=0,"",OFFSET('Trail-1'!$B$1,$O91-1,0))</f>
        <v/>
      </c>
      <c r="Q91" s="140">
        <f ca="1">OFFSET('Trail-2'!$J$1,$T91-1,0)</f>
        <v>0</v>
      </c>
      <c r="R91" s="165">
        <f ca="1">OFFSET('Trail-2'!$K$1,$T91-1,0)</f>
        <v>0</v>
      </c>
      <c r="S91" s="142">
        <f t="shared" ca="1" si="38"/>
        <v>0</v>
      </c>
      <c r="T91" s="76">
        <f>IF(Q$7=0,1,MATCH($AW91,'Trail-2'!$CJ$1:$CJ$128,0))</f>
        <v>1</v>
      </c>
      <c r="U91" s="143" t="str">
        <f ca="1">IF(R91=0,"",OFFSET('Trail-2'!$B$1,$T91-1,0))</f>
        <v/>
      </c>
      <c r="V91" s="140">
        <f ca="1">OFFSET('Trail-3'!$J$1,$Y91-1,0)</f>
        <v>0</v>
      </c>
      <c r="W91" s="165">
        <f ca="1">OFFSET('Trail-3'!$K$1,$Y91-1,0)</f>
        <v>0</v>
      </c>
      <c r="X91" s="142">
        <f t="shared" ca="1" si="39"/>
        <v>0</v>
      </c>
      <c r="Y91" s="76">
        <f>IF(V$7=0,1,MATCH($AW91,'Trail-3'!$CJ$1:$CJ$128,0))</f>
        <v>1</v>
      </c>
      <c r="Z91" s="143" t="str">
        <f ca="1">IF(W91=0,"",OFFSET('Trail-3'!$B$1,$Y91-1,0))</f>
        <v/>
      </c>
      <c r="AA91" s="140">
        <f ca="1">OFFSET('Trail-4'!$J$1,$AD91-1,0)</f>
        <v>0</v>
      </c>
      <c r="AB91" s="165">
        <f ca="1">OFFSET('Trail-4'!$K$1,$AD91-1,0)</f>
        <v>0</v>
      </c>
      <c r="AC91" s="142">
        <f t="shared" ca="1" si="40"/>
        <v>0</v>
      </c>
      <c r="AD91" s="76">
        <f>IF(AA$7=0,1,MATCH($AW91,'Trail-4'!$CJ$1:$CJ$128,0))</f>
        <v>1</v>
      </c>
      <c r="AE91" s="143" t="str">
        <f ca="1">IF(AB91=0,"",OFFSET('Trail-4'!$B$1,$AD91-1,0))</f>
        <v/>
      </c>
      <c r="AF91" s="140">
        <f ca="1">OFFSET('Trail-5'!$J$1,$AI91-1,0)</f>
        <v>0</v>
      </c>
      <c r="AG91" s="165">
        <f ca="1">OFFSET('Trail-5'!$K$1,$AD91-1,0)</f>
        <v>0</v>
      </c>
      <c r="AH91" s="142">
        <f t="shared" ca="1" si="41"/>
        <v>0</v>
      </c>
      <c r="AI91" s="76">
        <f>IF(AF$7=0,1,MATCH($AW91,'Trail-5'!$CJ$1:$CJ$128,0))</f>
        <v>1</v>
      </c>
      <c r="AJ91" s="143" t="str">
        <f ca="1">IF(AG91=0,"",OFFSET('Trail-5'!$B$1,$AI91-1,0))</f>
        <v/>
      </c>
      <c r="AK91" s="166">
        <f ca="1">OFFSET('TempO-1'!$K$1,$AN91-1,0)</f>
        <v>0</v>
      </c>
      <c r="AL91" s="144"/>
      <c r="AM91" s="142">
        <f t="shared" ca="1" si="42"/>
        <v>0</v>
      </c>
      <c r="AN91" s="76">
        <f>IF(AK$7=0,1,MATCH($AW91,'TempO-1'!$CB$1:$CB$128,0))</f>
        <v>91</v>
      </c>
      <c r="AO91" s="143" t="str">
        <f ca="1">IF(AK91=0,"",OFFSET('TempO-1'!$B$1,$AN91-1,0))</f>
        <v/>
      </c>
      <c r="AP91" s="166">
        <f ca="1">OFFSET('TempO-2'!$K$1,$AS91-1,0)</f>
        <v>0</v>
      </c>
      <c r="AQ91" s="144"/>
      <c r="AR91" s="142">
        <f t="shared" ca="1" si="43"/>
        <v>0</v>
      </c>
      <c r="AS91" s="76">
        <f>IF(AP$7=0,1,MATCH($AW91,'TempO-2'!$CB$1:$CB$128,0))</f>
        <v>1</v>
      </c>
      <c r="AT91" s="143" t="str">
        <f ca="1">IF(AP91=0,"",OFFSET('TempO-2'!$B$1,$AS91-1,0))</f>
        <v/>
      </c>
      <c r="AU91" s="22"/>
      <c r="AW91" s="39">
        <v>83</v>
      </c>
      <c r="AX91" s="16"/>
      <c r="AY91" s="51">
        <f t="shared" ca="1" si="53"/>
        <v>0</v>
      </c>
      <c r="AZ91" s="51">
        <f t="shared" ca="1" si="53"/>
        <v>0</v>
      </c>
      <c r="BA91" s="51">
        <f t="shared" ca="1" si="53"/>
        <v>0</v>
      </c>
      <c r="BC91" s="1">
        <f t="shared" ca="1" si="46"/>
        <v>0</v>
      </c>
      <c r="BD91" s="1">
        <f t="shared" ca="1" si="47"/>
        <v>0</v>
      </c>
      <c r="BE91" s="1">
        <f t="shared" ca="1" si="48"/>
        <v>0</v>
      </c>
      <c r="BF91" s="1">
        <f t="shared" ca="1" si="49"/>
        <v>0</v>
      </c>
      <c r="BG91" s="1">
        <f t="shared" ca="1" si="50"/>
        <v>0</v>
      </c>
      <c r="BH91" s="1">
        <f t="shared" ca="1" si="51"/>
        <v>0</v>
      </c>
      <c r="BI91" s="1">
        <f t="shared" ca="1" si="52"/>
        <v>0</v>
      </c>
      <c r="BL91" s="97">
        <f t="shared" ca="1" si="44"/>
        <v>0</v>
      </c>
      <c r="BM91" s="97">
        <f t="shared" ca="1" si="44"/>
        <v>0</v>
      </c>
      <c r="BN91" s="97">
        <f t="shared" ca="1" si="44"/>
        <v>0</v>
      </c>
      <c r="BO91" s="97">
        <f t="shared" ca="1" si="44"/>
        <v>0</v>
      </c>
      <c r="BP91" s="97">
        <f t="shared" ca="1" si="44"/>
        <v>0</v>
      </c>
      <c r="BQ91" s="97">
        <f t="shared" ca="1" si="44"/>
        <v>0</v>
      </c>
      <c r="BR91" s="97">
        <f t="shared" ca="1" si="44"/>
        <v>0</v>
      </c>
    </row>
    <row r="92" spans="2:70" x14ac:dyDescent="0.2">
      <c r="B92" s="126">
        <f t="shared" ca="1" si="33"/>
        <v>1</v>
      </c>
      <c r="C92" s="126" t="str">
        <f t="shared" ca="1" si="34"/>
        <v/>
      </c>
      <c r="D92" s="126" t="str">
        <f t="shared" ca="1" si="35"/>
        <v/>
      </c>
      <c r="E92" s="126" t="str">
        <f t="shared" ca="1" si="36"/>
        <v/>
      </c>
      <c r="F92" s="127" t="str">
        <f ca="1">OFFSET(prihlasky!$H$1,AW92,0)</f>
        <v/>
      </c>
      <c r="G92" s="127" t="str">
        <f ca="1">IF(OFFSET(prihlasky!$B$1,AW92,0)="","",(OFFSET(prihlasky!$B$1,AW92,0)))</f>
        <v/>
      </c>
      <c r="H92" s="127">
        <f ca="1">OFFSET(prihlasky!$I$1,AW92,0)</f>
        <v>0</v>
      </c>
      <c r="I92" s="127">
        <f ca="1">OFFSET(prihlasky!$A$1,AW92,0)</f>
        <v>0</v>
      </c>
      <c r="J92" s="126">
        <f t="shared" ca="1" si="45"/>
        <v>0</v>
      </c>
      <c r="K92" s="14"/>
      <c r="L92" s="140">
        <f ca="1">OFFSET('Trail-1'!$J$1,$O92-1,0)</f>
        <v>0</v>
      </c>
      <c r="M92" s="165">
        <f ca="1">OFFSET('Trail-1'!$K$1,$O92-1,0)</f>
        <v>0</v>
      </c>
      <c r="N92" s="142">
        <f t="shared" ca="1" si="37"/>
        <v>0</v>
      </c>
      <c r="O92" s="76">
        <f>IF(L$7=0,1,MATCH($AW92,'Trail-1'!$CJ$1:$CJ$128,0))</f>
        <v>92</v>
      </c>
      <c r="P92" s="143" t="str">
        <f ca="1">IF(M92=0,"",OFFSET('Trail-1'!$B$1,$O92-1,0))</f>
        <v/>
      </c>
      <c r="Q92" s="140">
        <f ca="1">OFFSET('Trail-2'!$J$1,$T92-1,0)</f>
        <v>0</v>
      </c>
      <c r="R92" s="165">
        <f ca="1">OFFSET('Trail-2'!$K$1,$T92-1,0)</f>
        <v>0</v>
      </c>
      <c r="S92" s="142">
        <f t="shared" ca="1" si="38"/>
        <v>0</v>
      </c>
      <c r="T92" s="76">
        <f>IF(Q$7=0,1,MATCH($AW92,'Trail-2'!$CJ$1:$CJ$128,0))</f>
        <v>1</v>
      </c>
      <c r="U92" s="143" t="str">
        <f ca="1">IF(R92=0,"",OFFSET('Trail-2'!$B$1,$T92-1,0))</f>
        <v/>
      </c>
      <c r="V92" s="140">
        <f ca="1">OFFSET('Trail-3'!$J$1,$Y92-1,0)</f>
        <v>0</v>
      </c>
      <c r="W92" s="165">
        <f ca="1">OFFSET('Trail-3'!$K$1,$Y92-1,0)</f>
        <v>0</v>
      </c>
      <c r="X92" s="142">
        <f t="shared" ca="1" si="39"/>
        <v>0</v>
      </c>
      <c r="Y92" s="76">
        <f>IF(V$7=0,1,MATCH($AW92,'Trail-3'!$CJ$1:$CJ$128,0))</f>
        <v>1</v>
      </c>
      <c r="Z92" s="143" t="str">
        <f ca="1">IF(W92=0,"",OFFSET('Trail-3'!$B$1,$Y92-1,0))</f>
        <v/>
      </c>
      <c r="AA92" s="140">
        <f ca="1">OFFSET('Trail-4'!$J$1,$AD92-1,0)</f>
        <v>0</v>
      </c>
      <c r="AB92" s="165">
        <f ca="1">OFFSET('Trail-4'!$K$1,$AD92-1,0)</f>
        <v>0</v>
      </c>
      <c r="AC92" s="142">
        <f t="shared" ca="1" si="40"/>
        <v>0</v>
      </c>
      <c r="AD92" s="76">
        <f>IF(AA$7=0,1,MATCH($AW92,'Trail-4'!$CJ$1:$CJ$128,0))</f>
        <v>1</v>
      </c>
      <c r="AE92" s="143" t="str">
        <f ca="1">IF(AB92=0,"",OFFSET('Trail-4'!$B$1,$AD92-1,0))</f>
        <v/>
      </c>
      <c r="AF92" s="140">
        <f ca="1">OFFSET('Trail-5'!$J$1,$AI92-1,0)</f>
        <v>0</v>
      </c>
      <c r="AG92" s="165">
        <f ca="1">OFFSET('Trail-5'!$K$1,$AD92-1,0)</f>
        <v>0</v>
      </c>
      <c r="AH92" s="142">
        <f t="shared" ca="1" si="41"/>
        <v>0</v>
      </c>
      <c r="AI92" s="76">
        <f>IF(AF$7=0,1,MATCH($AW92,'Trail-5'!$CJ$1:$CJ$128,0))</f>
        <v>1</v>
      </c>
      <c r="AJ92" s="143" t="str">
        <f ca="1">IF(AG92=0,"",OFFSET('Trail-5'!$B$1,$AI92-1,0))</f>
        <v/>
      </c>
      <c r="AK92" s="166">
        <f ca="1">OFFSET('TempO-1'!$K$1,$AN92-1,0)</f>
        <v>0</v>
      </c>
      <c r="AL92" s="144"/>
      <c r="AM92" s="142">
        <f t="shared" ca="1" si="42"/>
        <v>0</v>
      </c>
      <c r="AN92" s="76">
        <f>IF(AK$7=0,1,MATCH($AW92,'TempO-1'!$CB$1:$CB$128,0))</f>
        <v>92</v>
      </c>
      <c r="AO92" s="143" t="str">
        <f ca="1">IF(AK92=0,"",OFFSET('TempO-1'!$B$1,$AN92-1,0))</f>
        <v/>
      </c>
      <c r="AP92" s="166">
        <f ca="1">OFFSET('TempO-2'!$K$1,$AS92-1,0)</f>
        <v>0</v>
      </c>
      <c r="AQ92" s="144"/>
      <c r="AR92" s="142">
        <f t="shared" ca="1" si="43"/>
        <v>0</v>
      </c>
      <c r="AS92" s="76">
        <f>IF(AP$7=0,1,MATCH($AW92,'TempO-2'!$CB$1:$CB$128,0))</f>
        <v>1</v>
      </c>
      <c r="AT92" s="143" t="str">
        <f ca="1">IF(AP92=0,"",OFFSET('TempO-2'!$B$1,$AS92-1,0))</f>
        <v/>
      </c>
      <c r="AU92" s="22"/>
      <c r="AW92" s="39">
        <v>84</v>
      </c>
      <c r="AX92" s="16"/>
      <c r="AY92" s="51">
        <f t="shared" ca="1" si="53"/>
        <v>0</v>
      </c>
      <c r="AZ92" s="51">
        <f t="shared" ca="1" si="53"/>
        <v>0</v>
      </c>
      <c r="BA92" s="51">
        <f t="shared" ca="1" si="53"/>
        <v>0</v>
      </c>
      <c r="BC92" s="1">
        <f t="shared" ca="1" si="46"/>
        <v>0</v>
      </c>
      <c r="BD92" s="1">
        <f t="shared" ca="1" si="47"/>
        <v>0</v>
      </c>
      <c r="BE92" s="1">
        <f t="shared" ca="1" si="48"/>
        <v>0</v>
      </c>
      <c r="BF92" s="1">
        <f t="shared" ca="1" si="49"/>
        <v>0</v>
      </c>
      <c r="BG92" s="1">
        <f t="shared" ca="1" si="50"/>
        <v>0</v>
      </c>
      <c r="BH92" s="1">
        <f t="shared" ca="1" si="51"/>
        <v>0</v>
      </c>
      <c r="BI92" s="1">
        <f t="shared" ca="1" si="52"/>
        <v>0</v>
      </c>
      <c r="BL92" s="97">
        <f t="shared" ca="1" si="44"/>
        <v>0</v>
      </c>
      <c r="BM92" s="97">
        <f t="shared" ca="1" si="44"/>
        <v>0</v>
      </c>
      <c r="BN92" s="97">
        <f t="shared" ca="1" si="44"/>
        <v>0</v>
      </c>
      <c r="BO92" s="97">
        <f t="shared" ca="1" si="44"/>
        <v>0</v>
      </c>
      <c r="BP92" s="97">
        <f t="shared" ca="1" si="44"/>
        <v>0</v>
      </c>
      <c r="BQ92" s="97">
        <f t="shared" ca="1" si="44"/>
        <v>0</v>
      </c>
      <c r="BR92" s="97">
        <f t="shared" ca="1" si="44"/>
        <v>0</v>
      </c>
    </row>
    <row r="93" spans="2:70" x14ac:dyDescent="0.2">
      <c r="B93" s="126">
        <f t="shared" ca="1" si="33"/>
        <v>1</v>
      </c>
      <c r="C93" s="126" t="str">
        <f t="shared" ca="1" si="34"/>
        <v/>
      </c>
      <c r="D93" s="126" t="str">
        <f t="shared" ca="1" si="35"/>
        <v/>
      </c>
      <c r="E93" s="126" t="str">
        <f t="shared" ca="1" si="36"/>
        <v/>
      </c>
      <c r="F93" s="127" t="str">
        <f ca="1">OFFSET(prihlasky!$H$1,AW93,0)</f>
        <v/>
      </c>
      <c r="G93" s="127" t="str">
        <f ca="1">IF(OFFSET(prihlasky!$B$1,AW93,0)="","",(OFFSET(prihlasky!$B$1,AW93,0)))</f>
        <v/>
      </c>
      <c r="H93" s="127">
        <f ca="1">OFFSET(prihlasky!$I$1,AW93,0)</f>
        <v>0</v>
      </c>
      <c r="I93" s="127">
        <f ca="1">OFFSET(prihlasky!$A$1,AW93,0)</f>
        <v>0</v>
      </c>
      <c r="J93" s="126">
        <f t="shared" ca="1" si="45"/>
        <v>0</v>
      </c>
      <c r="K93" s="14"/>
      <c r="L93" s="140">
        <f ca="1">OFFSET('Trail-1'!$J$1,$O93-1,0)</f>
        <v>0</v>
      </c>
      <c r="M93" s="165">
        <f ca="1">OFFSET('Trail-1'!$K$1,$O93-1,0)</f>
        <v>0</v>
      </c>
      <c r="N93" s="142">
        <f t="shared" ca="1" si="37"/>
        <v>0</v>
      </c>
      <c r="O93" s="76">
        <f>IF(L$7=0,1,MATCH($AW93,'Trail-1'!$CJ$1:$CJ$128,0))</f>
        <v>93</v>
      </c>
      <c r="P93" s="143" t="str">
        <f ca="1">IF(M93=0,"",OFFSET('Trail-1'!$B$1,$O93-1,0))</f>
        <v/>
      </c>
      <c r="Q93" s="140">
        <f ca="1">OFFSET('Trail-2'!$J$1,$T93-1,0)</f>
        <v>0</v>
      </c>
      <c r="R93" s="165">
        <f ca="1">OFFSET('Trail-2'!$K$1,$T93-1,0)</f>
        <v>0</v>
      </c>
      <c r="S93" s="142">
        <f t="shared" ca="1" si="38"/>
        <v>0</v>
      </c>
      <c r="T93" s="76">
        <f>IF(Q$7=0,1,MATCH($AW93,'Trail-2'!$CJ$1:$CJ$128,0))</f>
        <v>1</v>
      </c>
      <c r="U93" s="143" t="str">
        <f ca="1">IF(R93=0,"",OFFSET('Trail-2'!$B$1,$T93-1,0))</f>
        <v/>
      </c>
      <c r="V93" s="140">
        <f ca="1">OFFSET('Trail-3'!$J$1,$Y93-1,0)</f>
        <v>0</v>
      </c>
      <c r="W93" s="165">
        <f ca="1">OFFSET('Trail-3'!$K$1,$Y93-1,0)</f>
        <v>0</v>
      </c>
      <c r="X93" s="142">
        <f t="shared" ca="1" si="39"/>
        <v>0</v>
      </c>
      <c r="Y93" s="76">
        <f>IF(V$7=0,1,MATCH($AW93,'Trail-3'!$CJ$1:$CJ$128,0))</f>
        <v>1</v>
      </c>
      <c r="Z93" s="143" t="str">
        <f ca="1">IF(W93=0,"",OFFSET('Trail-3'!$B$1,$Y93-1,0))</f>
        <v/>
      </c>
      <c r="AA93" s="140">
        <f ca="1">OFFSET('Trail-4'!$J$1,$AD93-1,0)</f>
        <v>0</v>
      </c>
      <c r="AB93" s="165">
        <f ca="1">OFFSET('Trail-4'!$K$1,$AD93-1,0)</f>
        <v>0</v>
      </c>
      <c r="AC93" s="142">
        <f t="shared" ca="1" si="40"/>
        <v>0</v>
      </c>
      <c r="AD93" s="76">
        <f>IF(AA$7=0,1,MATCH($AW93,'Trail-4'!$CJ$1:$CJ$128,0))</f>
        <v>1</v>
      </c>
      <c r="AE93" s="143" t="str">
        <f ca="1">IF(AB93=0,"",OFFSET('Trail-4'!$B$1,$AD93-1,0))</f>
        <v/>
      </c>
      <c r="AF93" s="140">
        <f ca="1">OFFSET('Trail-5'!$J$1,$AI93-1,0)</f>
        <v>0</v>
      </c>
      <c r="AG93" s="165">
        <f ca="1">OFFSET('Trail-5'!$K$1,$AD93-1,0)</f>
        <v>0</v>
      </c>
      <c r="AH93" s="142">
        <f t="shared" ca="1" si="41"/>
        <v>0</v>
      </c>
      <c r="AI93" s="76">
        <f>IF(AF$7=0,1,MATCH($AW93,'Trail-5'!$CJ$1:$CJ$128,0))</f>
        <v>1</v>
      </c>
      <c r="AJ93" s="143" t="str">
        <f ca="1">IF(AG93=0,"",OFFSET('Trail-5'!$B$1,$AI93-1,0))</f>
        <v/>
      </c>
      <c r="AK93" s="166">
        <f ca="1">OFFSET('TempO-1'!$K$1,$AN93-1,0)</f>
        <v>0</v>
      </c>
      <c r="AL93" s="144"/>
      <c r="AM93" s="142">
        <f t="shared" ca="1" si="42"/>
        <v>0</v>
      </c>
      <c r="AN93" s="76">
        <f>IF(AK$7=0,1,MATCH($AW93,'TempO-1'!$CB$1:$CB$128,0))</f>
        <v>93</v>
      </c>
      <c r="AO93" s="143" t="str">
        <f ca="1">IF(AK93=0,"",OFFSET('TempO-1'!$B$1,$AN93-1,0))</f>
        <v/>
      </c>
      <c r="AP93" s="166">
        <f ca="1">OFFSET('TempO-2'!$K$1,$AS93-1,0)</f>
        <v>0</v>
      </c>
      <c r="AQ93" s="144"/>
      <c r="AR93" s="142">
        <f t="shared" ca="1" si="43"/>
        <v>0</v>
      </c>
      <c r="AS93" s="76">
        <f>IF(AP$7=0,1,MATCH($AW93,'TempO-2'!$CB$1:$CB$128,0))</f>
        <v>1</v>
      </c>
      <c r="AT93" s="143" t="str">
        <f ca="1">IF(AP93=0,"",OFFSET('TempO-2'!$B$1,$AS93-1,0))</f>
        <v/>
      </c>
      <c r="AU93" s="22"/>
      <c r="AW93" s="39">
        <v>85</v>
      </c>
      <c r="AX93" s="16"/>
      <c r="AY93" s="51">
        <f t="shared" ca="1" si="53"/>
        <v>0</v>
      </c>
      <c r="AZ93" s="51">
        <f t="shared" ca="1" si="53"/>
        <v>0</v>
      </c>
      <c r="BA93" s="51">
        <f t="shared" ca="1" si="53"/>
        <v>0</v>
      </c>
      <c r="BC93" s="1">
        <f t="shared" ca="1" si="46"/>
        <v>0</v>
      </c>
      <c r="BD93" s="1">
        <f t="shared" ca="1" si="47"/>
        <v>0</v>
      </c>
      <c r="BE93" s="1">
        <f t="shared" ca="1" si="48"/>
        <v>0</v>
      </c>
      <c r="BF93" s="1">
        <f t="shared" ca="1" si="49"/>
        <v>0</v>
      </c>
      <c r="BG93" s="1">
        <f t="shared" ca="1" si="50"/>
        <v>0</v>
      </c>
      <c r="BH93" s="1">
        <f t="shared" ca="1" si="51"/>
        <v>0</v>
      </c>
      <c r="BI93" s="1">
        <f t="shared" ca="1" si="52"/>
        <v>0</v>
      </c>
      <c r="BL93" s="97">
        <f t="shared" ca="1" si="44"/>
        <v>0</v>
      </c>
      <c r="BM93" s="97">
        <f t="shared" ca="1" si="44"/>
        <v>0</v>
      </c>
      <c r="BN93" s="97">
        <f t="shared" ca="1" si="44"/>
        <v>0</v>
      </c>
      <c r="BO93" s="97">
        <f t="shared" ca="1" si="44"/>
        <v>0</v>
      </c>
      <c r="BP93" s="97">
        <f t="shared" ca="1" si="44"/>
        <v>0</v>
      </c>
      <c r="BQ93" s="97">
        <f t="shared" ca="1" si="44"/>
        <v>0</v>
      </c>
      <c r="BR93" s="97">
        <f t="shared" ca="1" si="44"/>
        <v>0</v>
      </c>
    </row>
    <row r="94" spans="2:70" x14ac:dyDescent="0.2">
      <c r="B94" s="126">
        <f t="shared" ca="1" si="33"/>
        <v>1</v>
      </c>
      <c r="C94" s="126" t="str">
        <f t="shared" ca="1" si="34"/>
        <v/>
      </c>
      <c r="D94" s="126" t="str">
        <f t="shared" ca="1" si="35"/>
        <v/>
      </c>
      <c r="E94" s="126" t="str">
        <f t="shared" ca="1" si="36"/>
        <v/>
      </c>
      <c r="F94" s="127" t="str">
        <f ca="1">OFFSET(prihlasky!$H$1,AW94,0)</f>
        <v/>
      </c>
      <c r="G94" s="127" t="str">
        <f ca="1">IF(OFFSET(prihlasky!$B$1,AW94,0)="","",(OFFSET(prihlasky!$B$1,AW94,0)))</f>
        <v/>
      </c>
      <c r="H94" s="127">
        <f ca="1">OFFSET(prihlasky!$I$1,AW94,0)</f>
        <v>0</v>
      </c>
      <c r="I94" s="127">
        <f ca="1">OFFSET(prihlasky!$A$1,AW94,0)</f>
        <v>0</v>
      </c>
      <c r="J94" s="126">
        <f t="shared" ca="1" si="45"/>
        <v>0</v>
      </c>
      <c r="K94" s="14"/>
      <c r="L94" s="140">
        <f ca="1">OFFSET('Trail-1'!$J$1,$O94-1,0)</f>
        <v>0</v>
      </c>
      <c r="M94" s="165">
        <f ca="1">OFFSET('Trail-1'!$K$1,$O94-1,0)</f>
        <v>0</v>
      </c>
      <c r="N94" s="142">
        <f t="shared" ca="1" si="37"/>
        <v>0</v>
      </c>
      <c r="O94" s="76">
        <f>IF(L$7=0,1,MATCH($AW94,'Trail-1'!$CJ$1:$CJ$128,0))</f>
        <v>94</v>
      </c>
      <c r="P94" s="143" t="str">
        <f ca="1">IF(M94=0,"",OFFSET('Trail-1'!$B$1,$O94-1,0))</f>
        <v/>
      </c>
      <c r="Q94" s="140">
        <f ca="1">OFFSET('Trail-2'!$J$1,$T94-1,0)</f>
        <v>0</v>
      </c>
      <c r="R94" s="165">
        <f ca="1">OFFSET('Trail-2'!$K$1,$T94-1,0)</f>
        <v>0</v>
      </c>
      <c r="S94" s="142">
        <f t="shared" ca="1" si="38"/>
        <v>0</v>
      </c>
      <c r="T94" s="76">
        <f>IF(Q$7=0,1,MATCH($AW94,'Trail-2'!$CJ$1:$CJ$128,0))</f>
        <v>1</v>
      </c>
      <c r="U94" s="143" t="str">
        <f ca="1">IF(R94=0,"",OFFSET('Trail-2'!$B$1,$T94-1,0))</f>
        <v/>
      </c>
      <c r="V94" s="140">
        <f ca="1">OFFSET('Trail-3'!$J$1,$Y94-1,0)</f>
        <v>0</v>
      </c>
      <c r="W94" s="165">
        <f ca="1">OFFSET('Trail-3'!$K$1,$Y94-1,0)</f>
        <v>0</v>
      </c>
      <c r="X94" s="142">
        <f t="shared" ca="1" si="39"/>
        <v>0</v>
      </c>
      <c r="Y94" s="76">
        <f>IF(V$7=0,1,MATCH($AW94,'Trail-3'!$CJ$1:$CJ$128,0))</f>
        <v>1</v>
      </c>
      <c r="Z94" s="143" t="str">
        <f ca="1">IF(W94=0,"",OFFSET('Trail-3'!$B$1,$Y94-1,0))</f>
        <v/>
      </c>
      <c r="AA94" s="140">
        <f ca="1">OFFSET('Trail-4'!$J$1,$AD94-1,0)</f>
        <v>0</v>
      </c>
      <c r="AB94" s="165">
        <f ca="1">OFFSET('Trail-4'!$K$1,$AD94-1,0)</f>
        <v>0</v>
      </c>
      <c r="AC94" s="142">
        <f t="shared" ca="1" si="40"/>
        <v>0</v>
      </c>
      <c r="AD94" s="76">
        <f>IF(AA$7=0,1,MATCH($AW94,'Trail-4'!$CJ$1:$CJ$128,0))</f>
        <v>1</v>
      </c>
      <c r="AE94" s="143" t="str">
        <f ca="1">IF(AB94=0,"",OFFSET('Trail-4'!$B$1,$AD94-1,0))</f>
        <v/>
      </c>
      <c r="AF94" s="140">
        <f ca="1">OFFSET('Trail-5'!$J$1,$AI94-1,0)</f>
        <v>0</v>
      </c>
      <c r="AG94" s="165">
        <f ca="1">OFFSET('Trail-5'!$K$1,$AD94-1,0)</f>
        <v>0</v>
      </c>
      <c r="AH94" s="142">
        <f t="shared" ca="1" si="41"/>
        <v>0</v>
      </c>
      <c r="AI94" s="76">
        <f>IF(AF$7=0,1,MATCH($AW94,'Trail-5'!$CJ$1:$CJ$128,0))</f>
        <v>1</v>
      </c>
      <c r="AJ94" s="143" t="str">
        <f ca="1">IF(AG94=0,"",OFFSET('Trail-5'!$B$1,$AI94-1,0))</f>
        <v/>
      </c>
      <c r="AK94" s="166">
        <f ca="1">OFFSET('TempO-1'!$K$1,$AN94-1,0)</f>
        <v>0</v>
      </c>
      <c r="AL94" s="144"/>
      <c r="AM94" s="142">
        <f t="shared" ca="1" si="42"/>
        <v>0</v>
      </c>
      <c r="AN94" s="76">
        <f>IF(AK$7=0,1,MATCH($AW94,'TempO-1'!$CB$1:$CB$128,0))</f>
        <v>94</v>
      </c>
      <c r="AO94" s="143" t="str">
        <f ca="1">IF(AK94=0,"",OFFSET('TempO-1'!$B$1,$AN94-1,0))</f>
        <v/>
      </c>
      <c r="AP94" s="166">
        <f ca="1">OFFSET('TempO-2'!$K$1,$AS94-1,0)</f>
        <v>0</v>
      </c>
      <c r="AQ94" s="144"/>
      <c r="AR94" s="142">
        <f t="shared" ca="1" si="43"/>
        <v>0</v>
      </c>
      <c r="AS94" s="76">
        <f>IF(AP$7=0,1,MATCH($AW94,'TempO-2'!$CB$1:$CB$128,0))</f>
        <v>1</v>
      </c>
      <c r="AT94" s="143" t="str">
        <f ca="1">IF(AP94=0,"",OFFSET('TempO-2'!$B$1,$AS94-1,0))</f>
        <v/>
      </c>
      <c r="AU94" s="22"/>
      <c r="AW94" s="39">
        <v>86</v>
      </c>
      <c r="AX94" s="16"/>
      <c r="AY94" s="51">
        <f t="shared" ca="1" si="53"/>
        <v>0</v>
      </c>
      <c r="AZ94" s="51">
        <f t="shared" ca="1" si="53"/>
        <v>0</v>
      </c>
      <c r="BA94" s="51">
        <f t="shared" ca="1" si="53"/>
        <v>0</v>
      </c>
      <c r="BC94" s="1">
        <f t="shared" ca="1" si="46"/>
        <v>0</v>
      </c>
      <c r="BD94" s="1">
        <f t="shared" ca="1" si="47"/>
        <v>0</v>
      </c>
      <c r="BE94" s="1">
        <f t="shared" ca="1" si="48"/>
        <v>0</v>
      </c>
      <c r="BF94" s="1">
        <f t="shared" ca="1" si="49"/>
        <v>0</v>
      </c>
      <c r="BG94" s="1">
        <f t="shared" ca="1" si="50"/>
        <v>0</v>
      </c>
      <c r="BH94" s="1">
        <f t="shared" ca="1" si="51"/>
        <v>0</v>
      </c>
      <c r="BI94" s="1">
        <f t="shared" ca="1" si="52"/>
        <v>0</v>
      </c>
      <c r="BL94" s="97">
        <f t="shared" ca="1" si="44"/>
        <v>0</v>
      </c>
      <c r="BM94" s="97">
        <f t="shared" ca="1" si="44"/>
        <v>0</v>
      </c>
      <c r="BN94" s="97">
        <f t="shared" ca="1" si="44"/>
        <v>0</v>
      </c>
      <c r="BO94" s="97">
        <f t="shared" ca="1" si="44"/>
        <v>0</v>
      </c>
      <c r="BP94" s="97">
        <f t="shared" ca="1" si="44"/>
        <v>0</v>
      </c>
      <c r="BQ94" s="97">
        <f t="shared" ca="1" si="44"/>
        <v>0</v>
      </c>
      <c r="BR94" s="97">
        <f t="shared" ca="1" si="44"/>
        <v>0</v>
      </c>
    </row>
    <row r="95" spans="2:70" x14ac:dyDescent="0.2">
      <c r="B95" s="126">
        <f t="shared" ca="1" si="33"/>
        <v>1</v>
      </c>
      <c r="C95" s="126" t="str">
        <f t="shared" ca="1" si="34"/>
        <v/>
      </c>
      <c r="D95" s="126" t="str">
        <f t="shared" ca="1" si="35"/>
        <v/>
      </c>
      <c r="E95" s="126" t="str">
        <f t="shared" ca="1" si="36"/>
        <v/>
      </c>
      <c r="F95" s="127" t="str">
        <f ca="1">OFFSET(prihlasky!$H$1,AW95,0)</f>
        <v/>
      </c>
      <c r="G95" s="127" t="str">
        <f ca="1">IF(OFFSET(prihlasky!$B$1,AW95,0)="","",(OFFSET(prihlasky!$B$1,AW95,0)))</f>
        <v/>
      </c>
      <c r="H95" s="127">
        <f ca="1">OFFSET(prihlasky!$I$1,AW95,0)</f>
        <v>0</v>
      </c>
      <c r="I95" s="127">
        <f ca="1">OFFSET(prihlasky!$A$1,AW95,0)</f>
        <v>0</v>
      </c>
      <c r="J95" s="126">
        <f t="shared" ca="1" si="45"/>
        <v>0</v>
      </c>
      <c r="K95" s="14"/>
      <c r="L95" s="140">
        <f ca="1">OFFSET('Trail-1'!$J$1,$O95-1,0)</f>
        <v>0</v>
      </c>
      <c r="M95" s="165">
        <f ca="1">OFFSET('Trail-1'!$K$1,$O95-1,0)</f>
        <v>0</v>
      </c>
      <c r="N95" s="142">
        <f t="shared" ca="1" si="37"/>
        <v>0</v>
      </c>
      <c r="O95" s="76">
        <f>IF(L$7=0,1,MATCH($AW95,'Trail-1'!$CJ$1:$CJ$128,0))</f>
        <v>95</v>
      </c>
      <c r="P95" s="143" t="str">
        <f ca="1">IF(M95=0,"",OFFSET('Trail-1'!$B$1,$O95-1,0))</f>
        <v/>
      </c>
      <c r="Q95" s="140">
        <f ca="1">OFFSET('Trail-2'!$J$1,$T95-1,0)</f>
        <v>0</v>
      </c>
      <c r="R95" s="165">
        <f ca="1">OFFSET('Trail-2'!$K$1,$T95-1,0)</f>
        <v>0</v>
      </c>
      <c r="S95" s="142">
        <f t="shared" ca="1" si="38"/>
        <v>0</v>
      </c>
      <c r="T95" s="76">
        <f>IF(Q$7=0,1,MATCH($AW95,'Trail-2'!$CJ$1:$CJ$128,0))</f>
        <v>1</v>
      </c>
      <c r="U95" s="143" t="str">
        <f ca="1">IF(R95=0,"",OFFSET('Trail-2'!$B$1,$T95-1,0))</f>
        <v/>
      </c>
      <c r="V95" s="140">
        <f ca="1">OFFSET('Trail-3'!$J$1,$Y95-1,0)</f>
        <v>0</v>
      </c>
      <c r="W95" s="165">
        <f ca="1">OFFSET('Trail-3'!$K$1,$Y95-1,0)</f>
        <v>0</v>
      </c>
      <c r="X95" s="142">
        <f t="shared" ca="1" si="39"/>
        <v>0</v>
      </c>
      <c r="Y95" s="76">
        <f>IF(V$7=0,1,MATCH($AW95,'Trail-3'!$CJ$1:$CJ$128,0))</f>
        <v>1</v>
      </c>
      <c r="Z95" s="143" t="str">
        <f ca="1">IF(W95=0,"",OFFSET('Trail-3'!$B$1,$Y95-1,0))</f>
        <v/>
      </c>
      <c r="AA95" s="140">
        <f ca="1">OFFSET('Trail-4'!$J$1,$AD95-1,0)</f>
        <v>0</v>
      </c>
      <c r="AB95" s="165">
        <f ca="1">OFFSET('Trail-4'!$K$1,$AD95-1,0)</f>
        <v>0</v>
      </c>
      <c r="AC95" s="142">
        <f t="shared" ca="1" si="40"/>
        <v>0</v>
      </c>
      <c r="AD95" s="76">
        <f>IF(AA$7=0,1,MATCH($AW95,'Trail-4'!$CJ$1:$CJ$128,0))</f>
        <v>1</v>
      </c>
      <c r="AE95" s="143" t="str">
        <f ca="1">IF(AB95=0,"",OFFSET('Trail-4'!$B$1,$AD95-1,0))</f>
        <v/>
      </c>
      <c r="AF95" s="140">
        <f ca="1">OFFSET('Trail-5'!$J$1,$AI95-1,0)</f>
        <v>0</v>
      </c>
      <c r="AG95" s="165">
        <f ca="1">OFFSET('Trail-5'!$K$1,$AD95-1,0)</f>
        <v>0</v>
      </c>
      <c r="AH95" s="142">
        <f t="shared" ca="1" si="41"/>
        <v>0</v>
      </c>
      <c r="AI95" s="76">
        <f>IF(AF$7=0,1,MATCH($AW95,'Trail-5'!$CJ$1:$CJ$128,0))</f>
        <v>1</v>
      </c>
      <c r="AJ95" s="143" t="str">
        <f ca="1">IF(AG95=0,"",OFFSET('Trail-5'!$B$1,$AI95-1,0))</f>
        <v/>
      </c>
      <c r="AK95" s="166">
        <f ca="1">OFFSET('TempO-1'!$K$1,$AN95-1,0)</f>
        <v>0</v>
      </c>
      <c r="AL95" s="144"/>
      <c r="AM95" s="142">
        <f t="shared" ca="1" si="42"/>
        <v>0</v>
      </c>
      <c r="AN95" s="76">
        <f>IF(AK$7=0,1,MATCH($AW95,'TempO-1'!$CB$1:$CB$128,0))</f>
        <v>95</v>
      </c>
      <c r="AO95" s="143" t="str">
        <f ca="1">IF(AK95=0,"",OFFSET('TempO-1'!$B$1,$AN95-1,0))</f>
        <v/>
      </c>
      <c r="AP95" s="166">
        <f ca="1">OFFSET('TempO-2'!$K$1,$AS95-1,0)</f>
        <v>0</v>
      </c>
      <c r="AQ95" s="144"/>
      <c r="AR95" s="142">
        <f t="shared" ca="1" si="43"/>
        <v>0</v>
      </c>
      <c r="AS95" s="76">
        <f>IF(AP$7=0,1,MATCH($AW95,'TempO-2'!$CB$1:$CB$128,0))</f>
        <v>1</v>
      </c>
      <c r="AT95" s="143" t="str">
        <f ca="1">IF(AP95=0,"",OFFSET('TempO-2'!$B$1,$AS95-1,0))</f>
        <v/>
      </c>
      <c r="AU95" s="22"/>
      <c r="AW95" s="39">
        <v>87</v>
      </c>
      <c r="AX95" s="16"/>
      <c r="AY95" s="51">
        <f t="shared" ca="1" si="53"/>
        <v>0</v>
      </c>
      <c r="AZ95" s="51">
        <f t="shared" ca="1" si="53"/>
        <v>0</v>
      </c>
      <c r="BA95" s="51">
        <f t="shared" ca="1" si="53"/>
        <v>0</v>
      </c>
      <c r="BC95" s="1">
        <f t="shared" ca="1" si="46"/>
        <v>0</v>
      </c>
      <c r="BD95" s="1">
        <f t="shared" ca="1" si="47"/>
        <v>0</v>
      </c>
      <c r="BE95" s="1">
        <f t="shared" ca="1" si="48"/>
        <v>0</v>
      </c>
      <c r="BF95" s="1">
        <f t="shared" ca="1" si="49"/>
        <v>0</v>
      </c>
      <c r="BG95" s="1">
        <f t="shared" ca="1" si="50"/>
        <v>0</v>
      </c>
      <c r="BH95" s="1">
        <f t="shared" ca="1" si="51"/>
        <v>0</v>
      </c>
      <c r="BI95" s="1">
        <f t="shared" ca="1" si="52"/>
        <v>0</v>
      </c>
      <c r="BL95" s="97">
        <f t="shared" ca="1" si="44"/>
        <v>0</v>
      </c>
      <c r="BM95" s="97">
        <f t="shared" ca="1" si="44"/>
        <v>0</v>
      </c>
      <c r="BN95" s="97">
        <f t="shared" ca="1" si="44"/>
        <v>0</v>
      </c>
      <c r="BO95" s="97">
        <f t="shared" ca="1" si="44"/>
        <v>0</v>
      </c>
      <c r="BP95" s="97">
        <f t="shared" ca="1" si="44"/>
        <v>0</v>
      </c>
      <c r="BQ95" s="97">
        <f t="shared" ca="1" si="44"/>
        <v>0</v>
      </c>
      <c r="BR95" s="97">
        <f t="shared" ca="1" si="44"/>
        <v>0</v>
      </c>
    </row>
    <row r="96" spans="2:70" x14ac:dyDescent="0.2">
      <c r="B96" s="126">
        <f t="shared" ca="1" si="33"/>
        <v>1</v>
      </c>
      <c r="C96" s="126" t="str">
        <f t="shared" ca="1" si="34"/>
        <v/>
      </c>
      <c r="D96" s="126" t="str">
        <f t="shared" ca="1" si="35"/>
        <v/>
      </c>
      <c r="E96" s="126" t="str">
        <f t="shared" ca="1" si="36"/>
        <v/>
      </c>
      <c r="F96" s="127" t="str">
        <f ca="1">OFFSET(prihlasky!$H$1,AW96,0)</f>
        <v/>
      </c>
      <c r="G96" s="127" t="str">
        <f ca="1">IF(OFFSET(prihlasky!$B$1,AW96,0)="","",(OFFSET(prihlasky!$B$1,AW96,0)))</f>
        <v/>
      </c>
      <c r="H96" s="127">
        <f ca="1">OFFSET(prihlasky!$I$1,AW96,0)</f>
        <v>0</v>
      </c>
      <c r="I96" s="127">
        <f ca="1">OFFSET(prihlasky!$A$1,AW96,0)</f>
        <v>0</v>
      </c>
      <c r="J96" s="126">
        <f t="shared" ca="1" si="45"/>
        <v>0</v>
      </c>
      <c r="K96" s="14"/>
      <c r="L96" s="140">
        <f ca="1">OFFSET('Trail-1'!$J$1,$O96-1,0)</f>
        <v>0</v>
      </c>
      <c r="M96" s="165">
        <f ca="1">OFFSET('Trail-1'!$K$1,$O96-1,0)</f>
        <v>0</v>
      </c>
      <c r="N96" s="142">
        <f t="shared" ca="1" si="37"/>
        <v>0</v>
      </c>
      <c r="O96" s="76">
        <f>IF(L$7=0,1,MATCH($AW96,'Trail-1'!$CJ$1:$CJ$128,0))</f>
        <v>96</v>
      </c>
      <c r="P96" s="143" t="str">
        <f ca="1">IF(M96=0,"",OFFSET('Trail-1'!$B$1,$O96-1,0))</f>
        <v/>
      </c>
      <c r="Q96" s="140">
        <f ca="1">OFFSET('Trail-2'!$J$1,$T96-1,0)</f>
        <v>0</v>
      </c>
      <c r="R96" s="165">
        <f ca="1">OFFSET('Trail-2'!$K$1,$T96-1,0)</f>
        <v>0</v>
      </c>
      <c r="S96" s="142">
        <f t="shared" ca="1" si="38"/>
        <v>0</v>
      </c>
      <c r="T96" s="76">
        <f>IF(Q$7=0,1,MATCH($AW96,'Trail-2'!$CJ$1:$CJ$128,0))</f>
        <v>1</v>
      </c>
      <c r="U96" s="143" t="str">
        <f ca="1">IF(R96=0,"",OFFSET('Trail-2'!$B$1,$T96-1,0))</f>
        <v/>
      </c>
      <c r="V96" s="140">
        <f ca="1">OFFSET('Trail-3'!$J$1,$Y96-1,0)</f>
        <v>0</v>
      </c>
      <c r="W96" s="165">
        <f ca="1">OFFSET('Trail-3'!$K$1,$Y96-1,0)</f>
        <v>0</v>
      </c>
      <c r="X96" s="142">
        <f t="shared" ca="1" si="39"/>
        <v>0</v>
      </c>
      <c r="Y96" s="76">
        <f>IF(V$7=0,1,MATCH($AW96,'Trail-3'!$CJ$1:$CJ$128,0))</f>
        <v>1</v>
      </c>
      <c r="Z96" s="143" t="str">
        <f ca="1">IF(W96=0,"",OFFSET('Trail-3'!$B$1,$Y96-1,0))</f>
        <v/>
      </c>
      <c r="AA96" s="140">
        <f ca="1">OFFSET('Trail-4'!$J$1,$AD96-1,0)</f>
        <v>0</v>
      </c>
      <c r="AB96" s="165">
        <f ca="1">OFFSET('Trail-4'!$K$1,$AD96-1,0)</f>
        <v>0</v>
      </c>
      <c r="AC96" s="142">
        <f t="shared" ca="1" si="40"/>
        <v>0</v>
      </c>
      <c r="AD96" s="76">
        <f>IF(AA$7=0,1,MATCH($AW96,'Trail-4'!$CJ$1:$CJ$128,0))</f>
        <v>1</v>
      </c>
      <c r="AE96" s="143" t="str">
        <f ca="1">IF(AB96=0,"",OFFSET('Trail-4'!$B$1,$AD96-1,0))</f>
        <v/>
      </c>
      <c r="AF96" s="140">
        <f ca="1">OFFSET('Trail-5'!$J$1,$AI96-1,0)</f>
        <v>0</v>
      </c>
      <c r="AG96" s="165">
        <f ca="1">OFFSET('Trail-5'!$K$1,$AD96-1,0)</f>
        <v>0</v>
      </c>
      <c r="AH96" s="142">
        <f t="shared" ca="1" si="41"/>
        <v>0</v>
      </c>
      <c r="AI96" s="76">
        <f>IF(AF$7=0,1,MATCH($AW96,'Trail-5'!$CJ$1:$CJ$128,0))</f>
        <v>1</v>
      </c>
      <c r="AJ96" s="143" t="str">
        <f ca="1">IF(AG96=0,"",OFFSET('Trail-5'!$B$1,$AI96-1,0))</f>
        <v/>
      </c>
      <c r="AK96" s="166">
        <f ca="1">OFFSET('TempO-1'!$K$1,$AN96-1,0)</f>
        <v>0</v>
      </c>
      <c r="AL96" s="144"/>
      <c r="AM96" s="142">
        <f t="shared" ca="1" si="42"/>
        <v>0</v>
      </c>
      <c r="AN96" s="76">
        <f>IF(AK$7=0,1,MATCH($AW96,'TempO-1'!$CB$1:$CB$128,0))</f>
        <v>96</v>
      </c>
      <c r="AO96" s="143" t="str">
        <f ca="1">IF(AK96=0,"",OFFSET('TempO-1'!$B$1,$AN96-1,0))</f>
        <v/>
      </c>
      <c r="AP96" s="166">
        <f ca="1">OFFSET('TempO-2'!$K$1,$AS96-1,0)</f>
        <v>0</v>
      </c>
      <c r="AQ96" s="144"/>
      <c r="AR96" s="142">
        <f t="shared" ca="1" si="43"/>
        <v>0</v>
      </c>
      <c r="AS96" s="76">
        <f>IF(AP$7=0,1,MATCH($AW96,'TempO-2'!$CB$1:$CB$128,0))</f>
        <v>1</v>
      </c>
      <c r="AT96" s="143" t="str">
        <f ca="1">IF(AP96=0,"",OFFSET('TempO-2'!$B$1,$AS96-1,0))</f>
        <v/>
      </c>
      <c r="AU96" s="22"/>
      <c r="AW96" s="39">
        <v>88</v>
      </c>
      <c r="AX96" s="16"/>
      <c r="AY96" s="51">
        <f t="shared" ca="1" si="53"/>
        <v>0</v>
      </c>
      <c r="AZ96" s="51">
        <f t="shared" ca="1" si="53"/>
        <v>0</v>
      </c>
      <c r="BA96" s="51">
        <f t="shared" ca="1" si="53"/>
        <v>0</v>
      </c>
      <c r="BC96" s="1">
        <f t="shared" ca="1" si="46"/>
        <v>0</v>
      </c>
      <c r="BD96" s="1">
        <f t="shared" ca="1" si="47"/>
        <v>0</v>
      </c>
      <c r="BE96" s="1">
        <f t="shared" ca="1" si="48"/>
        <v>0</v>
      </c>
      <c r="BF96" s="1">
        <f t="shared" ca="1" si="49"/>
        <v>0</v>
      </c>
      <c r="BG96" s="1">
        <f t="shared" ca="1" si="50"/>
        <v>0</v>
      </c>
      <c r="BH96" s="1">
        <f t="shared" ca="1" si="51"/>
        <v>0</v>
      </c>
      <c r="BI96" s="1">
        <f t="shared" ca="1" si="52"/>
        <v>0</v>
      </c>
      <c r="BL96" s="97">
        <f t="shared" ca="1" si="44"/>
        <v>0</v>
      </c>
      <c r="BM96" s="97">
        <f t="shared" ca="1" si="44"/>
        <v>0</v>
      </c>
      <c r="BN96" s="97">
        <f t="shared" ca="1" si="44"/>
        <v>0</v>
      </c>
      <c r="BO96" s="97">
        <f t="shared" ca="1" si="44"/>
        <v>0</v>
      </c>
      <c r="BP96" s="97">
        <f t="shared" ca="1" si="44"/>
        <v>0</v>
      </c>
      <c r="BQ96" s="97">
        <f t="shared" ca="1" si="44"/>
        <v>0</v>
      </c>
      <c r="BR96" s="97">
        <f t="shared" ca="1" si="44"/>
        <v>0</v>
      </c>
    </row>
    <row r="97" spans="2:70" x14ac:dyDescent="0.2">
      <c r="B97" s="126">
        <f t="shared" ca="1" si="33"/>
        <v>1</v>
      </c>
      <c r="C97" s="126" t="str">
        <f t="shared" ca="1" si="34"/>
        <v/>
      </c>
      <c r="D97" s="126" t="str">
        <f t="shared" ca="1" si="35"/>
        <v/>
      </c>
      <c r="E97" s="126" t="str">
        <f t="shared" ca="1" si="36"/>
        <v/>
      </c>
      <c r="F97" s="127" t="str">
        <f ca="1">OFFSET(prihlasky!$H$1,AW97,0)</f>
        <v/>
      </c>
      <c r="G97" s="127" t="str">
        <f ca="1">IF(OFFSET(prihlasky!$B$1,AW97,0)="","",(OFFSET(prihlasky!$B$1,AW97,0)))</f>
        <v/>
      </c>
      <c r="H97" s="127">
        <f ca="1">OFFSET(prihlasky!$I$1,AW97,0)</f>
        <v>0</v>
      </c>
      <c r="I97" s="127">
        <f ca="1">OFFSET(prihlasky!$A$1,AW97,0)</f>
        <v>0</v>
      </c>
      <c r="J97" s="126">
        <f t="shared" ca="1" si="45"/>
        <v>0</v>
      </c>
      <c r="K97" s="14"/>
      <c r="L97" s="140">
        <f ca="1">OFFSET('Trail-1'!$J$1,$O97-1,0)</f>
        <v>0</v>
      </c>
      <c r="M97" s="165">
        <f ca="1">OFFSET('Trail-1'!$K$1,$O97-1,0)</f>
        <v>0</v>
      </c>
      <c r="N97" s="142">
        <f t="shared" ca="1" si="37"/>
        <v>0</v>
      </c>
      <c r="O97" s="76">
        <f>IF(L$7=0,1,MATCH($AW97,'Trail-1'!$CJ$1:$CJ$128,0))</f>
        <v>97</v>
      </c>
      <c r="P97" s="143" t="str">
        <f ca="1">IF(M97=0,"",OFFSET('Trail-1'!$B$1,$O97-1,0))</f>
        <v/>
      </c>
      <c r="Q97" s="140">
        <f ca="1">OFFSET('Trail-2'!$J$1,$T97-1,0)</f>
        <v>0</v>
      </c>
      <c r="R97" s="165">
        <f ca="1">OFFSET('Trail-2'!$K$1,$T97-1,0)</f>
        <v>0</v>
      </c>
      <c r="S97" s="142">
        <f t="shared" ca="1" si="38"/>
        <v>0</v>
      </c>
      <c r="T97" s="76">
        <f>IF(Q$7=0,1,MATCH($AW97,'Trail-2'!$CJ$1:$CJ$128,0))</f>
        <v>1</v>
      </c>
      <c r="U97" s="143" t="str">
        <f ca="1">IF(R97=0,"",OFFSET('Trail-2'!$B$1,$T97-1,0))</f>
        <v/>
      </c>
      <c r="V97" s="140">
        <f ca="1">OFFSET('Trail-3'!$J$1,$Y97-1,0)</f>
        <v>0</v>
      </c>
      <c r="W97" s="165">
        <f ca="1">OFFSET('Trail-3'!$K$1,$Y97-1,0)</f>
        <v>0</v>
      </c>
      <c r="X97" s="142">
        <f t="shared" ca="1" si="39"/>
        <v>0</v>
      </c>
      <c r="Y97" s="76">
        <f>IF(V$7=0,1,MATCH($AW97,'Trail-3'!$CJ$1:$CJ$128,0))</f>
        <v>1</v>
      </c>
      <c r="Z97" s="143" t="str">
        <f ca="1">IF(W97=0,"",OFFSET('Trail-3'!$B$1,$Y97-1,0))</f>
        <v/>
      </c>
      <c r="AA97" s="140">
        <f ca="1">OFFSET('Trail-4'!$J$1,$AD97-1,0)</f>
        <v>0</v>
      </c>
      <c r="AB97" s="165">
        <f ca="1">OFFSET('Trail-4'!$K$1,$AD97-1,0)</f>
        <v>0</v>
      </c>
      <c r="AC97" s="142">
        <f t="shared" ca="1" si="40"/>
        <v>0</v>
      </c>
      <c r="AD97" s="76">
        <f>IF(AA$7=0,1,MATCH($AW97,'Trail-4'!$CJ$1:$CJ$128,0))</f>
        <v>1</v>
      </c>
      <c r="AE97" s="143" t="str">
        <f ca="1">IF(AB97=0,"",OFFSET('Trail-4'!$B$1,$AD97-1,0))</f>
        <v/>
      </c>
      <c r="AF97" s="140">
        <f ca="1">OFFSET('Trail-5'!$J$1,$AI97-1,0)</f>
        <v>0</v>
      </c>
      <c r="AG97" s="165">
        <f ca="1">OFFSET('Trail-5'!$K$1,$AD97-1,0)</f>
        <v>0</v>
      </c>
      <c r="AH97" s="142">
        <f t="shared" ca="1" si="41"/>
        <v>0</v>
      </c>
      <c r="AI97" s="76">
        <f>IF(AF$7=0,1,MATCH($AW97,'Trail-5'!$CJ$1:$CJ$128,0))</f>
        <v>1</v>
      </c>
      <c r="AJ97" s="143" t="str">
        <f ca="1">IF(AG97=0,"",OFFSET('Trail-5'!$B$1,$AI97-1,0))</f>
        <v/>
      </c>
      <c r="AK97" s="166">
        <f ca="1">OFFSET('TempO-1'!$K$1,$AN97-1,0)</f>
        <v>0</v>
      </c>
      <c r="AL97" s="144"/>
      <c r="AM97" s="142">
        <f t="shared" ca="1" si="42"/>
        <v>0</v>
      </c>
      <c r="AN97" s="76">
        <f>IF(AK$7=0,1,MATCH($AW97,'TempO-1'!$CB$1:$CB$128,0))</f>
        <v>97</v>
      </c>
      <c r="AO97" s="143" t="str">
        <f ca="1">IF(AK97=0,"",OFFSET('TempO-1'!$B$1,$AN97-1,0))</f>
        <v/>
      </c>
      <c r="AP97" s="166">
        <f ca="1">OFFSET('TempO-2'!$K$1,$AS97-1,0)</f>
        <v>0</v>
      </c>
      <c r="AQ97" s="144"/>
      <c r="AR97" s="142">
        <f t="shared" ca="1" si="43"/>
        <v>0</v>
      </c>
      <c r="AS97" s="76">
        <f>IF(AP$7=0,1,MATCH($AW97,'TempO-2'!$CB$1:$CB$128,0))</f>
        <v>1</v>
      </c>
      <c r="AT97" s="143" t="str">
        <f ca="1">IF(AP97=0,"",OFFSET('TempO-2'!$B$1,$AS97-1,0))</f>
        <v/>
      </c>
      <c r="AU97" s="22"/>
      <c r="AW97" s="39">
        <v>89</v>
      </c>
      <c r="AX97" s="16"/>
      <c r="AY97" s="51">
        <f t="shared" ca="1" si="53"/>
        <v>0</v>
      </c>
      <c r="AZ97" s="51">
        <f t="shared" ca="1" si="53"/>
        <v>0</v>
      </c>
      <c r="BA97" s="51">
        <f t="shared" ca="1" si="53"/>
        <v>0</v>
      </c>
      <c r="BC97" s="1">
        <f t="shared" ca="1" si="46"/>
        <v>0</v>
      </c>
      <c r="BD97" s="1">
        <f t="shared" ca="1" si="47"/>
        <v>0</v>
      </c>
      <c r="BE97" s="1">
        <f t="shared" ca="1" si="48"/>
        <v>0</v>
      </c>
      <c r="BF97" s="1">
        <f t="shared" ca="1" si="49"/>
        <v>0</v>
      </c>
      <c r="BG97" s="1">
        <f t="shared" ca="1" si="50"/>
        <v>0</v>
      </c>
      <c r="BH97" s="1">
        <f t="shared" ca="1" si="51"/>
        <v>0</v>
      </c>
      <c r="BI97" s="1">
        <f t="shared" ca="1" si="52"/>
        <v>0</v>
      </c>
      <c r="BL97" s="97">
        <f t="shared" ca="1" si="44"/>
        <v>0</v>
      </c>
      <c r="BM97" s="97">
        <f t="shared" ca="1" si="44"/>
        <v>0</v>
      </c>
      <c r="BN97" s="97">
        <f t="shared" ca="1" si="44"/>
        <v>0</v>
      </c>
      <c r="BO97" s="97">
        <f t="shared" ca="1" si="44"/>
        <v>0</v>
      </c>
      <c r="BP97" s="97">
        <f t="shared" ca="1" si="44"/>
        <v>0</v>
      </c>
      <c r="BQ97" s="97">
        <f t="shared" ca="1" si="44"/>
        <v>0</v>
      </c>
      <c r="BR97" s="97">
        <f t="shared" ca="1" si="44"/>
        <v>0</v>
      </c>
    </row>
    <row r="98" spans="2:70" x14ac:dyDescent="0.2">
      <c r="B98" s="126">
        <f t="shared" ca="1" si="33"/>
        <v>1</v>
      </c>
      <c r="C98" s="126" t="str">
        <f t="shared" ca="1" si="34"/>
        <v/>
      </c>
      <c r="D98" s="126" t="str">
        <f t="shared" ca="1" si="35"/>
        <v/>
      </c>
      <c r="E98" s="126" t="str">
        <f t="shared" ca="1" si="36"/>
        <v/>
      </c>
      <c r="F98" s="127" t="str">
        <f ca="1">OFFSET(prihlasky!$H$1,AW98,0)</f>
        <v/>
      </c>
      <c r="G98" s="127" t="str">
        <f ca="1">IF(OFFSET(prihlasky!$B$1,AW98,0)="","",(OFFSET(prihlasky!$B$1,AW98,0)))</f>
        <v/>
      </c>
      <c r="H98" s="127">
        <f ca="1">OFFSET(prihlasky!$I$1,AW98,0)</f>
        <v>0</v>
      </c>
      <c r="I98" s="127">
        <f ca="1">OFFSET(prihlasky!$A$1,AW98,0)</f>
        <v>0</v>
      </c>
      <c r="J98" s="126">
        <f t="shared" ca="1" si="45"/>
        <v>0</v>
      </c>
      <c r="K98" s="14"/>
      <c r="L98" s="140">
        <f ca="1">OFFSET('Trail-1'!$J$1,$O98-1,0)</f>
        <v>0</v>
      </c>
      <c r="M98" s="165">
        <f ca="1">OFFSET('Trail-1'!$K$1,$O98-1,0)</f>
        <v>0</v>
      </c>
      <c r="N98" s="142">
        <f t="shared" ca="1" si="37"/>
        <v>0</v>
      </c>
      <c r="O98" s="76">
        <f>IF(L$7=0,1,MATCH($AW98,'Trail-1'!$CJ$1:$CJ$128,0))</f>
        <v>98</v>
      </c>
      <c r="P98" s="143" t="str">
        <f ca="1">IF(M98=0,"",OFFSET('Trail-1'!$B$1,$O98-1,0))</f>
        <v/>
      </c>
      <c r="Q98" s="140">
        <f ca="1">OFFSET('Trail-2'!$J$1,$T98-1,0)</f>
        <v>0</v>
      </c>
      <c r="R98" s="165">
        <f ca="1">OFFSET('Trail-2'!$K$1,$T98-1,0)</f>
        <v>0</v>
      </c>
      <c r="S98" s="142">
        <f t="shared" ca="1" si="38"/>
        <v>0</v>
      </c>
      <c r="T98" s="76">
        <f>IF(Q$7=0,1,MATCH($AW98,'Trail-2'!$CJ$1:$CJ$128,0))</f>
        <v>1</v>
      </c>
      <c r="U98" s="143" t="str">
        <f ca="1">IF(R98=0,"",OFFSET('Trail-2'!$B$1,$T98-1,0))</f>
        <v/>
      </c>
      <c r="V98" s="140">
        <f ca="1">OFFSET('Trail-3'!$J$1,$Y98-1,0)</f>
        <v>0</v>
      </c>
      <c r="W98" s="165">
        <f ca="1">OFFSET('Trail-3'!$K$1,$Y98-1,0)</f>
        <v>0</v>
      </c>
      <c r="X98" s="142">
        <f t="shared" ca="1" si="39"/>
        <v>0</v>
      </c>
      <c r="Y98" s="76">
        <f>IF(V$7=0,1,MATCH($AW98,'Trail-3'!$CJ$1:$CJ$128,0))</f>
        <v>1</v>
      </c>
      <c r="Z98" s="143" t="str">
        <f ca="1">IF(W98=0,"",OFFSET('Trail-3'!$B$1,$Y98-1,0))</f>
        <v/>
      </c>
      <c r="AA98" s="140">
        <f ca="1">OFFSET('Trail-4'!$J$1,$AD98-1,0)</f>
        <v>0</v>
      </c>
      <c r="AB98" s="165">
        <f ca="1">OFFSET('Trail-4'!$K$1,$AD98-1,0)</f>
        <v>0</v>
      </c>
      <c r="AC98" s="142">
        <f t="shared" ca="1" si="40"/>
        <v>0</v>
      </c>
      <c r="AD98" s="76">
        <f>IF(AA$7=0,1,MATCH($AW98,'Trail-4'!$CJ$1:$CJ$128,0))</f>
        <v>1</v>
      </c>
      <c r="AE98" s="143" t="str">
        <f ca="1">IF(AB98=0,"",OFFSET('Trail-4'!$B$1,$AD98-1,0))</f>
        <v/>
      </c>
      <c r="AF98" s="140">
        <f ca="1">OFFSET('Trail-5'!$J$1,$AI98-1,0)</f>
        <v>0</v>
      </c>
      <c r="AG98" s="165">
        <f ca="1">OFFSET('Trail-5'!$K$1,$AD98-1,0)</f>
        <v>0</v>
      </c>
      <c r="AH98" s="142">
        <f t="shared" ca="1" si="41"/>
        <v>0</v>
      </c>
      <c r="AI98" s="76">
        <f>IF(AF$7=0,1,MATCH($AW98,'Trail-5'!$CJ$1:$CJ$128,0))</f>
        <v>1</v>
      </c>
      <c r="AJ98" s="143" t="str">
        <f ca="1">IF(AG98=0,"",OFFSET('Trail-5'!$B$1,$AI98-1,0))</f>
        <v/>
      </c>
      <c r="AK98" s="166">
        <f ca="1">OFFSET('TempO-1'!$K$1,$AN98-1,0)</f>
        <v>0</v>
      </c>
      <c r="AL98" s="144"/>
      <c r="AM98" s="142">
        <f t="shared" ca="1" si="42"/>
        <v>0</v>
      </c>
      <c r="AN98" s="76">
        <f>IF(AK$7=0,1,MATCH($AW98,'TempO-1'!$CB$1:$CB$128,0))</f>
        <v>98</v>
      </c>
      <c r="AO98" s="143" t="str">
        <f ca="1">IF(AK98=0,"",OFFSET('TempO-1'!$B$1,$AN98-1,0))</f>
        <v/>
      </c>
      <c r="AP98" s="166">
        <f ca="1">OFFSET('TempO-2'!$K$1,$AS98-1,0)</f>
        <v>0</v>
      </c>
      <c r="AQ98" s="144"/>
      <c r="AR98" s="142">
        <f t="shared" ca="1" si="43"/>
        <v>0</v>
      </c>
      <c r="AS98" s="76">
        <f>IF(AP$7=0,1,MATCH($AW98,'TempO-2'!$CB$1:$CB$128,0))</f>
        <v>1</v>
      </c>
      <c r="AT98" s="143" t="str">
        <f ca="1">IF(AP98=0,"",OFFSET('TempO-2'!$B$1,$AS98-1,0))</f>
        <v/>
      </c>
      <c r="AU98" s="22"/>
      <c r="AW98" s="39">
        <v>90</v>
      </c>
      <c r="AX98" s="16"/>
      <c r="AY98" s="51">
        <f t="shared" ca="1" si="53"/>
        <v>0</v>
      </c>
      <c r="AZ98" s="51">
        <f t="shared" ca="1" si="53"/>
        <v>0</v>
      </c>
      <c r="BA98" s="51">
        <f t="shared" ca="1" si="53"/>
        <v>0</v>
      </c>
      <c r="BC98" s="1">
        <f t="shared" ca="1" si="46"/>
        <v>0</v>
      </c>
      <c r="BD98" s="1">
        <f t="shared" ca="1" si="47"/>
        <v>0</v>
      </c>
      <c r="BE98" s="1">
        <f t="shared" ca="1" si="48"/>
        <v>0</v>
      </c>
      <c r="BF98" s="1">
        <f t="shared" ca="1" si="49"/>
        <v>0</v>
      </c>
      <c r="BG98" s="1">
        <f t="shared" ca="1" si="50"/>
        <v>0</v>
      </c>
      <c r="BH98" s="1">
        <f t="shared" ca="1" si="51"/>
        <v>0</v>
      </c>
      <c r="BI98" s="1">
        <f t="shared" ca="1" si="52"/>
        <v>0</v>
      </c>
      <c r="BL98" s="97">
        <f t="shared" ca="1" si="44"/>
        <v>0</v>
      </c>
      <c r="BM98" s="97">
        <f t="shared" ca="1" si="44"/>
        <v>0</v>
      </c>
      <c r="BN98" s="97">
        <f t="shared" ca="1" si="44"/>
        <v>0</v>
      </c>
      <c r="BO98" s="97">
        <f t="shared" ca="1" si="44"/>
        <v>0</v>
      </c>
      <c r="BP98" s="97">
        <f t="shared" ca="1" si="44"/>
        <v>0</v>
      </c>
      <c r="BQ98" s="97">
        <f t="shared" ca="1" si="44"/>
        <v>0</v>
      </c>
      <c r="BR98" s="97">
        <f t="shared" ca="1" si="44"/>
        <v>0</v>
      </c>
    </row>
    <row r="99" spans="2:70" x14ac:dyDescent="0.2">
      <c r="B99" s="126">
        <f t="shared" ca="1" si="33"/>
        <v>1</v>
      </c>
      <c r="C99" s="126" t="str">
        <f t="shared" ca="1" si="34"/>
        <v/>
      </c>
      <c r="D99" s="126" t="str">
        <f t="shared" ca="1" si="35"/>
        <v/>
      </c>
      <c r="E99" s="126" t="str">
        <f t="shared" ca="1" si="36"/>
        <v/>
      </c>
      <c r="F99" s="127" t="str">
        <f ca="1">OFFSET(prihlasky!$H$1,AW99,0)</f>
        <v/>
      </c>
      <c r="G99" s="127" t="str">
        <f ca="1">IF(OFFSET(prihlasky!$B$1,AW99,0)="","",(OFFSET(prihlasky!$B$1,AW99,0)))</f>
        <v/>
      </c>
      <c r="H99" s="127">
        <f ca="1">OFFSET(prihlasky!$I$1,AW99,0)</f>
        <v>0</v>
      </c>
      <c r="I99" s="127">
        <f ca="1">OFFSET(prihlasky!$A$1,AW99,0)</f>
        <v>0</v>
      </c>
      <c r="J99" s="126">
        <f t="shared" ca="1" si="45"/>
        <v>0</v>
      </c>
      <c r="K99" s="14"/>
      <c r="L99" s="140">
        <f ca="1">OFFSET('Trail-1'!$J$1,$O99-1,0)</f>
        <v>0</v>
      </c>
      <c r="M99" s="165">
        <f ca="1">OFFSET('Trail-1'!$K$1,$O99-1,0)</f>
        <v>0</v>
      </c>
      <c r="N99" s="142">
        <f t="shared" ca="1" si="37"/>
        <v>0</v>
      </c>
      <c r="O99" s="76">
        <f>IF(L$7=0,1,MATCH($AW99,'Trail-1'!$CJ$1:$CJ$128,0))</f>
        <v>99</v>
      </c>
      <c r="P99" s="143" t="str">
        <f ca="1">IF(M99=0,"",OFFSET('Trail-1'!$B$1,$O99-1,0))</f>
        <v/>
      </c>
      <c r="Q99" s="140">
        <f ca="1">OFFSET('Trail-2'!$J$1,$T99-1,0)</f>
        <v>0</v>
      </c>
      <c r="R99" s="165">
        <f ca="1">OFFSET('Trail-2'!$K$1,$T99-1,0)</f>
        <v>0</v>
      </c>
      <c r="S99" s="142">
        <f t="shared" ca="1" si="38"/>
        <v>0</v>
      </c>
      <c r="T99" s="76">
        <f>IF(Q$7=0,1,MATCH($AW99,'Trail-2'!$CJ$1:$CJ$128,0))</f>
        <v>1</v>
      </c>
      <c r="U99" s="143" t="str">
        <f ca="1">IF(R99=0,"",OFFSET('Trail-2'!$B$1,$T99-1,0))</f>
        <v/>
      </c>
      <c r="V99" s="140">
        <f ca="1">OFFSET('Trail-3'!$J$1,$Y99-1,0)</f>
        <v>0</v>
      </c>
      <c r="W99" s="165">
        <f ca="1">OFFSET('Trail-3'!$K$1,$Y99-1,0)</f>
        <v>0</v>
      </c>
      <c r="X99" s="142">
        <f t="shared" ca="1" si="39"/>
        <v>0</v>
      </c>
      <c r="Y99" s="76">
        <f>IF(V$7=0,1,MATCH($AW99,'Trail-3'!$CJ$1:$CJ$128,0))</f>
        <v>1</v>
      </c>
      <c r="Z99" s="143" t="str">
        <f ca="1">IF(W99=0,"",OFFSET('Trail-3'!$B$1,$Y99-1,0))</f>
        <v/>
      </c>
      <c r="AA99" s="140">
        <f ca="1">OFFSET('Trail-4'!$J$1,$AD99-1,0)</f>
        <v>0</v>
      </c>
      <c r="AB99" s="165">
        <f ca="1">OFFSET('Trail-4'!$K$1,$AD99-1,0)</f>
        <v>0</v>
      </c>
      <c r="AC99" s="142">
        <f t="shared" ca="1" si="40"/>
        <v>0</v>
      </c>
      <c r="AD99" s="76">
        <f>IF(AA$7=0,1,MATCH($AW99,'Trail-4'!$CJ$1:$CJ$128,0))</f>
        <v>1</v>
      </c>
      <c r="AE99" s="143" t="str">
        <f ca="1">IF(AB99=0,"",OFFSET('Trail-4'!$B$1,$AD99-1,0))</f>
        <v/>
      </c>
      <c r="AF99" s="140">
        <f ca="1">OFFSET('Trail-5'!$J$1,$AI99-1,0)</f>
        <v>0</v>
      </c>
      <c r="AG99" s="165">
        <f ca="1">OFFSET('Trail-5'!$K$1,$AD99-1,0)</f>
        <v>0</v>
      </c>
      <c r="AH99" s="142">
        <f t="shared" ca="1" si="41"/>
        <v>0</v>
      </c>
      <c r="AI99" s="76">
        <f>IF(AF$7=0,1,MATCH($AW99,'Trail-5'!$CJ$1:$CJ$128,0))</f>
        <v>1</v>
      </c>
      <c r="AJ99" s="143" t="str">
        <f ca="1">IF(AG99=0,"",OFFSET('Trail-5'!$B$1,$AI99-1,0))</f>
        <v/>
      </c>
      <c r="AK99" s="166">
        <f ca="1">OFFSET('TempO-1'!$K$1,$AN99-1,0)</f>
        <v>0</v>
      </c>
      <c r="AL99" s="144"/>
      <c r="AM99" s="142">
        <f t="shared" ca="1" si="42"/>
        <v>0</v>
      </c>
      <c r="AN99" s="76">
        <f>IF(AK$7=0,1,MATCH($AW99,'TempO-1'!$CB$1:$CB$128,0))</f>
        <v>99</v>
      </c>
      <c r="AO99" s="143" t="str">
        <f ca="1">IF(AK99=0,"",OFFSET('TempO-1'!$B$1,$AN99-1,0))</f>
        <v/>
      </c>
      <c r="AP99" s="166">
        <f ca="1">OFFSET('TempO-2'!$K$1,$AS99-1,0)</f>
        <v>0</v>
      </c>
      <c r="AQ99" s="144"/>
      <c r="AR99" s="142">
        <f t="shared" ca="1" si="43"/>
        <v>0</v>
      </c>
      <c r="AS99" s="76">
        <f>IF(AP$7=0,1,MATCH($AW99,'TempO-2'!$CB$1:$CB$128,0))</f>
        <v>1</v>
      </c>
      <c r="AT99" s="143" t="str">
        <f ca="1">IF(AP99=0,"",OFFSET('TempO-2'!$B$1,$AS99-1,0))</f>
        <v/>
      </c>
      <c r="AU99" s="22"/>
      <c r="AW99" s="39">
        <v>91</v>
      </c>
      <c r="AX99" s="16"/>
      <c r="AY99" s="51">
        <f t="shared" ca="1" si="53"/>
        <v>0</v>
      </c>
      <c r="AZ99" s="51">
        <f t="shared" ca="1" si="53"/>
        <v>0</v>
      </c>
      <c r="BA99" s="51">
        <f t="shared" ca="1" si="53"/>
        <v>0</v>
      </c>
      <c r="BC99" s="1">
        <f t="shared" ca="1" si="46"/>
        <v>0</v>
      </c>
      <c r="BD99" s="1">
        <f t="shared" ca="1" si="47"/>
        <v>0</v>
      </c>
      <c r="BE99" s="1">
        <f t="shared" ca="1" si="48"/>
        <v>0</v>
      </c>
      <c r="BF99" s="1">
        <f t="shared" ca="1" si="49"/>
        <v>0</v>
      </c>
      <c r="BG99" s="1">
        <f t="shared" ca="1" si="50"/>
        <v>0</v>
      </c>
      <c r="BH99" s="1">
        <f t="shared" ca="1" si="51"/>
        <v>0</v>
      </c>
      <c r="BI99" s="1">
        <f t="shared" ca="1" si="52"/>
        <v>0</v>
      </c>
      <c r="BL99" s="97">
        <f t="shared" ca="1" si="44"/>
        <v>0</v>
      </c>
      <c r="BM99" s="97">
        <f t="shared" ca="1" si="44"/>
        <v>0</v>
      </c>
      <c r="BN99" s="97">
        <f t="shared" ca="1" si="44"/>
        <v>0</v>
      </c>
      <c r="BO99" s="97">
        <f t="shared" ca="1" si="44"/>
        <v>0</v>
      </c>
      <c r="BP99" s="97">
        <f t="shared" ca="1" si="44"/>
        <v>0</v>
      </c>
      <c r="BQ99" s="97">
        <f t="shared" ca="1" si="44"/>
        <v>0</v>
      </c>
      <c r="BR99" s="97">
        <f t="shared" ca="1" si="44"/>
        <v>0</v>
      </c>
    </row>
    <row r="100" spans="2:70" x14ac:dyDescent="0.2">
      <c r="B100" s="126">
        <f t="shared" ca="1" si="33"/>
        <v>1</v>
      </c>
      <c r="C100" s="126" t="str">
        <f t="shared" ca="1" si="34"/>
        <v/>
      </c>
      <c r="D100" s="126" t="str">
        <f t="shared" ca="1" si="35"/>
        <v/>
      </c>
      <c r="E100" s="126" t="str">
        <f t="shared" ca="1" si="36"/>
        <v/>
      </c>
      <c r="F100" s="127" t="str">
        <f ca="1">OFFSET(prihlasky!$H$1,AW100,0)</f>
        <v/>
      </c>
      <c r="G100" s="127" t="str">
        <f ca="1">IF(OFFSET(prihlasky!$B$1,AW100,0)="","",(OFFSET(prihlasky!$B$1,AW100,0)))</f>
        <v/>
      </c>
      <c r="H100" s="127">
        <f ca="1">OFFSET(prihlasky!$I$1,AW100,0)</f>
        <v>0</v>
      </c>
      <c r="I100" s="127">
        <f ca="1">OFFSET(prihlasky!$A$1,AW100,0)</f>
        <v>0</v>
      </c>
      <c r="J100" s="126">
        <f t="shared" ca="1" si="45"/>
        <v>0</v>
      </c>
      <c r="K100" s="14"/>
      <c r="L100" s="140">
        <f ca="1">OFFSET('Trail-1'!$J$1,$O100-1,0)</f>
        <v>0</v>
      </c>
      <c r="M100" s="165">
        <f ca="1">OFFSET('Trail-1'!$K$1,$O100-1,0)</f>
        <v>0</v>
      </c>
      <c r="N100" s="142">
        <f t="shared" ca="1" si="37"/>
        <v>0</v>
      </c>
      <c r="O100" s="76">
        <f>IF(L$7=0,1,MATCH($AW100,'Trail-1'!$CJ$1:$CJ$128,0))</f>
        <v>100</v>
      </c>
      <c r="P100" s="143" t="str">
        <f ca="1">IF(M100=0,"",OFFSET('Trail-1'!$B$1,$O100-1,0))</f>
        <v/>
      </c>
      <c r="Q100" s="140">
        <f ca="1">OFFSET('Trail-2'!$J$1,$T100-1,0)</f>
        <v>0</v>
      </c>
      <c r="R100" s="165">
        <f ca="1">OFFSET('Trail-2'!$K$1,$T100-1,0)</f>
        <v>0</v>
      </c>
      <c r="S100" s="142">
        <f t="shared" ca="1" si="38"/>
        <v>0</v>
      </c>
      <c r="T100" s="76">
        <f>IF(Q$7=0,1,MATCH($AW100,'Trail-2'!$CJ$1:$CJ$128,0))</f>
        <v>1</v>
      </c>
      <c r="U100" s="143" t="str">
        <f ca="1">IF(R100=0,"",OFFSET('Trail-2'!$B$1,$T100-1,0))</f>
        <v/>
      </c>
      <c r="V100" s="140">
        <f ca="1">OFFSET('Trail-3'!$J$1,$Y100-1,0)</f>
        <v>0</v>
      </c>
      <c r="W100" s="165">
        <f ca="1">OFFSET('Trail-3'!$K$1,$Y100-1,0)</f>
        <v>0</v>
      </c>
      <c r="X100" s="142">
        <f t="shared" ca="1" si="39"/>
        <v>0</v>
      </c>
      <c r="Y100" s="76">
        <f>IF(V$7=0,1,MATCH($AW100,'Trail-3'!$CJ$1:$CJ$128,0))</f>
        <v>1</v>
      </c>
      <c r="Z100" s="143" t="str">
        <f ca="1">IF(W100=0,"",OFFSET('Trail-3'!$B$1,$Y100-1,0))</f>
        <v/>
      </c>
      <c r="AA100" s="140">
        <f ca="1">OFFSET('Trail-4'!$J$1,$AD100-1,0)</f>
        <v>0</v>
      </c>
      <c r="AB100" s="165">
        <f ca="1">OFFSET('Trail-4'!$K$1,$AD100-1,0)</f>
        <v>0</v>
      </c>
      <c r="AC100" s="142">
        <f t="shared" ca="1" si="40"/>
        <v>0</v>
      </c>
      <c r="AD100" s="76">
        <f>IF(AA$7=0,1,MATCH($AW100,'Trail-4'!$CJ$1:$CJ$128,0))</f>
        <v>1</v>
      </c>
      <c r="AE100" s="143" t="str">
        <f ca="1">IF(AB100=0,"",OFFSET('Trail-4'!$B$1,$AD100-1,0))</f>
        <v/>
      </c>
      <c r="AF100" s="140">
        <f ca="1">OFFSET('Trail-5'!$J$1,$AI100-1,0)</f>
        <v>0</v>
      </c>
      <c r="AG100" s="165">
        <f ca="1">OFFSET('Trail-5'!$K$1,$AD100-1,0)</f>
        <v>0</v>
      </c>
      <c r="AH100" s="142">
        <f t="shared" ca="1" si="41"/>
        <v>0</v>
      </c>
      <c r="AI100" s="76">
        <f>IF(AF$7=0,1,MATCH($AW100,'Trail-5'!$CJ$1:$CJ$128,0))</f>
        <v>1</v>
      </c>
      <c r="AJ100" s="143" t="str">
        <f ca="1">IF(AG100=0,"",OFFSET('Trail-5'!$B$1,$AI100-1,0))</f>
        <v/>
      </c>
      <c r="AK100" s="166">
        <f ca="1">OFFSET('TempO-1'!$K$1,$AN100-1,0)</f>
        <v>0</v>
      </c>
      <c r="AL100" s="144"/>
      <c r="AM100" s="142">
        <f t="shared" ca="1" si="42"/>
        <v>0</v>
      </c>
      <c r="AN100" s="76">
        <f>IF(AK$7=0,1,MATCH($AW100,'TempO-1'!$CB$1:$CB$128,0))</f>
        <v>100</v>
      </c>
      <c r="AO100" s="143" t="str">
        <f ca="1">IF(AK100=0,"",OFFSET('TempO-1'!$B$1,$AN100-1,0))</f>
        <v/>
      </c>
      <c r="AP100" s="166">
        <f ca="1">OFFSET('TempO-2'!$K$1,$AS100-1,0)</f>
        <v>0</v>
      </c>
      <c r="AQ100" s="144"/>
      <c r="AR100" s="142">
        <f t="shared" ca="1" si="43"/>
        <v>0</v>
      </c>
      <c r="AS100" s="76">
        <f>IF(AP$7=0,1,MATCH($AW100,'TempO-2'!$CB$1:$CB$128,0))</f>
        <v>1</v>
      </c>
      <c r="AT100" s="143" t="str">
        <f ca="1">IF(AP100=0,"",OFFSET('TempO-2'!$B$1,$AS100-1,0))</f>
        <v/>
      </c>
      <c r="AU100" s="22"/>
      <c r="AW100" s="39">
        <v>92</v>
      </c>
      <c r="AX100" s="16"/>
      <c r="AY100" s="51">
        <f t="shared" ca="1" si="53"/>
        <v>0</v>
      </c>
      <c r="AZ100" s="51">
        <f t="shared" ca="1" si="53"/>
        <v>0</v>
      </c>
      <c r="BA100" s="51">
        <f t="shared" ca="1" si="53"/>
        <v>0</v>
      </c>
      <c r="BC100" s="1">
        <f t="shared" ca="1" si="46"/>
        <v>0</v>
      </c>
      <c r="BD100" s="1">
        <f t="shared" ca="1" si="47"/>
        <v>0</v>
      </c>
      <c r="BE100" s="1">
        <f t="shared" ca="1" si="48"/>
        <v>0</v>
      </c>
      <c r="BF100" s="1">
        <f t="shared" ca="1" si="49"/>
        <v>0</v>
      </c>
      <c r="BG100" s="1">
        <f t="shared" ca="1" si="50"/>
        <v>0</v>
      </c>
      <c r="BH100" s="1">
        <f t="shared" ca="1" si="51"/>
        <v>0</v>
      </c>
      <c r="BI100" s="1">
        <f t="shared" ca="1" si="52"/>
        <v>0</v>
      </c>
      <c r="BL100" s="97">
        <f t="shared" ca="1" si="44"/>
        <v>0</v>
      </c>
      <c r="BM100" s="97">
        <f t="shared" ca="1" si="44"/>
        <v>0</v>
      </c>
      <c r="BN100" s="97">
        <f t="shared" ca="1" si="44"/>
        <v>0</v>
      </c>
      <c r="BO100" s="97">
        <f t="shared" ca="1" si="44"/>
        <v>0</v>
      </c>
      <c r="BP100" s="97">
        <f t="shared" ca="1" si="44"/>
        <v>0</v>
      </c>
      <c r="BQ100" s="97">
        <f t="shared" ca="1" si="44"/>
        <v>0</v>
      </c>
      <c r="BR100" s="97">
        <f t="shared" ca="1" si="44"/>
        <v>0</v>
      </c>
    </row>
    <row r="101" spans="2:70" x14ac:dyDescent="0.2">
      <c r="B101" s="126">
        <f t="shared" ca="1" si="33"/>
        <v>1</v>
      </c>
      <c r="C101" s="126" t="str">
        <f t="shared" ca="1" si="34"/>
        <v/>
      </c>
      <c r="D101" s="126" t="str">
        <f t="shared" ca="1" si="35"/>
        <v/>
      </c>
      <c r="E101" s="126" t="str">
        <f t="shared" ca="1" si="36"/>
        <v/>
      </c>
      <c r="F101" s="127" t="str">
        <f ca="1">OFFSET(prihlasky!$H$1,AW101,0)</f>
        <v/>
      </c>
      <c r="G101" s="127" t="str">
        <f ca="1">IF(OFFSET(prihlasky!$B$1,AW101,0)="","",(OFFSET(prihlasky!$B$1,AW101,0)))</f>
        <v/>
      </c>
      <c r="H101" s="127">
        <f ca="1">OFFSET(prihlasky!$I$1,AW101,0)</f>
        <v>0</v>
      </c>
      <c r="I101" s="127">
        <f ca="1">OFFSET(prihlasky!$A$1,AW101,0)</f>
        <v>0</v>
      </c>
      <c r="J101" s="126">
        <f t="shared" ca="1" si="45"/>
        <v>0</v>
      </c>
      <c r="K101" s="14"/>
      <c r="L101" s="140">
        <f ca="1">OFFSET('Trail-1'!$J$1,$O101-1,0)</f>
        <v>0</v>
      </c>
      <c r="M101" s="165">
        <f ca="1">OFFSET('Trail-1'!$K$1,$O101-1,0)</f>
        <v>0</v>
      </c>
      <c r="N101" s="142">
        <f t="shared" ca="1" si="37"/>
        <v>0</v>
      </c>
      <c r="O101" s="76">
        <f>IF(L$7=0,1,MATCH($AW101,'Trail-1'!$CJ$1:$CJ$128,0))</f>
        <v>101</v>
      </c>
      <c r="P101" s="143" t="str">
        <f ca="1">IF(M101=0,"",OFFSET('Trail-1'!$B$1,$O101-1,0))</f>
        <v/>
      </c>
      <c r="Q101" s="140">
        <f ca="1">OFFSET('Trail-2'!$J$1,$T101-1,0)</f>
        <v>0</v>
      </c>
      <c r="R101" s="165">
        <f ca="1">OFFSET('Trail-2'!$K$1,$T101-1,0)</f>
        <v>0</v>
      </c>
      <c r="S101" s="142">
        <f t="shared" ca="1" si="38"/>
        <v>0</v>
      </c>
      <c r="T101" s="76">
        <f>IF(Q$7=0,1,MATCH($AW101,'Trail-2'!$CJ$1:$CJ$128,0))</f>
        <v>1</v>
      </c>
      <c r="U101" s="143" t="str">
        <f ca="1">IF(R101=0,"",OFFSET('Trail-2'!$B$1,$T101-1,0))</f>
        <v/>
      </c>
      <c r="V101" s="140">
        <f ca="1">OFFSET('Trail-3'!$J$1,$Y101-1,0)</f>
        <v>0</v>
      </c>
      <c r="W101" s="165">
        <f ca="1">OFFSET('Trail-3'!$K$1,$Y101-1,0)</f>
        <v>0</v>
      </c>
      <c r="X101" s="142">
        <f t="shared" ca="1" si="39"/>
        <v>0</v>
      </c>
      <c r="Y101" s="76">
        <f>IF(V$7=0,1,MATCH($AW101,'Trail-3'!$CJ$1:$CJ$128,0))</f>
        <v>1</v>
      </c>
      <c r="Z101" s="143" t="str">
        <f ca="1">IF(W101=0,"",OFFSET('Trail-3'!$B$1,$Y101-1,0))</f>
        <v/>
      </c>
      <c r="AA101" s="140">
        <f ca="1">OFFSET('Trail-4'!$J$1,$AD101-1,0)</f>
        <v>0</v>
      </c>
      <c r="AB101" s="165">
        <f ca="1">OFFSET('Trail-4'!$K$1,$AD101-1,0)</f>
        <v>0</v>
      </c>
      <c r="AC101" s="142">
        <f t="shared" ca="1" si="40"/>
        <v>0</v>
      </c>
      <c r="AD101" s="76">
        <f>IF(AA$7=0,1,MATCH($AW101,'Trail-4'!$CJ$1:$CJ$128,0))</f>
        <v>1</v>
      </c>
      <c r="AE101" s="143" t="str">
        <f ca="1">IF(AB101=0,"",OFFSET('Trail-4'!$B$1,$AD101-1,0))</f>
        <v/>
      </c>
      <c r="AF101" s="140">
        <f ca="1">OFFSET('Trail-5'!$J$1,$AI101-1,0)</f>
        <v>0</v>
      </c>
      <c r="AG101" s="165">
        <f ca="1">OFFSET('Trail-5'!$K$1,$AD101-1,0)</f>
        <v>0</v>
      </c>
      <c r="AH101" s="142">
        <f t="shared" ca="1" si="41"/>
        <v>0</v>
      </c>
      <c r="AI101" s="76">
        <f>IF(AF$7=0,1,MATCH($AW101,'Trail-5'!$CJ$1:$CJ$128,0))</f>
        <v>1</v>
      </c>
      <c r="AJ101" s="143" t="str">
        <f ca="1">IF(AG101=0,"",OFFSET('Trail-5'!$B$1,$AI101-1,0))</f>
        <v/>
      </c>
      <c r="AK101" s="166">
        <f ca="1">OFFSET('TempO-1'!$K$1,$AN101-1,0)</f>
        <v>0</v>
      </c>
      <c r="AL101" s="144"/>
      <c r="AM101" s="142">
        <f t="shared" ca="1" si="42"/>
        <v>0</v>
      </c>
      <c r="AN101" s="76">
        <f>IF(AK$7=0,1,MATCH($AW101,'TempO-1'!$CB$1:$CB$128,0))</f>
        <v>101</v>
      </c>
      <c r="AO101" s="143" t="str">
        <f ca="1">IF(AK101=0,"",OFFSET('TempO-1'!$B$1,$AN101-1,0))</f>
        <v/>
      </c>
      <c r="AP101" s="166">
        <f ca="1">OFFSET('TempO-2'!$K$1,$AS101-1,0)</f>
        <v>0</v>
      </c>
      <c r="AQ101" s="144"/>
      <c r="AR101" s="142">
        <f t="shared" ca="1" si="43"/>
        <v>0</v>
      </c>
      <c r="AS101" s="76">
        <f>IF(AP$7=0,1,MATCH($AW101,'TempO-2'!$CB$1:$CB$128,0))</f>
        <v>1</v>
      </c>
      <c r="AT101" s="143" t="str">
        <f ca="1">IF(AP101=0,"",OFFSET('TempO-2'!$B$1,$AS101-1,0))</f>
        <v/>
      </c>
      <c r="AU101" s="22"/>
      <c r="AW101" s="39">
        <v>93</v>
      </c>
      <c r="AX101" s="16"/>
      <c r="AY101" s="51">
        <f t="shared" ca="1" si="53"/>
        <v>0</v>
      </c>
      <c r="AZ101" s="51">
        <f t="shared" ca="1" si="53"/>
        <v>0</v>
      </c>
      <c r="BA101" s="51">
        <f t="shared" ca="1" si="53"/>
        <v>0</v>
      </c>
      <c r="BC101" s="1">
        <f t="shared" ca="1" si="46"/>
        <v>0</v>
      </c>
      <c r="BD101" s="1">
        <f t="shared" ca="1" si="47"/>
        <v>0</v>
      </c>
      <c r="BE101" s="1">
        <f t="shared" ca="1" si="48"/>
        <v>0</v>
      </c>
      <c r="BF101" s="1">
        <f t="shared" ca="1" si="49"/>
        <v>0</v>
      </c>
      <c r="BG101" s="1">
        <f t="shared" ca="1" si="50"/>
        <v>0</v>
      </c>
      <c r="BH101" s="1">
        <f t="shared" ca="1" si="51"/>
        <v>0</v>
      </c>
      <c r="BI101" s="1">
        <f t="shared" ca="1" si="52"/>
        <v>0</v>
      </c>
      <c r="BL101" s="97">
        <f t="shared" ca="1" si="44"/>
        <v>0</v>
      </c>
      <c r="BM101" s="97">
        <f t="shared" ca="1" si="44"/>
        <v>0</v>
      </c>
      <c r="BN101" s="97">
        <f t="shared" ca="1" si="44"/>
        <v>0</v>
      </c>
      <c r="BO101" s="97">
        <f t="shared" ca="1" si="44"/>
        <v>0</v>
      </c>
      <c r="BP101" s="97">
        <f t="shared" ca="1" si="44"/>
        <v>0</v>
      </c>
      <c r="BQ101" s="97">
        <f t="shared" ca="1" si="44"/>
        <v>0</v>
      </c>
      <c r="BR101" s="97">
        <f t="shared" ca="1" si="44"/>
        <v>0</v>
      </c>
    </row>
    <row r="102" spans="2:70" x14ac:dyDescent="0.2">
      <c r="B102" s="126">
        <f t="shared" ca="1" si="33"/>
        <v>1</v>
      </c>
      <c r="C102" s="126" t="str">
        <f t="shared" ca="1" si="34"/>
        <v/>
      </c>
      <c r="D102" s="126" t="str">
        <f t="shared" ca="1" si="35"/>
        <v/>
      </c>
      <c r="E102" s="126" t="str">
        <f t="shared" ca="1" si="36"/>
        <v/>
      </c>
      <c r="F102" s="127" t="str">
        <f ca="1">OFFSET(prihlasky!$H$1,AW102,0)</f>
        <v/>
      </c>
      <c r="G102" s="127" t="str">
        <f ca="1">IF(OFFSET(prihlasky!$B$1,AW102,0)="","",(OFFSET(prihlasky!$B$1,AW102,0)))</f>
        <v/>
      </c>
      <c r="H102" s="127">
        <f ca="1">OFFSET(prihlasky!$I$1,AW102,0)</f>
        <v>0</v>
      </c>
      <c r="I102" s="127">
        <f ca="1">OFFSET(prihlasky!$A$1,AW102,0)</f>
        <v>0</v>
      </c>
      <c r="J102" s="126">
        <f t="shared" ca="1" si="45"/>
        <v>0</v>
      </c>
      <c r="K102" s="14"/>
      <c r="L102" s="140">
        <f ca="1">OFFSET('Trail-1'!$J$1,$O102-1,0)</f>
        <v>0</v>
      </c>
      <c r="M102" s="165">
        <f ca="1">OFFSET('Trail-1'!$K$1,$O102-1,0)</f>
        <v>0</v>
      </c>
      <c r="N102" s="142">
        <f t="shared" ca="1" si="37"/>
        <v>0</v>
      </c>
      <c r="O102" s="76">
        <f>IF(L$7=0,1,MATCH($AW102,'Trail-1'!$CJ$1:$CJ$128,0))</f>
        <v>102</v>
      </c>
      <c r="P102" s="143" t="str">
        <f ca="1">IF(M102=0,"",OFFSET('Trail-1'!$B$1,$O102-1,0))</f>
        <v/>
      </c>
      <c r="Q102" s="140">
        <f ca="1">OFFSET('Trail-2'!$J$1,$T102-1,0)</f>
        <v>0</v>
      </c>
      <c r="R102" s="165">
        <f ca="1">OFFSET('Trail-2'!$K$1,$T102-1,0)</f>
        <v>0</v>
      </c>
      <c r="S102" s="142">
        <f t="shared" ca="1" si="38"/>
        <v>0</v>
      </c>
      <c r="T102" s="76">
        <f>IF(Q$7=0,1,MATCH($AW102,'Trail-2'!$CJ$1:$CJ$128,0))</f>
        <v>1</v>
      </c>
      <c r="U102" s="143" t="str">
        <f ca="1">IF(R102=0,"",OFFSET('Trail-2'!$B$1,$T102-1,0))</f>
        <v/>
      </c>
      <c r="V102" s="140">
        <f ca="1">OFFSET('Trail-3'!$J$1,$Y102-1,0)</f>
        <v>0</v>
      </c>
      <c r="W102" s="165">
        <f ca="1">OFFSET('Trail-3'!$K$1,$Y102-1,0)</f>
        <v>0</v>
      </c>
      <c r="X102" s="142">
        <f t="shared" ca="1" si="39"/>
        <v>0</v>
      </c>
      <c r="Y102" s="76">
        <f>IF(V$7=0,1,MATCH($AW102,'Trail-3'!$CJ$1:$CJ$128,0))</f>
        <v>1</v>
      </c>
      <c r="Z102" s="143" t="str">
        <f ca="1">IF(W102=0,"",OFFSET('Trail-3'!$B$1,$Y102-1,0))</f>
        <v/>
      </c>
      <c r="AA102" s="140">
        <f ca="1">OFFSET('Trail-4'!$J$1,$AD102-1,0)</f>
        <v>0</v>
      </c>
      <c r="AB102" s="165">
        <f ca="1">OFFSET('Trail-4'!$K$1,$AD102-1,0)</f>
        <v>0</v>
      </c>
      <c r="AC102" s="142">
        <f t="shared" ca="1" si="40"/>
        <v>0</v>
      </c>
      <c r="AD102" s="76">
        <f>IF(AA$7=0,1,MATCH($AW102,'Trail-4'!$CJ$1:$CJ$128,0))</f>
        <v>1</v>
      </c>
      <c r="AE102" s="143" t="str">
        <f ca="1">IF(AB102=0,"",OFFSET('Trail-4'!$B$1,$AD102-1,0))</f>
        <v/>
      </c>
      <c r="AF102" s="140">
        <f ca="1">OFFSET('Trail-5'!$J$1,$AI102-1,0)</f>
        <v>0</v>
      </c>
      <c r="AG102" s="165">
        <f ca="1">OFFSET('Trail-5'!$K$1,$AD102-1,0)</f>
        <v>0</v>
      </c>
      <c r="AH102" s="142">
        <f t="shared" ca="1" si="41"/>
        <v>0</v>
      </c>
      <c r="AI102" s="76">
        <f>IF(AF$7=0,1,MATCH($AW102,'Trail-5'!$CJ$1:$CJ$128,0))</f>
        <v>1</v>
      </c>
      <c r="AJ102" s="143" t="str">
        <f ca="1">IF(AG102=0,"",OFFSET('Trail-5'!$B$1,$AI102-1,0))</f>
        <v/>
      </c>
      <c r="AK102" s="166">
        <f ca="1">OFFSET('TempO-1'!$K$1,$AN102-1,0)</f>
        <v>0</v>
      </c>
      <c r="AL102" s="144"/>
      <c r="AM102" s="142">
        <f t="shared" ca="1" si="42"/>
        <v>0</v>
      </c>
      <c r="AN102" s="76">
        <f>IF(AK$7=0,1,MATCH($AW102,'TempO-1'!$CB$1:$CB$128,0))</f>
        <v>102</v>
      </c>
      <c r="AO102" s="143" t="str">
        <f ca="1">IF(AK102=0,"",OFFSET('TempO-1'!$B$1,$AN102-1,0))</f>
        <v/>
      </c>
      <c r="AP102" s="166">
        <f ca="1">OFFSET('TempO-2'!$K$1,$AS102-1,0)</f>
        <v>0</v>
      </c>
      <c r="AQ102" s="144"/>
      <c r="AR102" s="142">
        <f t="shared" ca="1" si="43"/>
        <v>0</v>
      </c>
      <c r="AS102" s="76">
        <f>IF(AP$7=0,1,MATCH($AW102,'TempO-2'!$CB$1:$CB$128,0))</f>
        <v>1</v>
      </c>
      <c r="AT102" s="143" t="str">
        <f ca="1">IF(AP102=0,"",OFFSET('TempO-2'!$B$1,$AS102-1,0))</f>
        <v/>
      </c>
      <c r="AU102" s="22"/>
      <c r="AW102" s="39">
        <v>94</v>
      </c>
      <c r="AX102" s="16"/>
      <c r="AY102" s="51">
        <f t="shared" ca="1" si="53"/>
        <v>0</v>
      </c>
      <c r="AZ102" s="51">
        <f t="shared" ca="1" si="53"/>
        <v>0</v>
      </c>
      <c r="BA102" s="51">
        <f t="shared" ca="1" si="53"/>
        <v>0</v>
      </c>
      <c r="BC102" s="1">
        <f t="shared" ca="1" si="46"/>
        <v>0</v>
      </c>
      <c r="BD102" s="1">
        <f t="shared" ca="1" si="47"/>
        <v>0</v>
      </c>
      <c r="BE102" s="1">
        <f t="shared" ca="1" si="48"/>
        <v>0</v>
      </c>
      <c r="BF102" s="1">
        <f t="shared" ca="1" si="49"/>
        <v>0</v>
      </c>
      <c r="BG102" s="1">
        <f t="shared" ca="1" si="50"/>
        <v>0</v>
      </c>
      <c r="BH102" s="1">
        <f t="shared" ca="1" si="51"/>
        <v>0</v>
      </c>
      <c r="BI102" s="1">
        <f t="shared" ca="1" si="52"/>
        <v>0</v>
      </c>
      <c r="BL102" s="97">
        <f t="shared" ca="1" si="44"/>
        <v>0</v>
      </c>
      <c r="BM102" s="97">
        <f t="shared" ca="1" si="44"/>
        <v>0</v>
      </c>
      <c r="BN102" s="97">
        <f t="shared" ca="1" si="44"/>
        <v>0</v>
      </c>
      <c r="BO102" s="97">
        <f t="shared" ca="1" si="44"/>
        <v>0</v>
      </c>
      <c r="BP102" s="97">
        <f t="shared" ca="1" si="44"/>
        <v>0</v>
      </c>
      <c r="BQ102" s="97">
        <f t="shared" ca="1" si="44"/>
        <v>0</v>
      </c>
      <c r="BR102" s="97">
        <f t="shared" ca="1" si="44"/>
        <v>0</v>
      </c>
    </row>
    <row r="103" spans="2:70" x14ac:dyDescent="0.2">
      <c r="B103" s="126">
        <f t="shared" ca="1" si="33"/>
        <v>1</v>
      </c>
      <c r="C103" s="126" t="str">
        <f t="shared" ca="1" si="34"/>
        <v/>
      </c>
      <c r="D103" s="126" t="str">
        <f t="shared" ca="1" si="35"/>
        <v/>
      </c>
      <c r="E103" s="126" t="str">
        <f t="shared" ca="1" si="36"/>
        <v/>
      </c>
      <c r="F103" s="127" t="str">
        <f ca="1">OFFSET(prihlasky!$H$1,AW103,0)</f>
        <v/>
      </c>
      <c r="G103" s="127" t="str">
        <f ca="1">IF(OFFSET(prihlasky!$B$1,AW103,0)="","",(OFFSET(prihlasky!$B$1,AW103,0)))</f>
        <v/>
      </c>
      <c r="H103" s="127">
        <f ca="1">OFFSET(prihlasky!$I$1,AW103,0)</f>
        <v>0</v>
      </c>
      <c r="I103" s="127">
        <f ca="1">OFFSET(prihlasky!$A$1,AW103,0)</f>
        <v>0</v>
      </c>
      <c r="J103" s="126">
        <f t="shared" ca="1" si="45"/>
        <v>0</v>
      </c>
      <c r="K103" s="14"/>
      <c r="L103" s="140">
        <f ca="1">OFFSET('Trail-1'!$J$1,$O103-1,0)</f>
        <v>0</v>
      </c>
      <c r="M103" s="165">
        <f ca="1">OFFSET('Trail-1'!$K$1,$O103-1,0)</f>
        <v>0</v>
      </c>
      <c r="N103" s="142">
        <f t="shared" ca="1" si="37"/>
        <v>0</v>
      </c>
      <c r="O103" s="76">
        <f>IF(L$7=0,1,MATCH($AW103,'Trail-1'!$CJ$1:$CJ$128,0))</f>
        <v>103</v>
      </c>
      <c r="P103" s="143" t="str">
        <f ca="1">IF(M103=0,"",OFFSET('Trail-1'!$B$1,$O103-1,0))</f>
        <v/>
      </c>
      <c r="Q103" s="140">
        <f ca="1">OFFSET('Trail-2'!$J$1,$T103-1,0)</f>
        <v>0</v>
      </c>
      <c r="R103" s="165">
        <f ca="1">OFFSET('Trail-2'!$K$1,$T103-1,0)</f>
        <v>0</v>
      </c>
      <c r="S103" s="142">
        <f t="shared" ca="1" si="38"/>
        <v>0</v>
      </c>
      <c r="T103" s="76">
        <f>IF(Q$7=0,1,MATCH($AW103,'Trail-2'!$CJ$1:$CJ$128,0))</f>
        <v>1</v>
      </c>
      <c r="U103" s="143" t="str">
        <f ca="1">IF(R103=0,"",OFFSET('Trail-2'!$B$1,$T103-1,0))</f>
        <v/>
      </c>
      <c r="V103" s="140">
        <f ca="1">OFFSET('Trail-3'!$J$1,$Y103-1,0)</f>
        <v>0</v>
      </c>
      <c r="W103" s="165">
        <f ca="1">OFFSET('Trail-3'!$K$1,$Y103-1,0)</f>
        <v>0</v>
      </c>
      <c r="X103" s="142">
        <f t="shared" ca="1" si="39"/>
        <v>0</v>
      </c>
      <c r="Y103" s="76">
        <f>IF(V$7=0,1,MATCH($AW103,'Trail-3'!$CJ$1:$CJ$128,0))</f>
        <v>1</v>
      </c>
      <c r="Z103" s="143" t="str">
        <f ca="1">IF(W103=0,"",OFFSET('Trail-3'!$B$1,$Y103-1,0))</f>
        <v/>
      </c>
      <c r="AA103" s="140">
        <f ca="1">OFFSET('Trail-4'!$J$1,$AD103-1,0)</f>
        <v>0</v>
      </c>
      <c r="AB103" s="165">
        <f ca="1">OFFSET('Trail-4'!$K$1,$AD103-1,0)</f>
        <v>0</v>
      </c>
      <c r="AC103" s="142">
        <f t="shared" ca="1" si="40"/>
        <v>0</v>
      </c>
      <c r="AD103" s="76">
        <f>IF(AA$7=0,1,MATCH($AW103,'Trail-4'!$CJ$1:$CJ$128,0))</f>
        <v>1</v>
      </c>
      <c r="AE103" s="143" t="str">
        <f ca="1">IF(AB103=0,"",OFFSET('Trail-4'!$B$1,$AD103-1,0))</f>
        <v/>
      </c>
      <c r="AF103" s="140">
        <f ca="1">OFFSET('Trail-5'!$J$1,$AI103-1,0)</f>
        <v>0</v>
      </c>
      <c r="AG103" s="165">
        <f ca="1">OFFSET('Trail-5'!$K$1,$AD103-1,0)</f>
        <v>0</v>
      </c>
      <c r="AH103" s="142">
        <f t="shared" ca="1" si="41"/>
        <v>0</v>
      </c>
      <c r="AI103" s="76">
        <f>IF(AF$7=0,1,MATCH($AW103,'Trail-5'!$CJ$1:$CJ$128,0))</f>
        <v>1</v>
      </c>
      <c r="AJ103" s="143" t="str">
        <f ca="1">IF(AG103=0,"",OFFSET('Trail-5'!$B$1,$AI103-1,0))</f>
        <v/>
      </c>
      <c r="AK103" s="166">
        <f ca="1">OFFSET('TempO-1'!$K$1,$AN103-1,0)</f>
        <v>0</v>
      </c>
      <c r="AL103" s="144"/>
      <c r="AM103" s="142">
        <f t="shared" ca="1" si="42"/>
        <v>0</v>
      </c>
      <c r="AN103" s="76">
        <f>IF(AK$7=0,1,MATCH($AW103,'TempO-1'!$CB$1:$CB$128,0))</f>
        <v>103</v>
      </c>
      <c r="AO103" s="143" t="str">
        <f ca="1">IF(AK103=0,"",OFFSET('TempO-1'!$B$1,$AN103-1,0))</f>
        <v/>
      </c>
      <c r="AP103" s="166">
        <f ca="1">OFFSET('TempO-2'!$K$1,$AS103-1,0)</f>
        <v>0</v>
      </c>
      <c r="AQ103" s="144"/>
      <c r="AR103" s="142">
        <f t="shared" ca="1" si="43"/>
        <v>0</v>
      </c>
      <c r="AS103" s="76">
        <f>IF(AP$7=0,1,MATCH($AW103,'TempO-2'!$CB$1:$CB$128,0))</f>
        <v>1</v>
      </c>
      <c r="AT103" s="143" t="str">
        <f ca="1">IF(AP103=0,"",OFFSET('TempO-2'!$B$1,$AS103-1,0))</f>
        <v/>
      </c>
      <c r="AU103" s="22"/>
      <c r="AW103" s="39">
        <v>95</v>
      </c>
      <c r="AX103" s="16"/>
      <c r="AY103" s="51">
        <f t="shared" ca="1" si="53"/>
        <v>0</v>
      </c>
      <c r="AZ103" s="51">
        <f t="shared" ca="1" si="53"/>
        <v>0</v>
      </c>
      <c r="BA103" s="51">
        <f t="shared" ca="1" si="53"/>
        <v>0</v>
      </c>
      <c r="BC103" s="1">
        <f t="shared" ca="1" si="46"/>
        <v>0</v>
      </c>
      <c r="BD103" s="1">
        <f t="shared" ca="1" si="47"/>
        <v>0</v>
      </c>
      <c r="BE103" s="1">
        <f t="shared" ca="1" si="48"/>
        <v>0</v>
      </c>
      <c r="BF103" s="1">
        <f t="shared" ca="1" si="49"/>
        <v>0</v>
      </c>
      <c r="BG103" s="1">
        <f t="shared" ca="1" si="50"/>
        <v>0</v>
      </c>
      <c r="BH103" s="1">
        <f t="shared" ca="1" si="51"/>
        <v>0</v>
      </c>
      <c r="BI103" s="1">
        <f t="shared" ca="1" si="52"/>
        <v>0</v>
      </c>
      <c r="BL103" s="97">
        <f t="shared" ca="1" si="44"/>
        <v>0</v>
      </c>
      <c r="BM103" s="97">
        <f t="shared" ca="1" si="44"/>
        <v>0</v>
      </c>
      <c r="BN103" s="97">
        <f t="shared" ca="1" si="44"/>
        <v>0</v>
      </c>
      <c r="BO103" s="97">
        <f t="shared" ca="1" si="44"/>
        <v>0</v>
      </c>
      <c r="BP103" s="97">
        <f t="shared" ca="1" si="44"/>
        <v>0</v>
      </c>
      <c r="BQ103" s="97">
        <f t="shared" ca="1" si="44"/>
        <v>0</v>
      </c>
      <c r="BR103" s="97">
        <f t="shared" ca="1" si="44"/>
        <v>0</v>
      </c>
    </row>
    <row r="104" spans="2:70" x14ac:dyDescent="0.2">
      <c r="B104" s="126">
        <f t="shared" ca="1" si="33"/>
        <v>1</v>
      </c>
      <c r="C104" s="126" t="str">
        <f t="shared" ca="1" si="34"/>
        <v/>
      </c>
      <c r="D104" s="126" t="str">
        <f t="shared" ca="1" si="35"/>
        <v/>
      </c>
      <c r="E104" s="126" t="str">
        <f t="shared" ca="1" si="36"/>
        <v/>
      </c>
      <c r="F104" s="127" t="str">
        <f ca="1">OFFSET(prihlasky!$H$1,AW104,0)</f>
        <v/>
      </c>
      <c r="G104" s="127" t="str">
        <f ca="1">IF(OFFSET(prihlasky!$B$1,AW104,0)="","",(OFFSET(prihlasky!$B$1,AW104,0)))</f>
        <v/>
      </c>
      <c r="H104" s="127">
        <f ca="1">OFFSET(prihlasky!$I$1,AW104,0)</f>
        <v>0</v>
      </c>
      <c r="I104" s="127">
        <f ca="1">OFFSET(prihlasky!$A$1,AW104,0)</f>
        <v>0</v>
      </c>
      <c r="J104" s="126">
        <f t="shared" ca="1" si="45"/>
        <v>0</v>
      </c>
      <c r="K104" s="14"/>
      <c r="L104" s="140">
        <f ca="1">OFFSET('Trail-1'!$J$1,$O104-1,0)</f>
        <v>0</v>
      </c>
      <c r="M104" s="165">
        <f ca="1">OFFSET('Trail-1'!$K$1,$O104-1,0)</f>
        <v>0</v>
      </c>
      <c r="N104" s="142">
        <f t="shared" ca="1" si="37"/>
        <v>0</v>
      </c>
      <c r="O104" s="76">
        <f>IF(L$7=0,1,MATCH($AW104,'Trail-1'!$CJ$1:$CJ$128,0))</f>
        <v>104</v>
      </c>
      <c r="P104" s="143" t="str">
        <f ca="1">IF(M104=0,"",OFFSET('Trail-1'!$B$1,$O104-1,0))</f>
        <v/>
      </c>
      <c r="Q104" s="140">
        <f ca="1">OFFSET('Trail-2'!$J$1,$T104-1,0)</f>
        <v>0</v>
      </c>
      <c r="R104" s="165">
        <f ca="1">OFFSET('Trail-2'!$K$1,$T104-1,0)</f>
        <v>0</v>
      </c>
      <c r="S104" s="142">
        <f t="shared" ca="1" si="38"/>
        <v>0</v>
      </c>
      <c r="T104" s="76">
        <f>IF(Q$7=0,1,MATCH($AW104,'Trail-2'!$CJ$1:$CJ$128,0))</f>
        <v>1</v>
      </c>
      <c r="U104" s="143" t="str">
        <f ca="1">IF(R104=0,"",OFFSET('Trail-2'!$B$1,$T104-1,0))</f>
        <v/>
      </c>
      <c r="V104" s="140">
        <f ca="1">OFFSET('Trail-3'!$J$1,$Y104-1,0)</f>
        <v>0</v>
      </c>
      <c r="W104" s="165">
        <f ca="1">OFFSET('Trail-3'!$K$1,$Y104-1,0)</f>
        <v>0</v>
      </c>
      <c r="X104" s="142">
        <f t="shared" ca="1" si="39"/>
        <v>0</v>
      </c>
      <c r="Y104" s="76">
        <f>IF(V$7=0,1,MATCH($AW104,'Trail-3'!$CJ$1:$CJ$128,0))</f>
        <v>1</v>
      </c>
      <c r="Z104" s="143" t="str">
        <f ca="1">IF(W104=0,"",OFFSET('Trail-3'!$B$1,$Y104-1,0))</f>
        <v/>
      </c>
      <c r="AA104" s="140">
        <f ca="1">OFFSET('Trail-4'!$J$1,$AD104-1,0)</f>
        <v>0</v>
      </c>
      <c r="AB104" s="165">
        <f ca="1">OFFSET('Trail-4'!$K$1,$AD104-1,0)</f>
        <v>0</v>
      </c>
      <c r="AC104" s="142">
        <f t="shared" ca="1" si="40"/>
        <v>0</v>
      </c>
      <c r="AD104" s="76">
        <f>IF(AA$7=0,1,MATCH($AW104,'Trail-4'!$CJ$1:$CJ$128,0))</f>
        <v>1</v>
      </c>
      <c r="AE104" s="143" t="str">
        <f ca="1">IF(AB104=0,"",OFFSET('Trail-4'!$B$1,$AD104-1,0))</f>
        <v/>
      </c>
      <c r="AF104" s="140">
        <f ca="1">OFFSET('Trail-5'!$J$1,$AI104-1,0)</f>
        <v>0</v>
      </c>
      <c r="AG104" s="165">
        <f ca="1">OFFSET('Trail-5'!$K$1,$AD104-1,0)</f>
        <v>0</v>
      </c>
      <c r="AH104" s="142">
        <f t="shared" ca="1" si="41"/>
        <v>0</v>
      </c>
      <c r="AI104" s="76">
        <f>IF(AF$7=0,1,MATCH($AW104,'Trail-5'!$CJ$1:$CJ$128,0))</f>
        <v>1</v>
      </c>
      <c r="AJ104" s="143" t="str">
        <f ca="1">IF(AG104=0,"",OFFSET('Trail-5'!$B$1,$AI104-1,0))</f>
        <v/>
      </c>
      <c r="AK104" s="166">
        <f ca="1">OFFSET('TempO-1'!$K$1,$AN104-1,0)</f>
        <v>0</v>
      </c>
      <c r="AL104" s="144"/>
      <c r="AM104" s="142">
        <f t="shared" ca="1" si="42"/>
        <v>0</v>
      </c>
      <c r="AN104" s="76">
        <f>IF(AK$7=0,1,MATCH($AW104,'TempO-1'!$CB$1:$CB$128,0))</f>
        <v>104</v>
      </c>
      <c r="AO104" s="143" t="str">
        <f ca="1">IF(AK104=0,"",OFFSET('TempO-1'!$B$1,$AN104-1,0))</f>
        <v/>
      </c>
      <c r="AP104" s="166">
        <f ca="1">OFFSET('TempO-2'!$K$1,$AS104-1,0)</f>
        <v>0</v>
      </c>
      <c r="AQ104" s="144"/>
      <c r="AR104" s="142">
        <f t="shared" ca="1" si="43"/>
        <v>0</v>
      </c>
      <c r="AS104" s="76">
        <f>IF(AP$7=0,1,MATCH($AW104,'TempO-2'!$CB$1:$CB$128,0))</f>
        <v>1</v>
      </c>
      <c r="AT104" s="143" t="str">
        <f ca="1">IF(AP104=0,"",OFFSET('TempO-2'!$B$1,$AS104-1,0))</f>
        <v/>
      </c>
      <c r="AU104" s="22"/>
      <c r="AW104" s="39">
        <v>96</v>
      </c>
      <c r="AX104" s="16"/>
      <c r="AY104" s="51">
        <f t="shared" ca="1" si="53"/>
        <v>0</v>
      </c>
      <c r="AZ104" s="51">
        <f t="shared" ca="1" si="53"/>
        <v>0</v>
      </c>
      <c r="BA104" s="51">
        <f t="shared" ca="1" si="53"/>
        <v>0</v>
      </c>
      <c r="BC104" s="1">
        <f t="shared" ca="1" si="46"/>
        <v>0</v>
      </c>
      <c r="BD104" s="1">
        <f t="shared" ca="1" si="47"/>
        <v>0</v>
      </c>
      <c r="BE104" s="1">
        <f t="shared" ca="1" si="48"/>
        <v>0</v>
      </c>
      <c r="BF104" s="1">
        <f t="shared" ca="1" si="49"/>
        <v>0</v>
      </c>
      <c r="BG104" s="1">
        <f t="shared" ca="1" si="50"/>
        <v>0</v>
      </c>
      <c r="BH104" s="1">
        <f t="shared" ca="1" si="51"/>
        <v>0</v>
      </c>
      <c r="BI104" s="1">
        <f t="shared" ca="1" si="52"/>
        <v>0</v>
      </c>
      <c r="BL104" s="97">
        <f t="shared" ca="1" si="44"/>
        <v>0</v>
      </c>
      <c r="BM104" s="97">
        <f t="shared" ca="1" si="44"/>
        <v>0</v>
      </c>
      <c r="BN104" s="97">
        <f t="shared" ca="1" si="44"/>
        <v>0</v>
      </c>
      <c r="BO104" s="97">
        <f t="shared" ca="1" si="44"/>
        <v>0</v>
      </c>
      <c r="BP104" s="97">
        <f t="shared" ca="1" si="44"/>
        <v>0</v>
      </c>
      <c r="BQ104" s="97">
        <f t="shared" ca="1" si="44"/>
        <v>0</v>
      </c>
      <c r="BR104" s="97">
        <f t="shared" ca="1" si="44"/>
        <v>0</v>
      </c>
    </row>
    <row r="105" spans="2:70" x14ac:dyDescent="0.2">
      <c r="B105" s="126">
        <f t="shared" ca="1" si="33"/>
        <v>1</v>
      </c>
      <c r="C105" s="126" t="str">
        <f t="shared" ca="1" si="34"/>
        <v/>
      </c>
      <c r="D105" s="126" t="str">
        <f t="shared" ca="1" si="35"/>
        <v/>
      </c>
      <c r="E105" s="126" t="str">
        <f t="shared" ca="1" si="36"/>
        <v/>
      </c>
      <c r="F105" s="127" t="str">
        <f ca="1">OFFSET(prihlasky!$H$1,AW105,0)</f>
        <v/>
      </c>
      <c r="G105" s="127" t="str">
        <f ca="1">IF(OFFSET(prihlasky!$B$1,AW105,0)="","",(OFFSET(prihlasky!$B$1,AW105,0)))</f>
        <v/>
      </c>
      <c r="H105" s="127">
        <f ca="1">OFFSET(prihlasky!$I$1,AW105,0)</f>
        <v>0</v>
      </c>
      <c r="I105" s="127">
        <f ca="1">OFFSET(prihlasky!$A$1,AW105,0)</f>
        <v>0</v>
      </c>
      <c r="J105" s="126">
        <f t="shared" ca="1" si="45"/>
        <v>0</v>
      </c>
      <c r="K105" s="14"/>
      <c r="L105" s="140">
        <f ca="1">OFFSET('Trail-1'!$J$1,$O105-1,0)</f>
        <v>0</v>
      </c>
      <c r="M105" s="165">
        <f ca="1">OFFSET('Trail-1'!$K$1,$O105-1,0)</f>
        <v>0</v>
      </c>
      <c r="N105" s="142">
        <f t="shared" ca="1" si="37"/>
        <v>0</v>
      </c>
      <c r="O105" s="76">
        <f>IF(L$7=0,1,MATCH($AW105,'Trail-1'!$CJ$1:$CJ$128,0))</f>
        <v>105</v>
      </c>
      <c r="P105" s="143" t="str">
        <f ca="1">IF(M105=0,"",OFFSET('Trail-1'!$B$1,$O105-1,0))</f>
        <v/>
      </c>
      <c r="Q105" s="140">
        <f ca="1">OFFSET('Trail-2'!$J$1,$T105-1,0)</f>
        <v>0</v>
      </c>
      <c r="R105" s="165">
        <f ca="1">OFFSET('Trail-2'!$K$1,$T105-1,0)</f>
        <v>0</v>
      </c>
      <c r="S105" s="142">
        <f t="shared" ca="1" si="38"/>
        <v>0</v>
      </c>
      <c r="T105" s="76">
        <f>IF(Q$7=0,1,MATCH($AW105,'Trail-2'!$CJ$1:$CJ$128,0))</f>
        <v>1</v>
      </c>
      <c r="U105" s="143" t="str">
        <f ca="1">IF(R105=0,"",OFFSET('Trail-2'!$B$1,$T105-1,0))</f>
        <v/>
      </c>
      <c r="V105" s="140">
        <f ca="1">OFFSET('Trail-3'!$J$1,$Y105-1,0)</f>
        <v>0</v>
      </c>
      <c r="W105" s="165">
        <f ca="1">OFFSET('Trail-3'!$K$1,$Y105-1,0)</f>
        <v>0</v>
      </c>
      <c r="X105" s="142">
        <f t="shared" ca="1" si="39"/>
        <v>0</v>
      </c>
      <c r="Y105" s="76">
        <f>IF(V$7=0,1,MATCH($AW105,'Trail-3'!$CJ$1:$CJ$128,0))</f>
        <v>1</v>
      </c>
      <c r="Z105" s="143" t="str">
        <f ca="1">IF(W105=0,"",OFFSET('Trail-3'!$B$1,$Y105-1,0))</f>
        <v/>
      </c>
      <c r="AA105" s="140">
        <f ca="1">OFFSET('Trail-4'!$J$1,$AD105-1,0)</f>
        <v>0</v>
      </c>
      <c r="AB105" s="165">
        <f ca="1">OFFSET('Trail-4'!$K$1,$AD105-1,0)</f>
        <v>0</v>
      </c>
      <c r="AC105" s="142">
        <f t="shared" ca="1" si="40"/>
        <v>0</v>
      </c>
      <c r="AD105" s="76">
        <f>IF(AA$7=0,1,MATCH($AW105,'Trail-4'!$CJ$1:$CJ$128,0))</f>
        <v>1</v>
      </c>
      <c r="AE105" s="143" t="str">
        <f ca="1">IF(AB105=0,"",OFFSET('Trail-4'!$B$1,$AD105-1,0))</f>
        <v/>
      </c>
      <c r="AF105" s="140">
        <f ca="1">OFFSET('Trail-5'!$J$1,$AI105-1,0)</f>
        <v>0</v>
      </c>
      <c r="AG105" s="165">
        <f ca="1">OFFSET('Trail-5'!$K$1,$AD105-1,0)</f>
        <v>0</v>
      </c>
      <c r="AH105" s="142">
        <f t="shared" ca="1" si="41"/>
        <v>0</v>
      </c>
      <c r="AI105" s="76">
        <f>IF(AF$7=0,1,MATCH($AW105,'Trail-5'!$CJ$1:$CJ$128,0))</f>
        <v>1</v>
      </c>
      <c r="AJ105" s="143" t="str">
        <f ca="1">IF(AG105=0,"",OFFSET('Trail-5'!$B$1,$AI105-1,0))</f>
        <v/>
      </c>
      <c r="AK105" s="166">
        <f ca="1">OFFSET('TempO-1'!$K$1,$AN105-1,0)</f>
        <v>0</v>
      </c>
      <c r="AL105" s="144"/>
      <c r="AM105" s="142">
        <f t="shared" ca="1" si="42"/>
        <v>0</v>
      </c>
      <c r="AN105" s="76">
        <f>IF(AK$7=0,1,MATCH($AW105,'TempO-1'!$CB$1:$CB$128,0))</f>
        <v>105</v>
      </c>
      <c r="AO105" s="143" t="str">
        <f ca="1">IF(AK105=0,"",OFFSET('TempO-1'!$B$1,$AN105-1,0))</f>
        <v/>
      </c>
      <c r="AP105" s="166">
        <f ca="1">OFFSET('TempO-2'!$K$1,$AS105-1,0)</f>
        <v>0</v>
      </c>
      <c r="AQ105" s="144"/>
      <c r="AR105" s="142">
        <f t="shared" ca="1" si="43"/>
        <v>0</v>
      </c>
      <c r="AS105" s="76">
        <f>IF(AP$7=0,1,MATCH($AW105,'TempO-2'!$CB$1:$CB$128,0))</f>
        <v>1</v>
      </c>
      <c r="AT105" s="143" t="str">
        <f ca="1">IF(AP105=0,"",OFFSET('TempO-2'!$B$1,$AS105-1,0))</f>
        <v/>
      </c>
      <c r="AU105" s="22"/>
      <c r="AW105" s="39">
        <v>97</v>
      </c>
      <c r="AX105" s="16"/>
      <c r="AY105" s="51">
        <f t="shared" ca="1" si="53"/>
        <v>0</v>
      </c>
      <c r="AZ105" s="51">
        <f t="shared" ca="1" si="53"/>
        <v>0</v>
      </c>
      <c r="BA105" s="51">
        <f t="shared" ca="1" si="53"/>
        <v>0</v>
      </c>
      <c r="BC105" s="1">
        <f t="shared" ca="1" si="46"/>
        <v>0</v>
      </c>
      <c r="BD105" s="1">
        <f t="shared" ca="1" si="47"/>
        <v>0</v>
      </c>
      <c r="BE105" s="1">
        <f t="shared" ca="1" si="48"/>
        <v>0</v>
      </c>
      <c r="BF105" s="1">
        <f t="shared" ca="1" si="49"/>
        <v>0</v>
      </c>
      <c r="BG105" s="1">
        <f t="shared" ca="1" si="50"/>
        <v>0</v>
      </c>
      <c r="BH105" s="1">
        <f t="shared" ca="1" si="51"/>
        <v>0</v>
      </c>
      <c r="BI105" s="1">
        <f t="shared" ca="1" si="52"/>
        <v>0</v>
      </c>
      <c r="BL105" s="97">
        <f t="shared" ca="1" si="44"/>
        <v>0</v>
      </c>
      <c r="BM105" s="97">
        <f t="shared" ca="1" si="44"/>
        <v>0</v>
      </c>
      <c r="BN105" s="97">
        <f t="shared" ca="1" si="44"/>
        <v>0</v>
      </c>
      <c r="BO105" s="97">
        <f t="shared" ca="1" si="44"/>
        <v>0</v>
      </c>
      <c r="BP105" s="97">
        <f t="shared" ca="1" si="44"/>
        <v>0</v>
      </c>
      <c r="BQ105" s="97">
        <f t="shared" ca="1" si="44"/>
        <v>0</v>
      </c>
      <c r="BR105" s="97">
        <f t="shared" ca="1" si="44"/>
        <v>0</v>
      </c>
    </row>
    <row r="106" spans="2:70" x14ac:dyDescent="0.2">
      <c r="B106" s="126">
        <f t="shared" ca="1" si="33"/>
        <v>1</v>
      </c>
      <c r="C106" s="126" t="str">
        <f t="shared" ca="1" si="34"/>
        <v/>
      </c>
      <c r="D106" s="126" t="str">
        <f t="shared" ca="1" si="35"/>
        <v/>
      </c>
      <c r="E106" s="126" t="str">
        <f t="shared" ca="1" si="36"/>
        <v/>
      </c>
      <c r="F106" s="127" t="str">
        <f ca="1">OFFSET(prihlasky!$H$1,AW106,0)</f>
        <v/>
      </c>
      <c r="G106" s="127" t="str">
        <f ca="1">IF(OFFSET(prihlasky!$B$1,AW106,0)="","",(OFFSET(prihlasky!$B$1,AW106,0)))</f>
        <v/>
      </c>
      <c r="H106" s="127">
        <f ca="1">OFFSET(prihlasky!$I$1,AW106,0)</f>
        <v>0</v>
      </c>
      <c r="I106" s="127">
        <f ca="1">OFFSET(prihlasky!$A$1,AW106,0)</f>
        <v>0</v>
      </c>
      <c r="J106" s="126">
        <f t="shared" ca="1" si="45"/>
        <v>0</v>
      </c>
      <c r="K106" s="14"/>
      <c r="L106" s="140">
        <f ca="1">OFFSET('Trail-1'!$J$1,$O106-1,0)</f>
        <v>0</v>
      </c>
      <c r="M106" s="165">
        <f ca="1">OFFSET('Trail-1'!$K$1,$O106-1,0)</f>
        <v>0</v>
      </c>
      <c r="N106" s="142">
        <f t="shared" ca="1" si="37"/>
        <v>0</v>
      </c>
      <c r="O106" s="76">
        <f>IF(L$7=0,1,MATCH($AW106,'Trail-1'!$CJ$1:$CJ$128,0))</f>
        <v>106</v>
      </c>
      <c r="P106" s="143" t="str">
        <f ca="1">IF(M106=0,"",OFFSET('Trail-1'!$B$1,$O106-1,0))</f>
        <v/>
      </c>
      <c r="Q106" s="140">
        <f ca="1">OFFSET('Trail-2'!$J$1,$T106-1,0)</f>
        <v>0</v>
      </c>
      <c r="R106" s="165">
        <f ca="1">OFFSET('Trail-2'!$K$1,$T106-1,0)</f>
        <v>0</v>
      </c>
      <c r="S106" s="142">
        <f t="shared" ca="1" si="38"/>
        <v>0</v>
      </c>
      <c r="T106" s="76">
        <f>IF(Q$7=0,1,MATCH($AW106,'Trail-2'!$CJ$1:$CJ$128,0))</f>
        <v>1</v>
      </c>
      <c r="U106" s="143" t="str">
        <f ca="1">IF(R106=0,"",OFFSET('Trail-2'!$B$1,$T106-1,0))</f>
        <v/>
      </c>
      <c r="V106" s="140">
        <f ca="1">OFFSET('Trail-3'!$J$1,$Y106-1,0)</f>
        <v>0</v>
      </c>
      <c r="W106" s="165">
        <f ca="1">OFFSET('Trail-3'!$K$1,$Y106-1,0)</f>
        <v>0</v>
      </c>
      <c r="X106" s="142">
        <f t="shared" ca="1" si="39"/>
        <v>0</v>
      </c>
      <c r="Y106" s="76">
        <f>IF(V$7=0,1,MATCH($AW106,'Trail-3'!$CJ$1:$CJ$128,0))</f>
        <v>1</v>
      </c>
      <c r="Z106" s="143" t="str">
        <f ca="1">IF(W106=0,"",OFFSET('Trail-3'!$B$1,$Y106-1,0))</f>
        <v/>
      </c>
      <c r="AA106" s="140">
        <f ca="1">OFFSET('Trail-4'!$J$1,$AD106-1,0)</f>
        <v>0</v>
      </c>
      <c r="AB106" s="165">
        <f ca="1">OFFSET('Trail-4'!$K$1,$AD106-1,0)</f>
        <v>0</v>
      </c>
      <c r="AC106" s="142">
        <f t="shared" ca="1" si="40"/>
        <v>0</v>
      </c>
      <c r="AD106" s="76">
        <f>IF(AA$7=0,1,MATCH($AW106,'Trail-4'!$CJ$1:$CJ$128,0))</f>
        <v>1</v>
      </c>
      <c r="AE106" s="143" t="str">
        <f ca="1">IF(AB106=0,"",OFFSET('Trail-4'!$B$1,$AD106-1,0))</f>
        <v/>
      </c>
      <c r="AF106" s="140">
        <f ca="1">OFFSET('Trail-5'!$J$1,$AI106-1,0)</f>
        <v>0</v>
      </c>
      <c r="AG106" s="165">
        <f ca="1">OFFSET('Trail-5'!$K$1,$AD106-1,0)</f>
        <v>0</v>
      </c>
      <c r="AH106" s="142">
        <f t="shared" ca="1" si="41"/>
        <v>0</v>
      </c>
      <c r="AI106" s="76">
        <f>IF(AF$7=0,1,MATCH($AW106,'Trail-5'!$CJ$1:$CJ$128,0))</f>
        <v>1</v>
      </c>
      <c r="AJ106" s="143" t="str">
        <f ca="1">IF(AG106=0,"",OFFSET('Trail-5'!$B$1,$AI106-1,0))</f>
        <v/>
      </c>
      <c r="AK106" s="166">
        <f ca="1">OFFSET('TempO-1'!$K$1,$AN106-1,0)</f>
        <v>0</v>
      </c>
      <c r="AL106" s="144"/>
      <c r="AM106" s="142">
        <f t="shared" ca="1" si="42"/>
        <v>0</v>
      </c>
      <c r="AN106" s="76">
        <f>IF(AK$7=0,1,MATCH($AW106,'TempO-1'!$CB$1:$CB$128,0))</f>
        <v>106</v>
      </c>
      <c r="AO106" s="143" t="str">
        <f ca="1">IF(AK106=0,"",OFFSET('TempO-1'!$B$1,$AN106-1,0))</f>
        <v/>
      </c>
      <c r="AP106" s="166">
        <f ca="1">OFFSET('TempO-2'!$K$1,$AS106-1,0)</f>
        <v>0</v>
      </c>
      <c r="AQ106" s="144"/>
      <c r="AR106" s="142">
        <f t="shared" ca="1" si="43"/>
        <v>0</v>
      </c>
      <c r="AS106" s="76">
        <f>IF(AP$7=0,1,MATCH($AW106,'TempO-2'!$CB$1:$CB$128,0))</f>
        <v>1</v>
      </c>
      <c r="AT106" s="143" t="str">
        <f ca="1">IF(AP106=0,"",OFFSET('TempO-2'!$B$1,$AS106-1,0))</f>
        <v/>
      </c>
      <c r="AU106" s="22"/>
      <c r="AW106" s="39">
        <v>98</v>
      </c>
      <c r="AX106" s="16"/>
      <c r="AY106" s="51">
        <f t="shared" ca="1" si="53"/>
        <v>0</v>
      </c>
      <c r="AZ106" s="51">
        <f t="shared" ca="1" si="53"/>
        <v>0</v>
      </c>
      <c r="BA106" s="51">
        <f t="shared" ca="1" si="53"/>
        <v>0</v>
      </c>
      <c r="BC106" s="1">
        <f t="shared" ca="1" si="46"/>
        <v>0</v>
      </c>
      <c r="BD106" s="1">
        <f t="shared" ca="1" si="47"/>
        <v>0</v>
      </c>
      <c r="BE106" s="1">
        <f t="shared" ca="1" si="48"/>
        <v>0</v>
      </c>
      <c r="BF106" s="1">
        <f t="shared" ca="1" si="49"/>
        <v>0</v>
      </c>
      <c r="BG106" s="1">
        <f t="shared" ca="1" si="50"/>
        <v>0</v>
      </c>
      <c r="BH106" s="1">
        <f t="shared" ca="1" si="51"/>
        <v>0</v>
      </c>
      <c r="BI106" s="1">
        <f t="shared" ca="1" si="52"/>
        <v>0</v>
      </c>
      <c r="BL106" s="97">
        <f t="shared" ca="1" si="44"/>
        <v>0</v>
      </c>
      <c r="BM106" s="97">
        <f t="shared" ca="1" si="44"/>
        <v>0</v>
      </c>
      <c r="BN106" s="97">
        <f t="shared" ca="1" si="44"/>
        <v>0</v>
      </c>
      <c r="BO106" s="97">
        <f t="shared" ca="1" si="44"/>
        <v>0</v>
      </c>
      <c r="BP106" s="97">
        <f t="shared" ca="1" si="44"/>
        <v>0</v>
      </c>
      <c r="BQ106" s="97">
        <f t="shared" ca="1" si="44"/>
        <v>0</v>
      </c>
      <c r="BR106" s="97">
        <f t="shared" ca="1" si="44"/>
        <v>0</v>
      </c>
    </row>
    <row r="107" spans="2:70" x14ac:dyDescent="0.2">
      <c r="B107" s="126">
        <f t="shared" ca="1" si="33"/>
        <v>1</v>
      </c>
      <c r="C107" s="126" t="str">
        <f t="shared" ca="1" si="34"/>
        <v/>
      </c>
      <c r="D107" s="126" t="str">
        <f t="shared" ca="1" si="35"/>
        <v/>
      </c>
      <c r="E107" s="126" t="str">
        <f t="shared" ca="1" si="36"/>
        <v/>
      </c>
      <c r="F107" s="127" t="str">
        <f ca="1">OFFSET(prihlasky!$H$1,AW107,0)</f>
        <v/>
      </c>
      <c r="G107" s="127" t="str">
        <f ca="1">IF(OFFSET(prihlasky!$B$1,AW107,0)="","",(OFFSET(prihlasky!$B$1,AW107,0)))</f>
        <v/>
      </c>
      <c r="H107" s="127">
        <f ca="1">OFFSET(prihlasky!$I$1,AW107,0)</f>
        <v>0</v>
      </c>
      <c r="I107" s="127">
        <f ca="1">OFFSET(prihlasky!$A$1,AW107,0)</f>
        <v>0</v>
      </c>
      <c r="J107" s="126">
        <f t="shared" ca="1" si="45"/>
        <v>0</v>
      </c>
      <c r="K107" s="14"/>
      <c r="L107" s="140">
        <f ca="1">OFFSET('Trail-1'!$J$1,$O107-1,0)</f>
        <v>0</v>
      </c>
      <c r="M107" s="165">
        <f ca="1">OFFSET('Trail-1'!$K$1,$O107-1,0)</f>
        <v>0</v>
      </c>
      <c r="N107" s="142">
        <f t="shared" ca="1" si="37"/>
        <v>0</v>
      </c>
      <c r="O107" s="76">
        <f>IF(L$7=0,1,MATCH($AW107,'Trail-1'!$CJ$1:$CJ$128,0))</f>
        <v>107</v>
      </c>
      <c r="P107" s="143" t="str">
        <f ca="1">IF(M107=0,"",OFFSET('Trail-1'!$B$1,$O107-1,0))</f>
        <v/>
      </c>
      <c r="Q107" s="140">
        <f ca="1">OFFSET('Trail-2'!$J$1,$T107-1,0)</f>
        <v>0</v>
      </c>
      <c r="R107" s="165">
        <f ca="1">OFFSET('Trail-2'!$K$1,$T107-1,0)</f>
        <v>0</v>
      </c>
      <c r="S107" s="142">
        <f t="shared" ca="1" si="38"/>
        <v>0</v>
      </c>
      <c r="T107" s="76">
        <f>IF(Q$7=0,1,MATCH($AW107,'Trail-2'!$CJ$1:$CJ$128,0))</f>
        <v>1</v>
      </c>
      <c r="U107" s="143" t="str">
        <f ca="1">IF(R107=0,"",OFFSET('Trail-2'!$B$1,$T107-1,0))</f>
        <v/>
      </c>
      <c r="V107" s="140">
        <f ca="1">OFFSET('Trail-3'!$J$1,$Y107-1,0)</f>
        <v>0</v>
      </c>
      <c r="W107" s="165">
        <f ca="1">OFFSET('Trail-3'!$K$1,$Y107-1,0)</f>
        <v>0</v>
      </c>
      <c r="X107" s="142">
        <f t="shared" ca="1" si="39"/>
        <v>0</v>
      </c>
      <c r="Y107" s="76">
        <f>IF(V$7=0,1,MATCH($AW107,'Trail-3'!$CJ$1:$CJ$128,0))</f>
        <v>1</v>
      </c>
      <c r="Z107" s="143" t="str">
        <f ca="1">IF(W107=0,"",OFFSET('Trail-3'!$B$1,$Y107-1,0))</f>
        <v/>
      </c>
      <c r="AA107" s="140">
        <f ca="1">OFFSET('Trail-4'!$J$1,$AD107-1,0)</f>
        <v>0</v>
      </c>
      <c r="AB107" s="165">
        <f ca="1">OFFSET('Trail-4'!$K$1,$AD107-1,0)</f>
        <v>0</v>
      </c>
      <c r="AC107" s="142">
        <f t="shared" ca="1" si="40"/>
        <v>0</v>
      </c>
      <c r="AD107" s="76">
        <f>IF(AA$7=0,1,MATCH($AW107,'Trail-4'!$CJ$1:$CJ$128,0))</f>
        <v>1</v>
      </c>
      <c r="AE107" s="143" t="str">
        <f ca="1">IF(AB107=0,"",OFFSET('Trail-4'!$B$1,$AD107-1,0))</f>
        <v/>
      </c>
      <c r="AF107" s="140">
        <f ca="1">OFFSET('Trail-5'!$J$1,$AI107-1,0)</f>
        <v>0</v>
      </c>
      <c r="AG107" s="165">
        <f ca="1">OFFSET('Trail-5'!$K$1,$AD107-1,0)</f>
        <v>0</v>
      </c>
      <c r="AH107" s="142">
        <f t="shared" ca="1" si="41"/>
        <v>0</v>
      </c>
      <c r="AI107" s="76">
        <f>IF(AF$7=0,1,MATCH($AW107,'Trail-5'!$CJ$1:$CJ$128,0))</f>
        <v>1</v>
      </c>
      <c r="AJ107" s="143" t="str">
        <f ca="1">IF(AG107=0,"",OFFSET('Trail-5'!$B$1,$AI107-1,0))</f>
        <v/>
      </c>
      <c r="AK107" s="166">
        <f ca="1">OFFSET('TempO-1'!$K$1,$AN107-1,0)</f>
        <v>0</v>
      </c>
      <c r="AL107" s="144"/>
      <c r="AM107" s="142">
        <f t="shared" ca="1" si="42"/>
        <v>0</v>
      </c>
      <c r="AN107" s="76">
        <f>IF(AK$7=0,1,MATCH($AW107,'TempO-1'!$CB$1:$CB$128,0))</f>
        <v>107</v>
      </c>
      <c r="AO107" s="143" t="str">
        <f ca="1">IF(AK107=0,"",OFFSET('TempO-1'!$B$1,$AN107-1,0))</f>
        <v/>
      </c>
      <c r="AP107" s="166">
        <f ca="1">OFFSET('TempO-2'!$K$1,$AS107-1,0)</f>
        <v>0</v>
      </c>
      <c r="AQ107" s="144"/>
      <c r="AR107" s="142">
        <f t="shared" ca="1" si="43"/>
        <v>0</v>
      </c>
      <c r="AS107" s="76">
        <f>IF(AP$7=0,1,MATCH($AW107,'TempO-2'!$CB$1:$CB$128,0))</f>
        <v>1</v>
      </c>
      <c r="AT107" s="143" t="str">
        <f ca="1">IF(AP107=0,"",OFFSET('TempO-2'!$B$1,$AS107-1,0))</f>
        <v/>
      </c>
      <c r="AU107" s="22"/>
      <c r="AW107" s="39">
        <v>99</v>
      </c>
      <c r="AX107" s="16"/>
      <c r="AY107" s="51">
        <f t="shared" ca="1" si="53"/>
        <v>0</v>
      </c>
      <c r="AZ107" s="51">
        <f t="shared" ca="1" si="53"/>
        <v>0</v>
      </c>
      <c r="BA107" s="51">
        <f t="shared" ca="1" si="53"/>
        <v>0</v>
      </c>
      <c r="BC107" s="1">
        <f t="shared" ca="1" si="46"/>
        <v>0</v>
      </c>
      <c r="BD107" s="1">
        <f t="shared" ca="1" si="47"/>
        <v>0</v>
      </c>
      <c r="BE107" s="1">
        <f t="shared" ca="1" si="48"/>
        <v>0</v>
      </c>
      <c r="BF107" s="1">
        <f t="shared" ca="1" si="49"/>
        <v>0</v>
      </c>
      <c r="BG107" s="1">
        <f t="shared" ca="1" si="50"/>
        <v>0</v>
      </c>
      <c r="BH107" s="1">
        <f t="shared" ca="1" si="51"/>
        <v>0</v>
      </c>
      <c r="BI107" s="1">
        <f t="shared" ca="1" si="52"/>
        <v>0</v>
      </c>
      <c r="BL107" s="97">
        <f t="shared" ca="1" si="44"/>
        <v>0</v>
      </c>
      <c r="BM107" s="97">
        <f t="shared" ca="1" si="44"/>
        <v>0</v>
      </c>
      <c r="BN107" s="97">
        <f t="shared" ca="1" si="44"/>
        <v>0</v>
      </c>
      <c r="BO107" s="97">
        <f t="shared" ca="1" si="44"/>
        <v>0</v>
      </c>
      <c r="BP107" s="97">
        <f t="shared" ca="1" si="44"/>
        <v>0</v>
      </c>
      <c r="BQ107" s="97">
        <f t="shared" ca="1" si="44"/>
        <v>0</v>
      </c>
      <c r="BR107" s="97">
        <f t="shared" ca="1" si="44"/>
        <v>0</v>
      </c>
    </row>
    <row r="108" spans="2:70" x14ac:dyDescent="0.2">
      <c r="B108" s="126">
        <f t="shared" ca="1" si="33"/>
        <v>1</v>
      </c>
      <c r="C108" s="126" t="str">
        <f t="shared" ca="1" si="34"/>
        <v/>
      </c>
      <c r="D108" s="126" t="str">
        <f t="shared" ca="1" si="35"/>
        <v/>
      </c>
      <c r="E108" s="126" t="str">
        <f t="shared" ca="1" si="36"/>
        <v/>
      </c>
      <c r="F108" s="127" t="str">
        <f ca="1">OFFSET(prihlasky!$H$1,AW108,0)</f>
        <v/>
      </c>
      <c r="G108" s="127" t="str">
        <f ca="1">IF(OFFSET(prihlasky!$B$1,AW108,0)="","",(OFFSET(prihlasky!$B$1,AW108,0)))</f>
        <v/>
      </c>
      <c r="H108" s="127">
        <f ca="1">OFFSET(prihlasky!$I$1,AW108,0)</f>
        <v>0</v>
      </c>
      <c r="I108" s="127">
        <f ca="1">OFFSET(prihlasky!$A$1,AW108,0)</f>
        <v>0</v>
      </c>
      <c r="J108" s="126">
        <f t="shared" ca="1" si="45"/>
        <v>0</v>
      </c>
      <c r="K108" s="14"/>
      <c r="L108" s="140">
        <f ca="1">OFFSET('Trail-1'!$J$1,$O108-1,0)</f>
        <v>0</v>
      </c>
      <c r="M108" s="165">
        <f ca="1">OFFSET('Trail-1'!$K$1,$O108-1,0)</f>
        <v>0</v>
      </c>
      <c r="N108" s="142">
        <f t="shared" ca="1" si="37"/>
        <v>0</v>
      </c>
      <c r="O108" s="76">
        <f>IF(L$7=0,1,MATCH($AW108,'Trail-1'!$CJ$1:$CJ$128,0))</f>
        <v>108</v>
      </c>
      <c r="P108" s="143" t="str">
        <f ca="1">IF(M108=0,"",OFFSET('Trail-1'!$B$1,$O108-1,0))</f>
        <v/>
      </c>
      <c r="Q108" s="140">
        <f ca="1">OFFSET('Trail-2'!$J$1,$T108-1,0)</f>
        <v>0</v>
      </c>
      <c r="R108" s="165">
        <f ca="1">OFFSET('Trail-2'!$K$1,$T108-1,0)</f>
        <v>0</v>
      </c>
      <c r="S108" s="142">
        <f t="shared" ca="1" si="38"/>
        <v>0</v>
      </c>
      <c r="T108" s="76">
        <f>IF(Q$7=0,1,MATCH($AW108,'Trail-2'!$CJ$1:$CJ$128,0))</f>
        <v>1</v>
      </c>
      <c r="U108" s="143" t="str">
        <f ca="1">IF(R108=0,"",OFFSET('Trail-2'!$B$1,$T108-1,0))</f>
        <v/>
      </c>
      <c r="V108" s="140">
        <f ca="1">OFFSET('Trail-3'!$J$1,$Y108-1,0)</f>
        <v>0</v>
      </c>
      <c r="W108" s="165">
        <f ca="1">OFFSET('Trail-3'!$K$1,$Y108-1,0)</f>
        <v>0</v>
      </c>
      <c r="X108" s="142">
        <f t="shared" ca="1" si="39"/>
        <v>0</v>
      </c>
      <c r="Y108" s="76">
        <f>IF(V$7=0,1,MATCH($AW108,'Trail-3'!$CJ$1:$CJ$128,0))</f>
        <v>1</v>
      </c>
      <c r="Z108" s="143" t="str">
        <f ca="1">IF(W108=0,"",OFFSET('Trail-3'!$B$1,$Y108-1,0))</f>
        <v/>
      </c>
      <c r="AA108" s="140">
        <f ca="1">OFFSET('Trail-4'!$J$1,$AD108-1,0)</f>
        <v>0</v>
      </c>
      <c r="AB108" s="165">
        <f ca="1">OFFSET('Trail-4'!$K$1,$AD108-1,0)</f>
        <v>0</v>
      </c>
      <c r="AC108" s="142">
        <f t="shared" ca="1" si="40"/>
        <v>0</v>
      </c>
      <c r="AD108" s="76">
        <f>IF(AA$7=0,1,MATCH($AW108,'Trail-4'!$CJ$1:$CJ$128,0))</f>
        <v>1</v>
      </c>
      <c r="AE108" s="143" t="str">
        <f ca="1">IF(AB108=0,"",OFFSET('Trail-4'!$B$1,$AD108-1,0))</f>
        <v/>
      </c>
      <c r="AF108" s="140">
        <f ca="1">OFFSET('Trail-5'!$J$1,$AI108-1,0)</f>
        <v>0</v>
      </c>
      <c r="AG108" s="165">
        <f ca="1">OFFSET('Trail-5'!$K$1,$AD108-1,0)</f>
        <v>0</v>
      </c>
      <c r="AH108" s="142">
        <f t="shared" ca="1" si="41"/>
        <v>0</v>
      </c>
      <c r="AI108" s="76">
        <f>IF(AF$7=0,1,MATCH($AW108,'Trail-5'!$CJ$1:$CJ$128,0))</f>
        <v>1</v>
      </c>
      <c r="AJ108" s="143" t="str">
        <f ca="1">IF(AG108=0,"",OFFSET('Trail-5'!$B$1,$AI108-1,0))</f>
        <v/>
      </c>
      <c r="AK108" s="166">
        <f ca="1">OFFSET('TempO-1'!$K$1,$AN108-1,0)</f>
        <v>0</v>
      </c>
      <c r="AL108" s="144"/>
      <c r="AM108" s="142">
        <f t="shared" ca="1" si="42"/>
        <v>0</v>
      </c>
      <c r="AN108" s="76">
        <f>IF(AK$7=0,1,MATCH($AW108,'TempO-1'!$CB$1:$CB$128,0))</f>
        <v>108</v>
      </c>
      <c r="AO108" s="143" t="str">
        <f ca="1">IF(AK108=0,"",OFFSET('TempO-1'!$B$1,$AN108-1,0))</f>
        <v/>
      </c>
      <c r="AP108" s="166">
        <f ca="1">OFFSET('TempO-2'!$K$1,$AS108-1,0)</f>
        <v>0</v>
      </c>
      <c r="AQ108" s="144"/>
      <c r="AR108" s="142">
        <f t="shared" ca="1" si="43"/>
        <v>0</v>
      </c>
      <c r="AS108" s="76">
        <f>IF(AP$7=0,1,MATCH($AW108,'TempO-2'!$CB$1:$CB$128,0))</f>
        <v>1</v>
      </c>
      <c r="AT108" s="143" t="str">
        <f ca="1">IF(AP108=0,"",OFFSET('TempO-2'!$B$1,$AS108-1,0))</f>
        <v/>
      </c>
      <c r="AU108" s="22"/>
      <c r="AW108" s="39">
        <v>100</v>
      </c>
      <c r="AX108" s="16"/>
      <c r="AY108" s="51">
        <f t="shared" ca="1" si="53"/>
        <v>0</v>
      </c>
      <c r="AZ108" s="51">
        <f t="shared" ca="1" si="53"/>
        <v>0</v>
      </c>
      <c r="BA108" s="51">
        <f t="shared" ca="1" si="53"/>
        <v>0</v>
      </c>
      <c r="BC108" s="1">
        <f t="shared" ca="1" si="46"/>
        <v>0</v>
      </c>
      <c r="BD108" s="1">
        <f t="shared" ca="1" si="47"/>
        <v>0</v>
      </c>
      <c r="BE108" s="1">
        <f t="shared" ca="1" si="48"/>
        <v>0</v>
      </c>
      <c r="BF108" s="1">
        <f t="shared" ca="1" si="49"/>
        <v>0</v>
      </c>
      <c r="BG108" s="1">
        <f t="shared" ca="1" si="50"/>
        <v>0</v>
      </c>
      <c r="BH108" s="1">
        <f t="shared" ca="1" si="51"/>
        <v>0</v>
      </c>
      <c r="BI108" s="1">
        <f t="shared" ca="1" si="52"/>
        <v>0</v>
      </c>
      <c r="BL108" s="97">
        <f t="shared" ca="1" si="44"/>
        <v>0</v>
      </c>
      <c r="BM108" s="97">
        <f t="shared" ca="1" si="44"/>
        <v>0</v>
      </c>
      <c r="BN108" s="97">
        <f t="shared" ca="1" si="44"/>
        <v>0</v>
      </c>
      <c r="BO108" s="97">
        <f t="shared" ca="1" si="44"/>
        <v>0</v>
      </c>
      <c r="BP108" s="97">
        <f t="shared" ca="1" si="44"/>
        <v>0</v>
      </c>
      <c r="BQ108" s="97">
        <f t="shared" ca="1" si="44"/>
        <v>0</v>
      </c>
      <c r="BR108" s="97">
        <f t="shared" ca="1" si="44"/>
        <v>0</v>
      </c>
    </row>
    <row r="109" spans="2:70" x14ac:dyDescent="0.2">
      <c r="B109" s="126">
        <f t="shared" ca="1" si="33"/>
        <v>1</v>
      </c>
      <c r="C109" s="126" t="str">
        <f t="shared" ca="1" si="34"/>
        <v/>
      </c>
      <c r="D109" s="126" t="str">
        <f t="shared" ca="1" si="35"/>
        <v/>
      </c>
      <c r="E109" s="126" t="str">
        <f t="shared" ca="1" si="36"/>
        <v/>
      </c>
      <c r="F109" s="127" t="str">
        <f ca="1">OFFSET(prihlasky!$H$1,AW109,0)</f>
        <v/>
      </c>
      <c r="G109" s="127" t="str">
        <f ca="1">IF(OFFSET(prihlasky!$B$1,AW109,0)="","",(OFFSET(prihlasky!$B$1,AW109,0)))</f>
        <v/>
      </c>
      <c r="H109" s="127">
        <f ca="1">OFFSET(prihlasky!$I$1,AW109,0)</f>
        <v>0</v>
      </c>
      <c r="I109" s="127">
        <f ca="1">OFFSET(prihlasky!$A$1,AW109,0)</f>
        <v>0</v>
      </c>
      <c r="J109" s="126">
        <f t="shared" ca="1" si="45"/>
        <v>0</v>
      </c>
      <c r="K109" s="14"/>
      <c r="L109" s="140">
        <f ca="1">OFFSET('Trail-1'!$J$1,$O109-1,0)</f>
        <v>0</v>
      </c>
      <c r="M109" s="165">
        <f ca="1">OFFSET('Trail-1'!$K$1,$O109-1,0)</f>
        <v>0</v>
      </c>
      <c r="N109" s="142">
        <f t="shared" ca="1" si="37"/>
        <v>0</v>
      </c>
      <c r="O109" s="76">
        <f>IF(L$7=0,1,MATCH($AW109,'Trail-1'!$CJ$1:$CJ$128,0))</f>
        <v>109</v>
      </c>
      <c r="P109" s="143" t="str">
        <f ca="1">IF(M109=0,"",OFFSET('Trail-1'!$B$1,$O109-1,0))</f>
        <v/>
      </c>
      <c r="Q109" s="140">
        <f ca="1">OFFSET('Trail-2'!$J$1,$T109-1,0)</f>
        <v>0</v>
      </c>
      <c r="R109" s="165">
        <f ca="1">OFFSET('Trail-2'!$K$1,$T109-1,0)</f>
        <v>0</v>
      </c>
      <c r="S109" s="142">
        <f t="shared" ca="1" si="38"/>
        <v>0</v>
      </c>
      <c r="T109" s="76">
        <f>IF(Q$7=0,1,MATCH($AW109,'Trail-2'!$CJ$1:$CJ$128,0))</f>
        <v>1</v>
      </c>
      <c r="U109" s="143" t="str">
        <f ca="1">IF(R109=0,"",OFFSET('Trail-2'!$B$1,$T109-1,0))</f>
        <v/>
      </c>
      <c r="V109" s="140">
        <f ca="1">OFFSET('Trail-3'!$J$1,$Y109-1,0)</f>
        <v>0</v>
      </c>
      <c r="W109" s="165">
        <f ca="1">OFFSET('Trail-3'!$K$1,$Y109-1,0)</f>
        <v>0</v>
      </c>
      <c r="X109" s="142">
        <f t="shared" ca="1" si="39"/>
        <v>0</v>
      </c>
      <c r="Y109" s="76">
        <f>IF(V$7=0,1,MATCH($AW109,'Trail-3'!$CJ$1:$CJ$128,0))</f>
        <v>1</v>
      </c>
      <c r="Z109" s="143" t="str">
        <f ca="1">IF(W109=0,"",OFFSET('Trail-3'!$B$1,$Y109-1,0))</f>
        <v/>
      </c>
      <c r="AA109" s="140">
        <f ca="1">OFFSET('Trail-4'!$J$1,$AD109-1,0)</f>
        <v>0</v>
      </c>
      <c r="AB109" s="165">
        <f ca="1">OFFSET('Trail-4'!$K$1,$AD109-1,0)</f>
        <v>0</v>
      </c>
      <c r="AC109" s="142">
        <f t="shared" ca="1" si="40"/>
        <v>0</v>
      </c>
      <c r="AD109" s="76">
        <f>IF(AA$7=0,1,MATCH($AW109,'Trail-4'!$CJ$1:$CJ$128,0))</f>
        <v>1</v>
      </c>
      <c r="AE109" s="143" t="str">
        <f ca="1">IF(AB109=0,"",OFFSET('Trail-4'!$B$1,$AD109-1,0))</f>
        <v/>
      </c>
      <c r="AF109" s="140">
        <f ca="1">OFFSET('Trail-5'!$J$1,$AI109-1,0)</f>
        <v>0</v>
      </c>
      <c r="AG109" s="165">
        <f ca="1">OFFSET('Trail-5'!$K$1,$AD109-1,0)</f>
        <v>0</v>
      </c>
      <c r="AH109" s="142">
        <f t="shared" ca="1" si="41"/>
        <v>0</v>
      </c>
      <c r="AI109" s="76">
        <f>IF(AF$7=0,1,MATCH($AW109,'Trail-5'!$CJ$1:$CJ$128,0))</f>
        <v>1</v>
      </c>
      <c r="AJ109" s="143" t="str">
        <f ca="1">IF(AG109=0,"",OFFSET('Trail-5'!$B$1,$AI109-1,0))</f>
        <v/>
      </c>
      <c r="AK109" s="166">
        <f ca="1">OFFSET('TempO-1'!$K$1,$AN109-1,0)</f>
        <v>0</v>
      </c>
      <c r="AL109" s="144"/>
      <c r="AM109" s="142">
        <f t="shared" ca="1" si="42"/>
        <v>0</v>
      </c>
      <c r="AN109" s="76">
        <f>IF(AK$7=0,1,MATCH($AW109,'TempO-1'!$CB$1:$CB$128,0))</f>
        <v>109</v>
      </c>
      <c r="AO109" s="143" t="str">
        <f ca="1">IF(AK109=0,"",OFFSET('TempO-1'!$B$1,$AN109-1,0))</f>
        <v/>
      </c>
      <c r="AP109" s="166">
        <f ca="1">OFFSET('TempO-2'!$K$1,$AS109-1,0)</f>
        <v>0</v>
      </c>
      <c r="AQ109" s="144"/>
      <c r="AR109" s="142">
        <f t="shared" ca="1" si="43"/>
        <v>0</v>
      </c>
      <c r="AS109" s="76">
        <f>IF(AP$7=0,1,MATCH($AW109,'TempO-2'!$CB$1:$CB$128,0))</f>
        <v>1</v>
      </c>
      <c r="AT109" s="143" t="str">
        <f ca="1">IF(AP109=0,"",OFFSET('TempO-2'!$B$1,$AS109-1,0))</f>
        <v/>
      </c>
      <c r="AU109" s="22"/>
      <c r="AW109" s="39">
        <v>101</v>
      </c>
      <c r="AX109" s="16"/>
      <c r="AY109" s="51">
        <f t="shared" ca="1" si="53"/>
        <v>0</v>
      </c>
      <c r="AZ109" s="51">
        <f t="shared" ca="1" si="53"/>
        <v>0</v>
      </c>
      <c r="BA109" s="51">
        <f t="shared" ca="1" si="53"/>
        <v>0</v>
      </c>
      <c r="BC109" s="1">
        <f t="shared" ca="1" si="46"/>
        <v>0</v>
      </c>
      <c r="BD109" s="1">
        <f t="shared" ca="1" si="47"/>
        <v>0</v>
      </c>
      <c r="BE109" s="1">
        <f t="shared" ca="1" si="48"/>
        <v>0</v>
      </c>
      <c r="BF109" s="1">
        <f t="shared" ca="1" si="49"/>
        <v>0</v>
      </c>
      <c r="BG109" s="1">
        <f t="shared" ca="1" si="50"/>
        <v>0</v>
      </c>
      <c r="BH109" s="1">
        <f t="shared" ca="1" si="51"/>
        <v>0</v>
      </c>
      <c r="BI109" s="1">
        <f t="shared" ca="1" si="52"/>
        <v>0</v>
      </c>
      <c r="BL109" s="97">
        <f t="shared" ca="1" si="44"/>
        <v>0</v>
      </c>
      <c r="BM109" s="97">
        <f t="shared" ca="1" si="44"/>
        <v>0</v>
      </c>
      <c r="BN109" s="97">
        <f t="shared" ca="1" si="44"/>
        <v>0</v>
      </c>
      <c r="BO109" s="97">
        <f t="shared" ca="1" si="44"/>
        <v>0</v>
      </c>
      <c r="BP109" s="97">
        <f t="shared" ca="1" si="44"/>
        <v>0</v>
      </c>
      <c r="BQ109" s="97">
        <f t="shared" ca="1" si="44"/>
        <v>0</v>
      </c>
      <c r="BR109" s="97">
        <f t="shared" ca="1" si="44"/>
        <v>0</v>
      </c>
    </row>
    <row r="110" spans="2:70" x14ac:dyDescent="0.2">
      <c r="B110" s="126">
        <f t="shared" ca="1" si="33"/>
        <v>1</v>
      </c>
      <c r="C110" s="126" t="str">
        <f t="shared" ca="1" si="34"/>
        <v/>
      </c>
      <c r="D110" s="126" t="str">
        <f t="shared" ca="1" si="35"/>
        <v/>
      </c>
      <c r="E110" s="126" t="str">
        <f t="shared" ca="1" si="36"/>
        <v/>
      </c>
      <c r="F110" s="127" t="str">
        <f ca="1">OFFSET(prihlasky!$H$1,AW110,0)</f>
        <v/>
      </c>
      <c r="G110" s="127" t="str">
        <f ca="1">IF(OFFSET(prihlasky!$B$1,AW110,0)="","",(OFFSET(prihlasky!$B$1,AW110,0)))</f>
        <v/>
      </c>
      <c r="H110" s="127">
        <f ca="1">OFFSET(prihlasky!$I$1,AW110,0)</f>
        <v>0</v>
      </c>
      <c r="I110" s="127">
        <f ca="1">OFFSET(prihlasky!$A$1,AW110,0)</f>
        <v>0</v>
      </c>
      <c r="J110" s="126">
        <f t="shared" ca="1" si="45"/>
        <v>0</v>
      </c>
      <c r="K110" s="14"/>
      <c r="L110" s="140">
        <f ca="1">OFFSET('Trail-1'!$J$1,$O110-1,0)</f>
        <v>0</v>
      </c>
      <c r="M110" s="165">
        <f ca="1">OFFSET('Trail-1'!$K$1,$O110-1,0)</f>
        <v>0</v>
      </c>
      <c r="N110" s="142">
        <f t="shared" ca="1" si="37"/>
        <v>0</v>
      </c>
      <c r="O110" s="76">
        <f>IF(L$7=0,1,MATCH($AW110,'Trail-1'!$CJ$1:$CJ$128,0))</f>
        <v>110</v>
      </c>
      <c r="P110" s="143" t="str">
        <f ca="1">IF(M110=0,"",OFFSET('Trail-1'!$B$1,$O110-1,0))</f>
        <v/>
      </c>
      <c r="Q110" s="140">
        <f ca="1">OFFSET('Trail-2'!$J$1,$T110-1,0)</f>
        <v>0</v>
      </c>
      <c r="R110" s="165">
        <f ca="1">OFFSET('Trail-2'!$K$1,$T110-1,0)</f>
        <v>0</v>
      </c>
      <c r="S110" s="142">
        <f t="shared" ca="1" si="38"/>
        <v>0</v>
      </c>
      <c r="T110" s="76">
        <f>IF(Q$7=0,1,MATCH($AW110,'Trail-2'!$CJ$1:$CJ$128,0))</f>
        <v>1</v>
      </c>
      <c r="U110" s="143" t="str">
        <f ca="1">IF(R110=0,"",OFFSET('Trail-2'!$B$1,$T110-1,0))</f>
        <v/>
      </c>
      <c r="V110" s="140">
        <f ca="1">OFFSET('Trail-3'!$J$1,$Y110-1,0)</f>
        <v>0</v>
      </c>
      <c r="W110" s="165">
        <f ca="1">OFFSET('Trail-3'!$K$1,$Y110-1,0)</f>
        <v>0</v>
      </c>
      <c r="X110" s="142">
        <f t="shared" ca="1" si="39"/>
        <v>0</v>
      </c>
      <c r="Y110" s="76">
        <f>IF(V$7=0,1,MATCH($AW110,'Trail-3'!$CJ$1:$CJ$128,0))</f>
        <v>1</v>
      </c>
      <c r="Z110" s="143" t="str">
        <f ca="1">IF(W110=0,"",OFFSET('Trail-3'!$B$1,$Y110-1,0))</f>
        <v/>
      </c>
      <c r="AA110" s="140">
        <f ca="1">OFFSET('Trail-4'!$J$1,$AD110-1,0)</f>
        <v>0</v>
      </c>
      <c r="AB110" s="165">
        <f ca="1">OFFSET('Trail-4'!$K$1,$AD110-1,0)</f>
        <v>0</v>
      </c>
      <c r="AC110" s="142">
        <f t="shared" ca="1" si="40"/>
        <v>0</v>
      </c>
      <c r="AD110" s="76">
        <f>IF(AA$7=0,1,MATCH($AW110,'Trail-4'!$CJ$1:$CJ$128,0))</f>
        <v>1</v>
      </c>
      <c r="AE110" s="143" t="str">
        <f ca="1">IF(AB110=0,"",OFFSET('Trail-4'!$B$1,$AD110-1,0))</f>
        <v/>
      </c>
      <c r="AF110" s="140">
        <f ca="1">OFFSET('Trail-5'!$J$1,$AI110-1,0)</f>
        <v>0</v>
      </c>
      <c r="AG110" s="165">
        <f ca="1">OFFSET('Trail-5'!$K$1,$AD110-1,0)</f>
        <v>0</v>
      </c>
      <c r="AH110" s="142">
        <f t="shared" ca="1" si="41"/>
        <v>0</v>
      </c>
      <c r="AI110" s="76">
        <f>IF(AF$7=0,1,MATCH($AW110,'Trail-5'!$CJ$1:$CJ$128,0))</f>
        <v>1</v>
      </c>
      <c r="AJ110" s="143" t="str">
        <f ca="1">IF(AG110=0,"",OFFSET('Trail-5'!$B$1,$AI110-1,0))</f>
        <v/>
      </c>
      <c r="AK110" s="166">
        <f ca="1">OFFSET('TempO-1'!$K$1,$AN110-1,0)</f>
        <v>0</v>
      </c>
      <c r="AL110" s="144"/>
      <c r="AM110" s="142">
        <f t="shared" ca="1" si="42"/>
        <v>0</v>
      </c>
      <c r="AN110" s="76">
        <f>IF(AK$7=0,1,MATCH($AW110,'TempO-1'!$CB$1:$CB$128,0))</f>
        <v>110</v>
      </c>
      <c r="AO110" s="143" t="str">
        <f ca="1">IF(AK110=0,"",OFFSET('TempO-1'!$B$1,$AN110-1,0))</f>
        <v/>
      </c>
      <c r="AP110" s="166">
        <f ca="1">OFFSET('TempO-2'!$K$1,$AS110-1,0)</f>
        <v>0</v>
      </c>
      <c r="AQ110" s="144"/>
      <c r="AR110" s="142">
        <f t="shared" ca="1" si="43"/>
        <v>0</v>
      </c>
      <c r="AS110" s="76">
        <f>IF(AP$7=0,1,MATCH($AW110,'TempO-2'!$CB$1:$CB$128,0))</f>
        <v>1</v>
      </c>
      <c r="AT110" s="143" t="str">
        <f ca="1">IF(AP110=0,"",OFFSET('TempO-2'!$B$1,$AS110-1,0))</f>
        <v/>
      </c>
      <c r="AU110" s="22"/>
      <c r="AW110" s="39">
        <v>102</v>
      </c>
      <c r="AX110" s="16"/>
      <c r="AY110" s="51">
        <f t="shared" ca="1" si="53"/>
        <v>0</v>
      </c>
      <c r="AZ110" s="51">
        <f t="shared" ca="1" si="53"/>
        <v>0</v>
      </c>
      <c r="BA110" s="51">
        <f t="shared" ca="1" si="53"/>
        <v>0</v>
      </c>
      <c r="BC110" s="1">
        <f t="shared" ca="1" si="46"/>
        <v>0</v>
      </c>
      <c r="BD110" s="1">
        <f t="shared" ca="1" si="47"/>
        <v>0</v>
      </c>
      <c r="BE110" s="1">
        <f t="shared" ca="1" si="48"/>
        <v>0</v>
      </c>
      <c r="BF110" s="1">
        <f t="shared" ca="1" si="49"/>
        <v>0</v>
      </c>
      <c r="BG110" s="1">
        <f t="shared" ca="1" si="50"/>
        <v>0</v>
      </c>
      <c r="BH110" s="1">
        <f t="shared" ca="1" si="51"/>
        <v>0</v>
      </c>
      <c r="BI110" s="1">
        <f t="shared" ca="1" si="52"/>
        <v>0</v>
      </c>
      <c r="BL110" s="97">
        <f t="shared" ca="1" si="44"/>
        <v>0</v>
      </c>
      <c r="BM110" s="97">
        <f t="shared" ca="1" si="44"/>
        <v>0</v>
      </c>
      <c r="BN110" s="97">
        <f t="shared" ca="1" si="44"/>
        <v>0</v>
      </c>
      <c r="BO110" s="97">
        <f t="shared" ca="1" si="44"/>
        <v>0</v>
      </c>
      <c r="BP110" s="97">
        <f t="shared" ca="1" si="44"/>
        <v>0</v>
      </c>
      <c r="BQ110" s="97">
        <f t="shared" ca="1" si="44"/>
        <v>0</v>
      </c>
      <c r="BR110" s="97">
        <f t="shared" ca="1" si="44"/>
        <v>0</v>
      </c>
    </row>
    <row r="111" spans="2:70" x14ac:dyDescent="0.2">
      <c r="B111" s="126">
        <f t="shared" ca="1" si="33"/>
        <v>1</v>
      </c>
      <c r="C111" s="126" t="str">
        <f t="shared" ca="1" si="34"/>
        <v/>
      </c>
      <c r="D111" s="126" t="str">
        <f t="shared" ca="1" si="35"/>
        <v/>
      </c>
      <c r="E111" s="126" t="str">
        <f t="shared" ca="1" si="36"/>
        <v/>
      </c>
      <c r="F111" s="127" t="str">
        <f ca="1">OFFSET(prihlasky!$H$1,AW111,0)</f>
        <v/>
      </c>
      <c r="G111" s="127" t="str">
        <f ca="1">IF(OFFSET(prihlasky!$B$1,AW111,0)="","",(OFFSET(prihlasky!$B$1,AW111,0)))</f>
        <v/>
      </c>
      <c r="H111" s="127">
        <f ca="1">OFFSET(prihlasky!$I$1,AW111,0)</f>
        <v>0</v>
      </c>
      <c r="I111" s="127">
        <f ca="1">OFFSET(prihlasky!$A$1,AW111,0)</f>
        <v>0</v>
      </c>
      <c r="J111" s="126">
        <f t="shared" ca="1" si="45"/>
        <v>0</v>
      </c>
      <c r="K111" s="14"/>
      <c r="L111" s="140">
        <f ca="1">OFFSET('Trail-1'!$J$1,$O111-1,0)</f>
        <v>0</v>
      </c>
      <c r="M111" s="165">
        <f ca="1">OFFSET('Trail-1'!$K$1,$O111-1,0)</f>
        <v>0</v>
      </c>
      <c r="N111" s="142">
        <f t="shared" ca="1" si="37"/>
        <v>0</v>
      </c>
      <c r="O111" s="76">
        <f>IF(L$7=0,1,MATCH($AW111,'Trail-1'!$CJ$1:$CJ$128,0))</f>
        <v>111</v>
      </c>
      <c r="P111" s="143" t="str">
        <f ca="1">IF(M111=0,"",OFFSET('Trail-1'!$B$1,$O111-1,0))</f>
        <v/>
      </c>
      <c r="Q111" s="140">
        <f ca="1">OFFSET('Trail-2'!$J$1,$T111-1,0)</f>
        <v>0</v>
      </c>
      <c r="R111" s="165">
        <f ca="1">OFFSET('Trail-2'!$K$1,$T111-1,0)</f>
        <v>0</v>
      </c>
      <c r="S111" s="142">
        <f t="shared" ca="1" si="38"/>
        <v>0</v>
      </c>
      <c r="T111" s="76">
        <f>IF(Q$7=0,1,MATCH($AW111,'Trail-2'!$CJ$1:$CJ$128,0))</f>
        <v>1</v>
      </c>
      <c r="U111" s="143" t="str">
        <f ca="1">IF(R111=0,"",OFFSET('Trail-2'!$B$1,$T111-1,0))</f>
        <v/>
      </c>
      <c r="V111" s="140">
        <f ca="1">OFFSET('Trail-3'!$J$1,$Y111-1,0)</f>
        <v>0</v>
      </c>
      <c r="W111" s="165">
        <f ca="1">OFFSET('Trail-3'!$K$1,$Y111-1,0)</f>
        <v>0</v>
      </c>
      <c r="X111" s="142">
        <f t="shared" ca="1" si="39"/>
        <v>0</v>
      </c>
      <c r="Y111" s="76">
        <f>IF(V$7=0,1,MATCH($AW111,'Trail-3'!$CJ$1:$CJ$128,0))</f>
        <v>1</v>
      </c>
      <c r="Z111" s="143" t="str">
        <f ca="1">IF(W111=0,"",OFFSET('Trail-3'!$B$1,$Y111-1,0))</f>
        <v/>
      </c>
      <c r="AA111" s="140">
        <f ca="1">OFFSET('Trail-4'!$J$1,$AD111-1,0)</f>
        <v>0</v>
      </c>
      <c r="AB111" s="165">
        <f ca="1">OFFSET('Trail-4'!$K$1,$AD111-1,0)</f>
        <v>0</v>
      </c>
      <c r="AC111" s="142">
        <f t="shared" ca="1" si="40"/>
        <v>0</v>
      </c>
      <c r="AD111" s="76">
        <f>IF(AA$7=0,1,MATCH($AW111,'Trail-4'!$CJ$1:$CJ$128,0))</f>
        <v>1</v>
      </c>
      <c r="AE111" s="143" t="str">
        <f ca="1">IF(AB111=0,"",OFFSET('Trail-4'!$B$1,$AD111-1,0))</f>
        <v/>
      </c>
      <c r="AF111" s="140">
        <f ca="1">OFFSET('Trail-5'!$J$1,$AI111-1,0)</f>
        <v>0</v>
      </c>
      <c r="AG111" s="165">
        <f ca="1">OFFSET('Trail-5'!$K$1,$AD111-1,0)</f>
        <v>0</v>
      </c>
      <c r="AH111" s="142">
        <f t="shared" ca="1" si="41"/>
        <v>0</v>
      </c>
      <c r="AI111" s="76">
        <f>IF(AF$7=0,1,MATCH($AW111,'Trail-5'!$CJ$1:$CJ$128,0))</f>
        <v>1</v>
      </c>
      <c r="AJ111" s="143" t="str">
        <f ca="1">IF(AG111=0,"",OFFSET('Trail-5'!$B$1,$AI111-1,0))</f>
        <v/>
      </c>
      <c r="AK111" s="166">
        <f ca="1">OFFSET('TempO-1'!$K$1,$AN111-1,0)</f>
        <v>0</v>
      </c>
      <c r="AL111" s="144"/>
      <c r="AM111" s="142">
        <f t="shared" ca="1" si="42"/>
        <v>0</v>
      </c>
      <c r="AN111" s="76">
        <f>IF(AK$7=0,1,MATCH($AW111,'TempO-1'!$CB$1:$CB$128,0))</f>
        <v>111</v>
      </c>
      <c r="AO111" s="143" t="str">
        <f ca="1">IF(AK111=0,"",OFFSET('TempO-1'!$B$1,$AN111-1,0))</f>
        <v/>
      </c>
      <c r="AP111" s="166">
        <f ca="1">OFFSET('TempO-2'!$K$1,$AS111-1,0)</f>
        <v>0</v>
      </c>
      <c r="AQ111" s="144"/>
      <c r="AR111" s="142">
        <f t="shared" ca="1" si="43"/>
        <v>0</v>
      </c>
      <c r="AS111" s="76">
        <f>IF(AP$7=0,1,MATCH($AW111,'TempO-2'!$CB$1:$CB$128,0))</f>
        <v>1</v>
      </c>
      <c r="AT111" s="143" t="str">
        <f ca="1">IF(AP111=0,"",OFFSET('TempO-2'!$B$1,$AS111-1,0))</f>
        <v/>
      </c>
      <c r="AU111" s="22"/>
      <c r="AW111" s="39">
        <v>103</v>
      </c>
      <c r="AX111" s="16"/>
      <c r="AY111" s="51">
        <f t="shared" ca="1" si="53"/>
        <v>0</v>
      </c>
      <c r="AZ111" s="51">
        <f t="shared" ca="1" si="53"/>
        <v>0</v>
      </c>
      <c r="BA111" s="51">
        <f t="shared" ca="1" si="53"/>
        <v>0</v>
      </c>
      <c r="BC111" s="1">
        <f t="shared" ca="1" si="46"/>
        <v>0</v>
      </c>
      <c r="BD111" s="1">
        <f t="shared" ca="1" si="47"/>
        <v>0</v>
      </c>
      <c r="BE111" s="1">
        <f t="shared" ca="1" si="48"/>
        <v>0</v>
      </c>
      <c r="BF111" s="1">
        <f t="shared" ca="1" si="49"/>
        <v>0</v>
      </c>
      <c r="BG111" s="1">
        <f t="shared" ca="1" si="50"/>
        <v>0</v>
      </c>
      <c r="BH111" s="1">
        <f t="shared" ca="1" si="51"/>
        <v>0</v>
      </c>
      <c r="BI111" s="1">
        <f t="shared" ca="1" si="52"/>
        <v>0</v>
      </c>
      <c r="BL111" s="97">
        <f t="shared" ca="1" si="44"/>
        <v>0</v>
      </c>
      <c r="BM111" s="97">
        <f t="shared" ca="1" si="44"/>
        <v>0</v>
      </c>
      <c r="BN111" s="97">
        <f t="shared" ca="1" si="44"/>
        <v>0</v>
      </c>
      <c r="BO111" s="97">
        <f t="shared" ca="1" si="44"/>
        <v>0</v>
      </c>
      <c r="BP111" s="97">
        <f t="shared" ca="1" si="44"/>
        <v>0</v>
      </c>
      <c r="BQ111" s="97">
        <f t="shared" ca="1" si="44"/>
        <v>0</v>
      </c>
      <c r="BR111" s="97">
        <f t="shared" ca="1" si="44"/>
        <v>0</v>
      </c>
    </row>
    <row r="112" spans="2:70" x14ac:dyDescent="0.2">
      <c r="B112" s="126">
        <f t="shared" ca="1" si="33"/>
        <v>1</v>
      </c>
      <c r="C112" s="126" t="str">
        <f t="shared" ca="1" si="34"/>
        <v/>
      </c>
      <c r="D112" s="126" t="str">
        <f t="shared" ca="1" si="35"/>
        <v/>
      </c>
      <c r="E112" s="126" t="str">
        <f t="shared" ca="1" si="36"/>
        <v/>
      </c>
      <c r="F112" s="127" t="str">
        <f ca="1">OFFSET(prihlasky!$H$1,AW112,0)</f>
        <v/>
      </c>
      <c r="G112" s="127" t="str">
        <f ca="1">IF(OFFSET(prihlasky!$B$1,AW112,0)="","",(OFFSET(prihlasky!$B$1,AW112,0)))</f>
        <v/>
      </c>
      <c r="H112" s="127">
        <f ca="1">OFFSET(prihlasky!$I$1,AW112,0)</f>
        <v>0</v>
      </c>
      <c r="I112" s="127">
        <f ca="1">OFFSET(prihlasky!$A$1,AW112,0)</f>
        <v>0</v>
      </c>
      <c r="J112" s="126">
        <f t="shared" ca="1" si="45"/>
        <v>0</v>
      </c>
      <c r="K112" s="14"/>
      <c r="L112" s="140">
        <f ca="1">OFFSET('Trail-1'!$J$1,$O112-1,0)</f>
        <v>0</v>
      </c>
      <c r="M112" s="165">
        <f ca="1">OFFSET('Trail-1'!$K$1,$O112-1,0)</f>
        <v>0</v>
      </c>
      <c r="N112" s="142">
        <f t="shared" ca="1" si="37"/>
        <v>0</v>
      </c>
      <c r="O112" s="76">
        <f>IF(L$7=0,1,MATCH($AW112,'Trail-1'!$CJ$1:$CJ$128,0))</f>
        <v>112</v>
      </c>
      <c r="P112" s="143" t="str">
        <f ca="1">IF(M112=0,"",OFFSET('Trail-1'!$B$1,$O112-1,0))</f>
        <v/>
      </c>
      <c r="Q112" s="140">
        <f ca="1">OFFSET('Trail-2'!$J$1,$T112-1,0)</f>
        <v>0</v>
      </c>
      <c r="R112" s="165">
        <f ca="1">OFFSET('Trail-2'!$K$1,$T112-1,0)</f>
        <v>0</v>
      </c>
      <c r="S112" s="142">
        <f t="shared" ca="1" si="38"/>
        <v>0</v>
      </c>
      <c r="T112" s="76">
        <f>IF(Q$7=0,1,MATCH($AW112,'Trail-2'!$CJ$1:$CJ$128,0))</f>
        <v>1</v>
      </c>
      <c r="U112" s="143" t="str">
        <f ca="1">IF(R112=0,"",OFFSET('Trail-2'!$B$1,$T112-1,0))</f>
        <v/>
      </c>
      <c r="V112" s="140">
        <f ca="1">OFFSET('Trail-3'!$J$1,$Y112-1,0)</f>
        <v>0</v>
      </c>
      <c r="W112" s="165">
        <f ca="1">OFFSET('Trail-3'!$K$1,$Y112-1,0)</f>
        <v>0</v>
      </c>
      <c r="X112" s="142">
        <f t="shared" ca="1" si="39"/>
        <v>0</v>
      </c>
      <c r="Y112" s="76">
        <f>IF(V$7=0,1,MATCH($AW112,'Trail-3'!$CJ$1:$CJ$128,0))</f>
        <v>1</v>
      </c>
      <c r="Z112" s="143" t="str">
        <f ca="1">IF(W112=0,"",OFFSET('Trail-3'!$B$1,$Y112-1,0))</f>
        <v/>
      </c>
      <c r="AA112" s="140">
        <f ca="1">OFFSET('Trail-4'!$J$1,$AD112-1,0)</f>
        <v>0</v>
      </c>
      <c r="AB112" s="165">
        <f ca="1">OFFSET('Trail-4'!$K$1,$AD112-1,0)</f>
        <v>0</v>
      </c>
      <c r="AC112" s="142">
        <f t="shared" ca="1" si="40"/>
        <v>0</v>
      </c>
      <c r="AD112" s="76">
        <f>IF(AA$7=0,1,MATCH($AW112,'Trail-4'!$CJ$1:$CJ$128,0))</f>
        <v>1</v>
      </c>
      <c r="AE112" s="143" t="str">
        <f ca="1">IF(AB112=0,"",OFFSET('Trail-4'!$B$1,$AD112-1,0))</f>
        <v/>
      </c>
      <c r="AF112" s="140">
        <f ca="1">OFFSET('Trail-5'!$J$1,$AI112-1,0)</f>
        <v>0</v>
      </c>
      <c r="AG112" s="165">
        <f ca="1">OFFSET('Trail-5'!$K$1,$AD112-1,0)</f>
        <v>0</v>
      </c>
      <c r="AH112" s="142">
        <f t="shared" ca="1" si="41"/>
        <v>0</v>
      </c>
      <c r="AI112" s="76">
        <f>IF(AF$7=0,1,MATCH($AW112,'Trail-5'!$CJ$1:$CJ$128,0))</f>
        <v>1</v>
      </c>
      <c r="AJ112" s="143" t="str">
        <f ca="1">IF(AG112=0,"",OFFSET('Trail-5'!$B$1,$AI112-1,0))</f>
        <v/>
      </c>
      <c r="AK112" s="166">
        <f ca="1">OFFSET('TempO-1'!$K$1,$AN112-1,0)</f>
        <v>0</v>
      </c>
      <c r="AL112" s="144"/>
      <c r="AM112" s="142">
        <f t="shared" ca="1" si="42"/>
        <v>0</v>
      </c>
      <c r="AN112" s="76">
        <f>IF(AK$7=0,1,MATCH($AW112,'TempO-1'!$CB$1:$CB$128,0))</f>
        <v>112</v>
      </c>
      <c r="AO112" s="143" t="str">
        <f ca="1">IF(AK112=0,"",OFFSET('TempO-1'!$B$1,$AN112-1,0))</f>
        <v/>
      </c>
      <c r="AP112" s="166">
        <f ca="1">OFFSET('TempO-2'!$K$1,$AS112-1,0)</f>
        <v>0</v>
      </c>
      <c r="AQ112" s="144"/>
      <c r="AR112" s="142">
        <f t="shared" ca="1" si="43"/>
        <v>0</v>
      </c>
      <c r="AS112" s="76">
        <f>IF(AP$7=0,1,MATCH($AW112,'TempO-2'!$CB$1:$CB$128,0))</f>
        <v>1</v>
      </c>
      <c r="AT112" s="143" t="str">
        <f ca="1">IF(AP112=0,"",OFFSET('TempO-2'!$B$1,$AS112-1,0))</f>
        <v/>
      </c>
      <c r="AU112" s="22"/>
      <c r="AW112" s="39">
        <v>104</v>
      </c>
      <c r="AX112" s="16"/>
      <c r="AY112" s="51">
        <f t="shared" ca="1" si="53"/>
        <v>0</v>
      </c>
      <c r="AZ112" s="51">
        <f t="shared" ca="1" si="53"/>
        <v>0</v>
      </c>
      <c r="BA112" s="51">
        <f t="shared" ca="1" si="53"/>
        <v>0</v>
      </c>
      <c r="BC112" s="1">
        <f t="shared" ca="1" si="46"/>
        <v>0</v>
      </c>
      <c r="BD112" s="1">
        <f t="shared" ca="1" si="47"/>
        <v>0</v>
      </c>
      <c r="BE112" s="1">
        <f t="shared" ca="1" si="48"/>
        <v>0</v>
      </c>
      <c r="BF112" s="1">
        <f t="shared" ca="1" si="49"/>
        <v>0</v>
      </c>
      <c r="BG112" s="1">
        <f t="shared" ca="1" si="50"/>
        <v>0</v>
      </c>
      <c r="BH112" s="1">
        <f t="shared" ca="1" si="51"/>
        <v>0</v>
      </c>
      <c r="BI112" s="1">
        <f t="shared" ca="1" si="52"/>
        <v>0</v>
      </c>
      <c r="BL112" s="97">
        <f t="shared" ca="1" si="44"/>
        <v>0</v>
      </c>
      <c r="BM112" s="97">
        <f t="shared" ca="1" si="44"/>
        <v>0</v>
      </c>
      <c r="BN112" s="97">
        <f t="shared" ca="1" si="44"/>
        <v>0</v>
      </c>
      <c r="BO112" s="97">
        <f t="shared" ca="1" si="44"/>
        <v>0</v>
      </c>
      <c r="BP112" s="97">
        <f t="shared" ca="1" si="44"/>
        <v>0</v>
      </c>
      <c r="BQ112" s="97">
        <f t="shared" ca="1" si="44"/>
        <v>0</v>
      </c>
      <c r="BR112" s="97">
        <f t="shared" ca="1" si="44"/>
        <v>0</v>
      </c>
    </row>
    <row r="113" spans="2:70" x14ac:dyDescent="0.2">
      <c r="B113" s="126">
        <f t="shared" ca="1" si="33"/>
        <v>1</v>
      </c>
      <c r="C113" s="126" t="str">
        <f t="shared" ca="1" si="34"/>
        <v/>
      </c>
      <c r="D113" s="126" t="str">
        <f t="shared" ca="1" si="35"/>
        <v/>
      </c>
      <c r="E113" s="126" t="str">
        <f t="shared" ca="1" si="36"/>
        <v/>
      </c>
      <c r="F113" s="127" t="str">
        <f ca="1">OFFSET(prihlasky!$H$1,AW113,0)</f>
        <v/>
      </c>
      <c r="G113" s="127" t="str">
        <f ca="1">IF(OFFSET(prihlasky!$B$1,AW113,0)="","",(OFFSET(prihlasky!$B$1,AW113,0)))</f>
        <v/>
      </c>
      <c r="H113" s="127">
        <f ca="1">OFFSET(prihlasky!$I$1,AW113,0)</f>
        <v>0</v>
      </c>
      <c r="I113" s="127">
        <f ca="1">OFFSET(prihlasky!$A$1,AW113,0)</f>
        <v>0</v>
      </c>
      <c r="J113" s="126">
        <f t="shared" ca="1" si="45"/>
        <v>0</v>
      </c>
      <c r="K113" s="14"/>
      <c r="L113" s="140">
        <f ca="1">OFFSET('Trail-1'!$J$1,$O113-1,0)</f>
        <v>0</v>
      </c>
      <c r="M113" s="165">
        <f ca="1">OFFSET('Trail-1'!$K$1,$O113-1,0)</f>
        <v>0</v>
      </c>
      <c r="N113" s="142">
        <f t="shared" ca="1" si="37"/>
        <v>0</v>
      </c>
      <c r="O113" s="76">
        <f>IF(L$7=0,1,MATCH($AW113,'Trail-1'!$CJ$1:$CJ$128,0))</f>
        <v>113</v>
      </c>
      <c r="P113" s="143" t="str">
        <f ca="1">IF(M113=0,"",OFFSET('Trail-1'!$B$1,$O113-1,0))</f>
        <v/>
      </c>
      <c r="Q113" s="140">
        <f ca="1">OFFSET('Trail-2'!$J$1,$T113-1,0)</f>
        <v>0</v>
      </c>
      <c r="R113" s="165">
        <f ca="1">OFFSET('Trail-2'!$K$1,$T113-1,0)</f>
        <v>0</v>
      </c>
      <c r="S113" s="142">
        <f t="shared" ca="1" si="38"/>
        <v>0</v>
      </c>
      <c r="T113" s="76">
        <f>IF(Q$7=0,1,MATCH($AW113,'Trail-2'!$CJ$1:$CJ$128,0))</f>
        <v>1</v>
      </c>
      <c r="U113" s="143" t="str">
        <f ca="1">IF(R113=0,"",OFFSET('Trail-2'!$B$1,$T113-1,0))</f>
        <v/>
      </c>
      <c r="V113" s="140">
        <f ca="1">OFFSET('Trail-3'!$J$1,$Y113-1,0)</f>
        <v>0</v>
      </c>
      <c r="W113" s="165">
        <f ca="1">OFFSET('Trail-3'!$K$1,$Y113-1,0)</f>
        <v>0</v>
      </c>
      <c r="X113" s="142">
        <f t="shared" ca="1" si="39"/>
        <v>0</v>
      </c>
      <c r="Y113" s="76">
        <f>IF(V$7=0,1,MATCH($AW113,'Trail-3'!$CJ$1:$CJ$128,0))</f>
        <v>1</v>
      </c>
      <c r="Z113" s="143" t="str">
        <f ca="1">IF(W113=0,"",OFFSET('Trail-3'!$B$1,$Y113-1,0))</f>
        <v/>
      </c>
      <c r="AA113" s="140">
        <f ca="1">OFFSET('Trail-4'!$J$1,$AD113-1,0)</f>
        <v>0</v>
      </c>
      <c r="AB113" s="165">
        <f ca="1">OFFSET('Trail-4'!$K$1,$AD113-1,0)</f>
        <v>0</v>
      </c>
      <c r="AC113" s="142">
        <f t="shared" ca="1" si="40"/>
        <v>0</v>
      </c>
      <c r="AD113" s="76">
        <f>IF(AA$7=0,1,MATCH($AW113,'Trail-4'!$CJ$1:$CJ$128,0))</f>
        <v>1</v>
      </c>
      <c r="AE113" s="143" t="str">
        <f ca="1">IF(AB113=0,"",OFFSET('Trail-4'!$B$1,$AD113-1,0))</f>
        <v/>
      </c>
      <c r="AF113" s="140">
        <f ca="1">OFFSET('Trail-5'!$J$1,$AI113-1,0)</f>
        <v>0</v>
      </c>
      <c r="AG113" s="165">
        <f ca="1">OFFSET('Trail-5'!$K$1,$AD113-1,0)</f>
        <v>0</v>
      </c>
      <c r="AH113" s="142">
        <f t="shared" ca="1" si="41"/>
        <v>0</v>
      </c>
      <c r="AI113" s="76">
        <f>IF(AF$7=0,1,MATCH($AW113,'Trail-5'!$CJ$1:$CJ$128,0))</f>
        <v>1</v>
      </c>
      <c r="AJ113" s="143" t="str">
        <f ca="1">IF(AG113=0,"",OFFSET('Trail-5'!$B$1,$AI113-1,0))</f>
        <v/>
      </c>
      <c r="AK113" s="166">
        <f ca="1">OFFSET('TempO-1'!$K$1,$AN113-1,0)</f>
        <v>0</v>
      </c>
      <c r="AL113" s="144"/>
      <c r="AM113" s="142">
        <f t="shared" ca="1" si="42"/>
        <v>0</v>
      </c>
      <c r="AN113" s="76">
        <f>IF(AK$7=0,1,MATCH($AW113,'TempO-1'!$CB$1:$CB$128,0))</f>
        <v>113</v>
      </c>
      <c r="AO113" s="143" t="str">
        <f ca="1">IF(AK113=0,"",OFFSET('TempO-1'!$B$1,$AN113-1,0))</f>
        <v/>
      </c>
      <c r="AP113" s="166">
        <f ca="1">OFFSET('TempO-2'!$K$1,$AS113-1,0)</f>
        <v>0</v>
      </c>
      <c r="AQ113" s="144"/>
      <c r="AR113" s="142">
        <f t="shared" ca="1" si="43"/>
        <v>0</v>
      </c>
      <c r="AS113" s="76">
        <f>IF(AP$7=0,1,MATCH($AW113,'TempO-2'!$CB$1:$CB$128,0))</f>
        <v>1</v>
      </c>
      <c r="AT113" s="143" t="str">
        <f ca="1">IF(AP113=0,"",OFFSET('TempO-2'!$B$1,$AS113-1,0))</f>
        <v/>
      </c>
      <c r="AU113" s="22"/>
      <c r="AW113" s="39">
        <v>105</v>
      </c>
      <c r="AX113" s="16"/>
      <c r="AY113" s="51">
        <f t="shared" ca="1" si="53"/>
        <v>0</v>
      </c>
      <c r="AZ113" s="51">
        <f t="shared" ca="1" si="53"/>
        <v>0</v>
      </c>
      <c r="BA113" s="51">
        <f t="shared" ca="1" si="53"/>
        <v>0</v>
      </c>
      <c r="BC113" s="1">
        <f t="shared" ca="1" si="46"/>
        <v>0</v>
      </c>
      <c r="BD113" s="1">
        <f t="shared" ca="1" si="47"/>
        <v>0</v>
      </c>
      <c r="BE113" s="1">
        <f t="shared" ca="1" si="48"/>
        <v>0</v>
      </c>
      <c r="BF113" s="1">
        <f t="shared" ca="1" si="49"/>
        <v>0</v>
      </c>
      <c r="BG113" s="1">
        <f t="shared" ca="1" si="50"/>
        <v>0</v>
      </c>
      <c r="BH113" s="1">
        <f t="shared" ca="1" si="51"/>
        <v>0</v>
      </c>
      <c r="BI113" s="1">
        <f t="shared" ca="1" si="52"/>
        <v>0</v>
      </c>
      <c r="BL113" s="97">
        <f t="shared" ca="1" si="44"/>
        <v>0</v>
      </c>
      <c r="BM113" s="97">
        <f t="shared" ca="1" si="44"/>
        <v>0</v>
      </c>
      <c r="BN113" s="97">
        <f t="shared" ca="1" si="44"/>
        <v>0</v>
      </c>
      <c r="BO113" s="97">
        <f t="shared" ca="1" si="44"/>
        <v>0</v>
      </c>
      <c r="BP113" s="97">
        <f t="shared" ca="1" si="44"/>
        <v>0</v>
      </c>
      <c r="BQ113" s="97">
        <f t="shared" ca="1" si="44"/>
        <v>0</v>
      </c>
      <c r="BR113" s="97">
        <f t="shared" ca="1" si="44"/>
        <v>0</v>
      </c>
    </row>
    <row r="114" spans="2:70" x14ac:dyDescent="0.2">
      <c r="B114" s="126">
        <f t="shared" ca="1" si="33"/>
        <v>1</v>
      </c>
      <c r="C114" s="126" t="str">
        <f t="shared" ca="1" si="34"/>
        <v/>
      </c>
      <c r="D114" s="126" t="str">
        <f t="shared" ca="1" si="35"/>
        <v/>
      </c>
      <c r="E114" s="126" t="str">
        <f t="shared" ca="1" si="36"/>
        <v/>
      </c>
      <c r="F114" s="127" t="str">
        <f ca="1">OFFSET(prihlasky!$H$1,AW114,0)</f>
        <v/>
      </c>
      <c r="G114" s="127" t="str">
        <f ca="1">IF(OFFSET(prihlasky!$B$1,AW114,0)="","",(OFFSET(prihlasky!$B$1,AW114,0)))</f>
        <v/>
      </c>
      <c r="H114" s="127">
        <f ca="1">OFFSET(prihlasky!$I$1,AW114,0)</f>
        <v>0</v>
      </c>
      <c r="I114" s="127">
        <f ca="1">OFFSET(prihlasky!$A$1,AW114,0)</f>
        <v>0</v>
      </c>
      <c r="J114" s="126">
        <f t="shared" ca="1" si="45"/>
        <v>0</v>
      </c>
      <c r="K114" s="14"/>
      <c r="L114" s="140">
        <f ca="1">OFFSET('Trail-1'!$J$1,$O114-1,0)</f>
        <v>0</v>
      </c>
      <c r="M114" s="165">
        <f ca="1">OFFSET('Trail-1'!$K$1,$O114-1,0)</f>
        <v>0</v>
      </c>
      <c r="N114" s="142">
        <f t="shared" ca="1" si="37"/>
        <v>0</v>
      </c>
      <c r="O114" s="76">
        <f>IF(L$7=0,1,MATCH($AW114,'Trail-1'!$CJ$1:$CJ$128,0))</f>
        <v>114</v>
      </c>
      <c r="P114" s="143" t="str">
        <f ca="1">IF(M114=0,"",OFFSET('Trail-1'!$B$1,$O114-1,0))</f>
        <v/>
      </c>
      <c r="Q114" s="140">
        <f ca="1">OFFSET('Trail-2'!$J$1,$T114-1,0)</f>
        <v>0</v>
      </c>
      <c r="R114" s="165">
        <f ca="1">OFFSET('Trail-2'!$K$1,$T114-1,0)</f>
        <v>0</v>
      </c>
      <c r="S114" s="142">
        <f t="shared" ca="1" si="38"/>
        <v>0</v>
      </c>
      <c r="T114" s="76">
        <f>IF(Q$7=0,1,MATCH($AW114,'Trail-2'!$CJ$1:$CJ$128,0))</f>
        <v>1</v>
      </c>
      <c r="U114" s="143" t="str">
        <f ca="1">IF(R114=0,"",OFFSET('Trail-2'!$B$1,$T114-1,0))</f>
        <v/>
      </c>
      <c r="V114" s="140">
        <f ca="1">OFFSET('Trail-3'!$J$1,$Y114-1,0)</f>
        <v>0</v>
      </c>
      <c r="W114" s="165">
        <f ca="1">OFFSET('Trail-3'!$K$1,$Y114-1,0)</f>
        <v>0</v>
      </c>
      <c r="X114" s="142">
        <f t="shared" ca="1" si="39"/>
        <v>0</v>
      </c>
      <c r="Y114" s="76">
        <f>IF(V$7=0,1,MATCH($AW114,'Trail-3'!$CJ$1:$CJ$128,0))</f>
        <v>1</v>
      </c>
      <c r="Z114" s="143" t="str">
        <f ca="1">IF(W114=0,"",OFFSET('Trail-3'!$B$1,$Y114-1,0))</f>
        <v/>
      </c>
      <c r="AA114" s="140">
        <f ca="1">OFFSET('Trail-4'!$J$1,$AD114-1,0)</f>
        <v>0</v>
      </c>
      <c r="AB114" s="165">
        <f ca="1">OFFSET('Trail-4'!$K$1,$AD114-1,0)</f>
        <v>0</v>
      </c>
      <c r="AC114" s="142">
        <f t="shared" ca="1" si="40"/>
        <v>0</v>
      </c>
      <c r="AD114" s="76">
        <f>IF(AA$7=0,1,MATCH($AW114,'Trail-4'!$CJ$1:$CJ$128,0))</f>
        <v>1</v>
      </c>
      <c r="AE114" s="143" t="str">
        <f ca="1">IF(AB114=0,"",OFFSET('Trail-4'!$B$1,$AD114-1,0))</f>
        <v/>
      </c>
      <c r="AF114" s="140">
        <f ca="1">OFFSET('Trail-5'!$J$1,$AI114-1,0)</f>
        <v>0</v>
      </c>
      <c r="AG114" s="165">
        <f ca="1">OFFSET('Trail-5'!$K$1,$AD114-1,0)</f>
        <v>0</v>
      </c>
      <c r="AH114" s="142">
        <f t="shared" ca="1" si="41"/>
        <v>0</v>
      </c>
      <c r="AI114" s="76">
        <f>IF(AF$7=0,1,MATCH($AW114,'Trail-5'!$CJ$1:$CJ$128,0))</f>
        <v>1</v>
      </c>
      <c r="AJ114" s="143" t="str">
        <f ca="1">IF(AG114=0,"",OFFSET('Trail-5'!$B$1,$AI114-1,0))</f>
        <v/>
      </c>
      <c r="AK114" s="166">
        <f ca="1">OFFSET('TempO-1'!$K$1,$AN114-1,0)</f>
        <v>0</v>
      </c>
      <c r="AL114" s="144"/>
      <c r="AM114" s="142">
        <f t="shared" ca="1" si="42"/>
        <v>0</v>
      </c>
      <c r="AN114" s="76">
        <f>IF(AK$7=0,1,MATCH($AW114,'TempO-1'!$CB$1:$CB$128,0))</f>
        <v>114</v>
      </c>
      <c r="AO114" s="143" t="str">
        <f ca="1">IF(AK114=0,"",OFFSET('TempO-1'!$B$1,$AN114-1,0))</f>
        <v/>
      </c>
      <c r="AP114" s="166">
        <f ca="1">OFFSET('TempO-2'!$K$1,$AS114-1,0)</f>
        <v>0</v>
      </c>
      <c r="AQ114" s="144"/>
      <c r="AR114" s="142">
        <f t="shared" ca="1" si="43"/>
        <v>0</v>
      </c>
      <c r="AS114" s="76">
        <f>IF(AP$7=0,1,MATCH($AW114,'TempO-2'!$CB$1:$CB$128,0))</f>
        <v>1</v>
      </c>
      <c r="AT114" s="143" t="str">
        <f ca="1">IF(AP114=0,"",OFFSET('TempO-2'!$B$1,$AS114-1,0))</f>
        <v/>
      </c>
      <c r="AU114" s="22"/>
      <c r="AW114" s="39">
        <v>106</v>
      </c>
      <c r="AX114" s="16"/>
      <c r="AY114" s="51">
        <f t="shared" ca="1" si="53"/>
        <v>0</v>
      </c>
      <c r="AZ114" s="51">
        <f t="shared" ca="1" si="53"/>
        <v>0</v>
      </c>
      <c r="BA114" s="51">
        <f t="shared" ca="1" si="53"/>
        <v>0</v>
      </c>
      <c r="BC114" s="1">
        <f t="shared" ca="1" si="46"/>
        <v>0</v>
      </c>
      <c r="BD114" s="1">
        <f t="shared" ca="1" si="47"/>
        <v>0</v>
      </c>
      <c r="BE114" s="1">
        <f t="shared" ca="1" si="48"/>
        <v>0</v>
      </c>
      <c r="BF114" s="1">
        <f t="shared" ca="1" si="49"/>
        <v>0</v>
      </c>
      <c r="BG114" s="1">
        <f t="shared" ca="1" si="50"/>
        <v>0</v>
      </c>
      <c r="BH114" s="1">
        <f t="shared" ca="1" si="51"/>
        <v>0</v>
      </c>
      <c r="BI114" s="1">
        <f t="shared" ca="1" si="52"/>
        <v>0</v>
      </c>
      <c r="BL114" s="97">
        <f t="shared" ca="1" si="44"/>
        <v>0</v>
      </c>
      <c r="BM114" s="97">
        <f t="shared" ca="1" si="44"/>
        <v>0</v>
      </c>
      <c r="BN114" s="97">
        <f t="shared" ca="1" si="44"/>
        <v>0</v>
      </c>
      <c r="BO114" s="97">
        <f t="shared" ca="1" si="44"/>
        <v>0</v>
      </c>
      <c r="BP114" s="97">
        <f t="shared" ca="1" si="44"/>
        <v>0</v>
      </c>
      <c r="BQ114" s="97">
        <f t="shared" ca="1" si="44"/>
        <v>0</v>
      </c>
      <c r="BR114" s="97">
        <f t="shared" ca="1" si="44"/>
        <v>0</v>
      </c>
    </row>
    <row r="115" spans="2:70" x14ac:dyDescent="0.2">
      <c r="B115" s="126">
        <f t="shared" ca="1" si="33"/>
        <v>1</v>
      </c>
      <c r="C115" s="126" t="str">
        <f t="shared" ca="1" si="34"/>
        <v/>
      </c>
      <c r="D115" s="126" t="str">
        <f t="shared" ca="1" si="35"/>
        <v/>
      </c>
      <c r="E115" s="126" t="str">
        <f t="shared" ca="1" si="36"/>
        <v/>
      </c>
      <c r="F115" s="127" t="str">
        <f ca="1">OFFSET(prihlasky!$H$1,AW115,0)</f>
        <v/>
      </c>
      <c r="G115" s="127" t="str">
        <f ca="1">IF(OFFSET(prihlasky!$B$1,AW115,0)="","",(OFFSET(prihlasky!$B$1,AW115,0)))</f>
        <v/>
      </c>
      <c r="H115" s="127">
        <f ca="1">OFFSET(prihlasky!$I$1,AW115,0)</f>
        <v>0</v>
      </c>
      <c r="I115" s="127">
        <f ca="1">OFFSET(prihlasky!$A$1,AW115,0)</f>
        <v>0</v>
      </c>
      <c r="J115" s="126">
        <f t="shared" ca="1" si="45"/>
        <v>0</v>
      </c>
      <c r="K115" s="14"/>
      <c r="L115" s="140">
        <f ca="1">OFFSET('Trail-1'!$J$1,$O115-1,0)</f>
        <v>0</v>
      </c>
      <c r="M115" s="165">
        <f ca="1">OFFSET('Trail-1'!$K$1,$O115-1,0)</f>
        <v>0</v>
      </c>
      <c r="N115" s="142">
        <f t="shared" ca="1" si="37"/>
        <v>0</v>
      </c>
      <c r="O115" s="76">
        <f>IF(L$7=0,1,MATCH($AW115,'Trail-1'!$CJ$1:$CJ$128,0))</f>
        <v>115</v>
      </c>
      <c r="P115" s="143" t="str">
        <f ca="1">IF(M115=0,"",OFFSET('Trail-1'!$B$1,$O115-1,0))</f>
        <v/>
      </c>
      <c r="Q115" s="140">
        <f ca="1">OFFSET('Trail-2'!$J$1,$T115-1,0)</f>
        <v>0</v>
      </c>
      <c r="R115" s="165">
        <f ca="1">OFFSET('Trail-2'!$K$1,$T115-1,0)</f>
        <v>0</v>
      </c>
      <c r="S115" s="142">
        <f t="shared" ca="1" si="38"/>
        <v>0</v>
      </c>
      <c r="T115" s="76">
        <f>IF(Q$7=0,1,MATCH($AW115,'Trail-2'!$CJ$1:$CJ$128,0))</f>
        <v>1</v>
      </c>
      <c r="U115" s="143" t="str">
        <f ca="1">IF(R115=0,"",OFFSET('Trail-2'!$B$1,$T115-1,0))</f>
        <v/>
      </c>
      <c r="V115" s="140">
        <f ca="1">OFFSET('Trail-3'!$J$1,$Y115-1,0)</f>
        <v>0</v>
      </c>
      <c r="W115" s="165">
        <f ca="1">OFFSET('Trail-3'!$K$1,$Y115-1,0)</f>
        <v>0</v>
      </c>
      <c r="X115" s="142">
        <f t="shared" ca="1" si="39"/>
        <v>0</v>
      </c>
      <c r="Y115" s="76">
        <f>IF(V$7=0,1,MATCH($AW115,'Trail-3'!$CJ$1:$CJ$128,0))</f>
        <v>1</v>
      </c>
      <c r="Z115" s="143" t="str">
        <f ca="1">IF(W115=0,"",OFFSET('Trail-3'!$B$1,$Y115-1,0))</f>
        <v/>
      </c>
      <c r="AA115" s="140">
        <f ca="1">OFFSET('Trail-4'!$J$1,$AD115-1,0)</f>
        <v>0</v>
      </c>
      <c r="AB115" s="165">
        <f ca="1">OFFSET('Trail-4'!$K$1,$AD115-1,0)</f>
        <v>0</v>
      </c>
      <c r="AC115" s="142">
        <f t="shared" ca="1" si="40"/>
        <v>0</v>
      </c>
      <c r="AD115" s="76">
        <f>IF(AA$7=0,1,MATCH($AW115,'Trail-4'!$CJ$1:$CJ$128,0))</f>
        <v>1</v>
      </c>
      <c r="AE115" s="143" t="str">
        <f ca="1">IF(AB115=0,"",OFFSET('Trail-4'!$B$1,$AD115-1,0))</f>
        <v/>
      </c>
      <c r="AF115" s="140">
        <f ca="1">OFFSET('Trail-5'!$J$1,$AI115-1,0)</f>
        <v>0</v>
      </c>
      <c r="AG115" s="165">
        <f ca="1">OFFSET('Trail-5'!$K$1,$AD115-1,0)</f>
        <v>0</v>
      </c>
      <c r="AH115" s="142">
        <f t="shared" ca="1" si="41"/>
        <v>0</v>
      </c>
      <c r="AI115" s="76">
        <f>IF(AF$7=0,1,MATCH($AW115,'Trail-5'!$CJ$1:$CJ$128,0))</f>
        <v>1</v>
      </c>
      <c r="AJ115" s="143" t="str">
        <f ca="1">IF(AG115=0,"",OFFSET('Trail-5'!$B$1,$AI115-1,0))</f>
        <v/>
      </c>
      <c r="AK115" s="166">
        <f ca="1">OFFSET('TempO-1'!$K$1,$AN115-1,0)</f>
        <v>0</v>
      </c>
      <c r="AL115" s="144"/>
      <c r="AM115" s="142">
        <f t="shared" ca="1" si="42"/>
        <v>0</v>
      </c>
      <c r="AN115" s="76">
        <f>IF(AK$7=0,1,MATCH($AW115,'TempO-1'!$CB$1:$CB$128,0))</f>
        <v>115</v>
      </c>
      <c r="AO115" s="143" t="str">
        <f ca="1">IF(AK115=0,"",OFFSET('TempO-1'!$B$1,$AN115-1,0))</f>
        <v/>
      </c>
      <c r="AP115" s="166">
        <f ca="1">OFFSET('TempO-2'!$K$1,$AS115-1,0)</f>
        <v>0</v>
      </c>
      <c r="AQ115" s="144"/>
      <c r="AR115" s="142">
        <f t="shared" ca="1" si="43"/>
        <v>0</v>
      </c>
      <c r="AS115" s="76">
        <f>IF(AP$7=0,1,MATCH($AW115,'TempO-2'!$CB$1:$CB$128,0))</f>
        <v>1</v>
      </c>
      <c r="AT115" s="143" t="str">
        <f ca="1">IF(AP115=0,"",OFFSET('TempO-2'!$B$1,$AS115-1,0))</f>
        <v/>
      </c>
      <c r="AU115" s="22"/>
      <c r="AW115" s="39">
        <v>107</v>
      </c>
      <c r="AX115" s="16"/>
      <c r="AY115" s="51">
        <f t="shared" ca="1" si="53"/>
        <v>0</v>
      </c>
      <c r="AZ115" s="51">
        <f t="shared" ca="1" si="53"/>
        <v>0</v>
      </c>
      <c r="BA115" s="51">
        <f t="shared" ca="1" si="53"/>
        <v>0</v>
      </c>
      <c r="BC115" s="1">
        <f t="shared" ca="1" si="46"/>
        <v>0</v>
      </c>
      <c r="BD115" s="1">
        <f t="shared" ca="1" si="47"/>
        <v>0</v>
      </c>
      <c r="BE115" s="1">
        <f t="shared" ca="1" si="48"/>
        <v>0</v>
      </c>
      <c r="BF115" s="1">
        <f t="shared" ca="1" si="49"/>
        <v>0</v>
      </c>
      <c r="BG115" s="1">
        <f t="shared" ca="1" si="50"/>
        <v>0</v>
      </c>
      <c r="BH115" s="1">
        <f t="shared" ca="1" si="51"/>
        <v>0</v>
      </c>
      <c r="BI115" s="1">
        <f t="shared" ca="1" si="52"/>
        <v>0</v>
      </c>
      <c r="BL115" s="97">
        <f t="shared" ca="1" si="44"/>
        <v>0</v>
      </c>
      <c r="BM115" s="97">
        <f t="shared" ca="1" si="44"/>
        <v>0</v>
      </c>
      <c r="BN115" s="97">
        <f t="shared" ca="1" si="44"/>
        <v>0</v>
      </c>
      <c r="BO115" s="97">
        <f t="shared" ca="1" si="44"/>
        <v>0</v>
      </c>
      <c r="BP115" s="97">
        <f t="shared" ca="1" si="44"/>
        <v>0</v>
      </c>
      <c r="BQ115" s="97">
        <f t="shared" ca="1" si="44"/>
        <v>0</v>
      </c>
      <c r="BR115" s="97">
        <f t="shared" ca="1" si="44"/>
        <v>0</v>
      </c>
    </row>
    <row r="116" spans="2:70" x14ac:dyDescent="0.2">
      <c r="B116" s="126">
        <f t="shared" ca="1" si="33"/>
        <v>1</v>
      </c>
      <c r="C116" s="126" t="str">
        <f t="shared" ca="1" si="34"/>
        <v/>
      </c>
      <c r="D116" s="126" t="str">
        <f t="shared" ca="1" si="35"/>
        <v/>
      </c>
      <c r="E116" s="126" t="str">
        <f t="shared" ca="1" si="36"/>
        <v/>
      </c>
      <c r="F116" s="127" t="str">
        <f ca="1">OFFSET(prihlasky!$H$1,AW116,0)</f>
        <v/>
      </c>
      <c r="G116" s="127" t="str">
        <f ca="1">IF(OFFSET(prihlasky!$B$1,AW116,0)="","",(OFFSET(prihlasky!$B$1,AW116,0)))</f>
        <v/>
      </c>
      <c r="H116" s="127">
        <f ca="1">OFFSET(prihlasky!$I$1,AW116,0)</f>
        <v>0</v>
      </c>
      <c r="I116" s="127">
        <f ca="1">OFFSET(prihlasky!$A$1,AW116,0)</f>
        <v>0</v>
      </c>
      <c r="J116" s="126">
        <f t="shared" ca="1" si="45"/>
        <v>0</v>
      </c>
      <c r="K116" s="14"/>
      <c r="L116" s="140">
        <f ca="1">OFFSET('Trail-1'!$J$1,$O116-1,0)</f>
        <v>0</v>
      </c>
      <c r="M116" s="165">
        <f ca="1">OFFSET('Trail-1'!$K$1,$O116-1,0)</f>
        <v>0</v>
      </c>
      <c r="N116" s="142">
        <f t="shared" ca="1" si="37"/>
        <v>0</v>
      </c>
      <c r="O116" s="76">
        <f>IF(L$7=0,1,MATCH($AW116,'Trail-1'!$CJ$1:$CJ$128,0))</f>
        <v>116</v>
      </c>
      <c r="P116" s="143" t="str">
        <f ca="1">IF(M116=0,"",OFFSET('Trail-1'!$B$1,$O116-1,0))</f>
        <v/>
      </c>
      <c r="Q116" s="140">
        <f ca="1">OFFSET('Trail-2'!$J$1,$T116-1,0)</f>
        <v>0</v>
      </c>
      <c r="R116" s="165">
        <f ca="1">OFFSET('Trail-2'!$K$1,$T116-1,0)</f>
        <v>0</v>
      </c>
      <c r="S116" s="142">
        <f t="shared" ca="1" si="38"/>
        <v>0</v>
      </c>
      <c r="T116" s="76">
        <f>IF(Q$7=0,1,MATCH($AW116,'Trail-2'!$CJ$1:$CJ$128,0))</f>
        <v>1</v>
      </c>
      <c r="U116" s="143" t="str">
        <f ca="1">IF(R116=0,"",OFFSET('Trail-2'!$B$1,$T116-1,0))</f>
        <v/>
      </c>
      <c r="V116" s="140">
        <f ca="1">OFFSET('Trail-3'!$J$1,$Y116-1,0)</f>
        <v>0</v>
      </c>
      <c r="W116" s="165">
        <f ca="1">OFFSET('Trail-3'!$K$1,$Y116-1,0)</f>
        <v>0</v>
      </c>
      <c r="X116" s="142">
        <f t="shared" ca="1" si="39"/>
        <v>0</v>
      </c>
      <c r="Y116" s="76">
        <f>IF(V$7=0,1,MATCH($AW116,'Trail-3'!$CJ$1:$CJ$128,0))</f>
        <v>1</v>
      </c>
      <c r="Z116" s="143" t="str">
        <f ca="1">IF(W116=0,"",OFFSET('Trail-3'!$B$1,$Y116-1,0))</f>
        <v/>
      </c>
      <c r="AA116" s="140">
        <f ca="1">OFFSET('Trail-4'!$J$1,$AD116-1,0)</f>
        <v>0</v>
      </c>
      <c r="AB116" s="165">
        <f ca="1">OFFSET('Trail-4'!$K$1,$AD116-1,0)</f>
        <v>0</v>
      </c>
      <c r="AC116" s="142">
        <f t="shared" ca="1" si="40"/>
        <v>0</v>
      </c>
      <c r="AD116" s="76">
        <f>IF(AA$7=0,1,MATCH($AW116,'Trail-4'!$CJ$1:$CJ$128,0))</f>
        <v>1</v>
      </c>
      <c r="AE116" s="143" t="str">
        <f ca="1">IF(AB116=0,"",OFFSET('Trail-4'!$B$1,$AD116-1,0))</f>
        <v/>
      </c>
      <c r="AF116" s="140">
        <f ca="1">OFFSET('Trail-5'!$J$1,$AI116-1,0)</f>
        <v>0</v>
      </c>
      <c r="AG116" s="165">
        <f ca="1">OFFSET('Trail-5'!$K$1,$AD116-1,0)</f>
        <v>0</v>
      </c>
      <c r="AH116" s="142">
        <f t="shared" ca="1" si="41"/>
        <v>0</v>
      </c>
      <c r="AI116" s="76">
        <f>IF(AF$7=0,1,MATCH($AW116,'Trail-5'!$CJ$1:$CJ$128,0))</f>
        <v>1</v>
      </c>
      <c r="AJ116" s="143" t="str">
        <f ca="1">IF(AG116=0,"",OFFSET('Trail-5'!$B$1,$AI116-1,0))</f>
        <v/>
      </c>
      <c r="AK116" s="166">
        <f ca="1">OFFSET('TempO-1'!$K$1,$AN116-1,0)</f>
        <v>0</v>
      </c>
      <c r="AL116" s="144"/>
      <c r="AM116" s="142">
        <f t="shared" ca="1" si="42"/>
        <v>0</v>
      </c>
      <c r="AN116" s="76">
        <f>IF(AK$7=0,1,MATCH($AW116,'TempO-1'!$CB$1:$CB$128,0))</f>
        <v>116</v>
      </c>
      <c r="AO116" s="143" t="str">
        <f ca="1">IF(AK116=0,"",OFFSET('TempO-1'!$B$1,$AN116-1,0))</f>
        <v/>
      </c>
      <c r="AP116" s="166">
        <f ca="1">OFFSET('TempO-2'!$K$1,$AS116-1,0)</f>
        <v>0</v>
      </c>
      <c r="AQ116" s="144"/>
      <c r="AR116" s="142">
        <f t="shared" ca="1" si="43"/>
        <v>0</v>
      </c>
      <c r="AS116" s="76">
        <f>IF(AP$7=0,1,MATCH($AW116,'TempO-2'!$CB$1:$CB$128,0))</f>
        <v>1</v>
      </c>
      <c r="AT116" s="143" t="str">
        <f ca="1">IF(AP116=0,"",OFFSET('TempO-2'!$B$1,$AS116-1,0))</f>
        <v/>
      </c>
      <c r="AU116" s="22"/>
      <c r="AW116" s="39">
        <v>108</v>
      </c>
      <c r="AX116" s="16"/>
      <c r="AY116" s="51">
        <f t="shared" ca="1" si="53"/>
        <v>0</v>
      </c>
      <c r="AZ116" s="51">
        <f t="shared" ca="1" si="53"/>
        <v>0</v>
      </c>
      <c r="BA116" s="51">
        <f t="shared" ca="1" si="53"/>
        <v>0</v>
      </c>
      <c r="BC116" s="1">
        <f t="shared" ca="1" si="46"/>
        <v>0</v>
      </c>
      <c r="BD116" s="1">
        <f t="shared" ca="1" si="47"/>
        <v>0</v>
      </c>
      <c r="BE116" s="1">
        <f t="shared" ca="1" si="48"/>
        <v>0</v>
      </c>
      <c r="BF116" s="1">
        <f t="shared" ca="1" si="49"/>
        <v>0</v>
      </c>
      <c r="BG116" s="1">
        <f t="shared" ca="1" si="50"/>
        <v>0</v>
      </c>
      <c r="BH116" s="1">
        <f t="shared" ca="1" si="51"/>
        <v>0</v>
      </c>
      <c r="BI116" s="1">
        <f t="shared" ca="1" si="52"/>
        <v>0</v>
      </c>
      <c r="BL116" s="97">
        <f t="shared" ca="1" si="44"/>
        <v>0</v>
      </c>
      <c r="BM116" s="97">
        <f t="shared" ca="1" si="44"/>
        <v>0</v>
      </c>
      <c r="BN116" s="97">
        <f t="shared" ca="1" si="44"/>
        <v>0</v>
      </c>
      <c r="BO116" s="97">
        <f t="shared" ca="1" si="44"/>
        <v>0</v>
      </c>
      <c r="BP116" s="97">
        <f t="shared" ca="1" si="44"/>
        <v>0</v>
      </c>
      <c r="BQ116" s="97">
        <f t="shared" ca="1" si="44"/>
        <v>0</v>
      </c>
      <c r="BR116" s="97">
        <f t="shared" ca="1" si="44"/>
        <v>0</v>
      </c>
    </row>
    <row r="117" spans="2:70" x14ac:dyDescent="0.2">
      <c r="B117" s="126">
        <f t="shared" ca="1" si="33"/>
        <v>1</v>
      </c>
      <c r="C117" s="126" t="str">
        <f t="shared" ca="1" si="34"/>
        <v/>
      </c>
      <c r="D117" s="126" t="str">
        <f t="shared" ca="1" si="35"/>
        <v/>
      </c>
      <c r="E117" s="126" t="str">
        <f t="shared" ca="1" si="36"/>
        <v/>
      </c>
      <c r="F117" s="127" t="str">
        <f ca="1">OFFSET(prihlasky!$H$1,AW117,0)</f>
        <v/>
      </c>
      <c r="G117" s="127" t="str">
        <f ca="1">IF(OFFSET(prihlasky!$B$1,AW117,0)="","",(OFFSET(prihlasky!$B$1,AW117,0)))</f>
        <v/>
      </c>
      <c r="H117" s="127">
        <f ca="1">OFFSET(prihlasky!$I$1,AW117,0)</f>
        <v>0</v>
      </c>
      <c r="I117" s="127">
        <f ca="1">OFFSET(prihlasky!$A$1,AW117,0)</f>
        <v>0</v>
      </c>
      <c r="J117" s="126">
        <f t="shared" ca="1" si="45"/>
        <v>0</v>
      </c>
      <c r="K117" s="14"/>
      <c r="L117" s="140">
        <f ca="1">OFFSET('Trail-1'!$J$1,$O117-1,0)</f>
        <v>0</v>
      </c>
      <c r="M117" s="165">
        <f ca="1">OFFSET('Trail-1'!$K$1,$O117-1,0)</f>
        <v>0</v>
      </c>
      <c r="N117" s="142">
        <f t="shared" ca="1" si="37"/>
        <v>0</v>
      </c>
      <c r="O117" s="76">
        <f>IF(L$7=0,1,MATCH($AW117,'Trail-1'!$CJ$1:$CJ$128,0))</f>
        <v>117</v>
      </c>
      <c r="P117" s="143" t="str">
        <f ca="1">IF(M117=0,"",OFFSET('Trail-1'!$B$1,$O117-1,0))</f>
        <v/>
      </c>
      <c r="Q117" s="140">
        <f ca="1">OFFSET('Trail-2'!$J$1,$T117-1,0)</f>
        <v>0</v>
      </c>
      <c r="R117" s="165">
        <f ca="1">OFFSET('Trail-2'!$K$1,$T117-1,0)</f>
        <v>0</v>
      </c>
      <c r="S117" s="142">
        <f t="shared" ca="1" si="38"/>
        <v>0</v>
      </c>
      <c r="T117" s="76">
        <f>IF(Q$7=0,1,MATCH($AW117,'Trail-2'!$CJ$1:$CJ$128,0))</f>
        <v>1</v>
      </c>
      <c r="U117" s="143" t="str">
        <f ca="1">IF(R117=0,"",OFFSET('Trail-2'!$B$1,$T117-1,0))</f>
        <v/>
      </c>
      <c r="V117" s="140">
        <f ca="1">OFFSET('Trail-3'!$J$1,$Y117-1,0)</f>
        <v>0</v>
      </c>
      <c r="W117" s="165">
        <f ca="1">OFFSET('Trail-3'!$K$1,$Y117-1,0)</f>
        <v>0</v>
      </c>
      <c r="X117" s="142">
        <f t="shared" ca="1" si="39"/>
        <v>0</v>
      </c>
      <c r="Y117" s="76">
        <f>IF(V$7=0,1,MATCH($AW117,'Trail-3'!$CJ$1:$CJ$128,0))</f>
        <v>1</v>
      </c>
      <c r="Z117" s="143" t="str">
        <f ca="1">IF(W117=0,"",OFFSET('Trail-3'!$B$1,$Y117-1,0))</f>
        <v/>
      </c>
      <c r="AA117" s="140">
        <f ca="1">OFFSET('Trail-4'!$J$1,$AD117-1,0)</f>
        <v>0</v>
      </c>
      <c r="AB117" s="165">
        <f ca="1">OFFSET('Trail-4'!$K$1,$AD117-1,0)</f>
        <v>0</v>
      </c>
      <c r="AC117" s="142">
        <f t="shared" ca="1" si="40"/>
        <v>0</v>
      </c>
      <c r="AD117" s="76">
        <f>IF(AA$7=0,1,MATCH($AW117,'Trail-4'!$CJ$1:$CJ$128,0))</f>
        <v>1</v>
      </c>
      <c r="AE117" s="143" t="str">
        <f ca="1">IF(AB117=0,"",OFFSET('Trail-4'!$B$1,$AD117-1,0))</f>
        <v/>
      </c>
      <c r="AF117" s="140">
        <f ca="1">OFFSET('Trail-5'!$J$1,$AI117-1,0)</f>
        <v>0</v>
      </c>
      <c r="AG117" s="165">
        <f ca="1">OFFSET('Trail-5'!$K$1,$AD117-1,0)</f>
        <v>0</v>
      </c>
      <c r="AH117" s="142">
        <f t="shared" ca="1" si="41"/>
        <v>0</v>
      </c>
      <c r="AI117" s="76">
        <f>IF(AF$7=0,1,MATCH($AW117,'Trail-5'!$CJ$1:$CJ$128,0))</f>
        <v>1</v>
      </c>
      <c r="AJ117" s="143" t="str">
        <f ca="1">IF(AG117=0,"",OFFSET('Trail-5'!$B$1,$AI117-1,0))</f>
        <v/>
      </c>
      <c r="AK117" s="166">
        <f ca="1">OFFSET('TempO-1'!$K$1,$AN117-1,0)</f>
        <v>0</v>
      </c>
      <c r="AL117" s="144"/>
      <c r="AM117" s="142">
        <f t="shared" ca="1" si="42"/>
        <v>0</v>
      </c>
      <c r="AN117" s="76">
        <f>IF(AK$7=0,1,MATCH($AW117,'TempO-1'!$CB$1:$CB$128,0))</f>
        <v>117</v>
      </c>
      <c r="AO117" s="143" t="str">
        <f ca="1">IF(AK117=0,"",OFFSET('TempO-1'!$B$1,$AN117-1,0))</f>
        <v/>
      </c>
      <c r="AP117" s="166">
        <f ca="1">OFFSET('TempO-2'!$K$1,$AS117-1,0)</f>
        <v>0</v>
      </c>
      <c r="AQ117" s="144"/>
      <c r="AR117" s="142">
        <f t="shared" ca="1" si="43"/>
        <v>0</v>
      </c>
      <c r="AS117" s="76">
        <f>IF(AP$7=0,1,MATCH($AW117,'TempO-2'!$CB$1:$CB$128,0))</f>
        <v>1</v>
      </c>
      <c r="AT117" s="143" t="str">
        <f ca="1">IF(AP117=0,"",OFFSET('TempO-2'!$B$1,$AS117-1,0))</f>
        <v/>
      </c>
      <c r="AU117" s="22"/>
      <c r="AW117" s="39">
        <v>109</v>
      </c>
      <c r="AX117" s="16"/>
      <c r="AY117" s="51">
        <f t="shared" ca="1" si="53"/>
        <v>0</v>
      </c>
      <c r="AZ117" s="51">
        <f t="shared" ca="1" si="53"/>
        <v>0</v>
      </c>
      <c r="BA117" s="51">
        <f t="shared" ca="1" si="53"/>
        <v>0</v>
      </c>
      <c r="BC117" s="1">
        <f t="shared" ca="1" si="46"/>
        <v>0</v>
      </c>
      <c r="BD117" s="1">
        <f t="shared" ca="1" si="47"/>
        <v>0</v>
      </c>
      <c r="BE117" s="1">
        <f t="shared" ca="1" si="48"/>
        <v>0</v>
      </c>
      <c r="BF117" s="1">
        <f t="shared" ca="1" si="49"/>
        <v>0</v>
      </c>
      <c r="BG117" s="1">
        <f t="shared" ca="1" si="50"/>
        <v>0</v>
      </c>
      <c r="BH117" s="1">
        <f t="shared" ca="1" si="51"/>
        <v>0</v>
      </c>
      <c r="BI117" s="1">
        <f t="shared" ca="1" si="52"/>
        <v>0</v>
      </c>
      <c r="BL117" s="97">
        <f t="shared" ca="1" si="44"/>
        <v>0</v>
      </c>
      <c r="BM117" s="97">
        <f t="shared" ca="1" si="44"/>
        <v>0</v>
      </c>
      <c r="BN117" s="97">
        <f t="shared" ca="1" si="44"/>
        <v>0</v>
      </c>
      <c r="BO117" s="97">
        <f t="shared" ca="1" si="44"/>
        <v>0</v>
      </c>
      <c r="BP117" s="97">
        <f t="shared" ca="1" si="44"/>
        <v>0</v>
      </c>
      <c r="BQ117" s="97">
        <f t="shared" ca="1" si="44"/>
        <v>0</v>
      </c>
      <c r="BR117" s="97">
        <f t="shared" ca="1" si="44"/>
        <v>0</v>
      </c>
    </row>
    <row r="118" spans="2:70" x14ac:dyDescent="0.2">
      <c r="B118" s="126">
        <f t="shared" ca="1" si="33"/>
        <v>1</v>
      </c>
      <c r="C118" s="126" t="str">
        <f t="shared" ca="1" si="34"/>
        <v/>
      </c>
      <c r="D118" s="126" t="str">
        <f t="shared" ca="1" si="35"/>
        <v/>
      </c>
      <c r="E118" s="126" t="str">
        <f t="shared" ca="1" si="36"/>
        <v/>
      </c>
      <c r="F118" s="127" t="str">
        <f ca="1">OFFSET(prihlasky!$H$1,AW118,0)</f>
        <v/>
      </c>
      <c r="G118" s="127" t="str">
        <f ca="1">IF(OFFSET(prihlasky!$B$1,AW118,0)="","",(OFFSET(prihlasky!$B$1,AW118,0)))</f>
        <v/>
      </c>
      <c r="H118" s="127">
        <f ca="1">OFFSET(prihlasky!$I$1,AW118,0)</f>
        <v>0</v>
      </c>
      <c r="I118" s="127">
        <f ca="1">OFFSET(prihlasky!$A$1,AW118,0)</f>
        <v>0</v>
      </c>
      <c r="J118" s="126">
        <f t="shared" ca="1" si="45"/>
        <v>0</v>
      </c>
      <c r="K118" s="14"/>
      <c r="L118" s="140">
        <f ca="1">OFFSET('Trail-1'!$J$1,$O118-1,0)</f>
        <v>0</v>
      </c>
      <c r="M118" s="165">
        <f ca="1">OFFSET('Trail-1'!$K$1,$O118-1,0)</f>
        <v>0</v>
      </c>
      <c r="N118" s="142">
        <f t="shared" ca="1" si="37"/>
        <v>0</v>
      </c>
      <c r="O118" s="76">
        <f>IF(L$7=0,1,MATCH($AW118,'Trail-1'!$CJ$1:$CJ$128,0))</f>
        <v>118</v>
      </c>
      <c r="P118" s="143" t="str">
        <f ca="1">IF(M118=0,"",OFFSET('Trail-1'!$B$1,$O118-1,0))</f>
        <v/>
      </c>
      <c r="Q118" s="140">
        <f ca="1">OFFSET('Trail-2'!$J$1,$T118-1,0)</f>
        <v>0</v>
      </c>
      <c r="R118" s="165">
        <f ca="1">OFFSET('Trail-2'!$K$1,$T118-1,0)</f>
        <v>0</v>
      </c>
      <c r="S118" s="142">
        <f t="shared" ca="1" si="38"/>
        <v>0</v>
      </c>
      <c r="T118" s="76">
        <f>IF(Q$7=0,1,MATCH($AW118,'Trail-2'!$CJ$1:$CJ$128,0))</f>
        <v>1</v>
      </c>
      <c r="U118" s="143" t="str">
        <f ca="1">IF(R118=0,"",OFFSET('Trail-2'!$B$1,$T118-1,0))</f>
        <v/>
      </c>
      <c r="V118" s="140">
        <f ca="1">OFFSET('Trail-3'!$J$1,$Y118-1,0)</f>
        <v>0</v>
      </c>
      <c r="W118" s="165">
        <f ca="1">OFFSET('Trail-3'!$K$1,$Y118-1,0)</f>
        <v>0</v>
      </c>
      <c r="X118" s="142">
        <f t="shared" ca="1" si="39"/>
        <v>0</v>
      </c>
      <c r="Y118" s="76">
        <f>IF(V$7=0,1,MATCH($AW118,'Trail-3'!$CJ$1:$CJ$128,0))</f>
        <v>1</v>
      </c>
      <c r="Z118" s="143" t="str">
        <f ca="1">IF(W118=0,"",OFFSET('Trail-3'!$B$1,$Y118-1,0))</f>
        <v/>
      </c>
      <c r="AA118" s="140">
        <f ca="1">OFFSET('Trail-4'!$J$1,$AD118-1,0)</f>
        <v>0</v>
      </c>
      <c r="AB118" s="165">
        <f ca="1">OFFSET('Trail-4'!$K$1,$AD118-1,0)</f>
        <v>0</v>
      </c>
      <c r="AC118" s="142">
        <f t="shared" ca="1" si="40"/>
        <v>0</v>
      </c>
      <c r="AD118" s="76">
        <f>IF(AA$7=0,1,MATCH($AW118,'Trail-4'!$CJ$1:$CJ$128,0))</f>
        <v>1</v>
      </c>
      <c r="AE118" s="143" t="str">
        <f ca="1">IF(AB118=0,"",OFFSET('Trail-4'!$B$1,$AD118-1,0))</f>
        <v/>
      </c>
      <c r="AF118" s="140">
        <f ca="1">OFFSET('Trail-5'!$J$1,$AI118-1,0)</f>
        <v>0</v>
      </c>
      <c r="AG118" s="165">
        <f ca="1">OFFSET('Trail-5'!$K$1,$AD118-1,0)</f>
        <v>0</v>
      </c>
      <c r="AH118" s="142">
        <f t="shared" ca="1" si="41"/>
        <v>0</v>
      </c>
      <c r="AI118" s="76">
        <f>IF(AF$7=0,1,MATCH($AW118,'Trail-5'!$CJ$1:$CJ$128,0))</f>
        <v>1</v>
      </c>
      <c r="AJ118" s="143" t="str">
        <f ca="1">IF(AG118=0,"",OFFSET('Trail-5'!$B$1,$AI118-1,0))</f>
        <v/>
      </c>
      <c r="AK118" s="166">
        <f ca="1">OFFSET('TempO-1'!$K$1,$AN118-1,0)</f>
        <v>0</v>
      </c>
      <c r="AL118" s="144"/>
      <c r="AM118" s="142">
        <f t="shared" ca="1" si="42"/>
        <v>0</v>
      </c>
      <c r="AN118" s="76">
        <f>IF(AK$7=0,1,MATCH($AW118,'TempO-1'!$CB$1:$CB$128,0))</f>
        <v>118</v>
      </c>
      <c r="AO118" s="143" t="str">
        <f ca="1">IF(AK118=0,"",OFFSET('TempO-1'!$B$1,$AN118-1,0))</f>
        <v/>
      </c>
      <c r="AP118" s="166">
        <f ca="1">OFFSET('TempO-2'!$K$1,$AS118-1,0)</f>
        <v>0</v>
      </c>
      <c r="AQ118" s="144"/>
      <c r="AR118" s="142">
        <f t="shared" ca="1" si="43"/>
        <v>0</v>
      </c>
      <c r="AS118" s="76">
        <f>IF(AP$7=0,1,MATCH($AW118,'TempO-2'!$CB$1:$CB$128,0))</f>
        <v>1</v>
      </c>
      <c r="AT118" s="143" t="str">
        <f ca="1">IF(AP118=0,"",OFFSET('TempO-2'!$B$1,$AS118-1,0))</f>
        <v/>
      </c>
      <c r="AU118" s="22"/>
      <c r="AW118" s="39">
        <v>110</v>
      </c>
      <c r="AX118" s="16"/>
      <c r="AY118" s="51">
        <f t="shared" ca="1" si="53"/>
        <v>0</v>
      </c>
      <c r="AZ118" s="51">
        <f t="shared" ca="1" si="53"/>
        <v>0</v>
      </c>
      <c r="BA118" s="51">
        <f t="shared" ca="1" si="53"/>
        <v>0</v>
      </c>
      <c r="BC118" s="1">
        <f t="shared" ca="1" si="46"/>
        <v>0</v>
      </c>
      <c r="BD118" s="1">
        <f t="shared" ca="1" si="47"/>
        <v>0</v>
      </c>
      <c r="BE118" s="1">
        <f t="shared" ca="1" si="48"/>
        <v>0</v>
      </c>
      <c r="BF118" s="1">
        <f t="shared" ca="1" si="49"/>
        <v>0</v>
      </c>
      <c r="BG118" s="1">
        <f t="shared" ca="1" si="50"/>
        <v>0</v>
      </c>
      <c r="BH118" s="1">
        <f t="shared" ca="1" si="51"/>
        <v>0</v>
      </c>
      <c r="BI118" s="1">
        <f t="shared" ca="1" si="52"/>
        <v>0</v>
      </c>
      <c r="BL118" s="97">
        <f t="shared" ca="1" si="44"/>
        <v>0</v>
      </c>
      <c r="BM118" s="97">
        <f t="shared" ca="1" si="44"/>
        <v>0</v>
      </c>
      <c r="BN118" s="97">
        <f t="shared" ca="1" si="44"/>
        <v>0</v>
      </c>
      <c r="BO118" s="97">
        <f t="shared" ca="1" si="44"/>
        <v>0</v>
      </c>
      <c r="BP118" s="97">
        <f t="shared" ca="1" si="44"/>
        <v>0</v>
      </c>
      <c r="BQ118" s="97">
        <f t="shared" ca="1" si="44"/>
        <v>0</v>
      </c>
      <c r="BR118" s="97">
        <f t="shared" ca="1" si="44"/>
        <v>0</v>
      </c>
    </row>
    <row r="119" spans="2:70" x14ac:dyDescent="0.2">
      <c r="B119" s="126">
        <f t="shared" ca="1" si="33"/>
        <v>1</v>
      </c>
      <c r="C119" s="126" t="str">
        <f t="shared" ca="1" si="34"/>
        <v/>
      </c>
      <c r="D119" s="126" t="str">
        <f t="shared" ca="1" si="35"/>
        <v/>
      </c>
      <c r="E119" s="126" t="str">
        <f t="shared" ca="1" si="36"/>
        <v/>
      </c>
      <c r="F119" s="127" t="str">
        <f ca="1">OFFSET(prihlasky!$H$1,AW119,0)</f>
        <v/>
      </c>
      <c r="G119" s="127" t="str">
        <f ca="1">IF(OFFSET(prihlasky!$B$1,AW119,0)="","",(OFFSET(prihlasky!$B$1,AW119,0)))</f>
        <v/>
      </c>
      <c r="H119" s="127">
        <f ca="1">OFFSET(prihlasky!$I$1,AW119,0)</f>
        <v>0</v>
      </c>
      <c r="I119" s="127">
        <f ca="1">OFFSET(prihlasky!$A$1,AW119,0)</f>
        <v>0</v>
      </c>
      <c r="J119" s="126">
        <f t="shared" ca="1" si="45"/>
        <v>0</v>
      </c>
      <c r="K119" s="14"/>
      <c r="L119" s="140">
        <f ca="1">OFFSET('Trail-1'!$J$1,$O119-1,0)</f>
        <v>0</v>
      </c>
      <c r="M119" s="165">
        <f ca="1">OFFSET('Trail-1'!$K$1,$O119-1,0)</f>
        <v>0</v>
      </c>
      <c r="N119" s="142">
        <f t="shared" ca="1" si="37"/>
        <v>0</v>
      </c>
      <c r="O119" s="76">
        <f>IF(L$7=0,1,MATCH($AW119,'Trail-1'!$CJ$1:$CJ$128,0))</f>
        <v>119</v>
      </c>
      <c r="P119" s="143" t="str">
        <f ca="1">IF(M119=0,"",OFFSET('Trail-1'!$B$1,$O119-1,0))</f>
        <v/>
      </c>
      <c r="Q119" s="140">
        <f ca="1">OFFSET('Trail-2'!$J$1,$T119-1,0)</f>
        <v>0</v>
      </c>
      <c r="R119" s="165">
        <f ca="1">OFFSET('Trail-2'!$K$1,$T119-1,0)</f>
        <v>0</v>
      </c>
      <c r="S119" s="142">
        <f t="shared" ca="1" si="38"/>
        <v>0</v>
      </c>
      <c r="T119" s="76">
        <f>IF(Q$7=0,1,MATCH($AW119,'Trail-2'!$CJ$1:$CJ$128,0))</f>
        <v>1</v>
      </c>
      <c r="U119" s="143" t="str">
        <f ca="1">IF(R119=0,"",OFFSET('Trail-2'!$B$1,$T119-1,0))</f>
        <v/>
      </c>
      <c r="V119" s="140">
        <f ca="1">OFFSET('Trail-3'!$J$1,$Y119-1,0)</f>
        <v>0</v>
      </c>
      <c r="W119" s="165">
        <f ca="1">OFFSET('Trail-3'!$K$1,$Y119-1,0)</f>
        <v>0</v>
      </c>
      <c r="X119" s="142">
        <f t="shared" ca="1" si="39"/>
        <v>0</v>
      </c>
      <c r="Y119" s="76">
        <f>IF(V$7=0,1,MATCH($AW119,'Trail-3'!$CJ$1:$CJ$128,0))</f>
        <v>1</v>
      </c>
      <c r="Z119" s="143" t="str">
        <f ca="1">IF(W119=0,"",OFFSET('Trail-3'!$B$1,$Y119-1,0))</f>
        <v/>
      </c>
      <c r="AA119" s="140">
        <f ca="1">OFFSET('Trail-4'!$J$1,$AD119-1,0)</f>
        <v>0</v>
      </c>
      <c r="AB119" s="165">
        <f ca="1">OFFSET('Trail-4'!$K$1,$AD119-1,0)</f>
        <v>0</v>
      </c>
      <c r="AC119" s="142">
        <f t="shared" ca="1" si="40"/>
        <v>0</v>
      </c>
      <c r="AD119" s="76">
        <f>IF(AA$7=0,1,MATCH($AW119,'Trail-4'!$CJ$1:$CJ$128,0))</f>
        <v>1</v>
      </c>
      <c r="AE119" s="143" t="str">
        <f ca="1">IF(AB119=0,"",OFFSET('Trail-4'!$B$1,$AD119-1,0))</f>
        <v/>
      </c>
      <c r="AF119" s="140">
        <f ca="1">OFFSET('Trail-5'!$J$1,$AI119-1,0)</f>
        <v>0</v>
      </c>
      <c r="AG119" s="165">
        <f ca="1">OFFSET('Trail-5'!$K$1,$AD119-1,0)</f>
        <v>0</v>
      </c>
      <c r="AH119" s="142">
        <f t="shared" ca="1" si="41"/>
        <v>0</v>
      </c>
      <c r="AI119" s="76">
        <f>IF(AF$7=0,1,MATCH($AW119,'Trail-5'!$CJ$1:$CJ$128,0))</f>
        <v>1</v>
      </c>
      <c r="AJ119" s="143" t="str">
        <f ca="1">IF(AG119=0,"",OFFSET('Trail-5'!$B$1,$AI119-1,0))</f>
        <v/>
      </c>
      <c r="AK119" s="166">
        <f ca="1">OFFSET('TempO-1'!$K$1,$AN119-1,0)</f>
        <v>0</v>
      </c>
      <c r="AL119" s="144"/>
      <c r="AM119" s="142">
        <f t="shared" ca="1" si="42"/>
        <v>0</v>
      </c>
      <c r="AN119" s="76">
        <f>IF(AK$7=0,1,MATCH($AW119,'TempO-1'!$CB$1:$CB$128,0))</f>
        <v>119</v>
      </c>
      <c r="AO119" s="143" t="str">
        <f ca="1">IF(AK119=0,"",OFFSET('TempO-1'!$B$1,$AN119-1,0))</f>
        <v/>
      </c>
      <c r="AP119" s="166">
        <f ca="1">OFFSET('TempO-2'!$K$1,$AS119-1,0)</f>
        <v>0</v>
      </c>
      <c r="AQ119" s="144"/>
      <c r="AR119" s="142">
        <f t="shared" ca="1" si="43"/>
        <v>0</v>
      </c>
      <c r="AS119" s="76">
        <f>IF(AP$7=0,1,MATCH($AW119,'TempO-2'!$CB$1:$CB$128,0))</f>
        <v>1</v>
      </c>
      <c r="AT119" s="143" t="str">
        <f ca="1">IF(AP119=0,"",OFFSET('TempO-2'!$B$1,$AS119-1,0))</f>
        <v/>
      </c>
      <c r="AU119" s="22"/>
      <c r="AW119" s="39">
        <v>111</v>
      </c>
      <c r="AX119" s="16"/>
      <c r="AY119" s="51">
        <f t="shared" ca="1" si="53"/>
        <v>0</v>
      </c>
      <c r="AZ119" s="51">
        <f t="shared" ca="1" si="53"/>
        <v>0</v>
      </c>
      <c r="BA119" s="51">
        <f t="shared" ca="1" si="53"/>
        <v>0</v>
      </c>
      <c r="BC119" s="1">
        <f t="shared" ca="1" si="46"/>
        <v>0</v>
      </c>
      <c r="BD119" s="1">
        <f t="shared" ca="1" si="47"/>
        <v>0</v>
      </c>
      <c r="BE119" s="1">
        <f t="shared" ca="1" si="48"/>
        <v>0</v>
      </c>
      <c r="BF119" s="1">
        <f t="shared" ca="1" si="49"/>
        <v>0</v>
      </c>
      <c r="BG119" s="1">
        <f t="shared" ca="1" si="50"/>
        <v>0</v>
      </c>
      <c r="BH119" s="1">
        <f t="shared" ca="1" si="51"/>
        <v>0</v>
      </c>
      <c r="BI119" s="1">
        <f t="shared" ca="1" si="52"/>
        <v>0</v>
      </c>
      <c r="BL119" s="97">
        <f t="shared" ca="1" si="44"/>
        <v>0</v>
      </c>
      <c r="BM119" s="97">
        <f t="shared" ca="1" si="44"/>
        <v>0</v>
      </c>
      <c r="BN119" s="97">
        <f t="shared" ca="1" si="44"/>
        <v>0</v>
      </c>
      <c r="BO119" s="97">
        <f t="shared" ca="1" si="44"/>
        <v>0</v>
      </c>
      <c r="BP119" s="97">
        <f t="shared" ca="1" si="44"/>
        <v>0</v>
      </c>
      <c r="BQ119" s="97">
        <f t="shared" ca="1" si="44"/>
        <v>0</v>
      </c>
      <c r="BR119" s="97">
        <f t="shared" ca="1" si="44"/>
        <v>0</v>
      </c>
    </row>
    <row r="120" spans="2:70" x14ac:dyDescent="0.2">
      <c r="B120" s="126">
        <f t="shared" ca="1" si="33"/>
        <v>1</v>
      </c>
      <c r="C120" s="126" t="str">
        <f t="shared" ca="1" si="34"/>
        <v/>
      </c>
      <c r="D120" s="126" t="str">
        <f t="shared" ca="1" si="35"/>
        <v/>
      </c>
      <c r="E120" s="126" t="str">
        <f t="shared" ca="1" si="36"/>
        <v/>
      </c>
      <c r="F120" s="127" t="str">
        <f ca="1">OFFSET(prihlasky!$H$1,AW120,0)</f>
        <v/>
      </c>
      <c r="G120" s="127" t="str">
        <f ca="1">IF(OFFSET(prihlasky!$B$1,AW120,0)="","",(OFFSET(prihlasky!$B$1,AW120,0)))</f>
        <v/>
      </c>
      <c r="H120" s="127">
        <f ca="1">OFFSET(prihlasky!$I$1,AW120,0)</f>
        <v>0</v>
      </c>
      <c r="I120" s="127">
        <f ca="1">OFFSET(prihlasky!$A$1,AW120,0)</f>
        <v>0</v>
      </c>
      <c r="J120" s="126">
        <f t="shared" ca="1" si="45"/>
        <v>0</v>
      </c>
      <c r="K120" s="14"/>
      <c r="L120" s="140">
        <f ca="1">OFFSET('Trail-1'!$J$1,$O120-1,0)</f>
        <v>0</v>
      </c>
      <c r="M120" s="165">
        <f ca="1">OFFSET('Trail-1'!$K$1,$O120-1,0)</f>
        <v>0</v>
      </c>
      <c r="N120" s="142">
        <f t="shared" ca="1" si="37"/>
        <v>0</v>
      </c>
      <c r="O120" s="76">
        <f>IF(L$7=0,1,MATCH($AW120,'Trail-1'!$CJ$1:$CJ$128,0))</f>
        <v>120</v>
      </c>
      <c r="P120" s="143" t="str">
        <f ca="1">IF(M120=0,"",OFFSET('Trail-1'!$B$1,$O120-1,0))</f>
        <v/>
      </c>
      <c r="Q120" s="140">
        <f ca="1">OFFSET('Trail-2'!$J$1,$T120-1,0)</f>
        <v>0</v>
      </c>
      <c r="R120" s="165">
        <f ca="1">OFFSET('Trail-2'!$K$1,$T120-1,0)</f>
        <v>0</v>
      </c>
      <c r="S120" s="142">
        <f t="shared" ca="1" si="38"/>
        <v>0</v>
      </c>
      <c r="T120" s="76">
        <f>IF(Q$7=0,1,MATCH($AW120,'Trail-2'!$CJ$1:$CJ$128,0))</f>
        <v>1</v>
      </c>
      <c r="U120" s="143" t="str">
        <f ca="1">IF(R120=0,"",OFFSET('Trail-2'!$B$1,$T120-1,0))</f>
        <v/>
      </c>
      <c r="V120" s="140">
        <f ca="1">OFFSET('Trail-3'!$J$1,$Y120-1,0)</f>
        <v>0</v>
      </c>
      <c r="W120" s="165">
        <f ca="1">OFFSET('Trail-3'!$K$1,$Y120-1,0)</f>
        <v>0</v>
      </c>
      <c r="X120" s="142">
        <f t="shared" ca="1" si="39"/>
        <v>0</v>
      </c>
      <c r="Y120" s="76">
        <f>IF(V$7=0,1,MATCH($AW120,'Trail-3'!$CJ$1:$CJ$128,0))</f>
        <v>1</v>
      </c>
      <c r="Z120" s="143" t="str">
        <f ca="1">IF(W120=0,"",OFFSET('Trail-3'!$B$1,$Y120-1,0))</f>
        <v/>
      </c>
      <c r="AA120" s="140">
        <f ca="1">OFFSET('Trail-4'!$J$1,$AD120-1,0)</f>
        <v>0</v>
      </c>
      <c r="AB120" s="165">
        <f ca="1">OFFSET('Trail-4'!$K$1,$AD120-1,0)</f>
        <v>0</v>
      </c>
      <c r="AC120" s="142">
        <f t="shared" ca="1" si="40"/>
        <v>0</v>
      </c>
      <c r="AD120" s="76">
        <f>IF(AA$7=0,1,MATCH($AW120,'Trail-4'!$CJ$1:$CJ$128,0))</f>
        <v>1</v>
      </c>
      <c r="AE120" s="143" t="str">
        <f ca="1">IF(AB120=0,"",OFFSET('Trail-4'!$B$1,$AD120-1,0))</f>
        <v/>
      </c>
      <c r="AF120" s="140">
        <f ca="1">OFFSET('Trail-5'!$J$1,$AI120-1,0)</f>
        <v>0</v>
      </c>
      <c r="AG120" s="165">
        <f ca="1">OFFSET('Trail-5'!$K$1,$AD120-1,0)</f>
        <v>0</v>
      </c>
      <c r="AH120" s="142">
        <f t="shared" ca="1" si="41"/>
        <v>0</v>
      </c>
      <c r="AI120" s="76">
        <f>IF(AF$7=0,1,MATCH($AW120,'Trail-5'!$CJ$1:$CJ$128,0))</f>
        <v>1</v>
      </c>
      <c r="AJ120" s="143" t="str">
        <f ca="1">IF(AG120=0,"",OFFSET('Trail-5'!$B$1,$AI120-1,0))</f>
        <v/>
      </c>
      <c r="AK120" s="166">
        <f ca="1">OFFSET('TempO-1'!$K$1,$AN120-1,0)</f>
        <v>0</v>
      </c>
      <c r="AL120" s="144"/>
      <c r="AM120" s="142">
        <f t="shared" ca="1" si="42"/>
        <v>0</v>
      </c>
      <c r="AN120" s="76">
        <f>IF(AK$7=0,1,MATCH($AW120,'TempO-1'!$CB$1:$CB$128,0))</f>
        <v>120</v>
      </c>
      <c r="AO120" s="143" t="str">
        <f ca="1">IF(AK120=0,"",OFFSET('TempO-1'!$B$1,$AN120-1,0))</f>
        <v/>
      </c>
      <c r="AP120" s="166">
        <f ca="1">OFFSET('TempO-2'!$K$1,$AS120-1,0)</f>
        <v>0</v>
      </c>
      <c r="AQ120" s="144"/>
      <c r="AR120" s="142">
        <f t="shared" ca="1" si="43"/>
        <v>0</v>
      </c>
      <c r="AS120" s="76">
        <f>IF(AP$7=0,1,MATCH($AW120,'TempO-2'!$CB$1:$CB$128,0))</f>
        <v>1</v>
      </c>
      <c r="AT120" s="143" t="str">
        <f ca="1">IF(AP120=0,"",OFFSET('TempO-2'!$B$1,$AS120-1,0))</f>
        <v/>
      </c>
      <c r="AU120" s="22"/>
      <c r="AW120" s="39">
        <v>112</v>
      </c>
      <c r="AX120" s="16"/>
      <c r="AY120" s="51">
        <f t="shared" ca="1" si="53"/>
        <v>0</v>
      </c>
      <c r="AZ120" s="51">
        <f t="shared" ca="1" si="53"/>
        <v>0</v>
      </c>
      <c r="BA120" s="51">
        <f t="shared" ca="1" si="53"/>
        <v>0</v>
      </c>
      <c r="BC120" s="1">
        <f t="shared" ca="1" si="46"/>
        <v>0</v>
      </c>
      <c r="BD120" s="1">
        <f t="shared" ca="1" si="47"/>
        <v>0</v>
      </c>
      <c r="BE120" s="1">
        <f t="shared" ca="1" si="48"/>
        <v>0</v>
      </c>
      <c r="BF120" s="1">
        <f t="shared" ca="1" si="49"/>
        <v>0</v>
      </c>
      <c r="BG120" s="1">
        <f t="shared" ca="1" si="50"/>
        <v>0</v>
      </c>
      <c r="BH120" s="1">
        <f t="shared" ca="1" si="51"/>
        <v>0</v>
      </c>
      <c r="BI120" s="1">
        <f t="shared" ca="1" si="52"/>
        <v>0</v>
      </c>
      <c r="BL120" s="97">
        <f t="shared" ca="1" si="44"/>
        <v>0</v>
      </c>
      <c r="BM120" s="97">
        <f t="shared" ca="1" si="44"/>
        <v>0</v>
      </c>
      <c r="BN120" s="97">
        <f t="shared" ref="BL120:BR128" ca="1" si="54">LARGE($BC120:$BI120,BN$7)</f>
        <v>0</v>
      </c>
      <c r="BO120" s="97">
        <f t="shared" ca="1" si="54"/>
        <v>0</v>
      </c>
      <c r="BP120" s="97">
        <f t="shared" ca="1" si="54"/>
        <v>0</v>
      </c>
      <c r="BQ120" s="97">
        <f t="shared" ca="1" si="54"/>
        <v>0</v>
      </c>
      <c r="BR120" s="97">
        <f t="shared" ca="1" si="54"/>
        <v>0</v>
      </c>
    </row>
    <row r="121" spans="2:70" x14ac:dyDescent="0.2">
      <c r="B121" s="126">
        <f t="shared" ca="1" si="33"/>
        <v>1</v>
      </c>
      <c r="C121" s="126" t="str">
        <f t="shared" ca="1" si="34"/>
        <v/>
      </c>
      <c r="D121" s="126" t="str">
        <f t="shared" ca="1" si="35"/>
        <v/>
      </c>
      <c r="E121" s="126" t="str">
        <f t="shared" ca="1" si="36"/>
        <v/>
      </c>
      <c r="F121" s="127" t="str">
        <f ca="1">OFFSET(prihlasky!$H$1,AW121,0)</f>
        <v/>
      </c>
      <c r="G121" s="127" t="str">
        <f ca="1">IF(OFFSET(prihlasky!$B$1,AW121,0)="","",(OFFSET(prihlasky!$B$1,AW121,0)))</f>
        <v/>
      </c>
      <c r="H121" s="127">
        <f ca="1">OFFSET(prihlasky!$I$1,AW121,0)</f>
        <v>0</v>
      </c>
      <c r="I121" s="127">
        <f ca="1">OFFSET(prihlasky!$A$1,AW121,0)</f>
        <v>0</v>
      </c>
      <c r="J121" s="126">
        <f t="shared" ca="1" si="45"/>
        <v>0</v>
      </c>
      <c r="K121" s="14"/>
      <c r="L121" s="140">
        <f ca="1">OFFSET('Trail-1'!$J$1,$O121-1,0)</f>
        <v>0</v>
      </c>
      <c r="M121" s="165">
        <f ca="1">OFFSET('Trail-1'!$K$1,$O121-1,0)</f>
        <v>0</v>
      </c>
      <c r="N121" s="142">
        <f t="shared" ca="1" si="37"/>
        <v>0</v>
      </c>
      <c r="O121" s="76">
        <f>IF(L$7=0,1,MATCH($AW121,'Trail-1'!$CJ$1:$CJ$128,0))</f>
        <v>121</v>
      </c>
      <c r="P121" s="143" t="str">
        <f ca="1">IF(M121=0,"",OFFSET('Trail-1'!$B$1,$O121-1,0))</f>
        <v/>
      </c>
      <c r="Q121" s="140">
        <f ca="1">OFFSET('Trail-2'!$J$1,$T121-1,0)</f>
        <v>0</v>
      </c>
      <c r="R121" s="165">
        <f ca="1">OFFSET('Trail-2'!$K$1,$T121-1,0)</f>
        <v>0</v>
      </c>
      <c r="S121" s="142">
        <f t="shared" ca="1" si="38"/>
        <v>0</v>
      </c>
      <c r="T121" s="76">
        <f>IF(Q$7=0,1,MATCH($AW121,'Trail-2'!$CJ$1:$CJ$128,0))</f>
        <v>1</v>
      </c>
      <c r="U121" s="143" t="str">
        <f ca="1">IF(R121=0,"",OFFSET('Trail-2'!$B$1,$T121-1,0))</f>
        <v/>
      </c>
      <c r="V121" s="140">
        <f ca="1">OFFSET('Trail-3'!$J$1,$Y121-1,0)</f>
        <v>0</v>
      </c>
      <c r="W121" s="165">
        <f ca="1">OFFSET('Trail-3'!$K$1,$Y121-1,0)</f>
        <v>0</v>
      </c>
      <c r="X121" s="142">
        <f t="shared" ca="1" si="39"/>
        <v>0</v>
      </c>
      <c r="Y121" s="76">
        <f>IF(V$7=0,1,MATCH($AW121,'Trail-3'!$CJ$1:$CJ$128,0))</f>
        <v>1</v>
      </c>
      <c r="Z121" s="143" t="str">
        <f ca="1">IF(W121=0,"",OFFSET('Trail-3'!$B$1,$Y121-1,0))</f>
        <v/>
      </c>
      <c r="AA121" s="140">
        <f ca="1">OFFSET('Trail-4'!$J$1,$AD121-1,0)</f>
        <v>0</v>
      </c>
      <c r="AB121" s="165">
        <f ca="1">OFFSET('Trail-4'!$K$1,$AD121-1,0)</f>
        <v>0</v>
      </c>
      <c r="AC121" s="142">
        <f t="shared" ca="1" si="40"/>
        <v>0</v>
      </c>
      <c r="AD121" s="76">
        <f>IF(AA$7=0,1,MATCH($AW121,'Trail-4'!$CJ$1:$CJ$128,0))</f>
        <v>1</v>
      </c>
      <c r="AE121" s="143" t="str">
        <f ca="1">IF(AB121=0,"",OFFSET('Trail-4'!$B$1,$AD121-1,0))</f>
        <v/>
      </c>
      <c r="AF121" s="140">
        <f ca="1">OFFSET('Trail-5'!$J$1,$AI121-1,0)</f>
        <v>0</v>
      </c>
      <c r="AG121" s="165">
        <f ca="1">OFFSET('Trail-5'!$K$1,$AD121-1,0)</f>
        <v>0</v>
      </c>
      <c r="AH121" s="142">
        <f t="shared" ca="1" si="41"/>
        <v>0</v>
      </c>
      <c r="AI121" s="76">
        <f>IF(AF$7=0,1,MATCH($AW121,'Trail-5'!$CJ$1:$CJ$128,0))</f>
        <v>1</v>
      </c>
      <c r="AJ121" s="143" t="str">
        <f ca="1">IF(AG121=0,"",OFFSET('Trail-5'!$B$1,$AI121-1,0))</f>
        <v/>
      </c>
      <c r="AK121" s="166">
        <f ca="1">OFFSET('TempO-1'!$K$1,$AN121-1,0)</f>
        <v>0</v>
      </c>
      <c r="AL121" s="144"/>
      <c r="AM121" s="142">
        <f t="shared" ca="1" si="42"/>
        <v>0</v>
      </c>
      <c r="AN121" s="76">
        <f>IF(AK$7=0,1,MATCH($AW121,'TempO-1'!$CB$1:$CB$128,0))</f>
        <v>121</v>
      </c>
      <c r="AO121" s="143" t="str">
        <f ca="1">IF(AK121=0,"",OFFSET('TempO-1'!$B$1,$AN121-1,0))</f>
        <v/>
      </c>
      <c r="AP121" s="166">
        <f ca="1">OFFSET('TempO-2'!$K$1,$AS121-1,0)</f>
        <v>0</v>
      </c>
      <c r="AQ121" s="144"/>
      <c r="AR121" s="142">
        <f t="shared" ca="1" si="43"/>
        <v>0</v>
      </c>
      <c r="AS121" s="76">
        <f>IF(AP$7=0,1,MATCH($AW121,'TempO-2'!$CB$1:$CB$128,0))</f>
        <v>1</v>
      </c>
      <c r="AT121" s="143" t="str">
        <f ca="1">IF(AP121=0,"",OFFSET('TempO-2'!$B$1,$AS121-1,0))</f>
        <v/>
      </c>
      <c r="AU121" s="22"/>
      <c r="AW121" s="39">
        <v>113</v>
      </c>
      <c r="AX121" s="16"/>
      <c r="AY121" s="51">
        <f t="shared" ca="1" si="53"/>
        <v>0</v>
      </c>
      <c r="AZ121" s="51">
        <f t="shared" ca="1" si="53"/>
        <v>0</v>
      </c>
      <c r="BA121" s="51">
        <f t="shared" ca="1" si="53"/>
        <v>0</v>
      </c>
      <c r="BC121" s="1">
        <f t="shared" ca="1" si="46"/>
        <v>0</v>
      </c>
      <c r="BD121" s="1">
        <f t="shared" ca="1" si="47"/>
        <v>0</v>
      </c>
      <c r="BE121" s="1">
        <f t="shared" ca="1" si="48"/>
        <v>0</v>
      </c>
      <c r="BF121" s="1">
        <f t="shared" ca="1" si="49"/>
        <v>0</v>
      </c>
      <c r="BG121" s="1">
        <f t="shared" ca="1" si="50"/>
        <v>0</v>
      </c>
      <c r="BH121" s="1">
        <f t="shared" ca="1" si="51"/>
        <v>0</v>
      </c>
      <c r="BI121" s="1">
        <f t="shared" ca="1" si="52"/>
        <v>0</v>
      </c>
      <c r="BL121" s="97">
        <f t="shared" ca="1" si="54"/>
        <v>0</v>
      </c>
      <c r="BM121" s="97">
        <f t="shared" ca="1" si="54"/>
        <v>0</v>
      </c>
      <c r="BN121" s="97">
        <f t="shared" ca="1" si="54"/>
        <v>0</v>
      </c>
      <c r="BO121" s="97">
        <f t="shared" ca="1" si="54"/>
        <v>0</v>
      </c>
      <c r="BP121" s="97">
        <f t="shared" ca="1" si="54"/>
        <v>0</v>
      </c>
      <c r="BQ121" s="97">
        <f t="shared" ca="1" si="54"/>
        <v>0</v>
      </c>
      <c r="BR121" s="97">
        <f t="shared" ca="1" si="54"/>
        <v>0</v>
      </c>
    </row>
    <row r="122" spans="2:70" x14ac:dyDescent="0.2">
      <c r="B122" s="126">
        <f t="shared" ca="1" si="33"/>
        <v>1</v>
      </c>
      <c r="C122" s="126" t="str">
        <f t="shared" ca="1" si="34"/>
        <v/>
      </c>
      <c r="D122" s="126" t="str">
        <f t="shared" ca="1" si="35"/>
        <v/>
      </c>
      <c r="E122" s="126" t="str">
        <f t="shared" ca="1" si="36"/>
        <v/>
      </c>
      <c r="F122" s="127" t="str">
        <f ca="1">OFFSET(prihlasky!$H$1,AW122,0)</f>
        <v/>
      </c>
      <c r="G122" s="127" t="str">
        <f ca="1">IF(OFFSET(prihlasky!$B$1,AW122,0)="","",(OFFSET(prihlasky!$B$1,AW122,0)))</f>
        <v/>
      </c>
      <c r="H122" s="127">
        <f ca="1">OFFSET(prihlasky!$I$1,AW122,0)</f>
        <v>0</v>
      </c>
      <c r="I122" s="127">
        <f ca="1">OFFSET(prihlasky!$A$1,AW122,0)</f>
        <v>0</v>
      </c>
      <c r="J122" s="126">
        <f t="shared" ca="1" si="45"/>
        <v>0</v>
      </c>
      <c r="K122" s="14"/>
      <c r="L122" s="140">
        <f ca="1">OFFSET('Trail-1'!$J$1,$O122-1,0)</f>
        <v>0</v>
      </c>
      <c r="M122" s="165">
        <f ca="1">OFFSET('Trail-1'!$K$1,$O122-1,0)</f>
        <v>0</v>
      </c>
      <c r="N122" s="142">
        <f t="shared" ca="1" si="37"/>
        <v>0</v>
      </c>
      <c r="O122" s="76">
        <f>IF(L$7=0,1,MATCH($AW122,'Trail-1'!$CJ$1:$CJ$128,0))</f>
        <v>122</v>
      </c>
      <c r="P122" s="143" t="str">
        <f ca="1">IF(M122=0,"",OFFSET('Trail-1'!$B$1,$O122-1,0))</f>
        <v/>
      </c>
      <c r="Q122" s="140">
        <f ca="1">OFFSET('Trail-2'!$J$1,$T122-1,0)</f>
        <v>0</v>
      </c>
      <c r="R122" s="165">
        <f ca="1">OFFSET('Trail-2'!$K$1,$T122-1,0)</f>
        <v>0</v>
      </c>
      <c r="S122" s="142">
        <f t="shared" ca="1" si="38"/>
        <v>0</v>
      </c>
      <c r="T122" s="76">
        <f>IF(Q$7=0,1,MATCH($AW122,'Trail-2'!$CJ$1:$CJ$128,0))</f>
        <v>1</v>
      </c>
      <c r="U122" s="143" t="str">
        <f ca="1">IF(R122=0,"",OFFSET('Trail-2'!$B$1,$T122-1,0))</f>
        <v/>
      </c>
      <c r="V122" s="140">
        <f ca="1">OFFSET('Trail-3'!$J$1,$Y122-1,0)</f>
        <v>0</v>
      </c>
      <c r="W122" s="165">
        <f ca="1">OFFSET('Trail-3'!$K$1,$Y122-1,0)</f>
        <v>0</v>
      </c>
      <c r="X122" s="142">
        <f t="shared" ca="1" si="39"/>
        <v>0</v>
      </c>
      <c r="Y122" s="76">
        <f>IF(V$7=0,1,MATCH($AW122,'Trail-3'!$CJ$1:$CJ$128,0))</f>
        <v>1</v>
      </c>
      <c r="Z122" s="143" t="str">
        <f ca="1">IF(W122=0,"",OFFSET('Trail-3'!$B$1,$Y122-1,0))</f>
        <v/>
      </c>
      <c r="AA122" s="140">
        <f ca="1">OFFSET('Trail-4'!$J$1,$AD122-1,0)</f>
        <v>0</v>
      </c>
      <c r="AB122" s="165">
        <f ca="1">OFFSET('Trail-4'!$K$1,$AD122-1,0)</f>
        <v>0</v>
      </c>
      <c r="AC122" s="142">
        <f t="shared" ca="1" si="40"/>
        <v>0</v>
      </c>
      <c r="AD122" s="76">
        <f>IF(AA$7=0,1,MATCH($AW122,'Trail-4'!$CJ$1:$CJ$128,0))</f>
        <v>1</v>
      </c>
      <c r="AE122" s="143" t="str">
        <f ca="1">IF(AB122=0,"",OFFSET('Trail-4'!$B$1,$AD122-1,0))</f>
        <v/>
      </c>
      <c r="AF122" s="140">
        <f ca="1">OFFSET('Trail-5'!$J$1,$AI122-1,0)</f>
        <v>0</v>
      </c>
      <c r="AG122" s="165">
        <f ca="1">OFFSET('Trail-5'!$K$1,$AD122-1,0)</f>
        <v>0</v>
      </c>
      <c r="AH122" s="142">
        <f t="shared" ca="1" si="41"/>
        <v>0</v>
      </c>
      <c r="AI122" s="76">
        <f>IF(AF$7=0,1,MATCH($AW122,'Trail-5'!$CJ$1:$CJ$128,0))</f>
        <v>1</v>
      </c>
      <c r="AJ122" s="143" t="str">
        <f ca="1">IF(AG122=0,"",OFFSET('Trail-5'!$B$1,$AI122-1,0))</f>
        <v/>
      </c>
      <c r="AK122" s="166">
        <f ca="1">OFFSET('TempO-1'!$K$1,$AN122-1,0)</f>
        <v>0</v>
      </c>
      <c r="AL122" s="144"/>
      <c r="AM122" s="142">
        <f t="shared" ca="1" si="42"/>
        <v>0</v>
      </c>
      <c r="AN122" s="76">
        <f>IF(AK$7=0,1,MATCH($AW122,'TempO-1'!$CB$1:$CB$128,0))</f>
        <v>122</v>
      </c>
      <c r="AO122" s="143" t="str">
        <f ca="1">IF(AK122=0,"",OFFSET('TempO-1'!$B$1,$AN122-1,0))</f>
        <v/>
      </c>
      <c r="AP122" s="166">
        <f ca="1">OFFSET('TempO-2'!$K$1,$AS122-1,0)</f>
        <v>0</v>
      </c>
      <c r="AQ122" s="144"/>
      <c r="AR122" s="142">
        <f t="shared" ca="1" si="43"/>
        <v>0</v>
      </c>
      <c r="AS122" s="76">
        <f>IF(AP$7=0,1,MATCH($AW122,'TempO-2'!$CB$1:$CB$128,0))</f>
        <v>1</v>
      </c>
      <c r="AT122" s="143" t="str">
        <f ca="1">IF(AP122=0,"",OFFSET('TempO-2'!$B$1,$AS122-1,0))</f>
        <v/>
      </c>
      <c r="AU122" s="22"/>
      <c r="AW122" s="39">
        <v>114</v>
      </c>
      <c r="AX122" s="16"/>
      <c r="AY122" s="51">
        <f t="shared" ca="1" si="53"/>
        <v>0</v>
      </c>
      <c r="AZ122" s="51">
        <f t="shared" ca="1" si="53"/>
        <v>0</v>
      </c>
      <c r="BA122" s="51">
        <f t="shared" ca="1" si="53"/>
        <v>0</v>
      </c>
      <c r="BC122" s="1">
        <f t="shared" ca="1" si="46"/>
        <v>0</v>
      </c>
      <c r="BD122" s="1">
        <f t="shared" ca="1" si="47"/>
        <v>0</v>
      </c>
      <c r="BE122" s="1">
        <f t="shared" ca="1" si="48"/>
        <v>0</v>
      </c>
      <c r="BF122" s="1">
        <f t="shared" ca="1" si="49"/>
        <v>0</v>
      </c>
      <c r="BG122" s="1">
        <f t="shared" ca="1" si="50"/>
        <v>0</v>
      </c>
      <c r="BH122" s="1">
        <f t="shared" ca="1" si="51"/>
        <v>0</v>
      </c>
      <c r="BI122" s="1">
        <f t="shared" ca="1" si="52"/>
        <v>0</v>
      </c>
      <c r="BL122" s="97">
        <f t="shared" ca="1" si="54"/>
        <v>0</v>
      </c>
      <c r="BM122" s="97">
        <f t="shared" ca="1" si="54"/>
        <v>0</v>
      </c>
      <c r="BN122" s="97">
        <f t="shared" ca="1" si="54"/>
        <v>0</v>
      </c>
      <c r="BO122" s="97">
        <f t="shared" ca="1" si="54"/>
        <v>0</v>
      </c>
      <c r="BP122" s="97">
        <f t="shared" ca="1" si="54"/>
        <v>0</v>
      </c>
      <c r="BQ122" s="97">
        <f t="shared" ca="1" si="54"/>
        <v>0</v>
      </c>
      <c r="BR122" s="97">
        <f t="shared" ca="1" si="54"/>
        <v>0</v>
      </c>
    </row>
    <row r="123" spans="2:70" x14ac:dyDescent="0.2">
      <c r="B123" s="126">
        <f t="shared" ca="1" si="33"/>
        <v>1</v>
      </c>
      <c r="C123" s="126" t="str">
        <f t="shared" ca="1" si="34"/>
        <v/>
      </c>
      <c r="D123" s="126" t="str">
        <f t="shared" ca="1" si="35"/>
        <v/>
      </c>
      <c r="E123" s="126" t="str">
        <f t="shared" ca="1" si="36"/>
        <v/>
      </c>
      <c r="F123" s="127" t="str">
        <f ca="1">OFFSET(prihlasky!$H$1,AW123,0)</f>
        <v/>
      </c>
      <c r="G123" s="127" t="str">
        <f ca="1">IF(OFFSET(prihlasky!$B$1,AW123,0)="","",(OFFSET(prihlasky!$B$1,AW123,0)))</f>
        <v/>
      </c>
      <c r="H123" s="127">
        <f ca="1">OFFSET(prihlasky!$I$1,AW123,0)</f>
        <v>0</v>
      </c>
      <c r="I123" s="127">
        <f ca="1">OFFSET(prihlasky!$A$1,AW123,0)</f>
        <v>0</v>
      </c>
      <c r="J123" s="126">
        <f t="shared" ca="1" si="45"/>
        <v>0</v>
      </c>
      <c r="K123" s="14"/>
      <c r="L123" s="140">
        <f ca="1">OFFSET('Trail-1'!$J$1,$O123-1,0)</f>
        <v>0</v>
      </c>
      <c r="M123" s="165">
        <f ca="1">OFFSET('Trail-1'!$K$1,$O123-1,0)</f>
        <v>0</v>
      </c>
      <c r="N123" s="142">
        <f t="shared" ca="1" si="37"/>
        <v>0</v>
      </c>
      <c r="O123" s="76">
        <f>IF(L$7=0,1,MATCH($AW123,'Trail-1'!$CJ$1:$CJ$128,0))</f>
        <v>123</v>
      </c>
      <c r="P123" s="143" t="str">
        <f ca="1">IF(M123=0,"",OFFSET('Trail-1'!$B$1,$O123-1,0))</f>
        <v/>
      </c>
      <c r="Q123" s="140">
        <f ca="1">OFFSET('Trail-2'!$J$1,$T123-1,0)</f>
        <v>0</v>
      </c>
      <c r="R123" s="165">
        <f ca="1">OFFSET('Trail-2'!$K$1,$T123-1,0)</f>
        <v>0</v>
      </c>
      <c r="S123" s="142">
        <f t="shared" ca="1" si="38"/>
        <v>0</v>
      </c>
      <c r="T123" s="76">
        <f>IF(Q$7=0,1,MATCH($AW123,'Trail-2'!$CJ$1:$CJ$128,0))</f>
        <v>1</v>
      </c>
      <c r="U123" s="143" t="str">
        <f ca="1">IF(R123=0,"",OFFSET('Trail-2'!$B$1,$T123-1,0))</f>
        <v/>
      </c>
      <c r="V123" s="140">
        <f ca="1">OFFSET('Trail-3'!$J$1,$Y123-1,0)</f>
        <v>0</v>
      </c>
      <c r="W123" s="165">
        <f ca="1">OFFSET('Trail-3'!$K$1,$Y123-1,0)</f>
        <v>0</v>
      </c>
      <c r="X123" s="142">
        <f t="shared" ca="1" si="39"/>
        <v>0</v>
      </c>
      <c r="Y123" s="76">
        <f>IF(V$7=0,1,MATCH($AW123,'Trail-3'!$CJ$1:$CJ$128,0))</f>
        <v>1</v>
      </c>
      <c r="Z123" s="143" t="str">
        <f ca="1">IF(W123=0,"",OFFSET('Trail-3'!$B$1,$Y123-1,0))</f>
        <v/>
      </c>
      <c r="AA123" s="140">
        <f ca="1">OFFSET('Trail-4'!$J$1,$AD123-1,0)</f>
        <v>0</v>
      </c>
      <c r="AB123" s="165">
        <f ca="1">OFFSET('Trail-4'!$K$1,$AD123-1,0)</f>
        <v>0</v>
      </c>
      <c r="AC123" s="142">
        <f t="shared" ca="1" si="40"/>
        <v>0</v>
      </c>
      <c r="AD123" s="76">
        <f>IF(AA$7=0,1,MATCH($AW123,'Trail-4'!$CJ$1:$CJ$128,0))</f>
        <v>1</v>
      </c>
      <c r="AE123" s="143" t="str">
        <f ca="1">IF(AB123=0,"",OFFSET('Trail-4'!$B$1,$AD123-1,0))</f>
        <v/>
      </c>
      <c r="AF123" s="140">
        <f ca="1">OFFSET('Trail-5'!$J$1,$AI123-1,0)</f>
        <v>0</v>
      </c>
      <c r="AG123" s="165">
        <f ca="1">OFFSET('Trail-5'!$K$1,$AD123-1,0)</f>
        <v>0</v>
      </c>
      <c r="AH123" s="142">
        <f t="shared" ca="1" si="41"/>
        <v>0</v>
      </c>
      <c r="AI123" s="76">
        <f>IF(AF$7=0,1,MATCH($AW123,'Trail-5'!$CJ$1:$CJ$128,0))</f>
        <v>1</v>
      </c>
      <c r="AJ123" s="143" t="str">
        <f ca="1">IF(AG123=0,"",OFFSET('Trail-5'!$B$1,$AI123-1,0))</f>
        <v/>
      </c>
      <c r="AK123" s="166">
        <f ca="1">OFFSET('TempO-1'!$K$1,$AN123-1,0)</f>
        <v>0</v>
      </c>
      <c r="AL123" s="144"/>
      <c r="AM123" s="142">
        <f t="shared" ca="1" si="42"/>
        <v>0</v>
      </c>
      <c r="AN123" s="76">
        <f>IF(AK$7=0,1,MATCH($AW123,'TempO-1'!$CB$1:$CB$128,0))</f>
        <v>123</v>
      </c>
      <c r="AO123" s="143" t="str">
        <f ca="1">IF(AK123=0,"",OFFSET('TempO-1'!$B$1,$AN123-1,0))</f>
        <v/>
      </c>
      <c r="AP123" s="166">
        <f ca="1">OFFSET('TempO-2'!$K$1,$AS123-1,0)</f>
        <v>0</v>
      </c>
      <c r="AQ123" s="144"/>
      <c r="AR123" s="142">
        <f t="shared" ca="1" si="43"/>
        <v>0</v>
      </c>
      <c r="AS123" s="76">
        <f>IF(AP$7=0,1,MATCH($AW123,'TempO-2'!$CB$1:$CB$128,0))</f>
        <v>1</v>
      </c>
      <c r="AT123" s="143" t="str">
        <f ca="1">IF(AP123=0,"",OFFSET('TempO-2'!$B$1,$AS123-1,0))</f>
        <v/>
      </c>
      <c r="AU123" s="22"/>
      <c r="AW123" s="39">
        <v>115</v>
      </c>
      <c r="AX123" s="16"/>
      <c r="AY123" s="51">
        <f t="shared" ca="1" si="53"/>
        <v>0</v>
      </c>
      <c r="AZ123" s="51">
        <f t="shared" ca="1" si="53"/>
        <v>0</v>
      </c>
      <c r="BA123" s="51">
        <f t="shared" ca="1" si="53"/>
        <v>0</v>
      </c>
      <c r="BC123" s="1">
        <f t="shared" ca="1" si="46"/>
        <v>0</v>
      </c>
      <c r="BD123" s="1">
        <f t="shared" ca="1" si="47"/>
        <v>0</v>
      </c>
      <c r="BE123" s="1">
        <f t="shared" ca="1" si="48"/>
        <v>0</v>
      </c>
      <c r="BF123" s="1">
        <f t="shared" ca="1" si="49"/>
        <v>0</v>
      </c>
      <c r="BG123" s="1">
        <f t="shared" ca="1" si="50"/>
        <v>0</v>
      </c>
      <c r="BH123" s="1">
        <f t="shared" ca="1" si="51"/>
        <v>0</v>
      </c>
      <c r="BI123" s="1">
        <f t="shared" ca="1" si="52"/>
        <v>0</v>
      </c>
      <c r="BL123" s="97">
        <f t="shared" ca="1" si="54"/>
        <v>0</v>
      </c>
      <c r="BM123" s="97">
        <f t="shared" ca="1" si="54"/>
        <v>0</v>
      </c>
      <c r="BN123" s="97">
        <f t="shared" ca="1" si="54"/>
        <v>0</v>
      </c>
      <c r="BO123" s="97">
        <f t="shared" ca="1" si="54"/>
        <v>0</v>
      </c>
      <c r="BP123" s="97">
        <f t="shared" ca="1" si="54"/>
        <v>0</v>
      </c>
      <c r="BQ123" s="97">
        <f t="shared" ca="1" si="54"/>
        <v>0</v>
      </c>
      <c r="BR123" s="97">
        <f t="shared" ca="1" si="54"/>
        <v>0</v>
      </c>
    </row>
    <row r="124" spans="2:70" x14ac:dyDescent="0.2">
      <c r="B124" s="126">
        <f t="shared" ca="1" si="33"/>
        <v>1</v>
      </c>
      <c r="C124" s="126" t="str">
        <f t="shared" ca="1" si="34"/>
        <v/>
      </c>
      <c r="D124" s="126" t="str">
        <f t="shared" ca="1" si="35"/>
        <v/>
      </c>
      <c r="E124" s="126" t="str">
        <f t="shared" ca="1" si="36"/>
        <v/>
      </c>
      <c r="F124" s="127" t="str">
        <f ca="1">OFFSET(prihlasky!$H$1,AW124,0)</f>
        <v/>
      </c>
      <c r="G124" s="127" t="str">
        <f ca="1">IF(OFFSET(prihlasky!$B$1,AW124,0)="","",(OFFSET(prihlasky!$B$1,AW124,0)))</f>
        <v/>
      </c>
      <c r="H124" s="127">
        <f ca="1">OFFSET(prihlasky!$I$1,AW124,0)</f>
        <v>0</v>
      </c>
      <c r="I124" s="127">
        <f ca="1">OFFSET(prihlasky!$A$1,AW124,0)</f>
        <v>0</v>
      </c>
      <c r="J124" s="126">
        <f t="shared" ca="1" si="45"/>
        <v>0</v>
      </c>
      <c r="K124" s="14"/>
      <c r="L124" s="140">
        <f ca="1">OFFSET('Trail-1'!$J$1,$O124-1,0)</f>
        <v>0</v>
      </c>
      <c r="M124" s="165">
        <f ca="1">OFFSET('Trail-1'!$K$1,$O124-1,0)</f>
        <v>0</v>
      </c>
      <c r="N124" s="142">
        <f t="shared" ca="1" si="37"/>
        <v>0</v>
      </c>
      <c r="O124" s="76">
        <f>IF(L$7=0,1,MATCH($AW124,'Trail-1'!$CJ$1:$CJ$128,0))</f>
        <v>124</v>
      </c>
      <c r="P124" s="143" t="str">
        <f ca="1">IF(M124=0,"",OFFSET('Trail-1'!$B$1,$O124-1,0))</f>
        <v/>
      </c>
      <c r="Q124" s="140">
        <f ca="1">OFFSET('Trail-2'!$J$1,$T124-1,0)</f>
        <v>0</v>
      </c>
      <c r="R124" s="165">
        <f ca="1">OFFSET('Trail-2'!$K$1,$T124-1,0)</f>
        <v>0</v>
      </c>
      <c r="S124" s="142">
        <f t="shared" ca="1" si="38"/>
        <v>0</v>
      </c>
      <c r="T124" s="76">
        <f>IF(Q$7=0,1,MATCH($AW124,'Trail-2'!$CJ$1:$CJ$128,0))</f>
        <v>1</v>
      </c>
      <c r="U124" s="143" t="str">
        <f ca="1">IF(R124=0,"",OFFSET('Trail-2'!$B$1,$T124-1,0))</f>
        <v/>
      </c>
      <c r="V124" s="140">
        <f ca="1">OFFSET('Trail-3'!$J$1,$Y124-1,0)</f>
        <v>0</v>
      </c>
      <c r="W124" s="165">
        <f ca="1">OFFSET('Trail-3'!$K$1,$Y124-1,0)</f>
        <v>0</v>
      </c>
      <c r="X124" s="142">
        <f t="shared" ca="1" si="39"/>
        <v>0</v>
      </c>
      <c r="Y124" s="76">
        <f>IF(V$7=0,1,MATCH($AW124,'Trail-3'!$CJ$1:$CJ$128,0))</f>
        <v>1</v>
      </c>
      <c r="Z124" s="143" t="str">
        <f ca="1">IF(W124=0,"",OFFSET('Trail-3'!$B$1,$Y124-1,0))</f>
        <v/>
      </c>
      <c r="AA124" s="140">
        <f ca="1">OFFSET('Trail-4'!$J$1,$AD124-1,0)</f>
        <v>0</v>
      </c>
      <c r="AB124" s="165">
        <f ca="1">OFFSET('Trail-4'!$K$1,$AD124-1,0)</f>
        <v>0</v>
      </c>
      <c r="AC124" s="142">
        <f t="shared" ca="1" si="40"/>
        <v>0</v>
      </c>
      <c r="AD124" s="76">
        <f>IF(AA$7=0,1,MATCH($AW124,'Trail-4'!$CJ$1:$CJ$128,0))</f>
        <v>1</v>
      </c>
      <c r="AE124" s="143" t="str">
        <f ca="1">IF(AB124=0,"",OFFSET('Trail-4'!$B$1,$AD124-1,0))</f>
        <v/>
      </c>
      <c r="AF124" s="140">
        <f ca="1">OFFSET('Trail-5'!$J$1,$AI124-1,0)</f>
        <v>0</v>
      </c>
      <c r="AG124" s="165">
        <f ca="1">OFFSET('Trail-5'!$K$1,$AD124-1,0)</f>
        <v>0</v>
      </c>
      <c r="AH124" s="142">
        <f t="shared" ca="1" si="41"/>
        <v>0</v>
      </c>
      <c r="AI124" s="76">
        <f>IF(AF$7=0,1,MATCH($AW124,'Trail-5'!$CJ$1:$CJ$128,0))</f>
        <v>1</v>
      </c>
      <c r="AJ124" s="143" t="str">
        <f ca="1">IF(AG124=0,"",OFFSET('Trail-5'!$B$1,$AI124-1,0))</f>
        <v/>
      </c>
      <c r="AK124" s="166">
        <f ca="1">OFFSET('TempO-1'!$K$1,$AN124-1,0)</f>
        <v>0</v>
      </c>
      <c r="AL124" s="144"/>
      <c r="AM124" s="142">
        <f t="shared" ca="1" si="42"/>
        <v>0</v>
      </c>
      <c r="AN124" s="76">
        <f>IF(AK$7=0,1,MATCH($AW124,'TempO-1'!$CB$1:$CB$128,0))</f>
        <v>124</v>
      </c>
      <c r="AO124" s="143" t="str">
        <f ca="1">IF(AK124=0,"",OFFSET('TempO-1'!$B$1,$AN124-1,0))</f>
        <v/>
      </c>
      <c r="AP124" s="166">
        <f ca="1">OFFSET('TempO-2'!$K$1,$AS124-1,0)</f>
        <v>0</v>
      </c>
      <c r="AQ124" s="144"/>
      <c r="AR124" s="142">
        <f t="shared" ca="1" si="43"/>
        <v>0</v>
      </c>
      <c r="AS124" s="76">
        <f>IF(AP$7=0,1,MATCH($AW124,'TempO-2'!$CB$1:$CB$128,0))</f>
        <v>1</v>
      </c>
      <c r="AT124" s="143" t="str">
        <f ca="1">IF(AP124=0,"",OFFSET('TempO-2'!$B$1,$AS124-1,0))</f>
        <v/>
      </c>
      <c r="AU124" s="22"/>
      <c r="AW124" s="39">
        <v>116</v>
      </c>
      <c r="AX124" s="16"/>
      <c r="AY124" s="51">
        <f t="shared" ca="1" si="53"/>
        <v>0</v>
      </c>
      <c r="AZ124" s="51">
        <f t="shared" ca="1" si="53"/>
        <v>0</v>
      </c>
      <c r="BA124" s="51">
        <f t="shared" ca="1" si="53"/>
        <v>0</v>
      </c>
      <c r="BC124" s="1">
        <f t="shared" ca="1" si="46"/>
        <v>0</v>
      </c>
      <c r="BD124" s="1">
        <f t="shared" ca="1" si="47"/>
        <v>0</v>
      </c>
      <c r="BE124" s="1">
        <f t="shared" ca="1" si="48"/>
        <v>0</v>
      </c>
      <c r="BF124" s="1">
        <f t="shared" ca="1" si="49"/>
        <v>0</v>
      </c>
      <c r="BG124" s="1">
        <f t="shared" ca="1" si="50"/>
        <v>0</v>
      </c>
      <c r="BH124" s="1">
        <f t="shared" ca="1" si="51"/>
        <v>0</v>
      </c>
      <c r="BI124" s="1">
        <f t="shared" ca="1" si="52"/>
        <v>0</v>
      </c>
      <c r="BL124" s="97">
        <f t="shared" ca="1" si="54"/>
        <v>0</v>
      </c>
      <c r="BM124" s="97">
        <f t="shared" ca="1" si="54"/>
        <v>0</v>
      </c>
      <c r="BN124" s="97">
        <f t="shared" ca="1" si="54"/>
        <v>0</v>
      </c>
      <c r="BO124" s="97">
        <f t="shared" ca="1" si="54"/>
        <v>0</v>
      </c>
      <c r="BP124" s="97">
        <f t="shared" ca="1" si="54"/>
        <v>0</v>
      </c>
      <c r="BQ124" s="97">
        <f t="shared" ca="1" si="54"/>
        <v>0</v>
      </c>
      <c r="BR124" s="97">
        <f t="shared" ca="1" si="54"/>
        <v>0</v>
      </c>
    </row>
    <row r="125" spans="2:70" x14ac:dyDescent="0.2">
      <c r="B125" s="126">
        <f t="shared" ca="1" si="33"/>
        <v>1</v>
      </c>
      <c r="C125" s="126" t="str">
        <f t="shared" ca="1" si="34"/>
        <v/>
      </c>
      <c r="D125" s="126" t="str">
        <f t="shared" ca="1" si="35"/>
        <v/>
      </c>
      <c r="E125" s="126" t="str">
        <f t="shared" ca="1" si="36"/>
        <v/>
      </c>
      <c r="F125" s="127" t="str">
        <f ca="1">OFFSET(prihlasky!$H$1,AW125,0)</f>
        <v/>
      </c>
      <c r="G125" s="127" t="str">
        <f ca="1">IF(OFFSET(prihlasky!$B$1,AW125,0)="","",(OFFSET(prihlasky!$B$1,AW125,0)))</f>
        <v/>
      </c>
      <c r="H125" s="127">
        <f ca="1">OFFSET(prihlasky!$I$1,AW125,0)</f>
        <v>0</v>
      </c>
      <c r="I125" s="127">
        <f ca="1">OFFSET(prihlasky!$A$1,AW125,0)</f>
        <v>0</v>
      </c>
      <c r="J125" s="126">
        <f t="shared" ca="1" si="45"/>
        <v>0</v>
      </c>
      <c r="K125" s="14"/>
      <c r="L125" s="140">
        <f ca="1">OFFSET('Trail-1'!$J$1,$O125-1,0)</f>
        <v>0</v>
      </c>
      <c r="M125" s="165">
        <f ca="1">OFFSET('Trail-1'!$K$1,$O125-1,0)</f>
        <v>0</v>
      </c>
      <c r="N125" s="142">
        <f t="shared" ca="1" si="37"/>
        <v>0</v>
      </c>
      <c r="O125" s="76">
        <f>IF(L$7=0,1,MATCH($AW125,'Trail-1'!$CJ$1:$CJ$128,0))</f>
        <v>125</v>
      </c>
      <c r="P125" s="143" t="str">
        <f ca="1">IF(M125=0,"",OFFSET('Trail-1'!$B$1,$O125-1,0))</f>
        <v/>
      </c>
      <c r="Q125" s="140">
        <f ca="1">OFFSET('Trail-2'!$J$1,$T125-1,0)</f>
        <v>0</v>
      </c>
      <c r="R125" s="165">
        <f ca="1">OFFSET('Trail-2'!$K$1,$T125-1,0)</f>
        <v>0</v>
      </c>
      <c r="S125" s="142">
        <f t="shared" ca="1" si="38"/>
        <v>0</v>
      </c>
      <c r="T125" s="76">
        <f>IF(Q$7=0,1,MATCH($AW125,'Trail-2'!$CJ$1:$CJ$128,0))</f>
        <v>1</v>
      </c>
      <c r="U125" s="143" t="str">
        <f ca="1">IF(R125=0,"",OFFSET('Trail-2'!$B$1,$T125-1,0))</f>
        <v/>
      </c>
      <c r="V125" s="140">
        <f ca="1">OFFSET('Trail-3'!$J$1,$Y125-1,0)</f>
        <v>0</v>
      </c>
      <c r="W125" s="165">
        <f ca="1">OFFSET('Trail-3'!$K$1,$Y125-1,0)</f>
        <v>0</v>
      </c>
      <c r="X125" s="142">
        <f t="shared" ca="1" si="39"/>
        <v>0</v>
      </c>
      <c r="Y125" s="76">
        <f>IF(V$7=0,1,MATCH($AW125,'Trail-3'!$CJ$1:$CJ$128,0))</f>
        <v>1</v>
      </c>
      <c r="Z125" s="143" t="str">
        <f ca="1">IF(W125=0,"",OFFSET('Trail-3'!$B$1,$Y125-1,0))</f>
        <v/>
      </c>
      <c r="AA125" s="140">
        <f ca="1">OFFSET('Trail-4'!$J$1,$AD125-1,0)</f>
        <v>0</v>
      </c>
      <c r="AB125" s="165">
        <f ca="1">OFFSET('Trail-4'!$K$1,$AD125-1,0)</f>
        <v>0</v>
      </c>
      <c r="AC125" s="142">
        <f t="shared" ca="1" si="40"/>
        <v>0</v>
      </c>
      <c r="AD125" s="76">
        <f>IF(AA$7=0,1,MATCH($AW125,'Trail-4'!$CJ$1:$CJ$128,0))</f>
        <v>1</v>
      </c>
      <c r="AE125" s="143" t="str">
        <f ca="1">IF(AB125=0,"",OFFSET('Trail-4'!$B$1,$AD125-1,0))</f>
        <v/>
      </c>
      <c r="AF125" s="140">
        <f ca="1">OFFSET('Trail-5'!$J$1,$AI125-1,0)</f>
        <v>0</v>
      </c>
      <c r="AG125" s="165">
        <f ca="1">OFFSET('Trail-5'!$K$1,$AD125-1,0)</f>
        <v>0</v>
      </c>
      <c r="AH125" s="142">
        <f t="shared" ca="1" si="41"/>
        <v>0</v>
      </c>
      <c r="AI125" s="76">
        <f>IF(AF$7=0,1,MATCH($AW125,'Trail-5'!$CJ$1:$CJ$128,0))</f>
        <v>1</v>
      </c>
      <c r="AJ125" s="143" t="str">
        <f ca="1">IF(AG125=0,"",OFFSET('Trail-5'!$B$1,$AI125-1,0))</f>
        <v/>
      </c>
      <c r="AK125" s="166">
        <f ca="1">OFFSET('TempO-1'!$K$1,$AN125-1,0)</f>
        <v>0</v>
      </c>
      <c r="AL125" s="144"/>
      <c r="AM125" s="142">
        <f t="shared" ca="1" si="42"/>
        <v>0</v>
      </c>
      <c r="AN125" s="76">
        <f>IF(AK$7=0,1,MATCH($AW125,'TempO-1'!$CB$1:$CB$128,0))</f>
        <v>125</v>
      </c>
      <c r="AO125" s="143" t="str">
        <f ca="1">IF(AK125=0,"",OFFSET('TempO-1'!$B$1,$AN125-1,0))</f>
        <v/>
      </c>
      <c r="AP125" s="166">
        <f ca="1">OFFSET('TempO-2'!$K$1,$AS125-1,0)</f>
        <v>0</v>
      </c>
      <c r="AQ125" s="144"/>
      <c r="AR125" s="142">
        <f t="shared" ca="1" si="43"/>
        <v>0</v>
      </c>
      <c r="AS125" s="76">
        <f>IF(AP$7=0,1,MATCH($AW125,'TempO-2'!$CB$1:$CB$128,0))</f>
        <v>1</v>
      </c>
      <c r="AT125" s="143" t="str">
        <f ca="1">IF(AP125=0,"",OFFSET('TempO-2'!$B$1,$AS125-1,0))</f>
        <v/>
      </c>
      <c r="AU125" s="22"/>
      <c r="AW125" s="39">
        <v>117</v>
      </c>
      <c r="AX125" s="16"/>
      <c r="AY125" s="51">
        <f t="shared" ca="1" si="53"/>
        <v>0</v>
      </c>
      <c r="AZ125" s="51">
        <f t="shared" ca="1" si="53"/>
        <v>0</v>
      </c>
      <c r="BA125" s="51">
        <f t="shared" ca="1" si="53"/>
        <v>0</v>
      </c>
      <c r="BC125" s="1">
        <f t="shared" ca="1" si="46"/>
        <v>0</v>
      </c>
      <c r="BD125" s="1">
        <f t="shared" ca="1" si="47"/>
        <v>0</v>
      </c>
      <c r="BE125" s="1">
        <f t="shared" ca="1" si="48"/>
        <v>0</v>
      </c>
      <c r="BF125" s="1">
        <f t="shared" ca="1" si="49"/>
        <v>0</v>
      </c>
      <c r="BG125" s="1">
        <f t="shared" ca="1" si="50"/>
        <v>0</v>
      </c>
      <c r="BH125" s="1">
        <f t="shared" ca="1" si="51"/>
        <v>0</v>
      </c>
      <c r="BI125" s="1">
        <f t="shared" ca="1" si="52"/>
        <v>0</v>
      </c>
      <c r="BL125" s="97">
        <f t="shared" ca="1" si="54"/>
        <v>0</v>
      </c>
      <c r="BM125" s="97">
        <f t="shared" ca="1" si="54"/>
        <v>0</v>
      </c>
      <c r="BN125" s="97">
        <f t="shared" ca="1" si="54"/>
        <v>0</v>
      </c>
      <c r="BO125" s="97">
        <f t="shared" ca="1" si="54"/>
        <v>0</v>
      </c>
      <c r="BP125" s="97">
        <f t="shared" ca="1" si="54"/>
        <v>0</v>
      </c>
      <c r="BQ125" s="97">
        <f t="shared" ca="1" si="54"/>
        <v>0</v>
      </c>
      <c r="BR125" s="97">
        <f t="shared" ca="1" si="54"/>
        <v>0</v>
      </c>
    </row>
    <row r="126" spans="2:70" x14ac:dyDescent="0.2">
      <c r="B126" s="126">
        <f t="shared" ca="1" si="33"/>
        <v>1</v>
      </c>
      <c r="C126" s="126" t="str">
        <f t="shared" ca="1" si="34"/>
        <v/>
      </c>
      <c r="D126" s="126" t="str">
        <f t="shared" ca="1" si="35"/>
        <v/>
      </c>
      <c r="E126" s="126" t="str">
        <f t="shared" ca="1" si="36"/>
        <v/>
      </c>
      <c r="F126" s="127" t="str">
        <f ca="1">OFFSET(prihlasky!$H$1,AW126,0)</f>
        <v/>
      </c>
      <c r="G126" s="127" t="str">
        <f ca="1">IF(OFFSET(prihlasky!$B$1,AW126,0)="","",(OFFSET(prihlasky!$B$1,AW126,0)))</f>
        <v/>
      </c>
      <c r="H126" s="127">
        <f ca="1">OFFSET(prihlasky!$I$1,AW126,0)</f>
        <v>0</v>
      </c>
      <c r="I126" s="127">
        <f ca="1">OFFSET(prihlasky!$A$1,AW126,0)</f>
        <v>0</v>
      </c>
      <c r="J126" s="126">
        <f t="shared" ca="1" si="45"/>
        <v>0</v>
      </c>
      <c r="K126" s="14"/>
      <c r="L126" s="140">
        <f ca="1">OFFSET('Trail-1'!$J$1,$O126-1,0)</f>
        <v>0</v>
      </c>
      <c r="M126" s="165">
        <f ca="1">OFFSET('Trail-1'!$K$1,$O126-1,0)</f>
        <v>0</v>
      </c>
      <c r="N126" s="142">
        <f t="shared" ca="1" si="37"/>
        <v>0</v>
      </c>
      <c r="O126" s="76">
        <f>IF(L$7=0,1,MATCH($AW126,'Trail-1'!$CJ$1:$CJ$128,0))</f>
        <v>126</v>
      </c>
      <c r="P126" s="143" t="str">
        <f ca="1">IF(M126=0,"",OFFSET('Trail-1'!$B$1,$O126-1,0))</f>
        <v/>
      </c>
      <c r="Q126" s="140">
        <f ca="1">OFFSET('Trail-2'!$J$1,$T126-1,0)</f>
        <v>0</v>
      </c>
      <c r="R126" s="165">
        <f ca="1">OFFSET('Trail-2'!$K$1,$T126-1,0)</f>
        <v>0</v>
      </c>
      <c r="S126" s="142">
        <f t="shared" ca="1" si="38"/>
        <v>0</v>
      </c>
      <c r="T126" s="76">
        <f>IF(Q$7=0,1,MATCH($AW126,'Trail-2'!$CJ$1:$CJ$128,0))</f>
        <v>1</v>
      </c>
      <c r="U126" s="143" t="str">
        <f ca="1">IF(R126=0,"",OFFSET('Trail-2'!$B$1,$T126-1,0))</f>
        <v/>
      </c>
      <c r="V126" s="140">
        <f ca="1">OFFSET('Trail-3'!$J$1,$Y126-1,0)</f>
        <v>0</v>
      </c>
      <c r="W126" s="165">
        <f ca="1">OFFSET('Trail-3'!$K$1,$Y126-1,0)</f>
        <v>0</v>
      </c>
      <c r="X126" s="142">
        <f t="shared" ca="1" si="39"/>
        <v>0</v>
      </c>
      <c r="Y126" s="76">
        <f>IF(V$7=0,1,MATCH($AW126,'Trail-3'!$CJ$1:$CJ$128,0))</f>
        <v>1</v>
      </c>
      <c r="Z126" s="143" t="str">
        <f ca="1">IF(W126=0,"",OFFSET('Trail-3'!$B$1,$Y126-1,0))</f>
        <v/>
      </c>
      <c r="AA126" s="140">
        <f ca="1">OFFSET('Trail-4'!$J$1,$AD126-1,0)</f>
        <v>0</v>
      </c>
      <c r="AB126" s="165">
        <f ca="1">OFFSET('Trail-4'!$K$1,$AD126-1,0)</f>
        <v>0</v>
      </c>
      <c r="AC126" s="142">
        <f t="shared" ca="1" si="40"/>
        <v>0</v>
      </c>
      <c r="AD126" s="76">
        <f>IF(AA$7=0,1,MATCH($AW126,'Trail-4'!$CJ$1:$CJ$128,0))</f>
        <v>1</v>
      </c>
      <c r="AE126" s="143" t="str">
        <f ca="1">IF(AB126=0,"",OFFSET('Trail-4'!$B$1,$AD126-1,0))</f>
        <v/>
      </c>
      <c r="AF126" s="140">
        <f ca="1">OFFSET('Trail-5'!$J$1,$AI126-1,0)</f>
        <v>0</v>
      </c>
      <c r="AG126" s="165">
        <f ca="1">OFFSET('Trail-5'!$K$1,$AD126-1,0)</f>
        <v>0</v>
      </c>
      <c r="AH126" s="142">
        <f t="shared" ca="1" si="41"/>
        <v>0</v>
      </c>
      <c r="AI126" s="76">
        <f>IF(AF$7=0,1,MATCH($AW126,'Trail-5'!$CJ$1:$CJ$128,0))</f>
        <v>1</v>
      </c>
      <c r="AJ126" s="143" t="str">
        <f ca="1">IF(AG126=0,"",OFFSET('Trail-5'!$B$1,$AI126-1,0))</f>
        <v/>
      </c>
      <c r="AK126" s="166">
        <f ca="1">OFFSET('TempO-1'!$K$1,$AN126-1,0)</f>
        <v>0</v>
      </c>
      <c r="AL126" s="144"/>
      <c r="AM126" s="142">
        <f t="shared" ca="1" si="42"/>
        <v>0</v>
      </c>
      <c r="AN126" s="76">
        <f>IF(AK$7=0,1,MATCH($AW126,'TempO-1'!$CB$1:$CB$128,0))</f>
        <v>126</v>
      </c>
      <c r="AO126" s="143" t="str">
        <f ca="1">IF(AK126=0,"",OFFSET('TempO-1'!$B$1,$AN126-1,0))</f>
        <v/>
      </c>
      <c r="AP126" s="166">
        <f ca="1">OFFSET('TempO-2'!$K$1,$AS126-1,0)</f>
        <v>0</v>
      </c>
      <c r="AQ126" s="144"/>
      <c r="AR126" s="142">
        <f t="shared" ca="1" si="43"/>
        <v>0</v>
      </c>
      <c r="AS126" s="76">
        <f>IF(AP$7=0,1,MATCH($AW126,'TempO-2'!$CB$1:$CB$128,0))</f>
        <v>1</v>
      </c>
      <c r="AT126" s="143" t="str">
        <f ca="1">IF(AP126=0,"",OFFSET('TempO-2'!$B$1,$AS126-1,0))</f>
        <v/>
      </c>
      <c r="AU126" s="22"/>
      <c r="AW126" s="39">
        <v>118</v>
      </c>
      <c r="AX126" s="16"/>
      <c r="AY126" s="51">
        <f t="shared" ca="1" si="53"/>
        <v>0</v>
      </c>
      <c r="AZ126" s="51">
        <f t="shared" ca="1" si="53"/>
        <v>0</v>
      </c>
      <c r="BA126" s="51">
        <f t="shared" ca="1" si="53"/>
        <v>0</v>
      </c>
      <c r="BC126" s="1">
        <f t="shared" ca="1" si="46"/>
        <v>0</v>
      </c>
      <c r="BD126" s="1">
        <f t="shared" ca="1" si="47"/>
        <v>0</v>
      </c>
      <c r="BE126" s="1">
        <f t="shared" ca="1" si="48"/>
        <v>0</v>
      </c>
      <c r="BF126" s="1">
        <f t="shared" ca="1" si="49"/>
        <v>0</v>
      </c>
      <c r="BG126" s="1">
        <f t="shared" ca="1" si="50"/>
        <v>0</v>
      </c>
      <c r="BH126" s="1">
        <f t="shared" ca="1" si="51"/>
        <v>0</v>
      </c>
      <c r="BI126" s="1">
        <f t="shared" ca="1" si="52"/>
        <v>0</v>
      </c>
      <c r="BL126" s="97">
        <f t="shared" ca="1" si="54"/>
        <v>0</v>
      </c>
      <c r="BM126" s="97">
        <f t="shared" ca="1" si="54"/>
        <v>0</v>
      </c>
      <c r="BN126" s="97">
        <f t="shared" ca="1" si="54"/>
        <v>0</v>
      </c>
      <c r="BO126" s="97">
        <f t="shared" ca="1" si="54"/>
        <v>0</v>
      </c>
      <c r="BP126" s="97">
        <f t="shared" ca="1" si="54"/>
        <v>0</v>
      </c>
      <c r="BQ126" s="97">
        <f t="shared" ca="1" si="54"/>
        <v>0</v>
      </c>
      <c r="BR126" s="97">
        <f t="shared" ca="1" si="54"/>
        <v>0</v>
      </c>
    </row>
    <row r="127" spans="2:70" x14ac:dyDescent="0.2">
      <c r="B127" s="126">
        <f t="shared" ca="1" si="33"/>
        <v>1</v>
      </c>
      <c r="C127" s="126" t="str">
        <f t="shared" ca="1" si="34"/>
        <v/>
      </c>
      <c r="D127" s="126" t="str">
        <f t="shared" ca="1" si="35"/>
        <v/>
      </c>
      <c r="E127" s="126" t="str">
        <f t="shared" ca="1" si="36"/>
        <v/>
      </c>
      <c r="F127" s="127" t="str">
        <f ca="1">OFFSET(prihlasky!$H$1,AW127,0)</f>
        <v/>
      </c>
      <c r="G127" s="127" t="str">
        <f ca="1">IF(OFFSET(prihlasky!$B$1,AW127,0)="","",(OFFSET(prihlasky!$B$1,AW127,0)))</f>
        <v/>
      </c>
      <c r="H127" s="127">
        <f ca="1">OFFSET(prihlasky!$I$1,AW127,0)</f>
        <v>0</v>
      </c>
      <c r="I127" s="127">
        <f ca="1">OFFSET(prihlasky!$A$1,AW127,0)</f>
        <v>0</v>
      </c>
      <c r="J127" s="126">
        <f t="shared" ca="1" si="45"/>
        <v>0</v>
      </c>
      <c r="K127" s="14"/>
      <c r="L127" s="140">
        <f ca="1">OFFSET('Trail-1'!$J$1,$O127-1,0)</f>
        <v>0</v>
      </c>
      <c r="M127" s="165">
        <f ca="1">OFFSET('Trail-1'!$K$1,$O127-1,0)</f>
        <v>0</v>
      </c>
      <c r="N127" s="142">
        <f t="shared" ca="1" si="37"/>
        <v>0</v>
      </c>
      <c r="O127" s="76">
        <f>IF(L$7=0,1,MATCH($AW127,'Trail-1'!$CJ$1:$CJ$128,0))</f>
        <v>127</v>
      </c>
      <c r="P127" s="143" t="str">
        <f ca="1">IF(M127=0,"",OFFSET('Trail-1'!$B$1,$O127-1,0))</f>
        <v/>
      </c>
      <c r="Q127" s="140">
        <f ca="1">OFFSET('Trail-2'!$J$1,$T127-1,0)</f>
        <v>0</v>
      </c>
      <c r="R127" s="165">
        <f ca="1">OFFSET('Trail-2'!$K$1,$T127-1,0)</f>
        <v>0</v>
      </c>
      <c r="S127" s="142">
        <f t="shared" ca="1" si="38"/>
        <v>0</v>
      </c>
      <c r="T127" s="76">
        <f>IF(Q$7=0,1,MATCH($AW127,'Trail-2'!$CJ$1:$CJ$128,0))</f>
        <v>1</v>
      </c>
      <c r="U127" s="143" t="str">
        <f ca="1">IF(R127=0,"",OFFSET('Trail-2'!$B$1,$T127-1,0))</f>
        <v/>
      </c>
      <c r="V127" s="140">
        <f ca="1">OFFSET('Trail-3'!$J$1,$Y127-1,0)</f>
        <v>0</v>
      </c>
      <c r="W127" s="165">
        <f ca="1">OFFSET('Trail-3'!$K$1,$Y127-1,0)</f>
        <v>0</v>
      </c>
      <c r="X127" s="142">
        <f t="shared" ca="1" si="39"/>
        <v>0</v>
      </c>
      <c r="Y127" s="76">
        <f>IF(V$7=0,1,MATCH($AW127,'Trail-3'!$CJ$1:$CJ$128,0))</f>
        <v>1</v>
      </c>
      <c r="Z127" s="143" t="str">
        <f ca="1">IF(W127=0,"",OFFSET('Trail-3'!$B$1,$Y127-1,0))</f>
        <v/>
      </c>
      <c r="AA127" s="140">
        <f ca="1">OFFSET('Trail-4'!$J$1,$AD127-1,0)</f>
        <v>0</v>
      </c>
      <c r="AB127" s="165">
        <f ca="1">OFFSET('Trail-4'!$K$1,$AD127-1,0)</f>
        <v>0</v>
      </c>
      <c r="AC127" s="142">
        <f t="shared" ca="1" si="40"/>
        <v>0</v>
      </c>
      <c r="AD127" s="76">
        <f>IF(AA$7=0,1,MATCH($AW127,'Trail-4'!$CJ$1:$CJ$128,0))</f>
        <v>1</v>
      </c>
      <c r="AE127" s="143" t="str">
        <f ca="1">IF(AB127=0,"",OFFSET('Trail-4'!$B$1,$AD127-1,0))</f>
        <v/>
      </c>
      <c r="AF127" s="140">
        <f ca="1">OFFSET('Trail-5'!$J$1,$AI127-1,0)</f>
        <v>0</v>
      </c>
      <c r="AG127" s="165">
        <f ca="1">OFFSET('Trail-5'!$K$1,$AD127-1,0)</f>
        <v>0</v>
      </c>
      <c r="AH127" s="142">
        <f t="shared" ca="1" si="41"/>
        <v>0</v>
      </c>
      <c r="AI127" s="76">
        <f>IF(AF$7=0,1,MATCH($AW127,'Trail-5'!$CJ$1:$CJ$128,0))</f>
        <v>1</v>
      </c>
      <c r="AJ127" s="143" t="str">
        <f ca="1">IF(AG127=0,"",OFFSET('Trail-5'!$B$1,$AI127-1,0))</f>
        <v/>
      </c>
      <c r="AK127" s="166">
        <f ca="1">OFFSET('TempO-1'!$K$1,$AN127-1,0)</f>
        <v>0</v>
      </c>
      <c r="AL127" s="144"/>
      <c r="AM127" s="142">
        <f t="shared" ca="1" si="42"/>
        <v>0</v>
      </c>
      <c r="AN127" s="76">
        <f>IF(AK$7=0,1,MATCH($AW127,'TempO-1'!$CB$1:$CB$128,0))</f>
        <v>127</v>
      </c>
      <c r="AO127" s="143" t="str">
        <f ca="1">IF(AK127=0,"",OFFSET('TempO-1'!$B$1,$AN127-1,0))</f>
        <v/>
      </c>
      <c r="AP127" s="166">
        <f ca="1">OFFSET('TempO-2'!$K$1,$AS127-1,0)</f>
        <v>0</v>
      </c>
      <c r="AQ127" s="144"/>
      <c r="AR127" s="142">
        <f t="shared" ca="1" si="43"/>
        <v>0</v>
      </c>
      <c r="AS127" s="76">
        <f>IF(AP$7=0,1,MATCH($AW127,'TempO-2'!$CB$1:$CB$128,0))</f>
        <v>1</v>
      </c>
      <c r="AT127" s="143" t="str">
        <f ca="1">IF(AP127=0,"",OFFSET('TempO-2'!$B$1,$AS127-1,0))</f>
        <v/>
      </c>
      <c r="AU127" s="22"/>
      <c r="AW127" s="39">
        <v>119</v>
      </c>
      <c r="AX127" s="16"/>
      <c r="AY127" s="51">
        <f t="shared" ca="1" si="53"/>
        <v>0</v>
      </c>
      <c r="AZ127" s="51">
        <f t="shared" ca="1" si="53"/>
        <v>0</v>
      </c>
      <c r="BA127" s="51">
        <f t="shared" ca="1" si="53"/>
        <v>0</v>
      </c>
      <c r="BC127" s="1">
        <f t="shared" ca="1" si="46"/>
        <v>0</v>
      </c>
      <c r="BD127" s="1">
        <f t="shared" ca="1" si="47"/>
        <v>0</v>
      </c>
      <c r="BE127" s="1">
        <f t="shared" ca="1" si="48"/>
        <v>0</v>
      </c>
      <c r="BF127" s="1">
        <f t="shared" ca="1" si="49"/>
        <v>0</v>
      </c>
      <c r="BG127" s="1">
        <f t="shared" ca="1" si="50"/>
        <v>0</v>
      </c>
      <c r="BH127" s="1">
        <f t="shared" ca="1" si="51"/>
        <v>0</v>
      </c>
      <c r="BI127" s="1">
        <f t="shared" ca="1" si="52"/>
        <v>0</v>
      </c>
      <c r="BL127" s="97">
        <f t="shared" ca="1" si="54"/>
        <v>0</v>
      </c>
      <c r="BM127" s="97">
        <f t="shared" ca="1" si="54"/>
        <v>0</v>
      </c>
      <c r="BN127" s="97">
        <f t="shared" ca="1" si="54"/>
        <v>0</v>
      </c>
      <c r="BO127" s="97">
        <f t="shared" ca="1" si="54"/>
        <v>0</v>
      </c>
      <c r="BP127" s="97">
        <f t="shared" ca="1" si="54"/>
        <v>0</v>
      </c>
      <c r="BQ127" s="97">
        <f t="shared" ca="1" si="54"/>
        <v>0</v>
      </c>
      <c r="BR127" s="97">
        <f t="shared" ca="1" si="54"/>
        <v>0</v>
      </c>
    </row>
    <row r="128" spans="2:70" x14ac:dyDescent="0.2">
      <c r="B128" s="126">
        <f t="shared" ca="1" si="33"/>
        <v>1</v>
      </c>
      <c r="C128" s="126" t="str">
        <f t="shared" ca="1" si="34"/>
        <v/>
      </c>
      <c r="D128" s="126" t="str">
        <f t="shared" ca="1" si="35"/>
        <v/>
      </c>
      <c r="E128" s="126" t="str">
        <f t="shared" ca="1" si="36"/>
        <v/>
      </c>
      <c r="F128" s="127" t="str">
        <f ca="1">OFFSET(prihlasky!$H$1,AW128,0)</f>
        <v/>
      </c>
      <c r="G128" s="127" t="str">
        <f ca="1">IF(OFFSET(prihlasky!$B$1,AW128,0)="","",(OFFSET(prihlasky!$B$1,AW128,0)))</f>
        <v/>
      </c>
      <c r="H128" s="127">
        <f ca="1">OFFSET(prihlasky!$I$1,AW128,0)</f>
        <v>0</v>
      </c>
      <c r="I128" s="127">
        <f ca="1">OFFSET(prihlasky!$A$1,AW128,0)</f>
        <v>0</v>
      </c>
      <c r="J128" s="126">
        <f t="shared" ca="1" si="45"/>
        <v>0</v>
      </c>
      <c r="K128" s="14"/>
      <c r="L128" s="140">
        <f ca="1">OFFSET('Trail-1'!$J$1,$O128-1,0)</f>
        <v>0</v>
      </c>
      <c r="M128" s="165">
        <f ca="1">OFFSET('Trail-1'!$K$1,$O128-1,0)</f>
        <v>0</v>
      </c>
      <c r="N128" s="142">
        <f t="shared" ca="1" si="37"/>
        <v>0</v>
      </c>
      <c r="O128" s="76">
        <f>IF(L$7=0,1,MATCH($AW128,'Trail-1'!$CJ$1:$CJ$128,0))</f>
        <v>128</v>
      </c>
      <c r="P128" s="143" t="str">
        <f ca="1">IF(M128=0,"",OFFSET('Trail-1'!$B$1,$O128-1,0))</f>
        <v/>
      </c>
      <c r="Q128" s="140">
        <f ca="1">OFFSET('Trail-2'!$J$1,$T128-1,0)</f>
        <v>0</v>
      </c>
      <c r="R128" s="165">
        <f ca="1">OFFSET('Trail-2'!$K$1,$T128-1,0)</f>
        <v>0</v>
      </c>
      <c r="S128" s="142">
        <f t="shared" ca="1" si="38"/>
        <v>0</v>
      </c>
      <c r="T128" s="76">
        <f>IF(Q$7=0,1,MATCH($AW128,'Trail-2'!$CJ$1:$CJ$128,0))</f>
        <v>1</v>
      </c>
      <c r="U128" s="143" t="str">
        <f ca="1">IF(R128=0,"",OFFSET('Trail-2'!$B$1,$T128-1,0))</f>
        <v/>
      </c>
      <c r="V128" s="140">
        <f ca="1">OFFSET('Trail-3'!$J$1,$Y128-1,0)</f>
        <v>0</v>
      </c>
      <c r="W128" s="165">
        <f ca="1">OFFSET('Trail-3'!$K$1,$Y128-1,0)</f>
        <v>0</v>
      </c>
      <c r="X128" s="142">
        <f t="shared" ca="1" si="39"/>
        <v>0</v>
      </c>
      <c r="Y128" s="76">
        <f>IF(V$7=0,1,MATCH($AW128,'Trail-3'!$CJ$1:$CJ$128,0))</f>
        <v>1</v>
      </c>
      <c r="Z128" s="143" t="str">
        <f ca="1">IF(W128=0,"",OFFSET('Trail-3'!$B$1,$Y128-1,0))</f>
        <v/>
      </c>
      <c r="AA128" s="140">
        <f ca="1">OFFSET('Trail-4'!$J$1,$AD128-1,0)</f>
        <v>0</v>
      </c>
      <c r="AB128" s="165">
        <f ca="1">OFFSET('Trail-4'!$K$1,$AD128-1,0)</f>
        <v>0</v>
      </c>
      <c r="AC128" s="142">
        <f t="shared" ca="1" si="40"/>
        <v>0</v>
      </c>
      <c r="AD128" s="76">
        <f>IF(AA$7=0,1,MATCH($AW128,'Trail-4'!$CJ$1:$CJ$128,0))</f>
        <v>1</v>
      </c>
      <c r="AE128" s="143" t="str">
        <f ca="1">IF(AB128=0,"",OFFSET('Trail-4'!$B$1,$AD128-1,0))</f>
        <v/>
      </c>
      <c r="AF128" s="140">
        <f ca="1">OFFSET('Trail-5'!$J$1,$AI128-1,0)</f>
        <v>0</v>
      </c>
      <c r="AG128" s="165">
        <f ca="1">OFFSET('Trail-5'!$K$1,$AD128-1,0)</f>
        <v>0</v>
      </c>
      <c r="AH128" s="142">
        <f t="shared" ca="1" si="41"/>
        <v>0</v>
      </c>
      <c r="AI128" s="76">
        <f>IF(AF$7=0,1,MATCH($AW128,'Trail-5'!$CJ$1:$CJ$128,0))</f>
        <v>1</v>
      </c>
      <c r="AJ128" s="143" t="str">
        <f ca="1">IF(AG128=0,"",OFFSET('Trail-5'!$B$1,$AI128-1,0))</f>
        <v/>
      </c>
      <c r="AK128" s="166">
        <f ca="1">OFFSET('TempO-1'!$K$1,$AN128-1,0)</f>
        <v>0</v>
      </c>
      <c r="AL128" s="144"/>
      <c r="AM128" s="142">
        <f t="shared" ca="1" si="42"/>
        <v>0</v>
      </c>
      <c r="AN128" s="76">
        <f>IF(AK$7=0,1,MATCH($AW128,'TempO-1'!$CB$1:$CB$128,0))</f>
        <v>128</v>
      </c>
      <c r="AO128" s="143" t="str">
        <f ca="1">IF(AK128=0,"",OFFSET('TempO-1'!$B$1,$AN128-1,0))</f>
        <v/>
      </c>
      <c r="AP128" s="166">
        <f ca="1">OFFSET('TempO-2'!$K$1,$AS128-1,0)</f>
        <v>0</v>
      </c>
      <c r="AQ128" s="144"/>
      <c r="AR128" s="142">
        <f t="shared" ca="1" si="43"/>
        <v>0</v>
      </c>
      <c r="AS128" s="76">
        <f>IF(AP$7=0,1,MATCH($AW128,'TempO-2'!$CB$1:$CB$128,0))</f>
        <v>1</v>
      </c>
      <c r="AT128" s="143" t="str">
        <f ca="1">IF(AP128=0,"",OFFSET('TempO-2'!$B$1,$AS128-1,0))</f>
        <v/>
      </c>
      <c r="AU128" s="22"/>
      <c r="AW128" s="39">
        <v>120</v>
      </c>
      <c r="AX128" s="16"/>
      <c r="AY128" s="51">
        <f t="shared" ca="1" si="53"/>
        <v>0</v>
      </c>
      <c r="AZ128" s="51">
        <f t="shared" ca="1" si="53"/>
        <v>0</v>
      </c>
      <c r="BA128" s="51">
        <f t="shared" ca="1" si="53"/>
        <v>0</v>
      </c>
      <c r="BC128" s="1">
        <f t="shared" ca="1" si="46"/>
        <v>0</v>
      </c>
      <c r="BD128" s="1">
        <f t="shared" ca="1" si="47"/>
        <v>0</v>
      </c>
      <c r="BE128" s="1">
        <f t="shared" ca="1" si="48"/>
        <v>0</v>
      </c>
      <c r="BF128" s="1">
        <f t="shared" ca="1" si="49"/>
        <v>0</v>
      </c>
      <c r="BG128" s="1">
        <f t="shared" ca="1" si="50"/>
        <v>0</v>
      </c>
      <c r="BH128" s="1">
        <f t="shared" ca="1" si="51"/>
        <v>0</v>
      </c>
      <c r="BI128" s="1">
        <f t="shared" ca="1" si="52"/>
        <v>0</v>
      </c>
      <c r="BL128" s="97">
        <f t="shared" ca="1" si="54"/>
        <v>0</v>
      </c>
      <c r="BM128" s="97">
        <f t="shared" ca="1" si="54"/>
        <v>0</v>
      </c>
      <c r="BN128" s="97">
        <f t="shared" ca="1" si="54"/>
        <v>0</v>
      </c>
      <c r="BO128" s="97">
        <f t="shared" ca="1" si="54"/>
        <v>0</v>
      </c>
      <c r="BP128" s="97">
        <f t="shared" ca="1" si="54"/>
        <v>0</v>
      </c>
      <c r="BQ128" s="97">
        <f t="shared" ca="1" si="54"/>
        <v>0</v>
      </c>
      <c r="BR128" s="97">
        <f t="shared" ca="1" si="54"/>
        <v>0</v>
      </c>
    </row>
    <row r="129" spans="2:95" x14ac:dyDescent="0.2">
      <c r="H129" s="47"/>
      <c r="I129" s="14"/>
      <c r="AU129" s="23"/>
      <c r="AX129" s="17"/>
    </row>
    <row r="130" spans="2:95" ht="18" x14ac:dyDescent="0.25">
      <c r="B130" s="112" t="str">
        <f>copyleft</f>
        <v>(C) 2009-2019 YQware www.yq.cz</v>
      </c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99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</row>
    <row r="131" spans="2:95" x14ac:dyDescent="0.2">
      <c r="F131" s="8"/>
      <c r="G131" s="8"/>
      <c r="H131" s="47"/>
      <c r="I131" s="14"/>
      <c r="K131" s="8"/>
      <c r="L131" s="89"/>
      <c r="M131" s="90"/>
      <c r="N131" s="81"/>
      <c r="O131" s="8"/>
      <c r="P131" s="44"/>
      <c r="Q131" s="89"/>
      <c r="R131" s="90"/>
      <c r="S131" s="81"/>
      <c r="T131" s="8"/>
      <c r="U131" s="44"/>
      <c r="V131" s="89"/>
      <c r="W131" s="89"/>
      <c r="X131" s="86"/>
      <c r="Y131" s="44"/>
      <c r="Z131" s="8"/>
      <c r="AA131" s="89"/>
      <c r="AB131" s="89"/>
      <c r="AC131" s="86"/>
      <c r="AD131" s="44"/>
      <c r="AE131" s="8"/>
      <c r="AF131" s="44"/>
      <c r="AG131" s="44"/>
      <c r="AH131" s="44"/>
      <c r="AI131" s="44"/>
      <c r="AJ131" s="8"/>
      <c r="AK131" s="89"/>
      <c r="AL131" s="44"/>
      <c r="AM131" s="86"/>
      <c r="AN131" s="44"/>
      <c r="AO131" s="8"/>
      <c r="AP131" s="89"/>
      <c r="AQ131" s="44"/>
      <c r="AR131" s="86"/>
      <c r="AS131" s="44"/>
      <c r="AT131" s="8"/>
      <c r="AU131" s="10"/>
      <c r="AW131" s="40"/>
    </row>
    <row r="132" spans="2:95" x14ac:dyDescent="0.2">
      <c r="F132" s="5"/>
      <c r="G132" s="5"/>
      <c r="H132" s="6"/>
      <c r="I132" s="5"/>
      <c r="K132" s="5"/>
      <c r="L132" s="91"/>
      <c r="M132" s="92"/>
      <c r="N132" s="82"/>
      <c r="O132" s="5"/>
      <c r="P132" s="45"/>
      <c r="Q132" s="91"/>
      <c r="R132" s="92"/>
      <c r="S132" s="82"/>
      <c r="T132" s="5"/>
      <c r="U132" s="45"/>
      <c r="V132" s="91"/>
      <c r="W132" s="91"/>
      <c r="X132" s="87"/>
      <c r="Y132" s="45"/>
      <c r="Z132" s="5"/>
      <c r="AA132" s="91"/>
      <c r="AB132" s="91"/>
      <c r="AC132" s="87"/>
      <c r="AD132" s="45"/>
      <c r="AE132" s="5"/>
      <c r="AF132" s="45"/>
      <c r="AG132" s="45"/>
      <c r="AH132" s="45"/>
      <c r="AI132" s="45"/>
      <c r="AJ132" s="5"/>
      <c r="AK132" s="91"/>
      <c r="AL132" s="45"/>
      <c r="AM132" s="87"/>
      <c r="AN132" s="45"/>
      <c r="AO132" s="5"/>
      <c r="AP132" s="91"/>
      <c r="AQ132" s="45"/>
      <c r="AR132" s="87"/>
      <c r="AS132" s="45"/>
      <c r="AT132" s="5"/>
      <c r="AU132" s="12"/>
      <c r="AW132" s="41"/>
    </row>
    <row r="133" spans="2:95" x14ac:dyDescent="0.2">
      <c r="F133" s="5"/>
      <c r="G133" s="5"/>
      <c r="I133" s="5"/>
      <c r="K133" s="5"/>
      <c r="L133" s="91"/>
      <c r="M133" s="92"/>
      <c r="N133" s="82"/>
      <c r="O133" s="5"/>
      <c r="P133" s="45"/>
      <c r="Q133" s="91"/>
      <c r="R133" s="92"/>
      <c r="S133" s="82"/>
      <c r="T133" s="5"/>
      <c r="U133" s="45"/>
      <c r="V133" s="91"/>
      <c r="W133" s="91"/>
      <c r="X133" s="87"/>
      <c r="Y133" s="45"/>
      <c r="Z133" s="5"/>
      <c r="AA133" s="91"/>
      <c r="AB133" s="91"/>
      <c r="AC133" s="87"/>
      <c r="AD133" s="45"/>
      <c r="AE133" s="5"/>
      <c r="AF133" s="45"/>
      <c r="AG133" s="45"/>
      <c r="AH133" s="45"/>
      <c r="AI133" s="45"/>
      <c r="AJ133" s="5"/>
      <c r="AK133" s="91"/>
      <c r="AL133" s="45"/>
      <c r="AM133" s="87"/>
      <c r="AN133" s="45"/>
      <c r="AO133" s="5"/>
      <c r="AP133" s="91"/>
      <c r="AQ133" s="45"/>
      <c r="AR133" s="87"/>
      <c r="AS133" s="45"/>
      <c r="AT133" s="5"/>
      <c r="AU133" s="12"/>
      <c r="AW133" s="41"/>
    </row>
    <row r="134" spans="2:95" x14ac:dyDescent="0.2">
      <c r="I134" s="35"/>
      <c r="K134" s="35"/>
    </row>
    <row r="135" spans="2:95" x14ac:dyDescent="0.2">
      <c r="I135" s="35"/>
      <c r="K135" s="35"/>
    </row>
    <row r="136" spans="2:95" x14ac:dyDescent="0.2">
      <c r="I136" s="35"/>
      <c r="K136" s="35"/>
    </row>
    <row r="137" spans="2:95" x14ac:dyDescent="0.2">
      <c r="I137" s="35"/>
      <c r="K137" s="35"/>
    </row>
    <row r="138" spans="2:95" x14ac:dyDescent="0.2">
      <c r="I138" s="35"/>
      <c r="K138" s="35"/>
    </row>
    <row r="139" spans="2:95" x14ac:dyDescent="0.2">
      <c r="I139" s="35"/>
      <c r="K139" s="35"/>
    </row>
  </sheetData>
  <sheetProtection sheet="1" objects="1" scenarios="1" formatCells="0" formatColumns="0" formatRows="0" sort="0" autoFilter="0" pivotTables="0"/>
  <mergeCells count="2">
    <mergeCell ref="AW2:AW7"/>
    <mergeCell ref="AV7:AV8"/>
  </mergeCells>
  <phoneticPr fontId="2" type="noConversion"/>
  <conditionalFormatting sqref="AO9:AR128 Z9:AC128 U9:X128 P9:S128 L9:N128 AE9:AH128 AT9:AT128 AJ9:AM128 C9:J128">
    <cfRule type="expression" dxfId="15" priority="3" stopIfTrue="1">
      <formula>MOD(ROW(C9)-ROW(C$7),5) = 1</formula>
    </cfRule>
    <cfRule type="expression" dxfId="14" priority="4" stopIfTrue="1">
      <formula>MOD(ROW(C9)-ROW(C$7),5) = 2</formula>
    </cfRule>
  </conditionalFormatting>
  <conditionalFormatting sqref="B9:B128">
    <cfRule type="expression" dxfId="13" priority="1" stopIfTrue="1">
      <formula>MOD(ROW(B9)-ROW(B$7),5) = 1</formula>
    </cfRule>
    <cfRule type="expression" dxfId="12" priority="2" stopIfTrue="1">
      <formula>MOD(ROW(B9)-ROW(B$7),5) = 2</formula>
    </cfRule>
  </conditionalFormatting>
  <printOptions horizontalCentered="1"/>
  <pageMargins left="0" right="0" top="0" bottom="0" header="0" footer="0"/>
  <pageSetup paperSize="9" scale="64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E106"/>
  <sheetViews>
    <sheetView showGridLines="0" workbookViewId="0">
      <selection activeCell="D6" sqref="D6"/>
    </sheetView>
  </sheetViews>
  <sheetFormatPr defaultRowHeight="12.75" x14ac:dyDescent="0.2"/>
  <cols>
    <col min="1" max="1" width="4" style="19" customWidth="1"/>
    <col min="2" max="2" width="6.85546875" customWidth="1"/>
    <col min="3" max="3" width="10.140625" bestFit="1" customWidth="1"/>
    <col min="4" max="4" width="49.42578125" bestFit="1" customWidth="1"/>
  </cols>
  <sheetData>
    <row r="1" spans="2:4" x14ac:dyDescent="0.2">
      <c r="D1" t="s">
        <v>459</v>
      </c>
    </row>
    <row r="3" spans="2:4" x14ac:dyDescent="0.2">
      <c r="B3" s="32" t="s">
        <v>540</v>
      </c>
      <c r="C3" s="31">
        <v>43792</v>
      </c>
    </row>
    <row r="4" spans="2:4" x14ac:dyDescent="0.2">
      <c r="B4" s="32"/>
      <c r="C4" s="31"/>
      <c r="D4" t="s">
        <v>541</v>
      </c>
    </row>
    <row r="5" spans="2:4" x14ac:dyDescent="0.2">
      <c r="B5" s="32"/>
      <c r="C5" s="31"/>
      <c r="D5" t="s">
        <v>542</v>
      </c>
    </row>
    <row r="6" spans="2:4" x14ac:dyDescent="0.2">
      <c r="B6" s="32"/>
      <c r="C6" s="31"/>
    </row>
    <row r="7" spans="2:4" x14ac:dyDescent="0.2">
      <c r="B7" s="32" t="s">
        <v>527</v>
      </c>
      <c r="C7" s="31">
        <v>43767</v>
      </c>
    </row>
    <row r="8" spans="2:4" x14ac:dyDescent="0.2">
      <c r="B8" s="32"/>
      <c r="C8" s="31"/>
      <c r="D8" t="s">
        <v>528</v>
      </c>
    </row>
    <row r="9" spans="2:4" x14ac:dyDescent="0.2">
      <c r="B9" s="32"/>
      <c r="C9" s="31"/>
    </row>
    <row r="10" spans="2:4" x14ac:dyDescent="0.2">
      <c r="B10" s="32" t="s">
        <v>517</v>
      </c>
      <c r="C10" s="31">
        <v>43756</v>
      </c>
    </row>
    <row r="11" spans="2:4" x14ac:dyDescent="0.2">
      <c r="B11" s="32"/>
      <c r="C11" s="31"/>
      <c r="D11" t="s">
        <v>518</v>
      </c>
    </row>
    <row r="12" spans="2:4" x14ac:dyDescent="0.2">
      <c r="B12" s="32"/>
      <c r="C12" s="31"/>
      <c r="D12" t="s">
        <v>519</v>
      </c>
    </row>
    <row r="13" spans="2:4" x14ac:dyDescent="0.2">
      <c r="B13" s="32"/>
      <c r="C13" s="31"/>
    </row>
    <row r="14" spans="2:4" x14ac:dyDescent="0.2">
      <c r="B14" s="32" t="s">
        <v>505</v>
      </c>
      <c r="C14" s="31">
        <v>43682</v>
      </c>
    </row>
    <row r="15" spans="2:4" x14ac:dyDescent="0.2">
      <c r="B15" s="32"/>
      <c r="C15" s="31"/>
      <c r="D15" t="s">
        <v>506</v>
      </c>
    </row>
    <row r="16" spans="2:4" x14ac:dyDescent="0.2">
      <c r="B16" s="32"/>
      <c r="C16" s="31"/>
      <c r="D16" t="s">
        <v>460</v>
      </c>
    </row>
    <row r="17" spans="2:4" x14ac:dyDescent="0.2">
      <c r="B17" s="32"/>
      <c r="C17" s="31"/>
      <c r="D17" t="s">
        <v>507</v>
      </c>
    </row>
    <row r="18" spans="2:4" x14ac:dyDescent="0.2">
      <c r="B18" s="32"/>
      <c r="C18" s="31"/>
    </row>
    <row r="19" spans="2:4" x14ac:dyDescent="0.2">
      <c r="B19" s="32" t="s">
        <v>457</v>
      </c>
      <c r="C19" s="31">
        <v>43536</v>
      </c>
    </row>
    <row r="20" spans="2:4" x14ac:dyDescent="0.2">
      <c r="B20" s="32"/>
      <c r="C20" s="31"/>
      <c r="D20" t="s">
        <v>458</v>
      </c>
    </row>
    <row r="21" spans="2:4" x14ac:dyDescent="0.2">
      <c r="B21" s="32"/>
      <c r="C21" s="31"/>
      <c r="D21" t="s">
        <v>460</v>
      </c>
    </row>
    <row r="22" spans="2:4" x14ac:dyDescent="0.2">
      <c r="B22" s="32"/>
      <c r="C22" s="31"/>
    </row>
    <row r="23" spans="2:4" x14ac:dyDescent="0.2">
      <c r="B23" s="32" t="s">
        <v>437</v>
      </c>
      <c r="C23" s="31">
        <v>43178</v>
      </c>
    </row>
    <row r="24" spans="2:4" x14ac:dyDescent="0.2">
      <c r="B24" s="32"/>
      <c r="C24" s="31"/>
      <c r="D24" t="s">
        <v>438</v>
      </c>
    </row>
    <row r="25" spans="2:4" x14ac:dyDescent="0.2">
      <c r="B25" s="32"/>
      <c r="C25" s="31"/>
      <c r="D25" t="s">
        <v>439</v>
      </c>
    </row>
    <row r="26" spans="2:4" x14ac:dyDescent="0.2">
      <c r="B26" s="32"/>
      <c r="C26" s="31"/>
    </row>
    <row r="27" spans="2:4" x14ac:dyDescent="0.2">
      <c r="B27" s="32" t="s">
        <v>417</v>
      </c>
      <c r="C27" s="31">
        <v>43031</v>
      </c>
    </row>
    <row r="28" spans="2:4" x14ac:dyDescent="0.2">
      <c r="B28" s="32"/>
      <c r="C28" s="31"/>
      <c r="D28" t="s">
        <v>418</v>
      </c>
    </row>
    <row r="29" spans="2:4" x14ac:dyDescent="0.2">
      <c r="B29" s="32"/>
      <c r="C29" s="31"/>
    </row>
    <row r="30" spans="2:4" x14ac:dyDescent="0.2">
      <c r="B30" s="32" t="s">
        <v>400</v>
      </c>
      <c r="C30" s="31">
        <v>42783</v>
      </c>
    </row>
    <row r="31" spans="2:4" x14ac:dyDescent="0.2">
      <c r="B31" s="32"/>
      <c r="C31" s="31"/>
      <c r="D31" t="s">
        <v>401</v>
      </c>
    </row>
    <row r="32" spans="2:4" x14ac:dyDescent="0.2">
      <c r="B32" s="32"/>
      <c r="C32" s="31"/>
      <c r="D32" t="s">
        <v>402</v>
      </c>
    </row>
    <row r="33" spans="2:4" x14ac:dyDescent="0.2">
      <c r="B33" s="32"/>
      <c r="C33" s="31"/>
    </row>
    <row r="34" spans="2:4" x14ac:dyDescent="0.2">
      <c r="B34" s="32" t="s">
        <v>395</v>
      </c>
      <c r="C34" s="31">
        <v>42695</v>
      </c>
    </row>
    <row r="35" spans="2:4" x14ac:dyDescent="0.2">
      <c r="B35" s="32"/>
      <c r="C35" s="31"/>
      <c r="D35" t="s">
        <v>396</v>
      </c>
    </row>
    <row r="36" spans="2:4" x14ac:dyDescent="0.2">
      <c r="B36" s="32"/>
      <c r="C36" s="31"/>
      <c r="D36" t="s">
        <v>397</v>
      </c>
    </row>
    <row r="37" spans="2:4" x14ac:dyDescent="0.2">
      <c r="B37" s="32"/>
      <c r="C37" s="31"/>
    </row>
    <row r="38" spans="2:4" x14ac:dyDescent="0.2">
      <c r="B38" s="32" t="s">
        <v>382</v>
      </c>
      <c r="C38" s="31">
        <v>42620</v>
      </c>
    </row>
    <row r="39" spans="2:4" x14ac:dyDescent="0.2">
      <c r="B39" s="32"/>
      <c r="C39" s="31"/>
      <c r="D39" t="s">
        <v>383</v>
      </c>
    </row>
    <row r="40" spans="2:4" x14ac:dyDescent="0.2">
      <c r="B40" s="32"/>
      <c r="C40" s="31"/>
      <c r="D40" t="s">
        <v>387</v>
      </c>
    </row>
    <row r="41" spans="2:4" x14ac:dyDescent="0.2">
      <c r="B41" s="32"/>
      <c r="C41" s="31"/>
      <c r="D41" t="s">
        <v>384</v>
      </c>
    </row>
    <row r="42" spans="2:4" x14ac:dyDescent="0.2">
      <c r="B42" s="32"/>
      <c r="C42" s="31"/>
    </row>
    <row r="43" spans="2:4" x14ac:dyDescent="0.2">
      <c r="B43" s="32" t="s">
        <v>362</v>
      </c>
      <c r="C43" s="31">
        <v>42571</v>
      </c>
    </row>
    <row r="44" spans="2:4" x14ac:dyDescent="0.2">
      <c r="B44" s="32"/>
      <c r="C44" s="31"/>
      <c r="D44" t="s">
        <v>385</v>
      </c>
    </row>
    <row r="45" spans="2:4" x14ac:dyDescent="0.2">
      <c r="B45" s="32"/>
      <c r="C45" s="31"/>
      <c r="D45" t="s">
        <v>386</v>
      </c>
    </row>
    <row r="46" spans="2:4" x14ac:dyDescent="0.2">
      <c r="B46" s="32"/>
      <c r="C46" s="31"/>
      <c r="D46" t="s">
        <v>375</v>
      </c>
    </row>
    <row r="47" spans="2:4" x14ac:dyDescent="0.2">
      <c r="B47" s="32"/>
      <c r="C47" s="31"/>
      <c r="D47" t="s">
        <v>374</v>
      </c>
    </row>
    <row r="48" spans="2:4" x14ac:dyDescent="0.2">
      <c r="B48" s="32"/>
      <c r="C48" s="31"/>
    </row>
    <row r="49" spans="2:4" x14ac:dyDescent="0.2">
      <c r="B49" s="32" t="s">
        <v>336</v>
      </c>
      <c r="C49" s="31">
        <v>42471</v>
      </c>
    </row>
    <row r="50" spans="2:4" x14ac:dyDescent="0.2">
      <c r="B50" s="32"/>
      <c r="C50" s="31"/>
      <c r="D50" t="s">
        <v>337</v>
      </c>
    </row>
    <row r="51" spans="2:4" x14ac:dyDescent="0.2">
      <c r="B51" s="32"/>
      <c r="C51" s="31"/>
      <c r="D51" t="s">
        <v>338</v>
      </c>
    </row>
    <row r="52" spans="2:4" x14ac:dyDescent="0.2">
      <c r="B52" s="32"/>
      <c r="C52" s="31"/>
    </row>
    <row r="53" spans="2:4" x14ac:dyDescent="0.2">
      <c r="B53" s="32" t="s">
        <v>332</v>
      </c>
      <c r="C53" s="31">
        <v>42408</v>
      </c>
    </row>
    <row r="54" spans="2:4" x14ac:dyDescent="0.2">
      <c r="B54" s="32"/>
      <c r="C54" s="31"/>
      <c r="D54" t="s">
        <v>333</v>
      </c>
    </row>
    <row r="55" spans="2:4" x14ac:dyDescent="0.2">
      <c r="B55" s="32"/>
      <c r="C55" s="31"/>
    </row>
    <row r="56" spans="2:4" x14ac:dyDescent="0.2">
      <c r="B56" s="32" t="s">
        <v>315</v>
      </c>
      <c r="C56" s="31">
        <v>42223</v>
      </c>
    </row>
    <row r="57" spans="2:4" x14ac:dyDescent="0.2">
      <c r="B57" s="32"/>
      <c r="C57" s="31"/>
      <c r="D57" t="s">
        <v>316</v>
      </c>
    </row>
    <row r="58" spans="2:4" x14ac:dyDescent="0.2">
      <c r="B58" s="32"/>
      <c r="C58" s="31"/>
    </row>
    <row r="59" spans="2:4" x14ac:dyDescent="0.2">
      <c r="B59" s="32" t="s">
        <v>310</v>
      </c>
      <c r="C59" s="31">
        <v>41928</v>
      </c>
    </row>
    <row r="60" spans="2:4" x14ac:dyDescent="0.2">
      <c r="B60" s="32"/>
      <c r="C60" s="31"/>
      <c r="D60" t="s">
        <v>311</v>
      </c>
    </row>
    <row r="62" spans="2:4" x14ac:dyDescent="0.2">
      <c r="B62" s="32" t="s">
        <v>305</v>
      </c>
      <c r="C62" s="31">
        <v>41766</v>
      </c>
    </row>
    <row r="63" spans="2:4" x14ac:dyDescent="0.2">
      <c r="B63" s="32"/>
      <c r="C63" s="31"/>
      <c r="D63" t="s">
        <v>306</v>
      </c>
    </row>
    <row r="65" spans="2:4" x14ac:dyDescent="0.2">
      <c r="B65" s="32" t="s">
        <v>270</v>
      </c>
      <c r="C65" s="31">
        <v>41760</v>
      </c>
    </row>
    <row r="66" spans="2:4" x14ac:dyDescent="0.2">
      <c r="B66" s="32"/>
      <c r="C66" s="31"/>
      <c r="D66" t="s">
        <v>271</v>
      </c>
    </row>
    <row r="67" spans="2:4" x14ac:dyDescent="0.2">
      <c r="B67" s="32"/>
      <c r="C67" s="31"/>
      <c r="D67" t="s">
        <v>298</v>
      </c>
    </row>
    <row r="68" spans="2:4" x14ac:dyDescent="0.2">
      <c r="B68" s="32"/>
      <c r="C68" s="31"/>
      <c r="D68" t="s">
        <v>299</v>
      </c>
    </row>
    <row r="70" spans="2:4" x14ac:dyDescent="0.2">
      <c r="B70" s="32" t="s">
        <v>265</v>
      </c>
      <c r="C70" s="31">
        <v>41700</v>
      </c>
    </row>
    <row r="71" spans="2:4" x14ac:dyDescent="0.2">
      <c r="B71" s="32"/>
      <c r="C71" s="31"/>
      <c r="D71" t="s">
        <v>272</v>
      </c>
    </row>
    <row r="73" spans="2:4" x14ac:dyDescent="0.2">
      <c r="B73" s="32" t="s">
        <v>240</v>
      </c>
      <c r="C73" s="31">
        <v>41697</v>
      </c>
    </row>
    <row r="74" spans="2:4" x14ac:dyDescent="0.2">
      <c r="B74" s="32"/>
      <c r="C74" s="31"/>
      <c r="D74" t="s">
        <v>261</v>
      </c>
    </row>
    <row r="75" spans="2:4" x14ac:dyDescent="0.2">
      <c r="B75" s="32"/>
      <c r="C75" s="31"/>
      <c r="D75" t="s">
        <v>273</v>
      </c>
    </row>
    <row r="77" spans="2:4" x14ac:dyDescent="0.2">
      <c r="B77" s="32" t="s">
        <v>267</v>
      </c>
      <c r="C77" s="31">
        <v>41684</v>
      </c>
    </row>
    <row r="78" spans="2:4" x14ac:dyDescent="0.2">
      <c r="B78" s="32"/>
      <c r="C78" s="31"/>
      <c r="D78" t="s">
        <v>274</v>
      </c>
    </row>
    <row r="79" spans="2:4" x14ac:dyDescent="0.2">
      <c r="B79" s="32"/>
      <c r="C79" s="31"/>
      <c r="D79" t="s">
        <v>268</v>
      </c>
    </row>
    <row r="80" spans="2:4" x14ac:dyDescent="0.2">
      <c r="D80" s="31" t="s">
        <v>275</v>
      </c>
    </row>
    <row r="81" spans="2:5" x14ac:dyDescent="0.2">
      <c r="D81" s="31" t="s">
        <v>276</v>
      </c>
    </row>
    <row r="83" spans="2:5" x14ac:dyDescent="0.2">
      <c r="B83" s="32" t="s">
        <v>203</v>
      </c>
      <c r="C83" s="31">
        <v>41581</v>
      </c>
    </row>
    <row r="84" spans="2:5" x14ac:dyDescent="0.2">
      <c r="B84" s="32"/>
      <c r="C84" s="31"/>
      <c r="D84" t="s">
        <v>277</v>
      </c>
    </row>
    <row r="85" spans="2:5" x14ac:dyDescent="0.2">
      <c r="B85" s="32"/>
      <c r="C85" s="31"/>
      <c r="D85" t="s">
        <v>278</v>
      </c>
    </row>
    <row r="86" spans="2:5" x14ac:dyDescent="0.2">
      <c r="D86" s="31" t="s">
        <v>279</v>
      </c>
    </row>
    <row r="87" spans="2:5" x14ac:dyDescent="0.2">
      <c r="D87" t="s">
        <v>280</v>
      </c>
      <c r="E87" s="31"/>
    </row>
    <row r="88" spans="2:5" x14ac:dyDescent="0.2">
      <c r="D88" t="s">
        <v>281</v>
      </c>
    </row>
    <row r="90" spans="2:5" x14ac:dyDescent="0.2">
      <c r="B90" s="32" t="s">
        <v>172</v>
      </c>
      <c r="C90" s="31">
        <v>41110</v>
      </c>
    </row>
    <row r="91" spans="2:5" x14ac:dyDescent="0.2">
      <c r="D91" t="s">
        <v>173</v>
      </c>
    </row>
    <row r="93" spans="2:5" x14ac:dyDescent="0.2">
      <c r="B93" s="32" t="s">
        <v>126</v>
      </c>
      <c r="C93" s="31">
        <v>41076</v>
      </c>
    </row>
    <row r="94" spans="2:5" x14ac:dyDescent="0.2">
      <c r="D94" t="s">
        <v>282</v>
      </c>
    </row>
    <row r="96" spans="2:5" x14ac:dyDescent="0.2">
      <c r="B96" s="32" t="s">
        <v>42</v>
      </c>
      <c r="C96" s="31">
        <v>40359</v>
      </c>
    </row>
    <row r="97" spans="2:4" x14ac:dyDescent="0.2">
      <c r="D97" t="s">
        <v>283</v>
      </c>
    </row>
    <row r="98" spans="2:4" x14ac:dyDescent="0.2">
      <c r="D98" t="s">
        <v>284</v>
      </c>
    </row>
    <row r="99" spans="2:4" x14ac:dyDescent="0.2">
      <c r="D99" t="s">
        <v>285</v>
      </c>
    </row>
    <row r="101" spans="2:4" x14ac:dyDescent="0.2">
      <c r="B101" s="32" t="s">
        <v>26</v>
      </c>
      <c r="C101" s="31">
        <v>39964</v>
      </c>
    </row>
    <row r="102" spans="2:4" x14ac:dyDescent="0.2">
      <c r="D102" t="s">
        <v>286</v>
      </c>
    </row>
    <row r="104" spans="2:4" x14ac:dyDescent="0.2">
      <c r="B104" s="32" t="s">
        <v>24</v>
      </c>
      <c r="C104" s="31">
        <v>39939</v>
      </c>
    </row>
    <row r="105" spans="2:4" x14ac:dyDescent="0.2">
      <c r="B105" s="32"/>
      <c r="D105" s="31" t="s">
        <v>287</v>
      </c>
    </row>
    <row r="106" spans="2:4" x14ac:dyDescent="0.2">
      <c r="B106" s="32"/>
      <c r="C106" s="31"/>
    </row>
  </sheetData>
  <dataConsolidate/>
  <phoneticPr fontId="0" type="noConversion"/>
  <pageMargins left="0.7" right="0.7" top="0.78740157499999996" bottom="0.78740157499999996" header="0.3" footer="0.3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pageSetUpPr fitToPage="1"/>
  </sheetPr>
  <dimension ref="B1:CQ139"/>
  <sheetViews>
    <sheetView zoomScale="80" zoomScaleNormal="80" workbookViewId="0">
      <pane xSplit="10" ySplit="8" topLeftCell="K9" activePane="bottomRight" state="frozen"/>
      <selection pane="topRight"/>
      <selection pane="bottomLeft"/>
      <selection pane="bottomRight" activeCell="K9" sqref="K9"/>
    </sheetView>
  </sheetViews>
  <sheetFormatPr defaultRowHeight="12.75" x14ac:dyDescent="0.2"/>
  <cols>
    <col min="1" max="1" width="3.5703125" style="1" customWidth="1"/>
    <col min="2" max="2" width="8" style="1" bestFit="1" customWidth="1"/>
    <col min="3" max="5" width="4.28515625" style="1" customWidth="1"/>
    <col min="6" max="6" width="23.28515625" style="1" customWidth="1"/>
    <col min="7" max="7" width="8.42578125" style="1" customWidth="1"/>
    <col min="8" max="8" width="4.28515625" style="2" customWidth="1"/>
    <col min="9" max="9" width="10.140625" style="1" customWidth="1"/>
    <col min="10" max="10" width="7.42578125" style="51" bestFit="1" customWidth="1"/>
    <col min="11" max="11" width="4.5703125" style="1" customWidth="1"/>
    <col min="12" max="12" width="5.7109375" style="88" customWidth="1"/>
    <col min="13" max="13" width="5.7109375" style="4" customWidth="1"/>
    <col min="14" max="14" width="7.7109375" style="153" customWidth="1"/>
    <col min="15" max="15" width="6.7109375" style="1" hidden="1" customWidth="1"/>
    <col min="16" max="16" width="5.7109375" style="43" customWidth="1"/>
    <col min="17" max="17" width="5.7109375" style="88" customWidth="1"/>
    <col min="18" max="18" width="5.7109375" style="4" customWidth="1"/>
    <col min="19" max="19" width="7.7109375" style="153" customWidth="1"/>
    <col min="20" max="20" width="5.7109375" style="1" hidden="1" customWidth="1"/>
    <col min="21" max="21" width="5.7109375" style="43" customWidth="1"/>
    <col min="22" max="23" width="5.7109375" style="88" customWidth="1"/>
    <col min="24" max="24" width="7.7109375" style="153" customWidth="1"/>
    <col min="25" max="25" width="5.7109375" style="43" hidden="1" customWidth="1"/>
    <col min="26" max="26" width="5.7109375" style="1" customWidth="1"/>
    <col min="27" max="28" width="5.7109375" style="88" customWidth="1"/>
    <col min="29" max="29" width="7.7109375" style="153" customWidth="1"/>
    <col min="30" max="30" width="5.7109375" style="43" hidden="1" customWidth="1"/>
    <col min="31" max="31" width="5.7109375" style="1" customWidth="1"/>
    <col min="32" max="33" width="5.7109375" style="43" customWidth="1"/>
    <col min="34" max="34" width="7.7109375" style="74" customWidth="1"/>
    <col min="35" max="35" width="5.7109375" style="43" hidden="1" customWidth="1"/>
    <col min="36" max="36" width="5.7109375" style="1" customWidth="1"/>
    <col min="37" max="37" width="5.7109375" style="88" customWidth="1"/>
    <col min="38" max="38" width="5.7109375" style="43" hidden="1" customWidth="1"/>
    <col min="39" max="39" width="7.7109375" style="153" customWidth="1"/>
    <col min="40" max="40" width="5.7109375" style="43" hidden="1" customWidth="1"/>
    <col min="41" max="41" width="5.7109375" style="1" customWidth="1"/>
    <col min="42" max="42" width="5.7109375" style="88" customWidth="1"/>
    <col min="43" max="43" width="5.7109375" style="43" hidden="1" customWidth="1"/>
    <col min="44" max="44" width="7.7109375" style="153" customWidth="1"/>
    <col min="45" max="45" width="5.7109375" style="43" hidden="1" customWidth="1"/>
    <col min="46" max="46" width="5.7109375" style="1" customWidth="1"/>
    <col min="47" max="47" width="3.7109375" style="24" customWidth="1"/>
    <col min="48" max="48" width="3" style="1" customWidth="1"/>
    <col min="49" max="49" width="5.5703125" style="38" customWidth="1"/>
    <col min="50" max="50" width="12.28515625" style="15" customWidth="1"/>
    <col min="51" max="53" width="9.42578125" style="51" bestFit="1" customWidth="1"/>
    <col min="54" max="54" width="9.140625" style="1"/>
    <col min="55" max="55" width="9" style="1" bestFit="1" customWidth="1"/>
    <col min="56" max="59" width="6.85546875" style="1" bestFit="1" customWidth="1"/>
    <col min="60" max="60" width="9.42578125" style="1" bestFit="1" customWidth="1"/>
    <col min="61" max="61" width="6.85546875" style="1" bestFit="1" customWidth="1"/>
    <col min="62" max="63" width="4.7109375" style="1" customWidth="1"/>
    <col min="64" max="64" width="9.42578125" style="96" bestFit="1" customWidth="1"/>
    <col min="65" max="65" width="8.28515625" style="1" bestFit="1" customWidth="1"/>
    <col min="66" max="69" width="6.85546875" style="1" bestFit="1" customWidth="1"/>
    <col min="70" max="70" width="9" style="1" bestFit="1" customWidth="1"/>
    <col min="71" max="16384" width="9.140625" style="1"/>
  </cols>
  <sheetData>
    <row r="1" spans="2:70" ht="24.95" customHeight="1" x14ac:dyDescent="0.2"/>
    <row r="2" spans="2:70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47"/>
      <c r="O2" s="113"/>
      <c r="P2" s="113"/>
      <c r="Q2" s="113"/>
      <c r="R2" s="113"/>
      <c r="S2" s="147"/>
      <c r="T2" s="113"/>
      <c r="U2" s="113"/>
      <c r="V2" s="113"/>
      <c r="W2" s="113"/>
      <c r="X2" s="147"/>
      <c r="Y2" s="113"/>
      <c r="Z2" s="113"/>
      <c r="AA2" s="113"/>
      <c r="AB2" s="113"/>
      <c r="AC2" s="147"/>
      <c r="AD2" s="113"/>
      <c r="AE2" s="113"/>
      <c r="AF2" s="113"/>
      <c r="AG2" s="113"/>
      <c r="AH2" s="147"/>
      <c r="AI2" s="113"/>
      <c r="AJ2" s="113"/>
      <c r="AK2" s="113"/>
      <c r="AL2" s="113"/>
      <c r="AM2" s="147"/>
      <c r="AN2" s="113"/>
      <c r="AO2" s="113"/>
      <c r="AP2" s="113"/>
      <c r="AQ2" s="113"/>
      <c r="AR2" s="147"/>
      <c r="AS2" s="113"/>
      <c r="AT2" s="113"/>
      <c r="AU2" s="113"/>
      <c r="AV2" s="28"/>
      <c r="AW2" s="268" t="s">
        <v>188</v>
      </c>
      <c r="AX2" s="28"/>
    </row>
    <row r="3" spans="2:70" ht="21.75" customHeight="1" x14ac:dyDescent="0.25">
      <c r="B3" s="114" t="str">
        <f>TEXT(datum_od,"d.m.") &amp; YEAR(datum_od) &amp; " - " &amp; TEXT(datum_do,"d.m.") &amp; YEAR(datum_od)</f>
        <v>3.11.2019 - 3.11.2019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48"/>
      <c r="O3" s="114"/>
      <c r="P3" s="114"/>
      <c r="Q3" s="114"/>
      <c r="R3" s="114"/>
      <c r="S3" s="148"/>
      <c r="T3" s="114"/>
      <c r="U3" s="114"/>
      <c r="V3" s="114"/>
      <c r="W3" s="114"/>
      <c r="X3" s="148"/>
      <c r="Y3" s="114"/>
      <c r="Z3" s="114"/>
      <c r="AA3" s="114"/>
      <c r="AB3" s="114"/>
      <c r="AC3" s="148"/>
      <c r="AD3" s="114"/>
      <c r="AE3" s="114"/>
      <c r="AF3" s="114"/>
      <c r="AG3" s="114"/>
      <c r="AH3" s="148"/>
      <c r="AI3" s="114"/>
      <c r="AJ3" s="114"/>
      <c r="AK3" s="114"/>
      <c r="AL3" s="114"/>
      <c r="AM3" s="148"/>
      <c r="AN3" s="114"/>
      <c r="AO3" s="114"/>
      <c r="AP3" s="114"/>
      <c r="AQ3" s="114"/>
      <c r="AR3" s="148"/>
      <c r="AS3" s="114"/>
      <c r="AT3" s="114"/>
      <c r="AU3" s="114"/>
      <c r="AW3" s="269"/>
      <c r="AX3" s="103" t="s">
        <v>171</v>
      </c>
      <c r="AY3" s="52"/>
    </row>
    <row r="4" spans="2:70" ht="16.5" customHeight="1" x14ac:dyDescent="0.25">
      <c r="B4" s="112" t="str">
        <f>Texty!$A$1 &amp; kategorie</f>
        <v>Celkové 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49"/>
      <c r="O4" s="112"/>
      <c r="P4" s="112"/>
      <c r="Q4" s="112"/>
      <c r="R4" s="112"/>
      <c r="S4" s="149"/>
      <c r="T4" s="112"/>
      <c r="U4" s="112"/>
      <c r="V4" s="112"/>
      <c r="W4" s="112"/>
      <c r="X4" s="149"/>
      <c r="Y4" s="112"/>
      <c r="Z4" s="112"/>
      <c r="AA4" s="112"/>
      <c r="AB4" s="112"/>
      <c r="AC4" s="149"/>
      <c r="AD4" s="112"/>
      <c r="AE4" s="112"/>
      <c r="AF4" s="112"/>
      <c r="AG4" s="112"/>
      <c r="AH4" s="149"/>
      <c r="AI4" s="112"/>
      <c r="AJ4" s="112"/>
      <c r="AK4" s="112"/>
      <c r="AL4" s="112"/>
      <c r="AM4" s="149"/>
      <c r="AN4" s="112"/>
      <c r="AO4" s="112"/>
      <c r="AP4" s="112"/>
      <c r="AQ4" s="112"/>
      <c r="AR4" s="149"/>
      <c r="AS4" s="112"/>
      <c r="AT4" s="112"/>
      <c r="AU4" s="112"/>
      <c r="AW4" s="269"/>
      <c r="AX4" s="104">
        <f>pocet_etap</f>
        <v>2</v>
      </c>
    </row>
    <row r="5" spans="2:70" ht="16.5" customHeight="1" x14ac:dyDescent="0.25">
      <c r="B5" s="112"/>
      <c r="C5" s="34"/>
      <c r="D5" s="34"/>
      <c r="E5" s="34"/>
      <c r="F5" s="34"/>
      <c r="G5" s="34"/>
      <c r="H5" s="34"/>
      <c r="I5" s="34"/>
      <c r="J5" s="110"/>
      <c r="K5" s="34"/>
      <c r="L5" s="42"/>
      <c r="M5" s="34"/>
      <c r="N5" s="150"/>
      <c r="O5" s="34"/>
      <c r="P5" s="42"/>
      <c r="Q5" s="42"/>
      <c r="R5" s="34"/>
      <c r="S5" s="150"/>
      <c r="T5" s="34"/>
      <c r="U5" s="42"/>
      <c r="V5" s="42"/>
      <c r="W5" s="42"/>
      <c r="X5" s="150"/>
      <c r="Y5" s="42"/>
      <c r="Z5" s="34"/>
      <c r="AA5" s="42"/>
      <c r="AB5" s="42"/>
      <c r="AC5" s="150"/>
      <c r="AD5" s="42"/>
      <c r="AE5" s="34"/>
      <c r="AF5" s="42"/>
      <c r="AG5" s="42"/>
      <c r="AH5" s="70"/>
      <c r="AI5" s="42"/>
      <c r="AJ5" s="34"/>
      <c r="AK5" s="42"/>
      <c r="AL5" s="42"/>
      <c r="AM5" s="150"/>
      <c r="AN5" s="42"/>
      <c r="AO5" s="34"/>
      <c r="AP5" s="42"/>
      <c r="AQ5" s="42"/>
      <c r="AR5" s="150"/>
      <c r="AS5" s="42"/>
      <c r="AT5" s="34"/>
      <c r="AU5" s="34"/>
      <c r="AW5" s="269"/>
      <c r="AX5" s="20"/>
    </row>
    <row r="6" spans="2:70" ht="16.5" hidden="1" customHeight="1" x14ac:dyDescent="0.25">
      <c r="B6" s="34"/>
      <c r="C6" s="34"/>
      <c r="D6" s="34"/>
      <c r="E6" s="34"/>
      <c r="F6" s="34"/>
      <c r="G6" s="34"/>
      <c r="I6" s="34"/>
      <c r="J6" s="110"/>
      <c r="K6" s="34"/>
      <c r="L6" s="42">
        <f ca="1">IF(ISERROR(INDIRECT(ADDRESS(4,47,1,1,L$7))),0,INDIRECT(ADDRESS(4,47,1,1,L$7)))</f>
        <v>0</v>
      </c>
      <c r="M6" s="34"/>
      <c r="N6" s="150"/>
      <c r="O6" s="34"/>
      <c r="P6" s="42"/>
      <c r="Q6" s="42">
        <f ca="1">IF(ISERROR(INDIRECT(ADDRESS(4,47,1,1,Q$7))),0,INDIRECT(ADDRESS(4,47,1,1,Q$7)))</f>
        <v>0</v>
      </c>
      <c r="R6" s="34"/>
      <c r="S6" s="150"/>
      <c r="T6" s="34"/>
      <c r="U6" s="42"/>
      <c r="V6" s="42">
        <f ca="1">IF(ISERROR(INDIRECT(ADDRESS(4,47,1,1,V$7))),0,INDIRECT(ADDRESS(4,47,1,1,V$7)))</f>
        <v>0</v>
      </c>
      <c r="W6" s="42"/>
      <c r="X6" s="150"/>
      <c r="Y6" s="42"/>
      <c r="Z6" s="34"/>
      <c r="AA6" s="42">
        <f ca="1">IF(ISERROR(INDIRECT(ADDRESS(4,47,1,1,AA$7))),0,INDIRECT(ADDRESS(4,47,1,1,AA$7)))</f>
        <v>0</v>
      </c>
      <c r="AB6" s="42"/>
      <c r="AC6" s="150"/>
      <c r="AD6" s="42"/>
      <c r="AE6" s="34"/>
      <c r="AF6" s="42">
        <f ca="1">IF(ISERROR(INDIRECT(ADDRESS(4,47,1,1,AF$7))),0,INDIRECT(ADDRESS(4,47,1,1,AF$7)))</f>
        <v>0</v>
      </c>
      <c r="AG6" s="42"/>
      <c r="AH6" s="70"/>
      <c r="AI6" s="42"/>
      <c r="AJ6" s="34"/>
      <c r="AK6" s="42">
        <f ca="1">IF(ISERROR(INDIRECT(ADDRESS(4,47,1,1,AK$7))),0,INDIRECT(ADDRESS(4,47,1,1,AK$7)))</f>
        <v>0</v>
      </c>
      <c r="AL6" s="42"/>
      <c r="AM6" s="150"/>
      <c r="AN6" s="42"/>
      <c r="AO6" s="34"/>
      <c r="AP6" s="42">
        <f ca="1">IF(ISERROR(INDIRECT(ADDRESS(4,47,1,1,AP$7))),0,INDIRECT(ADDRESS(4,47,1,1,AP$7)))</f>
        <v>0</v>
      </c>
      <c r="AQ6" s="42"/>
      <c r="AR6" s="150"/>
      <c r="AS6" s="42"/>
      <c r="AT6" s="34"/>
      <c r="AU6" s="34"/>
      <c r="AW6" s="269"/>
      <c r="AX6" s="20"/>
    </row>
    <row r="7" spans="2:70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L7" s="93" t="str">
        <f>Trail_1_nazev</f>
        <v>Klasika</v>
      </c>
      <c r="M7" s="77"/>
      <c r="N7" s="151"/>
      <c r="O7" s="77"/>
      <c r="P7" s="94"/>
      <c r="Q7" s="93">
        <f>Trail_2_nazev</f>
        <v>0</v>
      </c>
      <c r="R7" s="77"/>
      <c r="S7" s="151"/>
      <c r="T7" s="77"/>
      <c r="U7" s="94"/>
      <c r="V7" s="93">
        <f>Trail_3_nazev</f>
        <v>0</v>
      </c>
      <c r="W7" s="79"/>
      <c r="X7" s="151"/>
      <c r="Y7" s="79"/>
      <c r="Z7" s="95"/>
      <c r="AA7" s="93">
        <f>Trail_4_nazev</f>
        <v>0</v>
      </c>
      <c r="AB7" s="79"/>
      <c r="AC7" s="151"/>
      <c r="AD7" s="79"/>
      <c r="AE7" s="95"/>
      <c r="AF7" s="93">
        <f>Trail_5_nazev</f>
        <v>0</v>
      </c>
      <c r="AG7" s="79"/>
      <c r="AH7" s="156"/>
      <c r="AI7" s="79"/>
      <c r="AJ7" s="95"/>
      <c r="AK7" s="93" t="str">
        <f>TempO_1_nazev</f>
        <v>TempO</v>
      </c>
      <c r="AL7" s="79"/>
      <c r="AM7" s="151"/>
      <c r="AN7" s="79"/>
      <c r="AO7" s="95"/>
      <c r="AP7" s="93">
        <f>TempO_2_nazev</f>
        <v>0</v>
      </c>
      <c r="AQ7" s="79"/>
      <c r="AR7" s="151"/>
      <c r="AS7" s="79"/>
      <c r="AT7" s="95"/>
      <c r="AU7" s="13"/>
      <c r="AV7" s="270"/>
      <c r="AW7" s="269"/>
      <c r="AX7" s="20"/>
      <c r="AY7" s="52" t="s">
        <v>4</v>
      </c>
      <c r="AZ7" s="52" t="s">
        <v>4</v>
      </c>
      <c r="BA7" s="52" t="s">
        <v>4</v>
      </c>
      <c r="BC7" s="14" t="s">
        <v>190</v>
      </c>
      <c r="BD7" s="14" t="s">
        <v>191</v>
      </c>
      <c r="BE7" s="14" t="s">
        <v>192</v>
      </c>
      <c r="BF7" s="14" t="s">
        <v>193</v>
      </c>
      <c r="BG7" s="14" t="s">
        <v>194</v>
      </c>
      <c r="BH7" s="14" t="s">
        <v>195</v>
      </c>
      <c r="BI7" s="14" t="s">
        <v>202</v>
      </c>
      <c r="BJ7" s="14"/>
      <c r="BL7" s="97">
        <v>1</v>
      </c>
      <c r="BM7" s="1">
        <v>2</v>
      </c>
      <c r="BN7" s="97">
        <v>3</v>
      </c>
      <c r="BO7" s="1">
        <v>4</v>
      </c>
      <c r="BP7" s="97">
        <v>5</v>
      </c>
      <c r="BQ7" s="97">
        <v>6</v>
      </c>
      <c r="BR7" s="97">
        <v>7</v>
      </c>
    </row>
    <row r="8" spans="2:70" s="186" customFormat="1" x14ac:dyDescent="0.2">
      <c r="B8" s="241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Texty!$A$10</f>
        <v>body</v>
      </c>
      <c r="K8" s="177"/>
      <c r="L8" s="242" t="str">
        <f>Texty!$A$18</f>
        <v>výsledek</v>
      </c>
      <c r="M8" s="243"/>
      <c r="N8" s="179" t="str">
        <f>Texty!$A$10</f>
        <v>body</v>
      </c>
      <c r="O8" s="244" t="s">
        <v>168</v>
      </c>
      <c r="P8" s="245" t="str">
        <f>Texty!$A$13</f>
        <v>poř.</v>
      </c>
      <c r="Q8" s="242" t="str">
        <f>Texty!$A$18</f>
        <v>výsledek</v>
      </c>
      <c r="R8" s="243"/>
      <c r="S8" s="179" t="str">
        <f>Texty!$A$10</f>
        <v>body</v>
      </c>
      <c r="T8" s="244" t="s">
        <v>168</v>
      </c>
      <c r="U8" s="245" t="str">
        <f>Texty!$A$13</f>
        <v>poř.</v>
      </c>
      <c r="V8" s="242" t="str">
        <f>Texty!$A$18</f>
        <v>výsledek</v>
      </c>
      <c r="W8" s="243"/>
      <c r="X8" s="179" t="str">
        <f>Texty!$A$10</f>
        <v>body</v>
      </c>
      <c r="Y8" s="244" t="s">
        <v>168</v>
      </c>
      <c r="Z8" s="245" t="str">
        <f>Texty!$A$13</f>
        <v>poř.</v>
      </c>
      <c r="AA8" s="242" t="str">
        <f>Texty!$A$18</f>
        <v>výsledek</v>
      </c>
      <c r="AB8" s="243"/>
      <c r="AC8" s="179" t="str">
        <f>Texty!$A$10</f>
        <v>body</v>
      </c>
      <c r="AD8" s="244" t="s">
        <v>168</v>
      </c>
      <c r="AE8" s="245" t="str">
        <f>Texty!$A$13</f>
        <v>poř.</v>
      </c>
      <c r="AF8" s="242" t="str">
        <f>Texty!$A$18</f>
        <v>výsledek</v>
      </c>
      <c r="AG8" s="243"/>
      <c r="AH8" s="179" t="str">
        <f>Texty!$A$10</f>
        <v>body</v>
      </c>
      <c r="AI8" s="244" t="s">
        <v>168</v>
      </c>
      <c r="AJ8" s="245" t="s">
        <v>48</v>
      </c>
      <c r="AK8" s="246" t="str">
        <f>Texty!$A$11</f>
        <v>čas</v>
      </c>
      <c r="AL8" s="244"/>
      <c r="AM8" s="179" t="str">
        <f>Texty!$A$10</f>
        <v>body</v>
      </c>
      <c r="AN8" s="244" t="s">
        <v>168</v>
      </c>
      <c r="AO8" s="245" t="str">
        <f>Texty!$A$13</f>
        <v>poř.</v>
      </c>
      <c r="AP8" s="246" t="str">
        <f>Texty!$A$11</f>
        <v>čas</v>
      </c>
      <c r="AQ8" s="244"/>
      <c r="AR8" s="179" t="str">
        <f>Texty!$A$10</f>
        <v>body</v>
      </c>
      <c r="AS8" s="244" t="s">
        <v>168</v>
      </c>
      <c r="AT8" s="245" t="str">
        <f>Texty!$A$13</f>
        <v>poř.</v>
      </c>
      <c r="AU8" s="179"/>
      <c r="AV8" s="270"/>
      <c r="AW8" s="183"/>
      <c r="AX8" s="184"/>
      <c r="AY8" s="247" t="s">
        <v>54</v>
      </c>
      <c r="AZ8" s="247" t="s">
        <v>62</v>
      </c>
      <c r="BA8" s="247" t="s">
        <v>197</v>
      </c>
      <c r="BL8" s="98"/>
    </row>
    <row r="9" spans="2:70" x14ac:dyDescent="0.2">
      <c r="B9" s="126">
        <f t="shared" ref="B9:B72" ca="1" si="0">RANK(J9,$J$9:$J$133)</f>
        <v>1</v>
      </c>
      <c r="C9" s="126" t="str">
        <f ca="1">IF($H9=C$8,RANK($J9,AY$9:AY$133),"")</f>
        <v/>
      </c>
      <c r="D9" s="126" t="str">
        <f ca="1">IF($H9=D$8,RANK($J9,AZ$9:AZ$133),"")</f>
        <v/>
      </c>
      <c r="E9" s="126" t="str">
        <f ca="1">IF($H9=E$8,RANK($J9,BA$9:BA$133),"")</f>
        <v/>
      </c>
      <c r="F9" s="127" t="str">
        <f ca="1">OFFSET(prihlasky!$H$1,AW9,0)</f>
        <v/>
      </c>
      <c r="G9" s="127" t="str">
        <f ca="1">IF(OFFSET(prihlasky!$B$1,AW9,0)="","",(OFFSET(prihlasky!$B$1,AW9,0)))</f>
        <v/>
      </c>
      <c r="H9" s="127">
        <f ca="1">OFFSET(prihlasky!$I$1,AW9,0)</f>
        <v>0</v>
      </c>
      <c r="I9" s="127">
        <f ca="1">OFFSET(prihlasky!$A$1,AW9,0)</f>
        <v>0</v>
      </c>
      <c r="J9" s="159">
        <f t="shared" ref="J9:J20" ca="1" si="1">SUM(OFFSET(BL9,0,0,1,$AX$4))</f>
        <v>0</v>
      </c>
      <c r="K9" s="145"/>
      <c r="L9" s="140">
        <f ca="1">OFFSET('Trail-1'!$J$1,$O9-1,0)</f>
        <v>0</v>
      </c>
      <c r="M9" s="141">
        <f ca="1">OFFSET('Trail-1'!$K$1,$O9-1,0)</f>
        <v>0</v>
      </c>
      <c r="N9" s="152">
        <f ca="1">OFFSET('Trail-1'!$L$1,$O9-1,0)</f>
        <v>0</v>
      </c>
      <c r="O9" s="146">
        <f>MATCH($AW9,'Trail-1'!$CJ$1:$CJ$128,0)</f>
        <v>9</v>
      </c>
      <c r="P9" s="143" t="str">
        <f ca="1">IF(N9=0,"",OFFSET('Trail-1'!$B$1,$O9-1,0))</f>
        <v/>
      </c>
      <c r="Q9" s="140">
        <f ca="1">OFFSET('Trail-2'!$J$1,$T9-1,0)</f>
        <v>0</v>
      </c>
      <c r="R9" s="141">
        <f ca="1">OFFSET('Trail-2'!$K$1,$T9-1,0)</f>
        <v>0</v>
      </c>
      <c r="S9" s="152">
        <f ca="1">OFFSET('Trail-2'!$L$1,$T9-1,0)</f>
        <v>0</v>
      </c>
      <c r="T9" s="146">
        <f>MATCH($AW9,'Trail-2'!$CJ$1:$CJ$128,0)</f>
        <v>9</v>
      </c>
      <c r="U9" s="143" t="str">
        <f ca="1">IF(S9=0,"",OFFSET('Trail-2'!$B$1,$T9-1,0))</f>
        <v/>
      </c>
      <c r="V9" s="140">
        <f ca="1">OFFSET('Trail-3'!$J$1,$Y9-1,0)</f>
        <v>0</v>
      </c>
      <c r="W9" s="141">
        <f ca="1">OFFSET('Trail-3'!$K$1,$Y9-1,0)</f>
        <v>0</v>
      </c>
      <c r="X9" s="152">
        <f ca="1">OFFSET('Trail-3'!$L$1,$Y9-1,0)</f>
        <v>0</v>
      </c>
      <c r="Y9" s="146">
        <f>MATCH($AW9,'Trail-3'!$CJ$1:$CJ$128,0)</f>
        <v>9</v>
      </c>
      <c r="Z9" s="143" t="str">
        <f ca="1">IF(X9=0,"",OFFSET('Trail-3'!$B$1,$Y9-1,0))</f>
        <v/>
      </c>
      <c r="AA9" s="140">
        <f ca="1">OFFSET('Trail-4'!$J$1,$AD9-1,0)</f>
        <v>0</v>
      </c>
      <c r="AB9" s="141">
        <f ca="1">OFFSET('Trail-4'!$K$1,$AD9-1,0)</f>
        <v>0</v>
      </c>
      <c r="AC9" s="152">
        <f ca="1">OFFSET('Trail-4'!$L$1,$AD9-1,0)</f>
        <v>0</v>
      </c>
      <c r="AD9" s="146">
        <f>MATCH($AW9,'Trail-4'!$CJ$1:$CJ$128,0)</f>
        <v>9</v>
      </c>
      <c r="AE9" s="143" t="str">
        <f ca="1">IF(AC9=0,"",OFFSET('Trail-4'!$B$1,$AD9-1,0))</f>
        <v/>
      </c>
      <c r="AF9" s="140">
        <f ca="1">OFFSET('Trail-5'!$J$1,$AI9-1,0)</f>
        <v>0</v>
      </c>
      <c r="AG9" s="141">
        <f ca="1">OFFSET('Trail-5'!$K$1,$AI9-1,0)</f>
        <v>0</v>
      </c>
      <c r="AH9" s="152">
        <f ca="1">OFFSET('Trail-5'!$L$1,$AI9-1,0)</f>
        <v>0</v>
      </c>
      <c r="AI9" s="146">
        <f>MATCH($AW9,'Trail-5'!$CJ$1:$CJ$128,0)</f>
        <v>9</v>
      </c>
      <c r="AJ9" s="143" t="str">
        <f ca="1">IF(AH9=0,"",OFFSET('Trail-5'!$B$1,$AI9-1,0))</f>
        <v/>
      </c>
      <c r="AK9" s="140">
        <f ca="1">OFFSET('TempO-1'!$K$1,$AN9-1,0)</f>
        <v>0</v>
      </c>
      <c r="AL9" s="144"/>
      <c r="AM9" s="152">
        <f ca="1">OFFSET('TempO-1'!$L$1,$AN9-1,0)</f>
        <v>0</v>
      </c>
      <c r="AN9" s="146">
        <f>MATCH($AW9,'TempO-1'!$CB$1:$CB$128,0)</f>
        <v>9</v>
      </c>
      <c r="AO9" s="143" t="str">
        <f ca="1">IF(AM9=0,"",OFFSET('TempO-1'!$B$1,$AN9-1,0))</f>
        <v/>
      </c>
      <c r="AP9" s="140">
        <f ca="1">OFFSET('TempO-2'!$K$1,$AS9-1,0)</f>
        <v>0</v>
      </c>
      <c r="AQ9" s="144"/>
      <c r="AR9" s="152">
        <f ca="1">OFFSET('TempO-2'!$L$1,$AS9-1,0)</f>
        <v>0</v>
      </c>
      <c r="AS9" s="146">
        <f>MATCH($AW9,'TempO-2'!$CB$1:$CB$128,0)</f>
        <v>10</v>
      </c>
      <c r="AT9" s="143" t="str">
        <f ca="1">IF(AR9=0,"",OFFSET('TempO-2'!$B$1,$AS9-1,0))</f>
        <v/>
      </c>
      <c r="AU9" s="22"/>
      <c r="AW9" s="39">
        <v>1</v>
      </c>
      <c r="AX9" s="16"/>
      <c r="AY9" s="51">
        <f t="shared" ref="AY9:BA85" ca="1" si="2">IF($H9=AY$8,$J9,0)</f>
        <v>0</v>
      </c>
      <c r="AZ9" s="51">
        <f t="shared" ca="1" si="2"/>
        <v>0</v>
      </c>
      <c r="BA9" s="51">
        <f t="shared" ca="1" si="2"/>
        <v>0</v>
      </c>
      <c r="BC9" s="51">
        <f t="shared" ref="BC9:BC20" ca="1" si="3">+N9</f>
        <v>0</v>
      </c>
      <c r="BD9" s="51">
        <f t="shared" ref="BD9:BD20" ca="1" si="4">+S9</f>
        <v>0</v>
      </c>
      <c r="BE9" s="51">
        <f t="shared" ref="BE9:BE20" ca="1" si="5">+X9</f>
        <v>0</v>
      </c>
      <c r="BF9" s="51">
        <f t="shared" ref="BF9:BF20" ca="1" si="6">+AC9</f>
        <v>0</v>
      </c>
      <c r="BG9" s="51">
        <f t="shared" ref="BG9:BG20" ca="1" si="7">+AH9</f>
        <v>0</v>
      </c>
      <c r="BH9" s="51">
        <f t="shared" ref="BH9:BH20" ca="1" si="8">+AM9</f>
        <v>0</v>
      </c>
      <c r="BI9" s="51">
        <f t="shared" ref="BI9:BI20" ca="1" si="9">+AR9</f>
        <v>0</v>
      </c>
      <c r="BJ9" s="51"/>
      <c r="BK9" s="51"/>
      <c r="BL9" s="53">
        <f t="shared" ref="BL9:BR18" ca="1" si="10">LARGE($BC9:$BI9,BL$7)</f>
        <v>0</v>
      </c>
      <c r="BM9" s="53">
        <f t="shared" ca="1" si="10"/>
        <v>0</v>
      </c>
      <c r="BN9" s="53">
        <f t="shared" ca="1" si="10"/>
        <v>0</v>
      </c>
      <c r="BO9" s="53">
        <f t="shared" ca="1" si="10"/>
        <v>0</v>
      </c>
      <c r="BP9" s="53">
        <f t="shared" ca="1" si="10"/>
        <v>0</v>
      </c>
      <c r="BQ9" s="53">
        <f t="shared" ca="1" si="10"/>
        <v>0</v>
      </c>
      <c r="BR9" s="53">
        <f t="shared" ca="1" si="10"/>
        <v>0</v>
      </c>
    </row>
    <row r="10" spans="2:70" ht="12" customHeight="1" x14ac:dyDescent="0.2">
      <c r="B10" s="126">
        <f t="shared" ca="1" si="0"/>
        <v>1</v>
      </c>
      <c r="C10" s="126" t="str">
        <f t="shared" ref="C10:C73" ca="1" si="11">IF($H10=C$8,RANK($J10,AY$9:AY$133),"")</f>
        <v/>
      </c>
      <c r="D10" s="126" t="str">
        <f t="shared" ref="D10:D73" ca="1" si="12">IF($H10=D$8,RANK($J10,AZ$9:AZ$133),"")</f>
        <v/>
      </c>
      <c r="E10" s="126" t="str">
        <f t="shared" ref="E10:E73" ca="1" si="13">IF($H10=E$8,RANK($J10,BA$9:BA$133),"")</f>
        <v/>
      </c>
      <c r="F10" s="127" t="str">
        <f ca="1">OFFSET(prihlasky!$H$1,AW10,0)</f>
        <v/>
      </c>
      <c r="G10" s="127" t="str">
        <f ca="1">IF(OFFSET(prihlasky!$B$1,AW10,0)="","",(OFFSET(prihlasky!$B$1,AW10,0)))</f>
        <v/>
      </c>
      <c r="H10" s="127">
        <f ca="1">OFFSET(prihlasky!$I$1,AW10,0)</f>
        <v>0</v>
      </c>
      <c r="I10" s="127">
        <f ca="1">OFFSET(prihlasky!$A$1,AW10,0)</f>
        <v>0</v>
      </c>
      <c r="J10" s="159">
        <f t="shared" ca="1" si="1"/>
        <v>0</v>
      </c>
      <c r="K10" s="145"/>
      <c r="L10" s="140">
        <f ca="1">OFFSET('Trail-1'!$J$1,$O10-1,0)</f>
        <v>0</v>
      </c>
      <c r="M10" s="141">
        <f ca="1">OFFSET('Trail-1'!$K$1,$O10-1,0)</f>
        <v>0</v>
      </c>
      <c r="N10" s="152">
        <f ca="1">OFFSET('Trail-1'!$L$1,$O10-1,0)</f>
        <v>0</v>
      </c>
      <c r="O10" s="146">
        <f>MATCH($AW10,'Trail-1'!$CJ$1:$CJ$128,0)</f>
        <v>10</v>
      </c>
      <c r="P10" s="143" t="str">
        <f ca="1">IF(N10=0,"",OFFSET('Trail-1'!$B$1,$O10-1,0))</f>
        <v/>
      </c>
      <c r="Q10" s="140">
        <f ca="1">OFFSET('Trail-2'!$J$1,$T10-1,0)</f>
        <v>0</v>
      </c>
      <c r="R10" s="141">
        <f ca="1">OFFSET('Trail-2'!$K$1,$T10-1,0)</f>
        <v>0</v>
      </c>
      <c r="S10" s="152">
        <f ca="1">OFFSET('Trail-2'!$L$1,$T10-1,0)</f>
        <v>0</v>
      </c>
      <c r="T10" s="146">
        <f>MATCH($AW10,'Trail-2'!$CJ$1:$CJ$128,0)</f>
        <v>10</v>
      </c>
      <c r="U10" s="143" t="str">
        <f ca="1">IF(S10=0,"",OFFSET('Trail-2'!$B$1,$T10-1,0))</f>
        <v/>
      </c>
      <c r="V10" s="140">
        <f ca="1">OFFSET('Trail-3'!$J$1,$Y10-1,0)</f>
        <v>0</v>
      </c>
      <c r="W10" s="141">
        <f ca="1">OFFSET('Trail-3'!$K$1,$Y10-1,0)</f>
        <v>0</v>
      </c>
      <c r="X10" s="152">
        <f ca="1">OFFSET('Trail-3'!$L$1,$Y10-1,0)</f>
        <v>0</v>
      </c>
      <c r="Y10" s="146">
        <f>MATCH($AW10,'Trail-3'!$CJ$1:$CJ$128,0)</f>
        <v>10</v>
      </c>
      <c r="Z10" s="143" t="str">
        <f ca="1">IF(X10=0,"",OFFSET('Trail-3'!$B$1,$Y10-1,0))</f>
        <v/>
      </c>
      <c r="AA10" s="140">
        <f ca="1">OFFSET('Trail-4'!$J$1,$AD10-1,0)</f>
        <v>0</v>
      </c>
      <c r="AB10" s="141">
        <f ca="1">OFFSET('Trail-4'!$K$1,$AD10-1,0)</f>
        <v>0</v>
      </c>
      <c r="AC10" s="152">
        <f ca="1">OFFSET('Trail-4'!$L$1,$AD10-1,0)</f>
        <v>0</v>
      </c>
      <c r="AD10" s="146">
        <f>MATCH($AW10,'Trail-4'!$CJ$1:$CJ$128,0)</f>
        <v>10</v>
      </c>
      <c r="AE10" s="143" t="str">
        <f ca="1">IF(AC10=0,"",OFFSET('Trail-4'!$B$1,$AD10-1,0))</f>
        <v/>
      </c>
      <c r="AF10" s="140">
        <f ca="1">OFFSET('Trail-5'!$J$1,$AI10-1,0)</f>
        <v>0</v>
      </c>
      <c r="AG10" s="141">
        <f ca="1">OFFSET('Trail-5'!$K$1,$AI10-1,0)</f>
        <v>0</v>
      </c>
      <c r="AH10" s="152">
        <f ca="1">OFFSET('Trail-5'!$L$1,$AI10-1,0)</f>
        <v>0</v>
      </c>
      <c r="AI10" s="146">
        <f>MATCH($AW10,'Trail-5'!$CJ$1:$CJ$128,0)</f>
        <v>10</v>
      </c>
      <c r="AJ10" s="143" t="str">
        <f ca="1">IF(AH10=0,"",OFFSET('Trail-5'!$B$1,$AI10-1,0))</f>
        <v/>
      </c>
      <c r="AK10" s="140">
        <f ca="1">OFFSET('TempO-1'!$K$1,$AN10-1,0)</f>
        <v>0</v>
      </c>
      <c r="AL10" s="144"/>
      <c r="AM10" s="152">
        <f ca="1">OFFSET('TempO-1'!$L$1,$AN10-1,0)</f>
        <v>0</v>
      </c>
      <c r="AN10" s="146">
        <f>MATCH($AW10,'TempO-1'!$CB$1:$CB$128,0)</f>
        <v>10</v>
      </c>
      <c r="AO10" s="143" t="str">
        <f ca="1">IF(AM10=0,"",OFFSET('TempO-1'!$B$1,$AN10-1,0))</f>
        <v/>
      </c>
      <c r="AP10" s="140">
        <f ca="1">OFFSET('TempO-2'!$K$1,$AS10-1,0)</f>
        <v>0</v>
      </c>
      <c r="AQ10" s="144"/>
      <c r="AR10" s="152">
        <f ca="1">OFFSET('TempO-2'!$L$1,$AS10-1,0)</f>
        <v>0</v>
      </c>
      <c r="AS10" s="146">
        <f>MATCH($AW10,'TempO-2'!$CB$1:$CB$128,0)</f>
        <v>9</v>
      </c>
      <c r="AT10" s="143" t="str">
        <f ca="1">IF(AR10=0,"",OFFSET('TempO-2'!$B$1,$AS10-1,0))</f>
        <v/>
      </c>
      <c r="AU10" s="22"/>
      <c r="AW10" s="39">
        <v>2</v>
      </c>
      <c r="AX10" s="16"/>
      <c r="AY10" s="51">
        <f t="shared" ca="1" si="2"/>
        <v>0</v>
      </c>
      <c r="AZ10" s="51">
        <f t="shared" ca="1" si="2"/>
        <v>0</v>
      </c>
      <c r="BA10" s="51">
        <f t="shared" ca="1" si="2"/>
        <v>0</v>
      </c>
      <c r="BC10" s="51">
        <f t="shared" ca="1" si="3"/>
        <v>0</v>
      </c>
      <c r="BD10" s="51">
        <f t="shared" ca="1" si="4"/>
        <v>0</v>
      </c>
      <c r="BE10" s="51">
        <f t="shared" ca="1" si="5"/>
        <v>0</v>
      </c>
      <c r="BF10" s="51">
        <f t="shared" ca="1" si="6"/>
        <v>0</v>
      </c>
      <c r="BG10" s="51">
        <f t="shared" ca="1" si="7"/>
        <v>0</v>
      </c>
      <c r="BH10" s="51">
        <f t="shared" ca="1" si="8"/>
        <v>0</v>
      </c>
      <c r="BI10" s="51">
        <f t="shared" ca="1" si="9"/>
        <v>0</v>
      </c>
      <c r="BJ10" s="51"/>
      <c r="BK10" s="51"/>
      <c r="BL10" s="53">
        <f t="shared" ca="1" si="10"/>
        <v>0</v>
      </c>
      <c r="BM10" s="53">
        <f t="shared" ca="1" si="10"/>
        <v>0</v>
      </c>
      <c r="BN10" s="53">
        <f t="shared" ca="1" si="10"/>
        <v>0</v>
      </c>
      <c r="BO10" s="53">
        <f t="shared" ca="1" si="10"/>
        <v>0</v>
      </c>
      <c r="BP10" s="53">
        <f t="shared" ca="1" si="10"/>
        <v>0</v>
      </c>
      <c r="BQ10" s="53">
        <f t="shared" ca="1" si="10"/>
        <v>0</v>
      </c>
      <c r="BR10" s="53">
        <f t="shared" ca="1" si="10"/>
        <v>0</v>
      </c>
    </row>
    <row r="11" spans="2:70" ht="12" customHeight="1" x14ac:dyDescent="0.2">
      <c r="B11" s="126">
        <f t="shared" ca="1" si="0"/>
        <v>1</v>
      </c>
      <c r="C11" s="126" t="str">
        <f t="shared" ca="1" si="11"/>
        <v/>
      </c>
      <c r="D11" s="126" t="str">
        <f t="shared" ca="1" si="12"/>
        <v/>
      </c>
      <c r="E11" s="126" t="str">
        <f t="shared" ca="1" si="13"/>
        <v/>
      </c>
      <c r="F11" s="127" t="str">
        <f ca="1">OFFSET(prihlasky!$H$1,AW11,0)</f>
        <v/>
      </c>
      <c r="G11" s="127" t="str">
        <f ca="1">IF(OFFSET(prihlasky!$B$1,AW11,0)="","",(OFFSET(prihlasky!$B$1,AW11,0)))</f>
        <v/>
      </c>
      <c r="H11" s="127">
        <f ca="1">OFFSET(prihlasky!$I$1,AW11,0)</f>
        <v>0</v>
      </c>
      <c r="I11" s="127">
        <f ca="1">OFFSET(prihlasky!$A$1,AW11,0)</f>
        <v>0</v>
      </c>
      <c r="J11" s="159">
        <f t="shared" ca="1" si="1"/>
        <v>0</v>
      </c>
      <c r="K11" s="145"/>
      <c r="L11" s="140">
        <f ca="1">OFFSET('Trail-1'!$J$1,$O11-1,0)</f>
        <v>0</v>
      </c>
      <c r="M11" s="141">
        <f ca="1">OFFSET('Trail-1'!$K$1,$O11-1,0)</f>
        <v>0</v>
      </c>
      <c r="N11" s="152">
        <f ca="1">OFFSET('Trail-1'!$L$1,$O11-1,0)</f>
        <v>0</v>
      </c>
      <c r="O11" s="146">
        <f>MATCH($AW11,'Trail-1'!$CJ$1:$CJ$128,0)</f>
        <v>11</v>
      </c>
      <c r="P11" s="143" t="str">
        <f ca="1">IF(N11=0,"",OFFSET('Trail-1'!$B$1,$O11-1,0))</f>
        <v/>
      </c>
      <c r="Q11" s="140">
        <f ca="1">OFFSET('Trail-2'!$J$1,$T11-1,0)</f>
        <v>0</v>
      </c>
      <c r="R11" s="141">
        <f ca="1">OFFSET('Trail-2'!$K$1,$T11-1,0)</f>
        <v>0</v>
      </c>
      <c r="S11" s="152">
        <f ca="1">OFFSET('Trail-2'!$L$1,$T11-1,0)</f>
        <v>0</v>
      </c>
      <c r="T11" s="146">
        <f>MATCH($AW11,'Trail-2'!$CJ$1:$CJ$128,0)</f>
        <v>11</v>
      </c>
      <c r="U11" s="143" t="str">
        <f ca="1">IF(S11=0,"",OFFSET('Trail-2'!$B$1,$T11-1,0))</f>
        <v/>
      </c>
      <c r="V11" s="140">
        <f ca="1">OFFSET('Trail-3'!$J$1,$Y11-1,0)</f>
        <v>0</v>
      </c>
      <c r="W11" s="141">
        <f ca="1">OFFSET('Trail-3'!$K$1,$Y11-1,0)</f>
        <v>0</v>
      </c>
      <c r="X11" s="152">
        <f ca="1">OFFSET('Trail-3'!$L$1,$Y11-1,0)</f>
        <v>0</v>
      </c>
      <c r="Y11" s="146">
        <f>MATCH($AW11,'Trail-3'!$CJ$1:$CJ$128,0)</f>
        <v>11</v>
      </c>
      <c r="Z11" s="143" t="str">
        <f ca="1">IF(X11=0,"",OFFSET('Trail-3'!$B$1,$Y11-1,0))</f>
        <v/>
      </c>
      <c r="AA11" s="140">
        <f ca="1">OFFSET('Trail-4'!$J$1,$AD11-1,0)</f>
        <v>0</v>
      </c>
      <c r="AB11" s="141">
        <f ca="1">OFFSET('Trail-4'!$K$1,$AD11-1,0)</f>
        <v>0</v>
      </c>
      <c r="AC11" s="152">
        <f ca="1">OFFSET('Trail-4'!$L$1,$AD11-1,0)</f>
        <v>0</v>
      </c>
      <c r="AD11" s="146">
        <f>MATCH($AW11,'Trail-4'!$CJ$1:$CJ$128,0)</f>
        <v>11</v>
      </c>
      <c r="AE11" s="143" t="str">
        <f ca="1">IF(AC11=0,"",OFFSET('Trail-4'!$B$1,$AD11-1,0))</f>
        <v/>
      </c>
      <c r="AF11" s="140">
        <f ca="1">OFFSET('Trail-5'!$J$1,$AI11-1,0)</f>
        <v>0</v>
      </c>
      <c r="AG11" s="141">
        <f ca="1">OFFSET('Trail-5'!$K$1,$AI11-1,0)</f>
        <v>0</v>
      </c>
      <c r="AH11" s="152">
        <f ca="1">OFFSET('Trail-5'!$L$1,$AI11-1,0)</f>
        <v>0</v>
      </c>
      <c r="AI11" s="146">
        <f>MATCH($AW11,'Trail-5'!$CJ$1:$CJ$128,0)</f>
        <v>11</v>
      </c>
      <c r="AJ11" s="143" t="str">
        <f ca="1">IF(AH11=0,"",OFFSET('Trail-5'!$B$1,$AI11-1,0))</f>
        <v/>
      </c>
      <c r="AK11" s="140">
        <f ca="1">OFFSET('TempO-1'!$K$1,$AN11-1,0)</f>
        <v>0</v>
      </c>
      <c r="AL11" s="144"/>
      <c r="AM11" s="152">
        <f ca="1">OFFSET('TempO-1'!$L$1,$AN11-1,0)</f>
        <v>0</v>
      </c>
      <c r="AN11" s="146">
        <f>MATCH($AW11,'TempO-1'!$CB$1:$CB$128,0)</f>
        <v>11</v>
      </c>
      <c r="AO11" s="143" t="str">
        <f ca="1">IF(AM11=0,"",OFFSET('TempO-1'!$B$1,$AN11-1,0))</f>
        <v/>
      </c>
      <c r="AP11" s="140">
        <f ca="1">OFFSET('TempO-2'!$K$1,$AS11-1,0)</f>
        <v>0</v>
      </c>
      <c r="AQ11" s="144"/>
      <c r="AR11" s="152">
        <f ca="1">OFFSET('TempO-2'!$L$1,$AS11-1,0)</f>
        <v>0</v>
      </c>
      <c r="AS11" s="146">
        <f>MATCH($AW11,'TempO-2'!$CB$1:$CB$128,0)</f>
        <v>11</v>
      </c>
      <c r="AT11" s="143" t="str">
        <f ca="1">IF(AR11=0,"",OFFSET('TempO-2'!$B$1,$AS11-1,0))</f>
        <v/>
      </c>
      <c r="AU11" s="22"/>
      <c r="AW11" s="39">
        <v>3</v>
      </c>
      <c r="AX11" s="16"/>
      <c r="AY11" s="51">
        <f t="shared" ca="1" si="2"/>
        <v>0</v>
      </c>
      <c r="AZ11" s="51">
        <f t="shared" ca="1" si="2"/>
        <v>0</v>
      </c>
      <c r="BA11" s="51">
        <f t="shared" ca="1" si="2"/>
        <v>0</v>
      </c>
      <c r="BC11" s="51">
        <f t="shared" ca="1" si="3"/>
        <v>0</v>
      </c>
      <c r="BD11" s="51">
        <f t="shared" ca="1" si="4"/>
        <v>0</v>
      </c>
      <c r="BE11" s="51">
        <f t="shared" ca="1" si="5"/>
        <v>0</v>
      </c>
      <c r="BF11" s="51">
        <f t="shared" ca="1" si="6"/>
        <v>0</v>
      </c>
      <c r="BG11" s="51">
        <f t="shared" ca="1" si="7"/>
        <v>0</v>
      </c>
      <c r="BH11" s="51">
        <f t="shared" ca="1" si="8"/>
        <v>0</v>
      </c>
      <c r="BI11" s="51">
        <f t="shared" ca="1" si="9"/>
        <v>0</v>
      </c>
      <c r="BJ11" s="51"/>
      <c r="BK11" s="51"/>
      <c r="BL11" s="53">
        <f t="shared" ca="1" si="10"/>
        <v>0</v>
      </c>
      <c r="BM11" s="53">
        <f t="shared" ca="1" si="10"/>
        <v>0</v>
      </c>
      <c r="BN11" s="53">
        <f t="shared" ca="1" si="10"/>
        <v>0</v>
      </c>
      <c r="BO11" s="53">
        <f t="shared" ca="1" si="10"/>
        <v>0</v>
      </c>
      <c r="BP11" s="53">
        <f t="shared" ca="1" si="10"/>
        <v>0</v>
      </c>
      <c r="BQ11" s="53">
        <f t="shared" ca="1" si="10"/>
        <v>0</v>
      </c>
      <c r="BR11" s="53">
        <f t="shared" ca="1" si="10"/>
        <v>0</v>
      </c>
    </row>
    <row r="12" spans="2:70" ht="12" customHeight="1" x14ac:dyDescent="0.2">
      <c r="B12" s="126">
        <f t="shared" ca="1" si="0"/>
        <v>1</v>
      </c>
      <c r="C12" s="126" t="str">
        <f t="shared" ca="1" si="11"/>
        <v/>
      </c>
      <c r="D12" s="126" t="str">
        <f t="shared" ca="1" si="12"/>
        <v/>
      </c>
      <c r="E12" s="126" t="str">
        <f t="shared" ca="1" si="13"/>
        <v/>
      </c>
      <c r="F12" s="127" t="str">
        <f ca="1">OFFSET(prihlasky!$H$1,AW12,0)</f>
        <v/>
      </c>
      <c r="G12" s="127" t="str">
        <f ca="1">IF(OFFSET(prihlasky!$B$1,AW12,0)="","",(OFFSET(prihlasky!$B$1,AW12,0)))</f>
        <v/>
      </c>
      <c r="H12" s="127">
        <f ca="1">OFFSET(prihlasky!$I$1,AW12,0)</f>
        <v>0</v>
      </c>
      <c r="I12" s="127">
        <f ca="1">OFFSET(prihlasky!$A$1,AW12,0)</f>
        <v>0</v>
      </c>
      <c r="J12" s="159">
        <f t="shared" ca="1" si="1"/>
        <v>0</v>
      </c>
      <c r="K12" s="145"/>
      <c r="L12" s="140">
        <f ca="1">OFFSET('Trail-1'!$J$1,$O12-1,0)</f>
        <v>0</v>
      </c>
      <c r="M12" s="141">
        <f ca="1">OFFSET('Trail-1'!$K$1,$O12-1,0)</f>
        <v>0</v>
      </c>
      <c r="N12" s="152">
        <f ca="1">OFFSET('Trail-1'!$L$1,$O12-1,0)</f>
        <v>0</v>
      </c>
      <c r="O12" s="146">
        <f>MATCH($AW12,'Trail-1'!$CJ$1:$CJ$128,0)</f>
        <v>12</v>
      </c>
      <c r="P12" s="143" t="str">
        <f ca="1">IF(N12=0,"",OFFSET('Trail-1'!$B$1,$O12-1,0))</f>
        <v/>
      </c>
      <c r="Q12" s="140">
        <f ca="1">OFFSET('Trail-2'!$J$1,$T12-1,0)</f>
        <v>0</v>
      </c>
      <c r="R12" s="141">
        <f ca="1">OFFSET('Trail-2'!$K$1,$T12-1,0)</f>
        <v>0</v>
      </c>
      <c r="S12" s="152">
        <f ca="1">OFFSET('Trail-2'!$L$1,$T12-1,0)</f>
        <v>0</v>
      </c>
      <c r="T12" s="146">
        <f>MATCH($AW12,'Trail-2'!$CJ$1:$CJ$128,0)</f>
        <v>12</v>
      </c>
      <c r="U12" s="143" t="str">
        <f ca="1">IF(S12=0,"",OFFSET('Trail-2'!$B$1,$T12-1,0))</f>
        <v/>
      </c>
      <c r="V12" s="140">
        <f ca="1">OFFSET('Trail-3'!$J$1,$Y12-1,0)</f>
        <v>0</v>
      </c>
      <c r="W12" s="141">
        <f ca="1">OFFSET('Trail-3'!$K$1,$Y12-1,0)</f>
        <v>0</v>
      </c>
      <c r="X12" s="152">
        <f ca="1">OFFSET('Trail-3'!$L$1,$Y12-1,0)</f>
        <v>0</v>
      </c>
      <c r="Y12" s="146">
        <f>MATCH($AW12,'Trail-3'!$CJ$1:$CJ$128,0)</f>
        <v>12</v>
      </c>
      <c r="Z12" s="143" t="str">
        <f ca="1">IF(X12=0,"",OFFSET('Trail-3'!$B$1,$Y12-1,0))</f>
        <v/>
      </c>
      <c r="AA12" s="140">
        <f ca="1">OFFSET('Trail-4'!$J$1,$AD12-1,0)</f>
        <v>0</v>
      </c>
      <c r="AB12" s="141">
        <f ca="1">OFFSET('Trail-4'!$K$1,$AD12-1,0)</f>
        <v>0</v>
      </c>
      <c r="AC12" s="152">
        <f ca="1">OFFSET('Trail-4'!$L$1,$AD12-1,0)</f>
        <v>0</v>
      </c>
      <c r="AD12" s="146">
        <f>MATCH($AW12,'Trail-4'!$CJ$1:$CJ$128,0)</f>
        <v>12</v>
      </c>
      <c r="AE12" s="143" t="str">
        <f ca="1">IF(AC12=0,"",OFFSET('Trail-4'!$B$1,$AD12-1,0))</f>
        <v/>
      </c>
      <c r="AF12" s="140">
        <f ca="1">OFFSET('Trail-5'!$J$1,$AI12-1,0)</f>
        <v>0</v>
      </c>
      <c r="AG12" s="141">
        <f ca="1">OFFSET('Trail-5'!$K$1,$AI12-1,0)</f>
        <v>0</v>
      </c>
      <c r="AH12" s="152">
        <f ca="1">OFFSET('Trail-5'!$L$1,$AI12-1,0)</f>
        <v>0</v>
      </c>
      <c r="AI12" s="146">
        <f>MATCH($AW12,'Trail-5'!$CJ$1:$CJ$128,0)</f>
        <v>12</v>
      </c>
      <c r="AJ12" s="143" t="str">
        <f ca="1">IF(AH12=0,"",OFFSET('Trail-5'!$B$1,$AI12-1,0))</f>
        <v/>
      </c>
      <c r="AK12" s="140">
        <f ca="1">OFFSET('TempO-1'!$K$1,$AN12-1,0)</f>
        <v>0</v>
      </c>
      <c r="AL12" s="144"/>
      <c r="AM12" s="152">
        <f ca="1">OFFSET('TempO-1'!$L$1,$AN12-1,0)</f>
        <v>0</v>
      </c>
      <c r="AN12" s="146">
        <f>MATCH($AW12,'TempO-1'!$CB$1:$CB$128,0)</f>
        <v>12</v>
      </c>
      <c r="AO12" s="143" t="str">
        <f ca="1">IF(AM12=0,"",OFFSET('TempO-1'!$B$1,$AN12-1,0))</f>
        <v/>
      </c>
      <c r="AP12" s="140">
        <f ca="1">OFFSET('TempO-2'!$K$1,$AS12-1,0)</f>
        <v>0</v>
      </c>
      <c r="AQ12" s="144"/>
      <c r="AR12" s="152">
        <f ca="1">OFFSET('TempO-2'!$L$1,$AS12-1,0)</f>
        <v>0</v>
      </c>
      <c r="AS12" s="146">
        <f>MATCH($AW12,'TempO-2'!$CB$1:$CB$128,0)</f>
        <v>12</v>
      </c>
      <c r="AT12" s="143" t="str">
        <f ca="1">IF(AR12=0,"",OFFSET('TempO-2'!$B$1,$AS12-1,0))</f>
        <v/>
      </c>
      <c r="AU12" s="22"/>
      <c r="AW12" s="39">
        <v>4</v>
      </c>
      <c r="AX12" s="16"/>
      <c r="AY12" s="51">
        <f t="shared" ca="1" si="2"/>
        <v>0</v>
      </c>
      <c r="AZ12" s="51">
        <f t="shared" ca="1" si="2"/>
        <v>0</v>
      </c>
      <c r="BA12" s="51">
        <f t="shared" ca="1" si="2"/>
        <v>0</v>
      </c>
      <c r="BC12" s="51">
        <f t="shared" ca="1" si="3"/>
        <v>0</v>
      </c>
      <c r="BD12" s="51">
        <f t="shared" ca="1" si="4"/>
        <v>0</v>
      </c>
      <c r="BE12" s="51">
        <f t="shared" ca="1" si="5"/>
        <v>0</v>
      </c>
      <c r="BF12" s="51">
        <f t="shared" ca="1" si="6"/>
        <v>0</v>
      </c>
      <c r="BG12" s="51">
        <f t="shared" ca="1" si="7"/>
        <v>0</v>
      </c>
      <c r="BH12" s="51">
        <f t="shared" ca="1" si="8"/>
        <v>0</v>
      </c>
      <c r="BI12" s="51">
        <f t="shared" ca="1" si="9"/>
        <v>0</v>
      </c>
      <c r="BJ12" s="51"/>
      <c r="BK12" s="51"/>
      <c r="BL12" s="53">
        <f t="shared" ca="1" si="10"/>
        <v>0</v>
      </c>
      <c r="BM12" s="53">
        <f t="shared" ca="1" si="10"/>
        <v>0</v>
      </c>
      <c r="BN12" s="53">
        <f t="shared" ca="1" si="10"/>
        <v>0</v>
      </c>
      <c r="BO12" s="53">
        <f t="shared" ca="1" si="10"/>
        <v>0</v>
      </c>
      <c r="BP12" s="53">
        <f t="shared" ca="1" si="10"/>
        <v>0</v>
      </c>
      <c r="BQ12" s="53">
        <f t="shared" ca="1" si="10"/>
        <v>0</v>
      </c>
      <c r="BR12" s="53">
        <f t="shared" ca="1" si="10"/>
        <v>0</v>
      </c>
    </row>
    <row r="13" spans="2:70" ht="12" customHeight="1" x14ac:dyDescent="0.2">
      <c r="B13" s="126">
        <f t="shared" ca="1" si="0"/>
        <v>1</v>
      </c>
      <c r="C13" s="126" t="str">
        <f t="shared" ca="1" si="11"/>
        <v/>
      </c>
      <c r="D13" s="126" t="str">
        <f t="shared" ca="1" si="12"/>
        <v/>
      </c>
      <c r="E13" s="126" t="str">
        <f t="shared" ca="1" si="13"/>
        <v/>
      </c>
      <c r="F13" s="127" t="str">
        <f ca="1">OFFSET(prihlasky!$H$1,AW13,0)</f>
        <v/>
      </c>
      <c r="G13" s="127" t="str">
        <f ca="1">IF(OFFSET(prihlasky!$B$1,AW13,0)="","",(OFFSET(prihlasky!$B$1,AW13,0)))</f>
        <v/>
      </c>
      <c r="H13" s="127">
        <f ca="1">OFFSET(prihlasky!$I$1,AW13,0)</f>
        <v>0</v>
      </c>
      <c r="I13" s="127">
        <f ca="1">OFFSET(prihlasky!$A$1,AW13,0)</f>
        <v>0</v>
      </c>
      <c r="J13" s="159">
        <f t="shared" ca="1" si="1"/>
        <v>0</v>
      </c>
      <c r="K13" s="145"/>
      <c r="L13" s="140">
        <f ca="1">OFFSET('Trail-1'!$J$1,$O13-1,0)</f>
        <v>0</v>
      </c>
      <c r="M13" s="141">
        <f ca="1">OFFSET('Trail-1'!$K$1,$O13-1,0)</f>
        <v>0</v>
      </c>
      <c r="N13" s="152">
        <f ca="1">OFFSET('Trail-1'!$L$1,$O13-1,0)</f>
        <v>0</v>
      </c>
      <c r="O13" s="146">
        <f>MATCH($AW13,'Trail-1'!$CJ$1:$CJ$128,0)</f>
        <v>13</v>
      </c>
      <c r="P13" s="143" t="str">
        <f ca="1">IF(N13=0,"",OFFSET('Trail-1'!$B$1,$O13-1,0))</f>
        <v/>
      </c>
      <c r="Q13" s="140">
        <f ca="1">OFFSET('Trail-2'!$J$1,$T13-1,0)</f>
        <v>0</v>
      </c>
      <c r="R13" s="141">
        <f ca="1">OFFSET('Trail-2'!$K$1,$T13-1,0)</f>
        <v>0</v>
      </c>
      <c r="S13" s="152">
        <f ca="1">OFFSET('Trail-2'!$L$1,$T13-1,0)</f>
        <v>0</v>
      </c>
      <c r="T13" s="146">
        <f>MATCH($AW13,'Trail-2'!$CJ$1:$CJ$128,0)</f>
        <v>13</v>
      </c>
      <c r="U13" s="143" t="str">
        <f ca="1">IF(S13=0,"",OFFSET('Trail-2'!$B$1,$T13-1,0))</f>
        <v/>
      </c>
      <c r="V13" s="140">
        <f ca="1">OFFSET('Trail-3'!$J$1,$Y13-1,0)</f>
        <v>0</v>
      </c>
      <c r="W13" s="141">
        <f ca="1">OFFSET('Trail-3'!$K$1,$Y13-1,0)</f>
        <v>0</v>
      </c>
      <c r="X13" s="152">
        <f ca="1">OFFSET('Trail-3'!$L$1,$Y13-1,0)</f>
        <v>0</v>
      </c>
      <c r="Y13" s="146">
        <f>MATCH($AW13,'Trail-3'!$CJ$1:$CJ$128,0)</f>
        <v>13</v>
      </c>
      <c r="Z13" s="143" t="str">
        <f ca="1">IF(X13=0,"",OFFSET('Trail-3'!$B$1,$Y13-1,0))</f>
        <v/>
      </c>
      <c r="AA13" s="140">
        <f ca="1">OFFSET('Trail-4'!$J$1,$AD13-1,0)</f>
        <v>0</v>
      </c>
      <c r="AB13" s="141">
        <f ca="1">OFFSET('Trail-4'!$K$1,$AD13-1,0)</f>
        <v>0</v>
      </c>
      <c r="AC13" s="152">
        <f ca="1">OFFSET('Trail-4'!$L$1,$AD13-1,0)</f>
        <v>0</v>
      </c>
      <c r="AD13" s="146">
        <f>MATCH($AW13,'Trail-4'!$CJ$1:$CJ$128,0)</f>
        <v>13</v>
      </c>
      <c r="AE13" s="143" t="str">
        <f ca="1">IF(AC13=0,"",OFFSET('Trail-4'!$B$1,$AD13-1,0))</f>
        <v/>
      </c>
      <c r="AF13" s="140">
        <f ca="1">OFFSET('Trail-5'!$J$1,$AI13-1,0)</f>
        <v>0</v>
      </c>
      <c r="AG13" s="141">
        <f ca="1">OFFSET('Trail-5'!$K$1,$AI13-1,0)</f>
        <v>0</v>
      </c>
      <c r="AH13" s="152">
        <f ca="1">OFFSET('Trail-5'!$L$1,$AI13-1,0)</f>
        <v>0</v>
      </c>
      <c r="AI13" s="146">
        <f>MATCH($AW13,'Trail-5'!$CJ$1:$CJ$128,0)</f>
        <v>13</v>
      </c>
      <c r="AJ13" s="143" t="str">
        <f ca="1">IF(AH13=0,"",OFFSET('Trail-5'!$B$1,$AI13-1,0))</f>
        <v/>
      </c>
      <c r="AK13" s="140">
        <f ca="1">OFFSET('TempO-1'!$K$1,$AN13-1,0)</f>
        <v>0</v>
      </c>
      <c r="AL13" s="144"/>
      <c r="AM13" s="152">
        <f ca="1">OFFSET('TempO-1'!$L$1,$AN13-1,0)</f>
        <v>0</v>
      </c>
      <c r="AN13" s="146">
        <f>MATCH($AW13,'TempO-1'!$CB$1:$CB$128,0)</f>
        <v>13</v>
      </c>
      <c r="AO13" s="143" t="str">
        <f ca="1">IF(AM13=0,"",OFFSET('TempO-1'!$B$1,$AN13-1,0))</f>
        <v/>
      </c>
      <c r="AP13" s="140">
        <f ca="1">OFFSET('TempO-2'!$K$1,$AS13-1,0)</f>
        <v>0</v>
      </c>
      <c r="AQ13" s="144"/>
      <c r="AR13" s="152">
        <f ca="1">OFFSET('TempO-2'!$L$1,$AS13-1,0)</f>
        <v>0</v>
      </c>
      <c r="AS13" s="146">
        <f>MATCH($AW13,'TempO-2'!$CB$1:$CB$128,0)</f>
        <v>13</v>
      </c>
      <c r="AT13" s="143" t="str">
        <f ca="1">IF(AR13=0,"",OFFSET('TempO-2'!$B$1,$AS13-1,0))</f>
        <v/>
      </c>
      <c r="AU13" s="22"/>
      <c r="AW13" s="39">
        <v>5</v>
      </c>
      <c r="AX13" s="16"/>
      <c r="AY13" s="51">
        <f t="shared" ca="1" si="2"/>
        <v>0</v>
      </c>
      <c r="AZ13" s="51">
        <f t="shared" ca="1" si="2"/>
        <v>0</v>
      </c>
      <c r="BA13" s="51">
        <f t="shared" ca="1" si="2"/>
        <v>0</v>
      </c>
      <c r="BC13" s="51">
        <f t="shared" ca="1" si="3"/>
        <v>0</v>
      </c>
      <c r="BD13" s="51">
        <f t="shared" ca="1" si="4"/>
        <v>0</v>
      </c>
      <c r="BE13" s="51">
        <f t="shared" ca="1" si="5"/>
        <v>0</v>
      </c>
      <c r="BF13" s="51">
        <f t="shared" ca="1" si="6"/>
        <v>0</v>
      </c>
      <c r="BG13" s="51">
        <f t="shared" ca="1" si="7"/>
        <v>0</v>
      </c>
      <c r="BH13" s="51">
        <f t="shared" ca="1" si="8"/>
        <v>0</v>
      </c>
      <c r="BI13" s="51">
        <f t="shared" ca="1" si="9"/>
        <v>0</v>
      </c>
      <c r="BJ13" s="51"/>
      <c r="BK13" s="51"/>
      <c r="BL13" s="53">
        <f t="shared" ca="1" si="10"/>
        <v>0</v>
      </c>
      <c r="BM13" s="53">
        <f t="shared" ca="1" si="10"/>
        <v>0</v>
      </c>
      <c r="BN13" s="53">
        <f t="shared" ca="1" si="10"/>
        <v>0</v>
      </c>
      <c r="BO13" s="53">
        <f t="shared" ca="1" si="10"/>
        <v>0</v>
      </c>
      <c r="BP13" s="53">
        <f t="shared" ca="1" si="10"/>
        <v>0</v>
      </c>
      <c r="BQ13" s="53">
        <f t="shared" ca="1" si="10"/>
        <v>0</v>
      </c>
      <c r="BR13" s="53">
        <f t="shared" ca="1" si="10"/>
        <v>0</v>
      </c>
    </row>
    <row r="14" spans="2:70" ht="12" customHeight="1" x14ac:dyDescent="0.2">
      <c r="B14" s="126">
        <f t="shared" ca="1" si="0"/>
        <v>1</v>
      </c>
      <c r="C14" s="126" t="str">
        <f t="shared" ca="1" si="11"/>
        <v/>
      </c>
      <c r="D14" s="126" t="str">
        <f t="shared" ca="1" si="12"/>
        <v/>
      </c>
      <c r="E14" s="126" t="str">
        <f t="shared" ca="1" si="13"/>
        <v/>
      </c>
      <c r="F14" s="127" t="str">
        <f ca="1">OFFSET(prihlasky!$H$1,AW14,0)</f>
        <v/>
      </c>
      <c r="G14" s="127" t="str">
        <f ca="1">IF(OFFSET(prihlasky!$B$1,AW14,0)="","",(OFFSET(prihlasky!$B$1,AW14,0)))</f>
        <v/>
      </c>
      <c r="H14" s="127">
        <f ca="1">OFFSET(prihlasky!$I$1,AW14,0)</f>
        <v>0</v>
      </c>
      <c r="I14" s="127">
        <f ca="1">OFFSET(prihlasky!$A$1,AW14,0)</f>
        <v>0</v>
      </c>
      <c r="J14" s="159">
        <f t="shared" ca="1" si="1"/>
        <v>0</v>
      </c>
      <c r="K14" s="145"/>
      <c r="L14" s="140">
        <f ca="1">OFFSET('Trail-1'!$J$1,$O14-1,0)</f>
        <v>0</v>
      </c>
      <c r="M14" s="141">
        <f ca="1">OFFSET('Trail-1'!$K$1,$O14-1,0)</f>
        <v>0</v>
      </c>
      <c r="N14" s="152">
        <f ca="1">OFFSET('Trail-1'!$L$1,$O14-1,0)</f>
        <v>0</v>
      </c>
      <c r="O14" s="146">
        <f>MATCH($AW14,'Trail-1'!$CJ$1:$CJ$128,0)</f>
        <v>14</v>
      </c>
      <c r="P14" s="143" t="str">
        <f ca="1">IF(N14=0,"",OFFSET('Trail-1'!$B$1,$O14-1,0))</f>
        <v/>
      </c>
      <c r="Q14" s="140">
        <f ca="1">OFFSET('Trail-2'!$J$1,$T14-1,0)</f>
        <v>0</v>
      </c>
      <c r="R14" s="141">
        <f ca="1">OFFSET('Trail-2'!$K$1,$T14-1,0)</f>
        <v>0</v>
      </c>
      <c r="S14" s="152">
        <f ca="1">OFFSET('Trail-2'!$L$1,$T14-1,0)</f>
        <v>0</v>
      </c>
      <c r="T14" s="146">
        <f>MATCH($AW14,'Trail-2'!$CJ$1:$CJ$128,0)</f>
        <v>14</v>
      </c>
      <c r="U14" s="143" t="str">
        <f ca="1">IF(S14=0,"",OFFSET('Trail-2'!$B$1,$T14-1,0))</f>
        <v/>
      </c>
      <c r="V14" s="140">
        <f ca="1">OFFSET('Trail-3'!$J$1,$Y14-1,0)</f>
        <v>0</v>
      </c>
      <c r="W14" s="141">
        <f ca="1">OFFSET('Trail-3'!$K$1,$Y14-1,0)</f>
        <v>0</v>
      </c>
      <c r="X14" s="152">
        <f ca="1">OFFSET('Trail-3'!$L$1,$Y14-1,0)</f>
        <v>0</v>
      </c>
      <c r="Y14" s="146">
        <f>MATCH($AW14,'Trail-3'!$CJ$1:$CJ$128,0)</f>
        <v>14</v>
      </c>
      <c r="Z14" s="143" t="str">
        <f ca="1">IF(X14=0,"",OFFSET('Trail-3'!$B$1,$Y14-1,0))</f>
        <v/>
      </c>
      <c r="AA14" s="140">
        <f ca="1">OFFSET('Trail-4'!$J$1,$AD14-1,0)</f>
        <v>0</v>
      </c>
      <c r="AB14" s="141">
        <f ca="1">OFFSET('Trail-4'!$K$1,$AD14-1,0)</f>
        <v>0</v>
      </c>
      <c r="AC14" s="152">
        <f ca="1">OFFSET('Trail-4'!$L$1,$AD14-1,0)</f>
        <v>0</v>
      </c>
      <c r="AD14" s="146">
        <f>MATCH($AW14,'Trail-4'!$CJ$1:$CJ$128,0)</f>
        <v>14</v>
      </c>
      <c r="AE14" s="143" t="str">
        <f ca="1">IF(AC14=0,"",OFFSET('Trail-4'!$B$1,$AD14-1,0))</f>
        <v/>
      </c>
      <c r="AF14" s="140">
        <f ca="1">OFFSET('Trail-5'!$J$1,$AI14-1,0)</f>
        <v>0</v>
      </c>
      <c r="AG14" s="141">
        <f ca="1">OFFSET('Trail-5'!$K$1,$AI14-1,0)</f>
        <v>0</v>
      </c>
      <c r="AH14" s="152">
        <f ca="1">OFFSET('Trail-5'!$L$1,$AI14-1,0)</f>
        <v>0</v>
      </c>
      <c r="AI14" s="146">
        <f>MATCH($AW14,'Trail-5'!$CJ$1:$CJ$128,0)</f>
        <v>14</v>
      </c>
      <c r="AJ14" s="143" t="str">
        <f ca="1">IF(AH14=0,"",OFFSET('Trail-5'!$B$1,$AI14-1,0))</f>
        <v/>
      </c>
      <c r="AK14" s="140">
        <f ca="1">OFFSET('TempO-1'!$K$1,$AN14-1,0)</f>
        <v>0</v>
      </c>
      <c r="AL14" s="144"/>
      <c r="AM14" s="152">
        <f ca="1">OFFSET('TempO-1'!$L$1,$AN14-1,0)</f>
        <v>0</v>
      </c>
      <c r="AN14" s="146">
        <f>MATCH($AW14,'TempO-1'!$CB$1:$CB$128,0)</f>
        <v>14</v>
      </c>
      <c r="AO14" s="143" t="str">
        <f ca="1">IF(AM14=0,"",OFFSET('TempO-1'!$B$1,$AN14-1,0))</f>
        <v/>
      </c>
      <c r="AP14" s="140">
        <f ca="1">OFFSET('TempO-2'!$K$1,$AS14-1,0)</f>
        <v>0</v>
      </c>
      <c r="AQ14" s="144"/>
      <c r="AR14" s="152">
        <f ca="1">OFFSET('TempO-2'!$L$1,$AS14-1,0)</f>
        <v>0</v>
      </c>
      <c r="AS14" s="146">
        <f>MATCH($AW14,'TempO-2'!$CB$1:$CB$128,0)</f>
        <v>14</v>
      </c>
      <c r="AT14" s="143" t="str">
        <f ca="1">IF(AR14=0,"",OFFSET('TempO-2'!$B$1,$AS14-1,0))</f>
        <v/>
      </c>
      <c r="AU14" s="22"/>
      <c r="AW14" s="39">
        <v>6</v>
      </c>
      <c r="AX14" s="16"/>
      <c r="AY14" s="51">
        <f t="shared" ca="1" si="2"/>
        <v>0</v>
      </c>
      <c r="AZ14" s="51">
        <f t="shared" ca="1" si="2"/>
        <v>0</v>
      </c>
      <c r="BA14" s="51">
        <f t="shared" ca="1" si="2"/>
        <v>0</v>
      </c>
      <c r="BC14" s="51">
        <f t="shared" ca="1" si="3"/>
        <v>0</v>
      </c>
      <c r="BD14" s="51">
        <f t="shared" ca="1" si="4"/>
        <v>0</v>
      </c>
      <c r="BE14" s="51">
        <f t="shared" ca="1" si="5"/>
        <v>0</v>
      </c>
      <c r="BF14" s="51">
        <f t="shared" ca="1" si="6"/>
        <v>0</v>
      </c>
      <c r="BG14" s="51">
        <f t="shared" ca="1" si="7"/>
        <v>0</v>
      </c>
      <c r="BH14" s="51">
        <f t="shared" ca="1" si="8"/>
        <v>0</v>
      </c>
      <c r="BI14" s="51">
        <f t="shared" ca="1" si="9"/>
        <v>0</v>
      </c>
      <c r="BJ14" s="51"/>
      <c r="BK14" s="51"/>
      <c r="BL14" s="53">
        <f t="shared" ca="1" si="10"/>
        <v>0</v>
      </c>
      <c r="BM14" s="53">
        <f t="shared" ca="1" si="10"/>
        <v>0</v>
      </c>
      <c r="BN14" s="53">
        <f t="shared" ca="1" si="10"/>
        <v>0</v>
      </c>
      <c r="BO14" s="53">
        <f t="shared" ca="1" si="10"/>
        <v>0</v>
      </c>
      <c r="BP14" s="53">
        <f t="shared" ca="1" si="10"/>
        <v>0</v>
      </c>
      <c r="BQ14" s="53">
        <f t="shared" ca="1" si="10"/>
        <v>0</v>
      </c>
      <c r="BR14" s="53">
        <f t="shared" ca="1" si="10"/>
        <v>0</v>
      </c>
    </row>
    <row r="15" spans="2:70" ht="12" customHeight="1" x14ac:dyDescent="0.2">
      <c r="B15" s="126">
        <f t="shared" ca="1" si="0"/>
        <v>1</v>
      </c>
      <c r="C15" s="126" t="str">
        <f t="shared" ca="1" si="11"/>
        <v/>
      </c>
      <c r="D15" s="126" t="str">
        <f t="shared" ca="1" si="12"/>
        <v/>
      </c>
      <c r="E15" s="126" t="str">
        <f t="shared" ca="1" si="13"/>
        <v/>
      </c>
      <c r="F15" s="127" t="str">
        <f ca="1">OFFSET(prihlasky!$H$1,AW15,0)</f>
        <v/>
      </c>
      <c r="G15" s="127" t="str">
        <f ca="1">IF(OFFSET(prihlasky!$B$1,AW15,0)="","",(OFFSET(prihlasky!$B$1,AW15,0)))</f>
        <v/>
      </c>
      <c r="H15" s="127">
        <f ca="1">OFFSET(prihlasky!$I$1,AW15,0)</f>
        <v>0</v>
      </c>
      <c r="I15" s="127">
        <f ca="1">OFFSET(prihlasky!$A$1,AW15,0)</f>
        <v>0</v>
      </c>
      <c r="J15" s="159">
        <f t="shared" ca="1" si="1"/>
        <v>0</v>
      </c>
      <c r="K15" s="145"/>
      <c r="L15" s="140">
        <f ca="1">OFFSET('Trail-1'!$J$1,$O15-1,0)</f>
        <v>0</v>
      </c>
      <c r="M15" s="141">
        <f ca="1">OFFSET('Trail-1'!$K$1,$O15-1,0)</f>
        <v>0</v>
      </c>
      <c r="N15" s="152">
        <f ca="1">OFFSET('Trail-1'!$L$1,$O15-1,0)</f>
        <v>0</v>
      </c>
      <c r="O15" s="146">
        <f>MATCH($AW15,'Trail-1'!$CJ$1:$CJ$128,0)</f>
        <v>15</v>
      </c>
      <c r="P15" s="143" t="str">
        <f ca="1">IF(N15=0,"",OFFSET('Trail-1'!$B$1,$O15-1,0))</f>
        <v/>
      </c>
      <c r="Q15" s="140">
        <f ca="1">OFFSET('Trail-2'!$J$1,$T15-1,0)</f>
        <v>0</v>
      </c>
      <c r="R15" s="141">
        <f ca="1">OFFSET('Trail-2'!$K$1,$T15-1,0)</f>
        <v>0</v>
      </c>
      <c r="S15" s="152">
        <f ca="1">OFFSET('Trail-2'!$L$1,$T15-1,0)</f>
        <v>0</v>
      </c>
      <c r="T15" s="146">
        <f>MATCH($AW15,'Trail-2'!$CJ$1:$CJ$128,0)</f>
        <v>15</v>
      </c>
      <c r="U15" s="143" t="str">
        <f ca="1">IF(S15=0,"",OFFSET('Trail-2'!$B$1,$T15-1,0))</f>
        <v/>
      </c>
      <c r="V15" s="140">
        <f ca="1">OFFSET('Trail-3'!$J$1,$Y15-1,0)</f>
        <v>0</v>
      </c>
      <c r="W15" s="141">
        <f ca="1">OFFSET('Trail-3'!$K$1,$Y15-1,0)</f>
        <v>0</v>
      </c>
      <c r="X15" s="152">
        <f ca="1">OFFSET('Trail-3'!$L$1,$Y15-1,0)</f>
        <v>0</v>
      </c>
      <c r="Y15" s="146">
        <f>MATCH($AW15,'Trail-3'!$CJ$1:$CJ$128,0)</f>
        <v>15</v>
      </c>
      <c r="Z15" s="143" t="str">
        <f ca="1">IF(X15=0,"",OFFSET('Trail-3'!$B$1,$Y15-1,0))</f>
        <v/>
      </c>
      <c r="AA15" s="140">
        <f ca="1">OFFSET('Trail-4'!$J$1,$AD15-1,0)</f>
        <v>0</v>
      </c>
      <c r="AB15" s="141">
        <f ca="1">OFFSET('Trail-4'!$K$1,$AD15-1,0)</f>
        <v>0</v>
      </c>
      <c r="AC15" s="152">
        <f ca="1">OFFSET('Trail-4'!$L$1,$AD15-1,0)</f>
        <v>0</v>
      </c>
      <c r="AD15" s="146">
        <f>MATCH($AW15,'Trail-4'!$CJ$1:$CJ$128,0)</f>
        <v>15</v>
      </c>
      <c r="AE15" s="143" t="str">
        <f ca="1">IF(AC15=0,"",OFFSET('Trail-4'!$B$1,$AD15-1,0))</f>
        <v/>
      </c>
      <c r="AF15" s="140">
        <f ca="1">OFFSET('Trail-5'!$J$1,$AI15-1,0)</f>
        <v>0</v>
      </c>
      <c r="AG15" s="141">
        <f ca="1">OFFSET('Trail-5'!$K$1,$AI15-1,0)</f>
        <v>0</v>
      </c>
      <c r="AH15" s="152">
        <f ca="1">OFFSET('Trail-5'!$L$1,$AI15-1,0)</f>
        <v>0</v>
      </c>
      <c r="AI15" s="146">
        <f>MATCH($AW15,'Trail-5'!$CJ$1:$CJ$128,0)</f>
        <v>15</v>
      </c>
      <c r="AJ15" s="143" t="str">
        <f ca="1">IF(AH15=0,"",OFFSET('Trail-5'!$B$1,$AI15-1,0))</f>
        <v/>
      </c>
      <c r="AK15" s="140">
        <f ca="1">OFFSET('TempO-1'!$K$1,$AN15-1,0)</f>
        <v>0</v>
      </c>
      <c r="AL15" s="144"/>
      <c r="AM15" s="152">
        <f ca="1">OFFSET('TempO-1'!$L$1,$AN15-1,0)</f>
        <v>0</v>
      </c>
      <c r="AN15" s="146">
        <f>MATCH($AW15,'TempO-1'!$CB$1:$CB$128,0)</f>
        <v>15</v>
      </c>
      <c r="AO15" s="143" t="str">
        <f ca="1">IF(AM15=0,"",OFFSET('TempO-1'!$B$1,$AN15-1,0))</f>
        <v/>
      </c>
      <c r="AP15" s="140">
        <f ca="1">OFFSET('TempO-2'!$K$1,$AS15-1,0)</f>
        <v>0</v>
      </c>
      <c r="AQ15" s="144"/>
      <c r="AR15" s="152">
        <f ca="1">OFFSET('TempO-2'!$L$1,$AS15-1,0)</f>
        <v>0</v>
      </c>
      <c r="AS15" s="146">
        <f>MATCH($AW15,'TempO-2'!$CB$1:$CB$128,0)</f>
        <v>15</v>
      </c>
      <c r="AT15" s="143" t="str">
        <f ca="1">IF(AR15=0,"",OFFSET('TempO-2'!$B$1,$AS15-1,0))</f>
        <v/>
      </c>
      <c r="AU15" s="22"/>
      <c r="AW15" s="39">
        <v>7</v>
      </c>
      <c r="AX15" s="16"/>
      <c r="AY15" s="51">
        <f t="shared" ca="1" si="2"/>
        <v>0</v>
      </c>
      <c r="AZ15" s="51">
        <f t="shared" ca="1" si="2"/>
        <v>0</v>
      </c>
      <c r="BA15" s="51">
        <f t="shared" ca="1" si="2"/>
        <v>0</v>
      </c>
      <c r="BC15" s="51">
        <f t="shared" ca="1" si="3"/>
        <v>0</v>
      </c>
      <c r="BD15" s="51">
        <f t="shared" ca="1" si="4"/>
        <v>0</v>
      </c>
      <c r="BE15" s="51">
        <f t="shared" ca="1" si="5"/>
        <v>0</v>
      </c>
      <c r="BF15" s="51">
        <f t="shared" ca="1" si="6"/>
        <v>0</v>
      </c>
      <c r="BG15" s="51">
        <f t="shared" ca="1" si="7"/>
        <v>0</v>
      </c>
      <c r="BH15" s="51">
        <f t="shared" ca="1" si="8"/>
        <v>0</v>
      </c>
      <c r="BI15" s="51">
        <f t="shared" ca="1" si="9"/>
        <v>0</v>
      </c>
      <c r="BJ15" s="51"/>
      <c r="BK15" s="51"/>
      <c r="BL15" s="53">
        <f t="shared" ca="1" si="10"/>
        <v>0</v>
      </c>
      <c r="BM15" s="53">
        <f t="shared" ca="1" si="10"/>
        <v>0</v>
      </c>
      <c r="BN15" s="53">
        <f t="shared" ca="1" si="10"/>
        <v>0</v>
      </c>
      <c r="BO15" s="53">
        <f t="shared" ca="1" si="10"/>
        <v>0</v>
      </c>
      <c r="BP15" s="53">
        <f t="shared" ca="1" si="10"/>
        <v>0</v>
      </c>
      <c r="BQ15" s="53">
        <f t="shared" ca="1" si="10"/>
        <v>0</v>
      </c>
      <c r="BR15" s="53">
        <f t="shared" ca="1" si="10"/>
        <v>0</v>
      </c>
    </row>
    <row r="16" spans="2:70" ht="12" customHeight="1" x14ac:dyDescent="0.2">
      <c r="B16" s="126">
        <f t="shared" ca="1" si="0"/>
        <v>1</v>
      </c>
      <c r="C16" s="126" t="str">
        <f t="shared" ca="1" si="11"/>
        <v/>
      </c>
      <c r="D16" s="126" t="str">
        <f t="shared" ca="1" si="12"/>
        <v/>
      </c>
      <c r="E16" s="126" t="str">
        <f t="shared" ca="1" si="13"/>
        <v/>
      </c>
      <c r="F16" s="127" t="str">
        <f ca="1">OFFSET(prihlasky!$H$1,AW16,0)</f>
        <v/>
      </c>
      <c r="G16" s="127" t="str">
        <f ca="1">IF(OFFSET(prihlasky!$B$1,AW16,0)="","",(OFFSET(prihlasky!$B$1,AW16,0)))</f>
        <v/>
      </c>
      <c r="H16" s="127">
        <f ca="1">OFFSET(prihlasky!$I$1,AW16,0)</f>
        <v>0</v>
      </c>
      <c r="I16" s="127">
        <f ca="1">OFFSET(prihlasky!$A$1,AW16,0)</f>
        <v>0</v>
      </c>
      <c r="J16" s="159">
        <f t="shared" ca="1" si="1"/>
        <v>0</v>
      </c>
      <c r="K16" s="145"/>
      <c r="L16" s="140">
        <f ca="1">OFFSET('Trail-1'!$J$1,$O16-1,0)</f>
        <v>0</v>
      </c>
      <c r="M16" s="141">
        <f ca="1">OFFSET('Trail-1'!$K$1,$O16-1,0)</f>
        <v>0</v>
      </c>
      <c r="N16" s="152">
        <f ca="1">OFFSET('Trail-1'!$L$1,$O16-1,0)</f>
        <v>0</v>
      </c>
      <c r="O16" s="146">
        <f>MATCH($AW16,'Trail-1'!$CJ$1:$CJ$128,0)</f>
        <v>16</v>
      </c>
      <c r="P16" s="143" t="str">
        <f ca="1">IF(N16=0,"",OFFSET('Trail-1'!$B$1,$O16-1,0))</f>
        <v/>
      </c>
      <c r="Q16" s="140">
        <f ca="1">OFFSET('Trail-2'!$J$1,$T16-1,0)</f>
        <v>0</v>
      </c>
      <c r="R16" s="141">
        <f ca="1">OFFSET('Trail-2'!$K$1,$T16-1,0)</f>
        <v>0</v>
      </c>
      <c r="S16" s="152">
        <f ca="1">OFFSET('Trail-2'!$L$1,$T16-1,0)</f>
        <v>0</v>
      </c>
      <c r="T16" s="146">
        <f>MATCH($AW16,'Trail-2'!$CJ$1:$CJ$128,0)</f>
        <v>16</v>
      </c>
      <c r="U16" s="143" t="str">
        <f ca="1">IF(S16=0,"",OFFSET('Trail-2'!$B$1,$T16-1,0))</f>
        <v/>
      </c>
      <c r="V16" s="140">
        <f ca="1">OFFSET('Trail-3'!$J$1,$Y16-1,0)</f>
        <v>0</v>
      </c>
      <c r="W16" s="141">
        <f ca="1">OFFSET('Trail-3'!$K$1,$Y16-1,0)</f>
        <v>0</v>
      </c>
      <c r="X16" s="152">
        <f ca="1">OFFSET('Trail-3'!$L$1,$Y16-1,0)</f>
        <v>0</v>
      </c>
      <c r="Y16" s="146">
        <f>MATCH($AW16,'Trail-3'!$CJ$1:$CJ$128,0)</f>
        <v>16</v>
      </c>
      <c r="Z16" s="143" t="str">
        <f ca="1">IF(X16=0,"",OFFSET('Trail-3'!$B$1,$Y16-1,0))</f>
        <v/>
      </c>
      <c r="AA16" s="140">
        <f ca="1">OFFSET('Trail-4'!$J$1,$AD16-1,0)</f>
        <v>0</v>
      </c>
      <c r="AB16" s="141">
        <f ca="1">OFFSET('Trail-4'!$K$1,$AD16-1,0)</f>
        <v>0</v>
      </c>
      <c r="AC16" s="152">
        <f ca="1">OFFSET('Trail-4'!$L$1,$AD16-1,0)</f>
        <v>0</v>
      </c>
      <c r="AD16" s="146">
        <f>MATCH($AW16,'Trail-4'!$CJ$1:$CJ$128,0)</f>
        <v>16</v>
      </c>
      <c r="AE16" s="143" t="str">
        <f ca="1">IF(AC16=0,"",OFFSET('Trail-4'!$B$1,$AD16-1,0))</f>
        <v/>
      </c>
      <c r="AF16" s="140">
        <f ca="1">OFFSET('Trail-5'!$J$1,$AI16-1,0)</f>
        <v>0</v>
      </c>
      <c r="AG16" s="141">
        <f ca="1">OFFSET('Trail-5'!$K$1,$AI16-1,0)</f>
        <v>0</v>
      </c>
      <c r="AH16" s="152">
        <f ca="1">OFFSET('Trail-5'!$L$1,$AI16-1,0)</f>
        <v>0</v>
      </c>
      <c r="AI16" s="146">
        <f>MATCH($AW16,'Trail-5'!$CJ$1:$CJ$128,0)</f>
        <v>16</v>
      </c>
      <c r="AJ16" s="143" t="str">
        <f ca="1">IF(AH16=0,"",OFFSET('Trail-5'!$B$1,$AI16-1,0))</f>
        <v/>
      </c>
      <c r="AK16" s="140">
        <f ca="1">OFFSET('TempO-1'!$K$1,$AN16-1,0)</f>
        <v>0</v>
      </c>
      <c r="AL16" s="144"/>
      <c r="AM16" s="152">
        <f ca="1">OFFSET('TempO-1'!$L$1,$AN16-1,0)</f>
        <v>0</v>
      </c>
      <c r="AN16" s="146">
        <f>MATCH($AW16,'TempO-1'!$CB$1:$CB$128,0)</f>
        <v>16</v>
      </c>
      <c r="AO16" s="143" t="str">
        <f ca="1">IF(AM16=0,"",OFFSET('TempO-1'!$B$1,$AN16-1,0))</f>
        <v/>
      </c>
      <c r="AP16" s="140">
        <f ca="1">OFFSET('TempO-2'!$K$1,$AS16-1,0)</f>
        <v>0</v>
      </c>
      <c r="AQ16" s="144"/>
      <c r="AR16" s="152">
        <f ca="1">OFFSET('TempO-2'!$L$1,$AS16-1,0)</f>
        <v>0</v>
      </c>
      <c r="AS16" s="146">
        <f>MATCH($AW16,'TempO-2'!$CB$1:$CB$128,0)</f>
        <v>16</v>
      </c>
      <c r="AT16" s="143" t="str">
        <f ca="1">IF(AR16=0,"",OFFSET('TempO-2'!$B$1,$AS16-1,0))</f>
        <v/>
      </c>
      <c r="AU16" s="22"/>
      <c r="AW16" s="39">
        <v>8</v>
      </c>
      <c r="AX16" s="16"/>
      <c r="AY16" s="51">
        <f t="shared" ca="1" si="2"/>
        <v>0</v>
      </c>
      <c r="AZ16" s="51">
        <f t="shared" ca="1" si="2"/>
        <v>0</v>
      </c>
      <c r="BA16" s="51">
        <f t="shared" ca="1" si="2"/>
        <v>0</v>
      </c>
      <c r="BC16" s="51">
        <f t="shared" ca="1" si="3"/>
        <v>0</v>
      </c>
      <c r="BD16" s="51">
        <f t="shared" ca="1" si="4"/>
        <v>0</v>
      </c>
      <c r="BE16" s="51">
        <f t="shared" ca="1" si="5"/>
        <v>0</v>
      </c>
      <c r="BF16" s="51">
        <f t="shared" ca="1" si="6"/>
        <v>0</v>
      </c>
      <c r="BG16" s="51">
        <f t="shared" ca="1" si="7"/>
        <v>0</v>
      </c>
      <c r="BH16" s="51">
        <f t="shared" ca="1" si="8"/>
        <v>0</v>
      </c>
      <c r="BI16" s="51">
        <f t="shared" ca="1" si="9"/>
        <v>0</v>
      </c>
      <c r="BJ16" s="51"/>
      <c r="BK16" s="51"/>
      <c r="BL16" s="53">
        <f t="shared" ca="1" si="10"/>
        <v>0</v>
      </c>
      <c r="BM16" s="53">
        <f t="shared" ca="1" si="10"/>
        <v>0</v>
      </c>
      <c r="BN16" s="53">
        <f t="shared" ca="1" si="10"/>
        <v>0</v>
      </c>
      <c r="BO16" s="53">
        <f t="shared" ca="1" si="10"/>
        <v>0</v>
      </c>
      <c r="BP16" s="53">
        <f t="shared" ca="1" si="10"/>
        <v>0</v>
      </c>
      <c r="BQ16" s="53">
        <f t="shared" ca="1" si="10"/>
        <v>0</v>
      </c>
      <c r="BR16" s="53">
        <f t="shared" ca="1" si="10"/>
        <v>0</v>
      </c>
    </row>
    <row r="17" spans="2:70" ht="12" customHeight="1" x14ac:dyDescent="0.2">
      <c r="B17" s="126">
        <f t="shared" ca="1" si="0"/>
        <v>1</v>
      </c>
      <c r="C17" s="126" t="str">
        <f t="shared" ca="1" si="11"/>
        <v/>
      </c>
      <c r="D17" s="126" t="str">
        <f t="shared" ca="1" si="12"/>
        <v/>
      </c>
      <c r="E17" s="126" t="str">
        <f t="shared" ca="1" si="13"/>
        <v/>
      </c>
      <c r="F17" s="127" t="str">
        <f ca="1">OFFSET(prihlasky!$H$1,AW17,0)</f>
        <v/>
      </c>
      <c r="G17" s="127" t="str">
        <f ca="1">IF(OFFSET(prihlasky!$B$1,AW17,0)="","",(OFFSET(prihlasky!$B$1,AW17,0)))</f>
        <v/>
      </c>
      <c r="H17" s="127">
        <f ca="1">OFFSET(prihlasky!$I$1,AW17,0)</f>
        <v>0</v>
      </c>
      <c r="I17" s="127">
        <f ca="1">OFFSET(prihlasky!$A$1,AW17,0)</f>
        <v>0</v>
      </c>
      <c r="J17" s="159">
        <f t="shared" ca="1" si="1"/>
        <v>0</v>
      </c>
      <c r="K17" s="145"/>
      <c r="L17" s="140">
        <f ca="1">OFFSET('Trail-1'!$J$1,$O17-1,0)</f>
        <v>0</v>
      </c>
      <c r="M17" s="141">
        <f ca="1">OFFSET('Trail-1'!$K$1,$O17-1,0)</f>
        <v>0</v>
      </c>
      <c r="N17" s="152">
        <f ca="1">OFFSET('Trail-1'!$L$1,$O17-1,0)</f>
        <v>0</v>
      </c>
      <c r="O17" s="146">
        <f>MATCH($AW17,'Trail-1'!$CJ$1:$CJ$128,0)</f>
        <v>17</v>
      </c>
      <c r="P17" s="143" t="str">
        <f ca="1">IF(N17=0,"",OFFSET('Trail-1'!$B$1,$O17-1,0))</f>
        <v/>
      </c>
      <c r="Q17" s="140">
        <f ca="1">OFFSET('Trail-2'!$J$1,$T17-1,0)</f>
        <v>0</v>
      </c>
      <c r="R17" s="141">
        <f ca="1">OFFSET('Trail-2'!$K$1,$T17-1,0)</f>
        <v>0</v>
      </c>
      <c r="S17" s="152">
        <f ca="1">OFFSET('Trail-2'!$L$1,$T17-1,0)</f>
        <v>0</v>
      </c>
      <c r="T17" s="146">
        <f>MATCH($AW17,'Trail-2'!$CJ$1:$CJ$128,0)</f>
        <v>17</v>
      </c>
      <c r="U17" s="143" t="str">
        <f ca="1">IF(S17=0,"",OFFSET('Trail-2'!$B$1,$T17-1,0))</f>
        <v/>
      </c>
      <c r="V17" s="140">
        <f ca="1">OFFSET('Trail-3'!$J$1,$Y17-1,0)</f>
        <v>0</v>
      </c>
      <c r="W17" s="141">
        <f ca="1">OFFSET('Trail-3'!$K$1,$Y17-1,0)</f>
        <v>0</v>
      </c>
      <c r="X17" s="152">
        <f ca="1">OFFSET('Trail-3'!$L$1,$Y17-1,0)</f>
        <v>0</v>
      </c>
      <c r="Y17" s="146">
        <f>MATCH($AW17,'Trail-3'!$CJ$1:$CJ$128,0)</f>
        <v>17</v>
      </c>
      <c r="Z17" s="143" t="str">
        <f ca="1">IF(X17=0,"",OFFSET('Trail-3'!$B$1,$Y17-1,0))</f>
        <v/>
      </c>
      <c r="AA17" s="140">
        <f ca="1">OFFSET('Trail-4'!$J$1,$AD17-1,0)</f>
        <v>0</v>
      </c>
      <c r="AB17" s="141">
        <f ca="1">OFFSET('Trail-4'!$K$1,$AD17-1,0)</f>
        <v>0</v>
      </c>
      <c r="AC17" s="152">
        <f ca="1">OFFSET('Trail-4'!$L$1,$AD17-1,0)</f>
        <v>0</v>
      </c>
      <c r="AD17" s="146">
        <f>MATCH($AW17,'Trail-4'!$CJ$1:$CJ$128,0)</f>
        <v>17</v>
      </c>
      <c r="AE17" s="143" t="str">
        <f ca="1">IF(AC17=0,"",OFFSET('Trail-4'!$B$1,$AD17-1,0))</f>
        <v/>
      </c>
      <c r="AF17" s="140">
        <f ca="1">OFFSET('Trail-5'!$J$1,$AI17-1,0)</f>
        <v>0</v>
      </c>
      <c r="AG17" s="141">
        <f ca="1">OFFSET('Trail-5'!$K$1,$AI17-1,0)</f>
        <v>0</v>
      </c>
      <c r="AH17" s="152">
        <f ca="1">OFFSET('Trail-5'!$L$1,$AI17-1,0)</f>
        <v>0</v>
      </c>
      <c r="AI17" s="146">
        <f>MATCH($AW17,'Trail-5'!$CJ$1:$CJ$128,0)</f>
        <v>17</v>
      </c>
      <c r="AJ17" s="143" t="str">
        <f ca="1">IF(AH17=0,"",OFFSET('Trail-5'!$B$1,$AI17-1,0))</f>
        <v/>
      </c>
      <c r="AK17" s="140">
        <f ca="1">OFFSET('TempO-1'!$K$1,$AN17-1,0)</f>
        <v>0</v>
      </c>
      <c r="AL17" s="144"/>
      <c r="AM17" s="152">
        <f ca="1">OFFSET('TempO-1'!$L$1,$AN17-1,0)</f>
        <v>0</v>
      </c>
      <c r="AN17" s="146">
        <f>MATCH($AW17,'TempO-1'!$CB$1:$CB$128,0)</f>
        <v>17</v>
      </c>
      <c r="AO17" s="143" t="str">
        <f ca="1">IF(AM17=0,"",OFFSET('TempO-1'!$B$1,$AN17-1,0))</f>
        <v/>
      </c>
      <c r="AP17" s="140">
        <f ca="1">OFFSET('TempO-2'!$K$1,$AS17-1,0)</f>
        <v>0</v>
      </c>
      <c r="AQ17" s="144"/>
      <c r="AR17" s="152">
        <f ca="1">OFFSET('TempO-2'!$L$1,$AS17-1,0)</f>
        <v>0</v>
      </c>
      <c r="AS17" s="146">
        <f>MATCH($AW17,'TempO-2'!$CB$1:$CB$128,0)</f>
        <v>17</v>
      </c>
      <c r="AT17" s="143" t="str">
        <f ca="1">IF(AR17=0,"",OFFSET('TempO-2'!$B$1,$AS17-1,0))</f>
        <v/>
      </c>
      <c r="AU17" s="22"/>
      <c r="AW17" s="39">
        <v>9</v>
      </c>
      <c r="AX17" s="16"/>
      <c r="AY17" s="51">
        <f t="shared" ca="1" si="2"/>
        <v>0</v>
      </c>
      <c r="AZ17" s="51">
        <f t="shared" ca="1" si="2"/>
        <v>0</v>
      </c>
      <c r="BA17" s="51">
        <f t="shared" ca="1" si="2"/>
        <v>0</v>
      </c>
      <c r="BC17" s="51">
        <f t="shared" ca="1" si="3"/>
        <v>0</v>
      </c>
      <c r="BD17" s="51">
        <f t="shared" ca="1" si="4"/>
        <v>0</v>
      </c>
      <c r="BE17" s="51">
        <f t="shared" ca="1" si="5"/>
        <v>0</v>
      </c>
      <c r="BF17" s="51">
        <f t="shared" ca="1" si="6"/>
        <v>0</v>
      </c>
      <c r="BG17" s="51">
        <f t="shared" ca="1" si="7"/>
        <v>0</v>
      </c>
      <c r="BH17" s="51">
        <f t="shared" ca="1" si="8"/>
        <v>0</v>
      </c>
      <c r="BI17" s="51">
        <f t="shared" ca="1" si="9"/>
        <v>0</v>
      </c>
      <c r="BJ17" s="51"/>
      <c r="BK17" s="51"/>
      <c r="BL17" s="53">
        <f t="shared" ca="1" si="10"/>
        <v>0</v>
      </c>
      <c r="BM17" s="53">
        <f t="shared" ca="1" si="10"/>
        <v>0</v>
      </c>
      <c r="BN17" s="53">
        <f t="shared" ca="1" si="10"/>
        <v>0</v>
      </c>
      <c r="BO17" s="53">
        <f t="shared" ca="1" si="10"/>
        <v>0</v>
      </c>
      <c r="BP17" s="53">
        <f t="shared" ca="1" si="10"/>
        <v>0</v>
      </c>
      <c r="BQ17" s="53">
        <f t="shared" ca="1" si="10"/>
        <v>0</v>
      </c>
      <c r="BR17" s="53">
        <f t="shared" ca="1" si="10"/>
        <v>0</v>
      </c>
    </row>
    <row r="18" spans="2:70" x14ac:dyDescent="0.2">
      <c r="B18" s="126">
        <f t="shared" ca="1" si="0"/>
        <v>1</v>
      </c>
      <c r="C18" s="126" t="str">
        <f t="shared" ca="1" si="11"/>
        <v/>
      </c>
      <c r="D18" s="126" t="str">
        <f t="shared" ca="1" si="12"/>
        <v/>
      </c>
      <c r="E18" s="126" t="str">
        <f t="shared" ca="1" si="13"/>
        <v/>
      </c>
      <c r="F18" s="127" t="str">
        <f ca="1">OFFSET(prihlasky!$H$1,AW18,0)</f>
        <v/>
      </c>
      <c r="G18" s="127" t="str">
        <f ca="1">IF(OFFSET(prihlasky!$B$1,AW18,0)="","",(OFFSET(prihlasky!$B$1,AW18,0)))</f>
        <v/>
      </c>
      <c r="H18" s="127">
        <f ca="1">OFFSET(prihlasky!$I$1,AW18,0)</f>
        <v>0</v>
      </c>
      <c r="I18" s="127">
        <f ca="1">OFFSET(prihlasky!$A$1,AW18,0)</f>
        <v>0</v>
      </c>
      <c r="J18" s="159">
        <f t="shared" ca="1" si="1"/>
        <v>0</v>
      </c>
      <c r="K18" s="145"/>
      <c r="L18" s="140">
        <f ca="1">OFFSET('Trail-1'!$J$1,$O18-1,0)</f>
        <v>0</v>
      </c>
      <c r="M18" s="141">
        <f ca="1">OFFSET('Trail-1'!$K$1,$O18-1,0)</f>
        <v>0</v>
      </c>
      <c r="N18" s="152">
        <f ca="1">OFFSET('Trail-1'!$L$1,$O18-1,0)</f>
        <v>0</v>
      </c>
      <c r="O18" s="146">
        <f>MATCH($AW18,'Trail-1'!$CJ$1:$CJ$128,0)</f>
        <v>18</v>
      </c>
      <c r="P18" s="143" t="str">
        <f ca="1">IF(N18=0,"",OFFSET('Trail-1'!$B$1,$O18-1,0))</f>
        <v/>
      </c>
      <c r="Q18" s="140">
        <f ca="1">OFFSET('Trail-2'!$J$1,$T18-1,0)</f>
        <v>0</v>
      </c>
      <c r="R18" s="141">
        <f ca="1">OFFSET('Trail-2'!$K$1,$T18-1,0)</f>
        <v>0</v>
      </c>
      <c r="S18" s="152">
        <f ca="1">OFFSET('Trail-2'!$L$1,$T18-1,0)</f>
        <v>0</v>
      </c>
      <c r="T18" s="146">
        <f>MATCH($AW18,'Trail-2'!$CJ$1:$CJ$128,0)</f>
        <v>18</v>
      </c>
      <c r="U18" s="143" t="str">
        <f ca="1">IF(S18=0,"",OFFSET('Trail-2'!$B$1,$T18-1,0))</f>
        <v/>
      </c>
      <c r="V18" s="140">
        <f ca="1">OFFSET('Trail-3'!$J$1,$Y18-1,0)</f>
        <v>0</v>
      </c>
      <c r="W18" s="141">
        <f ca="1">OFFSET('Trail-3'!$K$1,$Y18-1,0)</f>
        <v>0</v>
      </c>
      <c r="X18" s="152">
        <f ca="1">OFFSET('Trail-3'!$L$1,$Y18-1,0)</f>
        <v>0</v>
      </c>
      <c r="Y18" s="146">
        <f>MATCH($AW18,'Trail-3'!$CJ$1:$CJ$128,0)</f>
        <v>18</v>
      </c>
      <c r="Z18" s="143" t="str">
        <f ca="1">IF(X18=0,"",OFFSET('Trail-3'!$B$1,$Y18-1,0))</f>
        <v/>
      </c>
      <c r="AA18" s="140">
        <f ca="1">OFFSET('Trail-4'!$J$1,$AD18-1,0)</f>
        <v>0</v>
      </c>
      <c r="AB18" s="141">
        <f ca="1">OFFSET('Trail-4'!$K$1,$AD18-1,0)</f>
        <v>0</v>
      </c>
      <c r="AC18" s="152">
        <f ca="1">OFFSET('Trail-4'!$L$1,$AD18-1,0)</f>
        <v>0</v>
      </c>
      <c r="AD18" s="146">
        <f>MATCH($AW18,'Trail-4'!$CJ$1:$CJ$128,0)</f>
        <v>18</v>
      </c>
      <c r="AE18" s="143" t="str">
        <f ca="1">IF(AC18=0,"",OFFSET('Trail-4'!$B$1,$AD18-1,0))</f>
        <v/>
      </c>
      <c r="AF18" s="140">
        <f ca="1">OFFSET('Trail-5'!$J$1,$AI18-1,0)</f>
        <v>0</v>
      </c>
      <c r="AG18" s="141">
        <f ca="1">OFFSET('Trail-5'!$K$1,$AI18-1,0)</f>
        <v>0</v>
      </c>
      <c r="AH18" s="152">
        <f ca="1">OFFSET('Trail-5'!$L$1,$AI18-1,0)</f>
        <v>0</v>
      </c>
      <c r="AI18" s="146">
        <f>MATCH($AW18,'Trail-5'!$CJ$1:$CJ$128,0)</f>
        <v>18</v>
      </c>
      <c r="AJ18" s="143" t="str">
        <f ca="1">IF(AH18=0,"",OFFSET('Trail-5'!$B$1,$AI18-1,0))</f>
        <v/>
      </c>
      <c r="AK18" s="140">
        <f ca="1">OFFSET('TempO-1'!$K$1,$AN18-1,0)</f>
        <v>0</v>
      </c>
      <c r="AL18" s="144"/>
      <c r="AM18" s="152">
        <f ca="1">OFFSET('TempO-1'!$L$1,$AN18-1,0)</f>
        <v>0</v>
      </c>
      <c r="AN18" s="146">
        <f>MATCH($AW18,'TempO-1'!$CB$1:$CB$128,0)</f>
        <v>18</v>
      </c>
      <c r="AO18" s="143" t="str">
        <f ca="1">IF(AM18=0,"",OFFSET('TempO-1'!$B$1,$AN18-1,0))</f>
        <v/>
      </c>
      <c r="AP18" s="140">
        <f ca="1">OFFSET('TempO-2'!$K$1,$AS18-1,0)</f>
        <v>0</v>
      </c>
      <c r="AQ18" s="144"/>
      <c r="AR18" s="152">
        <f ca="1">OFFSET('TempO-2'!$L$1,$AS18-1,0)</f>
        <v>0</v>
      </c>
      <c r="AS18" s="146">
        <f>MATCH($AW18,'TempO-2'!$CB$1:$CB$128,0)</f>
        <v>18</v>
      </c>
      <c r="AT18" s="143" t="str">
        <f ca="1">IF(AR18=0,"",OFFSET('TempO-2'!$B$1,$AS18-1,0))</f>
        <v/>
      </c>
      <c r="AU18" s="22"/>
      <c r="AW18" s="39">
        <v>10</v>
      </c>
      <c r="AX18" s="16"/>
      <c r="AY18" s="51">
        <f t="shared" ca="1" si="2"/>
        <v>0</v>
      </c>
      <c r="AZ18" s="51">
        <f t="shared" ca="1" si="2"/>
        <v>0</v>
      </c>
      <c r="BA18" s="51">
        <f t="shared" ca="1" si="2"/>
        <v>0</v>
      </c>
      <c r="BC18" s="51">
        <f t="shared" ca="1" si="3"/>
        <v>0</v>
      </c>
      <c r="BD18" s="51">
        <f t="shared" ca="1" si="4"/>
        <v>0</v>
      </c>
      <c r="BE18" s="51">
        <f t="shared" ca="1" si="5"/>
        <v>0</v>
      </c>
      <c r="BF18" s="51">
        <f t="shared" ca="1" si="6"/>
        <v>0</v>
      </c>
      <c r="BG18" s="51">
        <f t="shared" ca="1" si="7"/>
        <v>0</v>
      </c>
      <c r="BH18" s="51">
        <f t="shared" ca="1" si="8"/>
        <v>0</v>
      </c>
      <c r="BI18" s="51">
        <f t="shared" ca="1" si="9"/>
        <v>0</v>
      </c>
      <c r="BJ18" s="51"/>
      <c r="BK18" s="51"/>
      <c r="BL18" s="53">
        <f t="shared" ca="1" si="10"/>
        <v>0</v>
      </c>
      <c r="BM18" s="53">
        <f t="shared" ca="1" si="10"/>
        <v>0</v>
      </c>
      <c r="BN18" s="53">
        <f t="shared" ca="1" si="10"/>
        <v>0</v>
      </c>
      <c r="BO18" s="53">
        <f t="shared" ca="1" si="10"/>
        <v>0</v>
      </c>
      <c r="BP18" s="53">
        <f t="shared" ca="1" si="10"/>
        <v>0</v>
      </c>
      <c r="BQ18" s="53">
        <f t="shared" ca="1" si="10"/>
        <v>0</v>
      </c>
      <c r="BR18" s="53">
        <f t="shared" ca="1" si="10"/>
        <v>0</v>
      </c>
    </row>
    <row r="19" spans="2:70" x14ac:dyDescent="0.2">
      <c r="B19" s="126">
        <f t="shared" ca="1" si="0"/>
        <v>1</v>
      </c>
      <c r="C19" s="126" t="str">
        <f t="shared" ca="1" si="11"/>
        <v/>
      </c>
      <c r="D19" s="126" t="str">
        <f t="shared" ca="1" si="12"/>
        <v/>
      </c>
      <c r="E19" s="126" t="str">
        <f t="shared" ca="1" si="13"/>
        <v/>
      </c>
      <c r="F19" s="127" t="str">
        <f ca="1">OFFSET(prihlasky!$H$1,AW19,0)</f>
        <v/>
      </c>
      <c r="G19" s="127" t="str">
        <f ca="1">IF(OFFSET(prihlasky!$B$1,AW19,0)="","",(OFFSET(prihlasky!$B$1,AW19,0)))</f>
        <v/>
      </c>
      <c r="H19" s="127">
        <f ca="1">OFFSET(prihlasky!$I$1,AW19,0)</f>
        <v>0</v>
      </c>
      <c r="I19" s="127">
        <f ca="1">OFFSET(prihlasky!$A$1,AW19,0)</f>
        <v>0</v>
      </c>
      <c r="J19" s="159">
        <f t="shared" ca="1" si="1"/>
        <v>0</v>
      </c>
      <c r="K19" s="145"/>
      <c r="L19" s="140">
        <f ca="1">OFFSET('Trail-1'!$J$1,$O19-1,0)</f>
        <v>0</v>
      </c>
      <c r="M19" s="141">
        <f ca="1">OFFSET('Trail-1'!$K$1,$O19-1,0)</f>
        <v>0</v>
      </c>
      <c r="N19" s="152">
        <f ca="1">OFFSET('Trail-1'!$L$1,$O19-1,0)</f>
        <v>0</v>
      </c>
      <c r="O19" s="146">
        <f>MATCH($AW19,'Trail-1'!$CJ$1:$CJ$128,0)</f>
        <v>19</v>
      </c>
      <c r="P19" s="143" t="str">
        <f ca="1">IF(N19=0,"",OFFSET('Trail-1'!$B$1,$O19-1,0))</f>
        <v/>
      </c>
      <c r="Q19" s="140">
        <f ca="1">OFFSET('Trail-2'!$J$1,$T19-1,0)</f>
        <v>0</v>
      </c>
      <c r="R19" s="141">
        <f ca="1">OFFSET('Trail-2'!$K$1,$T19-1,0)</f>
        <v>0</v>
      </c>
      <c r="S19" s="152">
        <f ca="1">OFFSET('Trail-2'!$L$1,$T19-1,0)</f>
        <v>0</v>
      </c>
      <c r="T19" s="146">
        <f>MATCH($AW19,'Trail-2'!$CJ$1:$CJ$128,0)</f>
        <v>19</v>
      </c>
      <c r="U19" s="143" t="str">
        <f ca="1">IF(S19=0,"",OFFSET('Trail-2'!$B$1,$T19-1,0))</f>
        <v/>
      </c>
      <c r="V19" s="140">
        <f ca="1">OFFSET('Trail-3'!$J$1,$Y19-1,0)</f>
        <v>0</v>
      </c>
      <c r="W19" s="141">
        <f ca="1">OFFSET('Trail-3'!$K$1,$Y19-1,0)</f>
        <v>0</v>
      </c>
      <c r="X19" s="152">
        <f ca="1">OFFSET('Trail-3'!$L$1,$Y19-1,0)</f>
        <v>0</v>
      </c>
      <c r="Y19" s="146">
        <f>MATCH($AW19,'Trail-3'!$CJ$1:$CJ$128,0)</f>
        <v>19</v>
      </c>
      <c r="Z19" s="143" t="str">
        <f ca="1">IF(X19=0,"",OFFSET('Trail-3'!$B$1,$Y19-1,0))</f>
        <v/>
      </c>
      <c r="AA19" s="140">
        <f ca="1">OFFSET('Trail-4'!$J$1,$AD19-1,0)</f>
        <v>0</v>
      </c>
      <c r="AB19" s="141">
        <f ca="1">OFFSET('Trail-4'!$K$1,$AD19-1,0)</f>
        <v>0</v>
      </c>
      <c r="AC19" s="152">
        <f ca="1">OFFSET('Trail-4'!$L$1,$AD19-1,0)</f>
        <v>0</v>
      </c>
      <c r="AD19" s="146">
        <f>MATCH($AW19,'Trail-4'!$CJ$1:$CJ$128,0)</f>
        <v>19</v>
      </c>
      <c r="AE19" s="143" t="str">
        <f ca="1">IF(AC19=0,"",OFFSET('Trail-4'!$B$1,$AD19-1,0))</f>
        <v/>
      </c>
      <c r="AF19" s="140">
        <f ca="1">OFFSET('Trail-5'!$J$1,$AI19-1,0)</f>
        <v>0</v>
      </c>
      <c r="AG19" s="141">
        <f ca="1">OFFSET('Trail-5'!$K$1,$AI19-1,0)</f>
        <v>0</v>
      </c>
      <c r="AH19" s="152">
        <f ca="1">OFFSET('Trail-5'!$L$1,$AI19-1,0)</f>
        <v>0</v>
      </c>
      <c r="AI19" s="146">
        <f>MATCH($AW19,'Trail-5'!$CJ$1:$CJ$128,0)</f>
        <v>19</v>
      </c>
      <c r="AJ19" s="143" t="str">
        <f ca="1">IF(AH19=0,"",OFFSET('Trail-5'!$B$1,$AI19-1,0))</f>
        <v/>
      </c>
      <c r="AK19" s="140">
        <f ca="1">OFFSET('TempO-1'!$K$1,$AN19-1,0)</f>
        <v>0</v>
      </c>
      <c r="AL19" s="144"/>
      <c r="AM19" s="152">
        <f ca="1">OFFSET('TempO-1'!$L$1,$AN19-1,0)</f>
        <v>0</v>
      </c>
      <c r="AN19" s="146">
        <f>MATCH($AW19,'TempO-1'!$CB$1:$CB$128,0)</f>
        <v>19</v>
      </c>
      <c r="AO19" s="143" t="str">
        <f ca="1">IF(AM19=0,"",OFFSET('TempO-1'!$B$1,$AN19-1,0))</f>
        <v/>
      </c>
      <c r="AP19" s="140">
        <f ca="1">OFFSET('TempO-2'!$K$1,$AS19-1,0)</f>
        <v>0</v>
      </c>
      <c r="AQ19" s="144"/>
      <c r="AR19" s="152">
        <f ca="1">OFFSET('TempO-2'!$L$1,$AS19-1,0)</f>
        <v>0</v>
      </c>
      <c r="AS19" s="146">
        <f>MATCH($AW19,'TempO-2'!$CB$1:$CB$128,0)</f>
        <v>19</v>
      </c>
      <c r="AT19" s="143" t="str">
        <f ca="1">IF(AR19=0,"",OFFSET('TempO-2'!$B$1,$AS19-1,0))</f>
        <v/>
      </c>
      <c r="AU19" s="22"/>
      <c r="AW19" s="39">
        <v>11</v>
      </c>
      <c r="AX19" s="16"/>
      <c r="AY19" s="51">
        <f t="shared" ca="1" si="2"/>
        <v>0</v>
      </c>
      <c r="AZ19" s="51">
        <f t="shared" ca="1" si="2"/>
        <v>0</v>
      </c>
      <c r="BA19" s="51">
        <f t="shared" ca="1" si="2"/>
        <v>0</v>
      </c>
      <c r="BC19" s="51">
        <f t="shared" ca="1" si="3"/>
        <v>0</v>
      </c>
      <c r="BD19" s="51">
        <f t="shared" ca="1" si="4"/>
        <v>0</v>
      </c>
      <c r="BE19" s="51">
        <f t="shared" ca="1" si="5"/>
        <v>0</v>
      </c>
      <c r="BF19" s="51">
        <f t="shared" ca="1" si="6"/>
        <v>0</v>
      </c>
      <c r="BG19" s="51">
        <f t="shared" ca="1" si="7"/>
        <v>0</v>
      </c>
      <c r="BH19" s="51">
        <f t="shared" ca="1" si="8"/>
        <v>0</v>
      </c>
      <c r="BI19" s="51">
        <f t="shared" ca="1" si="9"/>
        <v>0</v>
      </c>
      <c r="BJ19" s="51"/>
      <c r="BK19" s="51"/>
      <c r="BL19" s="53">
        <f t="shared" ref="BL19:BR28" ca="1" si="14">LARGE($BC19:$BI19,BL$7)</f>
        <v>0</v>
      </c>
      <c r="BM19" s="53">
        <f t="shared" ca="1" si="14"/>
        <v>0</v>
      </c>
      <c r="BN19" s="53">
        <f t="shared" ca="1" si="14"/>
        <v>0</v>
      </c>
      <c r="BO19" s="53">
        <f t="shared" ca="1" si="14"/>
        <v>0</v>
      </c>
      <c r="BP19" s="53">
        <f t="shared" ca="1" si="14"/>
        <v>0</v>
      </c>
      <c r="BQ19" s="53">
        <f t="shared" ca="1" si="14"/>
        <v>0</v>
      </c>
      <c r="BR19" s="53">
        <f t="shared" ca="1" si="14"/>
        <v>0</v>
      </c>
    </row>
    <row r="20" spans="2:70" x14ac:dyDescent="0.2">
      <c r="B20" s="126">
        <f t="shared" ca="1" si="0"/>
        <v>1</v>
      </c>
      <c r="C20" s="126" t="str">
        <f t="shared" ca="1" si="11"/>
        <v/>
      </c>
      <c r="D20" s="126" t="str">
        <f t="shared" ca="1" si="12"/>
        <v/>
      </c>
      <c r="E20" s="126" t="str">
        <f t="shared" ca="1" si="13"/>
        <v/>
      </c>
      <c r="F20" s="127" t="str">
        <f ca="1">OFFSET(prihlasky!$H$1,AW20,0)</f>
        <v/>
      </c>
      <c r="G20" s="127" t="str">
        <f ca="1">IF(OFFSET(prihlasky!$B$1,AW20,0)="","",(OFFSET(prihlasky!$B$1,AW20,0)))</f>
        <v/>
      </c>
      <c r="H20" s="127">
        <f ca="1">OFFSET(prihlasky!$I$1,AW20,0)</f>
        <v>0</v>
      </c>
      <c r="I20" s="127">
        <f ca="1">OFFSET(prihlasky!$A$1,AW20,0)</f>
        <v>0</v>
      </c>
      <c r="J20" s="159">
        <f t="shared" ca="1" si="1"/>
        <v>0</v>
      </c>
      <c r="K20" s="145"/>
      <c r="L20" s="140">
        <f ca="1">OFFSET('Trail-1'!$J$1,$O20-1,0)</f>
        <v>0</v>
      </c>
      <c r="M20" s="141">
        <f ca="1">OFFSET('Trail-1'!$K$1,$O20-1,0)</f>
        <v>0</v>
      </c>
      <c r="N20" s="152">
        <f ca="1">OFFSET('Trail-1'!$L$1,$O20-1,0)</f>
        <v>0</v>
      </c>
      <c r="O20" s="146">
        <f>MATCH($AW20,'Trail-1'!$CJ$1:$CJ$128,0)</f>
        <v>20</v>
      </c>
      <c r="P20" s="143" t="str">
        <f ca="1">IF(N20=0,"",OFFSET('Trail-1'!$B$1,$O20-1,0))</f>
        <v/>
      </c>
      <c r="Q20" s="140">
        <f ca="1">OFFSET('Trail-2'!$J$1,$T20-1,0)</f>
        <v>0</v>
      </c>
      <c r="R20" s="141">
        <f ca="1">OFFSET('Trail-2'!$K$1,$T20-1,0)</f>
        <v>0</v>
      </c>
      <c r="S20" s="152">
        <f ca="1">OFFSET('Trail-2'!$L$1,$T20-1,0)</f>
        <v>0</v>
      </c>
      <c r="T20" s="146">
        <f>MATCH($AW20,'Trail-2'!$CJ$1:$CJ$128,0)</f>
        <v>20</v>
      </c>
      <c r="U20" s="143" t="str">
        <f ca="1">IF(S20=0,"",OFFSET('Trail-2'!$B$1,$T20-1,0))</f>
        <v/>
      </c>
      <c r="V20" s="140">
        <f ca="1">OFFSET('Trail-3'!$J$1,$Y20-1,0)</f>
        <v>0</v>
      </c>
      <c r="W20" s="141">
        <f ca="1">OFFSET('Trail-3'!$K$1,$Y20-1,0)</f>
        <v>0</v>
      </c>
      <c r="X20" s="152">
        <f ca="1">OFFSET('Trail-3'!$L$1,$Y20-1,0)</f>
        <v>0</v>
      </c>
      <c r="Y20" s="146">
        <f>MATCH($AW20,'Trail-3'!$CJ$1:$CJ$128,0)</f>
        <v>20</v>
      </c>
      <c r="Z20" s="143" t="str">
        <f ca="1">IF(X20=0,"",OFFSET('Trail-3'!$B$1,$Y20-1,0))</f>
        <v/>
      </c>
      <c r="AA20" s="140">
        <f ca="1">OFFSET('Trail-4'!$J$1,$AD20-1,0)</f>
        <v>0</v>
      </c>
      <c r="AB20" s="141">
        <f ca="1">OFFSET('Trail-4'!$K$1,$AD20-1,0)</f>
        <v>0</v>
      </c>
      <c r="AC20" s="152">
        <f ca="1">OFFSET('Trail-4'!$L$1,$AD20-1,0)</f>
        <v>0</v>
      </c>
      <c r="AD20" s="146">
        <f>MATCH($AW20,'Trail-4'!$CJ$1:$CJ$128,0)</f>
        <v>20</v>
      </c>
      <c r="AE20" s="143" t="str">
        <f ca="1">IF(AC20=0,"",OFFSET('Trail-4'!$B$1,$AD20-1,0))</f>
        <v/>
      </c>
      <c r="AF20" s="140">
        <f ca="1">OFFSET('Trail-5'!$J$1,$AI20-1,0)</f>
        <v>0</v>
      </c>
      <c r="AG20" s="141">
        <f ca="1">OFFSET('Trail-5'!$K$1,$AI20-1,0)</f>
        <v>0</v>
      </c>
      <c r="AH20" s="152">
        <f ca="1">OFFSET('Trail-5'!$L$1,$AI20-1,0)</f>
        <v>0</v>
      </c>
      <c r="AI20" s="146">
        <f>MATCH($AW20,'Trail-5'!$CJ$1:$CJ$128,0)</f>
        <v>20</v>
      </c>
      <c r="AJ20" s="143" t="str">
        <f ca="1">IF(AH20=0,"",OFFSET('Trail-5'!$B$1,$AI20-1,0))</f>
        <v/>
      </c>
      <c r="AK20" s="140">
        <f ca="1">OFFSET('TempO-1'!$K$1,$AN20-1,0)</f>
        <v>0</v>
      </c>
      <c r="AL20" s="144"/>
      <c r="AM20" s="152">
        <f ca="1">OFFSET('TempO-1'!$L$1,$AN20-1,0)</f>
        <v>0</v>
      </c>
      <c r="AN20" s="146">
        <f>MATCH($AW20,'TempO-1'!$CB$1:$CB$128,0)</f>
        <v>20</v>
      </c>
      <c r="AO20" s="143" t="str">
        <f ca="1">IF(AM20=0,"",OFFSET('TempO-1'!$B$1,$AN20-1,0))</f>
        <v/>
      </c>
      <c r="AP20" s="140">
        <f ca="1">OFFSET('TempO-2'!$K$1,$AS20-1,0)</f>
        <v>0</v>
      </c>
      <c r="AQ20" s="144"/>
      <c r="AR20" s="152">
        <f ca="1">OFFSET('TempO-2'!$L$1,$AS20-1,0)</f>
        <v>0</v>
      </c>
      <c r="AS20" s="146">
        <f>MATCH($AW20,'TempO-2'!$CB$1:$CB$128,0)</f>
        <v>20</v>
      </c>
      <c r="AT20" s="143" t="str">
        <f ca="1">IF(AR20=0,"",OFFSET('TempO-2'!$B$1,$AS20-1,0))</f>
        <v/>
      </c>
      <c r="AU20" s="22"/>
      <c r="AW20" s="39">
        <v>12</v>
      </c>
      <c r="AX20" s="16"/>
      <c r="AY20" s="51">
        <f t="shared" ca="1" si="2"/>
        <v>0</v>
      </c>
      <c r="AZ20" s="51">
        <f t="shared" ca="1" si="2"/>
        <v>0</v>
      </c>
      <c r="BA20" s="51">
        <f t="shared" ca="1" si="2"/>
        <v>0</v>
      </c>
      <c r="BC20" s="51">
        <f t="shared" ca="1" si="3"/>
        <v>0</v>
      </c>
      <c r="BD20" s="51">
        <f t="shared" ca="1" si="4"/>
        <v>0</v>
      </c>
      <c r="BE20" s="51">
        <f t="shared" ca="1" si="5"/>
        <v>0</v>
      </c>
      <c r="BF20" s="51">
        <f t="shared" ca="1" si="6"/>
        <v>0</v>
      </c>
      <c r="BG20" s="51">
        <f t="shared" ca="1" si="7"/>
        <v>0</v>
      </c>
      <c r="BH20" s="51">
        <f t="shared" ca="1" si="8"/>
        <v>0</v>
      </c>
      <c r="BI20" s="51">
        <f t="shared" ca="1" si="9"/>
        <v>0</v>
      </c>
      <c r="BJ20" s="51"/>
      <c r="BK20" s="51"/>
      <c r="BL20" s="53">
        <f t="shared" ca="1" si="14"/>
        <v>0</v>
      </c>
      <c r="BM20" s="53">
        <f t="shared" ca="1" si="14"/>
        <v>0</v>
      </c>
      <c r="BN20" s="53">
        <f t="shared" ca="1" si="14"/>
        <v>0</v>
      </c>
      <c r="BO20" s="53">
        <f t="shared" ca="1" si="14"/>
        <v>0</v>
      </c>
      <c r="BP20" s="53">
        <f t="shared" ca="1" si="14"/>
        <v>0</v>
      </c>
      <c r="BQ20" s="53">
        <f t="shared" ca="1" si="14"/>
        <v>0</v>
      </c>
      <c r="BR20" s="53">
        <f t="shared" ca="1" si="14"/>
        <v>0</v>
      </c>
    </row>
    <row r="21" spans="2:70" x14ac:dyDescent="0.2">
      <c r="B21" s="126">
        <f t="shared" ca="1" si="0"/>
        <v>1</v>
      </c>
      <c r="C21" s="126" t="str">
        <f t="shared" ca="1" si="11"/>
        <v/>
      </c>
      <c r="D21" s="126" t="str">
        <f t="shared" ca="1" si="12"/>
        <v/>
      </c>
      <c r="E21" s="126" t="str">
        <f t="shared" ca="1" si="13"/>
        <v/>
      </c>
      <c r="F21" s="127" t="str">
        <f ca="1">OFFSET(prihlasky!$H$1,AW21,0)</f>
        <v/>
      </c>
      <c r="G21" s="127" t="str">
        <f ca="1">IF(OFFSET(prihlasky!$B$1,AW21,0)="","",(OFFSET(prihlasky!$B$1,AW21,0)))</f>
        <v/>
      </c>
      <c r="H21" s="127">
        <f ca="1">OFFSET(prihlasky!$I$1,AW21,0)</f>
        <v>0</v>
      </c>
      <c r="I21" s="127">
        <f ca="1">OFFSET(prihlasky!$A$1,AW21,0)</f>
        <v>0</v>
      </c>
      <c r="J21" s="159">
        <f t="shared" ref="J21:J84" ca="1" si="15">SUM(OFFSET(BL21,0,0,1,$AX$4))</f>
        <v>0</v>
      </c>
      <c r="K21" s="145"/>
      <c r="L21" s="140">
        <f ca="1">OFFSET('Trail-1'!$J$1,$O21-1,0)</f>
        <v>0</v>
      </c>
      <c r="M21" s="141">
        <f ca="1">OFFSET('Trail-1'!$K$1,$O21-1,0)</f>
        <v>0</v>
      </c>
      <c r="N21" s="152">
        <f ca="1">OFFSET('Trail-1'!$L$1,$O21-1,0)</f>
        <v>0</v>
      </c>
      <c r="O21" s="146">
        <f>MATCH($AW21,'Trail-1'!$CJ$1:$CJ$128,0)</f>
        <v>21</v>
      </c>
      <c r="P21" s="143" t="str">
        <f ca="1">IF(N21=0,"",OFFSET('Trail-1'!$B$1,$O21-1,0))</f>
        <v/>
      </c>
      <c r="Q21" s="140">
        <f ca="1">OFFSET('Trail-2'!$J$1,$T21-1,0)</f>
        <v>0</v>
      </c>
      <c r="R21" s="141">
        <f ca="1">OFFSET('Trail-2'!$K$1,$T21-1,0)</f>
        <v>0</v>
      </c>
      <c r="S21" s="152">
        <f ca="1">OFFSET('Trail-2'!$L$1,$T21-1,0)</f>
        <v>0</v>
      </c>
      <c r="T21" s="146">
        <f>MATCH($AW21,'Trail-2'!$CJ$1:$CJ$128,0)</f>
        <v>21</v>
      </c>
      <c r="U21" s="143" t="str">
        <f ca="1">IF(S21=0,"",OFFSET('Trail-2'!$B$1,$T21-1,0))</f>
        <v/>
      </c>
      <c r="V21" s="140">
        <f ca="1">OFFSET('Trail-3'!$J$1,$Y21-1,0)</f>
        <v>0</v>
      </c>
      <c r="W21" s="141">
        <f ca="1">OFFSET('Trail-3'!$K$1,$Y21-1,0)</f>
        <v>0</v>
      </c>
      <c r="X21" s="152">
        <f ca="1">OFFSET('Trail-3'!$L$1,$Y21-1,0)</f>
        <v>0</v>
      </c>
      <c r="Y21" s="146">
        <f>MATCH($AW21,'Trail-3'!$CJ$1:$CJ$128,0)</f>
        <v>21</v>
      </c>
      <c r="Z21" s="143" t="str">
        <f ca="1">IF(X21=0,"",OFFSET('Trail-3'!$B$1,$Y21-1,0))</f>
        <v/>
      </c>
      <c r="AA21" s="140">
        <f ca="1">OFFSET('Trail-4'!$J$1,$AD21-1,0)</f>
        <v>0</v>
      </c>
      <c r="AB21" s="141">
        <f ca="1">OFFSET('Trail-4'!$K$1,$AD21-1,0)</f>
        <v>0</v>
      </c>
      <c r="AC21" s="152">
        <f ca="1">OFFSET('Trail-4'!$L$1,$AD21-1,0)</f>
        <v>0</v>
      </c>
      <c r="AD21" s="146">
        <f>MATCH($AW21,'Trail-4'!$CJ$1:$CJ$128,0)</f>
        <v>21</v>
      </c>
      <c r="AE21" s="143" t="str">
        <f ca="1">IF(AC21=0,"",OFFSET('Trail-4'!$B$1,$AD21-1,0))</f>
        <v/>
      </c>
      <c r="AF21" s="140">
        <f ca="1">OFFSET('Trail-5'!$J$1,$AI21-1,0)</f>
        <v>0</v>
      </c>
      <c r="AG21" s="141">
        <f ca="1">OFFSET('Trail-5'!$K$1,$AI21-1,0)</f>
        <v>0</v>
      </c>
      <c r="AH21" s="152">
        <f ca="1">OFFSET('Trail-5'!$L$1,$AI21-1,0)</f>
        <v>0</v>
      </c>
      <c r="AI21" s="146">
        <f>MATCH($AW21,'Trail-5'!$CJ$1:$CJ$128,0)</f>
        <v>21</v>
      </c>
      <c r="AJ21" s="143" t="str">
        <f ca="1">IF(AH21=0,"",OFFSET('Trail-5'!$B$1,$AI21-1,0))</f>
        <v/>
      </c>
      <c r="AK21" s="140">
        <f ca="1">OFFSET('TempO-1'!$K$1,$AN21-1,0)</f>
        <v>0</v>
      </c>
      <c r="AL21" s="144"/>
      <c r="AM21" s="152">
        <f ca="1">OFFSET('TempO-1'!$L$1,$AN21-1,0)</f>
        <v>0</v>
      </c>
      <c r="AN21" s="146">
        <f>MATCH($AW21,'TempO-1'!$CB$1:$CB$128,0)</f>
        <v>21</v>
      </c>
      <c r="AO21" s="143" t="str">
        <f ca="1">IF(AM21=0,"",OFFSET('TempO-1'!$B$1,$AN21-1,0))</f>
        <v/>
      </c>
      <c r="AP21" s="140">
        <f ca="1">OFFSET('TempO-2'!$K$1,$AS21-1,0)</f>
        <v>0</v>
      </c>
      <c r="AQ21" s="144"/>
      <c r="AR21" s="152">
        <f ca="1">OFFSET('TempO-2'!$L$1,$AS21-1,0)</f>
        <v>0</v>
      </c>
      <c r="AS21" s="146">
        <f>MATCH($AW21,'TempO-2'!$CB$1:$CB$128,0)</f>
        <v>21</v>
      </c>
      <c r="AT21" s="143" t="str">
        <f ca="1">IF(AR21=0,"",OFFSET('TempO-2'!$B$1,$AS21-1,0))</f>
        <v/>
      </c>
      <c r="AU21" s="22"/>
      <c r="AW21" s="39">
        <v>13</v>
      </c>
      <c r="AX21" s="16"/>
      <c r="AY21" s="51">
        <f t="shared" ca="1" si="2"/>
        <v>0</v>
      </c>
      <c r="AZ21" s="51">
        <f t="shared" ca="1" si="2"/>
        <v>0</v>
      </c>
      <c r="BA21" s="51">
        <f t="shared" ca="1" si="2"/>
        <v>0</v>
      </c>
      <c r="BC21" s="51">
        <f t="shared" ref="BC21:BC84" ca="1" si="16">+N21</f>
        <v>0</v>
      </c>
      <c r="BD21" s="51">
        <f t="shared" ref="BD21:BD84" ca="1" si="17">+S21</f>
        <v>0</v>
      </c>
      <c r="BE21" s="51">
        <f t="shared" ref="BE21:BE84" ca="1" si="18">+X21</f>
        <v>0</v>
      </c>
      <c r="BF21" s="51">
        <f t="shared" ref="BF21:BF84" ca="1" si="19">+AC21</f>
        <v>0</v>
      </c>
      <c r="BG21" s="51">
        <f t="shared" ref="BG21:BG84" ca="1" si="20">+AH21</f>
        <v>0</v>
      </c>
      <c r="BH21" s="51">
        <f t="shared" ref="BH21:BH84" ca="1" si="21">+AM21</f>
        <v>0</v>
      </c>
      <c r="BI21" s="51">
        <f t="shared" ref="BI21:BI84" ca="1" si="22">+AR21</f>
        <v>0</v>
      </c>
      <c r="BJ21" s="51"/>
      <c r="BK21" s="51"/>
      <c r="BL21" s="53">
        <f t="shared" ca="1" si="14"/>
        <v>0</v>
      </c>
      <c r="BM21" s="53">
        <f t="shared" ca="1" si="14"/>
        <v>0</v>
      </c>
      <c r="BN21" s="53">
        <f t="shared" ca="1" si="14"/>
        <v>0</v>
      </c>
      <c r="BO21" s="53">
        <f t="shared" ca="1" si="14"/>
        <v>0</v>
      </c>
      <c r="BP21" s="53">
        <f t="shared" ca="1" si="14"/>
        <v>0</v>
      </c>
      <c r="BQ21" s="53">
        <f t="shared" ca="1" si="14"/>
        <v>0</v>
      </c>
      <c r="BR21" s="53">
        <f t="shared" ca="1" si="14"/>
        <v>0</v>
      </c>
    </row>
    <row r="22" spans="2:70" x14ac:dyDescent="0.2">
      <c r="B22" s="126">
        <f t="shared" ca="1" si="0"/>
        <v>1</v>
      </c>
      <c r="C22" s="126" t="str">
        <f t="shared" ca="1" si="11"/>
        <v/>
      </c>
      <c r="D22" s="126" t="str">
        <f t="shared" ca="1" si="12"/>
        <v/>
      </c>
      <c r="E22" s="126" t="str">
        <f t="shared" ca="1" si="13"/>
        <v/>
      </c>
      <c r="F22" s="127" t="str">
        <f ca="1">OFFSET(prihlasky!$H$1,AW22,0)</f>
        <v/>
      </c>
      <c r="G22" s="127" t="str">
        <f ca="1">IF(OFFSET(prihlasky!$B$1,AW22,0)="","",(OFFSET(prihlasky!$B$1,AW22,0)))</f>
        <v/>
      </c>
      <c r="H22" s="127">
        <f ca="1">OFFSET(prihlasky!$I$1,AW22,0)</f>
        <v>0</v>
      </c>
      <c r="I22" s="127">
        <f ca="1">OFFSET(prihlasky!$A$1,AW22,0)</f>
        <v>0</v>
      </c>
      <c r="J22" s="159">
        <f t="shared" ca="1" si="15"/>
        <v>0</v>
      </c>
      <c r="K22" s="145"/>
      <c r="L22" s="140">
        <f ca="1">OFFSET('Trail-1'!$J$1,$O22-1,0)</f>
        <v>0</v>
      </c>
      <c r="M22" s="141">
        <f ca="1">OFFSET('Trail-1'!$K$1,$O22-1,0)</f>
        <v>0</v>
      </c>
      <c r="N22" s="152">
        <f ca="1">OFFSET('Trail-1'!$L$1,$O22-1,0)</f>
        <v>0</v>
      </c>
      <c r="O22" s="146">
        <f>MATCH($AW22,'Trail-1'!$CJ$1:$CJ$128,0)</f>
        <v>22</v>
      </c>
      <c r="P22" s="143" t="str">
        <f ca="1">IF(N22=0,"",OFFSET('Trail-1'!$B$1,$O22-1,0))</f>
        <v/>
      </c>
      <c r="Q22" s="140">
        <f ca="1">OFFSET('Trail-2'!$J$1,$T22-1,0)</f>
        <v>0</v>
      </c>
      <c r="R22" s="141">
        <f ca="1">OFFSET('Trail-2'!$K$1,$T22-1,0)</f>
        <v>0</v>
      </c>
      <c r="S22" s="152">
        <f ca="1">OFFSET('Trail-2'!$L$1,$T22-1,0)</f>
        <v>0</v>
      </c>
      <c r="T22" s="146">
        <f>MATCH($AW22,'Trail-2'!$CJ$1:$CJ$128,0)</f>
        <v>22</v>
      </c>
      <c r="U22" s="143" t="str">
        <f ca="1">IF(S22=0,"",OFFSET('Trail-2'!$B$1,$T22-1,0))</f>
        <v/>
      </c>
      <c r="V22" s="140">
        <f ca="1">OFFSET('Trail-3'!$J$1,$Y22-1,0)</f>
        <v>0</v>
      </c>
      <c r="W22" s="141">
        <f ca="1">OFFSET('Trail-3'!$K$1,$Y22-1,0)</f>
        <v>0</v>
      </c>
      <c r="X22" s="152">
        <f ca="1">OFFSET('Trail-3'!$L$1,$Y22-1,0)</f>
        <v>0</v>
      </c>
      <c r="Y22" s="146">
        <f>MATCH($AW22,'Trail-3'!$CJ$1:$CJ$128,0)</f>
        <v>22</v>
      </c>
      <c r="Z22" s="143" t="str">
        <f ca="1">IF(X22=0,"",OFFSET('Trail-3'!$B$1,$Y22-1,0))</f>
        <v/>
      </c>
      <c r="AA22" s="140">
        <f ca="1">OFFSET('Trail-4'!$J$1,$AD22-1,0)</f>
        <v>0</v>
      </c>
      <c r="AB22" s="141">
        <f ca="1">OFFSET('Trail-4'!$K$1,$AD22-1,0)</f>
        <v>0</v>
      </c>
      <c r="AC22" s="152">
        <f ca="1">OFFSET('Trail-4'!$L$1,$AD22-1,0)</f>
        <v>0</v>
      </c>
      <c r="AD22" s="146">
        <f>MATCH($AW22,'Trail-4'!$CJ$1:$CJ$128,0)</f>
        <v>22</v>
      </c>
      <c r="AE22" s="143" t="str">
        <f ca="1">IF(AC22=0,"",OFFSET('Trail-4'!$B$1,$AD22-1,0))</f>
        <v/>
      </c>
      <c r="AF22" s="140">
        <f ca="1">OFFSET('Trail-5'!$J$1,$AI22-1,0)</f>
        <v>0</v>
      </c>
      <c r="AG22" s="141">
        <f ca="1">OFFSET('Trail-5'!$K$1,$AI22-1,0)</f>
        <v>0</v>
      </c>
      <c r="AH22" s="152">
        <f ca="1">OFFSET('Trail-5'!$L$1,$AI22-1,0)</f>
        <v>0</v>
      </c>
      <c r="AI22" s="146">
        <f>MATCH($AW22,'Trail-5'!$CJ$1:$CJ$128,0)</f>
        <v>22</v>
      </c>
      <c r="AJ22" s="143" t="str">
        <f ca="1">IF(AH22=0,"",OFFSET('Trail-5'!$B$1,$AI22-1,0))</f>
        <v/>
      </c>
      <c r="AK22" s="140">
        <f ca="1">OFFSET('TempO-1'!$K$1,$AN22-1,0)</f>
        <v>0</v>
      </c>
      <c r="AL22" s="144"/>
      <c r="AM22" s="152">
        <f ca="1">OFFSET('TempO-1'!$L$1,$AN22-1,0)</f>
        <v>0</v>
      </c>
      <c r="AN22" s="146">
        <f>MATCH($AW22,'TempO-1'!$CB$1:$CB$128,0)</f>
        <v>22</v>
      </c>
      <c r="AO22" s="143" t="str">
        <f ca="1">IF(AM22=0,"",OFFSET('TempO-1'!$B$1,$AN22-1,0))</f>
        <v/>
      </c>
      <c r="AP22" s="140">
        <f ca="1">OFFSET('TempO-2'!$K$1,$AS22-1,0)</f>
        <v>0</v>
      </c>
      <c r="AQ22" s="144"/>
      <c r="AR22" s="152">
        <f ca="1">OFFSET('TempO-2'!$L$1,$AS22-1,0)</f>
        <v>0</v>
      </c>
      <c r="AS22" s="146">
        <f>MATCH($AW22,'TempO-2'!$CB$1:$CB$128,0)</f>
        <v>22</v>
      </c>
      <c r="AT22" s="143" t="str">
        <f ca="1">IF(AR22=0,"",OFFSET('TempO-2'!$B$1,$AS22-1,0))</f>
        <v/>
      </c>
      <c r="AU22" s="22"/>
      <c r="AW22" s="39">
        <v>14</v>
      </c>
      <c r="AX22" s="16"/>
      <c r="AY22" s="51">
        <f t="shared" ca="1" si="2"/>
        <v>0</v>
      </c>
      <c r="AZ22" s="51">
        <f t="shared" ca="1" si="2"/>
        <v>0</v>
      </c>
      <c r="BA22" s="51">
        <f t="shared" ca="1" si="2"/>
        <v>0</v>
      </c>
      <c r="BC22" s="51">
        <f t="shared" ca="1" si="16"/>
        <v>0</v>
      </c>
      <c r="BD22" s="51">
        <f t="shared" ca="1" si="17"/>
        <v>0</v>
      </c>
      <c r="BE22" s="51">
        <f t="shared" ca="1" si="18"/>
        <v>0</v>
      </c>
      <c r="BF22" s="51">
        <f t="shared" ca="1" si="19"/>
        <v>0</v>
      </c>
      <c r="BG22" s="51">
        <f t="shared" ca="1" si="20"/>
        <v>0</v>
      </c>
      <c r="BH22" s="51">
        <f t="shared" ca="1" si="21"/>
        <v>0</v>
      </c>
      <c r="BI22" s="51">
        <f t="shared" ca="1" si="22"/>
        <v>0</v>
      </c>
      <c r="BJ22" s="51"/>
      <c r="BK22" s="51"/>
      <c r="BL22" s="53">
        <f t="shared" ca="1" si="14"/>
        <v>0</v>
      </c>
      <c r="BM22" s="53">
        <f t="shared" ca="1" si="14"/>
        <v>0</v>
      </c>
      <c r="BN22" s="53">
        <f t="shared" ca="1" si="14"/>
        <v>0</v>
      </c>
      <c r="BO22" s="53">
        <f t="shared" ca="1" si="14"/>
        <v>0</v>
      </c>
      <c r="BP22" s="53">
        <f t="shared" ca="1" si="14"/>
        <v>0</v>
      </c>
      <c r="BQ22" s="53">
        <f t="shared" ca="1" si="14"/>
        <v>0</v>
      </c>
      <c r="BR22" s="53">
        <f t="shared" ca="1" si="14"/>
        <v>0</v>
      </c>
    </row>
    <row r="23" spans="2:70" x14ac:dyDescent="0.2">
      <c r="B23" s="126">
        <f t="shared" ca="1" si="0"/>
        <v>1</v>
      </c>
      <c r="C23" s="126" t="str">
        <f t="shared" ca="1" si="11"/>
        <v/>
      </c>
      <c r="D23" s="126" t="str">
        <f t="shared" ca="1" si="12"/>
        <v/>
      </c>
      <c r="E23" s="126" t="str">
        <f t="shared" ca="1" si="13"/>
        <v/>
      </c>
      <c r="F23" s="127" t="str">
        <f ca="1">OFFSET(prihlasky!$H$1,AW23,0)</f>
        <v/>
      </c>
      <c r="G23" s="127" t="str">
        <f ca="1">IF(OFFSET(prihlasky!$B$1,AW23,0)="","",(OFFSET(prihlasky!$B$1,AW23,0)))</f>
        <v/>
      </c>
      <c r="H23" s="127">
        <f ca="1">OFFSET(prihlasky!$I$1,AW23,0)</f>
        <v>0</v>
      </c>
      <c r="I23" s="127">
        <f ca="1">OFFSET(prihlasky!$A$1,AW23,0)</f>
        <v>0</v>
      </c>
      <c r="J23" s="159">
        <f t="shared" ca="1" si="15"/>
        <v>0</v>
      </c>
      <c r="K23" s="145"/>
      <c r="L23" s="140">
        <f ca="1">OFFSET('Trail-1'!$J$1,$O23-1,0)</f>
        <v>0</v>
      </c>
      <c r="M23" s="141">
        <f ca="1">OFFSET('Trail-1'!$K$1,$O23-1,0)</f>
        <v>0</v>
      </c>
      <c r="N23" s="152">
        <f ca="1">OFFSET('Trail-1'!$L$1,$O23-1,0)</f>
        <v>0</v>
      </c>
      <c r="O23" s="146">
        <f>MATCH($AW23,'Trail-1'!$CJ$1:$CJ$128,0)</f>
        <v>23</v>
      </c>
      <c r="P23" s="143" t="str">
        <f ca="1">IF(N23=0,"",OFFSET('Trail-1'!$B$1,$O23-1,0))</f>
        <v/>
      </c>
      <c r="Q23" s="140">
        <f ca="1">OFFSET('Trail-2'!$J$1,$T23-1,0)</f>
        <v>0</v>
      </c>
      <c r="R23" s="141">
        <f ca="1">OFFSET('Trail-2'!$K$1,$T23-1,0)</f>
        <v>0</v>
      </c>
      <c r="S23" s="152">
        <f ca="1">OFFSET('Trail-2'!$L$1,$T23-1,0)</f>
        <v>0</v>
      </c>
      <c r="T23" s="146">
        <f>MATCH($AW23,'Trail-2'!$CJ$1:$CJ$128,0)</f>
        <v>23</v>
      </c>
      <c r="U23" s="143" t="str">
        <f ca="1">IF(S23=0,"",OFFSET('Trail-2'!$B$1,$T23-1,0))</f>
        <v/>
      </c>
      <c r="V23" s="140">
        <f ca="1">OFFSET('Trail-3'!$J$1,$Y23-1,0)</f>
        <v>0</v>
      </c>
      <c r="W23" s="141">
        <f ca="1">OFFSET('Trail-3'!$K$1,$Y23-1,0)</f>
        <v>0</v>
      </c>
      <c r="X23" s="152">
        <f ca="1">OFFSET('Trail-3'!$L$1,$Y23-1,0)</f>
        <v>0</v>
      </c>
      <c r="Y23" s="146">
        <f>MATCH($AW23,'Trail-3'!$CJ$1:$CJ$128,0)</f>
        <v>23</v>
      </c>
      <c r="Z23" s="143" t="str">
        <f ca="1">IF(X23=0,"",OFFSET('Trail-3'!$B$1,$Y23-1,0))</f>
        <v/>
      </c>
      <c r="AA23" s="140">
        <f ca="1">OFFSET('Trail-4'!$J$1,$AD23-1,0)</f>
        <v>0</v>
      </c>
      <c r="AB23" s="141">
        <f ca="1">OFFSET('Trail-4'!$K$1,$AD23-1,0)</f>
        <v>0</v>
      </c>
      <c r="AC23" s="152">
        <f ca="1">OFFSET('Trail-4'!$L$1,$AD23-1,0)</f>
        <v>0</v>
      </c>
      <c r="AD23" s="146">
        <f>MATCH($AW23,'Trail-4'!$CJ$1:$CJ$128,0)</f>
        <v>23</v>
      </c>
      <c r="AE23" s="143" t="str">
        <f ca="1">IF(AC23=0,"",OFFSET('Trail-4'!$B$1,$AD23-1,0))</f>
        <v/>
      </c>
      <c r="AF23" s="140">
        <f ca="1">OFFSET('Trail-5'!$J$1,$AI23-1,0)</f>
        <v>0</v>
      </c>
      <c r="AG23" s="141">
        <f ca="1">OFFSET('Trail-5'!$K$1,$AI23-1,0)</f>
        <v>0</v>
      </c>
      <c r="AH23" s="152">
        <f ca="1">OFFSET('Trail-5'!$L$1,$AI23-1,0)</f>
        <v>0</v>
      </c>
      <c r="AI23" s="146">
        <f>MATCH($AW23,'Trail-5'!$CJ$1:$CJ$128,0)</f>
        <v>23</v>
      </c>
      <c r="AJ23" s="143" t="str">
        <f ca="1">IF(AH23=0,"",OFFSET('Trail-5'!$B$1,$AI23-1,0))</f>
        <v/>
      </c>
      <c r="AK23" s="140">
        <f ca="1">OFFSET('TempO-1'!$K$1,$AN23-1,0)</f>
        <v>0</v>
      </c>
      <c r="AL23" s="144"/>
      <c r="AM23" s="152">
        <f ca="1">OFFSET('TempO-1'!$L$1,$AN23-1,0)</f>
        <v>0</v>
      </c>
      <c r="AN23" s="146">
        <f>MATCH($AW23,'TempO-1'!$CB$1:$CB$128,0)</f>
        <v>23</v>
      </c>
      <c r="AO23" s="143" t="str">
        <f ca="1">IF(AM23=0,"",OFFSET('TempO-1'!$B$1,$AN23-1,0))</f>
        <v/>
      </c>
      <c r="AP23" s="140">
        <f ca="1">OFFSET('TempO-2'!$K$1,$AS23-1,0)</f>
        <v>0</v>
      </c>
      <c r="AQ23" s="144"/>
      <c r="AR23" s="152">
        <f ca="1">OFFSET('TempO-2'!$L$1,$AS23-1,0)</f>
        <v>0</v>
      </c>
      <c r="AS23" s="146">
        <f>MATCH($AW23,'TempO-2'!$CB$1:$CB$128,0)</f>
        <v>23</v>
      </c>
      <c r="AT23" s="143" t="str">
        <f ca="1">IF(AR23=0,"",OFFSET('TempO-2'!$B$1,$AS23-1,0))</f>
        <v/>
      </c>
      <c r="AU23" s="22"/>
      <c r="AW23" s="39">
        <v>15</v>
      </c>
      <c r="AX23" s="16"/>
      <c r="AY23" s="51">
        <f t="shared" ca="1" si="2"/>
        <v>0</v>
      </c>
      <c r="AZ23" s="51">
        <f t="shared" ca="1" si="2"/>
        <v>0</v>
      </c>
      <c r="BA23" s="51">
        <f t="shared" ca="1" si="2"/>
        <v>0</v>
      </c>
      <c r="BC23" s="51">
        <f t="shared" ca="1" si="16"/>
        <v>0</v>
      </c>
      <c r="BD23" s="51">
        <f t="shared" ca="1" si="17"/>
        <v>0</v>
      </c>
      <c r="BE23" s="51">
        <f t="shared" ca="1" si="18"/>
        <v>0</v>
      </c>
      <c r="BF23" s="51">
        <f t="shared" ca="1" si="19"/>
        <v>0</v>
      </c>
      <c r="BG23" s="51">
        <f t="shared" ca="1" si="20"/>
        <v>0</v>
      </c>
      <c r="BH23" s="51">
        <f t="shared" ca="1" si="21"/>
        <v>0</v>
      </c>
      <c r="BI23" s="51">
        <f t="shared" ca="1" si="22"/>
        <v>0</v>
      </c>
      <c r="BJ23" s="51"/>
      <c r="BK23" s="51"/>
      <c r="BL23" s="53">
        <f t="shared" ca="1" si="14"/>
        <v>0</v>
      </c>
      <c r="BM23" s="53">
        <f t="shared" ca="1" si="14"/>
        <v>0</v>
      </c>
      <c r="BN23" s="53">
        <f t="shared" ca="1" si="14"/>
        <v>0</v>
      </c>
      <c r="BO23" s="53">
        <f t="shared" ca="1" si="14"/>
        <v>0</v>
      </c>
      <c r="BP23" s="53">
        <f t="shared" ca="1" si="14"/>
        <v>0</v>
      </c>
      <c r="BQ23" s="53">
        <f t="shared" ca="1" si="14"/>
        <v>0</v>
      </c>
      <c r="BR23" s="53">
        <f t="shared" ca="1" si="14"/>
        <v>0</v>
      </c>
    </row>
    <row r="24" spans="2:70" x14ac:dyDescent="0.2">
      <c r="B24" s="126">
        <f t="shared" ca="1" si="0"/>
        <v>1</v>
      </c>
      <c r="C24" s="126" t="str">
        <f t="shared" ca="1" si="11"/>
        <v/>
      </c>
      <c r="D24" s="126" t="str">
        <f t="shared" ca="1" si="12"/>
        <v/>
      </c>
      <c r="E24" s="126" t="str">
        <f t="shared" ca="1" si="13"/>
        <v/>
      </c>
      <c r="F24" s="127" t="str">
        <f ca="1">OFFSET(prihlasky!$H$1,AW24,0)</f>
        <v/>
      </c>
      <c r="G24" s="127" t="str">
        <f ca="1">IF(OFFSET(prihlasky!$B$1,AW24,0)="","",(OFFSET(prihlasky!$B$1,AW24,0)))</f>
        <v/>
      </c>
      <c r="H24" s="127">
        <f ca="1">OFFSET(prihlasky!$I$1,AW24,0)</f>
        <v>0</v>
      </c>
      <c r="I24" s="127">
        <f ca="1">OFFSET(prihlasky!$A$1,AW24,0)</f>
        <v>0</v>
      </c>
      <c r="J24" s="159">
        <f t="shared" ca="1" si="15"/>
        <v>0</v>
      </c>
      <c r="K24" s="145"/>
      <c r="L24" s="140">
        <f ca="1">OFFSET('Trail-1'!$J$1,$O24-1,0)</f>
        <v>0</v>
      </c>
      <c r="M24" s="141">
        <f ca="1">OFFSET('Trail-1'!$K$1,$O24-1,0)</f>
        <v>0</v>
      </c>
      <c r="N24" s="152">
        <f ca="1">OFFSET('Trail-1'!$L$1,$O24-1,0)</f>
        <v>0</v>
      </c>
      <c r="O24" s="146">
        <f>MATCH($AW24,'Trail-1'!$CJ$1:$CJ$128,0)</f>
        <v>24</v>
      </c>
      <c r="P24" s="143" t="str">
        <f ca="1">IF(N24=0,"",OFFSET('Trail-1'!$B$1,$O24-1,0))</f>
        <v/>
      </c>
      <c r="Q24" s="140">
        <f ca="1">OFFSET('Trail-2'!$J$1,$T24-1,0)</f>
        <v>0</v>
      </c>
      <c r="R24" s="141">
        <f ca="1">OFFSET('Trail-2'!$K$1,$T24-1,0)</f>
        <v>0</v>
      </c>
      <c r="S24" s="152">
        <f ca="1">OFFSET('Trail-2'!$L$1,$T24-1,0)</f>
        <v>0</v>
      </c>
      <c r="T24" s="146">
        <f>MATCH($AW24,'Trail-2'!$CJ$1:$CJ$128,0)</f>
        <v>24</v>
      </c>
      <c r="U24" s="143" t="str">
        <f ca="1">IF(S24=0,"",OFFSET('Trail-2'!$B$1,$T24-1,0))</f>
        <v/>
      </c>
      <c r="V24" s="140">
        <f ca="1">OFFSET('Trail-3'!$J$1,$Y24-1,0)</f>
        <v>0</v>
      </c>
      <c r="W24" s="141">
        <f ca="1">OFFSET('Trail-3'!$K$1,$Y24-1,0)</f>
        <v>0</v>
      </c>
      <c r="X24" s="152">
        <f ca="1">OFFSET('Trail-3'!$L$1,$Y24-1,0)</f>
        <v>0</v>
      </c>
      <c r="Y24" s="146">
        <f>MATCH($AW24,'Trail-3'!$CJ$1:$CJ$128,0)</f>
        <v>24</v>
      </c>
      <c r="Z24" s="143" t="str">
        <f ca="1">IF(X24=0,"",OFFSET('Trail-3'!$B$1,$Y24-1,0))</f>
        <v/>
      </c>
      <c r="AA24" s="140">
        <f ca="1">OFFSET('Trail-4'!$J$1,$AD24-1,0)</f>
        <v>0</v>
      </c>
      <c r="AB24" s="141">
        <f ca="1">OFFSET('Trail-4'!$K$1,$AD24-1,0)</f>
        <v>0</v>
      </c>
      <c r="AC24" s="152">
        <f ca="1">OFFSET('Trail-4'!$L$1,$AD24-1,0)</f>
        <v>0</v>
      </c>
      <c r="AD24" s="146">
        <f>MATCH($AW24,'Trail-4'!$CJ$1:$CJ$128,0)</f>
        <v>24</v>
      </c>
      <c r="AE24" s="143" t="str">
        <f ca="1">IF(AC24=0,"",OFFSET('Trail-4'!$B$1,$AD24-1,0))</f>
        <v/>
      </c>
      <c r="AF24" s="140">
        <f ca="1">OFFSET('Trail-5'!$J$1,$AI24-1,0)</f>
        <v>0</v>
      </c>
      <c r="AG24" s="141">
        <f ca="1">OFFSET('Trail-5'!$K$1,$AI24-1,0)</f>
        <v>0</v>
      </c>
      <c r="AH24" s="152">
        <f ca="1">OFFSET('Trail-5'!$L$1,$AI24-1,0)</f>
        <v>0</v>
      </c>
      <c r="AI24" s="146">
        <f>MATCH($AW24,'Trail-5'!$CJ$1:$CJ$128,0)</f>
        <v>24</v>
      </c>
      <c r="AJ24" s="143" t="str">
        <f ca="1">IF(AH24=0,"",OFFSET('Trail-5'!$B$1,$AI24-1,0))</f>
        <v/>
      </c>
      <c r="AK24" s="140">
        <f ca="1">OFFSET('TempO-1'!$K$1,$AN24-1,0)</f>
        <v>0</v>
      </c>
      <c r="AL24" s="144"/>
      <c r="AM24" s="152">
        <f ca="1">OFFSET('TempO-1'!$L$1,$AN24-1,0)</f>
        <v>0</v>
      </c>
      <c r="AN24" s="146">
        <f>MATCH($AW24,'TempO-1'!$CB$1:$CB$128,0)</f>
        <v>24</v>
      </c>
      <c r="AO24" s="143" t="str">
        <f ca="1">IF(AM24=0,"",OFFSET('TempO-1'!$B$1,$AN24-1,0))</f>
        <v/>
      </c>
      <c r="AP24" s="140">
        <f ca="1">OFFSET('TempO-2'!$K$1,$AS24-1,0)</f>
        <v>0</v>
      </c>
      <c r="AQ24" s="144"/>
      <c r="AR24" s="152">
        <f ca="1">OFFSET('TempO-2'!$L$1,$AS24-1,0)</f>
        <v>0</v>
      </c>
      <c r="AS24" s="146">
        <f>MATCH($AW24,'TempO-2'!$CB$1:$CB$128,0)</f>
        <v>24</v>
      </c>
      <c r="AT24" s="143" t="str">
        <f ca="1">IF(AR24=0,"",OFFSET('TempO-2'!$B$1,$AS24-1,0))</f>
        <v/>
      </c>
      <c r="AU24" s="22"/>
      <c r="AW24" s="39">
        <v>16</v>
      </c>
      <c r="AX24" s="16"/>
      <c r="AY24" s="51">
        <f t="shared" ca="1" si="2"/>
        <v>0</v>
      </c>
      <c r="AZ24" s="51">
        <f t="shared" ca="1" si="2"/>
        <v>0</v>
      </c>
      <c r="BA24" s="51">
        <f t="shared" ca="1" si="2"/>
        <v>0</v>
      </c>
      <c r="BC24" s="51">
        <f t="shared" ca="1" si="16"/>
        <v>0</v>
      </c>
      <c r="BD24" s="51">
        <f t="shared" ca="1" si="17"/>
        <v>0</v>
      </c>
      <c r="BE24" s="51">
        <f t="shared" ca="1" si="18"/>
        <v>0</v>
      </c>
      <c r="BF24" s="51">
        <f t="shared" ca="1" si="19"/>
        <v>0</v>
      </c>
      <c r="BG24" s="51">
        <f t="shared" ca="1" si="20"/>
        <v>0</v>
      </c>
      <c r="BH24" s="51">
        <f t="shared" ca="1" si="21"/>
        <v>0</v>
      </c>
      <c r="BI24" s="51">
        <f t="shared" ca="1" si="22"/>
        <v>0</v>
      </c>
      <c r="BJ24" s="51"/>
      <c r="BK24" s="51"/>
      <c r="BL24" s="53">
        <f t="shared" ca="1" si="14"/>
        <v>0</v>
      </c>
      <c r="BM24" s="53">
        <f t="shared" ca="1" si="14"/>
        <v>0</v>
      </c>
      <c r="BN24" s="53">
        <f t="shared" ca="1" si="14"/>
        <v>0</v>
      </c>
      <c r="BO24" s="53">
        <f t="shared" ca="1" si="14"/>
        <v>0</v>
      </c>
      <c r="BP24" s="53">
        <f t="shared" ca="1" si="14"/>
        <v>0</v>
      </c>
      <c r="BQ24" s="53">
        <f t="shared" ca="1" si="14"/>
        <v>0</v>
      </c>
      <c r="BR24" s="53">
        <f t="shared" ca="1" si="14"/>
        <v>0</v>
      </c>
    </row>
    <row r="25" spans="2:70" x14ac:dyDescent="0.2">
      <c r="B25" s="126">
        <f t="shared" ca="1" si="0"/>
        <v>1</v>
      </c>
      <c r="C25" s="126" t="str">
        <f t="shared" ca="1" si="11"/>
        <v/>
      </c>
      <c r="D25" s="126" t="str">
        <f t="shared" ca="1" si="12"/>
        <v/>
      </c>
      <c r="E25" s="126" t="str">
        <f t="shared" ca="1" si="13"/>
        <v/>
      </c>
      <c r="F25" s="127" t="str">
        <f ca="1">OFFSET(prihlasky!$H$1,AW25,0)</f>
        <v/>
      </c>
      <c r="G25" s="127" t="str">
        <f ca="1">IF(OFFSET(prihlasky!$B$1,AW25,0)="","",(OFFSET(prihlasky!$B$1,AW25,0)))</f>
        <v/>
      </c>
      <c r="H25" s="127">
        <f ca="1">OFFSET(prihlasky!$I$1,AW25,0)</f>
        <v>0</v>
      </c>
      <c r="I25" s="127">
        <f ca="1">OFFSET(prihlasky!$A$1,AW25,0)</f>
        <v>0</v>
      </c>
      <c r="J25" s="159">
        <f t="shared" ca="1" si="15"/>
        <v>0</v>
      </c>
      <c r="K25" s="145"/>
      <c r="L25" s="140">
        <f ca="1">OFFSET('Trail-1'!$J$1,$O25-1,0)</f>
        <v>0</v>
      </c>
      <c r="M25" s="141">
        <f ca="1">OFFSET('Trail-1'!$K$1,$O25-1,0)</f>
        <v>0</v>
      </c>
      <c r="N25" s="152">
        <f ca="1">OFFSET('Trail-1'!$L$1,$O25-1,0)</f>
        <v>0</v>
      </c>
      <c r="O25" s="146">
        <f>MATCH($AW25,'Trail-1'!$CJ$1:$CJ$128,0)</f>
        <v>25</v>
      </c>
      <c r="P25" s="143" t="str">
        <f ca="1">IF(N25=0,"",OFFSET('Trail-1'!$B$1,$O25-1,0))</f>
        <v/>
      </c>
      <c r="Q25" s="140">
        <f ca="1">OFFSET('Trail-2'!$J$1,$T25-1,0)</f>
        <v>0</v>
      </c>
      <c r="R25" s="141">
        <f ca="1">OFFSET('Trail-2'!$K$1,$T25-1,0)</f>
        <v>0</v>
      </c>
      <c r="S25" s="152">
        <f ca="1">OFFSET('Trail-2'!$L$1,$T25-1,0)</f>
        <v>0</v>
      </c>
      <c r="T25" s="146">
        <f>MATCH($AW25,'Trail-2'!$CJ$1:$CJ$128,0)</f>
        <v>25</v>
      </c>
      <c r="U25" s="143" t="str">
        <f ca="1">IF(S25=0,"",OFFSET('Trail-2'!$B$1,$T25-1,0))</f>
        <v/>
      </c>
      <c r="V25" s="140">
        <f ca="1">OFFSET('Trail-3'!$J$1,$Y25-1,0)</f>
        <v>0</v>
      </c>
      <c r="W25" s="141">
        <f ca="1">OFFSET('Trail-3'!$K$1,$Y25-1,0)</f>
        <v>0</v>
      </c>
      <c r="X25" s="152">
        <f ca="1">OFFSET('Trail-3'!$L$1,$Y25-1,0)</f>
        <v>0</v>
      </c>
      <c r="Y25" s="146">
        <f>MATCH($AW25,'Trail-3'!$CJ$1:$CJ$128,0)</f>
        <v>25</v>
      </c>
      <c r="Z25" s="143" t="str">
        <f ca="1">IF(X25=0,"",OFFSET('Trail-3'!$B$1,$Y25-1,0))</f>
        <v/>
      </c>
      <c r="AA25" s="140">
        <f ca="1">OFFSET('Trail-4'!$J$1,$AD25-1,0)</f>
        <v>0</v>
      </c>
      <c r="AB25" s="141">
        <f ca="1">OFFSET('Trail-4'!$K$1,$AD25-1,0)</f>
        <v>0</v>
      </c>
      <c r="AC25" s="152">
        <f ca="1">OFFSET('Trail-4'!$L$1,$AD25-1,0)</f>
        <v>0</v>
      </c>
      <c r="AD25" s="146">
        <f>MATCH($AW25,'Trail-4'!$CJ$1:$CJ$128,0)</f>
        <v>25</v>
      </c>
      <c r="AE25" s="143" t="str">
        <f ca="1">IF(AC25=0,"",OFFSET('Trail-4'!$B$1,$AD25-1,0))</f>
        <v/>
      </c>
      <c r="AF25" s="140">
        <f ca="1">OFFSET('Trail-5'!$J$1,$AI25-1,0)</f>
        <v>0</v>
      </c>
      <c r="AG25" s="141">
        <f ca="1">OFFSET('Trail-5'!$K$1,$AI25-1,0)</f>
        <v>0</v>
      </c>
      <c r="AH25" s="152">
        <f ca="1">OFFSET('Trail-5'!$L$1,$AI25-1,0)</f>
        <v>0</v>
      </c>
      <c r="AI25" s="146">
        <f>MATCH($AW25,'Trail-5'!$CJ$1:$CJ$128,0)</f>
        <v>25</v>
      </c>
      <c r="AJ25" s="143" t="str">
        <f ca="1">IF(AH25=0,"",OFFSET('Trail-5'!$B$1,$AI25-1,0))</f>
        <v/>
      </c>
      <c r="AK25" s="140">
        <f ca="1">OFFSET('TempO-1'!$K$1,$AN25-1,0)</f>
        <v>0</v>
      </c>
      <c r="AL25" s="144"/>
      <c r="AM25" s="152">
        <f ca="1">OFFSET('TempO-1'!$L$1,$AN25-1,0)</f>
        <v>0</v>
      </c>
      <c r="AN25" s="146">
        <f>MATCH($AW25,'TempO-1'!$CB$1:$CB$128,0)</f>
        <v>25</v>
      </c>
      <c r="AO25" s="143" t="str">
        <f ca="1">IF(AM25=0,"",OFFSET('TempO-1'!$B$1,$AN25-1,0))</f>
        <v/>
      </c>
      <c r="AP25" s="140">
        <f ca="1">OFFSET('TempO-2'!$K$1,$AS25-1,0)</f>
        <v>0</v>
      </c>
      <c r="AQ25" s="144"/>
      <c r="AR25" s="152">
        <f ca="1">OFFSET('TempO-2'!$L$1,$AS25-1,0)</f>
        <v>0</v>
      </c>
      <c r="AS25" s="146">
        <f>MATCH($AW25,'TempO-2'!$CB$1:$CB$128,0)</f>
        <v>25</v>
      </c>
      <c r="AT25" s="143" t="str">
        <f ca="1">IF(AR25=0,"",OFFSET('TempO-2'!$B$1,$AS25-1,0))</f>
        <v/>
      </c>
      <c r="AU25" s="22"/>
      <c r="AW25" s="39">
        <v>17</v>
      </c>
      <c r="AX25" s="16"/>
      <c r="AY25" s="51">
        <f t="shared" ca="1" si="2"/>
        <v>0</v>
      </c>
      <c r="AZ25" s="51">
        <f t="shared" ca="1" si="2"/>
        <v>0</v>
      </c>
      <c r="BA25" s="51">
        <f t="shared" ca="1" si="2"/>
        <v>0</v>
      </c>
      <c r="BC25" s="51">
        <f t="shared" ca="1" si="16"/>
        <v>0</v>
      </c>
      <c r="BD25" s="51">
        <f t="shared" ca="1" si="17"/>
        <v>0</v>
      </c>
      <c r="BE25" s="51">
        <f t="shared" ca="1" si="18"/>
        <v>0</v>
      </c>
      <c r="BF25" s="51">
        <f t="shared" ca="1" si="19"/>
        <v>0</v>
      </c>
      <c r="BG25" s="51">
        <f t="shared" ca="1" si="20"/>
        <v>0</v>
      </c>
      <c r="BH25" s="51">
        <f t="shared" ca="1" si="21"/>
        <v>0</v>
      </c>
      <c r="BI25" s="51">
        <f t="shared" ca="1" si="22"/>
        <v>0</v>
      </c>
      <c r="BJ25" s="51"/>
      <c r="BK25" s="51"/>
      <c r="BL25" s="53">
        <f t="shared" ca="1" si="14"/>
        <v>0</v>
      </c>
      <c r="BM25" s="53">
        <f t="shared" ca="1" si="14"/>
        <v>0</v>
      </c>
      <c r="BN25" s="53">
        <f t="shared" ca="1" si="14"/>
        <v>0</v>
      </c>
      <c r="BO25" s="53">
        <f t="shared" ca="1" si="14"/>
        <v>0</v>
      </c>
      <c r="BP25" s="53">
        <f t="shared" ca="1" si="14"/>
        <v>0</v>
      </c>
      <c r="BQ25" s="53">
        <f t="shared" ca="1" si="14"/>
        <v>0</v>
      </c>
      <c r="BR25" s="53">
        <f t="shared" ca="1" si="14"/>
        <v>0</v>
      </c>
    </row>
    <row r="26" spans="2:70" x14ac:dyDescent="0.2">
      <c r="B26" s="126">
        <f t="shared" ca="1" si="0"/>
        <v>1</v>
      </c>
      <c r="C26" s="126" t="str">
        <f t="shared" ca="1" si="11"/>
        <v/>
      </c>
      <c r="D26" s="126" t="str">
        <f t="shared" ca="1" si="12"/>
        <v/>
      </c>
      <c r="E26" s="126" t="str">
        <f t="shared" ca="1" si="13"/>
        <v/>
      </c>
      <c r="F26" s="127" t="str">
        <f ca="1">OFFSET(prihlasky!$H$1,AW26,0)</f>
        <v/>
      </c>
      <c r="G26" s="127" t="str">
        <f ca="1">IF(OFFSET(prihlasky!$B$1,AW26,0)="","",(OFFSET(prihlasky!$B$1,AW26,0)))</f>
        <v/>
      </c>
      <c r="H26" s="127">
        <f ca="1">OFFSET(prihlasky!$I$1,AW26,0)</f>
        <v>0</v>
      </c>
      <c r="I26" s="127">
        <f ca="1">OFFSET(prihlasky!$A$1,AW26,0)</f>
        <v>0</v>
      </c>
      <c r="J26" s="159">
        <f t="shared" ca="1" si="15"/>
        <v>0</v>
      </c>
      <c r="K26" s="145"/>
      <c r="L26" s="140">
        <f ca="1">OFFSET('Trail-1'!$J$1,$O26-1,0)</f>
        <v>0</v>
      </c>
      <c r="M26" s="141">
        <f ca="1">OFFSET('Trail-1'!$K$1,$O26-1,0)</f>
        <v>0</v>
      </c>
      <c r="N26" s="152">
        <f ca="1">OFFSET('Trail-1'!$L$1,$O26-1,0)</f>
        <v>0</v>
      </c>
      <c r="O26" s="146">
        <f>MATCH($AW26,'Trail-1'!$CJ$1:$CJ$128,0)</f>
        <v>26</v>
      </c>
      <c r="P26" s="143" t="str">
        <f ca="1">IF(N26=0,"",OFFSET('Trail-1'!$B$1,$O26-1,0))</f>
        <v/>
      </c>
      <c r="Q26" s="140">
        <f ca="1">OFFSET('Trail-2'!$J$1,$T26-1,0)</f>
        <v>0</v>
      </c>
      <c r="R26" s="141">
        <f ca="1">OFFSET('Trail-2'!$K$1,$T26-1,0)</f>
        <v>0</v>
      </c>
      <c r="S26" s="152">
        <f ca="1">OFFSET('Trail-2'!$L$1,$T26-1,0)</f>
        <v>0</v>
      </c>
      <c r="T26" s="146">
        <f>MATCH($AW26,'Trail-2'!$CJ$1:$CJ$128,0)</f>
        <v>26</v>
      </c>
      <c r="U26" s="143" t="str">
        <f ca="1">IF(S26=0,"",OFFSET('Trail-2'!$B$1,$T26-1,0))</f>
        <v/>
      </c>
      <c r="V26" s="140">
        <f ca="1">OFFSET('Trail-3'!$J$1,$Y26-1,0)</f>
        <v>0</v>
      </c>
      <c r="W26" s="141">
        <f ca="1">OFFSET('Trail-3'!$K$1,$Y26-1,0)</f>
        <v>0</v>
      </c>
      <c r="X26" s="152">
        <f ca="1">OFFSET('Trail-3'!$L$1,$Y26-1,0)</f>
        <v>0</v>
      </c>
      <c r="Y26" s="146">
        <f>MATCH($AW26,'Trail-3'!$CJ$1:$CJ$128,0)</f>
        <v>26</v>
      </c>
      <c r="Z26" s="143" t="str">
        <f ca="1">IF(X26=0,"",OFFSET('Trail-3'!$B$1,$Y26-1,0))</f>
        <v/>
      </c>
      <c r="AA26" s="140">
        <f ca="1">OFFSET('Trail-4'!$J$1,$AD26-1,0)</f>
        <v>0</v>
      </c>
      <c r="AB26" s="141">
        <f ca="1">OFFSET('Trail-4'!$K$1,$AD26-1,0)</f>
        <v>0</v>
      </c>
      <c r="AC26" s="152">
        <f ca="1">OFFSET('Trail-4'!$L$1,$AD26-1,0)</f>
        <v>0</v>
      </c>
      <c r="AD26" s="146">
        <f>MATCH($AW26,'Trail-4'!$CJ$1:$CJ$128,0)</f>
        <v>26</v>
      </c>
      <c r="AE26" s="143" t="str">
        <f ca="1">IF(AC26=0,"",OFFSET('Trail-4'!$B$1,$AD26-1,0))</f>
        <v/>
      </c>
      <c r="AF26" s="140">
        <f ca="1">OFFSET('Trail-5'!$J$1,$AI26-1,0)</f>
        <v>0</v>
      </c>
      <c r="AG26" s="141">
        <f ca="1">OFFSET('Trail-5'!$K$1,$AI26-1,0)</f>
        <v>0</v>
      </c>
      <c r="AH26" s="152">
        <f ca="1">OFFSET('Trail-5'!$L$1,$AI26-1,0)</f>
        <v>0</v>
      </c>
      <c r="AI26" s="146">
        <f>MATCH($AW26,'Trail-5'!$CJ$1:$CJ$128,0)</f>
        <v>26</v>
      </c>
      <c r="AJ26" s="143" t="str">
        <f ca="1">IF(AH26=0,"",OFFSET('Trail-5'!$B$1,$AI26-1,0))</f>
        <v/>
      </c>
      <c r="AK26" s="140">
        <f ca="1">OFFSET('TempO-1'!$K$1,$AN26-1,0)</f>
        <v>0</v>
      </c>
      <c r="AL26" s="144"/>
      <c r="AM26" s="152">
        <f ca="1">OFFSET('TempO-1'!$L$1,$AN26-1,0)</f>
        <v>0</v>
      </c>
      <c r="AN26" s="146">
        <f>MATCH($AW26,'TempO-1'!$CB$1:$CB$128,0)</f>
        <v>26</v>
      </c>
      <c r="AO26" s="143" t="str">
        <f ca="1">IF(AM26=0,"",OFFSET('TempO-1'!$B$1,$AN26-1,0))</f>
        <v/>
      </c>
      <c r="AP26" s="140">
        <f ca="1">OFFSET('TempO-2'!$K$1,$AS26-1,0)</f>
        <v>0</v>
      </c>
      <c r="AQ26" s="144"/>
      <c r="AR26" s="152">
        <f ca="1">OFFSET('TempO-2'!$L$1,$AS26-1,0)</f>
        <v>0</v>
      </c>
      <c r="AS26" s="146">
        <f>MATCH($AW26,'TempO-2'!$CB$1:$CB$128,0)</f>
        <v>26</v>
      </c>
      <c r="AT26" s="143" t="str">
        <f ca="1">IF(AR26=0,"",OFFSET('TempO-2'!$B$1,$AS26-1,0))</f>
        <v/>
      </c>
      <c r="AU26" s="22"/>
      <c r="AW26" s="39">
        <v>18</v>
      </c>
      <c r="AX26" s="16"/>
      <c r="AY26" s="51">
        <f t="shared" ca="1" si="2"/>
        <v>0</v>
      </c>
      <c r="AZ26" s="51">
        <f t="shared" ca="1" si="2"/>
        <v>0</v>
      </c>
      <c r="BA26" s="51">
        <f t="shared" ca="1" si="2"/>
        <v>0</v>
      </c>
      <c r="BC26" s="51">
        <f t="shared" ca="1" si="16"/>
        <v>0</v>
      </c>
      <c r="BD26" s="51">
        <f t="shared" ca="1" si="17"/>
        <v>0</v>
      </c>
      <c r="BE26" s="51">
        <f t="shared" ca="1" si="18"/>
        <v>0</v>
      </c>
      <c r="BF26" s="51">
        <f t="shared" ca="1" si="19"/>
        <v>0</v>
      </c>
      <c r="BG26" s="51">
        <f t="shared" ca="1" si="20"/>
        <v>0</v>
      </c>
      <c r="BH26" s="51">
        <f t="shared" ca="1" si="21"/>
        <v>0</v>
      </c>
      <c r="BI26" s="51">
        <f t="shared" ca="1" si="22"/>
        <v>0</v>
      </c>
      <c r="BJ26" s="51"/>
      <c r="BK26" s="51"/>
      <c r="BL26" s="53">
        <f t="shared" ca="1" si="14"/>
        <v>0</v>
      </c>
      <c r="BM26" s="53">
        <f t="shared" ca="1" si="14"/>
        <v>0</v>
      </c>
      <c r="BN26" s="53">
        <f t="shared" ca="1" si="14"/>
        <v>0</v>
      </c>
      <c r="BO26" s="53">
        <f t="shared" ca="1" si="14"/>
        <v>0</v>
      </c>
      <c r="BP26" s="53">
        <f t="shared" ca="1" si="14"/>
        <v>0</v>
      </c>
      <c r="BQ26" s="53">
        <f t="shared" ca="1" si="14"/>
        <v>0</v>
      </c>
      <c r="BR26" s="53">
        <f t="shared" ca="1" si="14"/>
        <v>0</v>
      </c>
    </row>
    <row r="27" spans="2:70" x14ac:dyDescent="0.2">
      <c r="B27" s="126">
        <f t="shared" ca="1" si="0"/>
        <v>1</v>
      </c>
      <c r="C27" s="126" t="str">
        <f t="shared" ca="1" si="11"/>
        <v/>
      </c>
      <c r="D27" s="126" t="str">
        <f t="shared" ca="1" si="12"/>
        <v/>
      </c>
      <c r="E27" s="126" t="str">
        <f t="shared" ca="1" si="13"/>
        <v/>
      </c>
      <c r="F27" s="127" t="str">
        <f ca="1">OFFSET(prihlasky!$H$1,AW27,0)</f>
        <v/>
      </c>
      <c r="G27" s="127" t="str">
        <f ca="1">IF(OFFSET(prihlasky!$B$1,AW27,0)="","",(OFFSET(prihlasky!$B$1,AW27,0)))</f>
        <v/>
      </c>
      <c r="H27" s="127">
        <f ca="1">OFFSET(prihlasky!$I$1,AW27,0)</f>
        <v>0</v>
      </c>
      <c r="I27" s="127">
        <f ca="1">OFFSET(prihlasky!$A$1,AW27,0)</f>
        <v>0</v>
      </c>
      <c r="J27" s="159">
        <f t="shared" ca="1" si="15"/>
        <v>0</v>
      </c>
      <c r="K27" s="145"/>
      <c r="L27" s="140">
        <f ca="1">OFFSET('Trail-1'!$J$1,$O27-1,0)</f>
        <v>0</v>
      </c>
      <c r="M27" s="141">
        <f ca="1">OFFSET('Trail-1'!$K$1,$O27-1,0)</f>
        <v>0</v>
      </c>
      <c r="N27" s="152">
        <f ca="1">OFFSET('Trail-1'!$L$1,$O27-1,0)</f>
        <v>0</v>
      </c>
      <c r="O27" s="146">
        <f>MATCH($AW27,'Trail-1'!$CJ$1:$CJ$128,0)</f>
        <v>27</v>
      </c>
      <c r="P27" s="143" t="str">
        <f ca="1">IF(N27=0,"",OFFSET('Trail-1'!$B$1,$O27-1,0))</f>
        <v/>
      </c>
      <c r="Q27" s="140">
        <f ca="1">OFFSET('Trail-2'!$J$1,$T27-1,0)</f>
        <v>0</v>
      </c>
      <c r="R27" s="141">
        <f ca="1">OFFSET('Trail-2'!$K$1,$T27-1,0)</f>
        <v>0</v>
      </c>
      <c r="S27" s="152">
        <f ca="1">OFFSET('Trail-2'!$L$1,$T27-1,0)</f>
        <v>0</v>
      </c>
      <c r="T27" s="146">
        <f>MATCH($AW27,'Trail-2'!$CJ$1:$CJ$128,0)</f>
        <v>27</v>
      </c>
      <c r="U27" s="143" t="str">
        <f ca="1">IF(S27=0,"",OFFSET('Trail-2'!$B$1,$T27-1,0))</f>
        <v/>
      </c>
      <c r="V27" s="140">
        <f ca="1">OFFSET('Trail-3'!$J$1,$Y27-1,0)</f>
        <v>0</v>
      </c>
      <c r="W27" s="141">
        <f ca="1">OFFSET('Trail-3'!$K$1,$Y27-1,0)</f>
        <v>0</v>
      </c>
      <c r="X27" s="152">
        <f ca="1">OFFSET('Trail-3'!$L$1,$Y27-1,0)</f>
        <v>0</v>
      </c>
      <c r="Y27" s="146">
        <f>MATCH($AW27,'Trail-3'!$CJ$1:$CJ$128,0)</f>
        <v>27</v>
      </c>
      <c r="Z27" s="143" t="str">
        <f ca="1">IF(X27=0,"",OFFSET('Trail-3'!$B$1,$Y27-1,0))</f>
        <v/>
      </c>
      <c r="AA27" s="140">
        <f ca="1">OFFSET('Trail-4'!$J$1,$AD27-1,0)</f>
        <v>0</v>
      </c>
      <c r="AB27" s="141">
        <f ca="1">OFFSET('Trail-4'!$K$1,$AD27-1,0)</f>
        <v>0</v>
      </c>
      <c r="AC27" s="152">
        <f ca="1">OFFSET('Trail-4'!$L$1,$AD27-1,0)</f>
        <v>0</v>
      </c>
      <c r="AD27" s="146">
        <f>MATCH($AW27,'Trail-4'!$CJ$1:$CJ$128,0)</f>
        <v>27</v>
      </c>
      <c r="AE27" s="143" t="str">
        <f ca="1">IF(AC27=0,"",OFFSET('Trail-4'!$B$1,$AD27-1,0))</f>
        <v/>
      </c>
      <c r="AF27" s="140">
        <f ca="1">OFFSET('Trail-5'!$J$1,$AI27-1,0)</f>
        <v>0</v>
      </c>
      <c r="AG27" s="141">
        <f ca="1">OFFSET('Trail-5'!$K$1,$AI27-1,0)</f>
        <v>0</v>
      </c>
      <c r="AH27" s="152">
        <f ca="1">OFFSET('Trail-5'!$L$1,$AI27-1,0)</f>
        <v>0</v>
      </c>
      <c r="AI27" s="146">
        <f>MATCH($AW27,'Trail-5'!$CJ$1:$CJ$128,0)</f>
        <v>27</v>
      </c>
      <c r="AJ27" s="143" t="str">
        <f ca="1">IF(AH27=0,"",OFFSET('Trail-5'!$B$1,$AI27-1,0))</f>
        <v/>
      </c>
      <c r="AK27" s="140">
        <f ca="1">OFFSET('TempO-1'!$K$1,$AN27-1,0)</f>
        <v>0</v>
      </c>
      <c r="AL27" s="144"/>
      <c r="AM27" s="152">
        <f ca="1">OFFSET('TempO-1'!$L$1,$AN27-1,0)</f>
        <v>0</v>
      </c>
      <c r="AN27" s="146">
        <f>MATCH($AW27,'TempO-1'!$CB$1:$CB$128,0)</f>
        <v>27</v>
      </c>
      <c r="AO27" s="143" t="str">
        <f ca="1">IF(AM27=0,"",OFFSET('TempO-1'!$B$1,$AN27-1,0))</f>
        <v/>
      </c>
      <c r="AP27" s="140">
        <f ca="1">OFFSET('TempO-2'!$K$1,$AS27-1,0)</f>
        <v>0</v>
      </c>
      <c r="AQ27" s="144"/>
      <c r="AR27" s="152">
        <f ca="1">OFFSET('TempO-2'!$L$1,$AS27-1,0)</f>
        <v>0</v>
      </c>
      <c r="AS27" s="146">
        <f>MATCH($AW27,'TempO-2'!$CB$1:$CB$128,0)</f>
        <v>27</v>
      </c>
      <c r="AT27" s="143" t="str">
        <f ca="1">IF(AR27=0,"",OFFSET('TempO-2'!$B$1,$AS27-1,0))</f>
        <v/>
      </c>
      <c r="AU27" s="22"/>
      <c r="AW27" s="39">
        <v>19</v>
      </c>
      <c r="AX27" s="16"/>
      <c r="AY27" s="51">
        <f t="shared" ca="1" si="2"/>
        <v>0</v>
      </c>
      <c r="AZ27" s="51">
        <f t="shared" ca="1" si="2"/>
        <v>0</v>
      </c>
      <c r="BA27" s="51">
        <f t="shared" ca="1" si="2"/>
        <v>0</v>
      </c>
      <c r="BC27" s="51">
        <f t="shared" ca="1" si="16"/>
        <v>0</v>
      </c>
      <c r="BD27" s="51">
        <f t="shared" ca="1" si="17"/>
        <v>0</v>
      </c>
      <c r="BE27" s="51">
        <f t="shared" ca="1" si="18"/>
        <v>0</v>
      </c>
      <c r="BF27" s="51">
        <f t="shared" ca="1" si="19"/>
        <v>0</v>
      </c>
      <c r="BG27" s="51">
        <f t="shared" ca="1" si="20"/>
        <v>0</v>
      </c>
      <c r="BH27" s="51">
        <f t="shared" ca="1" si="21"/>
        <v>0</v>
      </c>
      <c r="BI27" s="51">
        <f t="shared" ca="1" si="22"/>
        <v>0</v>
      </c>
      <c r="BJ27" s="51"/>
      <c r="BK27" s="51"/>
      <c r="BL27" s="53">
        <f t="shared" ca="1" si="14"/>
        <v>0</v>
      </c>
      <c r="BM27" s="53">
        <f t="shared" ca="1" si="14"/>
        <v>0</v>
      </c>
      <c r="BN27" s="53">
        <f t="shared" ca="1" si="14"/>
        <v>0</v>
      </c>
      <c r="BO27" s="53">
        <f t="shared" ca="1" si="14"/>
        <v>0</v>
      </c>
      <c r="BP27" s="53">
        <f t="shared" ca="1" si="14"/>
        <v>0</v>
      </c>
      <c r="BQ27" s="53">
        <f t="shared" ca="1" si="14"/>
        <v>0</v>
      </c>
      <c r="BR27" s="53">
        <f t="shared" ca="1" si="14"/>
        <v>0</v>
      </c>
    </row>
    <row r="28" spans="2:70" x14ac:dyDescent="0.2">
      <c r="B28" s="126">
        <f t="shared" ca="1" si="0"/>
        <v>1</v>
      </c>
      <c r="C28" s="126" t="str">
        <f t="shared" ca="1" si="11"/>
        <v/>
      </c>
      <c r="D28" s="126" t="str">
        <f t="shared" ca="1" si="12"/>
        <v/>
      </c>
      <c r="E28" s="126" t="str">
        <f t="shared" ca="1" si="13"/>
        <v/>
      </c>
      <c r="F28" s="127" t="str">
        <f ca="1">OFFSET(prihlasky!$H$1,AW28,0)</f>
        <v/>
      </c>
      <c r="G28" s="127" t="str">
        <f ca="1">IF(OFFSET(prihlasky!$B$1,AW28,0)="","",(OFFSET(prihlasky!$B$1,AW28,0)))</f>
        <v/>
      </c>
      <c r="H28" s="127">
        <f ca="1">OFFSET(prihlasky!$I$1,AW28,0)</f>
        <v>0</v>
      </c>
      <c r="I28" s="127">
        <f ca="1">OFFSET(prihlasky!$A$1,AW28,0)</f>
        <v>0</v>
      </c>
      <c r="J28" s="159">
        <f t="shared" ca="1" si="15"/>
        <v>0</v>
      </c>
      <c r="K28" s="145"/>
      <c r="L28" s="140">
        <f ca="1">OFFSET('Trail-1'!$J$1,$O28-1,0)</f>
        <v>0</v>
      </c>
      <c r="M28" s="141">
        <f ca="1">OFFSET('Trail-1'!$K$1,$O28-1,0)</f>
        <v>0</v>
      </c>
      <c r="N28" s="152">
        <f ca="1">OFFSET('Trail-1'!$L$1,$O28-1,0)</f>
        <v>0</v>
      </c>
      <c r="O28" s="146">
        <f>MATCH($AW28,'Trail-1'!$CJ$1:$CJ$128,0)</f>
        <v>28</v>
      </c>
      <c r="P28" s="143" t="str">
        <f ca="1">IF(N28=0,"",OFFSET('Trail-1'!$B$1,$O28-1,0))</f>
        <v/>
      </c>
      <c r="Q28" s="140">
        <f ca="1">OFFSET('Trail-2'!$J$1,$T28-1,0)</f>
        <v>0</v>
      </c>
      <c r="R28" s="141">
        <f ca="1">OFFSET('Trail-2'!$K$1,$T28-1,0)</f>
        <v>0</v>
      </c>
      <c r="S28" s="152">
        <f ca="1">OFFSET('Trail-2'!$L$1,$T28-1,0)</f>
        <v>0</v>
      </c>
      <c r="T28" s="146">
        <f>MATCH($AW28,'Trail-2'!$CJ$1:$CJ$128,0)</f>
        <v>28</v>
      </c>
      <c r="U28" s="143" t="str">
        <f ca="1">IF(S28=0,"",OFFSET('Trail-2'!$B$1,$T28-1,0))</f>
        <v/>
      </c>
      <c r="V28" s="140">
        <f ca="1">OFFSET('Trail-3'!$J$1,$Y28-1,0)</f>
        <v>0</v>
      </c>
      <c r="W28" s="141">
        <f ca="1">OFFSET('Trail-3'!$K$1,$Y28-1,0)</f>
        <v>0</v>
      </c>
      <c r="X28" s="152">
        <f ca="1">OFFSET('Trail-3'!$L$1,$Y28-1,0)</f>
        <v>0</v>
      </c>
      <c r="Y28" s="146">
        <f>MATCH($AW28,'Trail-3'!$CJ$1:$CJ$128,0)</f>
        <v>28</v>
      </c>
      <c r="Z28" s="143" t="str">
        <f ca="1">IF(X28=0,"",OFFSET('Trail-3'!$B$1,$Y28-1,0))</f>
        <v/>
      </c>
      <c r="AA28" s="140">
        <f ca="1">OFFSET('Trail-4'!$J$1,$AD28-1,0)</f>
        <v>0</v>
      </c>
      <c r="AB28" s="141">
        <f ca="1">OFFSET('Trail-4'!$K$1,$AD28-1,0)</f>
        <v>0</v>
      </c>
      <c r="AC28" s="152">
        <f ca="1">OFFSET('Trail-4'!$L$1,$AD28-1,0)</f>
        <v>0</v>
      </c>
      <c r="AD28" s="146">
        <f>MATCH($AW28,'Trail-4'!$CJ$1:$CJ$128,0)</f>
        <v>28</v>
      </c>
      <c r="AE28" s="143" t="str">
        <f ca="1">IF(AC28=0,"",OFFSET('Trail-4'!$B$1,$AD28-1,0))</f>
        <v/>
      </c>
      <c r="AF28" s="140">
        <f ca="1">OFFSET('Trail-5'!$J$1,$AI28-1,0)</f>
        <v>0</v>
      </c>
      <c r="AG28" s="141">
        <f ca="1">OFFSET('Trail-5'!$K$1,$AI28-1,0)</f>
        <v>0</v>
      </c>
      <c r="AH28" s="152">
        <f ca="1">OFFSET('Trail-5'!$L$1,$AI28-1,0)</f>
        <v>0</v>
      </c>
      <c r="AI28" s="146">
        <f>MATCH($AW28,'Trail-5'!$CJ$1:$CJ$128,0)</f>
        <v>28</v>
      </c>
      <c r="AJ28" s="143" t="str">
        <f ca="1">IF(AH28=0,"",OFFSET('Trail-5'!$B$1,$AI28-1,0))</f>
        <v/>
      </c>
      <c r="AK28" s="140">
        <f ca="1">OFFSET('TempO-1'!$K$1,$AN28-1,0)</f>
        <v>0</v>
      </c>
      <c r="AL28" s="144"/>
      <c r="AM28" s="152">
        <f ca="1">OFFSET('TempO-1'!$L$1,$AN28-1,0)</f>
        <v>0</v>
      </c>
      <c r="AN28" s="146">
        <f>MATCH($AW28,'TempO-1'!$CB$1:$CB$128,0)</f>
        <v>28</v>
      </c>
      <c r="AO28" s="143" t="str">
        <f ca="1">IF(AM28=0,"",OFFSET('TempO-1'!$B$1,$AN28-1,0))</f>
        <v/>
      </c>
      <c r="AP28" s="140">
        <f ca="1">OFFSET('TempO-2'!$K$1,$AS28-1,0)</f>
        <v>0</v>
      </c>
      <c r="AQ28" s="144"/>
      <c r="AR28" s="152">
        <f ca="1">OFFSET('TempO-2'!$L$1,$AS28-1,0)</f>
        <v>0</v>
      </c>
      <c r="AS28" s="146">
        <f>MATCH($AW28,'TempO-2'!$CB$1:$CB$128,0)</f>
        <v>28</v>
      </c>
      <c r="AT28" s="143" t="str">
        <f ca="1">IF(AR28=0,"",OFFSET('TempO-2'!$B$1,$AS28-1,0))</f>
        <v/>
      </c>
      <c r="AU28" s="22"/>
      <c r="AW28" s="39">
        <v>20</v>
      </c>
      <c r="AX28" s="16"/>
      <c r="AY28" s="51">
        <f t="shared" ca="1" si="2"/>
        <v>0</v>
      </c>
      <c r="AZ28" s="51">
        <f t="shared" ca="1" si="2"/>
        <v>0</v>
      </c>
      <c r="BA28" s="51">
        <f t="shared" ca="1" si="2"/>
        <v>0</v>
      </c>
      <c r="BC28" s="51">
        <f t="shared" ca="1" si="16"/>
        <v>0</v>
      </c>
      <c r="BD28" s="51">
        <f t="shared" ca="1" si="17"/>
        <v>0</v>
      </c>
      <c r="BE28" s="51">
        <f t="shared" ca="1" si="18"/>
        <v>0</v>
      </c>
      <c r="BF28" s="51">
        <f t="shared" ca="1" si="19"/>
        <v>0</v>
      </c>
      <c r="BG28" s="51">
        <f t="shared" ca="1" si="20"/>
        <v>0</v>
      </c>
      <c r="BH28" s="51">
        <f t="shared" ca="1" si="21"/>
        <v>0</v>
      </c>
      <c r="BI28" s="51">
        <f t="shared" ca="1" si="22"/>
        <v>0</v>
      </c>
      <c r="BJ28" s="51"/>
      <c r="BK28" s="51"/>
      <c r="BL28" s="53">
        <f t="shared" ca="1" si="14"/>
        <v>0</v>
      </c>
      <c r="BM28" s="53">
        <f t="shared" ca="1" si="14"/>
        <v>0</v>
      </c>
      <c r="BN28" s="53">
        <f t="shared" ca="1" si="14"/>
        <v>0</v>
      </c>
      <c r="BO28" s="53">
        <f t="shared" ca="1" si="14"/>
        <v>0</v>
      </c>
      <c r="BP28" s="53">
        <f t="shared" ca="1" si="14"/>
        <v>0</v>
      </c>
      <c r="BQ28" s="53">
        <f t="shared" ca="1" si="14"/>
        <v>0</v>
      </c>
      <c r="BR28" s="53">
        <f t="shared" ca="1" si="14"/>
        <v>0</v>
      </c>
    </row>
    <row r="29" spans="2:70" x14ac:dyDescent="0.2">
      <c r="B29" s="126">
        <f t="shared" ca="1" si="0"/>
        <v>1</v>
      </c>
      <c r="C29" s="126" t="str">
        <f t="shared" ca="1" si="11"/>
        <v/>
      </c>
      <c r="D29" s="126" t="str">
        <f t="shared" ca="1" si="12"/>
        <v/>
      </c>
      <c r="E29" s="126" t="str">
        <f t="shared" ca="1" si="13"/>
        <v/>
      </c>
      <c r="F29" s="127" t="str">
        <f ca="1">OFFSET(prihlasky!$H$1,AW29,0)</f>
        <v/>
      </c>
      <c r="G29" s="127" t="str">
        <f ca="1">IF(OFFSET(prihlasky!$B$1,AW29,0)="","",(OFFSET(prihlasky!$B$1,AW29,0)))</f>
        <v/>
      </c>
      <c r="H29" s="127">
        <f ca="1">OFFSET(prihlasky!$I$1,AW29,0)</f>
        <v>0</v>
      </c>
      <c r="I29" s="127">
        <f ca="1">OFFSET(prihlasky!$A$1,AW29,0)</f>
        <v>0</v>
      </c>
      <c r="J29" s="159">
        <f t="shared" ca="1" si="15"/>
        <v>0</v>
      </c>
      <c r="K29" s="145"/>
      <c r="L29" s="140">
        <f ca="1">OFFSET('Trail-1'!$J$1,$O29-1,0)</f>
        <v>0</v>
      </c>
      <c r="M29" s="141">
        <f ca="1">OFFSET('Trail-1'!$K$1,$O29-1,0)</f>
        <v>0</v>
      </c>
      <c r="N29" s="152">
        <f ca="1">OFFSET('Trail-1'!$L$1,$O29-1,0)</f>
        <v>0</v>
      </c>
      <c r="O29" s="146">
        <f>MATCH($AW29,'Trail-1'!$CJ$1:$CJ$128,0)</f>
        <v>29</v>
      </c>
      <c r="P29" s="143" t="str">
        <f ca="1">IF(N29=0,"",OFFSET('Trail-1'!$B$1,$O29-1,0))</f>
        <v/>
      </c>
      <c r="Q29" s="140">
        <f ca="1">OFFSET('Trail-2'!$J$1,$T29-1,0)</f>
        <v>0</v>
      </c>
      <c r="R29" s="141">
        <f ca="1">OFFSET('Trail-2'!$K$1,$T29-1,0)</f>
        <v>0</v>
      </c>
      <c r="S29" s="152">
        <f ca="1">OFFSET('Trail-2'!$L$1,$T29-1,0)</f>
        <v>0</v>
      </c>
      <c r="T29" s="146">
        <f>MATCH($AW29,'Trail-2'!$CJ$1:$CJ$128,0)</f>
        <v>29</v>
      </c>
      <c r="U29" s="143" t="str">
        <f ca="1">IF(S29=0,"",OFFSET('Trail-2'!$B$1,$T29-1,0))</f>
        <v/>
      </c>
      <c r="V29" s="140">
        <f ca="1">OFFSET('Trail-3'!$J$1,$Y29-1,0)</f>
        <v>0</v>
      </c>
      <c r="W29" s="141">
        <f ca="1">OFFSET('Trail-3'!$K$1,$Y29-1,0)</f>
        <v>0</v>
      </c>
      <c r="X29" s="152">
        <f ca="1">OFFSET('Trail-3'!$L$1,$Y29-1,0)</f>
        <v>0</v>
      </c>
      <c r="Y29" s="146">
        <f>MATCH($AW29,'Trail-3'!$CJ$1:$CJ$128,0)</f>
        <v>29</v>
      </c>
      <c r="Z29" s="143" t="str">
        <f ca="1">IF(X29=0,"",OFFSET('Trail-3'!$B$1,$Y29-1,0))</f>
        <v/>
      </c>
      <c r="AA29" s="140">
        <f ca="1">OFFSET('Trail-4'!$J$1,$AD29-1,0)</f>
        <v>0</v>
      </c>
      <c r="AB29" s="141">
        <f ca="1">OFFSET('Trail-4'!$K$1,$AD29-1,0)</f>
        <v>0</v>
      </c>
      <c r="AC29" s="152">
        <f ca="1">OFFSET('Trail-4'!$L$1,$AD29-1,0)</f>
        <v>0</v>
      </c>
      <c r="AD29" s="146">
        <f>MATCH($AW29,'Trail-4'!$CJ$1:$CJ$128,0)</f>
        <v>29</v>
      </c>
      <c r="AE29" s="143" t="str">
        <f ca="1">IF(AC29=0,"",OFFSET('Trail-4'!$B$1,$AD29-1,0))</f>
        <v/>
      </c>
      <c r="AF29" s="140">
        <f ca="1">OFFSET('Trail-5'!$J$1,$AI29-1,0)</f>
        <v>0</v>
      </c>
      <c r="AG29" s="141">
        <f ca="1">OFFSET('Trail-5'!$K$1,$AI29-1,0)</f>
        <v>0</v>
      </c>
      <c r="AH29" s="152">
        <f ca="1">OFFSET('Trail-5'!$L$1,$AI29-1,0)</f>
        <v>0</v>
      </c>
      <c r="AI29" s="146">
        <f>MATCH($AW29,'Trail-5'!$CJ$1:$CJ$128,0)</f>
        <v>29</v>
      </c>
      <c r="AJ29" s="143" t="str">
        <f ca="1">IF(AH29=0,"",OFFSET('Trail-5'!$B$1,$AI29-1,0))</f>
        <v/>
      </c>
      <c r="AK29" s="140">
        <f ca="1">OFFSET('TempO-1'!$K$1,$AN29-1,0)</f>
        <v>0</v>
      </c>
      <c r="AL29" s="144"/>
      <c r="AM29" s="152">
        <f ca="1">OFFSET('TempO-1'!$L$1,$AN29-1,0)</f>
        <v>0</v>
      </c>
      <c r="AN29" s="146">
        <f>MATCH($AW29,'TempO-1'!$CB$1:$CB$128,0)</f>
        <v>29</v>
      </c>
      <c r="AO29" s="143" t="str">
        <f ca="1">IF(AM29=0,"",OFFSET('TempO-1'!$B$1,$AN29-1,0))</f>
        <v/>
      </c>
      <c r="AP29" s="140">
        <f ca="1">OFFSET('TempO-2'!$K$1,$AS29-1,0)</f>
        <v>0</v>
      </c>
      <c r="AQ29" s="144"/>
      <c r="AR29" s="152">
        <f ca="1">OFFSET('TempO-2'!$L$1,$AS29-1,0)</f>
        <v>0</v>
      </c>
      <c r="AS29" s="146">
        <f>MATCH($AW29,'TempO-2'!$CB$1:$CB$128,0)</f>
        <v>29</v>
      </c>
      <c r="AT29" s="143" t="str">
        <f ca="1">IF(AR29=0,"",OFFSET('TempO-2'!$B$1,$AS29-1,0))</f>
        <v/>
      </c>
      <c r="AU29" s="22"/>
      <c r="AW29" s="39">
        <v>21</v>
      </c>
      <c r="AX29" s="16"/>
      <c r="AY29" s="51">
        <f t="shared" ca="1" si="2"/>
        <v>0</v>
      </c>
      <c r="AZ29" s="51">
        <f t="shared" ca="1" si="2"/>
        <v>0</v>
      </c>
      <c r="BA29" s="51">
        <f t="shared" ca="1" si="2"/>
        <v>0</v>
      </c>
      <c r="BC29" s="51">
        <f t="shared" ca="1" si="16"/>
        <v>0</v>
      </c>
      <c r="BD29" s="51">
        <f t="shared" ca="1" si="17"/>
        <v>0</v>
      </c>
      <c r="BE29" s="51">
        <f t="shared" ca="1" si="18"/>
        <v>0</v>
      </c>
      <c r="BF29" s="51">
        <f t="shared" ca="1" si="19"/>
        <v>0</v>
      </c>
      <c r="BG29" s="51">
        <f t="shared" ca="1" si="20"/>
        <v>0</v>
      </c>
      <c r="BH29" s="51">
        <f t="shared" ca="1" si="21"/>
        <v>0</v>
      </c>
      <c r="BI29" s="51">
        <f t="shared" ca="1" si="22"/>
        <v>0</v>
      </c>
      <c r="BJ29" s="51"/>
      <c r="BK29" s="51"/>
      <c r="BL29" s="53">
        <f t="shared" ref="BL29:BR40" ca="1" si="23">LARGE($BC29:$BI29,BL$7)</f>
        <v>0</v>
      </c>
      <c r="BM29" s="53">
        <f t="shared" ca="1" si="23"/>
        <v>0</v>
      </c>
      <c r="BN29" s="53">
        <f t="shared" ca="1" si="23"/>
        <v>0</v>
      </c>
      <c r="BO29" s="53">
        <f t="shared" ca="1" si="23"/>
        <v>0</v>
      </c>
      <c r="BP29" s="53">
        <f t="shared" ca="1" si="23"/>
        <v>0</v>
      </c>
      <c r="BQ29" s="53">
        <f t="shared" ca="1" si="23"/>
        <v>0</v>
      </c>
      <c r="BR29" s="53">
        <f t="shared" ca="1" si="23"/>
        <v>0</v>
      </c>
    </row>
    <row r="30" spans="2:70" x14ac:dyDescent="0.2">
      <c r="B30" s="126">
        <f t="shared" ca="1" si="0"/>
        <v>1</v>
      </c>
      <c r="C30" s="126" t="str">
        <f t="shared" ca="1" si="11"/>
        <v/>
      </c>
      <c r="D30" s="126" t="str">
        <f t="shared" ca="1" si="12"/>
        <v/>
      </c>
      <c r="E30" s="126" t="str">
        <f t="shared" ca="1" si="13"/>
        <v/>
      </c>
      <c r="F30" s="127" t="str">
        <f ca="1">OFFSET(prihlasky!$H$1,AW30,0)</f>
        <v/>
      </c>
      <c r="G30" s="127" t="str">
        <f ca="1">IF(OFFSET(prihlasky!$B$1,AW30,0)="","",(OFFSET(prihlasky!$B$1,AW30,0)))</f>
        <v/>
      </c>
      <c r="H30" s="127">
        <f ca="1">OFFSET(prihlasky!$I$1,AW30,0)</f>
        <v>0</v>
      </c>
      <c r="I30" s="127">
        <f ca="1">OFFSET(prihlasky!$A$1,AW30,0)</f>
        <v>0</v>
      </c>
      <c r="J30" s="159">
        <f t="shared" ca="1" si="15"/>
        <v>0</v>
      </c>
      <c r="K30" s="145"/>
      <c r="L30" s="140">
        <f ca="1">OFFSET('Trail-1'!$J$1,$O30-1,0)</f>
        <v>0</v>
      </c>
      <c r="M30" s="141">
        <f ca="1">OFFSET('Trail-1'!$K$1,$O30-1,0)</f>
        <v>0</v>
      </c>
      <c r="N30" s="152">
        <f ca="1">OFFSET('Trail-1'!$L$1,$O30-1,0)</f>
        <v>0</v>
      </c>
      <c r="O30" s="146">
        <f>MATCH($AW30,'Trail-1'!$CJ$1:$CJ$128,0)</f>
        <v>30</v>
      </c>
      <c r="P30" s="143" t="str">
        <f ca="1">IF(N30=0,"",OFFSET('Trail-1'!$B$1,$O30-1,0))</f>
        <v/>
      </c>
      <c r="Q30" s="140">
        <f ca="1">OFFSET('Trail-2'!$J$1,$T30-1,0)</f>
        <v>0</v>
      </c>
      <c r="R30" s="141">
        <f ca="1">OFFSET('Trail-2'!$K$1,$T30-1,0)</f>
        <v>0</v>
      </c>
      <c r="S30" s="152">
        <f ca="1">OFFSET('Trail-2'!$L$1,$T30-1,0)</f>
        <v>0</v>
      </c>
      <c r="T30" s="146">
        <f>MATCH($AW30,'Trail-2'!$CJ$1:$CJ$128,0)</f>
        <v>30</v>
      </c>
      <c r="U30" s="143" t="str">
        <f ca="1">IF(S30=0,"",OFFSET('Trail-2'!$B$1,$T30-1,0))</f>
        <v/>
      </c>
      <c r="V30" s="140">
        <f ca="1">OFFSET('Trail-3'!$J$1,$Y30-1,0)</f>
        <v>0</v>
      </c>
      <c r="W30" s="141">
        <f ca="1">OFFSET('Trail-3'!$K$1,$Y30-1,0)</f>
        <v>0</v>
      </c>
      <c r="X30" s="152">
        <f ca="1">OFFSET('Trail-3'!$L$1,$Y30-1,0)</f>
        <v>0</v>
      </c>
      <c r="Y30" s="146">
        <f>MATCH($AW30,'Trail-3'!$CJ$1:$CJ$128,0)</f>
        <v>30</v>
      </c>
      <c r="Z30" s="143" t="str">
        <f ca="1">IF(X30=0,"",OFFSET('Trail-3'!$B$1,$Y30-1,0))</f>
        <v/>
      </c>
      <c r="AA30" s="140">
        <f ca="1">OFFSET('Trail-4'!$J$1,$AD30-1,0)</f>
        <v>0</v>
      </c>
      <c r="AB30" s="141">
        <f ca="1">OFFSET('Trail-4'!$K$1,$AD30-1,0)</f>
        <v>0</v>
      </c>
      <c r="AC30" s="152">
        <f ca="1">OFFSET('Trail-4'!$L$1,$AD30-1,0)</f>
        <v>0</v>
      </c>
      <c r="AD30" s="146">
        <f>MATCH($AW30,'Trail-4'!$CJ$1:$CJ$128,0)</f>
        <v>30</v>
      </c>
      <c r="AE30" s="143" t="str">
        <f ca="1">IF(AC30=0,"",OFFSET('Trail-4'!$B$1,$AD30-1,0))</f>
        <v/>
      </c>
      <c r="AF30" s="140">
        <f ca="1">OFFSET('Trail-5'!$J$1,$AI30-1,0)</f>
        <v>0</v>
      </c>
      <c r="AG30" s="141">
        <f ca="1">OFFSET('Trail-5'!$K$1,$AI30-1,0)</f>
        <v>0</v>
      </c>
      <c r="AH30" s="152">
        <f ca="1">OFFSET('Trail-5'!$L$1,$AI30-1,0)</f>
        <v>0</v>
      </c>
      <c r="AI30" s="146">
        <f>MATCH($AW30,'Trail-5'!$CJ$1:$CJ$128,0)</f>
        <v>30</v>
      </c>
      <c r="AJ30" s="143" t="str">
        <f ca="1">IF(AH30=0,"",OFFSET('Trail-5'!$B$1,$AI30-1,0))</f>
        <v/>
      </c>
      <c r="AK30" s="140">
        <f ca="1">OFFSET('TempO-1'!$K$1,$AN30-1,0)</f>
        <v>0</v>
      </c>
      <c r="AL30" s="144"/>
      <c r="AM30" s="152">
        <f ca="1">OFFSET('TempO-1'!$L$1,$AN30-1,0)</f>
        <v>0</v>
      </c>
      <c r="AN30" s="146">
        <f>MATCH($AW30,'TempO-1'!$CB$1:$CB$128,0)</f>
        <v>30</v>
      </c>
      <c r="AO30" s="143" t="str">
        <f ca="1">IF(AM30=0,"",OFFSET('TempO-1'!$B$1,$AN30-1,0))</f>
        <v/>
      </c>
      <c r="AP30" s="140">
        <f ca="1">OFFSET('TempO-2'!$K$1,$AS30-1,0)</f>
        <v>0</v>
      </c>
      <c r="AQ30" s="144"/>
      <c r="AR30" s="152">
        <f ca="1">OFFSET('TempO-2'!$L$1,$AS30-1,0)</f>
        <v>0</v>
      </c>
      <c r="AS30" s="146">
        <f>MATCH($AW30,'TempO-2'!$CB$1:$CB$128,0)</f>
        <v>30</v>
      </c>
      <c r="AT30" s="143" t="str">
        <f ca="1">IF(AR30=0,"",OFFSET('TempO-2'!$B$1,$AS30-1,0))</f>
        <v/>
      </c>
      <c r="AU30" s="22"/>
      <c r="AW30" s="39">
        <v>22</v>
      </c>
      <c r="AX30" s="16"/>
      <c r="AY30" s="51">
        <f t="shared" ca="1" si="2"/>
        <v>0</v>
      </c>
      <c r="AZ30" s="51">
        <f t="shared" ca="1" si="2"/>
        <v>0</v>
      </c>
      <c r="BA30" s="51">
        <f t="shared" ca="1" si="2"/>
        <v>0</v>
      </c>
      <c r="BC30" s="51">
        <f t="shared" ca="1" si="16"/>
        <v>0</v>
      </c>
      <c r="BD30" s="51">
        <f t="shared" ca="1" si="17"/>
        <v>0</v>
      </c>
      <c r="BE30" s="51">
        <f t="shared" ca="1" si="18"/>
        <v>0</v>
      </c>
      <c r="BF30" s="51">
        <f t="shared" ca="1" si="19"/>
        <v>0</v>
      </c>
      <c r="BG30" s="51">
        <f t="shared" ca="1" si="20"/>
        <v>0</v>
      </c>
      <c r="BH30" s="51">
        <f t="shared" ca="1" si="21"/>
        <v>0</v>
      </c>
      <c r="BI30" s="51">
        <f t="shared" ca="1" si="22"/>
        <v>0</v>
      </c>
      <c r="BJ30" s="51"/>
      <c r="BK30" s="51"/>
      <c r="BL30" s="53">
        <f t="shared" ca="1" si="23"/>
        <v>0</v>
      </c>
      <c r="BM30" s="53">
        <f t="shared" ca="1" si="23"/>
        <v>0</v>
      </c>
      <c r="BN30" s="53">
        <f t="shared" ca="1" si="23"/>
        <v>0</v>
      </c>
      <c r="BO30" s="53">
        <f t="shared" ca="1" si="23"/>
        <v>0</v>
      </c>
      <c r="BP30" s="53">
        <f t="shared" ca="1" si="23"/>
        <v>0</v>
      </c>
      <c r="BQ30" s="53">
        <f t="shared" ca="1" si="23"/>
        <v>0</v>
      </c>
      <c r="BR30" s="53">
        <f t="shared" ca="1" si="23"/>
        <v>0</v>
      </c>
    </row>
    <row r="31" spans="2:70" x14ac:dyDescent="0.2">
      <c r="B31" s="126">
        <f t="shared" ca="1" si="0"/>
        <v>1</v>
      </c>
      <c r="C31" s="126" t="str">
        <f t="shared" ca="1" si="11"/>
        <v/>
      </c>
      <c r="D31" s="126" t="str">
        <f t="shared" ca="1" si="12"/>
        <v/>
      </c>
      <c r="E31" s="126" t="str">
        <f t="shared" ca="1" si="13"/>
        <v/>
      </c>
      <c r="F31" s="127" t="str">
        <f ca="1">OFFSET(prihlasky!$H$1,AW31,0)</f>
        <v/>
      </c>
      <c r="G31" s="127" t="str">
        <f ca="1">IF(OFFSET(prihlasky!$B$1,AW31,0)="","",(OFFSET(prihlasky!$B$1,AW31,0)))</f>
        <v/>
      </c>
      <c r="H31" s="127">
        <f ca="1">OFFSET(prihlasky!$I$1,AW31,0)</f>
        <v>0</v>
      </c>
      <c r="I31" s="127">
        <f ca="1">OFFSET(prihlasky!$A$1,AW31,0)</f>
        <v>0</v>
      </c>
      <c r="J31" s="159">
        <f t="shared" ca="1" si="15"/>
        <v>0</v>
      </c>
      <c r="K31" s="145"/>
      <c r="L31" s="140">
        <f ca="1">OFFSET('Trail-1'!$J$1,$O31-1,0)</f>
        <v>0</v>
      </c>
      <c r="M31" s="141">
        <f ca="1">OFFSET('Trail-1'!$K$1,$O31-1,0)</f>
        <v>0</v>
      </c>
      <c r="N31" s="152">
        <f ca="1">OFFSET('Trail-1'!$L$1,$O31-1,0)</f>
        <v>0</v>
      </c>
      <c r="O31" s="146">
        <f>MATCH($AW31,'Trail-1'!$CJ$1:$CJ$128,0)</f>
        <v>31</v>
      </c>
      <c r="P31" s="143" t="str">
        <f ca="1">IF(N31=0,"",OFFSET('Trail-1'!$B$1,$O31-1,0))</f>
        <v/>
      </c>
      <c r="Q31" s="140">
        <f ca="1">OFFSET('Trail-2'!$J$1,$T31-1,0)</f>
        <v>0</v>
      </c>
      <c r="R31" s="141">
        <f ca="1">OFFSET('Trail-2'!$K$1,$T31-1,0)</f>
        <v>0</v>
      </c>
      <c r="S31" s="152">
        <f ca="1">OFFSET('Trail-2'!$L$1,$T31-1,0)</f>
        <v>0</v>
      </c>
      <c r="T31" s="146">
        <f>MATCH($AW31,'Trail-2'!$CJ$1:$CJ$128,0)</f>
        <v>31</v>
      </c>
      <c r="U31" s="143" t="str">
        <f ca="1">IF(S31=0,"",OFFSET('Trail-2'!$B$1,$T31-1,0))</f>
        <v/>
      </c>
      <c r="V31" s="140">
        <f ca="1">OFFSET('Trail-3'!$J$1,$Y31-1,0)</f>
        <v>0</v>
      </c>
      <c r="W31" s="141">
        <f ca="1">OFFSET('Trail-3'!$K$1,$Y31-1,0)</f>
        <v>0</v>
      </c>
      <c r="X31" s="152">
        <f ca="1">OFFSET('Trail-3'!$L$1,$Y31-1,0)</f>
        <v>0</v>
      </c>
      <c r="Y31" s="146">
        <f>MATCH($AW31,'Trail-3'!$CJ$1:$CJ$128,0)</f>
        <v>31</v>
      </c>
      <c r="Z31" s="143" t="str">
        <f ca="1">IF(X31=0,"",OFFSET('Trail-3'!$B$1,$Y31-1,0))</f>
        <v/>
      </c>
      <c r="AA31" s="140">
        <f ca="1">OFFSET('Trail-4'!$J$1,$AD31-1,0)</f>
        <v>0</v>
      </c>
      <c r="AB31" s="141">
        <f ca="1">OFFSET('Trail-4'!$K$1,$AD31-1,0)</f>
        <v>0</v>
      </c>
      <c r="AC31" s="152">
        <f ca="1">OFFSET('Trail-4'!$L$1,$AD31-1,0)</f>
        <v>0</v>
      </c>
      <c r="AD31" s="146">
        <f>MATCH($AW31,'Trail-4'!$CJ$1:$CJ$128,0)</f>
        <v>31</v>
      </c>
      <c r="AE31" s="143" t="str">
        <f ca="1">IF(AC31=0,"",OFFSET('Trail-4'!$B$1,$AD31-1,0))</f>
        <v/>
      </c>
      <c r="AF31" s="140">
        <f ca="1">OFFSET('Trail-5'!$J$1,$AI31-1,0)</f>
        <v>0</v>
      </c>
      <c r="AG31" s="141">
        <f ca="1">OFFSET('Trail-5'!$K$1,$AI31-1,0)</f>
        <v>0</v>
      </c>
      <c r="AH31" s="152">
        <f ca="1">OFFSET('Trail-5'!$L$1,$AI31-1,0)</f>
        <v>0</v>
      </c>
      <c r="AI31" s="146">
        <f>MATCH($AW31,'Trail-5'!$CJ$1:$CJ$128,0)</f>
        <v>31</v>
      </c>
      <c r="AJ31" s="143" t="str">
        <f ca="1">IF(AH31=0,"",OFFSET('Trail-5'!$B$1,$AI31-1,0))</f>
        <v/>
      </c>
      <c r="AK31" s="140">
        <f ca="1">OFFSET('TempO-1'!$K$1,$AN31-1,0)</f>
        <v>0</v>
      </c>
      <c r="AL31" s="144"/>
      <c r="AM31" s="152">
        <f ca="1">OFFSET('TempO-1'!$L$1,$AN31-1,0)</f>
        <v>0</v>
      </c>
      <c r="AN31" s="146">
        <f>MATCH($AW31,'TempO-1'!$CB$1:$CB$128,0)</f>
        <v>31</v>
      </c>
      <c r="AO31" s="143" t="str">
        <f ca="1">IF(AM31=0,"",OFFSET('TempO-1'!$B$1,$AN31-1,0))</f>
        <v/>
      </c>
      <c r="AP31" s="140">
        <f ca="1">OFFSET('TempO-2'!$K$1,$AS31-1,0)</f>
        <v>0</v>
      </c>
      <c r="AQ31" s="144"/>
      <c r="AR31" s="152">
        <f ca="1">OFFSET('TempO-2'!$L$1,$AS31-1,0)</f>
        <v>0</v>
      </c>
      <c r="AS31" s="146">
        <f>MATCH($AW31,'TempO-2'!$CB$1:$CB$128,0)</f>
        <v>31</v>
      </c>
      <c r="AT31" s="143" t="str">
        <f ca="1">IF(AR31=0,"",OFFSET('TempO-2'!$B$1,$AS31-1,0))</f>
        <v/>
      </c>
      <c r="AU31" s="22"/>
      <c r="AW31" s="39">
        <v>23</v>
      </c>
      <c r="AX31" s="16"/>
      <c r="AY31" s="51">
        <f t="shared" ca="1" si="2"/>
        <v>0</v>
      </c>
      <c r="AZ31" s="51">
        <f t="shared" ca="1" si="2"/>
        <v>0</v>
      </c>
      <c r="BA31" s="51">
        <f t="shared" ca="1" si="2"/>
        <v>0</v>
      </c>
      <c r="BC31" s="51">
        <f t="shared" ca="1" si="16"/>
        <v>0</v>
      </c>
      <c r="BD31" s="51">
        <f t="shared" ca="1" si="17"/>
        <v>0</v>
      </c>
      <c r="BE31" s="51">
        <f t="shared" ca="1" si="18"/>
        <v>0</v>
      </c>
      <c r="BF31" s="51">
        <f t="shared" ca="1" si="19"/>
        <v>0</v>
      </c>
      <c r="BG31" s="51">
        <f t="shared" ca="1" si="20"/>
        <v>0</v>
      </c>
      <c r="BH31" s="51">
        <f t="shared" ca="1" si="21"/>
        <v>0</v>
      </c>
      <c r="BI31" s="51">
        <f t="shared" ca="1" si="22"/>
        <v>0</v>
      </c>
      <c r="BJ31" s="51"/>
      <c r="BK31" s="51"/>
      <c r="BL31" s="53">
        <f t="shared" ca="1" si="23"/>
        <v>0</v>
      </c>
      <c r="BM31" s="53">
        <f t="shared" ca="1" si="23"/>
        <v>0</v>
      </c>
      <c r="BN31" s="53">
        <f t="shared" ca="1" si="23"/>
        <v>0</v>
      </c>
      <c r="BO31" s="53">
        <f t="shared" ca="1" si="23"/>
        <v>0</v>
      </c>
      <c r="BP31" s="53">
        <f t="shared" ca="1" si="23"/>
        <v>0</v>
      </c>
      <c r="BQ31" s="53">
        <f t="shared" ca="1" si="23"/>
        <v>0</v>
      </c>
      <c r="BR31" s="53">
        <f t="shared" ca="1" si="23"/>
        <v>0</v>
      </c>
    </row>
    <row r="32" spans="2:70" x14ac:dyDescent="0.2">
      <c r="B32" s="126">
        <f t="shared" ca="1" si="0"/>
        <v>1</v>
      </c>
      <c r="C32" s="126" t="str">
        <f t="shared" ca="1" si="11"/>
        <v/>
      </c>
      <c r="D32" s="126" t="str">
        <f t="shared" ca="1" si="12"/>
        <v/>
      </c>
      <c r="E32" s="126" t="str">
        <f t="shared" ca="1" si="13"/>
        <v/>
      </c>
      <c r="F32" s="127" t="str">
        <f ca="1">OFFSET(prihlasky!$H$1,AW32,0)</f>
        <v/>
      </c>
      <c r="G32" s="127" t="str">
        <f ca="1">IF(OFFSET(prihlasky!$B$1,AW32,0)="","",(OFFSET(prihlasky!$B$1,AW32,0)))</f>
        <v/>
      </c>
      <c r="H32" s="127">
        <f ca="1">OFFSET(prihlasky!$I$1,AW32,0)</f>
        <v>0</v>
      </c>
      <c r="I32" s="127">
        <f ca="1">OFFSET(prihlasky!$A$1,AW32,0)</f>
        <v>0</v>
      </c>
      <c r="J32" s="159">
        <f t="shared" ca="1" si="15"/>
        <v>0</v>
      </c>
      <c r="K32" s="145"/>
      <c r="L32" s="140">
        <f ca="1">OFFSET('Trail-1'!$J$1,$O32-1,0)</f>
        <v>0</v>
      </c>
      <c r="M32" s="141">
        <f ca="1">OFFSET('Trail-1'!$K$1,$O32-1,0)</f>
        <v>0</v>
      </c>
      <c r="N32" s="152">
        <f ca="1">OFFSET('Trail-1'!$L$1,$O32-1,0)</f>
        <v>0</v>
      </c>
      <c r="O32" s="146">
        <f>MATCH($AW32,'Trail-1'!$CJ$1:$CJ$128,0)</f>
        <v>32</v>
      </c>
      <c r="P32" s="143" t="str">
        <f ca="1">IF(N32=0,"",OFFSET('Trail-1'!$B$1,$O32-1,0))</f>
        <v/>
      </c>
      <c r="Q32" s="140">
        <f ca="1">OFFSET('Trail-2'!$J$1,$T32-1,0)</f>
        <v>0</v>
      </c>
      <c r="R32" s="141">
        <f ca="1">OFFSET('Trail-2'!$K$1,$T32-1,0)</f>
        <v>0</v>
      </c>
      <c r="S32" s="152">
        <f ca="1">OFFSET('Trail-2'!$L$1,$T32-1,0)</f>
        <v>0</v>
      </c>
      <c r="T32" s="146">
        <f>MATCH($AW32,'Trail-2'!$CJ$1:$CJ$128,0)</f>
        <v>32</v>
      </c>
      <c r="U32" s="143" t="str">
        <f ca="1">IF(S32=0,"",OFFSET('Trail-2'!$B$1,$T32-1,0))</f>
        <v/>
      </c>
      <c r="V32" s="140">
        <f ca="1">OFFSET('Trail-3'!$J$1,$Y32-1,0)</f>
        <v>0</v>
      </c>
      <c r="W32" s="141">
        <f ca="1">OFFSET('Trail-3'!$K$1,$Y32-1,0)</f>
        <v>0</v>
      </c>
      <c r="X32" s="152">
        <f ca="1">OFFSET('Trail-3'!$L$1,$Y32-1,0)</f>
        <v>0</v>
      </c>
      <c r="Y32" s="146">
        <f>MATCH($AW32,'Trail-3'!$CJ$1:$CJ$128,0)</f>
        <v>32</v>
      </c>
      <c r="Z32" s="143" t="str">
        <f ca="1">IF(X32=0,"",OFFSET('Trail-3'!$B$1,$Y32-1,0))</f>
        <v/>
      </c>
      <c r="AA32" s="140">
        <f ca="1">OFFSET('Trail-4'!$J$1,$AD32-1,0)</f>
        <v>0</v>
      </c>
      <c r="AB32" s="141">
        <f ca="1">OFFSET('Trail-4'!$K$1,$AD32-1,0)</f>
        <v>0</v>
      </c>
      <c r="AC32" s="152">
        <f ca="1">OFFSET('Trail-4'!$L$1,$AD32-1,0)</f>
        <v>0</v>
      </c>
      <c r="AD32" s="146">
        <f>MATCH($AW32,'Trail-4'!$CJ$1:$CJ$128,0)</f>
        <v>32</v>
      </c>
      <c r="AE32" s="143" t="str">
        <f ca="1">IF(AC32=0,"",OFFSET('Trail-4'!$B$1,$AD32-1,0))</f>
        <v/>
      </c>
      <c r="AF32" s="140">
        <f ca="1">OFFSET('Trail-5'!$J$1,$AI32-1,0)</f>
        <v>0</v>
      </c>
      <c r="AG32" s="141">
        <f ca="1">OFFSET('Trail-5'!$K$1,$AI32-1,0)</f>
        <v>0</v>
      </c>
      <c r="AH32" s="152">
        <f ca="1">OFFSET('Trail-5'!$L$1,$AI32-1,0)</f>
        <v>0</v>
      </c>
      <c r="AI32" s="146">
        <f>MATCH($AW32,'Trail-5'!$CJ$1:$CJ$128,0)</f>
        <v>32</v>
      </c>
      <c r="AJ32" s="143" t="str">
        <f ca="1">IF(AH32=0,"",OFFSET('Trail-5'!$B$1,$AI32-1,0))</f>
        <v/>
      </c>
      <c r="AK32" s="140">
        <f ca="1">OFFSET('TempO-1'!$K$1,$AN32-1,0)</f>
        <v>0</v>
      </c>
      <c r="AL32" s="144"/>
      <c r="AM32" s="152">
        <f ca="1">OFFSET('TempO-1'!$L$1,$AN32-1,0)</f>
        <v>0</v>
      </c>
      <c r="AN32" s="146">
        <f>MATCH($AW32,'TempO-1'!$CB$1:$CB$128,0)</f>
        <v>32</v>
      </c>
      <c r="AO32" s="143" t="str">
        <f ca="1">IF(AM32=0,"",OFFSET('TempO-1'!$B$1,$AN32-1,0))</f>
        <v/>
      </c>
      <c r="AP32" s="140">
        <f ca="1">OFFSET('TempO-2'!$K$1,$AS32-1,0)</f>
        <v>0</v>
      </c>
      <c r="AQ32" s="144"/>
      <c r="AR32" s="152">
        <f ca="1">OFFSET('TempO-2'!$L$1,$AS32-1,0)</f>
        <v>0</v>
      </c>
      <c r="AS32" s="146">
        <f>MATCH($AW32,'TempO-2'!$CB$1:$CB$128,0)</f>
        <v>32</v>
      </c>
      <c r="AT32" s="143" t="str">
        <f ca="1">IF(AR32=0,"",OFFSET('TempO-2'!$B$1,$AS32-1,0))</f>
        <v/>
      </c>
      <c r="AU32" s="22"/>
      <c r="AW32" s="39">
        <v>24</v>
      </c>
      <c r="AX32" s="16"/>
      <c r="AY32" s="51">
        <f t="shared" ca="1" si="2"/>
        <v>0</v>
      </c>
      <c r="AZ32" s="51">
        <f t="shared" ca="1" si="2"/>
        <v>0</v>
      </c>
      <c r="BA32" s="51">
        <f t="shared" ca="1" si="2"/>
        <v>0</v>
      </c>
      <c r="BC32" s="51">
        <f t="shared" ca="1" si="16"/>
        <v>0</v>
      </c>
      <c r="BD32" s="51">
        <f t="shared" ca="1" si="17"/>
        <v>0</v>
      </c>
      <c r="BE32" s="51">
        <f t="shared" ca="1" si="18"/>
        <v>0</v>
      </c>
      <c r="BF32" s="51">
        <f t="shared" ca="1" si="19"/>
        <v>0</v>
      </c>
      <c r="BG32" s="51">
        <f t="shared" ca="1" si="20"/>
        <v>0</v>
      </c>
      <c r="BH32" s="51">
        <f t="shared" ca="1" si="21"/>
        <v>0</v>
      </c>
      <c r="BI32" s="51">
        <f t="shared" ca="1" si="22"/>
        <v>0</v>
      </c>
      <c r="BJ32" s="51"/>
      <c r="BK32" s="51"/>
      <c r="BL32" s="53">
        <f t="shared" ca="1" si="23"/>
        <v>0</v>
      </c>
      <c r="BM32" s="53">
        <f t="shared" ca="1" si="23"/>
        <v>0</v>
      </c>
      <c r="BN32" s="53">
        <f t="shared" ca="1" si="23"/>
        <v>0</v>
      </c>
      <c r="BO32" s="53">
        <f t="shared" ca="1" si="23"/>
        <v>0</v>
      </c>
      <c r="BP32" s="53">
        <f t="shared" ca="1" si="23"/>
        <v>0</v>
      </c>
      <c r="BQ32" s="53">
        <f t="shared" ca="1" si="23"/>
        <v>0</v>
      </c>
      <c r="BR32" s="53">
        <f t="shared" ca="1" si="23"/>
        <v>0</v>
      </c>
    </row>
    <row r="33" spans="2:70" x14ac:dyDescent="0.2">
      <c r="B33" s="126">
        <f t="shared" ca="1" si="0"/>
        <v>1</v>
      </c>
      <c r="C33" s="126" t="str">
        <f t="shared" ca="1" si="11"/>
        <v/>
      </c>
      <c r="D33" s="126" t="str">
        <f t="shared" ca="1" si="12"/>
        <v/>
      </c>
      <c r="E33" s="126" t="str">
        <f t="shared" ca="1" si="13"/>
        <v/>
      </c>
      <c r="F33" s="127" t="str">
        <f ca="1">OFFSET(prihlasky!$H$1,AW33,0)</f>
        <v/>
      </c>
      <c r="G33" s="127" t="str">
        <f ca="1">IF(OFFSET(prihlasky!$B$1,AW33,0)="","",(OFFSET(prihlasky!$B$1,AW33,0)))</f>
        <v/>
      </c>
      <c r="H33" s="127">
        <f ca="1">OFFSET(prihlasky!$I$1,AW33,0)</f>
        <v>0</v>
      </c>
      <c r="I33" s="127">
        <f ca="1">OFFSET(prihlasky!$A$1,AW33,0)</f>
        <v>0</v>
      </c>
      <c r="J33" s="159">
        <f t="shared" ca="1" si="15"/>
        <v>0</v>
      </c>
      <c r="K33" s="145"/>
      <c r="L33" s="140">
        <f ca="1">OFFSET('Trail-1'!$J$1,$O33-1,0)</f>
        <v>0</v>
      </c>
      <c r="M33" s="141">
        <f ca="1">OFFSET('Trail-1'!$K$1,$O33-1,0)</f>
        <v>0</v>
      </c>
      <c r="N33" s="152">
        <f ca="1">OFFSET('Trail-1'!$L$1,$O33-1,0)</f>
        <v>0</v>
      </c>
      <c r="O33" s="146">
        <f>MATCH($AW33,'Trail-1'!$CJ$1:$CJ$128,0)</f>
        <v>33</v>
      </c>
      <c r="P33" s="143" t="str">
        <f ca="1">IF(N33=0,"",OFFSET('Trail-1'!$B$1,$O33-1,0))</f>
        <v/>
      </c>
      <c r="Q33" s="140">
        <f ca="1">OFFSET('Trail-2'!$J$1,$T33-1,0)</f>
        <v>0</v>
      </c>
      <c r="R33" s="141">
        <f ca="1">OFFSET('Trail-2'!$K$1,$T33-1,0)</f>
        <v>0</v>
      </c>
      <c r="S33" s="152">
        <f ca="1">OFFSET('Trail-2'!$L$1,$T33-1,0)</f>
        <v>0</v>
      </c>
      <c r="T33" s="146">
        <f>MATCH($AW33,'Trail-2'!$CJ$1:$CJ$128,0)</f>
        <v>33</v>
      </c>
      <c r="U33" s="143" t="str">
        <f ca="1">IF(S33=0,"",OFFSET('Trail-2'!$B$1,$T33-1,0))</f>
        <v/>
      </c>
      <c r="V33" s="140">
        <f ca="1">OFFSET('Trail-3'!$J$1,$Y33-1,0)</f>
        <v>0</v>
      </c>
      <c r="W33" s="141">
        <f ca="1">OFFSET('Trail-3'!$K$1,$Y33-1,0)</f>
        <v>0</v>
      </c>
      <c r="X33" s="152">
        <f ca="1">OFFSET('Trail-3'!$L$1,$Y33-1,0)</f>
        <v>0</v>
      </c>
      <c r="Y33" s="146">
        <f>MATCH($AW33,'Trail-3'!$CJ$1:$CJ$128,0)</f>
        <v>33</v>
      </c>
      <c r="Z33" s="143" t="str">
        <f ca="1">IF(X33=0,"",OFFSET('Trail-3'!$B$1,$Y33-1,0))</f>
        <v/>
      </c>
      <c r="AA33" s="140">
        <f ca="1">OFFSET('Trail-4'!$J$1,$AD33-1,0)</f>
        <v>0</v>
      </c>
      <c r="AB33" s="141">
        <f ca="1">OFFSET('Trail-4'!$K$1,$AD33-1,0)</f>
        <v>0</v>
      </c>
      <c r="AC33" s="152">
        <f ca="1">OFFSET('Trail-4'!$L$1,$AD33-1,0)</f>
        <v>0</v>
      </c>
      <c r="AD33" s="146">
        <f>MATCH($AW33,'Trail-4'!$CJ$1:$CJ$128,0)</f>
        <v>33</v>
      </c>
      <c r="AE33" s="143" t="str">
        <f ca="1">IF(AC33=0,"",OFFSET('Trail-4'!$B$1,$AD33-1,0))</f>
        <v/>
      </c>
      <c r="AF33" s="140">
        <f ca="1">OFFSET('Trail-5'!$J$1,$AI33-1,0)</f>
        <v>0</v>
      </c>
      <c r="AG33" s="141">
        <f ca="1">OFFSET('Trail-5'!$K$1,$AI33-1,0)</f>
        <v>0</v>
      </c>
      <c r="AH33" s="152">
        <f ca="1">OFFSET('Trail-5'!$L$1,$AI33-1,0)</f>
        <v>0</v>
      </c>
      <c r="AI33" s="146">
        <f>MATCH($AW33,'Trail-5'!$CJ$1:$CJ$128,0)</f>
        <v>33</v>
      </c>
      <c r="AJ33" s="143" t="str">
        <f ca="1">IF(AH33=0,"",OFFSET('Trail-5'!$B$1,$AI33-1,0))</f>
        <v/>
      </c>
      <c r="AK33" s="140">
        <f ca="1">OFFSET('TempO-1'!$K$1,$AN33-1,0)</f>
        <v>0</v>
      </c>
      <c r="AL33" s="144"/>
      <c r="AM33" s="152">
        <f ca="1">OFFSET('TempO-1'!$L$1,$AN33-1,0)</f>
        <v>0</v>
      </c>
      <c r="AN33" s="146">
        <f>MATCH($AW33,'TempO-1'!$CB$1:$CB$128,0)</f>
        <v>33</v>
      </c>
      <c r="AO33" s="143" t="str">
        <f ca="1">IF(AM33=0,"",OFFSET('TempO-1'!$B$1,$AN33-1,0))</f>
        <v/>
      </c>
      <c r="AP33" s="140">
        <f ca="1">OFFSET('TempO-2'!$K$1,$AS33-1,0)</f>
        <v>0</v>
      </c>
      <c r="AQ33" s="144"/>
      <c r="AR33" s="152">
        <f ca="1">OFFSET('TempO-2'!$L$1,$AS33-1,0)</f>
        <v>0</v>
      </c>
      <c r="AS33" s="146">
        <f>MATCH($AW33,'TempO-2'!$CB$1:$CB$128,0)</f>
        <v>33</v>
      </c>
      <c r="AT33" s="143" t="str">
        <f ca="1">IF(AR33=0,"",OFFSET('TempO-2'!$B$1,$AS33-1,0))</f>
        <v/>
      </c>
      <c r="AU33" s="22"/>
      <c r="AW33" s="39">
        <v>25</v>
      </c>
      <c r="AX33" s="16"/>
      <c r="AY33" s="51">
        <f t="shared" ca="1" si="2"/>
        <v>0</v>
      </c>
      <c r="AZ33" s="51">
        <f t="shared" ca="1" si="2"/>
        <v>0</v>
      </c>
      <c r="BA33" s="51">
        <f t="shared" ca="1" si="2"/>
        <v>0</v>
      </c>
      <c r="BC33" s="51">
        <f t="shared" ca="1" si="16"/>
        <v>0</v>
      </c>
      <c r="BD33" s="51">
        <f t="shared" ca="1" si="17"/>
        <v>0</v>
      </c>
      <c r="BE33" s="51">
        <f t="shared" ca="1" si="18"/>
        <v>0</v>
      </c>
      <c r="BF33" s="51">
        <f t="shared" ca="1" si="19"/>
        <v>0</v>
      </c>
      <c r="BG33" s="51">
        <f t="shared" ca="1" si="20"/>
        <v>0</v>
      </c>
      <c r="BH33" s="51">
        <f t="shared" ca="1" si="21"/>
        <v>0</v>
      </c>
      <c r="BI33" s="51">
        <f t="shared" ca="1" si="22"/>
        <v>0</v>
      </c>
      <c r="BJ33" s="51"/>
      <c r="BK33" s="51"/>
      <c r="BL33" s="53">
        <f t="shared" ca="1" si="23"/>
        <v>0</v>
      </c>
      <c r="BM33" s="53">
        <f t="shared" ca="1" si="23"/>
        <v>0</v>
      </c>
      <c r="BN33" s="53">
        <f t="shared" ca="1" si="23"/>
        <v>0</v>
      </c>
      <c r="BO33" s="53">
        <f t="shared" ca="1" si="23"/>
        <v>0</v>
      </c>
      <c r="BP33" s="53">
        <f t="shared" ca="1" si="23"/>
        <v>0</v>
      </c>
      <c r="BQ33" s="53">
        <f t="shared" ca="1" si="23"/>
        <v>0</v>
      </c>
      <c r="BR33" s="53">
        <f t="shared" ca="1" si="23"/>
        <v>0</v>
      </c>
    </row>
    <row r="34" spans="2:70" x14ac:dyDescent="0.2">
      <c r="B34" s="126">
        <f t="shared" ca="1" si="0"/>
        <v>1</v>
      </c>
      <c r="C34" s="126" t="str">
        <f t="shared" ca="1" si="11"/>
        <v/>
      </c>
      <c r="D34" s="126" t="str">
        <f t="shared" ca="1" si="12"/>
        <v/>
      </c>
      <c r="E34" s="126" t="str">
        <f t="shared" ca="1" si="13"/>
        <v/>
      </c>
      <c r="F34" s="127" t="str">
        <f ca="1">OFFSET(prihlasky!$H$1,AW34,0)</f>
        <v/>
      </c>
      <c r="G34" s="127" t="str">
        <f ca="1">IF(OFFSET(prihlasky!$B$1,AW34,0)="","",(OFFSET(prihlasky!$B$1,AW34,0)))</f>
        <v/>
      </c>
      <c r="H34" s="127">
        <f ca="1">OFFSET(prihlasky!$I$1,AW34,0)</f>
        <v>0</v>
      </c>
      <c r="I34" s="127">
        <f ca="1">OFFSET(prihlasky!$A$1,AW34,0)</f>
        <v>0</v>
      </c>
      <c r="J34" s="159">
        <f t="shared" ca="1" si="15"/>
        <v>0</v>
      </c>
      <c r="K34" s="145"/>
      <c r="L34" s="140">
        <f ca="1">OFFSET('Trail-1'!$J$1,$O34-1,0)</f>
        <v>0</v>
      </c>
      <c r="M34" s="141">
        <f ca="1">OFFSET('Trail-1'!$K$1,$O34-1,0)</f>
        <v>0</v>
      </c>
      <c r="N34" s="152">
        <f ca="1">OFFSET('Trail-1'!$L$1,$O34-1,0)</f>
        <v>0</v>
      </c>
      <c r="O34" s="146">
        <f>MATCH($AW34,'Trail-1'!$CJ$1:$CJ$128,0)</f>
        <v>34</v>
      </c>
      <c r="P34" s="143" t="str">
        <f ca="1">IF(N34=0,"",OFFSET('Trail-1'!$B$1,$O34-1,0))</f>
        <v/>
      </c>
      <c r="Q34" s="140">
        <f ca="1">OFFSET('Trail-2'!$J$1,$T34-1,0)</f>
        <v>0</v>
      </c>
      <c r="R34" s="141">
        <f ca="1">OFFSET('Trail-2'!$K$1,$T34-1,0)</f>
        <v>0</v>
      </c>
      <c r="S34" s="152">
        <f ca="1">OFFSET('Trail-2'!$L$1,$T34-1,0)</f>
        <v>0</v>
      </c>
      <c r="T34" s="146">
        <f>MATCH($AW34,'Trail-2'!$CJ$1:$CJ$128,0)</f>
        <v>34</v>
      </c>
      <c r="U34" s="143" t="str">
        <f ca="1">IF(S34=0,"",OFFSET('Trail-2'!$B$1,$T34-1,0))</f>
        <v/>
      </c>
      <c r="V34" s="140">
        <f ca="1">OFFSET('Trail-3'!$J$1,$Y34-1,0)</f>
        <v>0</v>
      </c>
      <c r="W34" s="141">
        <f ca="1">OFFSET('Trail-3'!$K$1,$Y34-1,0)</f>
        <v>0</v>
      </c>
      <c r="X34" s="152">
        <f ca="1">OFFSET('Trail-3'!$L$1,$Y34-1,0)</f>
        <v>0</v>
      </c>
      <c r="Y34" s="146">
        <f>MATCH($AW34,'Trail-3'!$CJ$1:$CJ$128,0)</f>
        <v>34</v>
      </c>
      <c r="Z34" s="143" t="str">
        <f ca="1">IF(X34=0,"",OFFSET('Trail-3'!$B$1,$Y34-1,0))</f>
        <v/>
      </c>
      <c r="AA34" s="140">
        <f ca="1">OFFSET('Trail-4'!$J$1,$AD34-1,0)</f>
        <v>0</v>
      </c>
      <c r="AB34" s="141">
        <f ca="1">OFFSET('Trail-4'!$K$1,$AD34-1,0)</f>
        <v>0</v>
      </c>
      <c r="AC34" s="152">
        <f ca="1">OFFSET('Trail-4'!$L$1,$AD34-1,0)</f>
        <v>0</v>
      </c>
      <c r="AD34" s="146">
        <f>MATCH($AW34,'Trail-4'!$CJ$1:$CJ$128,0)</f>
        <v>34</v>
      </c>
      <c r="AE34" s="143" t="str">
        <f ca="1">IF(AC34=0,"",OFFSET('Trail-4'!$B$1,$AD34-1,0))</f>
        <v/>
      </c>
      <c r="AF34" s="140">
        <f ca="1">OFFSET('Trail-5'!$J$1,$AI34-1,0)</f>
        <v>0</v>
      </c>
      <c r="AG34" s="141">
        <f ca="1">OFFSET('Trail-5'!$K$1,$AI34-1,0)</f>
        <v>0</v>
      </c>
      <c r="AH34" s="152">
        <f ca="1">OFFSET('Trail-5'!$L$1,$AI34-1,0)</f>
        <v>0</v>
      </c>
      <c r="AI34" s="146">
        <f>MATCH($AW34,'Trail-5'!$CJ$1:$CJ$128,0)</f>
        <v>34</v>
      </c>
      <c r="AJ34" s="143" t="str">
        <f ca="1">IF(AH34=0,"",OFFSET('Trail-5'!$B$1,$AI34-1,0))</f>
        <v/>
      </c>
      <c r="AK34" s="140">
        <f ca="1">OFFSET('TempO-1'!$K$1,$AN34-1,0)</f>
        <v>0</v>
      </c>
      <c r="AL34" s="144"/>
      <c r="AM34" s="152">
        <f ca="1">OFFSET('TempO-1'!$L$1,$AN34-1,0)</f>
        <v>0</v>
      </c>
      <c r="AN34" s="146">
        <f>MATCH($AW34,'TempO-1'!$CB$1:$CB$128,0)</f>
        <v>34</v>
      </c>
      <c r="AO34" s="143" t="str">
        <f ca="1">IF(AM34=0,"",OFFSET('TempO-1'!$B$1,$AN34-1,0))</f>
        <v/>
      </c>
      <c r="AP34" s="140">
        <f ca="1">OFFSET('TempO-2'!$K$1,$AS34-1,0)</f>
        <v>0</v>
      </c>
      <c r="AQ34" s="144"/>
      <c r="AR34" s="152">
        <f ca="1">OFFSET('TempO-2'!$L$1,$AS34-1,0)</f>
        <v>0</v>
      </c>
      <c r="AS34" s="146">
        <f>MATCH($AW34,'TempO-2'!$CB$1:$CB$128,0)</f>
        <v>34</v>
      </c>
      <c r="AT34" s="143" t="str">
        <f ca="1">IF(AR34=0,"",OFFSET('TempO-2'!$B$1,$AS34-1,0))</f>
        <v/>
      </c>
      <c r="AU34" s="22"/>
      <c r="AW34" s="39">
        <v>26</v>
      </c>
      <c r="AX34" s="16"/>
      <c r="AY34" s="51">
        <f t="shared" ca="1" si="2"/>
        <v>0</v>
      </c>
      <c r="AZ34" s="51">
        <f t="shared" ca="1" si="2"/>
        <v>0</v>
      </c>
      <c r="BA34" s="51">
        <f t="shared" ca="1" si="2"/>
        <v>0</v>
      </c>
      <c r="BC34" s="51">
        <f t="shared" ca="1" si="16"/>
        <v>0</v>
      </c>
      <c r="BD34" s="51">
        <f t="shared" ca="1" si="17"/>
        <v>0</v>
      </c>
      <c r="BE34" s="51">
        <f t="shared" ca="1" si="18"/>
        <v>0</v>
      </c>
      <c r="BF34" s="51">
        <f t="shared" ca="1" si="19"/>
        <v>0</v>
      </c>
      <c r="BG34" s="51">
        <f t="shared" ca="1" si="20"/>
        <v>0</v>
      </c>
      <c r="BH34" s="51">
        <f t="shared" ca="1" si="21"/>
        <v>0</v>
      </c>
      <c r="BI34" s="51">
        <f t="shared" ca="1" si="22"/>
        <v>0</v>
      </c>
      <c r="BJ34" s="51"/>
      <c r="BK34" s="51"/>
      <c r="BL34" s="53">
        <f t="shared" ca="1" si="23"/>
        <v>0</v>
      </c>
      <c r="BM34" s="53">
        <f t="shared" ca="1" si="23"/>
        <v>0</v>
      </c>
      <c r="BN34" s="53">
        <f t="shared" ca="1" si="23"/>
        <v>0</v>
      </c>
      <c r="BO34" s="53">
        <f t="shared" ca="1" si="23"/>
        <v>0</v>
      </c>
      <c r="BP34" s="53">
        <f t="shared" ca="1" si="23"/>
        <v>0</v>
      </c>
      <c r="BQ34" s="53">
        <f t="shared" ca="1" si="23"/>
        <v>0</v>
      </c>
      <c r="BR34" s="53">
        <f t="shared" ca="1" si="23"/>
        <v>0</v>
      </c>
    </row>
    <row r="35" spans="2:70" x14ac:dyDescent="0.2">
      <c r="B35" s="126">
        <f t="shared" ca="1" si="0"/>
        <v>1</v>
      </c>
      <c r="C35" s="126" t="str">
        <f t="shared" ca="1" si="11"/>
        <v/>
      </c>
      <c r="D35" s="126" t="str">
        <f t="shared" ca="1" si="12"/>
        <v/>
      </c>
      <c r="E35" s="126" t="str">
        <f t="shared" ca="1" si="13"/>
        <v/>
      </c>
      <c r="F35" s="127" t="str">
        <f ca="1">OFFSET(prihlasky!$H$1,AW35,0)</f>
        <v/>
      </c>
      <c r="G35" s="127" t="str">
        <f ca="1">IF(OFFSET(prihlasky!$B$1,AW35,0)="","",(OFFSET(prihlasky!$B$1,AW35,0)))</f>
        <v/>
      </c>
      <c r="H35" s="127">
        <f ca="1">OFFSET(prihlasky!$I$1,AW35,0)</f>
        <v>0</v>
      </c>
      <c r="I35" s="127">
        <f ca="1">OFFSET(prihlasky!$A$1,AW35,0)</f>
        <v>0</v>
      </c>
      <c r="J35" s="159">
        <f t="shared" ca="1" si="15"/>
        <v>0</v>
      </c>
      <c r="K35" s="145"/>
      <c r="L35" s="140">
        <f ca="1">OFFSET('Trail-1'!$J$1,$O35-1,0)</f>
        <v>0</v>
      </c>
      <c r="M35" s="141">
        <f ca="1">OFFSET('Trail-1'!$K$1,$O35-1,0)</f>
        <v>0</v>
      </c>
      <c r="N35" s="152">
        <f ca="1">OFFSET('Trail-1'!$L$1,$O35-1,0)</f>
        <v>0</v>
      </c>
      <c r="O35" s="146">
        <f>MATCH($AW35,'Trail-1'!$CJ$1:$CJ$128,0)</f>
        <v>35</v>
      </c>
      <c r="P35" s="143" t="str">
        <f ca="1">IF(N35=0,"",OFFSET('Trail-1'!$B$1,$O35-1,0))</f>
        <v/>
      </c>
      <c r="Q35" s="140">
        <f ca="1">OFFSET('Trail-2'!$J$1,$T35-1,0)</f>
        <v>0</v>
      </c>
      <c r="R35" s="141">
        <f ca="1">OFFSET('Trail-2'!$K$1,$T35-1,0)</f>
        <v>0</v>
      </c>
      <c r="S35" s="152">
        <f ca="1">OFFSET('Trail-2'!$L$1,$T35-1,0)</f>
        <v>0</v>
      </c>
      <c r="T35" s="146">
        <f>MATCH($AW35,'Trail-2'!$CJ$1:$CJ$128,0)</f>
        <v>35</v>
      </c>
      <c r="U35" s="143" t="str">
        <f ca="1">IF(S35=0,"",OFFSET('Trail-2'!$B$1,$T35-1,0))</f>
        <v/>
      </c>
      <c r="V35" s="140">
        <f ca="1">OFFSET('Trail-3'!$J$1,$Y35-1,0)</f>
        <v>0</v>
      </c>
      <c r="W35" s="141">
        <f ca="1">OFFSET('Trail-3'!$K$1,$Y35-1,0)</f>
        <v>0</v>
      </c>
      <c r="X35" s="152">
        <f ca="1">OFFSET('Trail-3'!$L$1,$Y35-1,0)</f>
        <v>0</v>
      </c>
      <c r="Y35" s="146">
        <f>MATCH($AW35,'Trail-3'!$CJ$1:$CJ$128,0)</f>
        <v>35</v>
      </c>
      <c r="Z35" s="143" t="str">
        <f ca="1">IF(X35=0,"",OFFSET('Trail-3'!$B$1,$Y35-1,0))</f>
        <v/>
      </c>
      <c r="AA35" s="140">
        <f ca="1">OFFSET('Trail-4'!$J$1,$AD35-1,0)</f>
        <v>0</v>
      </c>
      <c r="AB35" s="141">
        <f ca="1">OFFSET('Trail-4'!$K$1,$AD35-1,0)</f>
        <v>0</v>
      </c>
      <c r="AC35" s="152">
        <f ca="1">OFFSET('Trail-4'!$L$1,$AD35-1,0)</f>
        <v>0</v>
      </c>
      <c r="AD35" s="146">
        <f>MATCH($AW35,'Trail-4'!$CJ$1:$CJ$128,0)</f>
        <v>35</v>
      </c>
      <c r="AE35" s="143" t="str">
        <f ca="1">IF(AC35=0,"",OFFSET('Trail-4'!$B$1,$AD35-1,0))</f>
        <v/>
      </c>
      <c r="AF35" s="140">
        <f ca="1">OFFSET('Trail-5'!$J$1,$AI35-1,0)</f>
        <v>0</v>
      </c>
      <c r="AG35" s="141">
        <f ca="1">OFFSET('Trail-5'!$K$1,$AI35-1,0)</f>
        <v>0</v>
      </c>
      <c r="AH35" s="152">
        <f ca="1">OFFSET('Trail-5'!$L$1,$AI35-1,0)</f>
        <v>0</v>
      </c>
      <c r="AI35" s="146">
        <f>MATCH($AW35,'Trail-5'!$CJ$1:$CJ$128,0)</f>
        <v>35</v>
      </c>
      <c r="AJ35" s="143" t="str">
        <f ca="1">IF(AH35=0,"",OFFSET('Trail-5'!$B$1,$AI35-1,0))</f>
        <v/>
      </c>
      <c r="AK35" s="140">
        <f ca="1">OFFSET('TempO-1'!$K$1,$AN35-1,0)</f>
        <v>0</v>
      </c>
      <c r="AL35" s="144"/>
      <c r="AM35" s="152">
        <f ca="1">OFFSET('TempO-1'!$L$1,$AN35-1,0)</f>
        <v>0</v>
      </c>
      <c r="AN35" s="146">
        <f>MATCH($AW35,'TempO-1'!$CB$1:$CB$128,0)</f>
        <v>35</v>
      </c>
      <c r="AO35" s="143" t="str">
        <f ca="1">IF(AM35=0,"",OFFSET('TempO-1'!$B$1,$AN35-1,0))</f>
        <v/>
      </c>
      <c r="AP35" s="140">
        <f ca="1">OFFSET('TempO-2'!$K$1,$AS35-1,0)</f>
        <v>0</v>
      </c>
      <c r="AQ35" s="144"/>
      <c r="AR35" s="152">
        <f ca="1">OFFSET('TempO-2'!$L$1,$AS35-1,0)</f>
        <v>0</v>
      </c>
      <c r="AS35" s="146">
        <f>MATCH($AW35,'TempO-2'!$CB$1:$CB$128,0)</f>
        <v>35</v>
      </c>
      <c r="AT35" s="143" t="str">
        <f ca="1">IF(AR35=0,"",OFFSET('TempO-2'!$B$1,$AS35-1,0))</f>
        <v/>
      </c>
      <c r="AU35" s="22"/>
      <c r="AW35" s="39">
        <v>27</v>
      </c>
      <c r="AX35" s="16"/>
      <c r="AY35" s="51">
        <f t="shared" ca="1" si="2"/>
        <v>0</v>
      </c>
      <c r="AZ35" s="51">
        <f t="shared" ca="1" si="2"/>
        <v>0</v>
      </c>
      <c r="BA35" s="51">
        <f t="shared" ca="1" si="2"/>
        <v>0</v>
      </c>
      <c r="BC35" s="51">
        <f t="shared" ca="1" si="16"/>
        <v>0</v>
      </c>
      <c r="BD35" s="51">
        <f t="shared" ca="1" si="17"/>
        <v>0</v>
      </c>
      <c r="BE35" s="51">
        <f t="shared" ca="1" si="18"/>
        <v>0</v>
      </c>
      <c r="BF35" s="51">
        <f t="shared" ca="1" si="19"/>
        <v>0</v>
      </c>
      <c r="BG35" s="51">
        <f t="shared" ca="1" si="20"/>
        <v>0</v>
      </c>
      <c r="BH35" s="51">
        <f t="shared" ca="1" si="21"/>
        <v>0</v>
      </c>
      <c r="BI35" s="51">
        <f t="shared" ca="1" si="22"/>
        <v>0</v>
      </c>
      <c r="BJ35" s="51"/>
      <c r="BK35" s="51"/>
      <c r="BL35" s="53">
        <f t="shared" ca="1" si="23"/>
        <v>0</v>
      </c>
      <c r="BM35" s="53">
        <f t="shared" ca="1" si="23"/>
        <v>0</v>
      </c>
      <c r="BN35" s="53">
        <f t="shared" ca="1" si="23"/>
        <v>0</v>
      </c>
      <c r="BO35" s="53">
        <f t="shared" ca="1" si="23"/>
        <v>0</v>
      </c>
      <c r="BP35" s="53">
        <f t="shared" ca="1" si="23"/>
        <v>0</v>
      </c>
      <c r="BQ35" s="53">
        <f t="shared" ca="1" si="23"/>
        <v>0</v>
      </c>
      <c r="BR35" s="53">
        <f t="shared" ca="1" si="23"/>
        <v>0</v>
      </c>
    </row>
    <row r="36" spans="2:70" x14ac:dyDescent="0.2">
      <c r="B36" s="126">
        <f t="shared" ca="1" si="0"/>
        <v>1</v>
      </c>
      <c r="C36" s="126" t="str">
        <f t="shared" ca="1" si="11"/>
        <v/>
      </c>
      <c r="D36" s="126" t="str">
        <f t="shared" ca="1" si="12"/>
        <v/>
      </c>
      <c r="E36" s="126" t="str">
        <f t="shared" ca="1" si="13"/>
        <v/>
      </c>
      <c r="F36" s="127" t="str">
        <f ca="1">OFFSET(prihlasky!$H$1,AW36,0)</f>
        <v/>
      </c>
      <c r="G36" s="127" t="str">
        <f ca="1">IF(OFFSET(prihlasky!$B$1,AW36,0)="","",(OFFSET(prihlasky!$B$1,AW36,0)))</f>
        <v/>
      </c>
      <c r="H36" s="127">
        <f ca="1">OFFSET(prihlasky!$I$1,AW36,0)</f>
        <v>0</v>
      </c>
      <c r="I36" s="127">
        <f ca="1">OFFSET(prihlasky!$A$1,AW36,0)</f>
        <v>0</v>
      </c>
      <c r="J36" s="159">
        <f t="shared" ca="1" si="15"/>
        <v>0</v>
      </c>
      <c r="K36" s="145"/>
      <c r="L36" s="140">
        <f ca="1">OFFSET('Trail-1'!$J$1,$O36-1,0)</f>
        <v>0</v>
      </c>
      <c r="M36" s="141">
        <f ca="1">OFFSET('Trail-1'!$K$1,$O36-1,0)</f>
        <v>0</v>
      </c>
      <c r="N36" s="152">
        <f ca="1">OFFSET('Trail-1'!$L$1,$O36-1,0)</f>
        <v>0</v>
      </c>
      <c r="O36" s="146">
        <f>MATCH($AW36,'Trail-1'!$CJ$1:$CJ$128,0)</f>
        <v>36</v>
      </c>
      <c r="P36" s="143" t="str">
        <f ca="1">IF(N36=0,"",OFFSET('Trail-1'!$B$1,$O36-1,0))</f>
        <v/>
      </c>
      <c r="Q36" s="140">
        <f ca="1">OFFSET('Trail-2'!$J$1,$T36-1,0)</f>
        <v>0</v>
      </c>
      <c r="R36" s="141">
        <f ca="1">OFFSET('Trail-2'!$K$1,$T36-1,0)</f>
        <v>0</v>
      </c>
      <c r="S36" s="152">
        <f ca="1">OFFSET('Trail-2'!$L$1,$T36-1,0)</f>
        <v>0</v>
      </c>
      <c r="T36" s="146">
        <f>MATCH($AW36,'Trail-2'!$CJ$1:$CJ$128,0)</f>
        <v>36</v>
      </c>
      <c r="U36" s="143" t="str">
        <f ca="1">IF(S36=0,"",OFFSET('Trail-2'!$B$1,$T36-1,0))</f>
        <v/>
      </c>
      <c r="V36" s="140">
        <f ca="1">OFFSET('Trail-3'!$J$1,$Y36-1,0)</f>
        <v>0</v>
      </c>
      <c r="W36" s="141">
        <f ca="1">OFFSET('Trail-3'!$K$1,$Y36-1,0)</f>
        <v>0</v>
      </c>
      <c r="X36" s="152">
        <f ca="1">OFFSET('Trail-3'!$L$1,$Y36-1,0)</f>
        <v>0</v>
      </c>
      <c r="Y36" s="146">
        <f>MATCH($AW36,'Trail-3'!$CJ$1:$CJ$128,0)</f>
        <v>36</v>
      </c>
      <c r="Z36" s="143" t="str">
        <f ca="1">IF(X36=0,"",OFFSET('Trail-3'!$B$1,$Y36-1,0))</f>
        <v/>
      </c>
      <c r="AA36" s="140">
        <f ca="1">OFFSET('Trail-4'!$J$1,$AD36-1,0)</f>
        <v>0</v>
      </c>
      <c r="AB36" s="141">
        <f ca="1">OFFSET('Trail-4'!$K$1,$AD36-1,0)</f>
        <v>0</v>
      </c>
      <c r="AC36" s="152">
        <f ca="1">OFFSET('Trail-4'!$L$1,$AD36-1,0)</f>
        <v>0</v>
      </c>
      <c r="AD36" s="146">
        <f>MATCH($AW36,'Trail-4'!$CJ$1:$CJ$128,0)</f>
        <v>36</v>
      </c>
      <c r="AE36" s="143" t="str">
        <f ca="1">IF(AC36=0,"",OFFSET('Trail-4'!$B$1,$AD36-1,0))</f>
        <v/>
      </c>
      <c r="AF36" s="140">
        <f ca="1">OFFSET('Trail-5'!$J$1,$AI36-1,0)</f>
        <v>0</v>
      </c>
      <c r="AG36" s="141">
        <f ca="1">OFFSET('Trail-5'!$K$1,$AI36-1,0)</f>
        <v>0</v>
      </c>
      <c r="AH36" s="152">
        <f ca="1">OFFSET('Trail-5'!$L$1,$AI36-1,0)</f>
        <v>0</v>
      </c>
      <c r="AI36" s="146">
        <f>MATCH($AW36,'Trail-5'!$CJ$1:$CJ$128,0)</f>
        <v>36</v>
      </c>
      <c r="AJ36" s="143" t="str">
        <f ca="1">IF(AH36=0,"",OFFSET('Trail-5'!$B$1,$AI36-1,0))</f>
        <v/>
      </c>
      <c r="AK36" s="140">
        <f ca="1">OFFSET('TempO-1'!$K$1,$AN36-1,0)</f>
        <v>0</v>
      </c>
      <c r="AL36" s="144"/>
      <c r="AM36" s="152">
        <f ca="1">OFFSET('TempO-1'!$L$1,$AN36-1,0)</f>
        <v>0</v>
      </c>
      <c r="AN36" s="146">
        <f>MATCH($AW36,'TempO-1'!$CB$1:$CB$128,0)</f>
        <v>36</v>
      </c>
      <c r="AO36" s="143" t="str">
        <f ca="1">IF(AM36=0,"",OFFSET('TempO-1'!$B$1,$AN36-1,0))</f>
        <v/>
      </c>
      <c r="AP36" s="140">
        <f ca="1">OFFSET('TempO-2'!$K$1,$AS36-1,0)</f>
        <v>0</v>
      </c>
      <c r="AQ36" s="144"/>
      <c r="AR36" s="152">
        <f ca="1">OFFSET('TempO-2'!$L$1,$AS36-1,0)</f>
        <v>0</v>
      </c>
      <c r="AS36" s="146">
        <f>MATCH($AW36,'TempO-2'!$CB$1:$CB$128,0)</f>
        <v>36</v>
      </c>
      <c r="AT36" s="143" t="str">
        <f ca="1">IF(AR36=0,"",OFFSET('TempO-2'!$B$1,$AS36-1,0))</f>
        <v/>
      </c>
      <c r="AU36" s="22"/>
      <c r="AW36" s="39">
        <v>28</v>
      </c>
      <c r="AX36" s="16"/>
      <c r="AY36" s="51">
        <f t="shared" ca="1" si="2"/>
        <v>0</v>
      </c>
      <c r="AZ36" s="51">
        <f t="shared" ca="1" si="2"/>
        <v>0</v>
      </c>
      <c r="BA36" s="51">
        <f t="shared" ca="1" si="2"/>
        <v>0</v>
      </c>
      <c r="BC36" s="51">
        <f t="shared" ca="1" si="16"/>
        <v>0</v>
      </c>
      <c r="BD36" s="51">
        <f t="shared" ca="1" si="17"/>
        <v>0</v>
      </c>
      <c r="BE36" s="51">
        <f t="shared" ca="1" si="18"/>
        <v>0</v>
      </c>
      <c r="BF36" s="51">
        <f t="shared" ca="1" si="19"/>
        <v>0</v>
      </c>
      <c r="BG36" s="51">
        <f t="shared" ca="1" si="20"/>
        <v>0</v>
      </c>
      <c r="BH36" s="51">
        <f t="shared" ca="1" si="21"/>
        <v>0</v>
      </c>
      <c r="BI36" s="51">
        <f t="shared" ca="1" si="22"/>
        <v>0</v>
      </c>
      <c r="BJ36" s="51"/>
      <c r="BK36" s="51"/>
      <c r="BL36" s="53">
        <f t="shared" ca="1" si="23"/>
        <v>0</v>
      </c>
      <c r="BM36" s="53">
        <f t="shared" ca="1" si="23"/>
        <v>0</v>
      </c>
      <c r="BN36" s="53">
        <f t="shared" ca="1" si="23"/>
        <v>0</v>
      </c>
      <c r="BO36" s="53">
        <f t="shared" ca="1" si="23"/>
        <v>0</v>
      </c>
      <c r="BP36" s="53">
        <f t="shared" ca="1" si="23"/>
        <v>0</v>
      </c>
      <c r="BQ36" s="53">
        <f t="shared" ca="1" si="23"/>
        <v>0</v>
      </c>
      <c r="BR36" s="53">
        <f t="shared" ca="1" si="23"/>
        <v>0</v>
      </c>
    </row>
    <row r="37" spans="2:70" x14ac:dyDescent="0.2">
      <c r="B37" s="126">
        <f t="shared" ca="1" si="0"/>
        <v>1</v>
      </c>
      <c r="C37" s="126" t="str">
        <f t="shared" ca="1" si="11"/>
        <v/>
      </c>
      <c r="D37" s="126" t="str">
        <f t="shared" ca="1" si="12"/>
        <v/>
      </c>
      <c r="E37" s="126" t="str">
        <f t="shared" ca="1" si="13"/>
        <v/>
      </c>
      <c r="F37" s="127" t="str">
        <f ca="1">OFFSET(prihlasky!$H$1,AW37,0)</f>
        <v/>
      </c>
      <c r="G37" s="127" t="str">
        <f ca="1">IF(OFFSET(prihlasky!$B$1,AW37,0)="","",(OFFSET(prihlasky!$B$1,AW37,0)))</f>
        <v/>
      </c>
      <c r="H37" s="127">
        <f ca="1">OFFSET(prihlasky!$I$1,AW37,0)</f>
        <v>0</v>
      </c>
      <c r="I37" s="127">
        <f ca="1">OFFSET(prihlasky!$A$1,AW37,0)</f>
        <v>0</v>
      </c>
      <c r="J37" s="159">
        <f t="shared" ca="1" si="15"/>
        <v>0</v>
      </c>
      <c r="K37" s="145"/>
      <c r="L37" s="140">
        <f ca="1">OFFSET('Trail-1'!$J$1,$O37-1,0)</f>
        <v>0</v>
      </c>
      <c r="M37" s="141">
        <f ca="1">OFFSET('Trail-1'!$K$1,$O37-1,0)</f>
        <v>0</v>
      </c>
      <c r="N37" s="152">
        <f ca="1">OFFSET('Trail-1'!$L$1,$O37-1,0)</f>
        <v>0</v>
      </c>
      <c r="O37" s="146">
        <f>MATCH($AW37,'Trail-1'!$CJ$1:$CJ$128,0)</f>
        <v>37</v>
      </c>
      <c r="P37" s="143" t="str">
        <f ca="1">IF(N37=0,"",OFFSET('Trail-1'!$B$1,$O37-1,0))</f>
        <v/>
      </c>
      <c r="Q37" s="140">
        <f ca="1">OFFSET('Trail-2'!$J$1,$T37-1,0)</f>
        <v>0</v>
      </c>
      <c r="R37" s="141">
        <f ca="1">OFFSET('Trail-2'!$K$1,$T37-1,0)</f>
        <v>0</v>
      </c>
      <c r="S37" s="152">
        <f ca="1">OFFSET('Trail-2'!$L$1,$T37-1,0)</f>
        <v>0</v>
      </c>
      <c r="T37" s="146">
        <f>MATCH($AW37,'Trail-2'!$CJ$1:$CJ$128,0)</f>
        <v>37</v>
      </c>
      <c r="U37" s="143" t="str">
        <f ca="1">IF(S37=0,"",OFFSET('Trail-2'!$B$1,$T37-1,0))</f>
        <v/>
      </c>
      <c r="V37" s="140">
        <f ca="1">OFFSET('Trail-3'!$J$1,$Y37-1,0)</f>
        <v>0</v>
      </c>
      <c r="W37" s="141">
        <f ca="1">OFFSET('Trail-3'!$K$1,$Y37-1,0)</f>
        <v>0</v>
      </c>
      <c r="X37" s="152">
        <f ca="1">OFFSET('Trail-3'!$L$1,$Y37-1,0)</f>
        <v>0</v>
      </c>
      <c r="Y37" s="146">
        <f>MATCH($AW37,'Trail-3'!$CJ$1:$CJ$128,0)</f>
        <v>37</v>
      </c>
      <c r="Z37" s="143" t="str">
        <f ca="1">IF(X37=0,"",OFFSET('Trail-3'!$B$1,$Y37-1,0))</f>
        <v/>
      </c>
      <c r="AA37" s="140">
        <f ca="1">OFFSET('Trail-4'!$J$1,$AD37-1,0)</f>
        <v>0</v>
      </c>
      <c r="AB37" s="141">
        <f ca="1">OFFSET('Trail-4'!$K$1,$AD37-1,0)</f>
        <v>0</v>
      </c>
      <c r="AC37" s="152">
        <f ca="1">OFFSET('Trail-4'!$L$1,$AD37-1,0)</f>
        <v>0</v>
      </c>
      <c r="AD37" s="146">
        <f>MATCH($AW37,'Trail-4'!$CJ$1:$CJ$128,0)</f>
        <v>37</v>
      </c>
      <c r="AE37" s="143" t="str">
        <f ca="1">IF(AC37=0,"",OFFSET('Trail-4'!$B$1,$AD37-1,0))</f>
        <v/>
      </c>
      <c r="AF37" s="140">
        <f ca="1">OFFSET('Trail-5'!$J$1,$AI37-1,0)</f>
        <v>0</v>
      </c>
      <c r="AG37" s="141">
        <f ca="1">OFFSET('Trail-5'!$K$1,$AI37-1,0)</f>
        <v>0</v>
      </c>
      <c r="AH37" s="152">
        <f ca="1">OFFSET('Trail-5'!$L$1,$AI37-1,0)</f>
        <v>0</v>
      </c>
      <c r="AI37" s="146">
        <f>MATCH($AW37,'Trail-5'!$CJ$1:$CJ$128,0)</f>
        <v>37</v>
      </c>
      <c r="AJ37" s="143" t="str">
        <f ca="1">IF(AH37=0,"",OFFSET('Trail-5'!$B$1,$AI37-1,0))</f>
        <v/>
      </c>
      <c r="AK37" s="140">
        <f ca="1">OFFSET('TempO-1'!$K$1,$AN37-1,0)</f>
        <v>0</v>
      </c>
      <c r="AL37" s="144"/>
      <c r="AM37" s="152">
        <f ca="1">OFFSET('TempO-1'!$L$1,$AN37-1,0)</f>
        <v>0</v>
      </c>
      <c r="AN37" s="146">
        <f>MATCH($AW37,'TempO-1'!$CB$1:$CB$128,0)</f>
        <v>37</v>
      </c>
      <c r="AO37" s="143" t="str">
        <f ca="1">IF(AM37=0,"",OFFSET('TempO-1'!$B$1,$AN37-1,0))</f>
        <v/>
      </c>
      <c r="AP37" s="140">
        <f ca="1">OFFSET('TempO-2'!$K$1,$AS37-1,0)</f>
        <v>0</v>
      </c>
      <c r="AQ37" s="144"/>
      <c r="AR37" s="152">
        <f ca="1">OFFSET('TempO-2'!$L$1,$AS37-1,0)</f>
        <v>0</v>
      </c>
      <c r="AS37" s="146">
        <f>MATCH($AW37,'TempO-2'!$CB$1:$CB$128,0)</f>
        <v>37</v>
      </c>
      <c r="AT37" s="143" t="str">
        <f ca="1">IF(AR37=0,"",OFFSET('TempO-2'!$B$1,$AS37-1,0))</f>
        <v/>
      </c>
      <c r="AU37" s="22"/>
      <c r="AW37" s="39">
        <v>29</v>
      </c>
      <c r="AX37" s="16"/>
      <c r="AY37" s="51">
        <f t="shared" ca="1" si="2"/>
        <v>0</v>
      </c>
      <c r="AZ37" s="51">
        <f t="shared" ca="1" si="2"/>
        <v>0</v>
      </c>
      <c r="BA37" s="51">
        <f t="shared" ca="1" si="2"/>
        <v>0</v>
      </c>
      <c r="BC37" s="51">
        <f t="shared" ca="1" si="16"/>
        <v>0</v>
      </c>
      <c r="BD37" s="51">
        <f t="shared" ca="1" si="17"/>
        <v>0</v>
      </c>
      <c r="BE37" s="51">
        <f t="shared" ca="1" si="18"/>
        <v>0</v>
      </c>
      <c r="BF37" s="51">
        <f t="shared" ca="1" si="19"/>
        <v>0</v>
      </c>
      <c r="BG37" s="51">
        <f t="shared" ca="1" si="20"/>
        <v>0</v>
      </c>
      <c r="BH37" s="51">
        <f t="shared" ca="1" si="21"/>
        <v>0</v>
      </c>
      <c r="BI37" s="51">
        <f t="shared" ca="1" si="22"/>
        <v>0</v>
      </c>
      <c r="BJ37" s="51"/>
      <c r="BK37" s="51"/>
      <c r="BL37" s="53">
        <f t="shared" ca="1" si="23"/>
        <v>0</v>
      </c>
      <c r="BM37" s="53">
        <f t="shared" ca="1" si="23"/>
        <v>0</v>
      </c>
      <c r="BN37" s="53">
        <f t="shared" ca="1" si="23"/>
        <v>0</v>
      </c>
      <c r="BO37" s="53">
        <f t="shared" ca="1" si="23"/>
        <v>0</v>
      </c>
      <c r="BP37" s="53">
        <f t="shared" ca="1" si="23"/>
        <v>0</v>
      </c>
      <c r="BQ37" s="53">
        <f t="shared" ca="1" si="23"/>
        <v>0</v>
      </c>
      <c r="BR37" s="53">
        <f t="shared" ca="1" si="23"/>
        <v>0</v>
      </c>
    </row>
    <row r="38" spans="2:70" x14ac:dyDescent="0.2">
      <c r="B38" s="126">
        <f t="shared" ca="1" si="0"/>
        <v>1</v>
      </c>
      <c r="C38" s="126" t="str">
        <f t="shared" ca="1" si="11"/>
        <v/>
      </c>
      <c r="D38" s="126" t="str">
        <f t="shared" ca="1" si="12"/>
        <v/>
      </c>
      <c r="E38" s="126" t="str">
        <f t="shared" ca="1" si="13"/>
        <v/>
      </c>
      <c r="F38" s="127" t="str">
        <f ca="1">OFFSET(prihlasky!$H$1,AW38,0)</f>
        <v/>
      </c>
      <c r="G38" s="127" t="str">
        <f ca="1">IF(OFFSET(prihlasky!$B$1,AW38,0)="","",(OFFSET(prihlasky!$B$1,AW38,0)))</f>
        <v/>
      </c>
      <c r="H38" s="127">
        <f ca="1">OFFSET(prihlasky!$I$1,AW38,0)</f>
        <v>0</v>
      </c>
      <c r="I38" s="127">
        <f ca="1">OFFSET(prihlasky!$A$1,AW38,0)</f>
        <v>0</v>
      </c>
      <c r="J38" s="159">
        <f t="shared" ca="1" si="15"/>
        <v>0</v>
      </c>
      <c r="K38" s="145"/>
      <c r="L38" s="140">
        <f ca="1">OFFSET('Trail-1'!$J$1,$O38-1,0)</f>
        <v>0</v>
      </c>
      <c r="M38" s="141">
        <f ca="1">OFFSET('Trail-1'!$K$1,$O38-1,0)</f>
        <v>0</v>
      </c>
      <c r="N38" s="152">
        <f ca="1">OFFSET('Trail-1'!$L$1,$O38-1,0)</f>
        <v>0</v>
      </c>
      <c r="O38" s="146">
        <f>MATCH($AW38,'Trail-1'!$CJ$1:$CJ$128,0)</f>
        <v>38</v>
      </c>
      <c r="P38" s="143" t="str">
        <f ca="1">IF(N38=0,"",OFFSET('Trail-1'!$B$1,$O38-1,0))</f>
        <v/>
      </c>
      <c r="Q38" s="140">
        <f ca="1">OFFSET('Trail-2'!$J$1,$T38-1,0)</f>
        <v>0</v>
      </c>
      <c r="R38" s="141">
        <f ca="1">OFFSET('Trail-2'!$K$1,$T38-1,0)</f>
        <v>0</v>
      </c>
      <c r="S38" s="152">
        <f ca="1">OFFSET('Trail-2'!$L$1,$T38-1,0)</f>
        <v>0</v>
      </c>
      <c r="T38" s="146">
        <f>MATCH($AW38,'Trail-2'!$CJ$1:$CJ$128,0)</f>
        <v>38</v>
      </c>
      <c r="U38" s="143" t="str">
        <f ca="1">IF(S38=0,"",OFFSET('Trail-2'!$B$1,$T38-1,0))</f>
        <v/>
      </c>
      <c r="V38" s="140">
        <f ca="1">OFFSET('Trail-3'!$J$1,$Y38-1,0)</f>
        <v>0</v>
      </c>
      <c r="W38" s="141">
        <f ca="1">OFFSET('Trail-3'!$K$1,$Y38-1,0)</f>
        <v>0</v>
      </c>
      <c r="X38" s="152">
        <f ca="1">OFFSET('Trail-3'!$L$1,$Y38-1,0)</f>
        <v>0</v>
      </c>
      <c r="Y38" s="146">
        <f>MATCH($AW38,'Trail-3'!$CJ$1:$CJ$128,0)</f>
        <v>38</v>
      </c>
      <c r="Z38" s="143" t="str">
        <f ca="1">IF(X38=0,"",OFFSET('Trail-3'!$B$1,$Y38-1,0))</f>
        <v/>
      </c>
      <c r="AA38" s="140">
        <f ca="1">OFFSET('Trail-4'!$J$1,$AD38-1,0)</f>
        <v>0</v>
      </c>
      <c r="AB38" s="141">
        <f ca="1">OFFSET('Trail-4'!$K$1,$AD38-1,0)</f>
        <v>0</v>
      </c>
      <c r="AC38" s="152">
        <f ca="1">OFFSET('Trail-4'!$L$1,$AD38-1,0)</f>
        <v>0</v>
      </c>
      <c r="AD38" s="146">
        <f>MATCH($AW38,'Trail-4'!$CJ$1:$CJ$128,0)</f>
        <v>38</v>
      </c>
      <c r="AE38" s="143" t="str">
        <f ca="1">IF(AC38=0,"",OFFSET('Trail-4'!$B$1,$AD38-1,0))</f>
        <v/>
      </c>
      <c r="AF38" s="140">
        <f ca="1">OFFSET('Trail-5'!$J$1,$AI38-1,0)</f>
        <v>0</v>
      </c>
      <c r="AG38" s="141">
        <f ca="1">OFFSET('Trail-5'!$K$1,$AI38-1,0)</f>
        <v>0</v>
      </c>
      <c r="AH38" s="152">
        <f ca="1">OFFSET('Trail-5'!$L$1,$AI38-1,0)</f>
        <v>0</v>
      </c>
      <c r="AI38" s="146">
        <f>MATCH($AW38,'Trail-5'!$CJ$1:$CJ$128,0)</f>
        <v>38</v>
      </c>
      <c r="AJ38" s="143" t="str">
        <f ca="1">IF(AH38=0,"",OFFSET('Trail-5'!$B$1,$AI38-1,0))</f>
        <v/>
      </c>
      <c r="AK38" s="140">
        <f ca="1">OFFSET('TempO-1'!$K$1,$AN38-1,0)</f>
        <v>0</v>
      </c>
      <c r="AL38" s="144"/>
      <c r="AM38" s="152">
        <f ca="1">OFFSET('TempO-1'!$L$1,$AN38-1,0)</f>
        <v>0</v>
      </c>
      <c r="AN38" s="146">
        <f>MATCH($AW38,'TempO-1'!$CB$1:$CB$128,0)</f>
        <v>38</v>
      </c>
      <c r="AO38" s="143" t="str">
        <f ca="1">IF(AM38=0,"",OFFSET('TempO-1'!$B$1,$AN38-1,0))</f>
        <v/>
      </c>
      <c r="AP38" s="140">
        <f ca="1">OFFSET('TempO-2'!$K$1,$AS38-1,0)</f>
        <v>0</v>
      </c>
      <c r="AQ38" s="144"/>
      <c r="AR38" s="152">
        <f ca="1">OFFSET('TempO-2'!$L$1,$AS38-1,0)</f>
        <v>0</v>
      </c>
      <c r="AS38" s="146">
        <f>MATCH($AW38,'TempO-2'!$CB$1:$CB$128,0)</f>
        <v>38</v>
      </c>
      <c r="AT38" s="143" t="str">
        <f ca="1">IF(AR38=0,"",OFFSET('TempO-2'!$B$1,$AS38-1,0))</f>
        <v/>
      </c>
      <c r="AU38" s="22"/>
      <c r="AW38" s="39">
        <v>30</v>
      </c>
      <c r="AX38" s="16"/>
      <c r="AY38" s="51">
        <f t="shared" ca="1" si="2"/>
        <v>0</v>
      </c>
      <c r="AZ38" s="51">
        <f t="shared" ca="1" si="2"/>
        <v>0</v>
      </c>
      <c r="BA38" s="51">
        <f t="shared" ca="1" si="2"/>
        <v>0</v>
      </c>
      <c r="BC38" s="51">
        <f t="shared" ca="1" si="16"/>
        <v>0</v>
      </c>
      <c r="BD38" s="51">
        <f t="shared" ca="1" si="17"/>
        <v>0</v>
      </c>
      <c r="BE38" s="51">
        <f t="shared" ca="1" si="18"/>
        <v>0</v>
      </c>
      <c r="BF38" s="51">
        <f t="shared" ca="1" si="19"/>
        <v>0</v>
      </c>
      <c r="BG38" s="51">
        <f t="shared" ca="1" si="20"/>
        <v>0</v>
      </c>
      <c r="BH38" s="51">
        <f t="shared" ca="1" si="21"/>
        <v>0</v>
      </c>
      <c r="BI38" s="51">
        <f t="shared" ca="1" si="22"/>
        <v>0</v>
      </c>
      <c r="BJ38" s="51"/>
      <c r="BK38" s="51"/>
      <c r="BL38" s="53">
        <f t="shared" ca="1" si="23"/>
        <v>0</v>
      </c>
      <c r="BM38" s="53">
        <f t="shared" ca="1" si="23"/>
        <v>0</v>
      </c>
      <c r="BN38" s="53">
        <f t="shared" ca="1" si="23"/>
        <v>0</v>
      </c>
      <c r="BO38" s="53">
        <f t="shared" ca="1" si="23"/>
        <v>0</v>
      </c>
      <c r="BP38" s="53">
        <f t="shared" ca="1" si="23"/>
        <v>0</v>
      </c>
      <c r="BQ38" s="53">
        <f t="shared" ca="1" si="23"/>
        <v>0</v>
      </c>
      <c r="BR38" s="53">
        <f t="shared" ca="1" si="23"/>
        <v>0</v>
      </c>
    </row>
    <row r="39" spans="2:70" x14ac:dyDescent="0.2">
      <c r="B39" s="126">
        <f t="shared" ca="1" si="0"/>
        <v>1</v>
      </c>
      <c r="C39" s="126" t="str">
        <f t="shared" ca="1" si="11"/>
        <v/>
      </c>
      <c r="D39" s="126" t="str">
        <f t="shared" ca="1" si="12"/>
        <v/>
      </c>
      <c r="E39" s="126" t="str">
        <f t="shared" ca="1" si="13"/>
        <v/>
      </c>
      <c r="F39" s="127" t="str">
        <f ca="1">OFFSET(prihlasky!$H$1,AW39,0)</f>
        <v/>
      </c>
      <c r="G39" s="127" t="str">
        <f ca="1">IF(OFFSET(prihlasky!$B$1,AW39,0)="","",(OFFSET(prihlasky!$B$1,AW39,0)))</f>
        <v/>
      </c>
      <c r="H39" s="127">
        <f ca="1">OFFSET(prihlasky!$I$1,AW39,0)</f>
        <v>0</v>
      </c>
      <c r="I39" s="127">
        <f ca="1">OFFSET(prihlasky!$A$1,AW39,0)</f>
        <v>0</v>
      </c>
      <c r="J39" s="159">
        <f t="shared" ca="1" si="15"/>
        <v>0</v>
      </c>
      <c r="K39" s="145"/>
      <c r="L39" s="140">
        <f ca="1">OFFSET('Trail-1'!$J$1,$O39-1,0)</f>
        <v>0</v>
      </c>
      <c r="M39" s="141">
        <f ca="1">OFFSET('Trail-1'!$K$1,$O39-1,0)</f>
        <v>0</v>
      </c>
      <c r="N39" s="152">
        <f ca="1">OFFSET('Trail-1'!$L$1,$O39-1,0)</f>
        <v>0</v>
      </c>
      <c r="O39" s="146">
        <f>MATCH($AW39,'Trail-1'!$CJ$1:$CJ$128,0)</f>
        <v>39</v>
      </c>
      <c r="P39" s="143" t="str">
        <f ca="1">IF(N39=0,"",OFFSET('Trail-1'!$B$1,$O39-1,0))</f>
        <v/>
      </c>
      <c r="Q39" s="140">
        <f ca="1">OFFSET('Trail-2'!$J$1,$T39-1,0)</f>
        <v>0</v>
      </c>
      <c r="R39" s="141">
        <f ca="1">OFFSET('Trail-2'!$K$1,$T39-1,0)</f>
        <v>0</v>
      </c>
      <c r="S39" s="152">
        <f ca="1">OFFSET('Trail-2'!$L$1,$T39-1,0)</f>
        <v>0</v>
      </c>
      <c r="T39" s="146">
        <f>MATCH($AW39,'Trail-2'!$CJ$1:$CJ$128,0)</f>
        <v>39</v>
      </c>
      <c r="U39" s="143" t="str">
        <f ca="1">IF(S39=0,"",OFFSET('Trail-2'!$B$1,$T39-1,0))</f>
        <v/>
      </c>
      <c r="V39" s="140">
        <f ca="1">OFFSET('Trail-3'!$J$1,$Y39-1,0)</f>
        <v>0</v>
      </c>
      <c r="W39" s="141">
        <f ca="1">OFFSET('Trail-3'!$K$1,$Y39-1,0)</f>
        <v>0</v>
      </c>
      <c r="X39" s="152">
        <f ca="1">OFFSET('Trail-3'!$L$1,$Y39-1,0)</f>
        <v>0</v>
      </c>
      <c r="Y39" s="146">
        <f>MATCH($AW39,'Trail-3'!$CJ$1:$CJ$128,0)</f>
        <v>39</v>
      </c>
      <c r="Z39" s="143" t="str">
        <f ca="1">IF(X39=0,"",OFFSET('Trail-3'!$B$1,$Y39-1,0))</f>
        <v/>
      </c>
      <c r="AA39" s="140">
        <f ca="1">OFFSET('Trail-4'!$J$1,$AD39-1,0)</f>
        <v>0</v>
      </c>
      <c r="AB39" s="141">
        <f ca="1">OFFSET('Trail-4'!$K$1,$AD39-1,0)</f>
        <v>0</v>
      </c>
      <c r="AC39" s="152">
        <f ca="1">OFFSET('Trail-4'!$L$1,$AD39-1,0)</f>
        <v>0</v>
      </c>
      <c r="AD39" s="146">
        <f>MATCH($AW39,'Trail-4'!$CJ$1:$CJ$128,0)</f>
        <v>39</v>
      </c>
      <c r="AE39" s="143" t="str">
        <f ca="1">IF(AC39=0,"",OFFSET('Trail-4'!$B$1,$AD39-1,0))</f>
        <v/>
      </c>
      <c r="AF39" s="140">
        <f ca="1">OFFSET('Trail-5'!$J$1,$AI39-1,0)</f>
        <v>0</v>
      </c>
      <c r="AG39" s="141">
        <f ca="1">OFFSET('Trail-5'!$K$1,$AI39-1,0)</f>
        <v>0</v>
      </c>
      <c r="AH39" s="152">
        <f ca="1">OFFSET('Trail-5'!$L$1,$AI39-1,0)</f>
        <v>0</v>
      </c>
      <c r="AI39" s="146">
        <f>MATCH($AW39,'Trail-5'!$CJ$1:$CJ$128,0)</f>
        <v>39</v>
      </c>
      <c r="AJ39" s="143" t="str">
        <f ca="1">IF(AH39=0,"",OFFSET('Trail-5'!$B$1,$AI39-1,0))</f>
        <v/>
      </c>
      <c r="AK39" s="140">
        <f ca="1">OFFSET('TempO-1'!$K$1,$AN39-1,0)</f>
        <v>0</v>
      </c>
      <c r="AL39" s="144"/>
      <c r="AM39" s="152">
        <f ca="1">OFFSET('TempO-1'!$L$1,$AN39-1,0)</f>
        <v>0</v>
      </c>
      <c r="AN39" s="146">
        <f>MATCH($AW39,'TempO-1'!$CB$1:$CB$128,0)</f>
        <v>39</v>
      </c>
      <c r="AO39" s="143" t="str">
        <f ca="1">IF(AM39=0,"",OFFSET('TempO-1'!$B$1,$AN39-1,0))</f>
        <v/>
      </c>
      <c r="AP39" s="140">
        <f ca="1">OFFSET('TempO-2'!$K$1,$AS39-1,0)</f>
        <v>0</v>
      </c>
      <c r="AQ39" s="144"/>
      <c r="AR39" s="152">
        <f ca="1">OFFSET('TempO-2'!$L$1,$AS39-1,0)</f>
        <v>0</v>
      </c>
      <c r="AS39" s="146">
        <f>MATCH($AW39,'TempO-2'!$CB$1:$CB$128,0)</f>
        <v>39</v>
      </c>
      <c r="AT39" s="143" t="str">
        <f ca="1">IF(AR39=0,"",OFFSET('TempO-2'!$B$1,$AS39-1,0))</f>
        <v/>
      </c>
      <c r="AU39" s="22"/>
      <c r="AW39" s="39">
        <v>31</v>
      </c>
      <c r="AX39" s="16"/>
      <c r="AY39" s="51">
        <f t="shared" ca="1" si="2"/>
        <v>0</v>
      </c>
      <c r="AZ39" s="51">
        <f t="shared" ca="1" si="2"/>
        <v>0</v>
      </c>
      <c r="BA39" s="51">
        <f t="shared" ca="1" si="2"/>
        <v>0</v>
      </c>
      <c r="BC39" s="51">
        <f t="shared" ca="1" si="16"/>
        <v>0</v>
      </c>
      <c r="BD39" s="51">
        <f t="shared" ca="1" si="17"/>
        <v>0</v>
      </c>
      <c r="BE39" s="51">
        <f t="shared" ca="1" si="18"/>
        <v>0</v>
      </c>
      <c r="BF39" s="51">
        <f t="shared" ca="1" si="19"/>
        <v>0</v>
      </c>
      <c r="BG39" s="51">
        <f t="shared" ca="1" si="20"/>
        <v>0</v>
      </c>
      <c r="BH39" s="51">
        <f t="shared" ca="1" si="21"/>
        <v>0</v>
      </c>
      <c r="BI39" s="51">
        <f t="shared" ca="1" si="22"/>
        <v>0</v>
      </c>
      <c r="BJ39" s="51"/>
      <c r="BK39" s="51"/>
      <c r="BL39" s="53">
        <f t="shared" ca="1" si="23"/>
        <v>0</v>
      </c>
      <c r="BM39" s="53">
        <f t="shared" ca="1" si="23"/>
        <v>0</v>
      </c>
      <c r="BN39" s="53">
        <f t="shared" ca="1" si="23"/>
        <v>0</v>
      </c>
      <c r="BO39" s="53">
        <f t="shared" ca="1" si="23"/>
        <v>0</v>
      </c>
      <c r="BP39" s="53">
        <f t="shared" ca="1" si="23"/>
        <v>0</v>
      </c>
      <c r="BQ39" s="53">
        <f t="shared" ca="1" si="23"/>
        <v>0</v>
      </c>
      <c r="BR39" s="53">
        <f t="shared" ca="1" si="23"/>
        <v>0</v>
      </c>
    </row>
    <row r="40" spans="2:70" x14ac:dyDescent="0.2">
      <c r="B40" s="126">
        <f t="shared" ca="1" si="0"/>
        <v>1</v>
      </c>
      <c r="C40" s="126" t="str">
        <f t="shared" ca="1" si="11"/>
        <v/>
      </c>
      <c r="D40" s="126" t="str">
        <f t="shared" ca="1" si="12"/>
        <v/>
      </c>
      <c r="E40" s="126" t="str">
        <f t="shared" ca="1" si="13"/>
        <v/>
      </c>
      <c r="F40" s="127" t="str">
        <f ca="1">OFFSET(prihlasky!$H$1,AW40,0)</f>
        <v/>
      </c>
      <c r="G40" s="127" t="str">
        <f ca="1">IF(OFFSET(prihlasky!$B$1,AW40,0)="","",(OFFSET(prihlasky!$B$1,AW40,0)))</f>
        <v/>
      </c>
      <c r="H40" s="127">
        <f ca="1">OFFSET(prihlasky!$I$1,AW40,0)</f>
        <v>0</v>
      </c>
      <c r="I40" s="127">
        <f ca="1">OFFSET(prihlasky!$A$1,AW40,0)</f>
        <v>0</v>
      </c>
      <c r="J40" s="159">
        <f t="shared" ca="1" si="15"/>
        <v>0</v>
      </c>
      <c r="K40" s="145"/>
      <c r="L40" s="140">
        <f ca="1">OFFSET('Trail-1'!$J$1,$O40-1,0)</f>
        <v>0</v>
      </c>
      <c r="M40" s="141">
        <f ca="1">OFFSET('Trail-1'!$K$1,$O40-1,0)</f>
        <v>0</v>
      </c>
      <c r="N40" s="152">
        <f ca="1">OFFSET('Trail-1'!$L$1,$O40-1,0)</f>
        <v>0</v>
      </c>
      <c r="O40" s="146">
        <f>MATCH($AW40,'Trail-1'!$CJ$1:$CJ$128,0)</f>
        <v>40</v>
      </c>
      <c r="P40" s="143" t="str">
        <f ca="1">IF(N40=0,"",OFFSET('Trail-1'!$B$1,$O40-1,0))</f>
        <v/>
      </c>
      <c r="Q40" s="140">
        <f ca="1">OFFSET('Trail-2'!$J$1,$T40-1,0)</f>
        <v>0</v>
      </c>
      <c r="R40" s="141">
        <f ca="1">OFFSET('Trail-2'!$K$1,$T40-1,0)</f>
        <v>0</v>
      </c>
      <c r="S40" s="152">
        <f ca="1">OFFSET('Trail-2'!$L$1,$T40-1,0)</f>
        <v>0</v>
      </c>
      <c r="T40" s="146">
        <f>MATCH($AW40,'Trail-2'!$CJ$1:$CJ$128,0)</f>
        <v>40</v>
      </c>
      <c r="U40" s="143" t="str">
        <f ca="1">IF(S40=0,"",OFFSET('Trail-2'!$B$1,$T40-1,0))</f>
        <v/>
      </c>
      <c r="V40" s="140">
        <f ca="1">OFFSET('Trail-3'!$J$1,$Y40-1,0)</f>
        <v>0</v>
      </c>
      <c r="W40" s="141">
        <f ca="1">OFFSET('Trail-3'!$K$1,$Y40-1,0)</f>
        <v>0</v>
      </c>
      <c r="X40" s="152">
        <f ca="1">OFFSET('Trail-3'!$L$1,$Y40-1,0)</f>
        <v>0</v>
      </c>
      <c r="Y40" s="146">
        <f>MATCH($AW40,'Trail-3'!$CJ$1:$CJ$128,0)</f>
        <v>40</v>
      </c>
      <c r="Z40" s="143" t="str">
        <f ca="1">IF(X40=0,"",OFFSET('Trail-3'!$B$1,$Y40-1,0))</f>
        <v/>
      </c>
      <c r="AA40" s="140">
        <f ca="1">OFFSET('Trail-4'!$J$1,$AD40-1,0)</f>
        <v>0</v>
      </c>
      <c r="AB40" s="141">
        <f ca="1">OFFSET('Trail-4'!$K$1,$AD40-1,0)</f>
        <v>0</v>
      </c>
      <c r="AC40" s="152">
        <f ca="1">OFFSET('Trail-4'!$L$1,$AD40-1,0)</f>
        <v>0</v>
      </c>
      <c r="AD40" s="146">
        <f>MATCH($AW40,'Trail-4'!$CJ$1:$CJ$128,0)</f>
        <v>40</v>
      </c>
      <c r="AE40" s="143" t="str">
        <f ca="1">IF(AC40=0,"",OFFSET('Trail-4'!$B$1,$AD40-1,0))</f>
        <v/>
      </c>
      <c r="AF40" s="140">
        <f ca="1">OFFSET('Trail-5'!$J$1,$AI40-1,0)</f>
        <v>0</v>
      </c>
      <c r="AG40" s="141">
        <f ca="1">OFFSET('Trail-5'!$K$1,$AI40-1,0)</f>
        <v>0</v>
      </c>
      <c r="AH40" s="152">
        <f ca="1">OFFSET('Trail-5'!$L$1,$AI40-1,0)</f>
        <v>0</v>
      </c>
      <c r="AI40" s="146">
        <f>MATCH($AW40,'Trail-5'!$CJ$1:$CJ$128,0)</f>
        <v>40</v>
      </c>
      <c r="AJ40" s="143" t="str">
        <f ca="1">IF(AH40=0,"",OFFSET('Trail-5'!$B$1,$AI40-1,0))</f>
        <v/>
      </c>
      <c r="AK40" s="140">
        <f ca="1">OFFSET('TempO-1'!$K$1,$AN40-1,0)</f>
        <v>0</v>
      </c>
      <c r="AL40" s="144"/>
      <c r="AM40" s="152">
        <f ca="1">OFFSET('TempO-1'!$L$1,$AN40-1,0)</f>
        <v>0</v>
      </c>
      <c r="AN40" s="146">
        <f>MATCH($AW40,'TempO-1'!$CB$1:$CB$128,0)</f>
        <v>40</v>
      </c>
      <c r="AO40" s="143" t="str">
        <f ca="1">IF(AM40=0,"",OFFSET('TempO-1'!$B$1,$AN40-1,0))</f>
        <v/>
      </c>
      <c r="AP40" s="140">
        <f ca="1">OFFSET('TempO-2'!$K$1,$AS40-1,0)</f>
        <v>0</v>
      </c>
      <c r="AQ40" s="144"/>
      <c r="AR40" s="152">
        <f ca="1">OFFSET('TempO-2'!$L$1,$AS40-1,0)</f>
        <v>0</v>
      </c>
      <c r="AS40" s="146">
        <f>MATCH($AW40,'TempO-2'!$CB$1:$CB$128,0)</f>
        <v>40</v>
      </c>
      <c r="AT40" s="143" t="str">
        <f ca="1">IF(AR40=0,"",OFFSET('TempO-2'!$B$1,$AS40-1,0))</f>
        <v/>
      </c>
      <c r="AU40" s="22"/>
      <c r="AW40" s="39">
        <v>32</v>
      </c>
      <c r="AX40" s="16"/>
      <c r="AY40" s="51">
        <f t="shared" ca="1" si="2"/>
        <v>0</v>
      </c>
      <c r="AZ40" s="51">
        <f t="shared" ca="1" si="2"/>
        <v>0</v>
      </c>
      <c r="BA40" s="51">
        <f t="shared" ca="1" si="2"/>
        <v>0</v>
      </c>
      <c r="BC40" s="51">
        <f t="shared" ca="1" si="16"/>
        <v>0</v>
      </c>
      <c r="BD40" s="51">
        <f t="shared" ca="1" si="17"/>
        <v>0</v>
      </c>
      <c r="BE40" s="51">
        <f t="shared" ca="1" si="18"/>
        <v>0</v>
      </c>
      <c r="BF40" s="51">
        <f t="shared" ca="1" si="19"/>
        <v>0</v>
      </c>
      <c r="BG40" s="51">
        <f t="shared" ca="1" si="20"/>
        <v>0</v>
      </c>
      <c r="BH40" s="51">
        <f t="shared" ca="1" si="21"/>
        <v>0</v>
      </c>
      <c r="BI40" s="51">
        <f t="shared" ca="1" si="22"/>
        <v>0</v>
      </c>
      <c r="BJ40" s="51"/>
      <c r="BK40" s="51"/>
      <c r="BL40" s="53">
        <f t="shared" ca="1" si="23"/>
        <v>0</v>
      </c>
      <c r="BM40" s="53">
        <f t="shared" ca="1" si="23"/>
        <v>0</v>
      </c>
      <c r="BN40" s="53">
        <f t="shared" ca="1" si="23"/>
        <v>0</v>
      </c>
      <c r="BO40" s="53">
        <f t="shared" ca="1" si="23"/>
        <v>0</v>
      </c>
      <c r="BP40" s="53">
        <f t="shared" ca="1" si="23"/>
        <v>0</v>
      </c>
      <c r="BQ40" s="53">
        <f t="shared" ca="1" si="23"/>
        <v>0</v>
      </c>
      <c r="BR40" s="53">
        <f t="shared" ca="1" si="23"/>
        <v>0</v>
      </c>
    </row>
    <row r="41" spans="2:70" x14ac:dyDescent="0.2">
      <c r="B41" s="126">
        <f t="shared" ca="1" si="0"/>
        <v>1</v>
      </c>
      <c r="C41" s="126" t="str">
        <f t="shared" ca="1" si="11"/>
        <v/>
      </c>
      <c r="D41" s="126" t="str">
        <f t="shared" ca="1" si="12"/>
        <v/>
      </c>
      <c r="E41" s="126" t="str">
        <f t="shared" ca="1" si="13"/>
        <v/>
      </c>
      <c r="F41" s="127" t="str">
        <f ca="1">OFFSET(prihlasky!$H$1,AW41,0)</f>
        <v/>
      </c>
      <c r="G41" s="127" t="str">
        <f ca="1">IF(OFFSET(prihlasky!$B$1,AW41,0)="","",(OFFSET(prihlasky!$B$1,AW41,0)))</f>
        <v/>
      </c>
      <c r="H41" s="127">
        <f ca="1">OFFSET(prihlasky!$I$1,AW41,0)</f>
        <v>0</v>
      </c>
      <c r="I41" s="127">
        <f ca="1">OFFSET(prihlasky!$A$1,AW41,0)</f>
        <v>0</v>
      </c>
      <c r="J41" s="159">
        <f t="shared" ca="1" si="15"/>
        <v>0</v>
      </c>
      <c r="K41" s="145"/>
      <c r="L41" s="140">
        <f ca="1">OFFSET('Trail-1'!$J$1,$O41-1,0)</f>
        <v>0</v>
      </c>
      <c r="M41" s="141">
        <f ca="1">OFFSET('Trail-1'!$K$1,$O41-1,0)</f>
        <v>0</v>
      </c>
      <c r="N41" s="152">
        <f ca="1">OFFSET('Trail-1'!$L$1,$O41-1,0)</f>
        <v>0</v>
      </c>
      <c r="O41" s="146">
        <f>MATCH($AW41,'Trail-1'!$CJ$1:$CJ$128,0)</f>
        <v>41</v>
      </c>
      <c r="P41" s="143" t="str">
        <f ca="1">IF(N41=0,"",OFFSET('Trail-1'!$B$1,$O41-1,0))</f>
        <v/>
      </c>
      <c r="Q41" s="140">
        <f ca="1">OFFSET('Trail-2'!$J$1,$T41-1,0)</f>
        <v>0</v>
      </c>
      <c r="R41" s="141">
        <f ca="1">OFFSET('Trail-2'!$K$1,$T41-1,0)</f>
        <v>0</v>
      </c>
      <c r="S41" s="152">
        <f ca="1">OFFSET('Trail-2'!$L$1,$T41-1,0)</f>
        <v>0</v>
      </c>
      <c r="T41" s="146">
        <f>MATCH($AW41,'Trail-2'!$CJ$1:$CJ$128,0)</f>
        <v>41</v>
      </c>
      <c r="U41" s="143" t="str">
        <f ca="1">IF(S41=0,"",OFFSET('Trail-2'!$B$1,$T41-1,0))</f>
        <v/>
      </c>
      <c r="V41" s="140">
        <f ca="1">OFFSET('Trail-3'!$J$1,$Y41-1,0)</f>
        <v>0</v>
      </c>
      <c r="W41" s="141">
        <f ca="1">OFFSET('Trail-3'!$K$1,$Y41-1,0)</f>
        <v>0</v>
      </c>
      <c r="X41" s="152">
        <f ca="1">OFFSET('Trail-3'!$L$1,$Y41-1,0)</f>
        <v>0</v>
      </c>
      <c r="Y41" s="146">
        <f>MATCH($AW41,'Trail-3'!$CJ$1:$CJ$128,0)</f>
        <v>41</v>
      </c>
      <c r="Z41" s="143" t="str">
        <f ca="1">IF(X41=0,"",OFFSET('Trail-3'!$B$1,$Y41-1,0))</f>
        <v/>
      </c>
      <c r="AA41" s="140">
        <f ca="1">OFFSET('Trail-4'!$J$1,$AD41-1,0)</f>
        <v>0</v>
      </c>
      <c r="AB41" s="141">
        <f ca="1">OFFSET('Trail-4'!$K$1,$AD41-1,0)</f>
        <v>0</v>
      </c>
      <c r="AC41" s="152">
        <f ca="1">OFFSET('Trail-4'!$L$1,$AD41-1,0)</f>
        <v>0</v>
      </c>
      <c r="AD41" s="146">
        <f>MATCH($AW41,'Trail-4'!$CJ$1:$CJ$128,0)</f>
        <v>41</v>
      </c>
      <c r="AE41" s="143" t="str">
        <f ca="1">IF(AC41=0,"",OFFSET('Trail-4'!$B$1,$AD41-1,0))</f>
        <v/>
      </c>
      <c r="AF41" s="140">
        <f ca="1">OFFSET('Trail-5'!$J$1,$AI41-1,0)</f>
        <v>0</v>
      </c>
      <c r="AG41" s="141">
        <f ca="1">OFFSET('Trail-5'!$K$1,$AI41-1,0)</f>
        <v>0</v>
      </c>
      <c r="AH41" s="152">
        <f ca="1">OFFSET('Trail-5'!$L$1,$AI41-1,0)</f>
        <v>0</v>
      </c>
      <c r="AI41" s="146">
        <f>MATCH($AW41,'Trail-5'!$CJ$1:$CJ$128,0)</f>
        <v>41</v>
      </c>
      <c r="AJ41" s="143" t="str">
        <f ca="1">IF(AH41=0,"",OFFSET('Trail-5'!$B$1,$AI41-1,0))</f>
        <v/>
      </c>
      <c r="AK41" s="140">
        <f ca="1">OFFSET('TempO-1'!$K$1,$AN41-1,0)</f>
        <v>0</v>
      </c>
      <c r="AL41" s="144"/>
      <c r="AM41" s="152">
        <f ca="1">OFFSET('TempO-1'!$L$1,$AN41-1,0)</f>
        <v>0</v>
      </c>
      <c r="AN41" s="146">
        <f>MATCH($AW41,'TempO-1'!$CB$1:$CB$128,0)</f>
        <v>41</v>
      </c>
      <c r="AO41" s="143" t="str">
        <f ca="1">IF(AM41=0,"",OFFSET('TempO-1'!$B$1,$AN41-1,0))</f>
        <v/>
      </c>
      <c r="AP41" s="140">
        <f ca="1">OFFSET('TempO-2'!$K$1,$AS41-1,0)</f>
        <v>0</v>
      </c>
      <c r="AQ41" s="144"/>
      <c r="AR41" s="152">
        <f ca="1">OFFSET('TempO-2'!$L$1,$AS41-1,0)</f>
        <v>0</v>
      </c>
      <c r="AS41" s="146">
        <f>MATCH($AW41,'TempO-2'!$CB$1:$CB$128,0)</f>
        <v>41</v>
      </c>
      <c r="AT41" s="143" t="str">
        <f ca="1">IF(AR41=0,"",OFFSET('TempO-2'!$B$1,$AS41-1,0))</f>
        <v/>
      </c>
      <c r="AU41" s="22"/>
      <c r="AW41" s="39">
        <v>33</v>
      </c>
      <c r="AX41" s="16"/>
      <c r="AY41" s="51">
        <f t="shared" ca="1" si="2"/>
        <v>0</v>
      </c>
      <c r="AZ41" s="51">
        <f t="shared" ca="1" si="2"/>
        <v>0</v>
      </c>
      <c r="BA41" s="51">
        <f t="shared" ca="1" si="2"/>
        <v>0</v>
      </c>
      <c r="BC41" s="51">
        <f t="shared" ca="1" si="16"/>
        <v>0</v>
      </c>
      <c r="BD41" s="51">
        <f t="shared" ca="1" si="17"/>
        <v>0</v>
      </c>
      <c r="BE41" s="51">
        <f t="shared" ca="1" si="18"/>
        <v>0</v>
      </c>
      <c r="BF41" s="51">
        <f t="shared" ca="1" si="19"/>
        <v>0</v>
      </c>
      <c r="BG41" s="51">
        <f t="shared" ca="1" si="20"/>
        <v>0</v>
      </c>
      <c r="BH41" s="51">
        <f t="shared" ca="1" si="21"/>
        <v>0</v>
      </c>
      <c r="BI41" s="51">
        <f t="shared" ca="1" si="22"/>
        <v>0</v>
      </c>
      <c r="BJ41" s="51"/>
      <c r="BK41" s="51"/>
      <c r="BL41" s="53">
        <f ca="1">LARGE($BC41:$BI41,BL$7)</f>
        <v>0</v>
      </c>
      <c r="BM41" s="53">
        <f ca="1">LARGE($BC41:$BI41,BM$7)</f>
        <v>0</v>
      </c>
      <c r="BN41" s="53">
        <f ca="1">LARGE($BC41:$BI41,BN$7)</f>
        <v>0</v>
      </c>
      <c r="BO41" s="53">
        <f t="shared" ref="BL41:BR77" ca="1" si="24">LARGE($BC41:$BI41,BO$7)</f>
        <v>0</v>
      </c>
      <c r="BP41" s="53">
        <f t="shared" ca="1" si="24"/>
        <v>0</v>
      </c>
      <c r="BQ41" s="53">
        <f t="shared" ca="1" si="24"/>
        <v>0</v>
      </c>
      <c r="BR41" s="53">
        <f t="shared" ca="1" si="24"/>
        <v>0</v>
      </c>
    </row>
    <row r="42" spans="2:70" x14ac:dyDescent="0.2">
      <c r="B42" s="126">
        <f t="shared" ca="1" si="0"/>
        <v>1</v>
      </c>
      <c r="C42" s="126" t="str">
        <f t="shared" ca="1" si="11"/>
        <v/>
      </c>
      <c r="D42" s="126" t="str">
        <f t="shared" ca="1" si="12"/>
        <v/>
      </c>
      <c r="E42" s="126" t="str">
        <f t="shared" ca="1" si="13"/>
        <v/>
      </c>
      <c r="F42" s="127" t="str">
        <f ca="1">OFFSET(prihlasky!$H$1,AW42,0)</f>
        <v/>
      </c>
      <c r="G42" s="127" t="str">
        <f ca="1">IF(OFFSET(prihlasky!$B$1,AW42,0)="","",(OFFSET(prihlasky!$B$1,AW42,0)))</f>
        <v/>
      </c>
      <c r="H42" s="127">
        <f ca="1">OFFSET(prihlasky!$I$1,AW42,0)</f>
        <v>0</v>
      </c>
      <c r="I42" s="127">
        <f ca="1">OFFSET(prihlasky!$A$1,AW42,0)</f>
        <v>0</v>
      </c>
      <c r="J42" s="159">
        <f t="shared" ca="1" si="15"/>
        <v>0</v>
      </c>
      <c r="K42" s="145"/>
      <c r="L42" s="140">
        <f ca="1">OFFSET('Trail-1'!$J$1,$O42-1,0)</f>
        <v>0</v>
      </c>
      <c r="M42" s="141">
        <f ca="1">OFFSET('Trail-1'!$K$1,$O42-1,0)</f>
        <v>0</v>
      </c>
      <c r="N42" s="152">
        <f ca="1">OFFSET('Trail-1'!$L$1,$O42-1,0)</f>
        <v>0</v>
      </c>
      <c r="O42" s="146">
        <f>MATCH($AW42,'Trail-1'!$CJ$1:$CJ$128,0)</f>
        <v>42</v>
      </c>
      <c r="P42" s="143" t="str">
        <f ca="1">IF(N42=0,"",OFFSET('Trail-1'!$B$1,$O42-1,0))</f>
        <v/>
      </c>
      <c r="Q42" s="140">
        <f ca="1">OFFSET('Trail-2'!$J$1,$T42-1,0)</f>
        <v>0</v>
      </c>
      <c r="R42" s="141">
        <f ca="1">OFFSET('Trail-2'!$K$1,$T42-1,0)</f>
        <v>0</v>
      </c>
      <c r="S42" s="152">
        <f ca="1">OFFSET('Trail-2'!$L$1,$T42-1,0)</f>
        <v>0</v>
      </c>
      <c r="T42" s="146">
        <f>MATCH($AW42,'Trail-2'!$CJ$1:$CJ$128,0)</f>
        <v>42</v>
      </c>
      <c r="U42" s="143" t="str">
        <f ca="1">IF(S42=0,"",OFFSET('Trail-2'!$B$1,$T42-1,0))</f>
        <v/>
      </c>
      <c r="V42" s="140">
        <f ca="1">OFFSET('Trail-3'!$J$1,$Y42-1,0)</f>
        <v>0</v>
      </c>
      <c r="W42" s="141">
        <f ca="1">OFFSET('Trail-3'!$K$1,$Y42-1,0)</f>
        <v>0</v>
      </c>
      <c r="X42" s="152">
        <f ca="1">OFFSET('Trail-3'!$L$1,$Y42-1,0)</f>
        <v>0</v>
      </c>
      <c r="Y42" s="146">
        <f>MATCH($AW42,'Trail-3'!$CJ$1:$CJ$128,0)</f>
        <v>42</v>
      </c>
      <c r="Z42" s="143" t="str">
        <f ca="1">IF(X42=0,"",OFFSET('Trail-3'!$B$1,$Y42-1,0))</f>
        <v/>
      </c>
      <c r="AA42" s="140">
        <f ca="1">OFFSET('Trail-4'!$J$1,$AD42-1,0)</f>
        <v>0</v>
      </c>
      <c r="AB42" s="141">
        <f ca="1">OFFSET('Trail-4'!$K$1,$AD42-1,0)</f>
        <v>0</v>
      </c>
      <c r="AC42" s="152">
        <f ca="1">OFFSET('Trail-4'!$L$1,$AD42-1,0)</f>
        <v>0</v>
      </c>
      <c r="AD42" s="146">
        <f>MATCH($AW42,'Trail-4'!$CJ$1:$CJ$128,0)</f>
        <v>42</v>
      </c>
      <c r="AE42" s="143" t="str">
        <f ca="1">IF(AC42=0,"",OFFSET('Trail-4'!$B$1,$AD42-1,0))</f>
        <v/>
      </c>
      <c r="AF42" s="140">
        <f ca="1">OFFSET('Trail-5'!$J$1,$AI42-1,0)</f>
        <v>0</v>
      </c>
      <c r="AG42" s="141">
        <f ca="1">OFFSET('Trail-5'!$K$1,$AI42-1,0)</f>
        <v>0</v>
      </c>
      <c r="AH42" s="152">
        <f ca="1">OFFSET('Trail-5'!$L$1,$AI42-1,0)</f>
        <v>0</v>
      </c>
      <c r="AI42" s="146">
        <f>MATCH($AW42,'Trail-5'!$CJ$1:$CJ$128,0)</f>
        <v>42</v>
      </c>
      <c r="AJ42" s="143" t="str">
        <f ca="1">IF(AH42=0,"",OFFSET('Trail-5'!$B$1,$AI42-1,0))</f>
        <v/>
      </c>
      <c r="AK42" s="140">
        <f ca="1">OFFSET('TempO-1'!$K$1,$AN42-1,0)</f>
        <v>0</v>
      </c>
      <c r="AL42" s="144"/>
      <c r="AM42" s="152">
        <f ca="1">OFFSET('TempO-1'!$L$1,$AN42-1,0)</f>
        <v>0</v>
      </c>
      <c r="AN42" s="146">
        <f>MATCH($AW42,'TempO-1'!$CB$1:$CB$128,0)</f>
        <v>42</v>
      </c>
      <c r="AO42" s="143" t="str">
        <f ca="1">IF(AM42=0,"",OFFSET('TempO-1'!$B$1,$AN42-1,0))</f>
        <v/>
      </c>
      <c r="AP42" s="140">
        <f ca="1">OFFSET('TempO-2'!$K$1,$AS42-1,0)</f>
        <v>0</v>
      </c>
      <c r="AQ42" s="144"/>
      <c r="AR42" s="152">
        <f ca="1">OFFSET('TempO-2'!$L$1,$AS42-1,0)</f>
        <v>0</v>
      </c>
      <c r="AS42" s="146">
        <f>MATCH($AW42,'TempO-2'!$CB$1:$CB$128,0)</f>
        <v>42</v>
      </c>
      <c r="AT42" s="143" t="str">
        <f ca="1">IF(AR42=0,"",OFFSET('TempO-2'!$B$1,$AS42-1,0))</f>
        <v/>
      </c>
      <c r="AU42" s="22"/>
      <c r="AW42" s="39">
        <v>34</v>
      </c>
      <c r="AX42" s="16"/>
      <c r="AY42" s="51">
        <f t="shared" ca="1" si="2"/>
        <v>0</v>
      </c>
      <c r="AZ42" s="51">
        <f t="shared" ca="1" si="2"/>
        <v>0</v>
      </c>
      <c r="BA42" s="51">
        <f t="shared" ca="1" si="2"/>
        <v>0</v>
      </c>
      <c r="BC42" s="51">
        <f t="shared" ca="1" si="16"/>
        <v>0</v>
      </c>
      <c r="BD42" s="51">
        <f t="shared" ca="1" si="17"/>
        <v>0</v>
      </c>
      <c r="BE42" s="51">
        <f t="shared" ca="1" si="18"/>
        <v>0</v>
      </c>
      <c r="BF42" s="51">
        <f t="shared" ca="1" si="19"/>
        <v>0</v>
      </c>
      <c r="BG42" s="51">
        <f t="shared" ca="1" si="20"/>
        <v>0</v>
      </c>
      <c r="BH42" s="51">
        <f t="shared" ca="1" si="21"/>
        <v>0</v>
      </c>
      <c r="BI42" s="51">
        <f t="shared" ca="1" si="22"/>
        <v>0</v>
      </c>
      <c r="BJ42" s="51"/>
      <c r="BK42" s="51"/>
      <c r="BL42" s="53">
        <f t="shared" ca="1" si="24"/>
        <v>0</v>
      </c>
      <c r="BM42" s="53">
        <f t="shared" ca="1" si="24"/>
        <v>0</v>
      </c>
      <c r="BN42" s="53">
        <f t="shared" ca="1" si="24"/>
        <v>0</v>
      </c>
      <c r="BO42" s="53">
        <f t="shared" ca="1" si="24"/>
        <v>0</v>
      </c>
      <c r="BP42" s="53">
        <f t="shared" ca="1" si="24"/>
        <v>0</v>
      </c>
      <c r="BQ42" s="53">
        <f t="shared" ca="1" si="24"/>
        <v>0</v>
      </c>
      <c r="BR42" s="53">
        <f t="shared" ca="1" si="24"/>
        <v>0</v>
      </c>
    </row>
    <row r="43" spans="2:70" x14ac:dyDescent="0.2">
      <c r="B43" s="126">
        <f t="shared" ca="1" si="0"/>
        <v>1</v>
      </c>
      <c r="C43" s="126" t="str">
        <f t="shared" ca="1" si="11"/>
        <v/>
      </c>
      <c r="D43" s="126" t="str">
        <f t="shared" ca="1" si="12"/>
        <v/>
      </c>
      <c r="E43" s="126" t="str">
        <f t="shared" ca="1" si="13"/>
        <v/>
      </c>
      <c r="F43" s="127" t="str">
        <f ca="1">OFFSET(prihlasky!$H$1,AW43,0)</f>
        <v/>
      </c>
      <c r="G43" s="127" t="str">
        <f ca="1">IF(OFFSET(prihlasky!$B$1,AW43,0)="","",(OFFSET(prihlasky!$B$1,AW43,0)))</f>
        <v/>
      </c>
      <c r="H43" s="127">
        <f ca="1">OFFSET(prihlasky!$I$1,AW43,0)</f>
        <v>0</v>
      </c>
      <c r="I43" s="127">
        <f ca="1">OFFSET(prihlasky!$A$1,AW43,0)</f>
        <v>0</v>
      </c>
      <c r="J43" s="159">
        <f t="shared" ca="1" si="15"/>
        <v>0</v>
      </c>
      <c r="K43" s="145"/>
      <c r="L43" s="140">
        <f ca="1">OFFSET('Trail-1'!$J$1,$O43-1,0)</f>
        <v>0</v>
      </c>
      <c r="M43" s="141">
        <f ca="1">OFFSET('Trail-1'!$K$1,$O43-1,0)</f>
        <v>0</v>
      </c>
      <c r="N43" s="152">
        <f ca="1">OFFSET('Trail-1'!$L$1,$O43-1,0)</f>
        <v>0</v>
      </c>
      <c r="O43" s="146">
        <f>MATCH($AW43,'Trail-1'!$CJ$1:$CJ$128,0)</f>
        <v>43</v>
      </c>
      <c r="P43" s="143" t="str">
        <f ca="1">IF(N43=0,"",OFFSET('Trail-1'!$B$1,$O43-1,0))</f>
        <v/>
      </c>
      <c r="Q43" s="140">
        <f ca="1">OFFSET('Trail-2'!$J$1,$T43-1,0)</f>
        <v>0</v>
      </c>
      <c r="R43" s="141">
        <f ca="1">OFFSET('Trail-2'!$K$1,$T43-1,0)</f>
        <v>0</v>
      </c>
      <c r="S43" s="152">
        <f ca="1">OFFSET('Trail-2'!$L$1,$T43-1,0)</f>
        <v>0</v>
      </c>
      <c r="T43" s="146">
        <f>MATCH($AW43,'Trail-2'!$CJ$1:$CJ$128,0)</f>
        <v>43</v>
      </c>
      <c r="U43" s="143" t="str">
        <f ca="1">IF(S43=0,"",OFFSET('Trail-2'!$B$1,$T43-1,0))</f>
        <v/>
      </c>
      <c r="V43" s="140">
        <f ca="1">OFFSET('Trail-3'!$J$1,$Y43-1,0)</f>
        <v>0</v>
      </c>
      <c r="W43" s="141">
        <f ca="1">OFFSET('Trail-3'!$K$1,$Y43-1,0)</f>
        <v>0</v>
      </c>
      <c r="X43" s="152">
        <f ca="1">OFFSET('Trail-3'!$L$1,$Y43-1,0)</f>
        <v>0</v>
      </c>
      <c r="Y43" s="146">
        <f>MATCH($AW43,'Trail-3'!$CJ$1:$CJ$128,0)</f>
        <v>43</v>
      </c>
      <c r="Z43" s="143" t="str">
        <f ca="1">IF(X43=0,"",OFFSET('Trail-3'!$B$1,$Y43-1,0))</f>
        <v/>
      </c>
      <c r="AA43" s="140">
        <f ca="1">OFFSET('Trail-4'!$J$1,$AD43-1,0)</f>
        <v>0</v>
      </c>
      <c r="AB43" s="141">
        <f ca="1">OFFSET('Trail-4'!$K$1,$AD43-1,0)</f>
        <v>0</v>
      </c>
      <c r="AC43" s="152">
        <f ca="1">OFFSET('Trail-4'!$L$1,$AD43-1,0)</f>
        <v>0</v>
      </c>
      <c r="AD43" s="146">
        <f>MATCH($AW43,'Trail-4'!$CJ$1:$CJ$128,0)</f>
        <v>43</v>
      </c>
      <c r="AE43" s="143" t="str">
        <f ca="1">IF(AC43=0,"",OFFSET('Trail-4'!$B$1,$AD43-1,0))</f>
        <v/>
      </c>
      <c r="AF43" s="140">
        <f ca="1">OFFSET('Trail-5'!$J$1,$AI43-1,0)</f>
        <v>0</v>
      </c>
      <c r="AG43" s="141">
        <f ca="1">OFFSET('Trail-5'!$K$1,$AI43-1,0)</f>
        <v>0</v>
      </c>
      <c r="AH43" s="152">
        <f ca="1">OFFSET('Trail-5'!$L$1,$AI43-1,0)</f>
        <v>0</v>
      </c>
      <c r="AI43" s="146">
        <f>MATCH($AW43,'Trail-5'!$CJ$1:$CJ$128,0)</f>
        <v>43</v>
      </c>
      <c r="AJ43" s="143" t="str">
        <f ca="1">IF(AH43=0,"",OFFSET('Trail-5'!$B$1,$AI43-1,0))</f>
        <v/>
      </c>
      <c r="AK43" s="140">
        <f ca="1">OFFSET('TempO-1'!$K$1,$AN43-1,0)</f>
        <v>0</v>
      </c>
      <c r="AL43" s="144"/>
      <c r="AM43" s="152">
        <f ca="1">OFFSET('TempO-1'!$L$1,$AN43-1,0)</f>
        <v>0</v>
      </c>
      <c r="AN43" s="146">
        <f>MATCH($AW43,'TempO-1'!$CB$1:$CB$128,0)</f>
        <v>43</v>
      </c>
      <c r="AO43" s="143" t="str">
        <f ca="1">IF(AM43=0,"",OFFSET('TempO-1'!$B$1,$AN43-1,0))</f>
        <v/>
      </c>
      <c r="AP43" s="140">
        <f ca="1">OFFSET('TempO-2'!$K$1,$AS43-1,0)</f>
        <v>0</v>
      </c>
      <c r="AQ43" s="144"/>
      <c r="AR43" s="152">
        <f ca="1">OFFSET('TempO-2'!$L$1,$AS43-1,0)</f>
        <v>0</v>
      </c>
      <c r="AS43" s="146">
        <f>MATCH($AW43,'TempO-2'!$CB$1:$CB$128,0)</f>
        <v>43</v>
      </c>
      <c r="AT43" s="143" t="str">
        <f ca="1">IF(AR43=0,"",OFFSET('TempO-2'!$B$1,$AS43-1,0))</f>
        <v/>
      </c>
      <c r="AU43" s="22"/>
      <c r="AW43" s="39">
        <v>35</v>
      </c>
      <c r="AX43" s="16"/>
      <c r="AY43" s="51">
        <f t="shared" ca="1" si="2"/>
        <v>0</v>
      </c>
      <c r="AZ43" s="51">
        <f t="shared" ca="1" si="2"/>
        <v>0</v>
      </c>
      <c r="BA43" s="51">
        <f t="shared" ca="1" si="2"/>
        <v>0</v>
      </c>
      <c r="BC43" s="51">
        <f t="shared" ca="1" si="16"/>
        <v>0</v>
      </c>
      <c r="BD43" s="51">
        <f t="shared" ca="1" si="17"/>
        <v>0</v>
      </c>
      <c r="BE43" s="51">
        <f t="shared" ca="1" si="18"/>
        <v>0</v>
      </c>
      <c r="BF43" s="51">
        <f t="shared" ca="1" si="19"/>
        <v>0</v>
      </c>
      <c r="BG43" s="51">
        <f t="shared" ca="1" si="20"/>
        <v>0</v>
      </c>
      <c r="BH43" s="51">
        <f t="shared" ca="1" si="21"/>
        <v>0</v>
      </c>
      <c r="BI43" s="51">
        <f t="shared" ca="1" si="22"/>
        <v>0</v>
      </c>
      <c r="BJ43" s="51"/>
      <c r="BK43" s="51"/>
      <c r="BL43" s="53">
        <f t="shared" ca="1" si="24"/>
        <v>0</v>
      </c>
      <c r="BM43" s="53">
        <f t="shared" ca="1" si="24"/>
        <v>0</v>
      </c>
      <c r="BN43" s="53">
        <f t="shared" ca="1" si="24"/>
        <v>0</v>
      </c>
      <c r="BO43" s="53">
        <f t="shared" ca="1" si="24"/>
        <v>0</v>
      </c>
      <c r="BP43" s="53">
        <f t="shared" ca="1" si="24"/>
        <v>0</v>
      </c>
      <c r="BQ43" s="53">
        <f t="shared" ca="1" si="24"/>
        <v>0</v>
      </c>
      <c r="BR43" s="53">
        <f t="shared" ca="1" si="24"/>
        <v>0</v>
      </c>
    </row>
    <row r="44" spans="2:70" x14ac:dyDescent="0.2">
      <c r="B44" s="126">
        <f t="shared" ca="1" si="0"/>
        <v>1</v>
      </c>
      <c r="C44" s="126" t="str">
        <f t="shared" ca="1" si="11"/>
        <v/>
      </c>
      <c r="D44" s="126" t="str">
        <f t="shared" ca="1" si="12"/>
        <v/>
      </c>
      <c r="E44" s="126" t="str">
        <f t="shared" ca="1" si="13"/>
        <v/>
      </c>
      <c r="F44" s="127" t="str">
        <f ca="1">OFFSET(prihlasky!$H$1,AW44,0)</f>
        <v/>
      </c>
      <c r="G44" s="127" t="str">
        <f ca="1">IF(OFFSET(prihlasky!$B$1,AW44,0)="","",(OFFSET(prihlasky!$B$1,AW44,0)))</f>
        <v/>
      </c>
      <c r="H44" s="127">
        <f ca="1">OFFSET(prihlasky!$I$1,AW44,0)</f>
        <v>0</v>
      </c>
      <c r="I44" s="127">
        <f ca="1">OFFSET(prihlasky!$A$1,AW44,0)</f>
        <v>0</v>
      </c>
      <c r="J44" s="159">
        <f t="shared" ca="1" si="15"/>
        <v>0</v>
      </c>
      <c r="K44" s="145"/>
      <c r="L44" s="140">
        <f ca="1">OFFSET('Trail-1'!$J$1,$O44-1,0)</f>
        <v>0</v>
      </c>
      <c r="M44" s="141">
        <f ca="1">OFFSET('Trail-1'!$K$1,$O44-1,0)</f>
        <v>0</v>
      </c>
      <c r="N44" s="152">
        <f ca="1">OFFSET('Trail-1'!$L$1,$O44-1,0)</f>
        <v>0</v>
      </c>
      <c r="O44" s="146">
        <f>MATCH($AW44,'Trail-1'!$CJ$1:$CJ$128,0)</f>
        <v>44</v>
      </c>
      <c r="P44" s="143" t="str">
        <f ca="1">IF(N44=0,"",OFFSET('Trail-1'!$B$1,$O44-1,0))</f>
        <v/>
      </c>
      <c r="Q44" s="140">
        <f ca="1">OFFSET('Trail-2'!$J$1,$T44-1,0)</f>
        <v>0</v>
      </c>
      <c r="R44" s="141">
        <f ca="1">OFFSET('Trail-2'!$K$1,$T44-1,0)</f>
        <v>0</v>
      </c>
      <c r="S44" s="152">
        <f ca="1">OFFSET('Trail-2'!$L$1,$T44-1,0)</f>
        <v>0</v>
      </c>
      <c r="T44" s="146">
        <f>MATCH($AW44,'Trail-2'!$CJ$1:$CJ$128,0)</f>
        <v>44</v>
      </c>
      <c r="U44" s="143" t="str">
        <f ca="1">IF(S44=0,"",OFFSET('Trail-2'!$B$1,$T44-1,0))</f>
        <v/>
      </c>
      <c r="V44" s="140">
        <f ca="1">OFFSET('Trail-3'!$J$1,$Y44-1,0)</f>
        <v>0</v>
      </c>
      <c r="W44" s="141">
        <f ca="1">OFFSET('Trail-3'!$K$1,$Y44-1,0)</f>
        <v>0</v>
      </c>
      <c r="X44" s="152">
        <f ca="1">OFFSET('Trail-3'!$L$1,$Y44-1,0)</f>
        <v>0</v>
      </c>
      <c r="Y44" s="146">
        <f>MATCH($AW44,'Trail-3'!$CJ$1:$CJ$128,0)</f>
        <v>44</v>
      </c>
      <c r="Z44" s="143" t="str">
        <f ca="1">IF(X44=0,"",OFFSET('Trail-3'!$B$1,$Y44-1,0))</f>
        <v/>
      </c>
      <c r="AA44" s="140">
        <f ca="1">OFFSET('Trail-4'!$J$1,$AD44-1,0)</f>
        <v>0</v>
      </c>
      <c r="AB44" s="141">
        <f ca="1">OFFSET('Trail-4'!$K$1,$AD44-1,0)</f>
        <v>0</v>
      </c>
      <c r="AC44" s="152">
        <f ca="1">OFFSET('Trail-4'!$L$1,$AD44-1,0)</f>
        <v>0</v>
      </c>
      <c r="AD44" s="146">
        <f>MATCH($AW44,'Trail-4'!$CJ$1:$CJ$128,0)</f>
        <v>44</v>
      </c>
      <c r="AE44" s="143" t="str">
        <f ca="1">IF(AC44=0,"",OFFSET('Trail-4'!$B$1,$AD44-1,0))</f>
        <v/>
      </c>
      <c r="AF44" s="140">
        <f ca="1">OFFSET('Trail-5'!$J$1,$AI44-1,0)</f>
        <v>0</v>
      </c>
      <c r="AG44" s="141">
        <f ca="1">OFFSET('Trail-5'!$K$1,$AI44-1,0)</f>
        <v>0</v>
      </c>
      <c r="AH44" s="152">
        <f ca="1">OFFSET('Trail-5'!$L$1,$AI44-1,0)</f>
        <v>0</v>
      </c>
      <c r="AI44" s="146">
        <f>MATCH($AW44,'Trail-5'!$CJ$1:$CJ$128,0)</f>
        <v>44</v>
      </c>
      <c r="AJ44" s="143" t="str">
        <f ca="1">IF(AH44=0,"",OFFSET('Trail-5'!$B$1,$AI44-1,0))</f>
        <v/>
      </c>
      <c r="AK44" s="140">
        <f ca="1">OFFSET('TempO-1'!$K$1,$AN44-1,0)</f>
        <v>0</v>
      </c>
      <c r="AL44" s="144"/>
      <c r="AM44" s="152">
        <f ca="1">OFFSET('TempO-1'!$L$1,$AN44-1,0)</f>
        <v>0</v>
      </c>
      <c r="AN44" s="146">
        <f>MATCH($AW44,'TempO-1'!$CB$1:$CB$128,0)</f>
        <v>44</v>
      </c>
      <c r="AO44" s="143" t="str">
        <f ca="1">IF(AM44=0,"",OFFSET('TempO-1'!$B$1,$AN44-1,0))</f>
        <v/>
      </c>
      <c r="AP44" s="140">
        <f ca="1">OFFSET('TempO-2'!$K$1,$AS44-1,0)</f>
        <v>0</v>
      </c>
      <c r="AQ44" s="144"/>
      <c r="AR44" s="152">
        <f ca="1">OFFSET('TempO-2'!$L$1,$AS44-1,0)</f>
        <v>0</v>
      </c>
      <c r="AS44" s="146">
        <f>MATCH($AW44,'TempO-2'!$CB$1:$CB$128,0)</f>
        <v>44</v>
      </c>
      <c r="AT44" s="143" t="str">
        <f ca="1">IF(AR44=0,"",OFFSET('TempO-2'!$B$1,$AS44-1,0))</f>
        <v/>
      </c>
      <c r="AU44" s="22"/>
      <c r="AW44" s="39">
        <v>36</v>
      </c>
      <c r="AX44" s="16"/>
      <c r="AY44" s="51">
        <f t="shared" ca="1" si="2"/>
        <v>0</v>
      </c>
      <c r="AZ44" s="51">
        <f t="shared" ca="1" si="2"/>
        <v>0</v>
      </c>
      <c r="BA44" s="51">
        <f t="shared" ca="1" si="2"/>
        <v>0</v>
      </c>
      <c r="BC44" s="51">
        <f t="shared" ca="1" si="16"/>
        <v>0</v>
      </c>
      <c r="BD44" s="51">
        <f t="shared" ca="1" si="17"/>
        <v>0</v>
      </c>
      <c r="BE44" s="51">
        <f t="shared" ca="1" si="18"/>
        <v>0</v>
      </c>
      <c r="BF44" s="51">
        <f t="shared" ca="1" si="19"/>
        <v>0</v>
      </c>
      <c r="BG44" s="51">
        <f t="shared" ca="1" si="20"/>
        <v>0</v>
      </c>
      <c r="BH44" s="51">
        <f t="shared" ca="1" si="21"/>
        <v>0</v>
      </c>
      <c r="BI44" s="51">
        <f t="shared" ca="1" si="22"/>
        <v>0</v>
      </c>
      <c r="BJ44" s="51"/>
      <c r="BK44" s="51"/>
      <c r="BL44" s="53">
        <f t="shared" ca="1" si="24"/>
        <v>0</v>
      </c>
      <c r="BM44" s="53">
        <f t="shared" ca="1" si="24"/>
        <v>0</v>
      </c>
      <c r="BN44" s="53">
        <f t="shared" ca="1" si="24"/>
        <v>0</v>
      </c>
      <c r="BO44" s="53">
        <f t="shared" ca="1" si="24"/>
        <v>0</v>
      </c>
      <c r="BP44" s="53">
        <f t="shared" ca="1" si="24"/>
        <v>0</v>
      </c>
      <c r="BQ44" s="53">
        <f t="shared" ca="1" si="24"/>
        <v>0</v>
      </c>
      <c r="BR44" s="53">
        <f t="shared" ca="1" si="24"/>
        <v>0</v>
      </c>
    </row>
    <row r="45" spans="2:70" x14ac:dyDescent="0.2">
      <c r="B45" s="126">
        <f t="shared" ca="1" si="0"/>
        <v>1</v>
      </c>
      <c r="C45" s="126" t="str">
        <f t="shared" ca="1" si="11"/>
        <v/>
      </c>
      <c r="D45" s="126" t="str">
        <f t="shared" ca="1" si="12"/>
        <v/>
      </c>
      <c r="E45" s="126" t="str">
        <f t="shared" ca="1" si="13"/>
        <v/>
      </c>
      <c r="F45" s="127" t="str">
        <f ca="1">OFFSET(prihlasky!$H$1,AW45,0)</f>
        <v/>
      </c>
      <c r="G45" s="127" t="str">
        <f ca="1">IF(OFFSET(prihlasky!$B$1,AW45,0)="","",(OFFSET(prihlasky!$B$1,AW45,0)))</f>
        <v/>
      </c>
      <c r="H45" s="127">
        <f ca="1">OFFSET(prihlasky!$I$1,AW45,0)</f>
        <v>0</v>
      </c>
      <c r="I45" s="127">
        <f ca="1">OFFSET(prihlasky!$A$1,AW45,0)</f>
        <v>0</v>
      </c>
      <c r="J45" s="159">
        <f t="shared" ca="1" si="15"/>
        <v>0</v>
      </c>
      <c r="K45" s="145"/>
      <c r="L45" s="140">
        <f ca="1">OFFSET('Trail-1'!$J$1,$O45-1,0)</f>
        <v>0</v>
      </c>
      <c r="M45" s="141">
        <f ca="1">OFFSET('Trail-1'!$K$1,$O45-1,0)</f>
        <v>0</v>
      </c>
      <c r="N45" s="152">
        <f ca="1">OFFSET('Trail-1'!$L$1,$O45-1,0)</f>
        <v>0</v>
      </c>
      <c r="O45" s="146">
        <f>MATCH($AW45,'Trail-1'!$CJ$1:$CJ$128,0)</f>
        <v>45</v>
      </c>
      <c r="P45" s="143" t="str">
        <f ca="1">IF(N45=0,"",OFFSET('Trail-1'!$B$1,$O45-1,0))</f>
        <v/>
      </c>
      <c r="Q45" s="140">
        <f ca="1">OFFSET('Trail-2'!$J$1,$T45-1,0)</f>
        <v>0</v>
      </c>
      <c r="R45" s="141">
        <f ca="1">OFFSET('Trail-2'!$K$1,$T45-1,0)</f>
        <v>0</v>
      </c>
      <c r="S45" s="152">
        <f ca="1">OFFSET('Trail-2'!$L$1,$T45-1,0)</f>
        <v>0</v>
      </c>
      <c r="T45" s="146">
        <f>MATCH($AW45,'Trail-2'!$CJ$1:$CJ$128,0)</f>
        <v>45</v>
      </c>
      <c r="U45" s="143" t="str">
        <f ca="1">IF(S45=0,"",OFFSET('Trail-2'!$B$1,$T45-1,0))</f>
        <v/>
      </c>
      <c r="V45" s="140">
        <f ca="1">OFFSET('Trail-3'!$J$1,$Y45-1,0)</f>
        <v>0</v>
      </c>
      <c r="W45" s="141">
        <f ca="1">OFFSET('Trail-3'!$K$1,$Y45-1,0)</f>
        <v>0</v>
      </c>
      <c r="X45" s="152">
        <f ca="1">OFFSET('Trail-3'!$L$1,$Y45-1,0)</f>
        <v>0</v>
      </c>
      <c r="Y45" s="146">
        <f>MATCH($AW45,'Trail-3'!$CJ$1:$CJ$128,0)</f>
        <v>45</v>
      </c>
      <c r="Z45" s="143" t="str">
        <f ca="1">IF(X45=0,"",OFFSET('Trail-3'!$B$1,$Y45-1,0))</f>
        <v/>
      </c>
      <c r="AA45" s="140">
        <f ca="1">OFFSET('Trail-4'!$J$1,$AD45-1,0)</f>
        <v>0</v>
      </c>
      <c r="AB45" s="141">
        <f ca="1">OFFSET('Trail-4'!$K$1,$AD45-1,0)</f>
        <v>0</v>
      </c>
      <c r="AC45" s="152">
        <f ca="1">OFFSET('Trail-4'!$L$1,$AD45-1,0)</f>
        <v>0</v>
      </c>
      <c r="AD45" s="146">
        <f>MATCH($AW45,'Trail-4'!$CJ$1:$CJ$128,0)</f>
        <v>45</v>
      </c>
      <c r="AE45" s="143" t="str">
        <f ca="1">IF(AC45=0,"",OFFSET('Trail-4'!$B$1,$AD45-1,0))</f>
        <v/>
      </c>
      <c r="AF45" s="140">
        <f ca="1">OFFSET('Trail-5'!$J$1,$AI45-1,0)</f>
        <v>0</v>
      </c>
      <c r="AG45" s="141">
        <f ca="1">OFFSET('Trail-5'!$K$1,$AI45-1,0)</f>
        <v>0</v>
      </c>
      <c r="AH45" s="152">
        <f ca="1">OFFSET('Trail-5'!$L$1,$AI45-1,0)</f>
        <v>0</v>
      </c>
      <c r="AI45" s="146">
        <f>MATCH($AW45,'Trail-5'!$CJ$1:$CJ$128,0)</f>
        <v>45</v>
      </c>
      <c r="AJ45" s="143" t="str">
        <f ca="1">IF(AH45=0,"",OFFSET('Trail-5'!$B$1,$AI45-1,0))</f>
        <v/>
      </c>
      <c r="AK45" s="140">
        <f ca="1">OFFSET('TempO-1'!$K$1,$AN45-1,0)</f>
        <v>0</v>
      </c>
      <c r="AL45" s="144"/>
      <c r="AM45" s="152">
        <f ca="1">OFFSET('TempO-1'!$L$1,$AN45-1,0)</f>
        <v>0</v>
      </c>
      <c r="AN45" s="146">
        <f>MATCH($AW45,'TempO-1'!$CB$1:$CB$128,0)</f>
        <v>45</v>
      </c>
      <c r="AO45" s="143" t="str">
        <f ca="1">IF(AM45=0,"",OFFSET('TempO-1'!$B$1,$AN45-1,0))</f>
        <v/>
      </c>
      <c r="AP45" s="140">
        <f ca="1">OFFSET('TempO-2'!$K$1,$AS45-1,0)</f>
        <v>0</v>
      </c>
      <c r="AQ45" s="144"/>
      <c r="AR45" s="152">
        <f ca="1">OFFSET('TempO-2'!$L$1,$AS45-1,0)</f>
        <v>0</v>
      </c>
      <c r="AS45" s="146">
        <f>MATCH($AW45,'TempO-2'!$CB$1:$CB$128,0)</f>
        <v>45</v>
      </c>
      <c r="AT45" s="143" t="str">
        <f ca="1">IF(AR45=0,"",OFFSET('TempO-2'!$B$1,$AS45-1,0))</f>
        <v/>
      </c>
      <c r="AU45" s="22"/>
      <c r="AW45" s="39">
        <v>37</v>
      </c>
      <c r="AX45" s="16"/>
      <c r="AY45" s="51">
        <f t="shared" ca="1" si="2"/>
        <v>0</v>
      </c>
      <c r="AZ45" s="51">
        <f t="shared" ca="1" si="2"/>
        <v>0</v>
      </c>
      <c r="BA45" s="51">
        <f t="shared" ca="1" si="2"/>
        <v>0</v>
      </c>
      <c r="BC45" s="51">
        <f t="shared" ca="1" si="16"/>
        <v>0</v>
      </c>
      <c r="BD45" s="51">
        <f t="shared" ca="1" si="17"/>
        <v>0</v>
      </c>
      <c r="BE45" s="51">
        <f t="shared" ca="1" si="18"/>
        <v>0</v>
      </c>
      <c r="BF45" s="51">
        <f t="shared" ca="1" si="19"/>
        <v>0</v>
      </c>
      <c r="BG45" s="51">
        <f t="shared" ca="1" si="20"/>
        <v>0</v>
      </c>
      <c r="BH45" s="51">
        <f t="shared" ca="1" si="21"/>
        <v>0</v>
      </c>
      <c r="BI45" s="51">
        <f t="shared" ca="1" si="22"/>
        <v>0</v>
      </c>
      <c r="BJ45" s="51"/>
      <c r="BK45" s="51"/>
      <c r="BL45" s="53">
        <f t="shared" ca="1" si="24"/>
        <v>0</v>
      </c>
      <c r="BM45" s="53">
        <f t="shared" ca="1" si="24"/>
        <v>0</v>
      </c>
      <c r="BN45" s="53">
        <f t="shared" ca="1" si="24"/>
        <v>0</v>
      </c>
      <c r="BO45" s="53">
        <f t="shared" ca="1" si="24"/>
        <v>0</v>
      </c>
      <c r="BP45" s="53">
        <f t="shared" ca="1" si="24"/>
        <v>0</v>
      </c>
      <c r="BQ45" s="53">
        <f t="shared" ca="1" si="24"/>
        <v>0</v>
      </c>
      <c r="BR45" s="53">
        <f t="shared" ca="1" si="24"/>
        <v>0</v>
      </c>
    </row>
    <row r="46" spans="2:70" x14ac:dyDescent="0.2">
      <c r="B46" s="126">
        <f t="shared" ca="1" si="0"/>
        <v>1</v>
      </c>
      <c r="C46" s="126" t="str">
        <f t="shared" ca="1" si="11"/>
        <v/>
      </c>
      <c r="D46" s="126" t="str">
        <f t="shared" ca="1" si="12"/>
        <v/>
      </c>
      <c r="E46" s="126" t="str">
        <f t="shared" ca="1" si="13"/>
        <v/>
      </c>
      <c r="F46" s="127" t="str">
        <f ca="1">OFFSET(prihlasky!$H$1,AW46,0)</f>
        <v/>
      </c>
      <c r="G46" s="127" t="str">
        <f ca="1">IF(OFFSET(prihlasky!$B$1,AW46,0)="","",(OFFSET(prihlasky!$B$1,AW46,0)))</f>
        <v/>
      </c>
      <c r="H46" s="127">
        <f ca="1">OFFSET(prihlasky!$I$1,AW46,0)</f>
        <v>0</v>
      </c>
      <c r="I46" s="127">
        <f ca="1">OFFSET(prihlasky!$A$1,AW46,0)</f>
        <v>0</v>
      </c>
      <c r="J46" s="159">
        <f t="shared" ca="1" si="15"/>
        <v>0</v>
      </c>
      <c r="K46" s="145"/>
      <c r="L46" s="140">
        <f ca="1">OFFSET('Trail-1'!$J$1,$O46-1,0)</f>
        <v>0</v>
      </c>
      <c r="M46" s="141">
        <f ca="1">OFFSET('Trail-1'!$K$1,$O46-1,0)</f>
        <v>0</v>
      </c>
      <c r="N46" s="152">
        <f ca="1">OFFSET('Trail-1'!$L$1,$O46-1,0)</f>
        <v>0</v>
      </c>
      <c r="O46" s="146">
        <f>MATCH($AW46,'Trail-1'!$CJ$1:$CJ$128,0)</f>
        <v>46</v>
      </c>
      <c r="P46" s="143" t="str">
        <f ca="1">IF(N46=0,"",OFFSET('Trail-1'!$B$1,$O46-1,0))</f>
        <v/>
      </c>
      <c r="Q46" s="140">
        <f ca="1">OFFSET('Trail-2'!$J$1,$T46-1,0)</f>
        <v>0</v>
      </c>
      <c r="R46" s="141">
        <f ca="1">OFFSET('Trail-2'!$K$1,$T46-1,0)</f>
        <v>0</v>
      </c>
      <c r="S46" s="152">
        <f ca="1">OFFSET('Trail-2'!$L$1,$T46-1,0)</f>
        <v>0</v>
      </c>
      <c r="T46" s="146">
        <f>MATCH($AW46,'Trail-2'!$CJ$1:$CJ$128,0)</f>
        <v>46</v>
      </c>
      <c r="U46" s="143" t="str">
        <f ca="1">IF(S46=0,"",OFFSET('Trail-2'!$B$1,$T46-1,0))</f>
        <v/>
      </c>
      <c r="V46" s="140">
        <f ca="1">OFFSET('Trail-3'!$J$1,$Y46-1,0)</f>
        <v>0</v>
      </c>
      <c r="W46" s="141">
        <f ca="1">OFFSET('Trail-3'!$K$1,$Y46-1,0)</f>
        <v>0</v>
      </c>
      <c r="X46" s="152">
        <f ca="1">OFFSET('Trail-3'!$L$1,$Y46-1,0)</f>
        <v>0</v>
      </c>
      <c r="Y46" s="146">
        <f>MATCH($AW46,'Trail-3'!$CJ$1:$CJ$128,0)</f>
        <v>46</v>
      </c>
      <c r="Z46" s="143" t="str">
        <f ca="1">IF(X46=0,"",OFFSET('Trail-3'!$B$1,$Y46-1,0))</f>
        <v/>
      </c>
      <c r="AA46" s="140">
        <f ca="1">OFFSET('Trail-4'!$J$1,$AD46-1,0)</f>
        <v>0</v>
      </c>
      <c r="AB46" s="141">
        <f ca="1">OFFSET('Trail-4'!$K$1,$AD46-1,0)</f>
        <v>0</v>
      </c>
      <c r="AC46" s="152">
        <f ca="1">OFFSET('Trail-4'!$L$1,$AD46-1,0)</f>
        <v>0</v>
      </c>
      <c r="AD46" s="146">
        <f>MATCH($AW46,'Trail-4'!$CJ$1:$CJ$128,0)</f>
        <v>46</v>
      </c>
      <c r="AE46" s="143" t="str">
        <f ca="1">IF(AC46=0,"",OFFSET('Trail-4'!$B$1,$AD46-1,0))</f>
        <v/>
      </c>
      <c r="AF46" s="140">
        <f ca="1">OFFSET('Trail-5'!$J$1,$AI46-1,0)</f>
        <v>0</v>
      </c>
      <c r="AG46" s="141">
        <f ca="1">OFFSET('Trail-5'!$K$1,$AI46-1,0)</f>
        <v>0</v>
      </c>
      <c r="AH46" s="152">
        <f ca="1">OFFSET('Trail-5'!$L$1,$AI46-1,0)</f>
        <v>0</v>
      </c>
      <c r="AI46" s="146">
        <f>MATCH($AW46,'Trail-5'!$CJ$1:$CJ$128,0)</f>
        <v>46</v>
      </c>
      <c r="AJ46" s="143" t="str">
        <f ca="1">IF(AH46=0,"",OFFSET('Trail-5'!$B$1,$AI46-1,0))</f>
        <v/>
      </c>
      <c r="AK46" s="140">
        <f ca="1">OFFSET('TempO-1'!$K$1,$AN46-1,0)</f>
        <v>0</v>
      </c>
      <c r="AL46" s="144"/>
      <c r="AM46" s="152">
        <f ca="1">OFFSET('TempO-1'!$L$1,$AN46-1,0)</f>
        <v>0</v>
      </c>
      <c r="AN46" s="146">
        <f>MATCH($AW46,'TempO-1'!$CB$1:$CB$128,0)</f>
        <v>46</v>
      </c>
      <c r="AO46" s="143" t="str">
        <f ca="1">IF(AM46=0,"",OFFSET('TempO-1'!$B$1,$AN46-1,0))</f>
        <v/>
      </c>
      <c r="AP46" s="140">
        <f ca="1">OFFSET('TempO-2'!$K$1,$AS46-1,0)</f>
        <v>0</v>
      </c>
      <c r="AQ46" s="144"/>
      <c r="AR46" s="152">
        <f ca="1">OFFSET('TempO-2'!$L$1,$AS46-1,0)</f>
        <v>0</v>
      </c>
      <c r="AS46" s="146">
        <f>MATCH($AW46,'TempO-2'!$CB$1:$CB$128,0)</f>
        <v>46</v>
      </c>
      <c r="AT46" s="143" t="str">
        <f ca="1">IF(AR46=0,"",OFFSET('TempO-2'!$B$1,$AS46-1,0))</f>
        <v/>
      </c>
      <c r="AU46" s="22"/>
      <c r="AW46" s="39">
        <v>38</v>
      </c>
      <c r="AX46" s="16"/>
      <c r="AY46" s="51">
        <f t="shared" ca="1" si="2"/>
        <v>0</v>
      </c>
      <c r="AZ46" s="51">
        <f t="shared" ca="1" si="2"/>
        <v>0</v>
      </c>
      <c r="BA46" s="51">
        <f t="shared" ca="1" si="2"/>
        <v>0</v>
      </c>
      <c r="BC46" s="51">
        <f t="shared" ca="1" si="16"/>
        <v>0</v>
      </c>
      <c r="BD46" s="51">
        <f t="shared" ca="1" si="17"/>
        <v>0</v>
      </c>
      <c r="BE46" s="51">
        <f t="shared" ca="1" si="18"/>
        <v>0</v>
      </c>
      <c r="BF46" s="51">
        <f t="shared" ca="1" si="19"/>
        <v>0</v>
      </c>
      <c r="BG46" s="51">
        <f t="shared" ca="1" si="20"/>
        <v>0</v>
      </c>
      <c r="BH46" s="51">
        <f t="shared" ca="1" si="21"/>
        <v>0</v>
      </c>
      <c r="BI46" s="51">
        <f t="shared" ca="1" si="22"/>
        <v>0</v>
      </c>
      <c r="BJ46" s="51"/>
      <c r="BK46" s="51"/>
      <c r="BL46" s="53">
        <f t="shared" ca="1" si="24"/>
        <v>0</v>
      </c>
      <c r="BM46" s="53">
        <f t="shared" ca="1" si="24"/>
        <v>0</v>
      </c>
      <c r="BN46" s="53">
        <f t="shared" ca="1" si="24"/>
        <v>0</v>
      </c>
      <c r="BO46" s="53">
        <f t="shared" ca="1" si="24"/>
        <v>0</v>
      </c>
      <c r="BP46" s="53">
        <f t="shared" ca="1" si="24"/>
        <v>0</v>
      </c>
      <c r="BQ46" s="53">
        <f t="shared" ca="1" si="24"/>
        <v>0</v>
      </c>
      <c r="BR46" s="53">
        <f t="shared" ca="1" si="24"/>
        <v>0</v>
      </c>
    </row>
    <row r="47" spans="2:70" x14ac:dyDescent="0.2">
      <c r="B47" s="126">
        <f t="shared" ca="1" si="0"/>
        <v>1</v>
      </c>
      <c r="C47" s="126" t="str">
        <f t="shared" ca="1" si="11"/>
        <v/>
      </c>
      <c r="D47" s="126" t="str">
        <f t="shared" ca="1" si="12"/>
        <v/>
      </c>
      <c r="E47" s="126" t="str">
        <f t="shared" ca="1" si="13"/>
        <v/>
      </c>
      <c r="F47" s="127" t="str">
        <f ca="1">OFFSET(prihlasky!$H$1,AW47,0)</f>
        <v/>
      </c>
      <c r="G47" s="127" t="str">
        <f ca="1">IF(OFFSET(prihlasky!$B$1,AW47,0)="","",(OFFSET(prihlasky!$B$1,AW47,0)))</f>
        <v/>
      </c>
      <c r="H47" s="127">
        <f ca="1">OFFSET(prihlasky!$I$1,AW47,0)</f>
        <v>0</v>
      </c>
      <c r="I47" s="127">
        <f ca="1">OFFSET(prihlasky!$A$1,AW47,0)</f>
        <v>0</v>
      </c>
      <c r="J47" s="159">
        <f t="shared" ca="1" si="15"/>
        <v>0</v>
      </c>
      <c r="K47" s="145"/>
      <c r="L47" s="140">
        <f ca="1">OFFSET('Trail-1'!$J$1,$O47-1,0)</f>
        <v>0</v>
      </c>
      <c r="M47" s="141">
        <f ca="1">OFFSET('Trail-1'!$K$1,$O47-1,0)</f>
        <v>0</v>
      </c>
      <c r="N47" s="152">
        <f ca="1">OFFSET('Trail-1'!$L$1,$O47-1,0)</f>
        <v>0</v>
      </c>
      <c r="O47" s="146">
        <f>MATCH($AW47,'Trail-1'!$CJ$1:$CJ$128,0)</f>
        <v>47</v>
      </c>
      <c r="P47" s="143" t="str">
        <f ca="1">IF(N47=0,"",OFFSET('Trail-1'!$B$1,$O47-1,0))</f>
        <v/>
      </c>
      <c r="Q47" s="140">
        <f ca="1">OFFSET('Trail-2'!$J$1,$T47-1,0)</f>
        <v>0</v>
      </c>
      <c r="R47" s="141">
        <f ca="1">OFFSET('Trail-2'!$K$1,$T47-1,0)</f>
        <v>0</v>
      </c>
      <c r="S47" s="152">
        <f ca="1">OFFSET('Trail-2'!$L$1,$T47-1,0)</f>
        <v>0</v>
      </c>
      <c r="T47" s="146">
        <f>MATCH($AW47,'Trail-2'!$CJ$1:$CJ$128,0)</f>
        <v>47</v>
      </c>
      <c r="U47" s="143" t="str">
        <f ca="1">IF(S47=0,"",OFFSET('Trail-2'!$B$1,$T47-1,0))</f>
        <v/>
      </c>
      <c r="V47" s="140">
        <f ca="1">OFFSET('Trail-3'!$J$1,$Y47-1,0)</f>
        <v>0</v>
      </c>
      <c r="W47" s="141">
        <f ca="1">OFFSET('Trail-3'!$K$1,$Y47-1,0)</f>
        <v>0</v>
      </c>
      <c r="X47" s="152">
        <f ca="1">OFFSET('Trail-3'!$L$1,$Y47-1,0)</f>
        <v>0</v>
      </c>
      <c r="Y47" s="146">
        <f>MATCH($AW47,'Trail-3'!$CJ$1:$CJ$128,0)</f>
        <v>47</v>
      </c>
      <c r="Z47" s="143" t="str">
        <f ca="1">IF(X47=0,"",OFFSET('Trail-3'!$B$1,$Y47-1,0))</f>
        <v/>
      </c>
      <c r="AA47" s="140">
        <f ca="1">OFFSET('Trail-4'!$J$1,$AD47-1,0)</f>
        <v>0</v>
      </c>
      <c r="AB47" s="141">
        <f ca="1">OFFSET('Trail-4'!$K$1,$AD47-1,0)</f>
        <v>0</v>
      </c>
      <c r="AC47" s="152">
        <f ca="1">OFFSET('Trail-4'!$L$1,$AD47-1,0)</f>
        <v>0</v>
      </c>
      <c r="AD47" s="146">
        <f>MATCH($AW47,'Trail-4'!$CJ$1:$CJ$128,0)</f>
        <v>47</v>
      </c>
      <c r="AE47" s="143" t="str">
        <f ca="1">IF(AC47=0,"",OFFSET('Trail-4'!$B$1,$AD47-1,0))</f>
        <v/>
      </c>
      <c r="AF47" s="140">
        <f ca="1">OFFSET('Trail-5'!$J$1,$AI47-1,0)</f>
        <v>0</v>
      </c>
      <c r="AG47" s="141">
        <f ca="1">OFFSET('Trail-5'!$K$1,$AI47-1,0)</f>
        <v>0</v>
      </c>
      <c r="AH47" s="152">
        <f ca="1">OFFSET('Trail-5'!$L$1,$AI47-1,0)</f>
        <v>0</v>
      </c>
      <c r="AI47" s="146">
        <f>MATCH($AW47,'Trail-5'!$CJ$1:$CJ$128,0)</f>
        <v>47</v>
      </c>
      <c r="AJ47" s="143" t="str">
        <f ca="1">IF(AH47=0,"",OFFSET('Trail-5'!$B$1,$AI47-1,0))</f>
        <v/>
      </c>
      <c r="AK47" s="140">
        <f ca="1">OFFSET('TempO-1'!$K$1,$AN47-1,0)</f>
        <v>0</v>
      </c>
      <c r="AL47" s="144"/>
      <c r="AM47" s="152">
        <f ca="1">OFFSET('TempO-1'!$L$1,$AN47-1,0)</f>
        <v>0</v>
      </c>
      <c r="AN47" s="146">
        <f>MATCH($AW47,'TempO-1'!$CB$1:$CB$128,0)</f>
        <v>47</v>
      </c>
      <c r="AO47" s="143" t="str">
        <f ca="1">IF(AM47=0,"",OFFSET('TempO-1'!$B$1,$AN47-1,0))</f>
        <v/>
      </c>
      <c r="AP47" s="140">
        <f ca="1">OFFSET('TempO-2'!$K$1,$AS47-1,0)</f>
        <v>0</v>
      </c>
      <c r="AQ47" s="144"/>
      <c r="AR47" s="152">
        <f ca="1">OFFSET('TempO-2'!$L$1,$AS47-1,0)</f>
        <v>0</v>
      </c>
      <c r="AS47" s="146">
        <f>MATCH($AW47,'TempO-2'!$CB$1:$CB$128,0)</f>
        <v>47</v>
      </c>
      <c r="AT47" s="143" t="str">
        <f ca="1">IF(AR47=0,"",OFFSET('TempO-2'!$B$1,$AS47-1,0))</f>
        <v/>
      </c>
      <c r="AU47" s="22"/>
      <c r="AW47" s="39">
        <v>39</v>
      </c>
      <c r="AX47" s="16"/>
      <c r="AY47" s="51">
        <f t="shared" ca="1" si="2"/>
        <v>0</v>
      </c>
      <c r="AZ47" s="51">
        <f t="shared" ca="1" si="2"/>
        <v>0</v>
      </c>
      <c r="BA47" s="51">
        <f t="shared" ca="1" si="2"/>
        <v>0</v>
      </c>
      <c r="BC47" s="51">
        <f t="shared" ca="1" si="16"/>
        <v>0</v>
      </c>
      <c r="BD47" s="51">
        <f t="shared" ca="1" si="17"/>
        <v>0</v>
      </c>
      <c r="BE47" s="51">
        <f t="shared" ca="1" si="18"/>
        <v>0</v>
      </c>
      <c r="BF47" s="51">
        <f t="shared" ca="1" si="19"/>
        <v>0</v>
      </c>
      <c r="BG47" s="51">
        <f t="shared" ca="1" si="20"/>
        <v>0</v>
      </c>
      <c r="BH47" s="51">
        <f t="shared" ca="1" si="21"/>
        <v>0</v>
      </c>
      <c r="BI47" s="51">
        <f t="shared" ca="1" si="22"/>
        <v>0</v>
      </c>
      <c r="BJ47" s="51"/>
      <c r="BK47" s="51"/>
      <c r="BL47" s="53">
        <f t="shared" ca="1" si="24"/>
        <v>0</v>
      </c>
      <c r="BM47" s="53">
        <f t="shared" ca="1" si="24"/>
        <v>0</v>
      </c>
      <c r="BN47" s="53">
        <f t="shared" ca="1" si="24"/>
        <v>0</v>
      </c>
      <c r="BO47" s="53">
        <f t="shared" ca="1" si="24"/>
        <v>0</v>
      </c>
      <c r="BP47" s="53">
        <f t="shared" ca="1" si="24"/>
        <v>0</v>
      </c>
      <c r="BQ47" s="53">
        <f t="shared" ca="1" si="24"/>
        <v>0</v>
      </c>
      <c r="BR47" s="53">
        <f t="shared" ca="1" si="24"/>
        <v>0</v>
      </c>
    </row>
    <row r="48" spans="2:70" x14ac:dyDescent="0.2">
      <c r="B48" s="126">
        <f t="shared" ca="1" si="0"/>
        <v>1</v>
      </c>
      <c r="C48" s="126" t="str">
        <f t="shared" ca="1" si="11"/>
        <v/>
      </c>
      <c r="D48" s="126" t="str">
        <f t="shared" ca="1" si="12"/>
        <v/>
      </c>
      <c r="E48" s="126" t="str">
        <f t="shared" ca="1" si="13"/>
        <v/>
      </c>
      <c r="F48" s="127" t="str">
        <f ca="1">OFFSET(prihlasky!$H$1,AW48,0)</f>
        <v/>
      </c>
      <c r="G48" s="127" t="str">
        <f ca="1">IF(OFFSET(prihlasky!$B$1,AW48,0)="","",(OFFSET(prihlasky!$B$1,AW48,0)))</f>
        <v/>
      </c>
      <c r="H48" s="127">
        <f ca="1">OFFSET(prihlasky!$I$1,AW48,0)</f>
        <v>0</v>
      </c>
      <c r="I48" s="127">
        <f ca="1">OFFSET(prihlasky!$A$1,AW48,0)</f>
        <v>0</v>
      </c>
      <c r="J48" s="159">
        <f t="shared" ca="1" si="15"/>
        <v>0</v>
      </c>
      <c r="K48" s="145"/>
      <c r="L48" s="140">
        <f ca="1">OFFSET('Trail-1'!$J$1,$O48-1,0)</f>
        <v>0</v>
      </c>
      <c r="M48" s="141">
        <f ca="1">OFFSET('Trail-1'!$K$1,$O48-1,0)</f>
        <v>0</v>
      </c>
      <c r="N48" s="152">
        <f ca="1">OFFSET('Trail-1'!$L$1,$O48-1,0)</f>
        <v>0</v>
      </c>
      <c r="O48" s="146">
        <f>MATCH($AW48,'Trail-1'!$CJ$1:$CJ$128,0)</f>
        <v>48</v>
      </c>
      <c r="P48" s="143" t="str">
        <f ca="1">IF(N48=0,"",OFFSET('Trail-1'!$B$1,$O48-1,0))</f>
        <v/>
      </c>
      <c r="Q48" s="140">
        <f ca="1">OFFSET('Trail-2'!$J$1,$T48-1,0)</f>
        <v>0</v>
      </c>
      <c r="R48" s="141">
        <f ca="1">OFFSET('Trail-2'!$K$1,$T48-1,0)</f>
        <v>0</v>
      </c>
      <c r="S48" s="152">
        <f ca="1">OFFSET('Trail-2'!$L$1,$T48-1,0)</f>
        <v>0</v>
      </c>
      <c r="T48" s="146">
        <f>MATCH($AW48,'Trail-2'!$CJ$1:$CJ$128,0)</f>
        <v>48</v>
      </c>
      <c r="U48" s="143" t="str">
        <f ca="1">IF(S48=0,"",OFFSET('Trail-2'!$B$1,$T48-1,0))</f>
        <v/>
      </c>
      <c r="V48" s="140">
        <f ca="1">OFFSET('Trail-3'!$J$1,$Y48-1,0)</f>
        <v>0</v>
      </c>
      <c r="W48" s="141">
        <f ca="1">OFFSET('Trail-3'!$K$1,$Y48-1,0)</f>
        <v>0</v>
      </c>
      <c r="X48" s="152">
        <f ca="1">OFFSET('Trail-3'!$L$1,$Y48-1,0)</f>
        <v>0</v>
      </c>
      <c r="Y48" s="146">
        <f>MATCH($AW48,'Trail-3'!$CJ$1:$CJ$128,0)</f>
        <v>48</v>
      </c>
      <c r="Z48" s="143" t="str">
        <f ca="1">IF(X48=0,"",OFFSET('Trail-3'!$B$1,$Y48-1,0))</f>
        <v/>
      </c>
      <c r="AA48" s="140">
        <f ca="1">OFFSET('Trail-4'!$J$1,$AD48-1,0)</f>
        <v>0</v>
      </c>
      <c r="AB48" s="141">
        <f ca="1">OFFSET('Trail-4'!$K$1,$AD48-1,0)</f>
        <v>0</v>
      </c>
      <c r="AC48" s="152">
        <f ca="1">OFFSET('Trail-4'!$L$1,$AD48-1,0)</f>
        <v>0</v>
      </c>
      <c r="AD48" s="146">
        <f>MATCH($AW48,'Trail-4'!$CJ$1:$CJ$128,0)</f>
        <v>48</v>
      </c>
      <c r="AE48" s="143" t="str">
        <f ca="1">IF(AC48=0,"",OFFSET('Trail-4'!$B$1,$AD48-1,0))</f>
        <v/>
      </c>
      <c r="AF48" s="140">
        <f ca="1">OFFSET('Trail-5'!$J$1,$AI48-1,0)</f>
        <v>0</v>
      </c>
      <c r="AG48" s="141">
        <f ca="1">OFFSET('Trail-5'!$K$1,$AI48-1,0)</f>
        <v>0</v>
      </c>
      <c r="AH48" s="152">
        <f ca="1">OFFSET('Trail-5'!$L$1,$AI48-1,0)</f>
        <v>0</v>
      </c>
      <c r="AI48" s="146">
        <f>MATCH($AW48,'Trail-5'!$CJ$1:$CJ$128,0)</f>
        <v>48</v>
      </c>
      <c r="AJ48" s="143" t="str">
        <f ca="1">IF(AH48=0,"",OFFSET('Trail-5'!$B$1,$AI48-1,0))</f>
        <v/>
      </c>
      <c r="AK48" s="140">
        <f ca="1">OFFSET('TempO-1'!$K$1,$AN48-1,0)</f>
        <v>0</v>
      </c>
      <c r="AL48" s="144"/>
      <c r="AM48" s="152">
        <f ca="1">OFFSET('TempO-1'!$L$1,$AN48-1,0)</f>
        <v>0</v>
      </c>
      <c r="AN48" s="146">
        <f>MATCH($AW48,'TempO-1'!$CB$1:$CB$128,0)</f>
        <v>48</v>
      </c>
      <c r="AO48" s="143" t="str">
        <f ca="1">IF(AM48=0,"",OFFSET('TempO-1'!$B$1,$AN48-1,0))</f>
        <v/>
      </c>
      <c r="AP48" s="140">
        <f ca="1">OFFSET('TempO-2'!$K$1,$AS48-1,0)</f>
        <v>0</v>
      </c>
      <c r="AQ48" s="144"/>
      <c r="AR48" s="152">
        <f ca="1">OFFSET('TempO-2'!$L$1,$AS48-1,0)</f>
        <v>0</v>
      </c>
      <c r="AS48" s="146">
        <f>MATCH($AW48,'TempO-2'!$CB$1:$CB$128,0)</f>
        <v>48</v>
      </c>
      <c r="AT48" s="143" t="str">
        <f ca="1">IF(AR48=0,"",OFFSET('TempO-2'!$B$1,$AS48-1,0))</f>
        <v/>
      </c>
      <c r="AU48" s="22"/>
      <c r="AW48" s="39">
        <v>40</v>
      </c>
      <c r="AX48" s="16"/>
      <c r="AY48" s="51">
        <f t="shared" ca="1" si="2"/>
        <v>0</v>
      </c>
      <c r="AZ48" s="51">
        <f t="shared" ca="1" si="2"/>
        <v>0</v>
      </c>
      <c r="BA48" s="51">
        <f t="shared" ca="1" si="2"/>
        <v>0</v>
      </c>
      <c r="BC48" s="51">
        <f t="shared" ca="1" si="16"/>
        <v>0</v>
      </c>
      <c r="BD48" s="51">
        <f t="shared" ca="1" si="17"/>
        <v>0</v>
      </c>
      <c r="BE48" s="51">
        <f t="shared" ca="1" si="18"/>
        <v>0</v>
      </c>
      <c r="BF48" s="51">
        <f t="shared" ca="1" si="19"/>
        <v>0</v>
      </c>
      <c r="BG48" s="51">
        <f t="shared" ca="1" si="20"/>
        <v>0</v>
      </c>
      <c r="BH48" s="51">
        <f t="shared" ca="1" si="21"/>
        <v>0</v>
      </c>
      <c r="BI48" s="51">
        <f t="shared" ca="1" si="22"/>
        <v>0</v>
      </c>
      <c r="BJ48" s="51"/>
      <c r="BK48" s="51"/>
      <c r="BL48" s="53">
        <f t="shared" ca="1" si="24"/>
        <v>0</v>
      </c>
      <c r="BM48" s="53">
        <f t="shared" ca="1" si="24"/>
        <v>0</v>
      </c>
      <c r="BN48" s="53">
        <f t="shared" ca="1" si="24"/>
        <v>0</v>
      </c>
      <c r="BO48" s="53">
        <f t="shared" ca="1" si="24"/>
        <v>0</v>
      </c>
      <c r="BP48" s="53">
        <f t="shared" ca="1" si="24"/>
        <v>0</v>
      </c>
      <c r="BQ48" s="53">
        <f t="shared" ca="1" si="24"/>
        <v>0</v>
      </c>
      <c r="BR48" s="53">
        <f t="shared" ca="1" si="24"/>
        <v>0</v>
      </c>
    </row>
    <row r="49" spans="2:70" x14ac:dyDescent="0.2">
      <c r="B49" s="126">
        <f t="shared" ca="1" si="0"/>
        <v>1</v>
      </c>
      <c r="C49" s="126" t="str">
        <f t="shared" ca="1" si="11"/>
        <v/>
      </c>
      <c r="D49" s="126" t="str">
        <f t="shared" ca="1" si="12"/>
        <v/>
      </c>
      <c r="E49" s="126" t="str">
        <f t="shared" ca="1" si="13"/>
        <v/>
      </c>
      <c r="F49" s="127" t="str">
        <f ca="1">OFFSET(prihlasky!$H$1,AW49,0)</f>
        <v/>
      </c>
      <c r="G49" s="127" t="str">
        <f ca="1">IF(OFFSET(prihlasky!$B$1,AW49,0)="","",(OFFSET(prihlasky!$B$1,AW49,0)))</f>
        <v/>
      </c>
      <c r="H49" s="127">
        <f ca="1">OFFSET(prihlasky!$I$1,AW49,0)</f>
        <v>0</v>
      </c>
      <c r="I49" s="127">
        <f ca="1">OFFSET(prihlasky!$A$1,AW49,0)</f>
        <v>0</v>
      </c>
      <c r="J49" s="159">
        <f t="shared" ca="1" si="15"/>
        <v>0</v>
      </c>
      <c r="K49" s="145"/>
      <c r="L49" s="140">
        <f ca="1">OFFSET('Trail-1'!$J$1,$O49-1,0)</f>
        <v>0</v>
      </c>
      <c r="M49" s="141">
        <f ca="1">OFFSET('Trail-1'!$K$1,$O49-1,0)</f>
        <v>0</v>
      </c>
      <c r="N49" s="152">
        <f ca="1">OFFSET('Trail-1'!$L$1,$O49-1,0)</f>
        <v>0</v>
      </c>
      <c r="O49" s="146">
        <f>MATCH($AW49,'Trail-1'!$CJ$1:$CJ$128,0)</f>
        <v>49</v>
      </c>
      <c r="P49" s="143" t="str">
        <f ca="1">IF(N49=0,"",OFFSET('Trail-1'!$B$1,$O49-1,0))</f>
        <v/>
      </c>
      <c r="Q49" s="140">
        <f ca="1">OFFSET('Trail-2'!$J$1,$T49-1,0)</f>
        <v>0</v>
      </c>
      <c r="R49" s="141">
        <f ca="1">OFFSET('Trail-2'!$K$1,$T49-1,0)</f>
        <v>0</v>
      </c>
      <c r="S49" s="152">
        <f ca="1">OFFSET('Trail-2'!$L$1,$T49-1,0)</f>
        <v>0</v>
      </c>
      <c r="T49" s="146">
        <f>MATCH($AW49,'Trail-2'!$CJ$1:$CJ$128,0)</f>
        <v>49</v>
      </c>
      <c r="U49" s="143" t="str">
        <f ca="1">IF(S49=0,"",OFFSET('Trail-2'!$B$1,$T49-1,0))</f>
        <v/>
      </c>
      <c r="V49" s="140">
        <f ca="1">OFFSET('Trail-3'!$J$1,$Y49-1,0)</f>
        <v>0</v>
      </c>
      <c r="W49" s="141">
        <f ca="1">OFFSET('Trail-3'!$K$1,$Y49-1,0)</f>
        <v>0</v>
      </c>
      <c r="X49" s="152">
        <f ca="1">OFFSET('Trail-3'!$L$1,$Y49-1,0)</f>
        <v>0</v>
      </c>
      <c r="Y49" s="146">
        <f>MATCH($AW49,'Trail-3'!$CJ$1:$CJ$128,0)</f>
        <v>49</v>
      </c>
      <c r="Z49" s="143" t="str">
        <f ca="1">IF(X49=0,"",OFFSET('Trail-3'!$B$1,$Y49-1,0))</f>
        <v/>
      </c>
      <c r="AA49" s="140">
        <f ca="1">OFFSET('Trail-4'!$J$1,$AD49-1,0)</f>
        <v>0</v>
      </c>
      <c r="AB49" s="141">
        <f ca="1">OFFSET('Trail-4'!$K$1,$AD49-1,0)</f>
        <v>0</v>
      </c>
      <c r="AC49" s="152">
        <f ca="1">OFFSET('Trail-4'!$L$1,$AD49-1,0)</f>
        <v>0</v>
      </c>
      <c r="AD49" s="146">
        <f>MATCH($AW49,'Trail-4'!$CJ$1:$CJ$128,0)</f>
        <v>49</v>
      </c>
      <c r="AE49" s="143" t="str">
        <f ca="1">IF(AC49=0,"",OFFSET('Trail-4'!$B$1,$AD49-1,0))</f>
        <v/>
      </c>
      <c r="AF49" s="140">
        <f ca="1">OFFSET('Trail-5'!$J$1,$AI49-1,0)</f>
        <v>0</v>
      </c>
      <c r="AG49" s="141">
        <f ca="1">OFFSET('Trail-5'!$K$1,$AI49-1,0)</f>
        <v>0</v>
      </c>
      <c r="AH49" s="152">
        <f ca="1">OFFSET('Trail-5'!$L$1,$AI49-1,0)</f>
        <v>0</v>
      </c>
      <c r="AI49" s="146">
        <f>MATCH($AW49,'Trail-5'!$CJ$1:$CJ$128,0)</f>
        <v>49</v>
      </c>
      <c r="AJ49" s="143" t="str">
        <f ca="1">IF(AH49=0,"",OFFSET('Trail-5'!$B$1,$AI49-1,0))</f>
        <v/>
      </c>
      <c r="AK49" s="140">
        <f ca="1">OFFSET('TempO-1'!$K$1,$AN49-1,0)</f>
        <v>0</v>
      </c>
      <c r="AL49" s="144"/>
      <c r="AM49" s="152">
        <f ca="1">OFFSET('TempO-1'!$L$1,$AN49-1,0)</f>
        <v>0</v>
      </c>
      <c r="AN49" s="146">
        <f>MATCH($AW49,'TempO-1'!$CB$1:$CB$128,0)</f>
        <v>49</v>
      </c>
      <c r="AO49" s="143" t="str">
        <f ca="1">IF(AM49=0,"",OFFSET('TempO-1'!$B$1,$AN49-1,0))</f>
        <v/>
      </c>
      <c r="AP49" s="140">
        <f ca="1">OFFSET('TempO-2'!$K$1,$AS49-1,0)</f>
        <v>0</v>
      </c>
      <c r="AQ49" s="144"/>
      <c r="AR49" s="152">
        <f ca="1">OFFSET('TempO-2'!$L$1,$AS49-1,0)</f>
        <v>0</v>
      </c>
      <c r="AS49" s="146">
        <f>MATCH($AW49,'TempO-2'!$CB$1:$CB$128,0)</f>
        <v>49</v>
      </c>
      <c r="AT49" s="143" t="str">
        <f ca="1">IF(AR49=0,"",OFFSET('TempO-2'!$B$1,$AS49-1,0))</f>
        <v/>
      </c>
      <c r="AU49" s="22"/>
      <c r="AW49" s="39">
        <v>41</v>
      </c>
      <c r="AX49" s="16"/>
      <c r="AY49" s="51">
        <f t="shared" ca="1" si="2"/>
        <v>0</v>
      </c>
      <c r="AZ49" s="51">
        <f t="shared" ca="1" si="2"/>
        <v>0</v>
      </c>
      <c r="BA49" s="51">
        <f t="shared" ca="1" si="2"/>
        <v>0</v>
      </c>
      <c r="BC49" s="51">
        <f t="shared" ca="1" si="16"/>
        <v>0</v>
      </c>
      <c r="BD49" s="51">
        <f t="shared" ca="1" si="17"/>
        <v>0</v>
      </c>
      <c r="BE49" s="51">
        <f t="shared" ca="1" si="18"/>
        <v>0</v>
      </c>
      <c r="BF49" s="51">
        <f t="shared" ca="1" si="19"/>
        <v>0</v>
      </c>
      <c r="BG49" s="51">
        <f t="shared" ca="1" si="20"/>
        <v>0</v>
      </c>
      <c r="BH49" s="51">
        <f t="shared" ca="1" si="21"/>
        <v>0</v>
      </c>
      <c r="BI49" s="51">
        <f t="shared" ca="1" si="22"/>
        <v>0</v>
      </c>
      <c r="BJ49" s="51"/>
      <c r="BK49" s="51"/>
      <c r="BL49" s="53">
        <f t="shared" ca="1" si="24"/>
        <v>0</v>
      </c>
      <c r="BM49" s="53">
        <f t="shared" ca="1" si="24"/>
        <v>0</v>
      </c>
      <c r="BN49" s="53">
        <f t="shared" ca="1" si="24"/>
        <v>0</v>
      </c>
      <c r="BO49" s="53">
        <f t="shared" ca="1" si="24"/>
        <v>0</v>
      </c>
      <c r="BP49" s="53">
        <f t="shared" ca="1" si="24"/>
        <v>0</v>
      </c>
      <c r="BQ49" s="53">
        <f t="shared" ca="1" si="24"/>
        <v>0</v>
      </c>
      <c r="BR49" s="53">
        <f t="shared" ca="1" si="24"/>
        <v>0</v>
      </c>
    </row>
    <row r="50" spans="2:70" x14ac:dyDescent="0.2">
      <c r="B50" s="126">
        <f t="shared" ca="1" si="0"/>
        <v>1</v>
      </c>
      <c r="C50" s="126" t="str">
        <f t="shared" ca="1" si="11"/>
        <v/>
      </c>
      <c r="D50" s="126" t="str">
        <f t="shared" ca="1" si="12"/>
        <v/>
      </c>
      <c r="E50" s="126" t="str">
        <f t="shared" ca="1" si="13"/>
        <v/>
      </c>
      <c r="F50" s="127" t="str">
        <f ca="1">OFFSET(prihlasky!$H$1,AW50,0)</f>
        <v/>
      </c>
      <c r="G50" s="127" t="str">
        <f ca="1">IF(OFFSET(prihlasky!$B$1,AW50,0)="","",(OFFSET(prihlasky!$B$1,AW50,0)))</f>
        <v/>
      </c>
      <c r="H50" s="127">
        <f ca="1">OFFSET(prihlasky!$I$1,AW50,0)</f>
        <v>0</v>
      </c>
      <c r="I50" s="127">
        <f ca="1">OFFSET(prihlasky!$A$1,AW50,0)</f>
        <v>0</v>
      </c>
      <c r="J50" s="159">
        <f t="shared" ca="1" si="15"/>
        <v>0</v>
      </c>
      <c r="K50" s="145"/>
      <c r="L50" s="140">
        <f ca="1">OFFSET('Trail-1'!$J$1,$O50-1,0)</f>
        <v>0</v>
      </c>
      <c r="M50" s="141">
        <f ca="1">OFFSET('Trail-1'!$K$1,$O50-1,0)</f>
        <v>0</v>
      </c>
      <c r="N50" s="152">
        <f ca="1">OFFSET('Trail-1'!$L$1,$O50-1,0)</f>
        <v>0</v>
      </c>
      <c r="O50" s="146">
        <f>MATCH($AW50,'Trail-1'!$CJ$1:$CJ$128,0)</f>
        <v>50</v>
      </c>
      <c r="P50" s="143" t="str">
        <f ca="1">IF(N50=0,"",OFFSET('Trail-1'!$B$1,$O50-1,0))</f>
        <v/>
      </c>
      <c r="Q50" s="140">
        <f ca="1">OFFSET('Trail-2'!$J$1,$T50-1,0)</f>
        <v>0</v>
      </c>
      <c r="R50" s="141">
        <f ca="1">OFFSET('Trail-2'!$K$1,$T50-1,0)</f>
        <v>0</v>
      </c>
      <c r="S50" s="152">
        <f ca="1">OFFSET('Trail-2'!$L$1,$T50-1,0)</f>
        <v>0</v>
      </c>
      <c r="T50" s="146">
        <f>MATCH($AW50,'Trail-2'!$CJ$1:$CJ$128,0)</f>
        <v>50</v>
      </c>
      <c r="U50" s="143" t="str">
        <f ca="1">IF(S50=0,"",OFFSET('Trail-2'!$B$1,$T50-1,0))</f>
        <v/>
      </c>
      <c r="V50" s="140">
        <f ca="1">OFFSET('Trail-3'!$J$1,$Y50-1,0)</f>
        <v>0</v>
      </c>
      <c r="W50" s="141">
        <f ca="1">OFFSET('Trail-3'!$K$1,$Y50-1,0)</f>
        <v>0</v>
      </c>
      <c r="X50" s="152">
        <f ca="1">OFFSET('Trail-3'!$L$1,$Y50-1,0)</f>
        <v>0</v>
      </c>
      <c r="Y50" s="146">
        <f>MATCH($AW50,'Trail-3'!$CJ$1:$CJ$128,0)</f>
        <v>50</v>
      </c>
      <c r="Z50" s="143" t="str">
        <f ca="1">IF(X50=0,"",OFFSET('Trail-3'!$B$1,$Y50-1,0))</f>
        <v/>
      </c>
      <c r="AA50" s="140">
        <f ca="1">OFFSET('Trail-4'!$J$1,$AD50-1,0)</f>
        <v>0</v>
      </c>
      <c r="AB50" s="141">
        <f ca="1">OFFSET('Trail-4'!$K$1,$AD50-1,0)</f>
        <v>0</v>
      </c>
      <c r="AC50" s="152">
        <f ca="1">OFFSET('Trail-4'!$L$1,$AD50-1,0)</f>
        <v>0</v>
      </c>
      <c r="AD50" s="146">
        <f>MATCH($AW50,'Trail-4'!$CJ$1:$CJ$128,0)</f>
        <v>50</v>
      </c>
      <c r="AE50" s="143" t="str">
        <f ca="1">IF(AC50=0,"",OFFSET('Trail-4'!$B$1,$AD50-1,0))</f>
        <v/>
      </c>
      <c r="AF50" s="140">
        <f ca="1">OFFSET('Trail-5'!$J$1,$AI50-1,0)</f>
        <v>0</v>
      </c>
      <c r="AG50" s="141">
        <f ca="1">OFFSET('Trail-5'!$K$1,$AI50-1,0)</f>
        <v>0</v>
      </c>
      <c r="AH50" s="152">
        <f ca="1">OFFSET('Trail-5'!$L$1,$AI50-1,0)</f>
        <v>0</v>
      </c>
      <c r="AI50" s="146">
        <f>MATCH($AW50,'Trail-5'!$CJ$1:$CJ$128,0)</f>
        <v>50</v>
      </c>
      <c r="AJ50" s="143" t="str">
        <f ca="1">IF(AH50=0,"",OFFSET('Trail-5'!$B$1,$AI50-1,0))</f>
        <v/>
      </c>
      <c r="AK50" s="140">
        <f ca="1">OFFSET('TempO-1'!$K$1,$AN50-1,0)</f>
        <v>0</v>
      </c>
      <c r="AL50" s="144"/>
      <c r="AM50" s="152">
        <f ca="1">OFFSET('TempO-1'!$L$1,$AN50-1,0)</f>
        <v>0</v>
      </c>
      <c r="AN50" s="146">
        <f>MATCH($AW50,'TempO-1'!$CB$1:$CB$128,0)</f>
        <v>50</v>
      </c>
      <c r="AO50" s="143" t="str">
        <f ca="1">IF(AM50=0,"",OFFSET('TempO-1'!$B$1,$AN50-1,0))</f>
        <v/>
      </c>
      <c r="AP50" s="140">
        <f ca="1">OFFSET('TempO-2'!$K$1,$AS50-1,0)</f>
        <v>0</v>
      </c>
      <c r="AQ50" s="144"/>
      <c r="AR50" s="152">
        <f ca="1">OFFSET('TempO-2'!$L$1,$AS50-1,0)</f>
        <v>0</v>
      </c>
      <c r="AS50" s="146">
        <f>MATCH($AW50,'TempO-2'!$CB$1:$CB$128,0)</f>
        <v>50</v>
      </c>
      <c r="AT50" s="143" t="str">
        <f ca="1">IF(AR50=0,"",OFFSET('TempO-2'!$B$1,$AS50-1,0))</f>
        <v/>
      </c>
      <c r="AU50" s="22"/>
      <c r="AW50" s="39">
        <v>42</v>
      </c>
      <c r="AX50" s="16"/>
      <c r="AY50" s="51">
        <f t="shared" ca="1" si="2"/>
        <v>0</v>
      </c>
      <c r="AZ50" s="51">
        <f t="shared" ca="1" si="2"/>
        <v>0</v>
      </c>
      <c r="BA50" s="51">
        <f t="shared" ca="1" si="2"/>
        <v>0</v>
      </c>
      <c r="BC50" s="51">
        <f t="shared" ca="1" si="16"/>
        <v>0</v>
      </c>
      <c r="BD50" s="51">
        <f t="shared" ca="1" si="17"/>
        <v>0</v>
      </c>
      <c r="BE50" s="51">
        <f t="shared" ca="1" si="18"/>
        <v>0</v>
      </c>
      <c r="BF50" s="51">
        <f t="shared" ca="1" si="19"/>
        <v>0</v>
      </c>
      <c r="BG50" s="51">
        <f t="shared" ca="1" si="20"/>
        <v>0</v>
      </c>
      <c r="BH50" s="51">
        <f t="shared" ca="1" si="21"/>
        <v>0</v>
      </c>
      <c r="BI50" s="51">
        <f t="shared" ca="1" si="22"/>
        <v>0</v>
      </c>
      <c r="BJ50" s="51"/>
      <c r="BK50" s="51"/>
      <c r="BL50" s="53">
        <f t="shared" ca="1" si="24"/>
        <v>0</v>
      </c>
      <c r="BM50" s="53">
        <f t="shared" ca="1" si="24"/>
        <v>0</v>
      </c>
      <c r="BN50" s="53">
        <f t="shared" ca="1" si="24"/>
        <v>0</v>
      </c>
      <c r="BO50" s="53">
        <f t="shared" ca="1" si="24"/>
        <v>0</v>
      </c>
      <c r="BP50" s="53">
        <f t="shared" ca="1" si="24"/>
        <v>0</v>
      </c>
      <c r="BQ50" s="53">
        <f t="shared" ca="1" si="24"/>
        <v>0</v>
      </c>
      <c r="BR50" s="53">
        <f t="shared" ca="1" si="24"/>
        <v>0</v>
      </c>
    </row>
    <row r="51" spans="2:70" x14ac:dyDescent="0.2">
      <c r="B51" s="126">
        <f t="shared" ca="1" si="0"/>
        <v>1</v>
      </c>
      <c r="C51" s="126" t="str">
        <f t="shared" ca="1" si="11"/>
        <v/>
      </c>
      <c r="D51" s="126" t="str">
        <f t="shared" ca="1" si="12"/>
        <v/>
      </c>
      <c r="E51" s="126" t="str">
        <f t="shared" ca="1" si="13"/>
        <v/>
      </c>
      <c r="F51" s="127" t="str">
        <f ca="1">OFFSET(prihlasky!$H$1,AW51,0)</f>
        <v/>
      </c>
      <c r="G51" s="127" t="str">
        <f ca="1">IF(OFFSET(prihlasky!$B$1,AW51,0)="","",(OFFSET(prihlasky!$B$1,AW51,0)))</f>
        <v/>
      </c>
      <c r="H51" s="127">
        <f ca="1">OFFSET(prihlasky!$I$1,AW51,0)</f>
        <v>0</v>
      </c>
      <c r="I51" s="127">
        <f ca="1">OFFSET(prihlasky!$A$1,AW51,0)</f>
        <v>0</v>
      </c>
      <c r="J51" s="159">
        <f t="shared" ca="1" si="15"/>
        <v>0</v>
      </c>
      <c r="K51" s="145"/>
      <c r="L51" s="140">
        <f ca="1">OFFSET('Trail-1'!$J$1,$O51-1,0)</f>
        <v>0</v>
      </c>
      <c r="M51" s="141">
        <f ca="1">OFFSET('Trail-1'!$K$1,$O51-1,0)</f>
        <v>0</v>
      </c>
      <c r="N51" s="152">
        <f ca="1">OFFSET('Trail-1'!$L$1,$O51-1,0)</f>
        <v>0</v>
      </c>
      <c r="O51" s="146">
        <f>MATCH($AW51,'Trail-1'!$CJ$1:$CJ$128,0)</f>
        <v>51</v>
      </c>
      <c r="P51" s="143" t="str">
        <f ca="1">IF(N51=0,"",OFFSET('Trail-1'!$B$1,$O51-1,0))</f>
        <v/>
      </c>
      <c r="Q51" s="140">
        <f ca="1">OFFSET('Trail-2'!$J$1,$T51-1,0)</f>
        <v>0</v>
      </c>
      <c r="R51" s="141">
        <f ca="1">OFFSET('Trail-2'!$K$1,$T51-1,0)</f>
        <v>0</v>
      </c>
      <c r="S51" s="152">
        <f ca="1">OFFSET('Trail-2'!$L$1,$T51-1,0)</f>
        <v>0</v>
      </c>
      <c r="T51" s="146">
        <f>MATCH($AW51,'Trail-2'!$CJ$1:$CJ$128,0)</f>
        <v>51</v>
      </c>
      <c r="U51" s="143" t="str">
        <f ca="1">IF(S51=0,"",OFFSET('Trail-2'!$B$1,$T51-1,0))</f>
        <v/>
      </c>
      <c r="V51" s="140">
        <f ca="1">OFFSET('Trail-3'!$J$1,$Y51-1,0)</f>
        <v>0</v>
      </c>
      <c r="W51" s="141">
        <f ca="1">OFFSET('Trail-3'!$K$1,$Y51-1,0)</f>
        <v>0</v>
      </c>
      <c r="X51" s="152">
        <f ca="1">OFFSET('Trail-3'!$L$1,$Y51-1,0)</f>
        <v>0</v>
      </c>
      <c r="Y51" s="146">
        <f>MATCH($AW51,'Trail-3'!$CJ$1:$CJ$128,0)</f>
        <v>51</v>
      </c>
      <c r="Z51" s="143" t="str">
        <f ca="1">IF(X51=0,"",OFFSET('Trail-3'!$B$1,$Y51-1,0))</f>
        <v/>
      </c>
      <c r="AA51" s="140">
        <f ca="1">OFFSET('Trail-4'!$J$1,$AD51-1,0)</f>
        <v>0</v>
      </c>
      <c r="AB51" s="141">
        <f ca="1">OFFSET('Trail-4'!$K$1,$AD51-1,0)</f>
        <v>0</v>
      </c>
      <c r="AC51" s="152">
        <f ca="1">OFFSET('Trail-4'!$L$1,$AD51-1,0)</f>
        <v>0</v>
      </c>
      <c r="AD51" s="146">
        <f>MATCH($AW51,'Trail-4'!$CJ$1:$CJ$128,0)</f>
        <v>51</v>
      </c>
      <c r="AE51" s="143" t="str">
        <f ca="1">IF(AC51=0,"",OFFSET('Trail-4'!$B$1,$AD51-1,0))</f>
        <v/>
      </c>
      <c r="AF51" s="140">
        <f ca="1">OFFSET('Trail-5'!$J$1,$AI51-1,0)</f>
        <v>0</v>
      </c>
      <c r="AG51" s="141">
        <f ca="1">OFFSET('Trail-5'!$K$1,$AI51-1,0)</f>
        <v>0</v>
      </c>
      <c r="AH51" s="152">
        <f ca="1">OFFSET('Trail-5'!$L$1,$AI51-1,0)</f>
        <v>0</v>
      </c>
      <c r="AI51" s="146">
        <f>MATCH($AW51,'Trail-5'!$CJ$1:$CJ$128,0)</f>
        <v>51</v>
      </c>
      <c r="AJ51" s="143" t="str">
        <f ca="1">IF(AH51=0,"",OFFSET('Trail-5'!$B$1,$AI51-1,0))</f>
        <v/>
      </c>
      <c r="AK51" s="140">
        <f ca="1">OFFSET('TempO-1'!$K$1,$AN51-1,0)</f>
        <v>0</v>
      </c>
      <c r="AL51" s="144"/>
      <c r="AM51" s="152">
        <f ca="1">OFFSET('TempO-1'!$L$1,$AN51-1,0)</f>
        <v>0</v>
      </c>
      <c r="AN51" s="146">
        <f>MATCH($AW51,'TempO-1'!$CB$1:$CB$128,0)</f>
        <v>51</v>
      </c>
      <c r="AO51" s="143" t="str">
        <f ca="1">IF(AM51=0,"",OFFSET('TempO-1'!$B$1,$AN51-1,0))</f>
        <v/>
      </c>
      <c r="AP51" s="140">
        <f ca="1">OFFSET('TempO-2'!$K$1,$AS51-1,0)</f>
        <v>0</v>
      </c>
      <c r="AQ51" s="144"/>
      <c r="AR51" s="152">
        <f ca="1">OFFSET('TempO-2'!$L$1,$AS51-1,0)</f>
        <v>0</v>
      </c>
      <c r="AS51" s="146">
        <f>MATCH($AW51,'TempO-2'!$CB$1:$CB$128,0)</f>
        <v>51</v>
      </c>
      <c r="AT51" s="143" t="str">
        <f ca="1">IF(AR51=0,"",OFFSET('TempO-2'!$B$1,$AS51-1,0))</f>
        <v/>
      </c>
      <c r="AU51" s="22"/>
      <c r="AW51" s="39">
        <v>43</v>
      </c>
      <c r="AX51" s="16"/>
      <c r="AY51" s="51">
        <f t="shared" ca="1" si="2"/>
        <v>0</v>
      </c>
      <c r="AZ51" s="51">
        <f t="shared" ca="1" si="2"/>
        <v>0</v>
      </c>
      <c r="BA51" s="51">
        <f t="shared" ca="1" si="2"/>
        <v>0</v>
      </c>
      <c r="BC51" s="51">
        <f t="shared" ca="1" si="16"/>
        <v>0</v>
      </c>
      <c r="BD51" s="51">
        <f t="shared" ca="1" si="17"/>
        <v>0</v>
      </c>
      <c r="BE51" s="51">
        <f t="shared" ca="1" si="18"/>
        <v>0</v>
      </c>
      <c r="BF51" s="51">
        <f t="shared" ca="1" si="19"/>
        <v>0</v>
      </c>
      <c r="BG51" s="51">
        <f t="shared" ca="1" si="20"/>
        <v>0</v>
      </c>
      <c r="BH51" s="51">
        <f t="shared" ca="1" si="21"/>
        <v>0</v>
      </c>
      <c r="BI51" s="51">
        <f t="shared" ca="1" si="22"/>
        <v>0</v>
      </c>
      <c r="BJ51" s="51"/>
      <c r="BK51" s="51"/>
      <c r="BL51" s="53">
        <f t="shared" ca="1" si="24"/>
        <v>0</v>
      </c>
      <c r="BM51" s="53">
        <f t="shared" ca="1" si="24"/>
        <v>0</v>
      </c>
      <c r="BN51" s="53">
        <f t="shared" ca="1" si="24"/>
        <v>0</v>
      </c>
      <c r="BO51" s="53">
        <f t="shared" ca="1" si="24"/>
        <v>0</v>
      </c>
      <c r="BP51" s="53">
        <f t="shared" ca="1" si="24"/>
        <v>0</v>
      </c>
      <c r="BQ51" s="53">
        <f t="shared" ca="1" si="24"/>
        <v>0</v>
      </c>
      <c r="BR51" s="53">
        <f t="shared" ca="1" si="24"/>
        <v>0</v>
      </c>
    </row>
    <row r="52" spans="2:70" x14ac:dyDescent="0.2">
      <c r="B52" s="126">
        <f t="shared" ca="1" si="0"/>
        <v>1</v>
      </c>
      <c r="C52" s="126" t="str">
        <f t="shared" ca="1" si="11"/>
        <v/>
      </c>
      <c r="D52" s="126" t="str">
        <f t="shared" ca="1" si="12"/>
        <v/>
      </c>
      <c r="E52" s="126" t="str">
        <f t="shared" ca="1" si="13"/>
        <v/>
      </c>
      <c r="F52" s="127" t="str">
        <f ca="1">OFFSET(prihlasky!$H$1,AW52,0)</f>
        <v/>
      </c>
      <c r="G52" s="127" t="str">
        <f ca="1">IF(OFFSET(prihlasky!$B$1,AW52,0)="","",(OFFSET(prihlasky!$B$1,AW52,0)))</f>
        <v/>
      </c>
      <c r="H52" s="127">
        <f ca="1">OFFSET(prihlasky!$I$1,AW52,0)</f>
        <v>0</v>
      </c>
      <c r="I52" s="127">
        <f ca="1">OFFSET(prihlasky!$A$1,AW52,0)</f>
        <v>0</v>
      </c>
      <c r="J52" s="159">
        <f t="shared" ca="1" si="15"/>
        <v>0</v>
      </c>
      <c r="K52" s="145"/>
      <c r="L52" s="140">
        <f ca="1">OFFSET('Trail-1'!$J$1,$O52-1,0)</f>
        <v>0</v>
      </c>
      <c r="M52" s="141">
        <f ca="1">OFFSET('Trail-1'!$K$1,$O52-1,0)</f>
        <v>0</v>
      </c>
      <c r="N52" s="152">
        <f ca="1">OFFSET('Trail-1'!$L$1,$O52-1,0)</f>
        <v>0</v>
      </c>
      <c r="O52" s="146">
        <f>MATCH($AW52,'Trail-1'!$CJ$1:$CJ$128,0)</f>
        <v>52</v>
      </c>
      <c r="P52" s="143" t="str">
        <f ca="1">IF(N52=0,"",OFFSET('Trail-1'!$B$1,$O52-1,0))</f>
        <v/>
      </c>
      <c r="Q52" s="140">
        <f ca="1">OFFSET('Trail-2'!$J$1,$T52-1,0)</f>
        <v>0</v>
      </c>
      <c r="R52" s="141">
        <f ca="1">OFFSET('Trail-2'!$K$1,$T52-1,0)</f>
        <v>0</v>
      </c>
      <c r="S52" s="152">
        <f ca="1">OFFSET('Trail-2'!$L$1,$T52-1,0)</f>
        <v>0</v>
      </c>
      <c r="T52" s="146">
        <f>MATCH($AW52,'Trail-2'!$CJ$1:$CJ$128,0)</f>
        <v>52</v>
      </c>
      <c r="U52" s="143" t="str">
        <f ca="1">IF(S52=0,"",OFFSET('Trail-2'!$B$1,$T52-1,0))</f>
        <v/>
      </c>
      <c r="V52" s="140">
        <f ca="1">OFFSET('Trail-3'!$J$1,$Y52-1,0)</f>
        <v>0</v>
      </c>
      <c r="W52" s="141">
        <f ca="1">OFFSET('Trail-3'!$K$1,$Y52-1,0)</f>
        <v>0</v>
      </c>
      <c r="X52" s="152">
        <f ca="1">OFFSET('Trail-3'!$L$1,$Y52-1,0)</f>
        <v>0</v>
      </c>
      <c r="Y52" s="146">
        <f>MATCH($AW52,'Trail-3'!$CJ$1:$CJ$128,0)</f>
        <v>52</v>
      </c>
      <c r="Z52" s="143" t="str">
        <f ca="1">IF(X52=0,"",OFFSET('Trail-3'!$B$1,$Y52-1,0))</f>
        <v/>
      </c>
      <c r="AA52" s="140">
        <f ca="1">OFFSET('Trail-4'!$J$1,$AD52-1,0)</f>
        <v>0</v>
      </c>
      <c r="AB52" s="141">
        <f ca="1">OFFSET('Trail-4'!$K$1,$AD52-1,0)</f>
        <v>0</v>
      </c>
      <c r="AC52" s="152">
        <f ca="1">OFFSET('Trail-4'!$L$1,$AD52-1,0)</f>
        <v>0</v>
      </c>
      <c r="AD52" s="146">
        <f>MATCH($AW52,'Trail-4'!$CJ$1:$CJ$128,0)</f>
        <v>52</v>
      </c>
      <c r="AE52" s="143" t="str">
        <f ca="1">IF(AC52=0,"",OFFSET('Trail-4'!$B$1,$AD52-1,0))</f>
        <v/>
      </c>
      <c r="AF52" s="140">
        <f ca="1">OFFSET('Trail-5'!$J$1,$AI52-1,0)</f>
        <v>0</v>
      </c>
      <c r="AG52" s="141">
        <f ca="1">OFFSET('Trail-5'!$K$1,$AI52-1,0)</f>
        <v>0</v>
      </c>
      <c r="AH52" s="152">
        <f ca="1">OFFSET('Trail-5'!$L$1,$AI52-1,0)</f>
        <v>0</v>
      </c>
      <c r="AI52" s="146">
        <f>MATCH($AW52,'Trail-5'!$CJ$1:$CJ$128,0)</f>
        <v>52</v>
      </c>
      <c r="AJ52" s="143" t="str">
        <f ca="1">IF(AH52=0,"",OFFSET('Trail-5'!$B$1,$AI52-1,0))</f>
        <v/>
      </c>
      <c r="AK52" s="140">
        <f ca="1">OFFSET('TempO-1'!$K$1,$AN52-1,0)</f>
        <v>0</v>
      </c>
      <c r="AL52" s="144"/>
      <c r="AM52" s="152">
        <f ca="1">OFFSET('TempO-1'!$L$1,$AN52-1,0)</f>
        <v>0</v>
      </c>
      <c r="AN52" s="146">
        <f>MATCH($AW52,'TempO-1'!$CB$1:$CB$128,0)</f>
        <v>52</v>
      </c>
      <c r="AO52" s="143" t="str">
        <f ca="1">IF(AM52=0,"",OFFSET('TempO-1'!$B$1,$AN52-1,0))</f>
        <v/>
      </c>
      <c r="AP52" s="140">
        <f ca="1">OFFSET('TempO-2'!$K$1,$AS52-1,0)</f>
        <v>0</v>
      </c>
      <c r="AQ52" s="144"/>
      <c r="AR52" s="152">
        <f ca="1">OFFSET('TempO-2'!$L$1,$AS52-1,0)</f>
        <v>0</v>
      </c>
      <c r="AS52" s="146">
        <f>MATCH($AW52,'TempO-2'!$CB$1:$CB$128,0)</f>
        <v>52</v>
      </c>
      <c r="AT52" s="143" t="str">
        <f ca="1">IF(AR52=0,"",OFFSET('TempO-2'!$B$1,$AS52-1,0))</f>
        <v/>
      </c>
      <c r="AU52" s="22"/>
      <c r="AW52" s="39">
        <v>44</v>
      </c>
      <c r="AX52" s="16"/>
      <c r="AY52" s="51">
        <f t="shared" ca="1" si="2"/>
        <v>0</v>
      </c>
      <c r="AZ52" s="51">
        <f t="shared" ca="1" si="2"/>
        <v>0</v>
      </c>
      <c r="BA52" s="51">
        <f t="shared" ca="1" si="2"/>
        <v>0</v>
      </c>
      <c r="BC52" s="51">
        <f t="shared" ca="1" si="16"/>
        <v>0</v>
      </c>
      <c r="BD52" s="51">
        <f t="shared" ca="1" si="17"/>
        <v>0</v>
      </c>
      <c r="BE52" s="51">
        <f t="shared" ca="1" si="18"/>
        <v>0</v>
      </c>
      <c r="BF52" s="51">
        <f t="shared" ca="1" si="19"/>
        <v>0</v>
      </c>
      <c r="BG52" s="51">
        <f t="shared" ca="1" si="20"/>
        <v>0</v>
      </c>
      <c r="BH52" s="51">
        <f t="shared" ca="1" si="21"/>
        <v>0</v>
      </c>
      <c r="BI52" s="51">
        <f t="shared" ca="1" si="22"/>
        <v>0</v>
      </c>
      <c r="BJ52" s="51"/>
      <c r="BK52" s="51"/>
      <c r="BL52" s="53">
        <f t="shared" ca="1" si="24"/>
        <v>0</v>
      </c>
      <c r="BM52" s="53">
        <f t="shared" ca="1" si="24"/>
        <v>0</v>
      </c>
      <c r="BN52" s="53">
        <f t="shared" ca="1" si="24"/>
        <v>0</v>
      </c>
      <c r="BO52" s="53">
        <f t="shared" ca="1" si="24"/>
        <v>0</v>
      </c>
      <c r="BP52" s="53">
        <f t="shared" ca="1" si="24"/>
        <v>0</v>
      </c>
      <c r="BQ52" s="53">
        <f t="shared" ca="1" si="24"/>
        <v>0</v>
      </c>
      <c r="BR52" s="53">
        <f t="shared" ca="1" si="24"/>
        <v>0</v>
      </c>
    </row>
    <row r="53" spans="2:70" x14ac:dyDescent="0.2">
      <c r="B53" s="126">
        <f t="shared" ca="1" si="0"/>
        <v>1</v>
      </c>
      <c r="C53" s="126" t="str">
        <f t="shared" ca="1" si="11"/>
        <v/>
      </c>
      <c r="D53" s="126" t="str">
        <f t="shared" ca="1" si="12"/>
        <v/>
      </c>
      <c r="E53" s="126" t="str">
        <f t="shared" ca="1" si="13"/>
        <v/>
      </c>
      <c r="F53" s="127" t="str">
        <f ca="1">OFFSET(prihlasky!$H$1,AW53,0)</f>
        <v/>
      </c>
      <c r="G53" s="127" t="str">
        <f ca="1">IF(OFFSET(prihlasky!$B$1,AW53,0)="","",(OFFSET(prihlasky!$B$1,AW53,0)))</f>
        <v/>
      </c>
      <c r="H53" s="127">
        <f ca="1">OFFSET(prihlasky!$I$1,AW53,0)</f>
        <v>0</v>
      </c>
      <c r="I53" s="127">
        <f ca="1">OFFSET(prihlasky!$A$1,AW53,0)</f>
        <v>0</v>
      </c>
      <c r="J53" s="159">
        <f t="shared" ca="1" si="15"/>
        <v>0</v>
      </c>
      <c r="K53" s="145"/>
      <c r="L53" s="140">
        <f ca="1">OFFSET('Trail-1'!$J$1,$O53-1,0)</f>
        <v>0</v>
      </c>
      <c r="M53" s="141">
        <f ca="1">OFFSET('Trail-1'!$K$1,$O53-1,0)</f>
        <v>0</v>
      </c>
      <c r="N53" s="152">
        <f ca="1">OFFSET('Trail-1'!$L$1,$O53-1,0)</f>
        <v>0</v>
      </c>
      <c r="O53" s="146">
        <f>MATCH($AW53,'Trail-1'!$CJ$1:$CJ$128,0)</f>
        <v>53</v>
      </c>
      <c r="P53" s="143" t="str">
        <f ca="1">IF(N53=0,"",OFFSET('Trail-1'!$B$1,$O53-1,0))</f>
        <v/>
      </c>
      <c r="Q53" s="140">
        <f ca="1">OFFSET('Trail-2'!$J$1,$T53-1,0)</f>
        <v>0</v>
      </c>
      <c r="R53" s="141">
        <f ca="1">OFFSET('Trail-2'!$K$1,$T53-1,0)</f>
        <v>0</v>
      </c>
      <c r="S53" s="152">
        <f ca="1">OFFSET('Trail-2'!$L$1,$T53-1,0)</f>
        <v>0</v>
      </c>
      <c r="T53" s="146">
        <f>MATCH($AW53,'Trail-2'!$CJ$1:$CJ$128,0)</f>
        <v>53</v>
      </c>
      <c r="U53" s="143" t="str">
        <f ca="1">IF(S53=0,"",OFFSET('Trail-2'!$B$1,$T53-1,0))</f>
        <v/>
      </c>
      <c r="V53" s="140">
        <f ca="1">OFFSET('Trail-3'!$J$1,$Y53-1,0)</f>
        <v>0</v>
      </c>
      <c r="W53" s="141">
        <f ca="1">OFFSET('Trail-3'!$K$1,$Y53-1,0)</f>
        <v>0</v>
      </c>
      <c r="X53" s="152">
        <f ca="1">OFFSET('Trail-3'!$L$1,$Y53-1,0)</f>
        <v>0</v>
      </c>
      <c r="Y53" s="146">
        <f>MATCH($AW53,'Trail-3'!$CJ$1:$CJ$128,0)</f>
        <v>53</v>
      </c>
      <c r="Z53" s="143" t="str">
        <f ca="1">IF(X53=0,"",OFFSET('Trail-3'!$B$1,$Y53-1,0))</f>
        <v/>
      </c>
      <c r="AA53" s="140">
        <f ca="1">OFFSET('Trail-4'!$J$1,$AD53-1,0)</f>
        <v>0</v>
      </c>
      <c r="AB53" s="141">
        <f ca="1">OFFSET('Trail-4'!$K$1,$AD53-1,0)</f>
        <v>0</v>
      </c>
      <c r="AC53" s="152">
        <f ca="1">OFFSET('Trail-4'!$L$1,$AD53-1,0)</f>
        <v>0</v>
      </c>
      <c r="AD53" s="146">
        <f>MATCH($AW53,'Trail-4'!$CJ$1:$CJ$128,0)</f>
        <v>53</v>
      </c>
      <c r="AE53" s="143" t="str">
        <f ca="1">IF(AC53=0,"",OFFSET('Trail-4'!$B$1,$AD53-1,0))</f>
        <v/>
      </c>
      <c r="AF53" s="140">
        <f ca="1">OFFSET('Trail-5'!$J$1,$AI53-1,0)</f>
        <v>0</v>
      </c>
      <c r="AG53" s="141">
        <f ca="1">OFFSET('Trail-5'!$K$1,$AI53-1,0)</f>
        <v>0</v>
      </c>
      <c r="AH53" s="152">
        <f ca="1">OFFSET('Trail-5'!$L$1,$AI53-1,0)</f>
        <v>0</v>
      </c>
      <c r="AI53" s="146">
        <f>MATCH($AW53,'Trail-5'!$CJ$1:$CJ$128,0)</f>
        <v>53</v>
      </c>
      <c r="AJ53" s="143" t="str">
        <f ca="1">IF(AH53=0,"",OFFSET('Trail-5'!$B$1,$AI53-1,0))</f>
        <v/>
      </c>
      <c r="AK53" s="140">
        <f ca="1">OFFSET('TempO-1'!$K$1,$AN53-1,0)</f>
        <v>0</v>
      </c>
      <c r="AL53" s="144"/>
      <c r="AM53" s="152">
        <f ca="1">OFFSET('TempO-1'!$L$1,$AN53-1,0)</f>
        <v>0</v>
      </c>
      <c r="AN53" s="146">
        <f>MATCH($AW53,'TempO-1'!$CB$1:$CB$128,0)</f>
        <v>53</v>
      </c>
      <c r="AO53" s="143" t="str">
        <f ca="1">IF(AM53=0,"",OFFSET('TempO-1'!$B$1,$AN53-1,0))</f>
        <v/>
      </c>
      <c r="AP53" s="140">
        <f ca="1">OFFSET('TempO-2'!$K$1,$AS53-1,0)</f>
        <v>0</v>
      </c>
      <c r="AQ53" s="144"/>
      <c r="AR53" s="152">
        <f ca="1">OFFSET('TempO-2'!$L$1,$AS53-1,0)</f>
        <v>0</v>
      </c>
      <c r="AS53" s="146">
        <f>MATCH($AW53,'TempO-2'!$CB$1:$CB$128,0)</f>
        <v>53</v>
      </c>
      <c r="AT53" s="143" t="str">
        <f ca="1">IF(AR53=0,"",OFFSET('TempO-2'!$B$1,$AS53-1,0))</f>
        <v/>
      </c>
      <c r="AU53" s="22"/>
      <c r="AW53" s="39">
        <v>45</v>
      </c>
      <c r="AX53" s="16"/>
      <c r="AY53" s="51">
        <f t="shared" ca="1" si="2"/>
        <v>0</v>
      </c>
      <c r="AZ53" s="51">
        <f t="shared" ca="1" si="2"/>
        <v>0</v>
      </c>
      <c r="BA53" s="51">
        <f t="shared" ca="1" si="2"/>
        <v>0</v>
      </c>
      <c r="BC53" s="51">
        <f t="shared" ca="1" si="16"/>
        <v>0</v>
      </c>
      <c r="BD53" s="51">
        <f t="shared" ca="1" si="17"/>
        <v>0</v>
      </c>
      <c r="BE53" s="51">
        <f t="shared" ca="1" si="18"/>
        <v>0</v>
      </c>
      <c r="BF53" s="51">
        <f t="shared" ca="1" si="19"/>
        <v>0</v>
      </c>
      <c r="BG53" s="51">
        <f t="shared" ca="1" si="20"/>
        <v>0</v>
      </c>
      <c r="BH53" s="51">
        <f t="shared" ca="1" si="21"/>
        <v>0</v>
      </c>
      <c r="BI53" s="51">
        <f t="shared" ca="1" si="22"/>
        <v>0</v>
      </c>
      <c r="BJ53" s="51"/>
      <c r="BK53" s="51"/>
      <c r="BL53" s="53">
        <f t="shared" ca="1" si="24"/>
        <v>0</v>
      </c>
      <c r="BM53" s="53">
        <f t="shared" ca="1" si="24"/>
        <v>0</v>
      </c>
      <c r="BN53" s="53">
        <f t="shared" ca="1" si="24"/>
        <v>0</v>
      </c>
      <c r="BO53" s="53">
        <f t="shared" ca="1" si="24"/>
        <v>0</v>
      </c>
      <c r="BP53" s="53">
        <f t="shared" ca="1" si="24"/>
        <v>0</v>
      </c>
      <c r="BQ53" s="53">
        <f t="shared" ca="1" si="24"/>
        <v>0</v>
      </c>
      <c r="BR53" s="53">
        <f t="shared" ca="1" si="24"/>
        <v>0</v>
      </c>
    </row>
    <row r="54" spans="2:70" x14ac:dyDescent="0.2">
      <c r="B54" s="126">
        <f t="shared" ca="1" si="0"/>
        <v>1</v>
      </c>
      <c r="C54" s="126" t="str">
        <f t="shared" ca="1" si="11"/>
        <v/>
      </c>
      <c r="D54" s="126" t="str">
        <f t="shared" ca="1" si="12"/>
        <v/>
      </c>
      <c r="E54" s="126" t="str">
        <f t="shared" ca="1" si="13"/>
        <v/>
      </c>
      <c r="F54" s="127" t="str">
        <f ca="1">OFFSET(prihlasky!$H$1,AW54,0)</f>
        <v/>
      </c>
      <c r="G54" s="127" t="str">
        <f ca="1">IF(OFFSET(prihlasky!$B$1,AW54,0)="","",(OFFSET(prihlasky!$B$1,AW54,0)))</f>
        <v/>
      </c>
      <c r="H54" s="127">
        <f ca="1">OFFSET(prihlasky!$I$1,AW54,0)</f>
        <v>0</v>
      </c>
      <c r="I54" s="127">
        <f ca="1">OFFSET(prihlasky!$A$1,AW54,0)</f>
        <v>0</v>
      </c>
      <c r="J54" s="159">
        <f t="shared" ca="1" si="15"/>
        <v>0</v>
      </c>
      <c r="K54" s="145"/>
      <c r="L54" s="140">
        <f ca="1">OFFSET('Trail-1'!$J$1,$O54-1,0)</f>
        <v>0</v>
      </c>
      <c r="M54" s="141">
        <f ca="1">OFFSET('Trail-1'!$K$1,$O54-1,0)</f>
        <v>0</v>
      </c>
      <c r="N54" s="152">
        <f ca="1">OFFSET('Trail-1'!$L$1,$O54-1,0)</f>
        <v>0</v>
      </c>
      <c r="O54" s="146">
        <f>MATCH($AW54,'Trail-1'!$CJ$1:$CJ$128,0)</f>
        <v>54</v>
      </c>
      <c r="P54" s="143" t="str">
        <f ca="1">IF(N54=0,"",OFFSET('Trail-1'!$B$1,$O54-1,0))</f>
        <v/>
      </c>
      <c r="Q54" s="140">
        <f ca="1">OFFSET('Trail-2'!$J$1,$T54-1,0)</f>
        <v>0</v>
      </c>
      <c r="R54" s="141">
        <f ca="1">OFFSET('Trail-2'!$K$1,$T54-1,0)</f>
        <v>0</v>
      </c>
      <c r="S54" s="152">
        <f ca="1">OFFSET('Trail-2'!$L$1,$T54-1,0)</f>
        <v>0</v>
      </c>
      <c r="T54" s="146">
        <f>MATCH($AW54,'Trail-2'!$CJ$1:$CJ$128,0)</f>
        <v>54</v>
      </c>
      <c r="U54" s="143" t="str">
        <f ca="1">IF(S54=0,"",OFFSET('Trail-2'!$B$1,$T54-1,0))</f>
        <v/>
      </c>
      <c r="V54" s="140">
        <f ca="1">OFFSET('Trail-3'!$J$1,$Y54-1,0)</f>
        <v>0</v>
      </c>
      <c r="W54" s="141">
        <f ca="1">OFFSET('Trail-3'!$K$1,$Y54-1,0)</f>
        <v>0</v>
      </c>
      <c r="X54" s="152">
        <f ca="1">OFFSET('Trail-3'!$L$1,$Y54-1,0)</f>
        <v>0</v>
      </c>
      <c r="Y54" s="146">
        <f>MATCH($AW54,'Trail-3'!$CJ$1:$CJ$128,0)</f>
        <v>54</v>
      </c>
      <c r="Z54" s="143" t="str">
        <f ca="1">IF(X54=0,"",OFFSET('Trail-3'!$B$1,$Y54-1,0))</f>
        <v/>
      </c>
      <c r="AA54" s="140">
        <f ca="1">OFFSET('Trail-4'!$J$1,$AD54-1,0)</f>
        <v>0</v>
      </c>
      <c r="AB54" s="141">
        <f ca="1">OFFSET('Trail-4'!$K$1,$AD54-1,0)</f>
        <v>0</v>
      </c>
      <c r="AC54" s="152">
        <f ca="1">OFFSET('Trail-4'!$L$1,$AD54-1,0)</f>
        <v>0</v>
      </c>
      <c r="AD54" s="146">
        <f>MATCH($AW54,'Trail-4'!$CJ$1:$CJ$128,0)</f>
        <v>54</v>
      </c>
      <c r="AE54" s="143" t="str">
        <f ca="1">IF(AC54=0,"",OFFSET('Trail-4'!$B$1,$AD54-1,0))</f>
        <v/>
      </c>
      <c r="AF54" s="140">
        <f ca="1">OFFSET('Trail-5'!$J$1,$AI54-1,0)</f>
        <v>0</v>
      </c>
      <c r="AG54" s="141">
        <f ca="1">OFFSET('Trail-5'!$K$1,$AI54-1,0)</f>
        <v>0</v>
      </c>
      <c r="AH54" s="152">
        <f ca="1">OFFSET('Trail-5'!$L$1,$AI54-1,0)</f>
        <v>0</v>
      </c>
      <c r="AI54" s="146">
        <f>MATCH($AW54,'Trail-5'!$CJ$1:$CJ$128,0)</f>
        <v>54</v>
      </c>
      <c r="AJ54" s="143" t="str">
        <f ca="1">IF(AH54=0,"",OFFSET('Trail-5'!$B$1,$AI54-1,0))</f>
        <v/>
      </c>
      <c r="AK54" s="140">
        <f ca="1">OFFSET('TempO-1'!$K$1,$AN54-1,0)</f>
        <v>0</v>
      </c>
      <c r="AL54" s="144"/>
      <c r="AM54" s="152">
        <f ca="1">OFFSET('TempO-1'!$L$1,$AN54-1,0)</f>
        <v>0</v>
      </c>
      <c r="AN54" s="146">
        <f>MATCH($AW54,'TempO-1'!$CB$1:$CB$128,0)</f>
        <v>54</v>
      </c>
      <c r="AO54" s="143" t="str">
        <f ca="1">IF(AM54=0,"",OFFSET('TempO-1'!$B$1,$AN54-1,0))</f>
        <v/>
      </c>
      <c r="AP54" s="140">
        <f ca="1">OFFSET('TempO-2'!$K$1,$AS54-1,0)</f>
        <v>0</v>
      </c>
      <c r="AQ54" s="144"/>
      <c r="AR54" s="152">
        <f ca="1">OFFSET('TempO-2'!$L$1,$AS54-1,0)</f>
        <v>0</v>
      </c>
      <c r="AS54" s="146">
        <f>MATCH($AW54,'TempO-2'!$CB$1:$CB$128,0)</f>
        <v>54</v>
      </c>
      <c r="AT54" s="143" t="str">
        <f ca="1">IF(AR54=0,"",OFFSET('TempO-2'!$B$1,$AS54-1,0))</f>
        <v/>
      </c>
      <c r="AU54" s="22"/>
      <c r="AW54" s="39">
        <v>46</v>
      </c>
      <c r="AX54" s="16"/>
      <c r="AY54" s="51">
        <f t="shared" ca="1" si="2"/>
        <v>0</v>
      </c>
      <c r="AZ54" s="51">
        <f t="shared" ca="1" si="2"/>
        <v>0</v>
      </c>
      <c r="BA54" s="51">
        <f t="shared" ca="1" si="2"/>
        <v>0</v>
      </c>
      <c r="BC54" s="51">
        <f t="shared" ca="1" si="16"/>
        <v>0</v>
      </c>
      <c r="BD54" s="51">
        <f t="shared" ca="1" si="17"/>
        <v>0</v>
      </c>
      <c r="BE54" s="51">
        <f t="shared" ca="1" si="18"/>
        <v>0</v>
      </c>
      <c r="BF54" s="51">
        <f t="shared" ca="1" si="19"/>
        <v>0</v>
      </c>
      <c r="BG54" s="51">
        <f t="shared" ca="1" si="20"/>
        <v>0</v>
      </c>
      <c r="BH54" s="51">
        <f t="shared" ca="1" si="21"/>
        <v>0</v>
      </c>
      <c r="BI54" s="51">
        <f t="shared" ca="1" si="22"/>
        <v>0</v>
      </c>
      <c r="BJ54" s="51"/>
      <c r="BK54" s="51"/>
      <c r="BL54" s="53">
        <f t="shared" ca="1" si="24"/>
        <v>0</v>
      </c>
      <c r="BM54" s="53">
        <f t="shared" ca="1" si="24"/>
        <v>0</v>
      </c>
      <c r="BN54" s="53">
        <f t="shared" ca="1" si="24"/>
        <v>0</v>
      </c>
      <c r="BO54" s="53">
        <f t="shared" ca="1" si="24"/>
        <v>0</v>
      </c>
      <c r="BP54" s="53">
        <f t="shared" ca="1" si="24"/>
        <v>0</v>
      </c>
      <c r="BQ54" s="53">
        <f t="shared" ca="1" si="24"/>
        <v>0</v>
      </c>
      <c r="BR54" s="53">
        <f t="shared" ca="1" si="24"/>
        <v>0</v>
      </c>
    </row>
    <row r="55" spans="2:70" x14ac:dyDescent="0.2">
      <c r="B55" s="126">
        <f t="shared" ca="1" si="0"/>
        <v>1</v>
      </c>
      <c r="C55" s="126" t="str">
        <f t="shared" ca="1" si="11"/>
        <v/>
      </c>
      <c r="D55" s="126" t="str">
        <f t="shared" ca="1" si="12"/>
        <v/>
      </c>
      <c r="E55" s="126" t="str">
        <f t="shared" ca="1" si="13"/>
        <v/>
      </c>
      <c r="F55" s="127" t="str">
        <f ca="1">OFFSET(prihlasky!$H$1,AW55,0)</f>
        <v/>
      </c>
      <c r="G55" s="127" t="str">
        <f ca="1">IF(OFFSET(prihlasky!$B$1,AW55,0)="","",(OFFSET(prihlasky!$B$1,AW55,0)))</f>
        <v/>
      </c>
      <c r="H55" s="127">
        <f ca="1">OFFSET(prihlasky!$I$1,AW55,0)</f>
        <v>0</v>
      </c>
      <c r="I55" s="127">
        <f ca="1">OFFSET(prihlasky!$A$1,AW55,0)</f>
        <v>0</v>
      </c>
      <c r="J55" s="159">
        <f t="shared" ca="1" si="15"/>
        <v>0</v>
      </c>
      <c r="K55" s="145"/>
      <c r="L55" s="140">
        <f ca="1">OFFSET('Trail-1'!$J$1,$O55-1,0)</f>
        <v>0</v>
      </c>
      <c r="M55" s="141">
        <f ca="1">OFFSET('Trail-1'!$K$1,$O55-1,0)</f>
        <v>0</v>
      </c>
      <c r="N55" s="152">
        <f ca="1">OFFSET('Trail-1'!$L$1,$O55-1,0)</f>
        <v>0</v>
      </c>
      <c r="O55" s="146">
        <f>MATCH($AW55,'Trail-1'!$CJ$1:$CJ$128,0)</f>
        <v>55</v>
      </c>
      <c r="P55" s="143" t="str">
        <f ca="1">IF(N55=0,"",OFFSET('Trail-1'!$B$1,$O55-1,0))</f>
        <v/>
      </c>
      <c r="Q55" s="140">
        <f ca="1">OFFSET('Trail-2'!$J$1,$T55-1,0)</f>
        <v>0</v>
      </c>
      <c r="R55" s="141">
        <f ca="1">OFFSET('Trail-2'!$K$1,$T55-1,0)</f>
        <v>0</v>
      </c>
      <c r="S55" s="152">
        <f ca="1">OFFSET('Trail-2'!$L$1,$T55-1,0)</f>
        <v>0</v>
      </c>
      <c r="T55" s="146">
        <f>MATCH($AW55,'Trail-2'!$CJ$1:$CJ$128,0)</f>
        <v>55</v>
      </c>
      <c r="U55" s="143" t="str">
        <f ca="1">IF(S55=0,"",OFFSET('Trail-2'!$B$1,$T55-1,0))</f>
        <v/>
      </c>
      <c r="V55" s="140">
        <f ca="1">OFFSET('Trail-3'!$J$1,$Y55-1,0)</f>
        <v>0</v>
      </c>
      <c r="W55" s="141">
        <f ca="1">OFFSET('Trail-3'!$K$1,$Y55-1,0)</f>
        <v>0</v>
      </c>
      <c r="X55" s="152">
        <f ca="1">OFFSET('Trail-3'!$L$1,$Y55-1,0)</f>
        <v>0</v>
      </c>
      <c r="Y55" s="146">
        <f>MATCH($AW55,'Trail-3'!$CJ$1:$CJ$128,0)</f>
        <v>55</v>
      </c>
      <c r="Z55" s="143" t="str">
        <f ca="1">IF(X55=0,"",OFFSET('Trail-3'!$B$1,$Y55-1,0))</f>
        <v/>
      </c>
      <c r="AA55" s="140">
        <f ca="1">OFFSET('Trail-4'!$J$1,$AD55-1,0)</f>
        <v>0</v>
      </c>
      <c r="AB55" s="141">
        <f ca="1">OFFSET('Trail-4'!$K$1,$AD55-1,0)</f>
        <v>0</v>
      </c>
      <c r="AC55" s="152">
        <f ca="1">OFFSET('Trail-4'!$L$1,$AD55-1,0)</f>
        <v>0</v>
      </c>
      <c r="AD55" s="146">
        <f>MATCH($AW55,'Trail-4'!$CJ$1:$CJ$128,0)</f>
        <v>55</v>
      </c>
      <c r="AE55" s="143" t="str">
        <f ca="1">IF(AC55=0,"",OFFSET('Trail-4'!$B$1,$AD55-1,0))</f>
        <v/>
      </c>
      <c r="AF55" s="140">
        <f ca="1">OFFSET('Trail-5'!$J$1,$AI55-1,0)</f>
        <v>0</v>
      </c>
      <c r="AG55" s="141">
        <f ca="1">OFFSET('Trail-5'!$K$1,$AI55-1,0)</f>
        <v>0</v>
      </c>
      <c r="AH55" s="152">
        <f ca="1">OFFSET('Trail-5'!$L$1,$AI55-1,0)</f>
        <v>0</v>
      </c>
      <c r="AI55" s="146">
        <f>MATCH($AW55,'Trail-5'!$CJ$1:$CJ$128,0)</f>
        <v>55</v>
      </c>
      <c r="AJ55" s="143" t="str">
        <f ca="1">IF(AH55=0,"",OFFSET('Trail-5'!$B$1,$AI55-1,0))</f>
        <v/>
      </c>
      <c r="AK55" s="140">
        <f ca="1">OFFSET('TempO-1'!$K$1,$AN55-1,0)</f>
        <v>0</v>
      </c>
      <c r="AL55" s="144"/>
      <c r="AM55" s="152">
        <f ca="1">OFFSET('TempO-1'!$L$1,$AN55-1,0)</f>
        <v>0</v>
      </c>
      <c r="AN55" s="146">
        <f>MATCH($AW55,'TempO-1'!$CB$1:$CB$128,0)</f>
        <v>55</v>
      </c>
      <c r="AO55" s="143" t="str">
        <f ca="1">IF(AM55=0,"",OFFSET('TempO-1'!$B$1,$AN55-1,0))</f>
        <v/>
      </c>
      <c r="AP55" s="140">
        <f ca="1">OFFSET('TempO-2'!$K$1,$AS55-1,0)</f>
        <v>0</v>
      </c>
      <c r="AQ55" s="144"/>
      <c r="AR55" s="152">
        <f ca="1">OFFSET('TempO-2'!$L$1,$AS55-1,0)</f>
        <v>0</v>
      </c>
      <c r="AS55" s="146">
        <f>MATCH($AW55,'TempO-2'!$CB$1:$CB$128,0)</f>
        <v>55</v>
      </c>
      <c r="AT55" s="143" t="str">
        <f ca="1">IF(AR55=0,"",OFFSET('TempO-2'!$B$1,$AS55-1,0))</f>
        <v/>
      </c>
      <c r="AU55" s="22"/>
      <c r="AW55" s="39">
        <v>47</v>
      </c>
      <c r="AX55" s="16"/>
      <c r="AY55" s="51">
        <f t="shared" ca="1" si="2"/>
        <v>0</v>
      </c>
      <c r="AZ55" s="51">
        <f t="shared" ca="1" si="2"/>
        <v>0</v>
      </c>
      <c r="BA55" s="51">
        <f t="shared" ca="1" si="2"/>
        <v>0</v>
      </c>
      <c r="BC55" s="51">
        <f t="shared" ca="1" si="16"/>
        <v>0</v>
      </c>
      <c r="BD55" s="51">
        <f t="shared" ca="1" si="17"/>
        <v>0</v>
      </c>
      <c r="BE55" s="51">
        <f t="shared" ca="1" si="18"/>
        <v>0</v>
      </c>
      <c r="BF55" s="51">
        <f t="shared" ca="1" si="19"/>
        <v>0</v>
      </c>
      <c r="BG55" s="51">
        <f t="shared" ca="1" si="20"/>
        <v>0</v>
      </c>
      <c r="BH55" s="51">
        <f t="shared" ca="1" si="21"/>
        <v>0</v>
      </c>
      <c r="BI55" s="51">
        <f t="shared" ca="1" si="22"/>
        <v>0</v>
      </c>
      <c r="BJ55" s="51"/>
      <c r="BK55" s="51"/>
      <c r="BL55" s="53">
        <f t="shared" ca="1" si="24"/>
        <v>0</v>
      </c>
      <c r="BM55" s="53">
        <f t="shared" ca="1" si="24"/>
        <v>0</v>
      </c>
      <c r="BN55" s="53">
        <f t="shared" ca="1" si="24"/>
        <v>0</v>
      </c>
      <c r="BO55" s="53">
        <f t="shared" ca="1" si="24"/>
        <v>0</v>
      </c>
      <c r="BP55" s="53">
        <f t="shared" ca="1" si="24"/>
        <v>0</v>
      </c>
      <c r="BQ55" s="53">
        <f t="shared" ca="1" si="24"/>
        <v>0</v>
      </c>
      <c r="BR55" s="53">
        <f t="shared" ca="1" si="24"/>
        <v>0</v>
      </c>
    </row>
    <row r="56" spans="2:70" x14ac:dyDescent="0.2">
      <c r="B56" s="126">
        <f t="shared" ca="1" si="0"/>
        <v>1</v>
      </c>
      <c r="C56" s="126" t="str">
        <f t="shared" ca="1" si="11"/>
        <v/>
      </c>
      <c r="D56" s="126" t="str">
        <f t="shared" ca="1" si="12"/>
        <v/>
      </c>
      <c r="E56" s="126" t="str">
        <f t="shared" ca="1" si="13"/>
        <v/>
      </c>
      <c r="F56" s="127" t="str">
        <f ca="1">OFFSET(prihlasky!$H$1,AW56,0)</f>
        <v/>
      </c>
      <c r="G56" s="127" t="str">
        <f ca="1">IF(OFFSET(prihlasky!$B$1,AW56,0)="","",(OFFSET(prihlasky!$B$1,AW56,0)))</f>
        <v/>
      </c>
      <c r="H56" s="127">
        <f ca="1">OFFSET(prihlasky!$I$1,AW56,0)</f>
        <v>0</v>
      </c>
      <c r="I56" s="127">
        <f ca="1">OFFSET(prihlasky!$A$1,AW56,0)</f>
        <v>0</v>
      </c>
      <c r="J56" s="159">
        <f t="shared" ca="1" si="15"/>
        <v>0</v>
      </c>
      <c r="K56" s="145"/>
      <c r="L56" s="140">
        <f ca="1">OFFSET('Trail-1'!$J$1,$O56-1,0)</f>
        <v>0</v>
      </c>
      <c r="M56" s="141">
        <f ca="1">OFFSET('Trail-1'!$K$1,$O56-1,0)</f>
        <v>0</v>
      </c>
      <c r="N56" s="152">
        <f ca="1">OFFSET('Trail-1'!$L$1,$O56-1,0)</f>
        <v>0</v>
      </c>
      <c r="O56" s="146">
        <f>MATCH($AW56,'Trail-1'!$CJ$1:$CJ$128,0)</f>
        <v>56</v>
      </c>
      <c r="P56" s="143" t="str">
        <f ca="1">IF(N56=0,"",OFFSET('Trail-1'!$B$1,$O56-1,0))</f>
        <v/>
      </c>
      <c r="Q56" s="140">
        <f ca="1">OFFSET('Trail-2'!$J$1,$T56-1,0)</f>
        <v>0</v>
      </c>
      <c r="R56" s="141">
        <f ca="1">OFFSET('Trail-2'!$K$1,$T56-1,0)</f>
        <v>0</v>
      </c>
      <c r="S56" s="152">
        <f ca="1">OFFSET('Trail-2'!$L$1,$T56-1,0)</f>
        <v>0</v>
      </c>
      <c r="T56" s="146">
        <f>MATCH($AW56,'Trail-2'!$CJ$1:$CJ$128,0)</f>
        <v>56</v>
      </c>
      <c r="U56" s="143" t="str">
        <f ca="1">IF(S56=0,"",OFFSET('Trail-2'!$B$1,$T56-1,0))</f>
        <v/>
      </c>
      <c r="V56" s="140">
        <f ca="1">OFFSET('Trail-3'!$J$1,$Y56-1,0)</f>
        <v>0</v>
      </c>
      <c r="W56" s="141">
        <f ca="1">OFFSET('Trail-3'!$K$1,$Y56-1,0)</f>
        <v>0</v>
      </c>
      <c r="X56" s="152">
        <f ca="1">OFFSET('Trail-3'!$L$1,$Y56-1,0)</f>
        <v>0</v>
      </c>
      <c r="Y56" s="146">
        <f>MATCH($AW56,'Trail-3'!$CJ$1:$CJ$128,0)</f>
        <v>56</v>
      </c>
      <c r="Z56" s="143" t="str">
        <f ca="1">IF(X56=0,"",OFFSET('Trail-3'!$B$1,$Y56-1,0))</f>
        <v/>
      </c>
      <c r="AA56" s="140">
        <f ca="1">OFFSET('Trail-4'!$J$1,$AD56-1,0)</f>
        <v>0</v>
      </c>
      <c r="AB56" s="141">
        <f ca="1">OFFSET('Trail-4'!$K$1,$AD56-1,0)</f>
        <v>0</v>
      </c>
      <c r="AC56" s="152">
        <f ca="1">OFFSET('Trail-4'!$L$1,$AD56-1,0)</f>
        <v>0</v>
      </c>
      <c r="AD56" s="146">
        <f>MATCH($AW56,'Trail-4'!$CJ$1:$CJ$128,0)</f>
        <v>56</v>
      </c>
      <c r="AE56" s="143" t="str">
        <f ca="1">IF(AC56=0,"",OFFSET('Trail-4'!$B$1,$AD56-1,0))</f>
        <v/>
      </c>
      <c r="AF56" s="140">
        <f ca="1">OFFSET('Trail-5'!$J$1,$AI56-1,0)</f>
        <v>0</v>
      </c>
      <c r="AG56" s="141">
        <f ca="1">OFFSET('Trail-5'!$K$1,$AI56-1,0)</f>
        <v>0</v>
      </c>
      <c r="AH56" s="152">
        <f ca="1">OFFSET('Trail-5'!$L$1,$AI56-1,0)</f>
        <v>0</v>
      </c>
      <c r="AI56" s="146">
        <f>MATCH($AW56,'Trail-5'!$CJ$1:$CJ$128,0)</f>
        <v>56</v>
      </c>
      <c r="AJ56" s="143" t="str">
        <f ca="1">IF(AH56=0,"",OFFSET('Trail-5'!$B$1,$AI56-1,0))</f>
        <v/>
      </c>
      <c r="AK56" s="140">
        <f ca="1">OFFSET('TempO-1'!$K$1,$AN56-1,0)</f>
        <v>0</v>
      </c>
      <c r="AL56" s="144"/>
      <c r="AM56" s="152">
        <f ca="1">OFFSET('TempO-1'!$L$1,$AN56-1,0)</f>
        <v>0</v>
      </c>
      <c r="AN56" s="146">
        <f>MATCH($AW56,'TempO-1'!$CB$1:$CB$128,0)</f>
        <v>56</v>
      </c>
      <c r="AO56" s="143" t="str">
        <f ca="1">IF(AM56=0,"",OFFSET('TempO-1'!$B$1,$AN56-1,0))</f>
        <v/>
      </c>
      <c r="AP56" s="140">
        <f ca="1">OFFSET('TempO-2'!$K$1,$AS56-1,0)</f>
        <v>0</v>
      </c>
      <c r="AQ56" s="144"/>
      <c r="AR56" s="152">
        <f ca="1">OFFSET('TempO-2'!$L$1,$AS56-1,0)</f>
        <v>0</v>
      </c>
      <c r="AS56" s="146">
        <f>MATCH($AW56,'TempO-2'!$CB$1:$CB$128,0)</f>
        <v>56</v>
      </c>
      <c r="AT56" s="143" t="str">
        <f ca="1">IF(AR56=0,"",OFFSET('TempO-2'!$B$1,$AS56-1,0))</f>
        <v/>
      </c>
      <c r="AU56" s="22"/>
      <c r="AW56" s="39">
        <v>48</v>
      </c>
      <c r="AX56" s="16"/>
      <c r="AY56" s="51">
        <f t="shared" ca="1" si="2"/>
        <v>0</v>
      </c>
      <c r="AZ56" s="51">
        <f t="shared" ca="1" si="2"/>
        <v>0</v>
      </c>
      <c r="BA56" s="51">
        <f t="shared" ca="1" si="2"/>
        <v>0</v>
      </c>
      <c r="BC56" s="51">
        <f t="shared" ca="1" si="16"/>
        <v>0</v>
      </c>
      <c r="BD56" s="51">
        <f t="shared" ca="1" si="17"/>
        <v>0</v>
      </c>
      <c r="BE56" s="51">
        <f t="shared" ca="1" si="18"/>
        <v>0</v>
      </c>
      <c r="BF56" s="51">
        <f t="shared" ca="1" si="19"/>
        <v>0</v>
      </c>
      <c r="BG56" s="51">
        <f t="shared" ca="1" si="20"/>
        <v>0</v>
      </c>
      <c r="BH56" s="51">
        <f t="shared" ca="1" si="21"/>
        <v>0</v>
      </c>
      <c r="BI56" s="51">
        <f t="shared" ca="1" si="22"/>
        <v>0</v>
      </c>
      <c r="BJ56" s="51"/>
      <c r="BK56" s="51"/>
      <c r="BL56" s="53">
        <f t="shared" ca="1" si="24"/>
        <v>0</v>
      </c>
      <c r="BM56" s="53">
        <f t="shared" ca="1" si="24"/>
        <v>0</v>
      </c>
      <c r="BN56" s="53">
        <f t="shared" ca="1" si="24"/>
        <v>0</v>
      </c>
      <c r="BO56" s="53">
        <f t="shared" ca="1" si="24"/>
        <v>0</v>
      </c>
      <c r="BP56" s="53">
        <f t="shared" ca="1" si="24"/>
        <v>0</v>
      </c>
      <c r="BQ56" s="53">
        <f t="shared" ca="1" si="24"/>
        <v>0</v>
      </c>
      <c r="BR56" s="53">
        <f t="shared" ca="1" si="24"/>
        <v>0</v>
      </c>
    </row>
    <row r="57" spans="2:70" x14ac:dyDescent="0.2">
      <c r="B57" s="126">
        <f t="shared" ca="1" si="0"/>
        <v>1</v>
      </c>
      <c r="C57" s="126" t="str">
        <f t="shared" ca="1" si="11"/>
        <v/>
      </c>
      <c r="D57" s="126" t="str">
        <f t="shared" ca="1" si="12"/>
        <v/>
      </c>
      <c r="E57" s="126" t="str">
        <f t="shared" ca="1" si="13"/>
        <v/>
      </c>
      <c r="F57" s="127" t="str">
        <f ca="1">OFFSET(prihlasky!$H$1,AW57,0)</f>
        <v/>
      </c>
      <c r="G57" s="127" t="str">
        <f ca="1">IF(OFFSET(prihlasky!$B$1,AW57,0)="","",(OFFSET(prihlasky!$B$1,AW57,0)))</f>
        <v/>
      </c>
      <c r="H57" s="127">
        <f ca="1">OFFSET(prihlasky!$I$1,AW57,0)</f>
        <v>0</v>
      </c>
      <c r="I57" s="127">
        <f ca="1">OFFSET(prihlasky!$A$1,AW57,0)</f>
        <v>0</v>
      </c>
      <c r="J57" s="159">
        <f t="shared" ca="1" si="15"/>
        <v>0</v>
      </c>
      <c r="K57" s="145"/>
      <c r="L57" s="140">
        <f ca="1">OFFSET('Trail-1'!$J$1,$O57-1,0)</f>
        <v>0</v>
      </c>
      <c r="M57" s="141">
        <f ca="1">OFFSET('Trail-1'!$K$1,$O57-1,0)</f>
        <v>0</v>
      </c>
      <c r="N57" s="152">
        <f ca="1">OFFSET('Trail-1'!$L$1,$O57-1,0)</f>
        <v>0</v>
      </c>
      <c r="O57" s="146">
        <f>MATCH($AW57,'Trail-1'!$CJ$1:$CJ$128,0)</f>
        <v>57</v>
      </c>
      <c r="P57" s="143" t="str">
        <f ca="1">IF(N57=0,"",OFFSET('Trail-1'!$B$1,$O57-1,0))</f>
        <v/>
      </c>
      <c r="Q57" s="140">
        <f ca="1">OFFSET('Trail-2'!$J$1,$T57-1,0)</f>
        <v>0</v>
      </c>
      <c r="R57" s="141">
        <f ca="1">OFFSET('Trail-2'!$K$1,$T57-1,0)</f>
        <v>0</v>
      </c>
      <c r="S57" s="152">
        <f ca="1">OFFSET('Trail-2'!$L$1,$T57-1,0)</f>
        <v>0</v>
      </c>
      <c r="T57" s="146">
        <f>MATCH($AW57,'Trail-2'!$CJ$1:$CJ$128,0)</f>
        <v>57</v>
      </c>
      <c r="U57" s="143" t="str">
        <f ca="1">IF(S57=0,"",OFFSET('Trail-2'!$B$1,$T57-1,0))</f>
        <v/>
      </c>
      <c r="V57" s="140">
        <f ca="1">OFFSET('Trail-3'!$J$1,$Y57-1,0)</f>
        <v>0</v>
      </c>
      <c r="W57" s="141">
        <f ca="1">OFFSET('Trail-3'!$K$1,$Y57-1,0)</f>
        <v>0</v>
      </c>
      <c r="X57" s="152">
        <f ca="1">OFFSET('Trail-3'!$L$1,$Y57-1,0)</f>
        <v>0</v>
      </c>
      <c r="Y57" s="146">
        <f>MATCH($AW57,'Trail-3'!$CJ$1:$CJ$128,0)</f>
        <v>57</v>
      </c>
      <c r="Z57" s="143" t="str">
        <f ca="1">IF(X57=0,"",OFFSET('Trail-3'!$B$1,$Y57-1,0))</f>
        <v/>
      </c>
      <c r="AA57" s="140">
        <f ca="1">OFFSET('Trail-4'!$J$1,$AD57-1,0)</f>
        <v>0</v>
      </c>
      <c r="AB57" s="141">
        <f ca="1">OFFSET('Trail-4'!$K$1,$AD57-1,0)</f>
        <v>0</v>
      </c>
      <c r="AC57" s="152">
        <f ca="1">OFFSET('Trail-4'!$L$1,$AD57-1,0)</f>
        <v>0</v>
      </c>
      <c r="AD57" s="146">
        <f>MATCH($AW57,'Trail-4'!$CJ$1:$CJ$128,0)</f>
        <v>57</v>
      </c>
      <c r="AE57" s="143" t="str">
        <f ca="1">IF(AC57=0,"",OFFSET('Trail-4'!$B$1,$AD57-1,0))</f>
        <v/>
      </c>
      <c r="AF57" s="140">
        <f ca="1">OFFSET('Trail-5'!$J$1,$AI57-1,0)</f>
        <v>0</v>
      </c>
      <c r="AG57" s="141">
        <f ca="1">OFFSET('Trail-5'!$K$1,$AI57-1,0)</f>
        <v>0</v>
      </c>
      <c r="AH57" s="152">
        <f ca="1">OFFSET('Trail-5'!$L$1,$AI57-1,0)</f>
        <v>0</v>
      </c>
      <c r="AI57" s="146">
        <f>MATCH($AW57,'Trail-5'!$CJ$1:$CJ$128,0)</f>
        <v>57</v>
      </c>
      <c r="AJ57" s="143" t="str">
        <f ca="1">IF(AH57=0,"",OFFSET('Trail-5'!$B$1,$AI57-1,0))</f>
        <v/>
      </c>
      <c r="AK57" s="140">
        <f ca="1">OFFSET('TempO-1'!$K$1,$AN57-1,0)</f>
        <v>0</v>
      </c>
      <c r="AL57" s="144"/>
      <c r="AM57" s="152">
        <f ca="1">OFFSET('TempO-1'!$L$1,$AN57-1,0)</f>
        <v>0</v>
      </c>
      <c r="AN57" s="146">
        <f>MATCH($AW57,'TempO-1'!$CB$1:$CB$128,0)</f>
        <v>57</v>
      </c>
      <c r="AO57" s="143" t="str">
        <f ca="1">IF(AM57=0,"",OFFSET('TempO-1'!$B$1,$AN57-1,0))</f>
        <v/>
      </c>
      <c r="AP57" s="140">
        <f ca="1">OFFSET('TempO-2'!$K$1,$AS57-1,0)</f>
        <v>0</v>
      </c>
      <c r="AQ57" s="144"/>
      <c r="AR57" s="152">
        <f ca="1">OFFSET('TempO-2'!$L$1,$AS57-1,0)</f>
        <v>0</v>
      </c>
      <c r="AS57" s="146">
        <f>MATCH($AW57,'TempO-2'!$CB$1:$CB$128,0)</f>
        <v>57</v>
      </c>
      <c r="AT57" s="143" t="str">
        <f ca="1">IF(AR57=0,"",OFFSET('TempO-2'!$B$1,$AS57-1,0))</f>
        <v/>
      </c>
      <c r="AU57" s="22"/>
      <c r="AW57" s="39">
        <v>49</v>
      </c>
      <c r="AX57" s="16"/>
      <c r="AY57" s="51">
        <f t="shared" ca="1" si="2"/>
        <v>0</v>
      </c>
      <c r="AZ57" s="51">
        <f t="shared" ca="1" si="2"/>
        <v>0</v>
      </c>
      <c r="BA57" s="51">
        <f t="shared" ca="1" si="2"/>
        <v>0</v>
      </c>
      <c r="BC57" s="51">
        <f t="shared" ca="1" si="16"/>
        <v>0</v>
      </c>
      <c r="BD57" s="51">
        <f t="shared" ca="1" si="17"/>
        <v>0</v>
      </c>
      <c r="BE57" s="51">
        <f t="shared" ca="1" si="18"/>
        <v>0</v>
      </c>
      <c r="BF57" s="51">
        <f t="shared" ca="1" si="19"/>
        <v>0</v>
      </c>
      <c r="BG57" s="51">
        <f t="shared" ca="1" si="20"/>
        <v>0</v>
      </c>
      <c r="BH57" s="51">
        <f t="shared" ca="1" si="21"/>
        <v>0</v>
      </c>
      <c r="BI57" s="51">
        <f t="shared" ca="1" si="22"/>
        <v>0</v>
      </c>
      <c r="BJ57" s="51"/>
      <c r="BK57" s="51"/>
      <c r="BL57" s="53">
        <f t="shared" ca="1" si="24"/>
        <v>0</v>
      </c>
      <c r="BM57" s="53">
        <f t="shared" ca="1" si="24"/>
        <v>0</v>
      </c>
      <c r="BN57" s="53">
        <f t="shared" ca="1" si="24"/>
        <v>0</v>
      </c>
      <c r="BO57" s="53">
        <f t="shared" ca="1" si="24"/>
        <v>0</v>
      </c>
      <c r="BP57" s="53">
        <f t="shared" ca="1" si="24"/>
        <v>0</v>
      </c>
      <c r="BQ57" s="53">
        <f t="shared" ca="1" si="24"/>
        <v>0</v>
      </c>
      <c r="BR57" s="53">
        <f t="shared" ca="1" si="24"/>
        <v>0</v>
      </c>
    </row>
    <row r="58" spans="2:70" x14ac:dyDescent="0.2">
      <c r="B58" s="126">
        <f t="shared" ca="1" si="0"/>
        <v>1</v>
      </c>
      <c r="C58" s="126" t="str">
        <f t="shared" ca="1" si="11"/>
        <v/>
      </c>
      <c r="D58" s="126" t="str">
        <f t="shared" ca="1" si="12"/>
        <v/>
      </c>
      <c r="E58" s="126" t="str">
        <f t="shared" ca="1" si="13"/>
        <v/>
      </c>
      <c r="F58" s="127" t="str">
        <f ca="1">OFFSET(prihlasky!$H$1,AW58,0)</f>
        <v/>
      </c>
      <c r="G58" s="127" t="str">
        <f ca="1">IF(OFFSET(prihlasky!$B$1,AW58,0)="","",(OFFSET(prihlasky!$B$1,AW58,0)))</f>
        <v/>
      </c>
      <c r="H58" s="127">
        <f ca="1">OFFSET(prihlasky!$I$1,AW58,0)</f>
        <v>0</v>
      </c>
      <c r="I58" s="127">
        <f ca="1">OFFSET(prihlasky!$A$1,AW58,0)</f>
        <v>0</v>
      </c>
      <c r="J58" s="159">
        <f t="shared" ca="1" si="15"/>
        <v>0</v>
      </c>
      <c r="K58" s="145"/>
      <c r="L58" s="140">
        <f ca="1">OFFSET('Trail-1'!$J$1,$O58-1,0)</f>
        <v>0</v>
      </c>
      <c r="M58" s="141">
        <f ca="1">OFFSET('Trail-1'!$K$1,$O58-1,0)</f>
        <v>0</v>
      </c>
      <c r="N58" s="152">
        <f ca="1">OFFSET('Trail-1'!$L$1,$O58-1,0)</f>
        <v>0</v>
      </c>
      <c r="O58" s="146">
        <f>MATCH($AW58,'Trail-1'!$CJ$1:$CJ$128,0)</f>
        <v>58</v>
      </c>
      <c r="P58" s="143" t="str">
        <f ca="1">IF(N58=0,"",OFFSET('Trail-1'!$B$1,$O58-1,0))</f>
        <v/>
      </c>
      <c r="Q58" s="140">
        <f ca="1">OFFSET('Trail-2'!$J$1,$T58-1,0)</f>
        <v>0</v>
      </c>
      <c r="R58" s="141">
        <f ca="1">OFFSET('Trail-2'!$K$1,$T58-1,0)</f>
        <v>0</v>
      </c>
      <c r="S58" s="152">
        <f ca="1">OFFSET('Trail-2'!$L$1,$T58-1,0)</f>
        <v>0</v>
      </c>
      <c r="T58" s="146">
        <f>MATCH($AW58,'Trail-2'!$CJ$1:$CJ$128,0)</f>
        <v>58</v>
      </c>
      <c r="U58" s="143" t="str">
        <f ca="1">IF(S58=0,"",OFFSET('Trail-2'!$B$1,$T58-1,0))</f>
        <v/>
      </c>
      <c r="V58" s="140">
        <f ca="1">OFFSET('Trail-3'!$J$1,$Y58-1,0)</f>
        <v>0</v>
      </c>
      <c r="W58" s="141">
        <f ca="1">OFFSET('Trail-3'!$K$1,$Y58-1,0)</f>
        <v>0</v>
      </c>
      <c r="X58" s="152">
        <f ca="1">OFFSET('Trail-3'!$L$1,$Y58-1,0)</f>
        <v>0</v>
      </c>
      <c r="Y58" s="146">
        <f>MATCH($AW58,'Trail-3'!$CJ$1:$CJ$128,0)</f>
        <v>58</v>
      </c>
      <c r="Z58" s="143" t="str">
        <f ca="1">IF(X58=0,"",OFFSET('Trail-3'!$B$1,$Y58-1,0))</f>
        <v/>
      </c>
      <c r="AA58" s="140">
        <f ca="1">OFFSET('Trail-4'!$J$1,$AD58-1,0)</f>
        <v>0</v>
      </c>
      <c r="AB58" s="141">
        <f ca="1">OFFSET('Trail-4'!$K$1,$AD58-1,0)</f>
        <v>0</v>
      </c>
      <c r="AC58" s="152">
        <f ca="1">OFFSET('Trail-4'!$L$1,$AD58-1,0)</f>
        <v>0</v>
      </c>
      <c r="AD58" s="146">
        <f>MATCH($AW58,'Trail-4'!$CJ$1:$CJ$128,0)</f>
        <v>58</v>
      </c>
      <c r="AE58" s="143" t="str">
        <f ca="1">IF(AC58=0,"",OFFSET('Trail-4'!$B$1,$AD58-1,0))</f>
        <v/>
      </c>
      <c r="AF58" s="140">
        <f ca="1">OFFSET('Trail-5'!$J$1,$AI58-1,0)</f>
        <v>0</v>
      </c>
      <c r="AG58" s="141">
        <f ca="1">OFFSET('Trail-5'!$K$1,$AI58-1,0)</f>
        <v>0</v>
      </c>
      <c r="AH58" s="152">
        <f ca="1">OFFSET('Trail-5'!$L$1,$AI58-1,0)</f>
        <v>0</v>
      </c>
      <c r="AI58" s="146">
        <f>MATCH($AW58,'Trail-5'!$CJ$1:$CJ$128,0)</f>
        <v>58</v>
      </c>
      <c r="AJ58" s="143" t="str">
        <f ca="1">IF(AH58=0,"",OFFSET('Trail-5'!$B$1,$AI58-1,0))</f>
        <v/>
      </c>
      <c r="AK58" s="140">
        <f ca="1">OFFSET('TempO-1'!$K$1,$AN58-1,0)</f>
        <v>0</v>
      </c>
      <c r="AL58" s="144"/>
      <c r="AM58" s="152">
        <f ca="1">OFFSET('TempO-1'!$L$1,$AN58-1,0)</f>
        <v>0</v>
      </c>
      <c r="AN58" s="146">
        <f>MATCH($AW58,'TempO-1'!$CB$1:$CB$128,0)</f>
        <v>58</v>
      </c>
      <c r="AO58" s="143" t="str">
        <f ca="1">IF(AM58=0,"",OFFSET('TempO-1'!$B$1,$AN58-1,0))</f>
        <v/>
      </c>
      <c r="AP58" s="140">
        <f ca="1">OFFSET('TempO-2'!$K$1,$AS58-1,0)</f>
        <v>0</v>
      </c>
      <c r="AQ58" s="144"/>
      <c r="AR58" s="152">
        <f ca="1">OFFSET('TempO-2'!$L$1,$AS58-1,0)</f>
        <v>0</v>
      </c>
      <c r="AS58" s="146">
        <f>MATCH($AW58,'TempO-2'!$CB$1:$CB$128,0)</f>
        <v>58</v>
      </c>
      <c r="AT58" s="143" t="str">
        <f ca="1">IF(AR58=0,"",OFFSET('TempO-2'!$B$1,$AS58-1,0))</f>
        <v/>
      </c>
      <c r="AU58" s="22"/>
      <c r="AW58" s="39">
        <v>50</v>
      </c>
      <c r="AX58" s="16"/>
      <c r="AY58" s="51">
        <f t="shared" ca="1" si="2"/>
        <v>0</v>
      </c>
      <c r="AZ58" s="51">
        <f t="shared" ca="1" si="2"/>
        <v>0</v>
      </c>
      <c r="BA58" s="51">
        <f t="shared" ca="1" si="2"/>
        <v>0</v>
      </c>
      <c r="BC58" s="51">
        <f t="shared" ca="1" si="16"/>
        <v>0</v>
      </c>
      <c r="BD58" s="51">
        <f t="shared" ca="1" si="17"/>
        <v>0</v>
      </c>
      <c r="BE58" s="51">
        <f t="shared" ca="1" si="18"/>
        <v>0</v>
      </c>
      <c r="BF58" s="51">
        <f t="shared" ca="1" si="19"/>
        <v>0</v>
      </c>
      <c r="BG58" s="51">
        <f t="shared" ca="1" si="20"/>
        <v>0</v>
      </c>
      <c r="BH58" s="51">
        <f t="shared" ca="1" si="21"/>
        <v>0</v>
      </c>
      <c r="BI58" s="51">
        <f t="shared" ca="1" si="22"/>
        <v>0</v>
      </c>
      <c r="BJ58" s="51"/>
      <c r="BK58" s="51"/>
      <c r="BL58" s="53">
        <f t="shared" ca="1" si="24"/>
        <v>0</v>
      </c>
      <c r="BM58" s="53">
        <f t="shared" ca="1" si="24"/>
        <v>0</v>
      </c>
      <c r="BN58" s="53">
        <f t="shared" ca="1" si="24"/>
        <v>0</v>
      </c>
      <c r="BO58" s="53">
        <f t="shared" ca="1" si="24"/>
        <v>0</v>
      </c>
      <c r="BP58" s="53">
        <f t="shared" ca="1" si="24"/>
        <v>0</v>
      </c>
      <c r="BQ58" s="53">
        <f t="shared" ca="1" si="24"/>
        <v>0</v>
      </c>
      <c r="BR58" s="53">
        <f t="shared" ca="1" si="24"/>
        <v>0</v>
      </c>
    </row>
    <row r="59" spans="2:70" x14ac:dyDescent="0.2">
      <c r="B59" s="126">
        <f t="shared" ca="1" si="0"/>
        <v>1</v>
      </c>
      <c r="C59" s="126" t="str">
        <f t="shared" ca="1" si="11"/>
        <v/>
      </c>
      <c r="D59" s="126" t="str">
        <f t="shared" ca="1" si="12"/>
        <v/>
      </c>
      <c r="E59" s="126" t="str">
        <f t="shared" ca="1" si="13"/>
        <v/>
      </c>
      <c r="F59" s="127" t="str">
        <f ca="1">OFFSET(prihlasky!$H$1,AW59,0)</f>
        <v/>
      </c>
      <c r="G59" s="127" t="str">
        <f ca="1">IF(OFFSET(prihlasky!$B$1,AW59,0)="","",(OFFSET(prihlasky!$B$1,AW59,0)))</f>
        <v/>
      </c>
      <c r="H59" s="127">
        <f ca="1">OFFSET(prihlasky!$I$1,AW59,0)</f>
        <v>0</v>
      </c>
      <c r="I59" s="127">
        <f ca="1">OFFSET(prihlasky!$A$1,AW59,0)</f>
        <v>0</v>
      </c>
      <c r="J59" s="159">
        <f t="shared" ca="1" si="15"/>
        <v>0</v>
      </c>
      <c r="K59" s="145"/>
      <c r="L59" s="140">
        <f ca="1">OFFSET('Trail-1'!$J$1,$O59-1,0)</f>
        <v>0</v>
      </c>
      <c r="M59" s="141">
        <f ca="1">OFFSET('Trail-1'!$K$1,$O59-1,0)</f>
        <v>0</v>
      </c>
      <c r="N59" s="152">
        <f ca="1">OFFSET('Trail-1'!$L$1,$O59-1,0)</f>
        <v>0</v>
      </c>
      <c r="O59" s="146">
        <f>MATCH($AW59,'Trail-1'!$CJ$1:$CJ$128,0)</f>
        <v>59</v>
      </c>
      <c r="P59" s="143" t="str">
        <f ca="1">IF(N59=0,"",OFFSET('Trail-1'!$B$1,$O59-1,0))</f>
        <v/>
      </c>
      <c r="Q59" s="140">
        <f ca="1">OFFSET('Trail-2'!$J$1,$T59-1,0)</f>
        <v>0</v>
      </c>
      <c r="R59" s="141">
        <f ca="1">OFFSET('Trail-2'!$K$1,$T59-1,0)</f>
        <v>0</v>
      </c>
      <c r="S59" s="152">
        <f ca="1">OFFSET('Trail-2'!$L$1,$T59-1,0)</f>
        <v>0</v>
      </c>
      <c r="T59" s="146">
        <f>MATCH($AW59,'Trail-2'!$CJ$1:$CJ$128,0)</f>
        <v>59</v>
      </c>
      <c r="U59" s="143" t="str">
        <f ca="1">IF(S59=0,"",OFFSET('Trail-2'!$B$1,$T59-1,0))</f>
        <v/>
      </c>
      <c r="V59" s="140">
        <f ca="1">OFFSET('Trail-3'!$J$1,$Y59-1,0)</f>
        <v>0</v>
      </c>
      <c r="W59" s="141">
        <f ca="1">OFFSET('Trail-3'!$K$1,$Y59-1,0)</f>
        <v>0</v>
      </c>
      <c r="X59" s="152">
        <f ca="1">OFFSET('Trail-3'!$L$1,$Y59-1,0)</f>
        <v>0</v>
      </c>
      <c r="Y59" s="146">
        <f>MATCH($AW59,'Trail-3'!$CJ$1:$CJ$128,0)</f>
        <v>59</v>
      </c>
      <c r="Z59" s="143" t="str">
        <f ca="1">IF(X59=0,"",OFFSET('Trail-3'!$B$1,$Y59-1,0))</f>
        <v/>
      </c>
      <c r="AA59" s="140">
        <f ca="1">OFFSET('Trail-4'!$J$1,$AD59-1,0)</f>
        <v>0</v>
      </c>
      <c r="AB59" s="141">
        <f ca="1">OFFSET('Trail-4'!$K$1,$AD59-1,0)</f>
        <v>0</v>
      </c>
      <c r="AC59" s="152">
        <f ca="1">OFFSET('Trail-4'!$L$1,$AD59-1,0)</f>
        <v>0</v>
      </c>
      <c r="AD59" s="146">
        <f>MATCH($AW59,'Trail-4'!$CJ$1:$CJ$128,0)</f>
        <v>59</v>
      </c>
      <c r="AE59" s="143" t="str">
        <f ca="1">IF(AC59=0,"",OFFSET('Trail-4'!$B$1,$AD59-1,0))</f>
        <v/>
      </c>
      <c r="AF59" s="140">
        <f ca="1">OFFSET('Trail-5'!$J$1,$AI59-1,0)</f>
        <v>0</v>
      </c>
      <c r="AG59" s="141">
        <f ca="1">OFFSET('Trail-5'!$K$1,$AI59-1,0)</f>
        <v>0</v>
      </c>
      <c r="AH59" s="152">
        <f ca="1">OFFSET('Trail-5'!$L$1,$AI59-1,0)</f>
        <v>0</v>
      </c>
      <c r="AI59" s="146">
        <f>MATCH($AW59,'Trail-5'!$CJ$1:$CJ$128,0)</f>
        <v>59</v>
      </c>
      <c r="AJ59" s="143" t="str">
        <f ca="1">IF(AH59=0,"",OFFSET('Trail-5'!$B$1,$AI59-1,0))</f>
        <v/>
      </c>
      <c r="AK59" s="140">
        <f ca="1">OFFSET('TempO-1'!$K$1,$AN59-1,0)</f>
        <v>0</v>
      </c>
      <c r="AL59" s="144"/>
      <c r="AM59" s="152">
        <f ca="1">OFFSET('TempO-1'!$L$1,$AN59-1,0)</f>
        <v>0</v>
      </c>
      <c r="AN59" s="146">
        <f>MATCH($AW59,'TempO-1'!$CB$1:$CB$128,0)</f>
        <v>59</v>
      </c>
      <c r="AO59" s="143" t="str">
        <f ca="1">IF(AM59=0,"",OFFSET('TempO-1'!$B$1,$AN59-1,0))</f>
        <v/>
      </c>
      <c r="AP59" s="140">
        <f ca="1">OFFSET('TempO-2'!$K$1,$AS59-1,0)</f>
        <v>0</v>
      </c>
      <c r="AQ59" s="144"/>
      <c r="AR59" s="152">
        <f ca="1">OFFSET('TempO-2'!$L$1,$AS59-1,0)</f>
        <v>0</v>
      </c>
      <c r="AS59" s="146">
        <f>MATCH($AW59,'TempO-2'!$CB$1:$CB$128,0)</f>
        <v>59</v>
      </c>
      <c r="AT59" s="143" t="str">
        <f ca="1">IF(AR59=0,"",OFFSET('TempO-2'!$B$1,$AS59-1,0))</f>
        <v/>
      </c>
      <c r="AU59" s="22"/>
      <c r="AW59" s="39">
        <v>51</v>
      </c>
      <c r="AX59" s="16"/>
      <c r="AY59" s="51">
        <f t="shared" ca="1" si="2"/>
        <v>0</v>
      </c>
      <c r="AZ59" s="51">
        <f t="shared" ca="1" si="2"/>
        <v>0</v>
      </c>
      <c r="BA59" s="51">
        <f t="shared" ca="1" si="2"/>
        <v>0</v>
      </c>
      <c r="BC59" s="51">
        <f t="shared" ca="1" si="16"/>
        <v>0</v>
      </c>
      <c r="BD59" s="51">
        <f t="shared" ca="1" si="17"/>
        <v>0</v>
      </c>
      <c r="BE59" s="51">
        <f t="shared" ca="1" si="18"/>
        <v>0</v>
      </c>
      <c r="BF59" s="51">
        <f t="shared" ca="1" si="19"/>
        <v>0</v>
      </c>
      <c r="BG59" s="51">
        <f t="shared" ca="1" si="20"/>
        <v>0</v>
      </c>
      <c r="BH59" s="51">
        <f t="shared" ca="1" si="21"/>
        <v>0</v>
      </c>
      <c r="BI59" s="51">
        <f t="shared" ca="1" si="22"/>
        <v>0</v>
      </c>
      <c r="BJ59" s="51"/>
      <c r="BK59" s="51"/>
      <c r="BL59" s="53">
        <f t="shared" ca="1" si="24"/>
        <v>0</v>
      </c>
      <c r="BM59" s="53">
        <f t="shared" ca="1" si="24"/>
        <v>0</v>
      </c>
      <c r="BN59" s="53">
        <f t="shared" ca="1" si="24"/>
        <v>0</v>
      </c>
      <c r="BO59" s="53">
        <f t="shared" ca="1" si="24"/>
        <v>0</v>
      </c>
      <c r="BP59" s="53">
        <f t="shared" ca="1" si="24"/>
        <v>0</v>
      </c>
      <c r="BQ59" s="53">
        <f t="shared" ca="1" si="24"/>
        <v>0</v>
      </c>
      <c r="BR59" s="53">
        <f t="shared" ca="1" si="24"/>
        <v>0</v>
      </c>
    </row>
    <row r="60" spans="2:70" x14ac:dyDescent="0.2">
      <c r="B60" s="126">
        <f t="shared" ca="1" si="0"/>
        <v>1</v>
      </c>
      <c r="C60" s="126" t="str">
        <f t="shared" ca="1" si="11"/>
        <v/>
      </c>
      <c r="D60" s="126" t="str">
        <f t="shared" ca="1" si="12"/>
        <v/>
      </c>
      <c r="E60" s="126" t="str">
        <f t="shared" ca="1" si="13"/>
        <v/>
      </c>
      <c r="F60" s="127" t="str">
        <f ca="1">OFFSET(prihlasky!$H$1,AW60,0)</f>
        <v/>
      </c>
      <c r="G60" s="127" t="str">
        <f ca="1">IF(OFFSET(prihlasky!$B$1,AW60,0)="","",(OFFSET(prihlasky!$B$1,AW60,0)))</f>
        <v/>
      </c>
      <c r="H60" s="127">
        <f ca="1">OFFSET(prihlasky!$I$1,AW60,0)</f>
        <v>0</v>
      </c>
      <c r="I60" s="127">
        <f ca="1">OFFSET(prihlasky!$A$1,AW60,0)</f>
        <v>0</v>
      </c>
      <c r="J60" s="159">
        <f t="shared" ca="1" si="15"/>
        <v>0</v>
      </c>
      <c r="K60" s="145"/>
      <c r="L60" s="140">
        <f ca="1">OFFSET('Trail-1'!$J$1,$O60-1,0)</f>
        <v>0</v>
      </c>
      <c r="M60" s="141">
        <f ca="1">OFFSET('Trail-1'!$K$1,$O60-1,0)</f>
        <v>0</v>
      </c>
      <c r="N60" s="152">
        <f ca="1">OFFSET('Trail-1'!$L$1,$O60-1,0)</f>
        <v>0</v>
      </c>
      <c r="O60" s="146">
        <f>MATCH($AW60,'Trail-1'!$CJ$1:$CJ$128,0)</f>
        <v>60</v>
      </c>
      <c r="P60" s="143" t="str">
        <f ca="1">IF(N60=0,"",OFFSET('Trail-1'!$B$1,$O60-1,0))</f>
        <v/>
      </c>
      <c r="Q60" s="140">
        <f ca="1">OFFSET('Trail-2'!$J$1,$T60-1,0)</f>
        <v>0</v>
      </c>
      <c r="R60" s="141">
        <f ca="1">OFFSET('Trail-2'!$K$1,$T60-1,0)</f>
        <v>0</v>
      </c>
      <c r="S60" s="152">
        <f ca="1">OFFSET('Trail-2'!$L$1,$T60-1,0)</f>
        <v>0</v>
      </c>
      <c r="T60" s="146">
        <f>MATCH($AW60,'Trail-2'!$CJ$1:$CJ$128,0)</f>
        <v>60</v>
      </c>
      <c r="U60" s="143" t="str">
        <f ca="1">IF(S60=0,"",OFFSET('Trail-2'!$B$1,$T60-1,0))</f>
        <v/>
      </c>
      <c r="V60" s="140">
        <f ca="1">OFFSET('Trail-3'!$J$1,$Y60-1,0)</f>
        <v>0</v>
      </c>
      <c r="W60" s="141">
        <f ca="1">OFFSET('Trail-3'!$K$1,$Y60-1,0)</f>
        <v>0</v>
      </c>
      <c r="X60" s="152">
        <f ca="1">OFFSET('Trail-3'!$L$1,$Y60-1,0)</f>
        <v>0</v>
      </c>
      <c r="Y60" s="146">
        <f>MATCH($AW60,'Trail-3'!$CJ$1:$CJ$128,0)</f>
        <v>60</v>
      </c>
      <c r="Z60" s="143" t="str">
        <f ca="1">IF(X60=0,"",OFFSET('Trail-3'!$B$1,$Y60-1,0))</f>
        <v/>
      </c>
      <c r="AA60" s="140">
        <f ca="1">OFFSET('Trail-4'!$J$1,$AD60-1,0)</f>
        <v>0</v>
      </c>
      <c r="AB60" s="141">
        <f ca="1">OFFSET('Trail-4'!$K$1,$AD60-1,0)</f>
        <v>0</v>
      </c>
      <c r="AC60" s="152">
        <f ca="1">OFFSET('Trail-4'!$L$1,$AD60-1,0)</f>
        <v>0</v>
      </c>
      <c r="AD60" s="146">
        <f>MATCH($AW60,'Trail-4'!$CJ$1:$CJ$128,0)</f>
        <v>60</v>
      </c>
      <c r="AE60" s="143" t="str">
        <f ca="1">IF(AC60=0,"",OFFSET('Trail-4'!$B$1,$AD60-1,0))</f>
        <v/>
      </c>
      <c r="AF60" s="140">
        <f ca="1">OFFSET('Trail-5'!$J$1,$AI60-1,0)</f>
        <v>0</v>
      </c>
      <c r="AG60" s="141">
        <f ca="1">OFFSET('Trail-5'!$K$1,$AI60-1,0)</f>
        <v>0</v>
      </c>
      <c r="AH60" s="152">
        <f ca="1">OFFSET('Trail-5'!$L$1,$AI60-1,0)</f>
        <v>0</v>
      </c>
      <c r="AI60" s="146">
        <f>MATCH($AW60,'Trail-5'!$CJ$1:$CJ$128,0)</f>
        <v>60</v>
      </c>
      <c r="AJ60" s="143" t="str">
        <f ca="1">IF(AH60=0,"",OFFSET('Trail-5'!$B$1,$AI60-1,0))</f>
        <v/>
      </c>
      <c r="AK60" s="140">
        <f ca="1">OFFSET('TempO-1'!$K$1,$AN60-1,0)</f>
        <v>0</v>
      </c>
      <c r="AL60" s="144"/>
      <c r="AM60" s="152">
        <f ca="1">OFFSET('TempO-1'!$L$1,$AN60-1,0)</f>
        <v>0</v>
      </c>
      <c r="AN60" s="146">
        <f>MATCH($AW60,'TempO-1'!$CB$1:$CB$128,0)</f>
        <v>60</v>
      </c>
      <c r="AO60" s="143" t="str">
        <f ca="1">IF(AM60=0,"",OFFSET('TempO-1'!$B$1,$AN60-1,0))</f>
        <v/>
      </c>
      <c r="AP60" s="140">
        <f ca="1">OFFSET('TempO-2'!$K$1,$AS60-1,0)</f>
        <v>0</v>
      </c>
      <c r="AQ60" s="144"/>
      <c r="AR60" s="152">
        <f ca="1">OFFSET('TempO-2'!$L$1,$AS60-1,0)</f>
        <v>0</v>
      </c>
      <c r="AS60" s="146">
        <f>MATCH($AW60,'TempO-2'!$CB$1:$CB$128,0)</f>
        <v>60</v>
      </c>
      <c r="AT60" s="143" t="str">
        <f ca="1">IF(AR60=0,"",OFFSET('TempO-2'!$B$1,$AS60-1,0))</f>
        <v/>
      </c>
      <c r="AU60" s="22"/>
      <c r="AW60" s="39">
        <v>52</v>
      </c>
      <c r="AX60" s="16"/>
      <c r="AY60" s="51">
        <f t="shared" ca="1" si="2"/>
        <v>0</v>
      </c>
      <c r="AZ60" s="51">
        <f t="shared" ca="1" si="2"/>
        <v>0</v>
      </c>
      <c r="BA60" s="51">
        <f t="shared" ca="1" si="2"/>
        <v>0</v>
      </c>
      <c r="BC60" s="51">
        <f t="shared" ca="1" si="16"/>
        <v>0</v>
      </c>
      <c r="BD60" s="51">
        <f t="shared" ca="1" si="17"/>
        <v>0</v>
      </c>
      <c r="BE60" s="51">
        <f t="shared" ca="1" si="18"/>
        <v>0</v>
      </c>
      <c r="BF60" s="51">
        <f t="shared" ca="1" si="19"/>
        <v>0</v>
      </c>
      <c r="BG60" s="51">
        <f t="shared" ca="1" si="20"/>
        <v>0</v>
      </c>
      <c r="BH60" s="51">
        <f t="shared" ca="1" si="21"/>
        <v>0</v>
      </c>
      <c r="BI60" s="51">
        <f t="shared" ca="1" si="22"/>
        <v>0</v>
      </c>
      <c r="BJ60" s="51"/>
      <c r="BK60" s="51"/>
      <c r="BL60" s="53">
        <f t="shared" ca="1" si="24"/>
        <v>0</v>
      </c>
      <c r="BM60" s="53">
        <f t="shared" ca="1" si="24"/>
        <v>0</v>
      </c>
      <c r="BN60" s="53">
        <f t="shared" ca="1" si="24"/>
        <v>0</v>
      </c>
      <c r="BO60" s="53">
        <f t="shared" ca="1" si="24"/>
        <v>0</v>
      </c>
      <c r="BP60" s="53">
        <f t="shared" ca="1" si="24"/>
        <v>0</v>
      </c>
      <c r="BQ60" s="53">
        <f t="shared" ca="1" si="24"/>
        <v>0</v>
      </c>
      <c r="BR60" s="53">
        <f t="shared" ca="1" si="24"/>
        <v>0</v>
      </c>
    </row>
    <row r="61" spans="2:70" x14ac:dyDescent="0.2">
      <c r="B61" s="126">
        <f t="shared" ca="1" si="0"/>
        <v>1</v>
      </c>
      <c r="C61" s="126" t="str">
        <f t="shared" ca="1" si="11"/>
        <v/>
      </c>
      <c r="D61" s="126" t="str">
        <f t="shared" ca="1" si="12"/>
        <v/>
      </c>
      <c r="E61" s="126" t="str">
        <f t="shared" ca="1" si="13"/>
        <v/>
      </c>
      <c r="F61" s="127" t="str">
        <f ca="1">OFFSET(prihlasky!$H$1,AW61,0)</f>
        <v/>
      </c>
      <c r="G61" s="127" t="str">
        <f ca="1">IF(OFFSET(prihlasky!$B$1,AW61,0)="","",(OFFSET(prihlasky!$B$1,AW61,0)))</f>
        <v/>
      </c>
      <c r="H61" s="127">
        <f ca="1">OFFSET(prihlasky!$I$1,AW61,0)</f>
        <v>0</v>
      </c>
      <c r="I61" s="127">
        <f ca="1">OFFSET(prihlasky!$A$1,AW61,0)</f>
        <v>0</v>
      </c>
      <c r="J61" s="159">
        <f t="shared" ca="1" si="15"/>
        <v>0</v>
      </c>
      <c r="K61" s="145"/>
      <c r="L61" s="140">
        <f ca="1">OFFSET('Trail-1'!$J$1,$O61-1,0)</f>
        <v>0</v>
      </c>
      <c r="M61" s="141">
        <f ca="1">OFFSET('Trail-1'!$K$1,$O61-1,0)</f>
        <v>0</v>
      </c>
      <c r="N61" s="152">
        <f ca="1">OFFSET('Trail-1'!$L$1,$O61-1,0)</f>
        <v>0</v>
      </c>
      <c r="O61" s="146">
        <f>MATCH($AW61,'Trail-1'!$CJ$1:$CJ$128,0)</f>
        <v>61</v>
      </c>
      <c r="P61" s="143" t="str">
        <f ca="1">IF(N61=0,"",OFFSET('Trail-1'!$B$1,$O61-1,0))</f>
        <v/>
      </c>
      <c r="Q61" s="140">
        <f ca="1">OFFSET('Trail-2'!$J$1,$T61-1,0)</f>
        <v>0</v>
      </c>
      <c r="R61" s="141">
        <f ca="1">OFFSET('Trail-2'!$K$1,$T61-1,0)</f>
        <v>0</v>
      </c>
      <c r="S61" s="152">
        <f ca="1">OFFSET('Trail-2'!$L$1,$T61-1,0)</f>
        <v>0</v>
      </c>
      <c r="T61" s="146">
        <f>MATCH($AW61,'Trail-2'!$CJ$1:$CJ$128,0)</f>
        <v>61</v>
      </c>
      <c r="U61" s="143" t="str">
        <f ca="1">IF(S61=0,"",OFFSET('Trail-2'!$B$1,$T61-1,0))</f>
        <v/>
      </c>
      <c r="V61" s="140">
        <f ca="1">OFFSET('Trail-3'!$J$1,$Y61-1,0)</f>
        <v>0</v>
      </c>
      <c r="W61" s="141">
        <f ca="1">OFFSET('Trail-3'!$K$1,$Y61-1,0)</f>
        <v>0</v>
      </c>
      <c r="X61" s="152">
        <f ca="1">OFFSET('Trail-3'!$L$1,$Y61-1,0)</f>
        <v>0</v>
      </c>
      <c r="Y61" s="146">
        <f>MATCH($AW61,'Trail-3'!$CJ$1:$CJ$128,0)</f>
        <v>61</v>
      </c>
      <c r="Z61" s="143" t="str">
        <f ca="1">IF(X61=0,"",OFFSET('Trail-3'!$B$1,$Y61-1,0))</f>
        <v/>
      </c>
      <c r="AA61" s="140">
        <f ca="1">OFFSET('Trail-4'!$J$1,$AD61-1,0)</f>
        <v>0</v>
      </c>
      <c r="AB61" s="141">
        <f ca="1">OFFSET('Trail-4'!$K$1,$AD61-1,0)</f>
        <v>0</v>
      </c>
      <c r="AC61" s="152">
        <f ca="1">OFFSET('Trail-4'!$L$1,$AD61-1,0)</f>
        <v>0</v>
      </c>
      <c r="AD61" s="146">
        <f>MATCH($AW61,'Trail-4'!$CJ$1:$CJ$128,0)</f>
        <v>61</v>
      </c>
      <c r="AE61" s="143" t="str">
        <f ca="1">IF(AC61=0,"",OFFSET('Trail-4'!$B$1,$AD61-1,0))</f>
        <v/>
      </c>
      <c r="AF61" s="140">
        <f ca="1">OFFSET('Trail-5'!$J$1,$AI61-1,0)</f>
        <v>0</v>
      </c>
      <c r="AG61" s="141">
        <f ca="1">OFFSET('Trail-5'!$K$1,$AI61-1,0)</f>
        <v>0</v>
      </c>
      <c r="AH61" s="152">
        <f ca="1">OFFSET('Trail-5'!$L$1,$AI61-1,0)</f>
        <v>0</v>
      </c>
      <c r="AI61" s="146">
        <f>MATCH($AW61,'Trail-5'!$CJ$1:$CJ$128,0)</f>
        <v>61</v>
      </c>
      <c r="AJ61" s="143" t="str">
        <f ca="1">IF(AH61=0,"",OFFSET('Trail-5'!$B$1,$AI61-1,0))</f>
        <v/>
      </c>
      <c r="AK61" s="140">
        <f ca="1">OFFSET('TempO-1'!$K$1,$AN61-1,0)</f>
        <v>0</v>
      </c>
      <c r="AL61" s="144"/>
      <c r="AM61" s="152">
        <f ca="1">OFFSET('TempO-1'!$L$1,$AN61-1,0)</f>
        <v>0</v>
      </c>
      <c r="AN61" s="146">
        <f>MATCH($AW61,'TempO-1'!$CB$1:$CB$128,0)</f>
        <v>61</v>
      </c>
      <c r="AO61" s="143" t="str">
        <f ca="1">IF(AM61=0,"",OFFSET('TempO-1'!$B$1,$AN61-1,0))</f>
        <v/>
      </c>
      <c r="AP61" s="140">
        <f ca="1">OFFSET('TempO-2'!$K$1,$AS61-1,0)</f>
        <v>0</v>
      </c>
      <c r="AQ61" s="144"/>
      <c r="AR61" s="152">
        <f ca="1">OFFSET('TempO-2'!$L$1,$AS61-1,0)</f>
        <v>0</v>
      </c>
      <c r="AS61" s="146">
        <f>MATCH($AW61,'TempO-2'!$CB$1:$CB$128,0)</f>
        <v>61</v>
      </c>
      <c r="AT61" s="143" t="str">
        <f ca="1">IF(AR61=0,"",OFFSET('TempO-2'!$B$1,$AS61-1,0))</f>
        <v/>
      </c>
      <c r="AU61" s="22"/>
      <c r="AW61" s="39">
        <v>53</v>
      </c>
      <c r="AX61" s="16"/>
      <c r="AY61" s="51">
        <f t="shared" ca="1" si="2"/>
        <v>0</v>
      </c>
      <c r="AZ61" s="51">
        <f t="shared" ca="1" si="2"/>
        <v>0</v>
      </c>
      <c r="BA61" s="51">
        <f t="shared" ca="1" si="2"/>
        <v>0</v>
      </c>
      <c r="BC61" s="51">
        <f t="shared" ca="1" si="16"/>
        <v>0</v>
      </c>
      <c r="BD61" s="51">
        <f t="shared" ca="1" si="17"/>
        <v>0</v>
      </c>
      <c r="BE61" s="51">
        <f t="shared" ca="1" si="18"/>
        <v>0</v>
      </c>
      <c r="BF61" s="51">
        <f t="shared" ca="1" si="19"/>
        <v>0</v>
      </c>
      <c r="BG61" s="51">
        <f t="shared" ca="1" si="20"/>
        <v>0</v>
      </c>
      <c r="BH61" s="51">
        <f t="shared" ca="1" si="21"/>
        <v>0</v>
      </c>
      <c r="BI61" s="51">
        <f t="shared" ca="1" si="22"/>
        <v>0</v>
      </c>
      <c r="BJ61" s="51"/>
      <c r="BK61" s="51"/>
      <c r="BL61" s="53">
        <f t="shared" ca="1" si="24"/>
        <v>0</v>
      </c>
      <c r="BM61" s="53">
        <f t="shared" ca="1" si="24"/>
        <v>0</v>
      </c>
      <c r="BN61" s="53">
        <f t="shared" ca="1" si="24"/>
        <v>0</v>
      </c>
      <c r="BO61" s="53">
        <f t="shared" ca="1" si="24"/>
        <v>0</v>
      </c>
      <c r="BP61" s="53">
        <f t="shared" ca="1" si="24"/>
        <v>0</v>
      </c>
      <c r="BQ61" s="53">
        <f t="shared" ca="1" si="24"/>
        <v>0</v>
      </c>
      <c r="BR61" s="53">
        <f t="shared" ca="1" si="24"/>
        <v>0</v>
      </c>
    </row>
    <row r="62" spans="2:70" x14ac:dyDescent="0.2">
      <c r="B62" s="126">
        <f t="shared" ca="1" si="0"/>
        <v>1</v>
      </c>
      <c r="C62" s="126" t="str">
        <f t="shared" ca="1" si="11"/>
        <v/>
      </c>
      <c r="D62" s="126" t="str">
        <f t="shared" ca="1" si="12"/>
        <v/>
      </c>
      <c r="E62" s="126" t="str">
        <f t="shared" ca="1" si="13"/>
        <v/>
      </c>
      <c r="F62" s="127" t="str">
        <f ca="1">OFFSET(prihlasky!$H$1,AW62,0)</f>
        <v/>
      </c>
      <c r="G62" s="127" t="str">
        <f ca="1">IF(OFFSET(prihlasky!$B$1,AW62,0)="","",(OFFSET(prihlasky!$B$1,AW62,0)))</f>
        <v/>
      </c>
      <c r="H62" s="127">
        <f ca="1">OFFSET(prihlasky!$I$1,AW62,0)</f>
        <v>0</v>
      </c>
      <c r="I62" s="127">
        <f ca="1">OFFSET(prihlasky!$A$1,AW62,0)</f>
        <v>0</v>
      </c>
      <c r="J62" s="159">
        <f t="shared" ca="1" si="15"/>
        <v>0</v>
      </c>
      <c r="K62" s="145"/>
      <c r="L62" s="140">
        <f ca="1">OFFSET('Trail-1'!$J$1,$O62-1,0)</f>
        <v>0</v>
      </c>
      <c r="M62" s="141">
        <f ca="1">OFFSET('Trail-1'!$K$1,$O62-1,0)</f>
        <v>0</v>
      </c>
      <c r="N62" s="152">
        <f ca="1">OFFSET('Trail-1'!$L$1,$O62-1,0)</f>
        <v>0</v>
      </c>
      <c r="O62" s="146">
        <f>MATCH($AW62,'Trail-1'!$CJ$1:$CJ$128,0)</f>
        <v>62</v>
      </c>
      <c r="P62" s="143" t="str">
        <f ca="1">IF(N62=0,"",OFFSET('Trail-1'!$B$1,$O62-1,0))</f>
        <v/>
      </c>
      <c r="Q62" s="140">
        <f ca="1">OFFSET('Trail-2'!$J$1,$T62-1,0)</f>
        <v>0</v>
      </c>
      <c r="R62" s="141">
        <f ca="1">OFFSET('Trail-2'!$K$1,$T62-1,0)</f>
        <v>0</v>
      </c>
      <c r="S62" s="152">
        <f ca="1">OFFSET('Trail-2'!$L$1,$T62-1,0)</f>
        <v>0</v>
      </c>
      <c r="T62" s="146">
        <f>MATCH($AW62,'Trail-2'!$CJ$1:$CJ$128,0)</f>
        <v>62</v>
      </c>
      <c r="U62" s="143" t="str">
        <f ca="1">IF(S62=0,"",OFFSET('Trail-2'!$B$1,$T62-1,0))</f>
        <v/>
      </c>
      <c r="V62" s="140">
        <f ca="1">OFFSET('Trail-3'!$J$1,$Y62-1,0)</f>
        <v>0</v>
      </c>
      <c r="W62" s="141">
        <f ca="1">OFFSET('Trail-3'!$K$1,$Y62-1,0)</f>
        <v>0</v>
      </c>
      <c r="X62" s="152">
        <f ca="1">OFFSET('Trail-3'!$L$1,$Y62-1,0)</f>
        <v>0</v>
      </c>
      <c r="Y62" s="146">
        <f>MATCH($AW62,'Trail-3'!$CJ$1:$CJ$128,0)</f>
        <v>62</v>
      </c>
      <c r="Z62" s="143" t="str">
        <f ca="1">IF(X62=0,"",OFFSET('Trail-3'!$B$1,$Y62-1,0))</f>
        <v/>
      </c>
      <c r="AA62" s="140">
        <f ca="1">OFFSET('Trail-4'!$J$1,$AD62-1,0)</f>
        <v>0</v>
      </c>
      <c r="AB62" s="141">
        <f ca="1">OFFSET('Trail-4'!$K$1,$AD62-1,0)</f>
        <v>0</v>
      </c>
      <c r="AC62" s="152">
        <f ca="1">OFFSET('Trail-4'!$L$1,$AD62-1,0)</f>
        <v>0</v>
      </c>
      <c r="AD62" s="146">
        <f>MATCH($AW62,'Trail-4'!$CJ$1:$CJ$128,0)</f>
        <v>62</v>
      </c>
      <c r="AE62" s="143" t="str">
        <f ca="1">IF(AC62=0,"",OFFSET('Trail-4'!$B$1,$AD62-1,0))</f>
        <v/>
      </c>
      <c r="AF62" s="140">
        <f ca="1">OFFSET('Trail-5'!$J$1,$AI62-1,0)</f>
        <v>0</v>
      </c>
      <c r="AG62" s="141">
        <f ca="1">OFFSET('Trail-5'!$K$1,$AI62-1,0)</f>
        <v>0</v>
      </c>
      <c r="AH62" s="152">
        <f ca="1">OFFSET('Trail-5'!$L$1,$AI62-1,0)</f>
        <v>0</v>
      </c>
      <c r="AI62" s="146">
        <f>MATCH($AW62,'Trail-5'!$CJ$1:$CJ$128,0)</f>
        <v>62</v>
      </c>
      <c r="AJ62" s="143" t="str">
        <f ca="1">IF(AH62=0,"",OFFSET('Trail-5'!$B$1,$AI62-1,0))</f>
        <v/>
      </c>
      <c r="AK62" s="140">
        <f ca="1">OFFSET('TempO-1'!$K$1,$AN62-1,0)</f>
        <v>0</v>
      </c>
      <c r="AL62" s="144"/>
      <c r="AM62" s="152">
        <f ca="1">OFFSET('TempO-1'!$L$1,$AN62-1,0)</f>
        <v>0</v>
      </c>
      <c r="AN62" s="146">
        <f>MATCH($AW62,'TempO-1'!$CB$1:$CB$128,0)</f>
        <v>62</v>
      </c>
      <c r="AO62" s="143" t="str">
        <f ca="1">IF(AM62=0,"",OFFSET('TempO-1'!$B$1,$AN62-1,0))</f>
        <v/>
      </c>
      <c r="AP62" s="140">
        <f ca="1">OFFSET('TempO-2'!$K$1,$AS62-1,0)</f>
        <v>0</v>
      </c>
      <c r="AQ62" s="144"/>
      <c r="AR62" s="152">
        <f ca="1">OFFSET('TempO-2'!$L$1,$AS62-1,0)</f>
        <v>0</v>
      </c>
      <c r="AS62" s="146">
        <f>MATCH($AW62,'TempO-2'!$CB$1:$CB$128,0)</f>
        <v>62</v>
      </c>
      <c r="AT62" s="143" t="str">
        <f ca="1">IF(AR62=0,"",OFFSET('TempO-2'!$B$1,$AS62-1,0))</f>
        <v/>
      </c>
      <c r="AU62" s="22"/>
      <c r="AW62" s="39">
        <v>54</v>
      </c>
      <c r="AX62" s="16"/>
      <c r="AY62" s="51">
        <f t="shared" ca="1" si="2"/>
        <v>0</v>
      </c>
      <c r="AZ62" s="51">
        <f t="shared" ca="1" si="2"/>
        <v>0</v>
      </c>
      <c r="BA62" s="51">
        <f t="shared" ca="1" si="2"/>
        <v>0</v>
      </c>
      <c r="BC62" s="51">
        <f t="shared" ca="1" si="16"/>
        <v>0</v>
      </c>
      <c r="BD62" s="51">
        <f t="shared" ca="1" si="17"/>
        <v>0</v>
      </c>
      <c r="BE62" s="51">
        <f t="shared" ca="1" si="18"/>
        <v>0</v>
      </c>
      <c r="BF62" s="51">
        <f t="shared" ca="1" si="19"/>
        <v>0</v>
      </c>
      <c r="BG62" s="51">
        <f t="shared" ca="1" si="20"/>
        <v>0</v>
      </c>
      <c r="BH62" s="51">
        <f t="shared" ca="1" si="21"/>
        <v>0</v>
      </c>
      <c r="BI62" s="51">
        <f t="shared" ca="1" si="22"/>
        <v>0</v>
      </c>
      <c r="BJ62" s="51"/>
      <c r="BK62" s="51"/>
      <c r="BL62" s="53">
        <f t="shared" ca="1" si="24"/>
        <v>0</v>
      </c>
      <c r="BM62" s="53">
        <f t="shared" ca="1" si="24"/>
        <v>0</v>
      </c>
      <c r="BN62" s="53">
        <f t="shared" ca="1" si="24"/>
        <v>0</v>
      </c>
      <c r="BO62" s="53">
        <f t="shared" ca="1" si="24"/>
        <v>0</v>
      </c>
      <c r="BP62" s="53">
        <f t="shared" ca="1" si="24"/>
        <v>0</v>
      </c>
      <c r="BQ62" s="53">
        <f t="shared" ca="1" si="24"/>
        <v>0</v>
      </c>
      <c r="BR62" s="53">
        <f t="shared" ca="1" si="24"/>
        <v>0</v>
      </c>
    </row>
    <row r="63" spans="2:70" x14ac:dyDescent="0.2">
      <c r="B63" s="126">
        <f t="shared" ca="1" si="0"/>
        <v>1</v>
      </c>
      <c r="C63" s="126" t="str">
        <f t="shared" ca="1" si="11"/>
        <v/>
      </c>
      <c r="D63" s="126" t="str">
        <f t="shared" ca="1" si="12"/>
        <v/>
      </c>
      <c r="E63" s="126" t="str">
        <f t="shared" ca="1" si="13"/>
        <v/>
      </c>
      <c r="F63" s="127" t="str">
        <f ca="1">OFFSET(prihlasky!$H$1,AW63,0)</f>
        <v/>
      </c>
      <c r="G63" s="127" t="str">
        <f ca="1">IF(OFFSET(prihlasky!$B$1,AW63,0)="","",(OFFSET(prihlasky!$B$1,AW63,0)))</f>
        <v/>
      </c>
      <c r="H63" s="127">
        <f ca="1">OFFSET(prihlasky!$I$1,AW63,0)</f>
        <v>0</v>
      </c>
      <c r="I63" s="127">
        <f ca="1">OFFSET(prihlasky!$A$1,AW63,0)</f>
        <v>0</v>
      </c>
      <c r="J63" s="159">
        <f t="shared" ca="1" si="15"/>
        <v>0</v>
      </c>
      <c r="K63" s="145"/>
      <c r="L63" s="140">
        <f ca="1">OFFSET('Trail-1'!$J$1,$O63-1,0)</f>
        <v>0</v>
      </c>
      <c r="M63" s="141">
        <f ca="1">OFFSET('Trail-1'!$K$1,$O63-1,0)</f>
        <v>0</v>
      </c>
      <c r="N63" s="152">
        <f ca="1">OFFSET('Trail-1'!$L$1,$O63-1,0)</f>
        <v>0</v>
      </c>
      <c r="O63" s="146">
        <f>MATCH($AW63,'Trail-1'!$CJ$1:$CJ$128,0)</f>
        <v>63</v>
      </c>
      <c r="P63" s="143" t="str">
        <f ca="1">IF(N63=0,"",OFFSET('Trail-1'!$B$1,$O63-1,0))</f>
        <v/>
      </c>
      <c r="Q63" s="140">
        <f ca="1">OFFSET('Trail-2'!$J$1,$T63-1,0)</f>
        <v>0</v>
      </c>
      <c r="R63" s="141">
        <f ca="1">OFFSET('Trail-2'!$K$1,$T63-1,0)</f>
        <v>0</v>
      </c>
      <c r="S63" s="152">
        <f ca="1">OFFSET('Trail-2'!$L$1,$T63-1,0)</f>
        <v>0</v>
      </c>
      <c r="T63" s="146">
        <f>MATCH($AW63,'Trail-2'!$CJ$1:$CJ$128,0)</f>
        <v>63</v>
      </c>
      <c r="U63" s="143" t="str">
        <f ca="1">IF(S63=0,"",OFFSET('Trail-2'!$B$1,$T63-1,0))</f>
        <v/>
      </c>
      <c r="V63" s="140">
        <f ca="1">OFFSET('Trail-3'!$J$1,$Y63-1,0)</f>
        <v>0</v>
      </c>
      <c r="W63" s="141">
        <f ca="1">OFFSET('Trail-3'!$K$1,$Y63-1,0)</f>
        <v>0</v>
      </c>
      <c r="X63" s="152">
        <f ca="1">OFFSET('Trail-3'!$L$1,$Y63-1,0)</f>
        <v>0</v>
      </c>
      <c r="Y63" s="146">
        <f>MATCH($AW63,'Trail-3'!$CJ$1:$CJ$128,0)</f>
        <v>63</v>
      </c>
      <c r="Z63" s="143" t="str">
        <f ca="1">IF(X63=0,"",OFFSET('Trail-3'!$B$1,$Y63-1,0))</f>
        <v/>
      </c>
      <c r="AA63" s="140">
        <f ca="1">OFFSET('Trail-4'!$J$1,$AD63-1,0)</f>
        <v>0</v>
      </c>
      <c r="AB63" s="141">
        <f ca="1">OFFSET('Trail-4'!$K$1,$AD63-1,0)</f>
        <v>0</v>
      </c>
      <c r="AC63" s="152">
        <f ca="1">OFFSET('Trail-4'!$L$1,$AD63-1,0)</f>
        <v>0</v>
      </c>
      <c r="AD63" s="146">
        <f>MATCH($AW63,'Trail-4'!$CJ$1:$CJ$128,0)</f>
        <v>63</v>
      </c>
      <c r="AE63" s="143" t="str">
        <f ca="1">IF(AC63=0,"",OFFSET('Trail-4'!$B$1,$AD63-1,0))</f>
        <v/>
      </c>
      <c r="AF63" s="140">
        <f ca="1">OFFSET('Trail-5'!$J$1,$AI63-1,0)</f>
        <v>0</v>
      </c>
      <c r="AG63" s="141">
        <f ca="1">OFFSET('Trail-5'!$K$1,$AI63-1,0)</f>
        <v>0</v>
      </c>
      <c r="AH63" s="152">
        <f ca="1">OFFSET('Trail-5'!$L$1,$AI63-1,0)</f>
        <v>0</v>
      </c>
      <c r="AI63" s="146">
        <f>MATCH($AW63,'Trail-5'!$CJ$1:$CJ$128,0)</f>
        <v>63</v>
      </c>
      <c r="AJ63" s="143" t="str">
        <f ca="1">IF(AH63=0,"",OFFSET('Trail-5'!$B$1,$AI63-1,0))</f>
        <v/>
      </c>
      <c r="AK63" s="140">
        <f ca="1">OFFSET('TempO-1'!$K$1,$AN63-1,0)</f>
        <v>0</v>
      </c>
      <c r="AL63" s="144"/>
      <c r="AM63" s="152">
        <f ca="1">OFFSET('TempO-1'!$L$1,$AN63-1,0)</f>
        <v>0</v>
      </c>
      <c r="AN63" s="146">
        <f>MATCH($AW63,'TempO-1'!$CB$1:$CB$128,0)</f>
        <v>63</v>
      </c>
      <c r="AO63" s="143" t="str">
        <f ca="1">IF(AM63=0,"",OFFSET('TempO-1'!$B$1,$AN63-1,0))</f>
        <v/>
      </c>
      <c r="AP63" s="140">
        <f ca="1">OFFSET('TempO-2'!$K$1,$AS63-1,0)</f>
        <v>0</v>
      </c>
      <c r="AQ63" s="144"/>
      <c r="AR63" s="152">
        <f ca="1">OFFSET('TempO-2'!$L$1,$AS63-1,0)</f>
        <v>0</v>
      </c>
      <c r="AS63" s="146">
        <f>MATCH($AW63,'TempO-2'!$CB$1:$CB$128,0)</f>
        <v>63</v>
      </c>
      <c r="AT63" s="143" t="str">
        <f ca="1">IF(AR63=0,"",OFFSET('TempO-2'!$B$1,$AS63-1,0))</f>
        <v/>
      </c>
      <c r="AU63" s="22"/>
      <c r="AW63" s="39">
        <v>55</v>
      </c>
      <c r="AX63" s="16"/>
      <c r="AY63" s="51">
        <f t="shared" ca="1" si="2"/>
        <v>0</v>
      </c>
      <c r="AZ63" s="51">
        <f t="shared" ca="1" si="2"/>
        <v>0</v>
      </c>
      <c r="BA63" s="51">
        <f t="shared" ca="1" si="2"/>
        <v>0</v>
      </c>
      <c r="BC63" s="51">
        <f t="shared" ca="1" si="16"/>
        <v>0</v>
      </c>
      <c r="BD63" s="51">
        <f t="shared" ca="1" si="17"/>
        <v>0</v>
      </c>
      <c r="BE63" s="51">
        <f t="shared" ca="1" si="18"/>
        <v>0</v>
      </c>
      <c r="BF63" s="51">
        <f t="shared" ca="1" si="19"/>
        <v>0</v>
      </c>
      <c r="BG63" s="51">
        <f t="shared" ca="1" si="20"/>
        <v>0</v>
      </c>
      <c r="BH63" s="51">
        <f t="shared" ca="1" si="21"/>
        <v>0</v>
      </c>
      <c r="BI63" s="51">
        <f t="shared" ca="1" si="22"/>
        <v>0</v>
      </c>
      <c r="BJ63" s="51"/>
      <c r="BK63" s="51"/>
      <c r="BL63" s="53">
        <f t="shared" ca="1" si="24"/>
        <v>0</v>
      </c>
      <c r="BM63" s="53">
        <f t="shared" ca="1" si="24"/>
        <v>0</v>
      </c>
      <c r="BN63" s="53">
        <f t="shared" ca="1" si="24"/>
        <v>0</v>
      </c>
      <c r="BO63" s="53">
        <f t="shared" ca="1" si="24"/>
        <v>0</v>
      </c>
      <c r="BP63" s="53">
        <f t="shared" ca="1" si="24"/>
        <v>0</v>
      </c>
      <c r="BQ63" s="53">
        <f t="shared" ca="1" si="24"/>
        <v>0</v>
      </c>
      <c r="BR63" s="53">
        <f t="shared" ca="1" si="24"/>
        <v>0</v>
      </c>
    </row>
    <row r="64" spans="2:70" x14ac:dyDescent="0.2">
      <c r="B64" s="126">
        <f t="shared" ca="1" si="0"/>
        <v>1</v>
      </c>
      <c r="C64" s="126" t="str">
        <f t="shared" ca="1" si="11"/>
        <v/>
      </c>
      <c r="D64" s="126" t="str">
        <f t="shared" ca="1" si="12"/>
        <v/>
      </c>
      <c r="E64" s="126" t="str">
        <f t="shared" ca="1" si="13"/>
        <v/>
      </c>
      <c r="F64" s="127" t="str">
        <f ca="1">OFFSET(prihlasky!$H$1,AW64,0)</f>
        <v/>
      </c>
      <c r="G64" s="127" t="str">
        <f ca="1">IF(OFFSET(prihlasky!$B$1,AW64,0)="","",(OFFSET(prihlasky!$B$1,AW64,0)))</f>
        <v/>
      </c>
      <c r="H64" s="127">
        <f ca="1">OFFSET(prihlasky!$I$1,AW64,0)</f>
        <v>0</v>
      </c>
      <c r="I64" s="127">
        <f ca="1">OFFSET(prihlasky!$A$1,AW64,0)</f>
        <v>0</v>
      </c>
      <c r="J64" s="159">
        <f t="shared" ca="1" si="15"/>
        <v>0</v>
      </c>
      <c r="K64" s="145"/>
      <c r="L64" s="140">
        <f ca="1">OFFSET('Trail-1'!$J$1,$O64-1,0)</f>
        <v>0</v>
      </c>
      <c r="M64" s="141">
        <f ca="1">OFFSET('Trail-1'!$K$1,$O64-1,0)</f>
        <v>0</v>
      </c>
      <c r="N64" s="152">
        <f ca="1">OFFSET('Trail-1'!$L$1,$O64-1,0)</f>
        <v>0</v>
      </c>
      <c r="O64" s="146">
        <f>MATCH($AW64,'Trail-1'!$CJ$1:$CJ$128,0)</f>
        <v>64</v>
      </c>
      <c r="P64" s="143" t="str">
        <f ca="1">IF(N64=0,"",OFFSET('Trail-1'!$B$1,$O64-1,0))</f>
        <v/>
      </c>
      <c r="Q64" s="140">
        <f ca="1">OFFSET('Trail-2'!$J$1,$T64-1,0)</f>
        <v>0</v>
      </c>
      <c r="R64" s="141">
        <f ca="1">OFFSET('Trail-2'!$K$1,$T64-1,0)</f>
        <v>0</v>
      </c>
      <c r="S64" s="152">
        <f ca="1">OFFSET('Trail-2'!$L$1,$T64-1,0)</f>
        <v>0</v>
      </c>
      <c r="T64" s="146">
        <f>MATCH($AW64,'Trail-2'!$CJ$1:$CJ$128,0)</f>
        <v>64</v>
      </c>
      <c r="U64" s="143" t="str">
        <f ca="1">IF(S64=0,"",OFFSET('Trail-2'!$B$1,$T64-1,0))</f>
        <v/>
      </c>
      <c r="V64" s="140">
        <f ca="1">OFFSET('Trail-3'!$J$1,$Y64-1,0)</f>
        <v>0</v>
      </c>
      <c r="W64" s="141">
        <f ca="1">OFFSET('Trail-3'!$K$1,$Y64-1,0)</f>
        <v>0</v>
      </c>
      <c r="X64" s="152">
        <f ca="1">OFFSET('Trail-3'!$L$1,$Y64-1,0)</f>
        <v>0</v>
      </c>
      <c r="Y64" s="146">
        <f>MATCH($AW64,'Trail-3'!$CJ$1:$CJ$128,0)</f>
        <v>64</v>
      </c>
      <c r="Z64" s="143" t="str">
        <f ca="1">IF(X64=0,"",OFFSET('Trail-3'!$B$1,$Y64-1,0))</f>
        <v/>
      </c>
      <c r="AA64" s="140">
        <f ca="1">OFFSET('Trail-4'!$J$1,$AD64-1,0)</f>
        <v>0</v>
      </c>
      <c r="AB64" s="141">
        <f ca="1">OFFSET('Trail-4'!$K$1,$AD64-1,0)</f>
        <v>0</v>
      </c>
      <c r="AC64" s="152">
        <f ca="1">OFFSET('Trail-4'!$L$1,$AD64-1,0)</f>
        <v>0</v>
      </c>
      <c r="AD64" s="146">
        <f>MATCH($AW64,'Trail-4'!$CJ$1:$CJ$128,0)</f>
        <v>64</v>
      </c>
      <c r="AE64" s="143" t="str">
        <f ca="1">IF(AC64=0,"",OFFSET('Trail-4'!$B$1,$AD64-1,0))</f>
        <v/>
      </c>
      <c r="AF64" s="140">
        <f ca="1">OFFSET('Trail-5'!$J$1,$AI64-1,0)</f>
        <v>0</v>
      </c>
      <c r="AG64" s="141">
        <f ca="1">OFFSET('Trail-5'!$K$1,$AI64-1,0)</f>
        <v>0</v>
      </c>
      <c r="AH64" s="152">
        <f ca="1">OFFSET('Trail-5'!$L$1,$AI64-1,0)</f>
        <v>0</v>
      </c>
      <c r="AI64" s="146">
        <f>MATCH($AW64,'Trail-5'!$CJ$1:$CJ$128,0)</f>
        <v>64</v>
      </c>
      <c r="AJ64" s="143" t="str">
        <f ca="1">IF(AH64=0,"",OFFSET('Trail-5'!$B$1,$AI64-1,0))</f>
        <v/>
      </c>
      <c r="AK64" s="140">
        <f ca="1">OFFSET('TempO-1'!$K$1,$AN64-1,0)</f>
        <v>0</v>
      </c>
      <c r="AL64" s="144"/>
      <c r="AM64" s="152">
        <f ca="1">OFFSET('TempO-1'!$L$1,$AN64-1,0)</f>
        <v>0</v>
      </c>
      <c r="AN64" s="146">
        <f>MATCH($AW64,'TempO-1'!$CB$1:$CB$128,0)</f>
        <v>64</v>
      </c>
      <c r="AO64" s="143" t="str">
        <f ca="1">IF(AM64=0,"",OFFSET('TempO-1'!$B$1,$AN64-1,0))</f>
        <v/>
      </c>
      <c r="AP64" s="140">
        <f ca="1">OFFSET('TempO-2'!$K$1,$AS64-1,0)</f>
        <v>0</v>
      </c>
      <c r="AQ64" s="144"/>
      <c r="AR64" s="152">
        <f ca="1">OFFSET('TempO-2'!$L$1,$AS64-1,0)</f>
        <v>0</v>
      </c>
      <c r="AS64" s="146">
        <f>MATCH($AW64,'TempO-2'!$CB$1:$CB$128,0)</f>
        <v>64</v>
      </c>
      <c r="AT64" s="143" t="str">
        <f ca="1">IF(AR64=0,"",OFFSET('TempO-2'!$B$1,$AS64-1,0))</f>
        <v/>
      </c>
      <c r="AU64" s="22"/>
      <c r="AW64" s="39">
        <v>56</v>
      </c>
      <c r="AX64" s="16"/>
      <c r="AY64" s="51">
        <f t="shared" ca="1" si="2"/>
        <v>0</v>
      </c>
      <c r="AZ64" s="51">
        <f t="shared" ca="1" si="2"/>
        <v>0</v>
      </c>
      <c r="BA64" s="51">
        <f t="shared" ca="1" si="2"/>
        <v>0</v>
      </c>
      <c r="BC64" s="51">
        <f t="shared" ca="1" si="16"/>
        <v>0</v>
      </c>
      <c r="BD64" s="51">
        <f t="shared" ca="1" si="17"/>
        <v>0</v>
      </c>
      <c r="BE64" s="51">
        <f t="shared" ca="1" si="18"/>
        <v>0</v>
      </c>
      <c r="BF64" s="51">
        <f t="shared" ca="1" si="19"/>
        <v>0</v>
      </c>
      <c r="BG64" s="51">
        <f t="shared" ca="1" si="20"/>
        <v>0</v>
      </c>
      <c r="BH64" s="51">
        <f t="shared" ca="1" si="21"/>
        <v>0</v>
      </c>
      <c r="BI64" s="51">
        <f t="shared" ca="1" si="22"/>
        <v>0</v>
      </c>
      <c r="BJ64" s="51"/>
      <c r="BK64" s="51"/>
      <c r="BL64" s="53">
        <f t="shared" ca="1" si="24"/>
        <v>0</v>
      </c>
      <c r="BM64" s="53">
        <f t="shared" ca="1" si="24"/>
        <v>0</v>
      </c>
      <c r="BN64" s="53">
        <f t="shared" ca="1" si="24"/>
        <v>0</v>
      </c>
      <c r="BO64" s="53">
        <f t="shared" ca="1" si="24"/>
        <v>0</v>
      </c>
      <c r="BP64" s="53">
        <f t="shared" ca="1" si="24"/>
        <v>0</v>
      </c>
      <c r="BQ64" s="53">
        <f t="shared" ca="1" si="24"/>
        <v>0</v>
      </c>
      <c r="BR64" s="53">
        <f t="shared" ca="1" si="24"/>
        <v>0</v>
      </c>
    </row>
    <row r="65" spans="2:70" x14ac:dyDescent="0.2">
      <c r="B65" s="126">
        <f t="shared" ca="1" si="0"/>
        <v>1</v>
      </c>
      <c r="C65" s="126" t="str">
        <f t="shared" ca="1" si="11"/>
        <v/>
      </c>
      <c r="D65" s="126" t="str">
        <f t="shared" ca="1" si="12"/>
        <v/>
      </c>
      <c r="E65" s="126" t="str">
        <f t="shared" ca="1" si="13"/>
        <v/>
      </c>
      <c r="F65" s="127" t="str">
        <f ca="1">OFFSET(prihlasky!$H$1,AW65,0)</f>
        <v/>
      </c>
      <c r="G65" s="127" t="str">
        <f ca="1">IF(OFFSET(prihlasky!$B$1,AW65,0)="","",(OFFSET(prihlasky!$B$1,AW65,0)))</f>
        <v/>
      </c>
      <c r="H65" s="127">
        <f ca="1">OFFSET(prihlasky!$I$1,AW65,0)</f>
        <v>0</v>
      </c>
      <c r="I65" s="127">
        <f ca="1">OFFSET(prihlasky!$A$1,AW65,0)</f>
        <v>0</v>
      </c>
      <c r="J65" s="159">
        <f t="shared" ca="1" si="15"/>
        <v>0</v>
      </c>
      <c r="K65" s="145"/>
      <c r="L65" s="140">
        <f ca="1">OFFSET('Trail-1'!$J$1,$O65-1,0)</f>
        <v>0</v>
      </c>
      <c r="M65" s="141">
        <f ca="1">OFFSET('Trail-1'!$K$1,$O65-1,0)</f>
        <v>0</v>
      </c>
      <c r="N65" s="152">
        <f ca="1">OFFSET('Trail-1'!$L$1,$O65-1,0)</f>
        <v>0</v>
      </c>
      <c r="O65" s="146">
        <f>MATCH($AW65,'Trail-1'!$CJ$1:$CJ$128,0)</f>
        <v>65</v>
      </c>
      <c r="P65" s="143" t="str">
        <f ca="1">IF(N65=0,"",OFFSET('Trail-1'!$B$1,$O65-1,0))</f>
        <v/>
      </c>
      <c r="Q65" s="140">
        <f ca="1">OFFSET('Trail-2'!$J$1,$T65-1,0)</f>
        <v>0</v>
      </c>
      <c r="R65" s="141">
        <f ca="1">OFFSET('Trail-2'!$K$1,$T65-1,0)</f>
        <v>0</v>
      </c>
      <c r="S65" s="152">
        <f ca="1">OFFSET('Trail-2'!$L$1,$T65-1,0)</f>
        <v>0</v>
      </c>
      <c r="T65" s="146">
        <f>MATCH($AW65,'Trail-2'!$CJ$1:$CJ$128,0)</f>
        <v>65</v>
      </c>
      <c r="U65" s="143" t="str">
        <f ca="1">IF(S65=0,"",OFFSET('Trail-2'!$B$1,$T65-1,0))</f>
        <v/>
      </c>
      <c r="V65" s="140">
        <f ca="1">OFFSET('Trail-3'!$J$1,$Y65-1,0)</f>
        <v>0</v>
      </c>
      <c r="W65" s="141">
        <f ca="1">OFFSET('Trail-3'!$K$1,$Y65-1,0)</f>
        <v>0</v>
      </c>
      <c r="X65" s="152">
        <f ca="1">OFFSET('Trail-3'!$L$1,$Y65-1,0)</f>
        <v>0</v>
      </c>
      <c r="Y65" s="146">
        <f>MATCH($AW65,'Trail-3'!$CJ$1:$CJ$128,0)</f>
        <v>65</v>
      </c>
      <c r="Z65" s="143" t="str">
        <f ca="1">IF(X65=0,"",OFFSET('Trail-3'!$B$1,$Y65-1,0))</f>
        <v/>
      </c>
      <c r="AA65" s="140">
        <f ca="1">OFFSET('Trail-4'!$J$1,$AD65-1,0)</f>
        <v>0</v>
      </c>
      <c r="AB65" s="141">
        <f ca="1">OFFSET('Trail-4'!$K$1,$AD65-1,0)</f>
        <v>0</v>
      </c>
      <c r="AC65" s="152">
        <f ca="1">OFFSET('Trail-4'!$L$1,$AD65-1,0)</f>
        <v>0</v>
      </c>
      <c r="AD65" s="146">
        <f>MATCH($AW65,'Trail-4'!$CJ$1:$CJ$128,0)</f>
        <v>65</v>
      </c>
      <c r="AE65" s="143" t="str">
        <f ca="1">IF(AC65=0,"",OFFSET('Trail-4'!$B$1,$AD65-1,0))</f>
        <v/>
      </c>
      <c r="AF65" s="140">
        <f ca="1">OFFSET('Trail-5'!$J$1,$AI65-1,0)</f>
        <v>0</v>
      </c>
      <c r="AG65" s="141">
        <f ca="1">OFFSET('Trail-5'!$K$1,$AI65-1,0)</f>
        <v>0</v>
      </c>
      <c r="AH65" s="152">
        <f ca="1">OFFSET('Trail-5'!$L$1,$AI65-1,0)</f>
        <v>0</v>
      </c>
      <c r="AI65" s="146">
        <f>MATCH($AW65,'Trail-5'!$CJ$1:$CJ$128,0)</f>
        <v>65</v>
      </c>
      <c r="AJ65" s="143" t="str">
        <f ca="1">IF(AH65=0,"",OFFSET('Trail-5'!$B$1,$AI65-1,0))</f>
        <v/>
      </c>
      <c r="AK65" s="140">
        <f ca="1">OFFSET('TempO-1'!$K$1,$AN65-1,0)</f>
        <v>0</v>
      </c>
      <c r="AL65" s="144"/>
      <c r="AM65" s="152">
        <f ca="1">OFFSET('TempO-1'!$L$1,$AN65-1,0)</f>
        <v>0</v>
      </c>
      <c r="AN65" s="146">
        <f>MATCH($AW65,'TempO-1'!$CB$1:$CB$128,0)</f>
        <v>65</v>
      </c>
      <c r="AO65" s="143" t="str">
        <f ca="1">IF(AM65=0,"",OFFSET('TempO-1'!$B$1,$AN65-1,0))</f>
        <v/>
      </c>
      <c r="AP65" s="140">
        <f ca="1">OFFSET('TempO-2'!$K$1,$AS65-1,0)</f>
        <v>0</v>
      </c>
      <c r="AQ65" s="144"/>
      <c r="AR65" s="152">
        <f ca="1">OFFSET('TempO-2'!$L$1,$AS65-1,0)</f>
        <v>0</v>
      </c>
      <c r="AS65" s="146">
        <f>MATCH($AW65,'TempO-2'!$CB$1:$CB$128,0)</f>
        <v>65</v>
      </c>
      <c r="AT65" s="143" t="str">
        <f ca="1">IF(AR65=0,"",OFFSET('TempO-2'!$B$1,$AS65-1,0))</f>
        <v/>
      </c>
      <c r="AU65" s="22"/>
      <c r="AW65" s="39">
        <v>57</v>
      </c>
      <c r="AX65" s="16"/>
      <c r="AY65" s="51">
        <f t="shared" ca="1" si="2"/>
        <v>0</v>
      </c>
      <c r="AZ65" s="51">
        <f t="shared" ca="1" si="2"/>
        <v>0</v>
      </c>
      <c r="BA65" s="51">
        <f t="shared" ca="1" si="2"/>
        <v>0</v>
      </c>
      <c r="BC65" s="51">
        <f t="shared" ca="1" si="16"/>
        <v>0</v>
      </c>
      <c r="BD65" s="51">
        <f t="shared" ca="1" si="17"/>
        <v>0</v>
      </c>
      <c r="BE65" s="51">
        <f t="shared" ca="1" si="18"/>
        <v>0</v>
      </c>
      <c r="BF65" s="51">
        <f t="shared" ca="1" si="19"/>
        <v>0</v>
      </c>
      <c r="BG65" s="51">
        <f t="shared" ca="1" si="20"/>
        <v>0</v>
      </c>
      <c r="BH65" s="51">
        <f t="shared" ca="1" si="21"/>
        <v>0</v>
      </c>
      <c r="BI65" s="51">
        <f t="shared" ca="1" si="22"/>
        <v>0</v>
      </c>
      <c r="BJ65" s="51"/>
      <c r="BK65" s="51"/>
      <c r="BL65" s="53">
        <f t="shared" ca="1" si="24"/>
        <v>0</v>
      </c>
      <c r="BM65" s="53">
        <f t="shared" ca="1" si="24"/>
        <v>0</v>
      </c>
      <c r="BN65" s="53">
        <f t="shared" ca="1" si="24"/>
        <v>0</v>
      </c>
      <c r="BO65" s="53">
        <f t="shared" ca="1" si="24"/>
        <v>0</v>
      </c>
      <c r="BP65" s="53">
        <f t="shared" ca="1" si="24"/>
        <v>0</v>
      </c>
      <c r="BQ65" s="53">
        <f t="shared" ca="1" si="24"/>
        <v>0</v>
      </c>
      <c r="BR65" s="53">
        <f t="shared" ca="1" si="24"/>
        <v>0</v>
      </c>
    </row>
    <row r="66" spans="2:70" x14ac:dyDescent="0.2">
      <c r="B66" s="126">
        <f t="shared" ca="1" si="0"/>
        <v>1</v>
      </c>
      <c r="C66" s="126" t="str">
        <f t="shared" ca="1" si="11"/>
        <v/>
      </c>
      <c r="D66" s="126" t="str">
        <f t="shared" ca="1" si="12"/>
        <v/>
      </c>
      <c r="E66" s="126" t="str">
        <f t="shared" ca="1" si="13"/>
        <v/>
      </c>
      <c r="F66" s="127" t="str">
        <f ca="1">OFFSET(prihlasky!$H$1,AW66,0)</f>
        <v/>
      </c>
      <c r="G66" s="127" t="str">
        <f ca="1">IF(OFFSET(prihlasky!$B$1,AW66,0)="","",(OFFSET(prihlasky!$B$1,AW66,0)))</f>
        <v/>
      </c>
      <c r="H66" s="127">
        <f ca="1">OFFSET(prihlasky!$I$1,AW66,0)</f>
        <v>0</v>
      </c>
      <c r="I66" s="127">
        <f ca="1">OFFSET(prihlasky!$A$1,AW66,0)</f>
        <v>0</v>
      </c>
      <c r="J66" s="159">
        <f t="shared" ca="1" si="15"/>
        <v>0</v>
      </c>
      <c r="K66" s="145"/>
      <c r="L66" s="140">
        <f ca="1">OFFSET('Trail-1'!$J$1,$O66-1,0)</f>
        <v>0</v>
      </c>
      <c r="M66" s="141">
        <f ca="1">OFFSET('Trail-1'!$K$1,$O66-1,0)</f>
        <v>0</v>
      </c>
      <c r="N66" s="152">
        <f ca="1">OFFSET('Trail-1'!$L$1,$O66-1,0)</f>
        <v>0</v>
      </c>
      <c r="O66" s="146">
        <f>MATCH($AW66,'Trail-1'!$CJ$1:$CJ$128,0)</f>
        <v>66</v>
      </c>
      <c r="P66" s="143" t="str">
        <f ca="1">IF(N66=0,"",OFFSET('Trail-1'!$B$1,$O66-1,0))</f>
        <v/>
      </c>
      <c r="Q66" s="140">
        <f ca="1">OFFSET('Trail-2'!$J$1,$T66-1,0)</f>
        <v>0</v>
      </c>
      <c r="R66" s="141">
        <f ca="1">OFFSET('Trail-2'!$K$1,$T66-1,0)</f>
        <v>0</v>
      </c>
      <c r="S66" s="152">
        <f ca="1">OFFSET('Trail-2'!$L$1,$T66-1,0)</f>
        <v>0</v>
      </c>
      <c r="T66" s="146">
        <f>MATCH($AW66,'Trail-2'!$CJ$1:$CJ$128,0)</f>
        <v>66</v>
      </c>
      <c r="U66" s="143" t="str">
        <f ca="1">IF(S66=0,"",OFFSET('Trail-2'!$B$1,$T66-1,0))</f>
        <v/>
      </c>
      <c r="V66" s="140">
        <f ca="1">OFFSET('Trail-3'!$J$1,$Y66-1,0)</f>
        <v>0</v>
      </c>
      <c r="W66" s="141">
        <f ca="1">OFFSET('Trail-3'!$K$1,$Y66-1,0)</f>
        <v>0</v>
      </c>
      <c r="X66" s="152">
        <f ca="1">OFFSET('Trail-3'!$L$1,$Y66-1,0)</f>
        <v>0</v>
      </c>
      <c r="Y66" s="146">
        <f>MATCH($AW66,'Trail-3'!$CJ$1:$CJ$128,0)</f>
        <v>66</v>
      </c>
      <c r="Z66" s="143" t="str">
        <f ca="1">IF(X66=0,"",OFFSET('Trail-3'!$B$1,$Y66-1,0))</f>
        <v/>
      </c>
      <c r="AA66" s="140">
        <f ca="1">OFFSET('Trail-4'!$J$1,$AD66-1,0)</f>
        <v>0</v>
      </c>
      <c r="AB66" s="141">
        <f ca="1">OFFSET('Trail-4'!$K$1,$AD66-1,0)</f>
        <v>0</v>
      </c>
      <c r="AC66" s="152">
        <f ca="1">OFFSET('Trail-4'!$L$1,$AD66-1,0)</f>
        <v>0</v>
      </c>
      <c r="AD66" s="146">
        <f>MATCH($AW66,'Trail-4'!$CJ$1:$CJ$128,0)</f>
        <v>66</v>
      </c>
      <c r="AE66" s="143" t="str">
        <f ca="1">IF(AC66=0,"",OFFSET('Trail-4'!$B$1,$AD66-1,0))</f>
        <v/>
      </c>
      <c r="AF66" s="140">
        <f ca="1">OFFSET('Trail-5'!$J$1,$AI66-1,0)</f>
        <v>0</v>
      </c>
      <c r="AG66" s="141">
        <f ca="1">OFFSET('Trail-5'!$K$1,$AI66-1,0)</f>
        <v>0</v>
      </c>
      <c r="AH66" s="152">
        <f ca="1">OFFSET('Trail-5'!$L$1,$AI66-1,0)</f>
        <v>0</v>
      </c>
      <c r="AI66" s="146">
        <f>MATCH($AW66,'Trail-5'!$CJ$1:$CJ$128,0)</f>
        <v>66</v>
      </c>
      <c r="AJ66" s="143" t="str">
        <f ca="1">IF(AH66=0,"",OFFSET('Trail-5'!$B$1,$AI66-1,0))</f>
        <v/>
      </c>
      <c r="AK66" s="140">
        <f ca="1">OFFSET('TempO-1'!$K$1,$AN66-1,0)</f>
        <v>0</v>
      </c>
      <c r="AL66" s="144"/>
      <c r="AM66" s="152">
        <f ca="1">OFFSET('TempO-1'!$L$1,$AN66-1,0)</f>
        <v>0</v>
      </c>
      <c r="AN66" s="146">
        <f>MATCH($AW66,'TempO-1'!$CB$1:$CB$128,0)</f>
        <v>66</v>
      </c>
      <c r="AO66" s="143" t="str">
        <f ca="1">IF(AM66=0,"",OFFSET('TempO-1'!$B$1,$AN66-1,0))</f>
        <v/>
      </c>
      <c r="AP66" s="140">
        <f ca="1">OFFSET('TempO-2'!$K$1,$AS66-1,0)</f>
        <v>0</v>
      </c>
      <c r="AQ66" s="144"/>
      <c r="AR66" s="152">
        <f ca="1">OFFSET('TempO-2'!$L$1,$AS66-1,0)</f>
        <v>0</v>
      </c>
      <c r="AS66" s="146">
        <f>MATCH($AW66,'TempO-2'!$CB$1:$CB$128,0)</f>
        <v>66</v>
      </c>
      <c r="AT66" s="143" t="str">
        <f ca="1">IF(AR66=0,"",OFFSET('TempO-2'!$B$1,$AS66-1,0))</f>
        <v/>
      </c>
      <c r="AU66" s="22"/>
      <c r="AW66" s="39">
        <v>58</v>
      </c>
      <c r="AX66" s="16"/>
      <c r="AY66" s="51">
        <f t="shared" ca="1" si="2"/>
        <v>0</v>
      </c>
      <c r="AZ66" s="51">
        <f t="shared" ca="1" si="2"/>
        <v>0</v>
      </c>
      <c r="BA66" s="51">
        <f t="shared" ca="1" si="2"/>
        <v>0</v>
      </c>
      <c r="BC66" s="51">
        <f t="shared" ca="1" si="16"/>
        <v>0</v>
      </c>
      <c r="BD66" s="51">
        <f t="shared" ca="1" si="17"/>
        <v>0</v>
      </c>
      <c r="BE66" s="51">
        <f t="shared" ca="1" si="18"/>
        <v>0</v>
      </c>
      <c r="BF66" s="51">
        <f t="shared" ca="1" si="19"/>
        <v>0</v>
      </c>
      <c r="BG66" s="51">
        <f t="shared" ca="1" si="20"/>
        <v>0</v>
      </c>
      <c r="BH66" s="51">
        <f t="shared" ca="1" si="21"/>
        <v>0</v>
      </c>
      <c r="BI66" s="51">
        <f t="shared" ca="1" si="22"/>
        <v>0</v>
      </c>
      <c r="BJ66" s="51"/>
      <c r="BK66" s="51"/>
      <c r="BL66" s="53">
        <f t="shared" ca="1" si="24"/>
        <v>0</v>
      </c>
      <c r="BM66" s="53">
        <f t="shared" ca="1" si="24"/>
        <v>0</v>
      </c>
      <c r="BN66" s="53">
        <f t="shared" ca="1" si="24"/>
        <v>0</v>
      </c>
      <c r="BO66" s="53">
        <f t="shared" ca="1" si="24"/>
        <v>0</v>
      </c>
      <c r="BP66" s="53">
        <f t="shared" ca="1" si="24"/>
        <v>0</v>
      </c>
      <c r="BQ66" s="53">
        <f t="shared" ca="1" si="24"/>
        <v>0</v>
      </c>
      <c r="BR66" s="53">
        <f t="shared" ca="1" si="24"/>
        <v>0</v>
      </c>
    </row>
    <row r="67" spans="2:70" x14ac:dyDescent="0.2">
      <c r="B67" s="126">
        <f t="shared" ca="1" si="0"/>
        <v>1</v>
      </c>
      <c r="C67" s="126" t="str">
        <f t="shared" ca="1" si="11"/>
        <v/>
      </c>
      <c r="D67" s="126" t="str">
        <f t="shared" ca="1" si="12"/>
        <v/>
      </c>
      <c r="E67" s="126" t="str">
        <f t="shared" ca="1" si="13"/>
        <v/>
      </c>
      <c r="F67" s="127" t="str">
        <f ca="1">OFFSET(prihlasky!$H$1,AW67,0)</f>
        <v/>
      </c>
      <c r="G67" s="127" t="str">
        <f ca="1">IF(OFFSET(prihlasky!$B$1,AW67,0)="","",(OFFSET(prihlasky!$B$1,AW67,0)))</f>
        <v/>
      </c>
      <c r="H67" s="127">
        <f ca="1">OFFSET(prihlasky!$I$1,AW67,0)</f>
        <v>0</v>
      </c>
      <c r="I67" s="127">
        <f ca="1">OFFSET(prihlasky!$A$1,AW67,0)</f>
        <v>0</v>
      </c>
      <c r="J67" s="159">
        <f t="shared" ca="1" si="15"/>
        <v>0</v>
      </c>
      <c r="K67" s="145"/>
      <c r="L67" s="140">
        <f ca="1">OFFSET('Trail-1'!$J$1,$O67-1,0)</f>
        <v>0</v>
      </c>
      <c r="M67" s="141">
        <f ca="1">OFFSET('Trail-1'!$K$1,$O67-1,0)</f>
        <v>0</v>
      </c>
      <c r="N67" s="152">
        <f ca="1">OFFSET('Trail-1'!$L$1,$O67-1,0)</f>
        <v>0</v>
      </c>
      <c r="O67" s="146">
        <f>MATCH($AW67,'Trail-1'!$CJ$1:$CJ$128,0)</f>
        <v>67</v>
      </c>
      <c r="P67" s="143" t="str">
        <f ca="1">IF(N67=0,"",OFFSET('Trail-1'!$B$1,$O67-1,0))</f>
        <v/>
      </c>
      <c r="Q67" s="140">
        <f ca="1">OFFSET('Trail-2'!$J$1,$T67-1,0)</f>
        <v>0</v>
      </c>
      <c r="R67" s="141">
        <f ca="1">OFFSET('Trail-2'!$K$1,$T67-1,0)</f>
        <v>0</v>
      </c>
      <c r="S67" s="152">
        <f ca="1">OFFSET('Trail-2'!$L$1,$T67-1,0)</f>
        <v>0</v>
      </c>
      <c r="T67" s="146">
        <f>MATCH($AW67,'Trail-2'!$CJ$1:$CJ$128,0)</f>
        <v>67</v>
      </c>
      <c r="U67" s="143" t="str">
        <f ca="1">IF(S67=0,"",OFFSET('Trail-2'!$B$1,$T67-1,0))</f>
        <v/>
      </c>
      <c r="V67" s="140">
        <f ca="1">OFFSET('Trail-3'!$J$1,$Y67-1,0)</f>
        <v>0</v>
      </c>
      <c r="W67" s="141">
        <f ca="1">OFFSET('Trail-3'!$K$1,$Y67-1,0)</f>
        <v>0</v>
      </c>
      <c r="X67" s="152">
        <f ca="1">OFFSET('Trail-3'!$L$1,$Y67-1,0)</f>
        <v>0</v>
      </c>
      <c r="Y67" s="146">
        <f>MATCH($AW67,'Trail-3'!$CJ$1:$CJ$128,0)</f>
        <v>67</v>
      </c>
      <c r="Z67" s="143" t="str">
        <f ca="1">IF(X67=0,"",OFFSET('Trail-3'!$B$1,$Y67-1,0))</f>
        <v/>
      </c>
      <c r="AA67" s="140">
        <f ca="1">OFFSET('Trail-4'!$J$1,$AD67-1,0)</f>
        <v>0</v>
      </c>
      <c r="AB67" s="141">
        <f ca="1">OFFSET('Trail-4'!$K$1,$AD67-1,0)</f>
        <v>0</v>
      </c>
      <c r="AC67" s="152">
        <f ca="1">OFFSET('Trail-4'!$L$1,$AD67-1,0)</f>
        <v>0</v>
      </c>
      <c r="AD67" s="146">
        <f>MATCH($AW67,'Trail-4'!$CJ$1:$CJ$128,0)</f>
        <v>67</v>
      </c>
      <c r="AE67" s="143" t="str">
        <f ca="1">IF(AC67=0,"",OFFSET('Trail-4'!$B$1,$AD67-1,0))</f>
        <v/>
      </c>
      <c r="AF67" s="140">
        <f ca="1">OFFSET('Trail-5'!$J$1,$AI67-1,0)</f>
        <v>0</v>
      </c>
      <c r="AG67" s="141">
        <f ca="1">OFFSET('Trail-5'!$K$1,$AI67-1,0)</f>
        <v>0</v>
      </c>
      <c r="AH67" s="152">
        <f ca="1">OFFSET('Trail-5'!$L$1,$AI67-1,0)</f>
        <v>0</v>
      </c>
      <c r="AI67" s="146">
        <f>MATCH($AW67,'Trail-5'!$CJ$1:$CJ$128,0)</f>
        <v>67</v>
      </c>
      <c r="AJ67" s="143" t="str">
        <f ca="1">IF(AH67=0,"",OFFSET('Trail-5'!$B$1,$AI67-1,0))</f>
        <v/>
      </c>
      <c r="AK67" s="140">
        <f ca="1">OFFSET('TempO-1'!$K$1,$AN67-1,0)</f>
        <v>0</v>
      </c>
      <c r="AL67" s="144"/>
      <c r="AM67" s="152">
        <f ca="1">OFFSET('TempO-1'!$L$1,$AN67-1,0)</f>
        <v>0</v>
      </c>
      <c r="AN67" s="146">
        <f>MATCH($AW67,'TempO-1'!$CB$1:$CB$128,0)</f>
        <v>67</v>
      </c>
      <c r="AO67" s="143" t="str">
        <f ca="1">IF(AM67=0,"",OFFSET('TempO-1'!$B$1,$AN67-1,0))</f>
        <v/>
      </c>
      <c r="AP67" s="140">
        <f ca="1">OFFSET('TempO-2'!$K$1,$AS67-1,0)</f>
        <v>0</v>
      </c>
      <c r="AQ67" s="144"/>
      <c r="AR67" s="152">
        <f ca="1">OFFSET('TempO-2'!$L$1,$AS67-1,0)</f>
        <v>0</v>
      </c>
      <c r="AS67" s="146">
        <f>MATCH($AW67,'TempO-2'!$CB$1:$CB$128,0)</f>
        <v>67</v>
      </c>
      <c r="AT67" s="143" t="str">
        <f ca="1">IF(AR67=0,"",OFFSET('TempO-2'!$B$1,$AS67-1,0))</f>
        <v/>
      </c>
      <c r="AU67" s="22"/>
      <c r="AW67" s="39">
        <v>59</v>
      </c>
      <c r="AX67" s="16"/>
      <c r="AY67" s="51">
        <f t="shared" ca="1" si="2"/>
        <v>0</v>
      </c>
      <c r="AZ67" s="51">
        <f t="shared" ca="1" si="2"/>
        <v>0</v>
      </c>
      <c r="BA67" s="51">
        <f t="shared" ca="1" si="2"/>
        <v>0</v>
      </c>
      <c r="BC67" s="51">
        <f t="shared" ca="1" si="16"/>
        <v>0</v>
      </c>
      <c r="BD67" s="51">
        <f t="shared" ca="1" si="17"/>
        <v>0</v>
      </c>
      <c r="BE67" s="51">
        <f t="shared" ca="1" si="18"/>
        <v>0</v>
      </c>
      <c r="BF67" s="51">
        <f t="shared" ca="1" si="19"/>
        <v>0</v>
      </c>
      <c r="BG67" s="51">
        <f t="shared" ca="1" si="20"/>
        <v>0</v>
      </c>
      <c r="BH67" s="51">
        <f t="shared" ca="1" si="21"/>
        <v>0</v>
      </c>
      <c r="BI67" s="51">
        <f t="shared" ca="1" si="22"/>
        <v>0</v>
      </c>
      <c r="BJ67" s="51"/>
      <c r="BK67" s="51"/>
      <c r="BL67" s="53">
        <f t="shared" ca="1" si="24"/>
        <v>0</v>
      </c>
      <c r="BM67" s="53">
        <f t="shared" ca="1" si="24"/>
        <v>0</v>
      </c>
      <c r="BN67" s="53">
        <f t="shared" ca="1" si="24"/>
        <v>0</v>
      </c>
      <c r="BO67" s="53">
        <f t="shared" ca="1" si="24"/>
        <v>0</v>
      </c>
      <c r="BP67" s="53">
        <f t="shared" ca="1" si="24"/>
        <v>0</v>
      </c>
      <c r="BQ67" s="53">
        <f t="shared" ca="1" si="24"/>
        <v>0</v>
      </c>
      <c r="BR67" s="53">
        <f t="shared" ca="1" si="24"/>
        <v>0</v>
      </c>
    </row>
    <row r="68" spans="2:70" x14ac:dyDescent="0.2">
      <c r="B68" s="126">
        <f t="shared" ca="1" si="0"/>
        <v>1</v>
      </c>
      <c r="C68" s="126" t="str">
        <f t="shared" ca="1" si="11"/>
        <v/>
      </c>
      <c r="D68" s="126" t="str">
        <f t="shared" ca="1" si="12"/>
        <v/>
      </c>
      <c r="E68" s="126" t="str">
        <f t="shared" ca="1" si="13"/>
        <v/>
      </c>
      <c r="F68" s="127" t="str">
        <f ca="1">OFFSET(prihlasky!$H$1,AW68,0)</f>
        <v/>
      </c>
      <c r="G68" s="127" t="str">
        <f ca="1">IF(OFFSET(prihlasky!$B$1,AW68,0)="","",(OFFSET(prihlasky!$B$1,AW68,0)))</f>
        <v/>
      </c>
      <c r="H68" s="127">
        <f ca="1">OFFSET(prihlasky!$I$1,AW68,0)</f>
        <v>0</v>
      </c>
      <c r="I68" s="127">
        <f ca="1">OFFSET(prihlasky!$A$1,AW68,0)</f>
        <v>0</v>
      </c>
      <c r="J68" s="159">
        <f t="shared" ca="1" si="15"/>
        <v>0</v>
      </c>
      <c r="K68" s="145"/>
      <c r="L68" s="140">
        <f ca="1">OFFSET('Trail-1'!$J$1,$O68-1,0)</f>
        <v>0</v>
      </c>
      <c r="M68" s="141">
        <f ca="1">OFFSET('Trail-1'!$K$1,$O68-1,0)</f>
        <v>0</v>
      </c>
      <c r="N68" s="152">
        <f ca="1">OFFSET('Trail-1'!$L$1,$O68-1,0)</f>
        <v>0</v>
      </c>
      <c r="O68" s="146">
        <f>MATCH($AW68,'Trail-1'!$CJ$1:$CJ$128,0)</f>
        <v>68</v>
      </c>
      <c r="P68" s="143" t="str">
        <f ca="1">IF(N68=0,"",OFFSET('Trail-1'!$B$1,$O68-1,0))</f>
        <v/>
      </c>
      <c r="Q68" s="140">
        <f ca="1">OFFSET('Trail-2'!$J$1,$T68-1,0)</f>
        <v>0</v>
      </c>
      <c r="R68" s="141">
        <f ca="1">OFFSET('Trail-2'!$K$1,$T68-1,0)</f>
        <v>0</v>
      </c>
      <c r="S68" s="152">
        <f ca="1">OFFSET('Trail-2'!$L$1,$T68-1,0)</f>
        <v>0</v>
      </c>
      <c r="T68" s="146">
        <f>MATCH($AW68,'Trail-2'!$CJ$1:$CJ$128,0)</f>
        <v>68</v>
      </c>
      <c r="U68" s="143" t="str">
        <f ca="1">IF(S68=0,"",OFFSET('Trail-2'!$B$1,$T68-1,0))</f>
        <v/>
      </c>
      <c r="V68" s="140">
        <f ca="1">OFFSET('Trail-3'!$J$1,$Y68-1,0)</f>
        <v>0</v>
      </c>
      <c r="W68" s="141">
        <f ca="1">OFFSET('Trail-3'!$K$1,$Y68-1,0)</f>
        <v>0</v>
      </c>
      <c r="X68" s="152">
        <f ca="1">OFFSET('Trail-3'!$L$1,$Y68-1,0)</f>
        <v>0</v>
      </c>
      <c r="Y68" s="146">
        <f>MATCH($AW68,'Trail-3'!$CJ$1:$CJ$128,0)</f>
        <v>68</v>
      </c>
      <c r="Z68" s="143" t="str">
        <f ca="1">IF(X68=0,"",OFFSET('Trail-3'!$B$1,$Y68-1,0))</f>
        <v/>
      </c>
      <c r="AA68" s="140">
        <f ca="1">OFFSET('Trail-4'!$J$1,$AD68-1,0)</f>
        <v>0</v>
      </c>
      <c r="AB68" s="141">
        <f ca="1">OFFSET('Trail-4'!$K$1,$AD68-1,0)</f>
        <v>0</v>
      </c>
      <c r="AC68" s="152">
        <f ca="1">OFFSET('Trail-4'!$L$1,$AD68-1,0)</f>
        <v>0</v>
      </c>
      <c r="AD68" s="146">
        <f>MATCH($AW68,'Trail-4'!$CJ$1:$CJ$128,0)</f>
        <v>68</v>
      </c>
      <c r="AE68" s="143" t="str">
        <f ca="1">IF(AC68=0,"",OFFSET('Trail-4'!$B$1,$AD68-1,0))</f>
        <v/>
      </c>
      <c r="AF68" s="140">
        <f ca="1">OFFSET('Trail-5'!$J$1,$AI68-1,0)</f>
        <v>0</v>
      </c>
      <c r="AG68" s="141">
        <f ca="1">OFFSET('Trail-5'!$K$1,$AI68-1,0)</f>
        <v>0</v>
      </c>
      <c r="AH68" s="152">
        <f ca="1">OFFSET('Trail-5'!$L$1,$AI68-1,0)</f>
        <v>0</v>
      </c>
      <c r="AI68" s="146">
        <f>MATCH($AW68,'Trail-5'!$CJ$1:$CJ$128,0)</f>
        <v>68</v>
      </c>
      <c r="AJ68" s="143" t="str">
        <f ca="1">IF(AH68=0,"",OFFSET('Trail-5'!$B$1,$AI68-1,0))</f>
        <v/>
      </c>
      <c r="AK68" s="140">
        <f ca="1">OFFSET('TempO-1'!$K$1,$AN68-1,0)</f>
        <v>0</v>
      </c>
      <c r="AL68" s="144"/>
      <c r="AM68" s="152">
        <f ca="1">OFFSET('TempO-1'!$L$1,$AN68-1,0)</f>
        <v>0</v>
      </c>
      <c r="AN68" s="146">
        <f>MATCH($AW68,'TempO-1'!$CB$1:$CB$128,0)</f>
        <v>68</v>
      </c>
      <c r="AO68" s="143" t="str">
        <f ca="1">IF(AM68=0,"",OFFSET('TempO-1'!$B$1,$AN68-1,0))</f>
        <v/>
      </c>
      <c r="AP68" s="140">
        <f ca="1">OFFSET('TempO-2'!$K$1,$AS68-1,0)</f>
        <v>0</v>
      </c>
      <c r="AQ68" s="144"/>
      <c r="AR68" s="152">
        <f ca="1">OFFSET('TempO-2'!$L$1,$AS68-1,0)</f>
        <v>0</v>
      </c>
      <c r="AS68" s="146">
        <f>MATCH($AW68,'TempO-2'!$CB$1:$CB$128,0)</f>
        <v>68</v>
      </c>
      <c r="AT68" s="143" t="str">
        <f ca="1">IF(AR68=0,"",OFFSET('TempO-2'!$B$1,$AS68-1,0))</f>
        <v/>
      </c>
      <c r="AU68" s="22"/>
      <c r="AW68" s="39">
        <v>60</v>
      </c>
      <c r="AX68" s="16"/>
      <c r="AY68" s="51">
        <f t="shared" ca="1" si="2"/>
        <v>0</v>
      </c>
      <c r="AZ68" s="51">
        <f t="shared" ca="1" si="2"/>
        <v>0</v>
      </c>
      <c r="BA68" s="51">
        <f t="shared" ca="1" si="2"/>
        <v>0</v>
      </c>
      <c r="BC68" s="51">
        <f t="shared" ca="1" si="16"/>
        <v>0</v>
      </c>
      <c r="BD68" s="51">
        <f t="shared" ca="1" si="17"/>
        <v>0</v>
      </c>
      <c r="BE68" s="51">
        <f t="shared" ca="1" si="18"/>
        <v>0</v>
      </c>
      <c r="BF68" s="51">
        <f t="shared" ca="1" si="19"/>
        <v>0</v>
      </c>
      <c r="BG68" s="51">
        <f t="shared" ca="1" si="20"/>
        <v>0</v>
      </c>
      <c r="BH68" s="51">
        <f t="shared" ca="1" si="21"/>
        <v>0</v>
      </c>
      <c r="BI68" s="51">
        <f t="shared" ca="1" si="22"/>
        <v>0</v>
      </c>
      <c r="BJ68" s="51"/>
      <c r="BK68" s="51"/>
      <c r="BL68" s="53">
        <f t="shared" ca="1" si="24"/>
        <v>0</v>
      </c>
      <c r="BM68" s="53">
        <f t="shared" ca="1" si="24"/>
        <v>0</v>
      </c>
      <c r="BN68" s="53">
        <f t="shared" ca="1" si="24"/>
        <v>0</v>
      </c>
      <c r="BO68" s="53">
        <f t="shared" ca="1" si="24"/>
        <v>0</v>
      </c>
      <c r="BP68" s="53">
        <f t="shared" ca="1" si="24"/>
        <v>0</v>
      </c>
      <c r="BQ68" s="53">
        <f t="shared" ca="1" si="24"/>
        <v>0</v>
      </c>
      <c r="BR68" s="53">
        <f t="shared" ca="1" si="24"/>
        <v>0</v>
      </c>
    </row>
    <row r="69" spans="2:70" x14ac:dyDescent="0.2">
      <c r="B69" s="126">
        <f t="shared" ca="1" si="0"/>
        <v>1</v>
      </c>
      <c r="C69" s="126" t="str">
        <f t="shared" ca="1" si="11"/>
        <v/>
      </c>
      <c r="D69" s="126" t="str">
        <f t="shared" ca="1" si="12"/>
        <v/>
      </c>
      <c r="E69" s="126" t="str">
        <f t="shared" ca="1" si="13"/>
        <v/>
      </c>
      <c r="F69" s="127" t="str">
        <f ca="1">OFFSET(prihlasky!$H$1,AW69,0)</f>
        <v/>
      </c>
      <c r="G69" s="127" t="str">
        <f ca="1">IF(OFFSET(prihlasky!$B$1,AW69,0)="","",(OFFSET(prihlasky!$B$1,AW69,0)))</f>
        <v/>
      </c>
      <c r="H69" s="127">
        <f ca="1">OFFSET(prihlasky!$I$1,AW69,0)</f>
        <v>0</v>
      </c>
      <c r="I69" s="127">
        <f ca="1">OFFSET(prihlasky!$A$1,AW69,0)</f>
        <v>0</v>
      </c>
      <c r="J69" s="159">
        <f t="shared" ca="1" si="15"/>
        <v>0</v>
      </c>
      <c r="K69" s="145"/>
      <c r="L69" s="140">
        <f ca="1">OFFSET('Trail-1'!$J$1,$O69-1,0)</f>
        <v>0</v>
      </c>
      <c r="M69" s="141">
        <f ca="1">OFFSET('Trail-1'!$K$1,$O69-1,0)</f>
        <v>0</v>
      </c>
      <c r="N69" s="152">
        <f ca="1">OFFSET('Trail-1'!$L$1,$O69-1,0)</f>
        <v>0</v>
      </c>
      <c r="O69" s="146">
        <f>MATCH($AW69,'Trail-1'!$CJ$1:$CJ$128,0)</f>
        <v>69</v>
      </c>
      <c r="P69" s="143" t="str">
        <f ca="1">IF(N69=0,"",OFFSET('Trail-1'!$B$1,$O69-1,0))</f>
        <v/>
      </c>
      <c r="Q69" s="140">
        <f ca="1">OFFSET('Trail-2'!$J$1,$T69-1,0)</f>
        <v>0</v>
      </c>
      <c r="R69" s="141">
        <f ca="1">OFFSET('Trail-2'!$K$1,$T69-1,0)</f>
        <v>0</v>
      </c>
      <c r="S69" s="152">
        <f ca="1">OFFSET('Trail-2'!$L$1,$T69-1,0)</f>
        <v>0</v>
      </c>
      <c r="T69" s="146">
        <f>MATCH($AW69,'Trail-2'!$CJ$1:$CJ$128,0)</f>
        <v>69</v>
      </c>
      <c r="U69" s="143" t="str">
        <f ca="1">IF(S69=0,"",OFFSET('Trail-2'!$B$1,$T69-1,0))</f>
        <v/>
      </c>
      <c r="V69" s="140">
        <f ca="1">OFFSET('Trail-3'!$J$1,$Y69-1,0)</f>
        <v>0</v>
      </c>
      <c r="W69" s="141">
        <f ca="1">OFFSET('Trail-3'!$K$1,$Y69-1,0)</f>
        <v>0</v>
      </c>
      <c r="X69" s="152">
        <f ca="1">OFFSET('Trail-3'!$L$1,$Y69-1,0)</f>
        <v>0</v>
      </c>
      <c r="Y69" s="146">
        <f>MATCH($AW69,'Trail-3'!$CJ$1:$CJ$128,0)</f>
        <v>69</v>
      </c>
      <c r="Z69" s="143" t="str">
        <f ca="1">IF(X69=0,"",OFFSET('Trail-3'!$B$1,$Y69-1,0))</f>
        <v/>
      </c>
      <c r="AA69" s="140">
        <f ca="1">OFFSET('Trail-4'!$J$1,$AD69-1,0)</f>
        <v>0</v>
      </c>
      <c r="AB69" s="141">
        <f ca="1">OFFSET('Trail-4'!$K$1,$AD69-1,0)</f>
        <v>0</v>
      </c>
      <c r="AC69" s="152">
        <f ca="1">OFFSET('Trail-4'!$L$1,$AD69-1,0)</f>
        <v>0</v>
      </c>
      <c r="AD69" s="146">
        <f>MATCH($AW69,'Trail-4'!$CJ$1:$CJ$128,0)</f>
        <v>69</v>
      </c>
      <c r="AE69" s="143" t="str">
        <f ca="1">IF(AC69=0,"",OFFSET('Trail-4'!$B$1,$AD69-1,0))</f>
        <v/>
      </c>
      <c r="AF69" s="140">
        <f ca="1">OFFSET('Trail-5'!$J$1,$AI69-1,0)</f>
        <v>0</v>
      </c>
      <c r="AG69" s="141">
        <f ca="1">OFFSET('Trail-5'!$K$1,$AI69-1,0)</f>
        <v>0</v>
      </c>
      <c r="AH69" s="152">
        <f ca="1">OFFSET('Trail-5'!$L$1,$AI69-1,0)</f>
        <v>0</v>
      </c>
      <c r="AI69" s="146">
        <f>MATCH($AW69,'Trail-5'!$CJ$1:$CJ$128,0)</f>
        <v>69</v>
      </c>
      <c r="AJ69" s="143" t="str">
        <f ca="1">IF(AH69=0,"",OFFSET('Trail-5'!$B$1,$AI69-1,0))</f>
        <v/>
      </c>
      <c r="AK69" s="140">
        <f ca="1">OFFSET('TempO-1'!$K$1,$AN69-1,0)</f>
        <v>0</v>
      </c>
      <c r="AL69" s="144"/>
      <c r="AM69" s="152">
        <f ca="1">OFFSET('TempO-1'!$L$1,$AN69-1,0)</f>
        <v>0</v>
      </c>
      <c r="AN69" s="146">
        <f>MATCH($AW69,'TempO-1'!$CB$1:$CB$128,0)</f>
        <v>69</v>
      </c>
      <c r="AO69" s="143" t="str">
        <f ca="1">IF(AM69=0,"",OFFSET('TempO-1'!$B$1,$AN69-1,0))</f>
        <v/>
      </c>
      <c r="AP69" s="140">
        <f ca="1">OFFSET('TempO-2'!$K$1,$AS69-1,0)</f>
        <v>0</v>
      </c>
      <c r="AQ69" s="144"/>
      <c r="AR69" s="152">
        <f ca="1">OFFSET('TempO-2'!$L$1,$AS69-1,0)</f>
        <v>0</v>
      </c>
      <c r="AS69" s="146">
        <f>MATCH($AW69,'TempO-2'!$CB$1:$CB$128,0)</f>
        <v>69</v>
      </c>
      <c r="AT69" s="143" t="str">
        <f ca="1">IF(AR69=0,"",OFFSET('TempO-2'!$B$1,$AS69-1,0))</f>
        <v/>
      </c>
      <c r="AU69" s="22"/>
      <c r="AW69" s="39">
        <v>61</v>
      </c>
      <c r="AX69" s="16"/>
      <c r="AY69" s="51">
        <f t="shared" ca="1" si="2"/>
        <v>0</v>
      </c>
      <c r="AZ69" s="51">
        <f t="shared" ca="1" si="2"/>
        <v>0</v>
      </c>
      <c r="BA69" s="51">
        <f t="shared" ca="1" si="2"/>
        <v>0</v>
      </c>
      <c r="BC69" s="51">
        <f t="shared" ca="1" si="16"/>
        <v>0</v>
      </c>
      <c r="BD69" s="51">
        <f t="shared" ca="1" si="17"/>
        <v>0</v>
      </c>
      <c r="BE69" s="51">
        <f t="shared" ca="1" si="18"/>
        <v>0</v>
      </c>
      <c r="BF69" s="51">
        <f t="shared" ca="1" si="19"/>
        <v>0</v>
      </c>
      <c r="BG69" s="51">
        <f t="shared" ca="1" si="20"/>
        <v>0</v>
      </c>
      <c r="BH69" s="51">
        <f t="shared" ca="1" si="21"/>
        <v>0</v>
      </c>
      <c r="BI69" s="51">
        <f t="shared" ca="1" si="22"/>
        <v>0</v>
      </c>
      <c r="BJ69" s="51"/>
      <c r="BK69" s="51"/>
      <c r="BL69" s="53">
        <f t="shared" ca="1" si="24"/>
        <v>0</v>
      </c>
      <c r="BM69" s="53">
        <f t="shared" ca="1" si="24"/>
        <v>0</v>
      </c>
      <c r="BN69" s="53">
        <f t="shared" ca="1" si="24"/>
        <v>0</v>
      </c>
      <c r="BO69" s="53">
        <f t="shared" ca="1" si="24"/>
        <v>0</v>
      </c>
      <c r="BP69" s="53">
        <f t="shared" ca="1" si="24"/>
        <v>0</v>
      </c>
      <c r="BQ69" s="53">
        <f t="shared" ca="1" si="24"/>
        <v>0</v>
      </c>
      <c r="BR69" s="53">
        <f t="shared" ca="1" si="24"/>
        <v>0</v>
      </c>
    </row>
    <row r="70" spans="2:70" x14ac:dyDescent="0.2">
      <c r="B70" s="126">
        <f t="shared" ca="1" si="0"/>
        <v>1</v>
      </c>
      <c r="C70" s="126" t="str">
        <f t="shared" ca="1" si="11"/>
        <v/>
      </c>
      <c r="D70" s="126" t="str">
        <f t="shared" ca="1" si="12"/>
        <v/>
      </c>
      <c r="E70" s="126" t="str">
        <f t="shared" ca="1" si="13"/>
        <v/>
      </c>
      <c r="F70" s="127" t="str">
        <f ca="1">OFFSET(prihlasky!$H$1,AW70,0)</f>
        <v/>
      </c>
      <c r="G70" s="127" t="str">
        <f ca="1">IF(OFFSET(prihlasky!$B$1,AW70,0)="","",(OFFSET(prihlasky!$B$1,AW70,0)))</f>
        <v/>
      </c>
      <c r="H70" s="127">
        <f ca="1">OFFSET(prihlasky!$I$1,AW70,0)</f>
        <v>0</v>
      </c>
      <c r="I70" s="127">
        <f ca="1">OFFSET(prihlasky!$A$1,AW70,0)</f>
        <v>0</v>
      </c>
      <c r="J70" s="159">
        <f t="shared" ca="1" si="15"/>
        <v>0</v>
      </c>
      <c r="K70" s="145"/>
      <c r="L70" s="140">
        <f ca="1">OFFSET('Trail-1'!$J$1,$O70-1,0)</f>
        <v>0</v>
      </c>
      <c r="M70" s="141">
        <f ca="1">OFFSET('Trail-1'!$K$1,$O70-1,0)</f>
        <v>0</v>
      </c>
      <c r="N70" s="152">
        <f ca="1">OFFSET('Trail-1'!$L$1,$O70-1,0)</f>
        <v>0</v>
      </c>
      <c r="O70" s="146">
        <f>MATCH($AW70,'Trail-1'!$CJ$1:$CJ$128,0)</f>
        <v>70</v>
      </c>
      <c r="P70" s="143" t="str">
        <f ca="1">IF(N70=0,"",OFFSET('Trail-1'!$B$1,$O70-1,0))</f>
        <v/>
      </c>
      <c r="Q70" s="140">
        <f ca="1">OFFSET('Trail-2'!$J$1,$T70-1,0)</f>
        <v>0</v>
      </c>
      <c r="R70" s="141">
        <f ca="1">OFFSET('Trail-2'!$K$1,$T70-1,0)</f>
        <v>0</v>
      </c>
      <c r="S70" s="152">
        <f ca="1">OFFSET('Trail-2'!$L$1,$T70-1,0)</f>
        <v>0</v>
      </c>
      <c r="T70" s="146">
        <f>MATCH($AW70,'Trail-2'!$CJ$1:$CJ$128,0)</f>
        <v>70</v>
      </c>
      <c r="U70" s="143" t="str">
        <f ca="1">IF(S70=0,"",OFFSET('Trail-2'!$B$1,$T70-1,0))</f>
        <v/>
      </c>
      <c r="V70" s="140">
        <f ca="1">OFFSET('Trail-3'!$J$1,$Y70-1,0)</f>
        <v>0</v>
      </c>
      <c r="W70" s="141">
        <f ca="1">OFFSET('Trail-3'!$K$1,$Y70-1,0)</f>
        <v>0</v>
      </c>
      <c r="X70" s="152">
        <f ca="1">OFFSET('Trail-3'!$L$1,$Y70-1,0)</f>
        <v>0</v>
      </c>
      <c r="Y70" s="146">
        <f>MATCH($AW70,'Trail-3'!$CJ$1:$CJ$128,0)</f>
        <v>70</v>
      </c>
      <c r="Z70" s="143" t="str">
        <f ca="1">IF(X70=0,"",OFFSET('Trail-3'!$B$1,$Y70-1,0))</f>
        <v/>
      </c>
      <c r="AA70" s="140">
        <f ca="1">OFFSET('Trail-4'!$J$1,$AD70-1,0)</f>
        <v>0</v>
      </c>
      <c r="AB70" s="141">
        <f ca="1">OFFSET('Trail-4'!$K$1,$AD70-1,0)</f>
        <v>0</v>
      </c>
      <c r="AC70" s="152">
        <f ca="1">OFFSET('Trail-4'!$L$1,$AD70-1,0)</f>
        <v>0</v>
      </c>
      <c r="AD70" s="146">
        <f>MATCH($AW70,'Trail-4'!$CJ$1:$CJ$128,0)</f>
        <v>70</v>
      </c>
      <c r="AE70" s="143" t="str">
        <f ca="1">IF(AC70=0,"",OFFSET('Trail-4'!$B$1,$AD70-1,0))</f>
        <v/>
      </c>
      <c r="AF70" s="140">
        <f ca="1">OFFSET('Trail-5'!$J$1,$AI70-1,0)</f>
        <v>0</v>
      </c>
      <c r="AG70" s="141">
        <f ca="1">OFFSET('Trail-5'!$K$1,$AI70-1,0)</f>
        <v>0</v>
      </c>
      <c r="AH70" s="152">
        <f ca="1">OFFSET('Trail-5'!$L$1,$AI70-1,0)</f>
        <v>0</v>
      </c>
      <c r="AI70" s="146">
        <f>MATCH($AW70,'Trail-5'!$CJ$1:$CJ$128,0)</f>
        <v>70</v>
      </c>
      <c r="AJ70" s="143" t="str">
        <f ca="1">IF(AH70=0,"",OFFSET('Trail-5'!$B$1,$AI70-1,0))</f>
        <v/>
      </c>
      <c r="AK70" s="140">
        <f ca="1">OFFSET('TempO-1'!$K$1,$AN70-1,0)</f>
        <v>0</v>
      </c>
      <c r="AL70" s="144"/>
      <c r="AM70" s="152">
        <f ca="1">OFFSET('TempO-1'!$L$1,$AN70-1,0)</f>
        <v>0</v>
      </c>
      <c r="AN70" s="146">
        <f>MATCH($AW70,'TempO-1'!$CB$1:$CB$128,0)</f>
        <v>70</v>
      </c>
      <c r="AO70" s="143" t="str">
        <f ca="1">IF(AM70=0,"",OFFSET('TempO-1'!$B$1,$AN70-1,0))</f>
        <v/>
      </c>
      <c r="AP70" s="140">
        <f ca="1">OFFSET('TempO-2'!$K$1,$AS70-1,0)</f>
        <v>0</v>
      </c>
      <c r="AQ70" s="144"/>
      <c r="AR70" s="152">
        <f ca="1">OFFSET('TempO-2'!$L$1,$AS70-1,0)</f>
        <v>0</v>
      </c>
      <c r="AS70" s="146">
        <f>MATCH($AW70,'TempO-2'!$CB$1:$CB$128,0)</f>
        <v>70</v>
      </c>
      <c r="AT70" s="143" t="str">
        <f ca="1">IF(AR70=0,"",OFFSET('TempO-2'!$B$1,$AS70-1,0))</f>
        <v/>
      </c>
      <c r="AU70" s="22"/>
      <c r="AW70" s="39">
        <v>62</v>
      </c>
      <c r="AX70" s="16"/>
      <c r="AY70" s="51">
        <f t="shared" ca="1" si="2"/>
        <v>0</v>
      </c>
      <c r="AZ70" s="51">
        <f t="shared" ca="1" si="2"/>
        <v>0</v>
      </c>
      <c r="BA70" s="51">
        <f t="shared" ca="1" si="2"/>
        <v>0</v>
      </c>
      <c r="BC70" s="51">
        <f t="shared" ca="1" si="16"/>
        <v>0</v>
      </c>
      <c r="BD70" s="51">
        <f t="shared" ca="1" si="17"/>
        <v>0</v>
      </c>
      <c r="BE70" s="51">
        <f t="shared" ca="1" si="18"/>
        <v>0</v>
      </c>
      <c r="BF70" s="51">
        <f t="shared" ca="1" si="19"/>
        <v>0</v>
      </c>
      <c r="BG70" s="51">
        <f t="shared" ca="1" si="20"/>
        <v>0</v>
      </c>
      <c r="BH70" s="51">
        <f t="shared" ca="1" si="21"/>
        <v>0</v>
      </c>
      <c r="BI70" s="51">
        <f t="shared" ca="1" si="22"/>
        <v>0</v>
      </c>
      <c r="BJ70" s="51"/>
      <c r="BK70" s="51"/>
      <c r="BL70" s="53">
        <f t="shared" ca="1" si="24"/>
        <v>0</v>
      </c>
      <c r="BM70" s="53">
        <f t="shared" ca="1" si="24"/>
        <v>0</v>
      </c>
      <c r="BN70" s="53">
        <f t="shared" ca="1" si="24"/>
        <v>0</v>
      </c>
      <c r="BO70" s="53">
        <f t="shared" ca="1" si="24"/>
        <v>0</v>
      </c>
      <c r="BP70" s="53">
        <f t="shared" ca="1" si="24"/>
        <v>0</v>
      </c>
      <c r="BQ70" s="53">
        <f t="shared" ca="1" si="24"/>
        <v>0</v>
      </c>
      <c r="BR70" s="53">
        <f t="shared" ca="1" si="24"/>
        <v>0</v>
      </c>
    </row>
    <row r="71" spans="2:70" x14ac:dyDescent="0.2">
      <c r="B71" s="126">
        <f t="shared" ca="1" si="0"/>
        <v>1</v>
      </c>
      <c r="C71" s="126" t="str">
        <f t="shared" ca="1" si="11"/>
        <v/>
      </c>
      <c r="D71" s="126" t="str">
        <f t="shared" ca="1" si="12"/>
        <v/>
      </c>
      <c r="E71" s="126" t="str">
        <f t="shared" ca="1" si="13"/>
        <v/>
      </c>
      <c r="F71" s="127" t="str">
        <f ca="1">OFFSET(prihlasky!$H$1,AW71,0)</f>
        <v/>
      </c>
      <c r="G71" s="127" t="str">
        <f ca="1">IF(OFFSET(prihlasky!$B$1,AW71,0)="","",(OFFSET(prihlasky!$B$1,AW71,0)))</f>
        <v/>
      </c>
      <c r="H71" s="127">
        <f ca="1">OFFSET(prihlasky!$I$1,AW71,0)</f>
        <v>0</v>
      </c>
      <c r="I71" s="127">
        <f ca="1">OFFSET(prihlasky!$A$1,AW71,0)</f>
        <v>0</v>
      </c>
      <c r="J71" s="159">
        <f t="shared" ca="1" si="15"/>
        <v>0</v>
      </c>
      <c r="K71" s="145"/>
      <c r="L71" s="140">
        <f ca="1">OFFSET('Trail-1'!$J$1,$O71-1,0)</f>
        <v>0</v>
      </c>
      <c r="M71" s="141">
        <f ca="1">OFFSET('Trail-1'!$K$1,$O71-1,0)</f>
        <v>0</v>
      </c>
      <c r="N71" s="152">
        <f ca="1">OFFSET('Trail-1'!$L$1,$O71-1,0)</f>
        <v>0</v>
      </c>
      <c r="O71" s="146">
        <f>MATCH($AW71,'Trail-1'!$CJ$1:$CJ$128,0)</f>
        <v>71</v>
      </c>
      <c r="P71" s="143" t="str">
        <f ca="1">IF(N71=0,"",OFFSET('Trail-1'!$B$1,$O71-1,0))</f>
        <v/>
      </c>
      <c r="Q71" s="140">
        <f ca="1">OFFSET('Trail-2'!$J$1,$T71-1,0)</f>
        <v>0</v>
      </c>
      <c r="R71" s="141">
        <f ca="1">OFFSET('Trail-2'!$K$1,$T71-1,0)</f>
        <v>0</v>
      </c>
      <c r="S71" s="152">
        <f ca="1">OFFSET('Trail-2'!$L$1,$T71-1,0)</f>
        <v>0</v>
      </c>
      <c r="T71" s="146">
        <f>MATCH($AW71,'Trail-2'!$CJ$1:$CJ$128,0)</f>
        <v>71</v>
      </c>
      <c r="U71" s="143" t="str">
        <f ca="1">IF(S71=0,"",OFFSET('Trail-2'!$B$1,$T71-1,0))</f>
        <v/>
      </c>
      <c r="V71" s="140">
        <f ca="1">OFFSET('Trail-3'!$J$1,$Y71-1,0)</f>
        <v>0</v>
      </c>
      <c r="W71" s="141">
        <f ca="1">OFFSET('Trail-3'!$K$1,$Y71-1,0)</f>
        <v>0</v>
      </c>
      <c r="X71" s="152">
        <f ca="1">OFFSET('Trail-3'!$L$1,$Y71-1,0)</f>
        <v>0</v>
      </c>
      <c r="Y71" s="146">
        <f>MATCH($AW71,'Trail-3'!$CJ$1:$CJ$128,0)</f>
        <v>71</v>
      </c>
      <c r="Z71" s="143" t="str">
        <f ca="1">IF(X71=0,"",OFFSET('Trail-3'!$B$1,$Y71-1,0))</f>
        <v/>
      </c>
      <c r="AA71" s="140">
        <f ca="1">OFFSET('Trail-4'!$J$1,$AD71-1,0)</f>
        <v>0</v>
      </c>
      <c r="AB71" s="141">
        <f ca="1">OFFSET('Trail-4'!$K$1,$AD71-1,0)</f>
        <v>0</v>
      </c>
      <c r="AC71" s="152">
        <f ca="1">OFFSET('Trail-4'!$L$1,$AD71-1,0)</f>
        <v>0</v>
      </c>
      <c r="AD71" s="146">
        <f>MATCH($AW71,'Trail-4'!$CJ$1:$CJ$128,0)</f>
        <v>71</v>
      </c>
      <c r="AE71" s="143" t="str">
        <f ca="1">IF(AC71=0,"",OFFSET('Trail-4'!$B$1,$AD71-1,0))</f>
        <v/>
      </c>
      <c r="AF71" s="140">
        <f ca="1">OFFSET('Trail-5'!$J$1,$AI71-1,0)</f>
        <v>0</v>
      </c>
      <c r="AG71" s="141">
        <f ca="1">OFFSET('Trail-5'!$K$1,$AI71-1,0)</f>
        <v>0</v>
      </c>
      <c r="AH71" s="152">
        <f ca="1">OFFSET('Trail-5'!$L$1,$AI71-1,0)</f>
        <v>0</v>
      </c>
      <c r="AI71" s="146">
        <f>MATCH($AW71,'Trail-5'!$CJ$1:$CJ$128,0)</f>
        <v>71</v>
      </c>
      <c r="AJ71" s="143" t="str">
        <f ca="1">IF(AH71=0,"",OFFSET('Trail-5'!$B$1,$AI71-1,0))</f>
        <v/>
      </c>
      <c r="AK71" s="140">
        <f ca="1">OFFSET('TempO-1'!$K$1,$AN71-1,0)</f>
        <v>0</v>
      </c>
      <c r="AL71" s="144"/>
      <c r="AM71" s="152">
        <f ca="1">OFFSET('TempO-1'!$L$1,$AN71-1,0)</f>
        <v>0</v>
      </c>
      <c r="AN71" s="146">
        <f>MATCH($AW71,'TempO-1'!$CB$1:$CB$128,0)</f>
        <v>71</v>
      </c>
      <c r="AO71" s="143" t="str">
        <f ca="1">IF(AM71=0,"",OFFSET('TempO-1'!$B$1,$AN71-1,0))</f>
        <v/>
      </c>
      <c r="AP71" s="140">
        <f ca="1">OFFSET('TempO-2'!$K$1,$AS71-1,0)</f>
        <v>0</v>
      </c>
      <c r="AQ71" s="144"/>
      <c r="AR71" s="152">
        <f ca="1">OFFSET('TempO-2'!$L$1,$AS71-1,0)</f>
        <v>0</v>
      </c>
      <c r="AS71" s="146">
        <f>MATCH($AW71,'TempO-2'!$CB$1:$CB$128,0)</f>
        <v>71</v>
      </c>
      <c r="AT71" s="143" t="str">
        <f ca="1">IF(AR71=0,"",OFFSET('TempO-2'!$B$1,$AS71-1,0))</f>
        <v/>
      </c>
      <c r="AU71" s="22"/>
      <c r="AW71" s="39">
        <v>63</v>
      </c>
      <c r="AX71" s="16"/>
      <c r="AY71" s="51">
        <f t="shared" ca="1" si="2"/>
        <v>0</v>
      </c>
      <c r="AZ71" s="51">
        <f t="shared" ca="1" si="2"/>
        <v>0</v>
      </c>
      <c r="BA71" s="51">
        <f t="shared" ca="1" si="2"/>
        <v>0</v>
      </c>
      <c r="BC71" s="51">
        <f t="shared" ca="1" si="16"/>
        <v>0</v>
      </c>
      <c r="BD71" s="51">
        <f t="shared" ca="1" si="17"/>
        <v>0</v>
      </c>
      <c r="BE71" s="51">
        <f t="shared" ca="1" si="18"/>
        <v>0</v>
      </c>
      <c r="BF71" s="51">
        <f t="shared" ca="1" si="19"/>
        <v>0</v>
      </c>
      <c r="BG71" s="51">
        <f t="shared" ca="1" si="20"/>
        <v>0</v>
      </c>
      <c r="BH71" s="51">
        <f t="shared" ca="1" si="21"/>
        <v>0</v>
      </c>
      <c r="BI71" s="51">
        <f t="shared" ca="1" si="22"/>
        <v>0</v>
      </c>
      <c r="BJ71" s="51"/>
      <c r="BK71" s="51"/>
      <c r="BL71" s="53">
        <f t="shared" ca="1" si="24"/>
        <v>0</v>
      </c>
      <c r="BM71" s="53">
        <f t="shared" ca="1" si="24"/>
        <v>0</v>
      </c>
      <c r="BN71" s="53">
        <f t="shared" ca="1" si="24"/>
        <v>0</v>
      </c>
      <c r="BO71" s="53">
        <f t="shared" ca="1" si="24"/>
        <v>0</v>
      </c>
      <c r="BP71" s="53">
        <f t="shared" ca="1" si="24"/>
        <v>0</v>
      </c>
      <c r="BQ71" s="53">
        <f t="shared" ca="1" si="24"/>
        <v>0</v>
      </c>
      <c r="BR71" s="53">
        <f t="shared" ca="1" si="24"/>
        <v>0</v>
      </c>
    </row>
    <row r="72" spans="2:70" x14ac:dyDescent="0.2">
      <c r="B72" s="126">
        <f t="shared" ca="1" si="0"/>
        <v>1</v>
      </c>
      <c r="C72" s="126" t="str">
        <f t="shared" ca="1" si="11"/>
        <v/>
      </c>
      <c r="D72" s="126" t="str">
        <f t="shared" ca="1" si="12"/>
        <v/>
      </c>
      <c r="E72" s="126" t="str">
        <f t="shared" ca="1" si="13"/>
        <v/>
      </c>
      <c r="F72" s="127" t="str">
        <f ca="1">OFFSET(prihlasky!$H$1,AW72,0)</f>
        <v/>
      </c>
      <c r="G72" s="127" t="str">
        <f ca="1">IF(OFFSET(prihlasky!$B$1,AW72,0)="","",(OFFSET(prihlasky!$B$1,AW72,0)))</f>
        <v/>
      </c>
      <c r="H72" s="127">
        <f ca="1">OFFSET(prihlasky!$I$1,AW72,0)</f>
        <v>0</v>
      </c>
      <c r="I72" s="127">
        <f ca="1">OFFSET(prihlasky!$A$1,AW72,0)</f>
        <v>0</v>
      </c>
      <c r="J72" s="159">
        <f t="shared" ca="1" si="15"/>
        <v>0</v>
      </c>
      <c r="K72" s="145"/>
      <c r="L72" s="140">
        <f ca="1">OFFSET('Trail-1'!$J$1,$O72-1,0)</f>
        <v>0</v>
      </c>
      <c r="M72" s="141">
        <f ca="1">OFFSET('Trail-1'!$K$1,$O72-1,0)</f>
        <v>0</v>
      </c>
      <c r="N72" s="152">
        <f ca="1">OFFSET('Trail-1'!$L$1,$O72-1,0)</f>
        <v>0</v>
      </c>
      <c r="O72" s="146">
        <f>MATCH($AW72,'Trail-1'!$CJ$1:$CJ$128,0)</f>
        <v>72</v>
      </c>
      <c r="P72" s="143" t="str">
        <f ca="1">IF(N72=0,"",OFFSET('Trail-1'!$B$1,$O72-1,0))</f>
        <v/>
      </c>
      <c r="Q72" s="140">
        <f ca="1">OFFSET('Trail-2'!$J$1,$T72-1,0)</f>
        <v>0</v>
      </c>
      <c r="R72" s="141">
        <f ca="1">OFFSET('Trail-2'!$K$1,$T72-1,0)</f>
        <v>0</v>
      </c>
      <c r="S72" s="152">
        <f ca="1">OFFSET('Trail-2'!$L$1,$T72-1,0)</f>
        <v>0</v>
      </c>
      <c r="T72" s="146">
        <f>MATCH($AW72,'Trail-2'!$CJ$1:$CJ$128,0)</f>
        <v>72</v>
      </c>
      <c r="U72" s="143" t="str">
        <f ca="1">IF(S72=0,"",OFFSET('Trail-2'!$B$1,$T72-1,0))</f>
        <v/>
      </c>
      <c r="V72" s="140">
        <f ca="1">OFFSET('Trail-3'!$J$1,$Y72-1,0)</f>
        <v>0</v>
      </c>
      <c r="W72" s="141">
        <f ca="1">OFFSET('Trail-3'!$K$1,$Y72-1,0)</f>
        <v>0</v>
      </c>
      <c r="X72" s="152">
        <f ca="1">OFFSET('Trail-3'!$L$1,$Y72-1,0)</f>
        <v>0</v>
      </c>
      <c r="Y72" s="146">
        <f>MATCH($AW72,'Trail-3'!$CJ$1:$CJ$128,0)</f>
        <v>72</v>
      </c>
      <c r="Z72" s="143" t="str">
        <f ca="1">IF(X72=0,"",OFFSET('Trail-3'!$B$1,$Y72-1,0))</f>
        <v/>
      </c>
      <c r="AA72" s="140">
        <f ca="1">OFFSET('Trail-4'!$J$1,$AD72-1,0)</f>
        <v>0</v>
      </c>
      <c r="AB72" s="141">
        <f ca="1">OFFSET('Trail-4'!$K$1,$AD72-1,0)</f>
        <v>0</v>
      </c>
      <c r="AC72" s="152">
        <f ca="1">OFFSET('Trail-4'!$L$1,$AD72-1,0)</f>
        <v>0</v>
      </c>
      <c r="AD72" s="146">
        <f>MATCH($AW72,'Trail-4'!$CJ$1:$CJ$128,0)</f>
        <v>72</v>
      </c>
      <c r="AE72" s="143" t="str">
        <f ca="1">IF(AC72=0,"",OFFSET('Trail-4'!$B$1,$AD72-1,0))</f>
        <v/>
      </c>
      <c r="AF72" s="140">
        <f ca="1">OFFSET('Trail-5'!$J$1,$AI72-1,0)</f>
        <v>0</v>
      </c>
      <c r="AG72" s="141">
        <f ca="1">OFFSET('Trail-5'!$K$1,$AI72-1,0)</f>
        <v>0</v>
      </c>
      <c r="AH72" s="152">
        <f ca="1">OFFSET('Trail-5'!$L$1,$AI72-1,0)</f>
        <v>0</v>
      </c>
      <c r="AI72" s="146">
        <f>MATCH($AW72,'Trail-5'!$CJ$1:$CJ$128,0)</f>
        <v>72</v>
      </c>
      <c r="AJ72" s="143" t="str">
        <f ca="1">IF(AH72=0,"",OFFSET('Trail-5'!$B$1,$AI72-1,0))</f>
        <v/>
      </c>
      <c r="AK72" s="140">
        <f ca="1">OFFSET('TempO-1'!$K$1,$AN72-1,0)</f>
        <v>0</v>
      </c>
      <c r="AL72" s="144"/>
      <c r="AM72" s="152">
        <f ca="1">OFFSET('TempO-1'!$L$1,$AN72-1,0)</f>
        <v>0</v>
      </c>
      <c r="AN72" s="146">
        <f>MATCH($AW72,'TempO-1'!$CB$1:$CB$128,0)</f>
        <v>72</v>
      </c>
      <c r="AO72" s="143" t="str">
        <f ca="1">IF(AM72=0,"",OFFSET('TempO-1'!$B$1,$AN72-1,0))</f>
        <v/>
      </c>
      <c r="AP72" s="140">
        <f ca="1">OFFSET('TempO-2'!$K$1,$AS72-1,0)</f>
        <v>0</v>
      </c>
      <c r="AQ72" s="144"/>
      <c r="AR72" s="152">
        <f ca="1">OFFSET('TempO-2'!$L$1,$AS72-1,0)</f>
        <v>0</v>
      </c>
      <c r="AS72" s="146">
        <f>MATCH($AW72,'TempO-2'!$CB$1:$CB$128,0)</f>
        <v>72</v>
      </c>
      <c r="AT72" s="143" t="str">
        <f ca="1">IF(AR72=0,"",OFFSET('TempO-2'!$B$1,$AS72-1,0))</f>
        <v/>
      </c>
      <c r="AU72" s="22"/>
      <c r="AW72" s="39">
        <v>64</v>
      </c>
      <c r="AX72" s="16"/>
      <c r="AY72" s="51">
        <f t="shared" ca="1" si="2"/>
        <v>0</v>
      </c>
      <c r="AZ72" s="51">
        <f t="shared" ca="1" si="2"/>
        <v>0</v>
      </c>
      <c r="BA72" s="51">
        <f t="shared" ca="1" si="2"/>
        <v>0</v>
      </c>
      <c r="BC72" s="51">
        <f t="shared" ca="1" si="16"/>
        <v>0</v>
      </c>
      <c r="BD72" s="51">
        <f t="shared" ca="1" si="17"/>
        <v>0</v>
      </c>
      <c r="BE72" s="51">
        <f t="shared" ca="1" si="18"/>
        <v>0</v>
      </c>
      <c r="BF72" s="51">
        <f t="shared" ca="1" si="19"/>
        <v>0</v>
      </c>
      <c r="BG72" s="51">
        <f t="shared" ca="1" si="20"/>
        <v>0</v>
      </c>
      <c r="BH72" s="51">
        <f t="shared" ca="1" si="21"/>
        <v>0</v>
      </c>
      <c r="BI72" s="51">
        <f t="shared" ca="1" si="22"/>
        <v>0</v>
      </c>
      <c r="BJ72" s="51"/>
      <c r="BK72" s="51"/>
      <c r="BL72" s="53">
        <f t="shared" ca="1" si="24"/>
        <v>0</v>
      </c>
      <c r="BM72" s="53">
        <f t="shared" ca="1" si="24"/>
        <v>0</v>
      </c>
      <c r="BN72" s="53">
        <f t="shared" ca="1" si="24"/>
        <v>0</v>
      </c>
      <c r="BO72" s="53">
        <f t="shared" ca="1" si="24"/>
        <v>0</v>
      </c>
      <c r="BP72" s="53">
        <f t="shared" ca="1" si="24"/>
        <v>0</v>
      </c>
      <c r="BQ72" s="53">
        <f t="shared" ca="1" si="24"/>
        <v>0</v>
      </c>
      <c r="BR72" s="53">
        <f t="shared" ca="1" si="24"/>
        <v>0</v>
      </c>
    </row>
    <row r="73" spans="2:70" x14ac:dyDescent="0.2">
      <c r="B73" s="126">
        <f t="shared" ref="B73:B128" ca="1" si="25">RANK(J73,$J$9:$J$133)</f>
        <v>1</v>
      </c>
      <c r="C73" s="126" t="str">
        <f t="shared" ca="1" si="11"/>
        <v/>
      </c>
      <c r="D73" s="126" t="str">
        <f t="shared" ca="1" si="12"/>
        <v/>
      </c>
      <c r="E73" s="126" t="str">
        <f t="shared" ca="1" si="13"/>
        <v/>
      </c>
      <c r="F73" s="127" t="str">
        <f ca="1">OFFSET(prihlasky!$H$1,AW73,0)</f>
        <v/>
      </c>
      <c r="G73" s="127" t="str">
        <f ca="1">IF(OFFSET(prihlasky!$B$1,AW73,0)="","",(OFFSET(prihlasky!$B$1,AW73,0)))</f>
        <v/>
      </c>
      <c r="H73" s="127">
        <f ca="1">OFFSET(prihlasky!$I$1,AW73,0)</f>
        <v>0</v>
      </c>
      <c r="I73" s="127">
        <f ca="1">OFFSET(prihlasky!$A$1,AW73,0)</f>
        <v>0</v>
      </c>
      <c r="J73" s="159">
        <f t="shared" ca="1" si="15"/>
        <v>0</v>
      </c>
      <c r="K73" s="145"/>
      <c r="L73" s="140">
        <f ca="1">OFFSET('Trail-1'!$J$1,$O73-1,0)</f>
        <v>0</v>
      </c>
      <c r="M73" s="141">
        <f ca="1">OFFSET('Trail-1'!$K$1,$O73-1,0)</f>
        <v>0</v>
      </c>
      <c r="N73" s="152">
        <f ca="1">OFFSET('Trail-1'!$L$1,$O73-1,0)</f>
        <v>0</v>
      </c>
      <c r="O73" s="146">
        <f>MATCH($AW73,'Trail-1'!$CJ$1:$CJ$128,0)</f>
        <v>73</v>
      </c>
      <c r="P73" s="143" t="str">
        <f ca="1">IF(N73=0,"",OFFSET('Trail-1'!$B$1,$O73-1,0))</f>
        <v/>
      </c>
      <c r="Q73" s="140">
        <f ca="1">OFFSET('Trail-2'!$J$1,$T73-1,0)</f>
        <v>0</v>
      </c>
      <c r="R73" s="141">
        <f ca="1">OFFSET('Trail-2'!$K$1,$T73-1,0)</f>
        <v>0</v>
      </c>
      <c r="S73" s="152">
        <f ca="1">OFFSET('Trail-2'!$L$1,$T73-1,0)</f>
        <v>0</v>
      </c>
      <c r="T73" s="146">
        <f>MATCH($AW73,'Trail-2'!$CJ$1:$CJ$128,0)</f>
        <v>73</v>
      </c>
      <c r="U73" s="143" t="str">
        <f ca="1">IF(S73=0,"",OFFSET('Trail-2'!$B$1,$T73-1,0))</f>
        <v/>
      </c>
      <c r="V73" s="140">
        <f ca="1">OFFSET('Trail-3'!$J$1,$Y73-1,0)</f>
        <v>0</v>
      </c>
      <c r="W73" s="141">
        <f ca="1">OFFSET('Trail-3'!$K$1,$Y73-1,0)</f>
        <v>0</v>
      </c>
      <c r="X73" s="152">
        <f ca="1">OFFSET('Trail-3'!$L$1,$Y73-1,0)</f>
        <v>0</v>
      </c>
      <c r="Y73" s="146">
        <f>MATCH($AW73,'Trail-3'!$CJ$1:$CJ$128,0)</f>
        <v>73</v>
      </c>
      <c r="Z73" s="143" t="str">
        <f ca="1">IF(X73=0,"",OFFSET('Trail-3'!$B$1,$Y73-1,0))</f>
        <v/>
      </c>
      <c r="AA73" s="140">
        <f ca="1">OFFSET('Trail-4'!$J$1,$AD73-1,0)</f>
        <v>0</v>
      </c>
      <c r="AB73" s="141">
        <f ca="1">OFFSET('Trail-4'!$K$1,$AD73-1,0)</f>
        <v>0</v>
      </c>
      <c r="AC73" s="152">
        <f ca="1">OFFSET('Trail-4'!$L$1,$AD73-1,0)</f>
        <v>0</v>
      </c>
      <c r="AD73" s="146">
        <f>MATCH($AW73,'Trail-4'!$CJ$1:$CJ$128,0)</f>
        <v>73</v>
      </c>
      <c r="AE73" s="143" t="str">
        <f ca="1">IF(AC73=0,"",OFFSET('Trail-4'!$B$1,$AD73-1,0))</f>
        <v/>
      </c>
      <c r="AF73" s="140">
        <f ca="1">OFFSET('Trail-5'!$J$1,$AI73-1,0)</f>
        <v>0</v>
      </c>
      <c r="AG73" s="141">
        <f ca="1">OFFSET('Trail-5'!$K$1,$AI73-1,0)</f>
        <v>0</v>
      </c>
      <c r="AH73" s="152">
        <f ca="1">OFFSET('Trail-5'!$L$1,$AI73-1,0)</f>
        <v>0</v>
      </c>
      <c r="AI73" s="146">
        <f>MATCH($AW73,'Trail-5'!$CJ$1:$CJ$128,0)</f>
        <v>73</v>
      </c>
      <c r="AJ73" s="143" t="str">
        <f ca="1">IF(AH73=0,"",OFFSET('Trail-5'!$B$1,$AI73-1,0))</f>
        <v/>
      </c>
      <c r="AK73" s="140">
        <f ca="1">OFFSET('TempO-1'!$K$1,$AN73-1,0)</f>
        <v>0</v>
      </c>
      <c r="AL73" s="144"/>
      <c r="AM73" s="152">
        <f ca="1">OFFSET('TempO-1'!$L$1,$AN73-1,0)</f>
        <v>0</v>
      </c>
      <c r="AN73" s="146">
        <f>MATCH($AW73,'TempO-1'!$CB$1:$CB$128,0)</f>
        <v>73</v>
      </c>
      <c r="AO73" s="143" t="str">
        <f ca="1">IF(AM73=0,"",OFFSET('TempO-1'!$B$1,$AN73-1,0))</f>
        <v/>
      </c>
      <c r="AP73" s="140">
        <f ca="1">OFFSET('TempO-2'!$K$1,$AS73-1,0)</f>
        <v>0</v>
      </c>
      <c r="AQ73" s="144"/>
      <c r="AR73" s="152">
        <f ca="1">OFFSET('TempO-2'!$L$1,$AS73-1,0)</f>
        <v>0</v>
      </c>
      <c r="AS73" s="146">
        <f>MATCH($AW73,'TempO-2'!$CB$1:$CB$128,0)</f>
        <v>73</v>
      </c>
      <c r="AT73" s="143" t="str">
        <f ca="1">IF(AR73=0,"",OFFSET('TempO-2'!$B$1,$AS73-1,0))</f>
        <v/>
      </c>
      <c r="AU73" s="22"/>
      <c r="AW73" s="39">
        <v>65</v>
      </c>
      <c r="AX73" s="16"/>
      <c r="AY73" s="51">
        <f t="shared" ca="1" si="2"/>
        <v>0</v>
      </c>
      <c r="AZ73" s="51">
        <f t="shared" ca="1" si="2"/>
        <v>0</v>
      </c>
      <c r="BA73" s="51">
        <f t="shared" ca="1" si="2"/>
        <v>0</v>
      </c>
      <c r="BC73" s="51">
        <f t="shared" ca="1" si="16"/>
        <v>0</v>
      </c>
      <c r="BD73" s="51">
        <f t="shared" ca="1" si="17"/>
        <v>0</v>
      </c>
      <c r="BE73" s="51">
        <f t="shared" ca="1" si="18"/>
        <v>0</v>
      </c>
      <c r="BF73" s="51">
        <f t="shared" ca="1" si="19"/>
        <v>0</v>
      </c>
      <c r="BG73" s="51">
        <f t="shared" ca="1" si="20"/>
        <v>0</v>
      </c>
      <c r="BH73" s="51">
        <f t="shared" ca="1" si="21"/>
        <v>0</v>
      </c>
      <c r="BI73" s="51">
        <f t="shared" ca="1" si="22"/>
        <v>0</v>
      </c>
      <c r="BJ73" s="51"/>
      <c r="BK73" s="51"/>
      <c r="BL73" s="53">
        <f t="shared" ca="1" si="24"/>
        <v>0</v>
      </c>
      <c r="BM73" s="53">
        <f t="shared" ca="1" si="24"/>
        <v>0</v>
      </c>
      <c r="BN73" s="53">
        <f t="shared" ca="1" si="24"/>
        <v>0</v>
      </c>
      <c r="BO73" s="53">
        <f t="shared" ca="1" si="24"/>
        <v>0</v>
      </c>
      <c r="BP73" s="53">
        <f t="shared" ca="1" si="24"/>
        <v>0</v>
      </c>
      <c r="BQ73" s="53">
        <f t="shared" ca="1" si="24"/>
        <v>0</v>
      </c>
      <c r="BR73" s="53">
        <f t="shared" ca="1" si="24"/>
        <v>0</v>
      </c>
    </row>
    <row r="74" spans="2:70" x14ac:dyDescent="0.2">
      <c r="B74" s="126">
        <f t="shared" ca="1" si="25"/>
        <v>1</v>
      </c>
      <c r="C74" s="126" t="str">
        <f t="shared" ref="C74:C128" ca="1" si="26">IF($H74=C$8,RANK($J74,AY$9:AY$133),"")</f>
        <v/>
      </c>
      <c r="D74" s="126" t="str">
        <f t="shared" ref="D74:D128" ca="1" si="27">IF($H74=D$8,RANK($J74,AZ$9:AZ$133),"")</f>
        <v/>
      </c>
      <c r="E74" s="126" t="str">
        <f t="shared" ref="E74:E128" ca="1" si="28">IF($H74=E$8,RANK($J74,BA$9:BA$133),"")</f>
        <v/>
      </c>
      <c r="F74" s="127" t="str">
        <f ca="1">OFFSET(prihlasky!$H$1,AW74,0)</f>
        <v/>
      </c>
      <c r="G74" s="127" t="str">
        <f ca="1">IF(OFFSET(prihlasky!$B$1,AW74,0)="","",(OFFSET(prihlasky!$B$1,AW74,0)))</f>
        <v/>
      </c>
      <c r="H74" s="127">
        <f ca="1">OFFSET(prihlasky!$I$1,AW74,0)</f>
        <v>0</v>
      </c>
      <c r="I74" s="127">
        <f ca="1">OFFSET(prihlasky!$A$1,AW74,0)</f>
        <v>0</v>
      </c>
      <c r="J74" s="159">
        <f t="shared" ca="1" si="15"/>
        <v>0</v>
      </c>
      <c r="K74" s="145"/>
      <c r="L74" s="140">
        <f ca="1">OFFSET('Trail-1'!$J$1,$O74-1,0)</f>
        <v>0</v>
      </c>
      <c r="M74" s="141">
        <f ca="1">OFFSET('Trail-1'!$K$1,$O74-1,0)</f>
        <v>0</v>
      </c>
      <c r="N74" s="152">
        <f ca="1">OFFSET('Trail-1'!$L$1,$O74-1,0)</f>
        <v>0</v>
      </c>
      <c r="O74" s="146">
        <f>MATCH($AW74,'Trail-1'!$CJ$1:$CJ$128,0)</f>
        <v>74</v>
      </c>
      <c r="P74" s="143" t="str">
        <f ca="1">IF(N74=0,"",OFFSET('Trail-1'!$B$1,$O74-1,0))</f>
        <v/>
      </c>
      <c r="Q74" s="140">
        <f ca="1">OFFSET('Trail-2'!$J$1,$T74-1,0)</f>
        <v>0</v>
      </c>
      <c r="R74" s="141">
        <f ca="1">OFFSET('Trail-2'!$K$1,$T74-1,0)</f>
        <v>0</v>
      </c>
      <c r="S74" s="152">
        <f ca="1">OFFSET('Trail-2'!$L$1,$T74-1,0)</f>
        <v>0</v>
      </c>
      <c r="T74" s="146">
        <f>MATCH($AW74,'Trail-2'!$CJ$1:$CJ$128,0)</f>
        <v>74</v>
      </c>
      <c r="U74" s="143" t="str">
        <f ca="1">IF(S74=0,"",OFFSET('Trail-2'!$B$1,$T74-1,0))</f>
        <v/>
      </c>
      <c r="V74" s="140">
        <f ca="1">OFFSET('Trail-3'!$J$1,$Y74-1,0)</f>
        <v>0</v>
      </c>
      <c r="W74" s="141">
        <f ca="1">OFFSET('Trail-3'!$K$1,$Y74-1,0)</f>
        <v>0</v>
      </c>
      <c r="X74" s="152">
        <f ca="1">OFFSET('Trail-3'!$L$1,$Y74-1,0)</f>
        <v>0</v>
      </c>
      <c r="Y74" s="146">
        <f>MATCH($AW74,'Trail-3'!$CJ$1:$CJ$128,0)</f>
        <v>74</v>
      </c>
      <c r="Z74" s="143" t="str">
        <f ca="1">IF(X74=0,"",OFFSET('Trail-3'!$B$1,$Y74-1,0))</f>
        <v/>
      </c>
      <c r="AA74" s="140">
        <f ca="1">OFFSET('Trail-4'!$J$1,$AD74-1,0)</f>
        <v>0</v>
      </c>
      <c r="AB74" s="141">
        <f ca="1">OFFSET('Trail-4'!$K$1,$AD74-1,0)</f>
        <v>0</v>
      </c>
      <c r="AC74" s="152">
        <f ca="1">OFFSET('Trail-4'!$L$1,$AD74-1,0)</f>
        <v>0</v>
      </c>
      <c r="AD74" s="146">
        <f>MATCH($AW74,'Trail-4'!$CJ$1:$CJ$128,0)</f>
        <v>74</v>
      </c>
      <c r="AE74" s="143" t="str">
        <f ca="1">IF(AC74=0,"",OFFSET('Trail-4'!$B$1,$AD74-1,0))</f>
        <v/>
      </c>
      <c r="AF74" s="140">
        <f ca="1">OFFSET('Trail-5'!$J$1,$AI74-1,0)</f>
        <v>0</v>
      </c>
      <c r="AG74" s="141">
        <f ca="1">OFFSET('Trail-5'!$K$1,$AI74-1,0)</f>
        <v>0</v>
      </c>
      <c r="AH74" s="152">
        <f ca="1">OFFSET('Trail-5'!$L$1,$AI74-1,0)</f>
        <v>0</v>
      </c>
      <c r="AI74" s="146">
        <f>MATCH($AW74,'Trail-5'!$CJ$1:$CJ$128,0)</f>
        <v>74</v>
      </c>
      <c r="AJ74" s="143" t="str">
        <f ca="1">IF(AH74=0,"",OFFSET('Trail-5'!$B$1,$AI74-1,0))</f>
        <v/>
      </c>
      <c r="AK74" s="140">
        <f ca="1">OFFSET('TempO-1'!$K$1,$AN74-1,0)</f>
        <v>0</v>
      </c>
      <c r="AL74" s="144"/>
      <c r="AM74" s="152">
        <f ca="1">OFFSET('TempO-1'!$L$1,$AN74-1,0)</f>
        <v>0</v>
      </c>
      <c r="AN74" s="146">
        <f>MATCH($AW74,'TempO-1'!$CB$1:$CB$128,0)</f>
        <v>74</v>
      </c>
      <c r="AO74" s="143" t="str">
        <f ca="1">IF(AM74=0,"",OFFSET('TempO-1'!$B$1,$AN74-1,0))</f>
        <v/>
      </c>
      <c r="AP74" s="140">
        <f ca="1">OFFSET('TempO-2'!$K$1,$AS74-1,0)</f>
        <v>0</v>
      </c>
      <c r="AQ74" s="144"/>
      <c r="AR74" s="152">
        <f ca="1">OFFSET('TempO-2'!$L$1,$AS74-1,0)</f>
        <v>0</v>
      </c>
      <c r="AS74" s="146">
        <f>MATCH($AW74,'TempO-2'!$CB$1:$CB$128,0)</f>
        <v>74</v>
      </c>
      <c r="AT74" s="143" t="str">
        <f ca="1">IF(AR74=0,"",OFFSET('TempO-2'!$B$1,$AS74-1,0))</f>
        <v/>
      </c>
      <c r="AU74" s="22"/>
      <c r="AW74" s="39">
        <v>66</v>
      </c>
      <c r="AX74" s="16"/>
      <c r="AY74" s="51">
        <f t="shared" ca="1" si="2"/>
        <v>0</v>
      </c>
      <c r="AZ74" s="51">
        <f t="shared" ca="1" si="2"/>
        <v>0</v>
      </c>
      <c r="BA74" s="51">
        <f t="shared" ca="1" si="2"/>
        <v>0</v>
      </c>
      <c r="BC74" s="51">
        <f t="shared" ca="1" si="16"/>
        <v>0</v>
      </c>
      <c r="BD74" s="51">
        <f t="shared" ca="1" si="17"/>
        <v>0</v>
      </c>
      <c r="BE74" s="51">
        <f t="shared" ca="1" si="18"/>
        <v>0</v>
      </c>
      <c r="BF74" s="51">
        <f t="shared" ca="1" si="19"/>
        <v>0</v>
      </c>
      <c r="BG74" s="51">
        <f t="shared" ca="1" si="20"/>
        <v>0</v>
      </c>
      <c r="BH74" s="51">
        <f t="shared" ca="1" si="21"/>
        <v>0</v>
      </c>
      <c r="BI74" s="51">
        <f t="shared" ca="1" si="22"/>
        <v>0</v>
      </c>
      <c r="BJ74" s="51"/>
      <c r="BK74" s="51"/>
      <c r="BL74" s="53">
        <f t="shared" ca="1" si="24"/>
        <v>0</v>
      </c>
      <c r="BM74" s="53">
        <f t="shared" ca="1" si="24"/>
        <v>0</v>
      </c>
      <c r="BN74" s="53">
        <f t="shared" ca="1" si="24"/>
        <v>0</v>
      </c>
      <c r="BO74" s="53">
        <f t="shared" ca="1" si="24"/>
        <v>0</v>
      </c>
      <c r="BP74" s="53">
        <f t="shared" ca="1" si="24"/>
        <v>0</v>
      </c>
      <c r="BQ74" s="53">
        <f t="shared" ca="1" si="24"/>
        <v>0</v>
      </c>
      <c r="BR74" s="53">
        <f t="shared" ca="1" si="24"/>
        <v>0</v>
      </c>
    </row>
    <row r="75" spans="2:70" x14ac:dyDescent="0.2">
      <c r="B75" s="126">
        <f t="shared" ca="1" si="25"/>
        <v>1</v>
      </c>
      <c r="C75" s="126" t="str">
        <f t="shared" ca="1" si="26"/>
        <v/>
      </c>
      <c r="D75" s="126" t="str">
        <f t="shared" ca="1" si="27"/>
        <v/>
      </c>
      <c r="E75" s="126" t="str">
        <f t="shared" ca="1" si="28"/>
        <v/>
      </c>
      <c r="F75" s="127" t="str">
        <f ca="1">OFFSET(prihlasky!$H$1,AW75,0)</f>
        <v/>
      </c>
      <c r="G75" s="127" t="str">
        <f ca="1">IF(OFFSET(prihlasky!$B$1,AW75,0)="","",(OFFSET(prihlasky!$B$1,AW75,0)))</f>
        <v/>
      </c>
      <c r="H75" s="127">
        <f ca="1">OFFSET(prihlasky!$I$1,AW75,0)</f>
        <v>0</v>
      </c>
      <c r="I75" s="127">
        <f ca="1">OFFSET(prihlasky!$A$1,AW75,0)</f>
        <v>0</v>
      </c>
      <c r="J75" s="159">
        <f t="shared" ca="1" si="15"/>
        <v>0</v>
      </c>
      <c r="K75" s="145"/>
      <c r="L75" s="140">
        <f ca="1">OFFSET('Trail-1'!$J$1,$O75-1,0)</f>
        <v>0</v>
      </c>
      <c r="M75" s="141">
        <f ca="1">OFFSET('Trail-1'!$K$1,$O75-1,0)</f>
        <v>0</v>
      </c>
      <c r="N75" s="152">
        <f ca="1">OFFSET('Trail-1'!$L$1,$O75-1,0)</f>
        <v>0</v>
      </c>
      <c r="O75" s="146">
        <f>MATCH($AW75,'Trail-1'!$CJ$1:$CJ$128,0)</f>
        <v>75</v>
      </c>
      <c r="P75" s="143" t="str">
        <f ca="1">IF(N75=0,"",OFFSET('Trail-1'!$B$1,$O75-1,0))</f>
        <v/>
      </c>
      <c r="Q75" s="140">
        <f ca="1">OFFSET('Trail-2'!$J$1,$T75-1,0)</f>
        <v>0</v>
      </c>
      <c r="R75" s="141">
        <f ca="1">OFFSET('Trail-2'!$K$1,$T75-1,0)</f>
        <v>0</v>
      </c>
      <c r="S75" s="152">
        <f ca="1">OFFSET('Trail-2'!$L$1,$T75-1,0)</f>
        <v>0</v>
      </c>
      <c r="T75" s="146">
        <f>MATCH($AW75,'Trail-2'!$CJ$1:$CJ$128,0)</f>
        <v>75</v>
      </c>
      <c r="U75" s="143" t="str">
        <f ca="1">IF(S75=0,"",OFFSET('Trail-2'!$B$1,$T75-1,0))</f>
        <v/>
      </c>
      <c r="V75" s="140">
        <f ca="1">OFFSET('Trail-3'!$J$1,$Y75-1,0)</f>
        <v>0</v>
      </c>
      <c r="W75" s="141">
        <f ca="1">OFFSET('Trail-3'!$K$1,$Y75-1,0)</f>
        <v>0</v>
      </c>
      <c r="X75" s="152">
        <f ca="1">OFFSET('Trail-3'!$L$1,$Y75-1,0)</f>
        <v>0</v>
      </c>
      <c r="Y75" s="146">
        <f>MATCH($AW75,'Trail-3'!$CJ$1:$CJ$128,0)</f>
        <v>75</v>
      </c>
      <c r="Z75" s="143" t="str">
        <f ca="1">IF(X75=0,"",OFFSET('Trail-3'!$B$1,$Y75-1,0))</f>
        <v/>
      </c>
      <c r="AA75" s="140">
        <f ca="1">OFFSET('Trail-4'!$J$1,$AD75-1,0)</f>
        <v>0</v>
      </c>
      <c r="AB75" s="141">
        <f ca="1">OFFSET('Trail-4'!$K$1,$AD75-1,0)</f>
        <v>0</v>
      </c>
      <c r="AC75" s="152">
        <f ca="1">OFFSET('Trail-4'!$L$1,$AD75-1,0)</f>
        <v>0</v>
      </c>
      <c r="AD75" s="146">
        <f>MATCH($AW75,'Trail-4'!$CJ$1:$CJ$128,0)</f>
        <v>75</v>
      </c>
      <c r="AE75" s="143" t="str">
        <f ca="1">IF(AC75=0,"",OFFSET('Trail-4'!$B$1,$AD75-1,0))</f>
        <v/>
      </c>
      <c r="AF75" s="140">
        <f ca="1">OFFSET('Trail-5'!$J$1,$AI75-1,0)</f>
        <v>0</v>
      </c>
      <c r="AG75" s="141">
        <f ca="1">OFFSET('Trail-5'!$K$1,$AI75-1,0)</f>
        <v>0</v>
      </c>
      <c r="AH75" s="152">
        <f ca="1">OFFSET('Trail-5'!$L$1,$AI75-1,0)</f>
        <v>0</v>
      </c>
      <c r="AI75" s="146">
        <f>MATCH($AW75,'Trail-5'!$CJ$1:$CJ$128,0)</f>
        <v>75</v>
      </c>
      <c r="AJ75" s="143" t="str">
        <f ca="1">IF(AH75=0,"",OFFSET('Trail-5'!$B$1,$AI75-1,0))</f>
        <v/>
      </c>
      <c r="AK75" s="140">
        <f ca="1">OFFSET('TempO-1'!$K$1,$AN75-1,0)</f>
        <v>0</v>
      </c>
      <c r="AL75" s="144"/>
      <c r="AM75" s="152">
        <f ca="1">OFFSET('TempO-1'!$L$1,$AN75-1,0)</f>
        <v>0</v>
      </c>
      <c r="AN75" s="146">
        <f>MATCH($AW75,'TempO-1'!$CB$1:$CB$128,0)</f>
        <v>75</v>
      </c>
      <c r="AO75" s="143" t="str">
        <f ca="1">IF(AM75=0,"",OFFSET('TempO-1'!$B$1,$AN75-1,0))</f>
        <v/>
      </c>
      <c r="AP75" s="140">
        <f ca="1">OFFSET('TempO-2'!$K$1,$AS75-1,0)</f>
        <v>0</v>
      </c>
      <c r="AQ75" s="144"/>
      <c r="AR75" s="152">
        <f ca="1">OFFSET('TempO-2'!$L$1,$AS75-1,0)</f>
        <v>0</v>
      </c>
      <c r="AS75" s="146">
        <f>MATCH($AW75,'TempO-2'!$CB$1:$CB$128,0)</f>
        <v>75</v>
      </c>
      <c r="AT75" s="143" t="str">
        <f ca="1">IF(AR75=0,"",OFFSET('TempO-2'!$B$1,$AS75-1,0))</f>
        <v/>
      </c>
      <c r="AU75" s="22"/>
      <c r="AW75" s="39">
        <v>67</v>
      </c>
      <c r="AX75" s="16"/>
      <c r="AY75" s="51">
        <f t="shared" ca="1" si="2"/>
        <v>0</v>
      </c>
      <c r="AZ75" s="51">
        <f t="shared" ca="1" si="2"/>
        <v>0</v>
      </c>
      <c r="BA75" s="51">
        <f t="shared" ca="1" si="2"/>
        <v>0</v>
      </c>
      <c r="BC75" s="51">
        <f t="shared" ca="1" si="16"/>
        <v>0</v>
      </c>
      <c r="BD75" s="51">
        <f t="shared" ca="1" si="17"/>
        <v>0</v>
      </c>
      <c r="BE75" s="51">
        <f t="shared" ca="1" si="18"/>
        <v>0</v>
      </c>
      <c r="BF75" s="51">
        <f t="shared" ca="1" si="19"/>
        <v>0</v>
      </c>
      <c r="BG75" s="51">
        <f t="shared" ca="1" si="20"/>
        <v>0</v>
      </c>
      <c r="BH75" s="51">
        <f t="shared" ca="1" si="21"/>
        <v>0</v>
      </c>
      <c r="BI75" s="51">
        <f t="shared" ca="1" si="22"/>
        <v>0</v>
      </c>
      <c r="BJ75" s="51"/>
      <c r="BK75" s="51"/>
      <c r="BL75" s="53">
        <f t="shared" ca="1" si="24"/>
        <v>0</v>
      </c>
      <c r="BM75" s="53">
        <f t="shared" ca="1" si="24"/>
        <v>0</v>
      </c>
      <c r="BN75" s="53">
        <f t="shared" ca="1" si="24"/>
        <v>0</v>
      </c>
      <c r="BO75" s="53">
        <f t="shared" ca="1" si="24"/>
        <v>0</v>
      </c>
      <c r="BP75" s="53">
        <f t="shared" ca="1" si="24"/>
        <v>0</v>
      </c>
      <c r="BQ75" s="53">
        <f t="shared" ca="1" si="24"/>
        <v>0</v>
      </c>
      <c r="BR75" s="53">
        <f t="shared" ca="1" si="24"/>
        <v>0</v>
      </c>
    </row>
    <row r="76" spans="2:70" x14ac:dyDescent="0.2">
      <c r="B76" s="126">
        <f t="shared" ca="1" si="25"/>
        <v>1</v>
      </c>
      <c r="C76" s="126" t="str">
        <f t="shared" ca="1" si="26"/>
        <v/>
      </c>
      <c r="D76" s="126" t="str">
        <f t="shared" ca="1" si="27"/>
        <v/>
      </c>
      <c r="E76" s="126" t="str">
        <f t="shared" ca="1" si="28"/>
        <v/>
      </c>
      <c r="F76" s="127" t="str">
        <f ca="1">OFFSET(prihlasky!$H$1,AW76,0)</f>
        <v/>
      </c>
      <c r="G76" s="127" t="str">
        <f ca="1">IF(OFFSET(prihlasky!$B$1,AW76,0)="","",(OFFSET(prihlasky!$B$1,AW76,0)))</f>
        <v/>
      </c>
      <c r="H76" s="127">
        <f ca="1">OFFSET(prihlasky!$I$1,AW76,0)</f>
        <v>0</v>
      </c>
      <c r="I76" s="127">
        <f ca="1">OFFSET(prihlasky!$A$1,AW76,0)</f>
        <v>0</v>
      </c>
      <c r="J76" s="159">
        <f t="shared" ca="1" si="15"/>
        <v>0</v>
      </c>
      <c r="K76" s="145"/>
      <c r="L76" s="140">
        <f ca="1">OFFSET('Trail-1'!$J$1,$O76-1,0)</f>
        <v>0</v>
      </c>
      <c r="M76" s="141">
        <f ca="1">OFFSET('Trail-1'!$K$1,$O76-1,0)</f>
        <v>0</v>
      </c>
      <c r="N76" s="152">
        <f ca="1">OFFSET('Trail-1'!$L$1,$O76-1,0)</f>
        <v>0</v>
      </c>
      <c r="O76" s="146">
        <f>MATCH($AW76,'Trail-1'!$CJ$1:$CJ$128,0)</f>
        <v>76</v>
      </c>
      <c r="P76" s="143" t="str">
        <f ca="1">IF(N76=0,"",OFFSET('Trail-1'!$B$1,$O76-1,0))</f>
        <v/>
      </c>
      <c r="Q76" s="140">
        <f ca="1">OFFSET('Trail-2'!$J$1,$T76-1,0)</f>
        <v>0</v>
      </c>
      <c r="R76" s="141">
        <f ca="1">OFFSET('Trail-2'!$K$1,$T76-1,0)</f>
        <v>0</v>
      </c>
      <c r="S76" s="152">
        <f ca="1">OFFSET('Trail-2'!$L$1,$T76-1,0)</f>
        <v>0</v>
      </c>
      <c r="T76" s="146">
        <f>MATCH($AW76,'Trail-2'!$CJ$1:$CJ$128,0)</f>
        <v>76</v>
      </c>
      <c r="U76" s="143" t="str">
        <f ca="1">IF(S76=0,"",OFFSET('Trail-2'!$B$1,$T76-1,0))</f>
        <v/>
      </c>
      <c r="V76" s="140">
        <f ca="1">OFFSET('Trail-3'!$J$1,$Y76-1,0)</f>
        <v>0</v>
      </c>
      <c r="W76" s="141">
        <f ca="1">OFFSET('Trail-3'!$K$1,$Y76-1,0)</f>
        <v>0</v>
      </c>
      <c r="X76" s="152">
        <f ca="1">OFFSET('Trail-3'!$L$1,$Y76-1,0)</f>
        <v>0</v>
      </c>
      <c r="Y76" s="146">
        <f>MATCH($AW76,'Trail-3'!$CJ$1:$CJ$128,0)</f>
        <v>76</v>
      </c>
      <c r="Z76" s="143" t="str">
        <f ca="1">IF(X76=0,"",OFFSET('Trail-3'!$B$1,$Y76-1,0))</f>
        <v/>
      </c>
      <c r="AA76" s="140">
        <f ca="1">OFFSET('Trail-4'!$J$1,$AD76-1,0)</f>
        <v>0</v>
      </c>
      <c r="AB76" s="141">
        <f ca="1">OFFSET('Trail-4'!$K$1,$AD76-1,0)</f>
        <v>0</v>
      </c>
      <c r="AC76" s="152">
        <f ca="1">OFFSET('Trail-4'!$L$1,$AD76-1,0)</f>
        <v>0</v>
      </c>
      <c r="AD76" s="146">
        <f>MATCH($AW76,'Trail-4'!$CJ$1:$CJ$128,0)</f>
        <v>76</v>
      </c>
      <c r="AE76" s="143" t="str">
        <f ca="1">IF(AC76=0,"",OFFSET('Trail-4'!$B$1,$AD76-1,0))</f>
        <v/>
      </c>
      <c r="AF76" s="140">
        <f ca="1">OFFSET('Trail-5'!$J$1,$AI76-1,0)</f>
        <v>0</v>
      </c>
      <c r="AG76" s="141">
        <f ca="1">OFFSET('Trail-5'!$K$1,$AI76-1,0)</f>
        <v>0</v>
      </c>
      <c r="AH76" s="152">
        <f ca="1">OFFSET('Trail-5'!$L$1,$AI76-1,0)</f>
        <v>0</v>
      </c>
      <c r="AI76" s="146">
        <f>MATCH($AW76,'Trail-5'!$CJ$1:$CJ$128,0)</f>
        <v>76</v>
      </c>
      <c r="AJ76" s="143" t="str">
        <f ca="1">IF(AH76=0,"",OFFSET('Trail-5'!$B$1,$AI76-1,0))</f>
        <v/>
      </c>
      <c r="AK76" s="140">
        <f ca="1">OFFSET('TempO-1'!$K$1,$AN76-1,0)</f>
        <v>0</v>
      </c>
      <c r="AL76" s="144"/>
      <c r="AM76" s="152">
        <f ca="1">OFFSET('TempO-1'!$L$1,$AN76-1,0)</f>
        <v>0</v>
      </c>
      <c r="AN76" s="146">
        <f>MATCH($AW76,'TempO-1'!$CB$1:$CB$128,0)</f>
        <v>76</v>
      </c>
      <c r="AO76" s="143" t="str">
        <f ca="1">IF(AM76=0,"",OFFSET('TempO-1'!$B$1,$AN76-1,0))</f>
        <v/>
      </c>
      <c r="AP76" s="140">
        <f ca="1">OFFSET('TempO-2'!$K$1,$AS76-1,0)</f>
        <v>0</v>
      </c>
      <c r="AQ76" s="144"/>
      <c r="AR76" s="152">
        <f ca="1">OFFSET('TempO-2'!$L$1,$AS76-1,0)</f>
        <v>0</v>
      </c>
      <c r="AS76" s="146">
        <f>MATCH($AW76,'TempO-2'!$CB$1:$CB$128,0)</f>
        <v>76</v>
      </c>
      <c r="AT76" s="143" t="str">
        <f ca="1">IF(AR76=0,"",OFFSET('TempO-2'!$B$1,$AS76-1,0))</f>
        <v/>
      </c>
      <c r="AU76" s="22"/>
      <c r="AW76" s="39">
        <v>68</v>
      </c>
      <c r="AX76" s="16"/>
      <c r="AY76" s="51">
        <f t="shared" ca="1" si="2"/>
        <v>0</v>
      </c>
      <c r="AZ76" s="51">
        <f t="shared" ca="1" si="2"/>
        <v>0</v>
      </c>
      <c r="BA76" s="51">
        <f t="shared" ca="1" si="2"/>
        <v>0</v>
      </c>
      <c r="BC76" s="51">
        <f t="shared" ca="1" si="16"/>
        <v>0</v>
      </c>
      <c r="BD76" s="51">
        <f t="shared" ca="1" si="17"/>
        <v>0</v>
      </c>
      <c r="BE76" s="51">
        <f t="shared" ca="1" si="18"/>
        <v>0</v>
      </c>
      <c r="BF76" s="51">
        <f t="shared" ca="1" si="19"/>
        <v>0</v>
      </c>
      <c r="BG76" s="51">
        <f t="shared" ca="1" si="20"/>
        <v>0</v>
      </c>
      <c r="BH76" s="51">
        <f t="shared" ca="1" si="21"/>
        <v>0</v>
      </c>
      <c r="BI76" s="51">
        <f t="shared" ca="1" si="22"/>
        <v>0</v>
      </c>
      <c r="BJ76" s="51"/>
      <c r="BK76" s="51"/>
      <c r="BL76" s="53">
        <f t="shared" ca="1" si="24"/>
        <v>0</v>
      </c>
      <c r="BM76" s="53">
        <f t="shared" ca="1" si="24"/>
        <v>0</v>
      </c>
      <c r="BN76" s="53">
        <f t="shared" ca="1" si="24"/>
        <v>0</v>
      </c>
      <c r="BO76" s="53">
        <f t="shared" ca="1" si="24"/>
        <v>0</v>
      </c>
      <c r="BP76" s="53">
        <f t="shared" ca="1" si="24"/>
        <v>0</v>
      </c>
      <c r="BQ76" s="53">
        <f t="shared" ca="1" si="24"/>
        <v>0</v>
      </c>
      <c r="BR76" s="53">
        <f t="shared" ca="1" si="24"/>
        <v>0</v>
      </c>
    </row>
    <row r="77" spans="2:70" x14ac:dyDescent="0.2">
      <c r="B77" s="126">
        <f t="shared" ca="1" si="25"/>
        <v>1</v>
      </c>
      <c r="C77" s="126" t="str">
        <f t="shared" ca="1" si="26"/>
        <v/>
      </c>
      <c r="D77" s="126" t="str">
        <f t="shared" ca="1" si="27"/>
        <v/>
      </c>
      <c r="E77" s="126" t="str">
        <f t="shared" ca="1" si="28"/>
        <v/>
      </c>
      <c r="F77" s="127" t="str">
        <f ca="1">OFFSET(prihlasky!$H$1,AW77,0)</f>
        <v/>
      </c>
      <c r="G77" s="127" t="str">
        <f ca="1">IF(OFFSET(prihlasky!$B$1,AW77,0)="","",(OFFSET(prihlasky!$B$1,AW77,0)))</f>
        <v/>
      </c>
      <c r="H77" s="127">
        <f ca="1">OFFSET(prihlasky!$I$1,AW77,0)</f>
        <v>0</v>
      </c>
      <c r="I77" s="127">
        <f ca="1">OFFSET(prihlasky!$A$1,AW77,0)</f>
        <v>0</v>
      </c>
      <c r="J77" s="159">
        <f t="shared" ca="1" si="15"/>
        <v>0</v>
      </c>
      <c r="K77" s="145"/>
      <c r="L77" s="140">
        <f ca="1">OFFSET('Trail-1'!$J$1,$O77-1,0)</f>
        <v>0</v>
      </c>
      <c r="M77" s="141">
        <f ca="1">OFFSET('Trail-1'!$K$1,$O77-1,0)</f>
        <v>0</v>
      </c>
      <c r="N77" s="152">
        <f ca="1">OFFSET('Trail-1'!$L$1,$O77-1,0)</f>
        <v>0</v>
      </c>
      <c r="O77" s="146">
        <f>MATCH($AW77,'Trail-1'!$CJ$1:$CJ$128,0)</f>
        <v>77</v>
      </c>
      <c r="P77" s="143" t="str">
        <f ca="1">IF(N77=0,"",OFFSET('Trail-1'!$B$1,$O77-1,0))</f>
        <v/>
      </c>
      <c r="Q77" s="140">
        <f ca="1">OFFSET('Trail-2'!$J$1,$T77-1,0)</f>
        <v>0</v>
      </c>
      <c r="R77" s="141">
        <f ca="1">OFFSET('Trail-2'!$K$1,$T77-1,0)</f>
        <v>0</v>
      </c>
      <c r="S77" s="152">
        <f ca="1">OFFSET('Trail-2'!$L$1,$T77-1,0)</f>
        <v>0</v>
      </c>
      <c r="T77" s="146">
        <f>MATCH($AW77,'Trail-2'!$CJ$1:$CJ$128,0)</f>
        <v>77</v>
      </c>
      <c r="U77" s="143" t="str">
        <f ca="1">IF(S77=0,"",OFFSET('Trail-2'!$B$1,$T77-1,0))</f>
        <v/>
      </c>
      <c r="V77" s="140">
        <f ca="1">OFFSET('Trail-3'!$J$1,$Y77-1,0)</f>
        <v>0</v>
      </c>
      <c r="W77" s="141">
        <f ca="1">OFFSET('Trail-3'!$K$1,$Y77-1,0)</f>
        <v>0</v>
      </c>
      <c r="X77" s="152">
        <f ca="1">OFFSET('Trail-3'!$L$1,$Y77-1,0)</f>
        <v>0</v>
      </c>
      <c r="Y77" s="146">
        <f>MATCH($AW77,'Trail-3'!$CJ$1:$CJ$128,0)</f>
        <v>77</v>
      </c>
      <c r="Z77" s="143" t="str">
        <f ca="1">IF(X77=0,"",OFFSET('Trail-3'!$B$1,$Y77-1,0))</f>
        <v/>
      </c>
      <c r="AA77" s="140">
        <f ca="1">OFFSET('Trail-4'!$J$1,$AD77-1,0)</f>
        <v>0</v>
      </c>
      <c r="AB77" s="141">
        <f ca="1">OFFSET('Trail-4'!$K$1,$AD77-1,0)</f>
        <v>0</v>
      </c>
      <c r="AC77" s="152">
        <f ca="1">OFFSET('Trail-4'!$L$1,$AD77-1,0)</f>
        <v>0</v>
      </c>
      <c r="AD77" s="146">
        <f>MATCH($AW77,'Trail-4'!$CJ$1:$CJ$128,0)</f>
        <v>77</v>
      </c>
      <c r="AE77" s="143" t="str">
        <f ca="1">IF(AC77=0,"",OFFSET('Trail-4'!$B$1,$AD77-1,0))</f>
        <v/>
      </c>
      <c r="AF77" s="140">
        <f ca="1">OFFSET('Trail-5'!$J$1,$AI77-1,0)</f>
        <v>0</v>
      </c>
      <c r="AG77" s="141">
        <f ca="1">OFFSET('Trail-5'!$K$1,$AI77-1,0)</f>
        <v>0</v>
      </c>
      <c r="AH77" s="152">
        <f ca="1">OFFSET('Trail-5'!$L$1,$AI77-1,0)</f>
        <v>0</v>
      </c>
      <c r="AI77" s="146">
        <f>MATCH($AW77,'Trail-5'!$CJ$1:$CJ$128,0)</f>
        <v>77</v>
      </c>
      <c r="AJ77" s="143" t="str">
        <f ca="1">IF(AH77=0,"",OFFSET('Trail-5'!$B$1,$AI77-1,0))</f>
        <v/>
      </c>
      <c r="AK77" s="140">
        <f ca="1">OFFSET('TempO-1'!$K$1,$AN77-1,0)</f>
        <v>0</v>
      </c>
      <c r="AL77" s="144"/>
      <c r="AM77" s="152">
        <f ca="1">OFFSET('TempO-1'!$L$1,$AN77-1,0)</f>
        <v>0</v>
      </c>
      <c r="AN77" s="146">
        <f>MATCH($AW77,'TempO-1'!$CB$1:$CB$128,0)</f>
        <v>77</v>
      </c>
      <c r="AO77" s="143" t="str">
        <f ca="1">IF(AM77=0,"",OFFSET('TempO-1'!$B$1,$AN77-1,0))</f>
        <v/>
      </c>
      <c r="AP77" s="140">
        <f ca="1">OFFSET('TempO-2'!$K$1,$AS77-1,0)</f>
        <v>0</v>
      </c>
      <c r="AQ77" s="144"/>
      <c r="AR77" s="152">
        <f ca="1">OFFSET('TempO-2'!$L$1,$AS77-1,0)</f>
        <v>0</v>
      </c>
      <c r="AS77" s="146">
        <f>MATCH($AW77,'TempO-2'!$CB$1:$CB$128,0)</f>
        <v>77</v>
      </c>
      <c r="AT77" s="143" t="str">
        <f ca="1">IF(AR77=0,"",OFFSET('TempO-2'!$B$1,$AS77-1,0))</f>
        <v/>
      </c>
      <c r="AU77" s="22"/>
      <c r="AW77" s="39">
        <v>69</v>
      </c>
      <c r="AX77" s="16"/>
      <c r="AY77" s="51">
        <f t="shared" ca="1" si="2"/>
        <v>0</v>
      </c>
      <c r="AZ77" s="51">
        <f t="shared" ca="1" si="2"/>
        <v>0</v>
      </c>
      <c r="BA77" s="51">
        <f t="shared" ca="1" si="2"/>
        <v>0</v>
      </c>
      <c r="BC77" s="51">
        <f t="shared" ca="1" si="16"/>
        <v>0</v>
      </c>
      <c r="BD77" s="51">
        <f t="shared" ca="1" si="17"/>
        <v>0</v>
      </c>
      <c r="BE77" s="51">
        <f t="shared" ca="1" si="18"/>
        <v>0</v>
      </c>
      <c r="BF77" s="51">
        <f t="shared" ca="1" si="19"/>
        <v>0</v>
      </c>
      <c r="BG77" s="51">
        <f t="shared" ca="1" si="20"/>
        <v>0</v>
      </c>
      <c r="BH77" s="51">
        <f t="shared" ca="1" si="21"/>
        <v>0</v>
      </c>
      <c r="BI77" s="51">
        <f t="shared" ca="1" si="22"/>
        <v>0</v>
      </c>
      <c r="BJ77" s="51"/>
      <c r="BK77" s="51"/>
      <c r="BL77" s="53">
        <f t="shared" ca="1" si="24"/>
        <v>0</v>
      </c>
      <c r="BM77" s="53">
        <f t="shared" ca="1" si="24"/>
        <v>0</v>
      </c>
      <c r="BN77" s="53">
        <f t="shared" ca="1" si="24"/>
        <v>0</v>
      </c>
      <c r="BO77" s="53">
        <f t="shared" ca="1" si="24"/>
        <v>0</v>
      </c>
      <c r="BP77" s="53">
        <f t="shared" ca="1" si="24"/>
        <v>0</v>
      </c>
      <c r="BQ77" s="53">
        <f t="shared" ca="1" si="24"/>
        <v>0</v>
      </c>
      <c r="BR77" s="53">
        <f t="shared" ref="BL77:BR114" ca="1" si="29">LARGE($BC77:$BI77,BR$7)</f>
        <v>0</v>
      </c>
    </row>
    <row r="78" spans="2:70" x14ac:dyDescent="0.2">
      <c r="B78" s="126">
        <f t="shared" ca="1" si="25"/>
        <v>1</v>
      </c>
      <c r="C78" s="126" t="str">
        <f t="shared" ca="1" si="26"/>
        <v/>
      </c>
      <c r="D78" s="126" t="str">
        <f t="shared" ca="1" si="27"/>
        <v/>
      </c>
      <c r="E78" s="126" t="str">
        <f t="shared" ca="1" si="28"/>
        <v/>
      </c>
      <c r="F78" s="127" t="str">
        <f ca="1">OFFSET(prihlasky!$H$1,AW78,0)</f>
        <v/>
      </c>
      <c r="G78" s="127" t="str">
        <f ca="1">IF(OFFSET(prihlasky!$B$1,AW78,0)="","",(OFFSET(prihlasky!$B$1,AW78,0)))</f>
        <v/>
      </c>
      <c r="H78" s="127">
        <f ca="1">OFFSET(prihlasky!$I$1,AW78,0)</f>
        <v>0</v>
      </c>
      <c r="I78" s="127">
        <f ca="1">OFFSET(prihlasky!$A$1,AW78,0)</f>
        <v>0</v>
      </c>
      <c r="J78" s="159">
        <f t="shared" ca="1" si="15"/>
        <v>0</v>
      </c>
      <c r="K78" s="145"/>
      <c r="L78" s="140">
        <f ca="1">OFFSET('Trail-1'!$J$1,$O78-1,0)</f>
        <v>0</v>
      </c>
      <c r="M78" s="141">
        <f ca="1">OFFSET('Trail-1'!$K$1,$O78-1,0)</f>
        <v>0</v>
      </c>
      <c r="N78" s="152">
        <f ca="1">OFFSET('Trail-1'!$L$1,$O78-1,0)</f>
        <v>0</v>
      </c>
      <c r="O78" s="146">
        <f>MATCH($AW78,'Trail-1'!$CJ$1:$CJ$128,0)</f>
        <v>78</v>
      </c>
      <c r="P78" s="143" t="str">
        <f ca="1">IF(N78=0,"",OFFSET('Trail-1'!$B$1,$O78-1,0))</f>
        <v/>
      </c>
      <c r="Q78" s="140">
        <f ca="1">OFFSET('Trail-2'!$J$1,$T78-1,0)</f>
        <v>0</v>
      </c>
      <c r="R78" s="141">
        <f ca="1">OFFSET('Trail-2'!$K$1,$T78-1,0)</f>
        <v>0</v>
      </c>
      <c r="S78" s="152">
        <f ca="1">OFFSET('Trail-2'!$L$1,$T78-1,0)</f>
        <v>0</v>
      </c>
      <c r="T78" s="146">
        <f>MATCH($AW78,'Trail-2'!$CJ$1:$CJ$128,0)</f>
        <v>78</v>
      </c>
      <c r="U78" s="143" t="str">
        <f ca="1">IF(S78=0,"",OFFSET('Trail-2'!$B$1,$T78-1,0))</f>
        <v/>
      </c>
      <c r="V78" s="140">
        <f ca="1">OFFSET('Trail-3'!$J$1,$Y78-1,0)</f>
        <v>0</v>
      </c>
      <c r="W78" s="141">
        <f ca="1">OFFSET('Trail-3'!$K$1,$Y78-1,0)</f>
        <v>0</v>
      </c>
      <c r="X78" s="152">
        <f ca="1">OFFSET('Trail-3'!$L$1,$Y78-1,0)</f>
        <v>0</v>
      </c>
      <c r="Y78" s="146">
        <f>MATCH($AW78,'Trail-3'!$CJ$1:$CJ$128,0)</f>
        <v>78</v>
      </c>
      <c r="Z78" s="143" t="str">
        <f ca="1">IF(X78=0,"",OFFSET('Trail-3'!$B$1,$Y78-1,0))</f>
        <v/>
      </c>
      <c r="AA78" s="140">
        <f ca="1">OFFSET('Trail-4'!$J$1,$AD78-1,0)</f>
        <v>0</v>
      </c>
      <c r="AB78" s="141">
        <f ca="1">OFFSET('Trail-4'!$K$1,$AD78-1,0)</f>
        <v>0</v>
      </c>
      <c r="AC78" s="152">
        <f ca="1">OFFSET('Trail-4'!$L$1,$AD78-1,0)</f>
        <v>0</v>
      </c>
      <c r="AD78" s="146">
        <f>MATCH($AW78,'Trail-4'!$CJ$1:$CJ$128,0)</f>
        <v>78</v>
      </c>
      <c r="AE78" s="143" t="str">
        <f ca="1">IF(AC78=0,"",OFFSET('Trail-4'!$B$1,$AD78-1,0))</f>
        <v/>
      </c>
      <c r="AF78" s="140">
        <f ca="1">OFFSET('Trail-5'!$J$1,$AI78-1,0)</f>
        <v>0</v>
      </c>
      <c r="AG78" s="141">
        <f ca="1">OFFSET('Trail-5'!$K$1,$AI78-1,0)</f>
        <v>0</v>
      </c>
      <c r="AH78" s="152">
        <f ca="1">OFFSET('Trail-5'!$L$1,$AI78-1,0)</f>
        <v>0</v>
      </c>
      <c r="AI78" s="146">
        <f>MATCH($AW78,'Trail-5'!$CJ$1:$CJ$128,0)</f>
        <v>78</v>
      </c>
      <c r="AJ78" s="143" t="str">
        <f ca="1">IF(AH78=0,"",OFFSET('Trail-5'!$B$1,$AI78-1,0))</f>
        <v/>
      </c>
      <c r="AK78" s="140">
        <f ca="1">OFFSET('TempO-1'!$K$1,$AN78-1,0)</f>
        <v>0</v>
      </c>
      <c r="AL78" s="144"/>
      <c r="AM78" s="152">
        <f ca="1">OFFSET('TempO-1'!$L$1,$AN78-1,0)</f>
        <v>0</v>
      </c>
      <c r="AN78" s="146">
        <f>MATCH($AW78,'TempO-1'!$CB$1:$CB$128,0)</f>
        <v>78</v>
      </c>
      <c r="AO78" s="143" t="str">
        <f ca="1">IF(AM78=0,"",OFFSET('TempO-1'!$B$1,$AN78-1,0))</f>
        <v/>
      </c>
      <c r="AP78" s="140">
        <f ca="1">OFFSET('TempO-2'!$K$1,$AS78-1,0)</f>
        <v>0</v>
      </c>
      <c r="AQ78" s="144"/>
      <c r="AR78" s="152">
        <f ca="1">OFFSET('TempO-2'!$L$1,$AS78-1,0)</f>
        <v>0</v>
      </c>
      <c r="AS78" s="146">
        <f>MATCH($AW78,'TempO-2'!$CB$1:$CB$128,0)</f>
        <v>78</v>
      </c>
      <c r="AT78" s="143" t="str">
        <f ca="1">IF(AR78=0,"",OFFSET('TempO-2'!$B$1,$AS78-1,0))</f>
        <v/>
      </c>
      <c r="AU78" s="22"/>
      <c r="AW78" s="39">
        <v>70</v>
      </c>
      <c r="AX78" s="16"/>
      <c r="AY78" s="51">
        <f t="shared" ca="1" si="2"/>
        <v>0</v>
      </c>
      <c r="AZ78" s="51">
        <f t="shared" ca="1" si="2"/>
        <v>0</v>
      </c>
      <c r="BA78" s="51">
        <f t="shared" ca="1" si="2"/>
        <v>0</v>
      </c>
      <c r="BC78" s="51">
        <f t="shared" ca="1" si="16"/>
        <v>0</v>
      </c>
      <c r="BD78" s="51">
        <f t="shared" ca="1" si="17"/>
        <v>0</v>
      </c>
      <c r="BE78" s="51">
        <f t="shared" ca="1" si="18"/>
        <v>0</v>
      </c>
      <c r="BF78" s="51">
        <f t="shared" ca="1" si="19"/>
        <v>0</v>
      </c>
      <c r="BG78" s="51">
        <f t="shared" ca="1" si="20"/>
        <v>0</v>
      </c>
      <c r="BH78" s="51">
        <f t="shared" ca="1" si="21"/>
        <v>0</v>
      </c>
      <c r="BI78" s="51">
        <f t="shared" ca="1" si="22"/>
        <v>0</v>
      </c>
      <c r="BJ78" s="51"/>
      <c r="BK78" s="51"/>
      <c r="BL78" s="53">
        <f t="shared" ca="1" si="29"/>
        <v>0</v>
      </c>
      <c r="BM78" s="53">
        <f t="shared" ca="1" si="29"/>
        <v>0</v>
      </c>
      <c r="BN78" s="53">
        <f t="shared" ca="1" si="29"/>
        <v>0</v>
      </c>
      <c r="BO78" s="53">
        <f t="shared" ca="1" si="29"/>
        <v>0</v>
      </c>
      <c r="BP78" s="53">
        <f t="shared" ca="1" si="29"/>
        <v>0</v>
      </c>
      <c r="BQ78" s="53">
        <f t="shared" ca="1" si="29"/>
        <v>0</v>
      </c>
      <c r="BR78" s="53">
        <f t="shared" ca="1" si="29"/>
        <v>0</v>
      </c>
    </row>
    <row r="79" spans="2:70" x14ac:dyDescent="0.2">
      <c r="B79" s="126">
        <f t="shared" ca="1" si="25"/>
        <v>1</v>
      </c>
      <c r="C79" s="126" t="str">
        <f t="shared" ca="1" si="26"/>
        <v/>
      </c>
      <c r="D79" s="126" t="str">
        <f t="shared" ca="1" si="27"/>
        <v/>
      </c>
      <c r="E79" s="126" t="str">
        <f t="shared" ca="1" si="28"/>
        <v/>
      </c>
      <c r="F79" s="127" t="str">
        <f ca="1">OFFSET(prihlasky!$H$1,AW79,0)</f>
        <v/>
      </c>
      <c r="G79" s="127" t="str">
        <f ca="1">IF(OFFSET(prihlasky!$B$1,AW79,0)="","",(OFFSET(prihlasky!$B$1,AW79,0)))</f>
        <v/>
      </c>
      <c r="H79" s="127">
        <f ca="1">OFFSET(prihlasky!$I$1,AW79,0)</f>
        <v>0</v>
      </c>
      <c r="I79" s="127">
        <f ca="1">OFFSET(prihlasky!$A$1,AW79,0)</f>
        <v>0</v>
      </c>
      <c r="J79" s="159">
        <f t="shared" ca="1" si="15"/>
        <v>0</v>
      </c>
      <c r="K79" s="145"/>
      <c r="L79" s="140">
        <f ca="1">OFFSET('Trail-1'!$J$1,$O79-1,0)</f>
        <v>0</v>
      </c>
      <c r="M79" s="141">
        <f ca="1">OFFSET('Trail-1'!$K$1,$O79-1,0)</f>
        <v>0</v>
      </c>
      <c r="N79" s="152">
        <f ca="1">OFFSET('Trail-1'!$L$1,$O79-1,0)</f>
        <v>0</v>
      </c>
      <c r="O79" s="146">
        <f>MATCH($AW79,'Trail-1'!$CJ$1:$CJ$128,0)</f>
        <v>79</v>
      </c>
      <c r="P79" s="143" t="str">
        <f ca="1">IF(N79=0,"",OFFSET('Trail-1'!$B$1,$O79-1,0))</f>
        <v/>
      </c>
      <c r="Q79" s="140">
        <f ca="1">OFFSET('Trail-2'!$J$1,$T79-1,0)</f>
        <v>0</v>
      </c>
      <c r="R79" s="141">
        <f ca="1">OFFSET('Trail-2'!$K$1,$T79-1,0)</f>
        <v>0</v>
      </c>
      <c r="S79" s="152">
        <f ca="1">OFFSET('Trail-2'!$L$1,$T79-1,0)</f>
        <v>0</v>
      </c>
      <c r="T79" s="146">
        <f>MATCH($AW79,'Trail-2'!$CJ$1:$CJ$128,0)</f>
        <v>79</v>
      </c>
      <c r="U79" s="143" t="str">
        <f ca="1">IF(S79=0,"",OFFSET('Trail-2'!$B$1,$T79-1,0))</f>
        <v/>
      </c>
      <c r="V79" s="140">
        <f ca="1">OFFSET('Trail-3'!$J$1,$Y79-1,0)</f>
        <v>0</v>
      </c>
      <c r="W79" s="141">
        <f ca="1">OFFSET('Trail-3'!$K$1,$Y79-1,0)</f>
        <v>0</v>
      </c>
      <c r="X79" s="152">
        <f ca="1">OFFSET('Trail-3'!$L$1,$Y79-1,0)</f>
        <v>0</v>
      </c>
      <c r="Y79" s="146">
        <f>MATCH($AW79,'Trail-3'!$CJ$1:$CJ$128,0)</f>
        <v>79</v>
      </c>
      <c r="Z79" s="143" t="str">
        <f ca="1">IF(X79=0,"",OFFSET('Trail-3'!$B$1,$Y79-1,0))</f>
        <v/>
      </c>
      <c r="AA79" s="140">
        <f ca="1">OFFSET('Trail-4'!$J$1,$AD79-1,0)</f>
        <v>0</v>
      </c>
      <c r="AB79" s="141">
        <f ca="1">OFFSET('Trail-4'!$K$1,$AD79-1,0)</f>
        <v>0</v>
      </c>
      <c r="AC79" s="152">
        <f ca="1">OFFSET('Trail-4'!$L$1,$AD79-1,0)</f>
        <v>0</v>
      </c>
      <c r="AD79" s="146">
        <f>MATCH($AW79,'Trail-4'!$CJ$1:$CJ$128,0)</f>
        <v>79</v>
      </c>
      <c r="AE79" s="143" t="str">
        <f ca="1">IF(AC79=0,"",OFFSET('Trail-4'!$B$1,$AD79-1,0))</f>
        <v/>
      </c>
      <c r="AF79" s="140">
        <f ca="1">OFFSET('Trail-5'!$J$1,$AI79-1,0)</f>
        <v>0</v>
      </c>
      <c r="AG79" s="141">
        <f ca="1">OFFSET('Trail-5'!$K$1,$AI79-1,0)</f>
        <v>0</v>
      </c>
      <c r="AH79" s="152">
        <f ca="1">OFFSET('Trail-5'!$L$1,$AI79-1,0)</f>
        <v>0</v>
      </c>
      <c r="AI79" s="146">
        <f>MATCH($AW79,'Trail-5'!$CJ$1:$CJ$128,0)</f>
        <v>79</v>
      </c>
      <c r="AJ79" s="143" t="str">
        <f ca="1">IF(AH79=0,"",OFFSET('Trail-5'!$B$1,$AI79-1,0))</f>
        <v/>
      </c>
      <c r="AK79" s="140">
        <f ca="1">OFFSET('TempO-1'!$K$1,$AN79-1,0)</f>
        <v>0</v>
      </c>
      <c r="AL79" s="144"/>
      <c r="AM79" s="152">
        <f ca="1">OFFSET('TempO-1'!$L$1,$AN79-1,0)</f>
        <v>0</v>
      </c>
      <c r="AN79" s="146">
        <f>MATCH($AW79,'TempO-1'!$CB$1:$CB$128,0)</f>
        <v>79</v>
      </c>
      <c r="AO79" s="143" t="str">
        <f ca="1">IF(AM79=0,"",OFFSET('TempO-1'!$B$1,$AN79-1,0))</f>
        <v/>
      </c>
      <c r="AP79" s="140">
        <f ca="1">OFFSET('TempO-2'!$K$1,$AS79-1,0)</f>
        <v>0</v>
      </c>
      <c r="AQ79" s="144"/>
      <c r="AR79" s="152">
        <f ca="1">OFFSET('TempO-2'!$L$1,$AS79-1,0)</f>
        <v>0</v>
      </c>
      <c r="AS79" s="146">
        <f>MATCH($AW79,'TempO-2'!$CB$1:$CB$128,0)</f>
        <v>79</v>
      </c>
      <c r="AT79" s="143" t="str">
        <f ca="1">IF(AR79=0,"",OFFSET('TempO-2'!$B$1,$AS79-1,0))</f>
        <v/>
      </c>
      <c r="AU79" s="22"/>
      <c r="AW79" s="39">
        <v>71</v>
      </c>
      <c r="AX79" s="16"/>
      <c r="AY79" s="51">
        <f t="shared" ca="1" si="2"/>
        <v>0</v>
      </c>
      <c r="AZ79" s="51">
        <f t="shared" ca="1" si="2"/>
        <v>0</v>
      </c>
      <c r="BA79" s="51">
        <f t="shared" ca="1" si="2"/>
        <v>0</v>
      </c>
      <c r="BC79" s="51">
        <f t="shared" ca="1" si="16"/>
        <v>0</v>
      </c>
      <c r="BD79" s="51">
        <f t="shared" ca="1" si="17"/>
        <v>0</v>
      </c>
      <c r="BE79" s="51">
        <f t="shared" ca="1" si="18"/>
        <v>0</v>
      </c>
      <c r="BF79" s="51">
        <f t="shared" ca="1" si="19"/>
        <v>0</v>
      </c>
      <c r="BG79" s="51">
        <f t="shared" ca="1" si="20"/>
        <v>0</v>
      </c>
      <c r="BH79" s="51">
        <f t="shared" ca="1" si="21"/>
        <v>0</v>
      </c>
      <c r="BI79" s="51">
        <f t="shared" ca="1" si="22"/>
        <v>0</v>
      </c>
      <c r="BJ79" s="51"/>
      <c r="BK79" s="51"/>
      <c r="BL79" s="53">
        <f t="shared" ca="1" si="29"/>
        <v>0</v>
      </c>
      <c r="BM79" s="53">
        <f t="shared" ca="1" si="29"/>
        <v>0</v>
      </c>
      <c r="BN79" s="53">
        <f t="shared" ca="1" si="29"/>
        <v>0</v>
      </c>
      <c r="BO79" s="53">
        <f t="shared" ca="1" si="29"/>
        <v>0</v>
      </c>
      <c r="BP79" s="53">
        <f t="shared" ca="1" si="29"/>
        <v>0</v>
      </c>
      <c r="BQ79" s="53">
        <f t="shared" ca="1" si="29"/>
        <v>0</v>
      </c>
      <c r="BR79" s="53">
        <f t="shared" ca="1" si="29"/>
        <v>0</v>
      </c>
    </row>
    <row r="80" spans="2:70" x14ac:dyDescent="0.2">
      <c r="B80" s="126">
        <f t="shared" ca="1" si="25"/>
        <v>1</v>
      </c>
      <c r="C80" s="126" t="str">
        <f t="shared" ca="1" si="26"/>
        <v/>
      </c>
      <c r="D80" s="126" t="str">
        <f t="shared" ca="1" si="27"/>
        <v/>
      </c>
      <c r="E80" s="126" t="str">
        <f t="shared" ca="1" si="28"/>
        <v/>
      </c>
      <c r="F80" s="127" t="str">
        <f ca="1">OFFSET(prihlasky!$H$1,AW80,0)</f>
        <v/>
      </c>
      <c r="G80" s="127" t="str">
        <f ca="1">IF(OFFSET(prihlasky!$B$1,AW80,0)="","",(OFFSET(prihlasky!$B$1,AW80,0)))</f>
        <v/>
      </c>
      <c r="H80" s="127">
        <f ca="1">OFFSET(prihlasky!$I$1,AW80,0)</f>
        <v>0</v>
      </c>
      <c r="I80" s="127">
        <f ca="1">OFFSET(prihlasky!$A$1,AW80,0)</f>
        <v>0</v>
      </c>
      <c r="J80" s="159">
        <f t="shared" ca="1" si="15"/>
        <v>0</v>
      </c>
      <c r="K80" s="145"/>
      <c r="L80" s="140">
        <f ca="1">OFFSET('Trail-1'!$J$1,$O80-1,0)</f>
        <v>0</v>
      </c>
      <c r="M80" s="141">
        <f ca="1">OFFSET('Trail-1'!$K$1,$O80-1,0)</f>
        <v>0</v>
      </c>
      <c r="N80" s="152">
        <f ca="1">OFFSET('Trail-1'!$L$1,$O80-1,0)</f>
        <v>0</v>
      </c>
      <c r="O80" s="146">
        <f>MATCH($AW80,'Trail-1'!$CJ$1:$CJ$128,0)</f>
        <v>80</v>
      </c>
      <c r="P80" s="143" t="str">
        <f ca="1">IF(N80=0,"",OFFSET('Trail-1'!$B$1,$O80-1,0))</f>
        <v/>
      </c>
      <c r="Q80" s="140">
        <f ca="1">OFFSET('Trail-2'!$J$1,$T80-1,0)</f>
        <v>0</v>
      </c>
      <c r="R80" s="141">
        <f ca="1">OFFSET('Trail-2'!$K$1,$T80-1,0)</f>
        <v>0</v>
      </c>
      <c r="S80" s="152">
        <f ca="1">OFFSET('Trail-2'!$L$1,$T80-1,0)</f>
        <v>0</v>
      </c>
      <c r="T80" s="146">
        <f>MATCH($AW80,'Trail-2'!$CJ$1:$CJ$128,0)</f>
        <v>80</v>
      </c>
      <c r="U80" s="143" t="str">
        <f ca="1">IF(S80=0,"",OFFSET('Trail-2'!$B$1,$T80-1,0))</f>
        <v/>
      </c>
      <c r="V80" s="140">
        <f ca="1">OFFSET('Trail-3'!$J$1,$Y80-1,0)</f>
        <v>0</v>
      </c>
      <c r="W80" s="141">
        <f ca="1">OFFSET('Trail-3'!$K$1,$Y80-1,0)</f>
        <v>0</v>
      </c>
      <c r="X80" s="152">
        <f ca="1">OFFSET('Trail-3'!$L$1,$Y80-1,0)</f>
        <v>0</v>
      </c>
      <c r="Y80" s="146">
        <f>MATCH($AW80,'Trail-3'!$CJ$1:$CJ$128,0)</f>
        <v>80</v>
      </c>
      <c r="Z80" s="143" t="str">
        <f ca="1">IF(X80=0,"",OFFSET('Trail-3'!$B$1,$Y80-1,0))</f>
        <v/>
      </c>
      <c r="AA80" s="140">
        <f ca="1">OFFSET('Trail-4'!$J$1,$AD80-1,0)</f>
        <v>0</v>
      </c>
      <c r="AB80" s="141">
        <f ca="1">OFFSET('Trail-4'!$K$1,$AD80-1,0)</f>
        <v>0</v>
      </c>
      <c r="AC80" s="152">
        <f ca="1">OFFSET('Trail-4'!$L$1,$AD80-1,0)</f>
        <v>0</v>
      </c>
      <c r="AD80" s="146">
        <f>MATCH($AW80,'Trail-4'!$CJ$1:$CJ$128,0)</f>
        <v>80</v>
      </c>
      <c r="AE80" s="143" t="str">
        <f ca="1">IF(AC80=0,"",OFFSET('Trail-4'!$B$1,$AD80-1,0))</f>
        <v/>
      </c>
      <c r="AF80" s="140">
        <f ca="1">OFFSET('Trail-5'!$J$1,$AI80-1,0)</f>
        <v>0</v>
      </c>
      <c r="AG80" s="141">
        <f ca="1">OFFSET('Trail-5'!$K$1,$AI80-1,0)</f>
        <v>0</v>
      </c>
      <c r="AH80" s="152">
        <f ca="1">OFFSET('Trail-5'!$L$1,$AI80-1,0)</f>
        <v>0</v>
      </c>
      <c r="AI80" s="146">
        <f>MATCH($AW80,'Trail-5'!$CJ$1:$CJ$128,0)</f>
        <v>80</v>
      </c>
      <c r="AJ80" s="143" t="str">
        <f ca="1">IF(AH80=0,"",OFFSET('Trail-5'!$B$1,$AI80-1,0))</f>
        <v/>
      </c>
      <c r="AK80" s="140">
        <f ca="1">OFFSET('TempO-1'!$K$1,$AN80-1,0)</f>
        <v>0</v>
      </c>
      <c r="AL80" s="144"/>
      <c r="AM80" s="152">
        <f ca="1">OFFSET('TempO-1'!$L$1,$AN80-1,0)</f>
        <v>0</v>
      </c>
      <c r="AN80" s="146">
        <f>MATCH($AW80,'TempO-1'!$CB$1:$CB$128,0)</f>
        <v>80</v>
      </c>
      <c r="AO80" s="143" t="str">
        <f ca="1">IF(AM80=0,"",OFFSET('TempO-1'!$B$1,$AN80-1,0))</f>
        <v/>
      </c>
      <c r="AP80" s="140">
        <f ca="1">OFFSET('TempO-2'!$K$1,$AS80-1,0)</f>
        <v>0</v>
      </c>
      <c r="AQ80" s="144"/>
      <c r="AR80" s="152">
        <f ca="1">OFFSET('TempO-2'!$L$1,$AS80-1,0)</f>
        <v>0</v>
      </c>
      <c r="AS80" s="146">
        <f>MATCH($AW80,'TempO-2'!$CB$1:$CB$128,0)</f>
        <v>80</v>
      </c>
      <c r="AT80" s="143" t="str">
        <f ca="1">IF(AR80=0,"",OFFSET('TempO-2'!$B$1,$AS80-1,0))</f>
        <v/>
      </c>
      <c r="AU80" s="22"/>
      <c r="AW80" s="39">
        <v>72</v>
      </c>
      <c r="AX80" s="16"/>
      <c r="AY80" s="51">
        <f t="shared" ca="1" si="2"/>
        <v>0</v>
      </c>
      <c r="AZ80" s="51">
        <f t="shared" ca="1" si="2"/>
        <v>0</v>
      </c>
      <c r="BA80" s="51">
        <f t="shared" ca="1" si="2"/>
        <v>0</v>
      </c>
      <c r="BC80" s="51">
        <f t="shared" ca="1" si="16"/>
        <v>0</v>
      </c>
      <c r="BD80" s="51">
        <f t="shared" ca="1" si="17"/>
        <v>0</v>
      </c>
      <c r="BE80" s="51">
        <f t="shared" ca="1" si="18"/>
        <v>0</v>
      </c>
      <c r="BF80" s="51">
        <f t="shared" ca="1" si="19"/>
        <v>0</v>
      </c>
      <c r="BG80" s="51">
        <f t="shared" ca="1" si="20"/>
        <v>0</v>
      </c>
      <c r="BH80" s="51">
        <f t="shared" ca="1" si="21"/>
        <v>0</v>
      </c>
      <c r="BI80" s="51">
        <f t="shared" ca="1" si="22"/>
        <v>0</v>
      </c>
      <c r="BJ80" s="51"/>
      <c r="BK80" s="51"/>
      <c r="BL80" s="53">
        <f t="shared" ca="1" si="29"/>
        <v>0</v>
      </c>
      <c r="BM80" s="53">
        <f t="shared" ca="1" si="29"/>
        <v>0</v>
      </c>
      <c r="BN80" s="53">
        <f t="shared" ca="1" si="29"/>
        <v>0</v>
      </c>
      <c r="BO80" s="53">
        <f t="shared" ca="1" si="29"/>
        <v>0</v>
      </c>
      <c r="BP80" s="53">
        <f t="shared" ca="1" si="29"/>
        <v>0</v>
      </c>
      <c r="BQ80" s="53">
        <f t="shared" ca="1" si="29"/>
        <v>0</v>
      </c>
      <c r="BR80" s="53">
        <f t="shared" ca="1" si="29"/>
        <v>0</v>
      </c>
    </row>
    <row r="81" spans="2:70" x14ac:dyDescent="0.2">
      <c r="B81" s="126">
        <f t="shared" ca="1" si="25"/>
        <v>1</v>
      </c>
      <c r="C81" s="126" t="str">
        <f t="shared" ca="1" si="26"/>
        <v/>
      </c>
      <c r="D81" s="126" t="str">
        <f t="shared" ca="1" si="27"/>
        <v/>
      </c>
      <c r="E81" s="126" t="str">
        <f t="shared" ca="1" si="28"/>
        <v/>
      </c>
      <c r="F81" s="127" t="str">
        <f ca="1">OFFSET(prihlasky!$H$1,AW81,0)</f>
        <v/>
      </c>
      <c r="G81" s="127" t="str">
        <f ca="1">IF(OFFSET(prihlasky!$B$1,AW81,0)="","",(OFFSET(prihlasky!$B$1,AW81,0)))</f>
        <v/>
      </c>
      <c r="H81" s="127">
        <f ca="1">OFFSET(prihlasky!$I$1,AW81,0)</f>
        <v>0</v>
      </c>
      <c r="I81" s="127">
        <f ca="1">OFFSET(prihlasky!$A$1,AW81,0)</f>
        <v>0</v>
      </c>
      <c r="J81" s="159">
        <f t="shared" ca="1" si="15"/>
        <v>0</v>
      </c>
      <c r="K81" s="145"/>
      <c r="L81" s="140">
        <f ca="1">OFFSET('Trail-1'!$J$1,$O81-1,0)</f>
        <v>0</v>
      </c>
      <c r="M81" s="141">
        <f ca="1">OFFSET('Trail-1'!$K$1,$O81-1,0)</f>
        <v>0</v>
      </c>
      <c r="N81" s="152">
        <f ca="1">OFFSET('Trail-1'!$L$1,$O81-1,0)</f>
        <v>0</v>
      </c>
      <c r="O81" s="146">
        <f>MATCH($AW81,'Trail-1'!$CJ$1:$CJ$128,0)</f>
        <v>81</v>
      </c>
      <c r="P81" s="143" t="str">
        <f ca="1">IF(N81=0,"",OFFSET('Trail-1'!$B$1,$O81-1,0))</f>
        <v/>
      </c>
      <c r="Q81" s="140">
        <f ca="1">OFFSET('Trail-2'!$J$1,$T81-1,0)</f>
        <v>0</v>
      </c>
      <c r="R81" s="141">
        <f ca="1">OFFSET('Trail-2'!$K$1,$T81-1,0)</f>
        <v>0</v>
      </c>
      <c r="S81" s="152">
        <f ca="1">OFFSET('Trail-2'!$L$1,$T81-1,0)</f>
        <v>0</v>
      </c>
      <c r="T81" s="146">
        <f>MATCH($AW81,'Trail-2'!$CJ$1:$CJ$128,0)</f>
        <v>81</v>
      </c>
      <c r="U81" s="143" t="str">
        <f ca="1">IF(S81=0,"",OFFSET('Trail-2'!$B$1,$T81-1,0))</f>
        <v/>
      </c>
      <c r="V81" s="140">
        <f ca="1">OFFSET('Trail-3'!$J$1,$Y81-1,0)</f>
        <v>0</v>
      </c>
      <c r="W81" s="141">
        <f ca="1">OFFSET('Trail-3'!$K$1,$Y81-1,0)</f>
        <v>0</v>
      </c>
      <c r="X81" s="152">
        <f ca="1">OFFSET('Trail-3'!$L$1,$Y81-1,0)</f>
        <v>0</v>
      </c>
      <c r="Y81" s="146">
        <f>MATCH($AW81,'Trail-3'!$CJ$1:$CJ$128,0)</f>
        <v>81</v>
      </c>
      <c r="Z81" s="143" t="str">
        <f ca="1">IF(X81=0,"",OFFSET('Trail-3'!$B$1,$Y81-1,0))</f>
        <v/>
      </c>
      <c r="AA81" s="140">
        <f ca="1">OFFSET('Trail-4'!$J$1,$AD81-1,0)</f>
        <v>0</v>
      </c>
      <c r="AB81" s="141">
        <f ca="1">OFFSET('Trail-4'!$K$1,$AD81-1,0)</f>
        <v>0</v>
      </c>
      <c r="AC81" s="152">
        <f ca="1">OFFSET('Trail-4'!$L$1,$AD81-1,0)</f>
        <v>0</v>
      </c>
      <c r="AD81" s="146">
        <f>MATCH($AW81,'Trail-4'!$CJ$1:$CJ$128,0)</f>
        <v>81</v>
      </c>
      <c r="AE81" s="143" t="str">
        <f ca="1">IF(AC81=0,"",OFFSET('Trail-4'!$B$1,$AD81-1,0))</f>
        <v/>
      </c>
      <c r="AF81" s="140">
        <f ca="1">OFFSET('Trail-5'!$J$1,$AI81-1,0)</f>
        <v>0</v>
      </c>
      <c r="AG81" s="141">
        <f ca="1">OFFSET('Trail-5'!$K$1,$AI81-1,0)</f>
        <v>0</v>
      </c>
      <c r="AH81" s="152">
        <f ca="1">OFFSET('Trail-5'!$L$1,$AI81-1,0)</f>
        <v>0</v>
      </c>
      <c r="AI81" s="146">
        <f>MATCH($AW81,'Trail-5'!$CJ$1:$CJ$128,0)</f>
        <v>81</v>
      </c>
      <c r="AJ81" s="143" t="str">
        <f ca="1">IF(AH81=0,"",OFFSET('Trail-5'!$B$1,$AI81-1,0))</f>
        <v/>
      </c>
      <c r="AK81" s="140">
        <f ca="1">OFFSET('TempO-1'!$K$1,$AN81-1,0)</f>
        <v>0</v>
      </c>
      <c r="AL81" s="144"/>
      <c r="AM81" s="152">
        <f ca="1">OFFSET('TempO-1'!$L$1,$AN81-1,0)</f>
        <v>0</v>
      </c>
      <c r="AN81" s="146">
        <f>MATCH($AW81,'TempO-1'!$CB$1:$CB$128,0)</f>
        <v>81</v>
      </c>
      <c r="AO81" s="143" t="str">
        <f ca="1">IF(AM81=0,"",OFFSET('TempO-1'!$B$1,$AN81-1,0))</f>
        <v/>
      </c>
      <c r="AP81" s="140">
        <f ca="1">OFFSET('TempO-2'!$K$1,$AS81-1,0)</f>
        <v>0</v>
      </c>
      <c r="AQ81" s="144"/>
      <c r="AR81" s="152">
        <f ca="1">OFFSET('TempO-2'!$L$1,$AS81-1,0)</f>
        <v>0</v>
      </c>
      <c r="AS81" s="146">
        <f>MATCH($AW81,'TempO-2'!$CB$1:$CB$128,0)</f>
        <v>81</v>
      </c>
      <c r="AT81" s="143" t="str">
        <f ca="1">IF(AR81=0,"",OFFSET('TempO-2'!$B$1,$AS81-1,0))</f>
        <v/>
      </c>
      <c r="AU81" s="22"/>
      <c r="AW81" s="39">
        <v>73</v>
      </c>
      <c r="AX81" s="16"/>
      <c r="AY81" s="51">
        <f t="shared" ca="1" si="2"/>
        <v>0</v>
      </c>
      <c r="AZ81" s="51">
        <f t="shared" ca="1" si="2"/>
        <v>0</v>
      </c>
      <c r="BA81" s="51">
        <f t="shared" ca="1" si="2"/>
        <v>0</v>
      </c>
      <c r="BC81" s="51">
        <f t="shared" ca="1" si="16"/>
        <v>0</v>
      </c>
      <c r="BD81" s="51">
        <f t="shared" ca="1" si="17"/>
        <v>0</v>
      </c>
      <c r="BE81" s="51">
        <f t="shared" ca="1" si="18"/>
        <v>0</v>
      </c>
      <c r="BF81" s="51">
        <f t="shared" ca="1" si="19"/>
        <v>0</v>
      </c>
      <c r="BG81" s="51">
        <f t="shared" ca="1" si="20"/>
        <v>0</v>
      </c>
      <c r="BH81" s="51">
        <f t="shared" ca="1" si="21"/>
        <v>0</v>
      </c>
      <c r="BI81" s="51">
        <f t="shared" ca="1" si="22"/>
        <v>0</v>
      </c>
      <c r="BJ81" s="51"/>
      <c r="BK81" s="51"/>
      <c r="BL81" s="53">
        <f t="shared" ca="1" si="29"/>
        <v>0</v>
      </c>
      <c r="BM81" s="53">
        <f t="shared" ca="1" si="29"/>
        <v>0</v>
      </c>
      <c r="BN81" s="53">
        <f t="shared" ca="1" si="29"/>
        <v>0</v>
      </c>
      <c r="BO81" s="53">
        <f t="shared" ca="1" si="29"/>
        <v>0</v>
      </c>
      <c r="BP81" s="53">
        <f t="shared" ca="1" si="29"/>
        <v>0</v>
      </c>
      <c r="BQ81" s="53">
        <f t="shared" ca="1" si="29"/>
        <v>0</v>
      </c>
      <c r="BR81" s="53">
        <f t="shared" ca="1" si="29"/>
        <v>0</v>
      </c>
    </row>
    <row r="82" spans="2:70" x14ac:dyDescent="0.2">
      <c r="B82" s="126">
        <f t="shared" ca="1" si="25"/>
        <v>1</v>
      </c>
      <c r="C82" s="126" t="str">
        <f t="shared" ca="1" si="26"/>
        <v/>
      </c>
      <c r="D82" s="126" t="str">
        <f t="shared" ca="1" si="27"/>
        <v/>
      </c>
      <c r="E82" s="126" t="str">
        <f t="shared" ca="1" si="28"/>
        <v/>
      </c>
      <c r="F82" s="127" t="str">
        <f ca="1">OFFSET(prihlasky!$H$1,AW82,0)</f>
        <v/>
      </c>
      <c r="G82" s="127" t="str">
        <f ca="1">IF(OFFSET(prihlasky!$B$1,AW82,0)="","",(OFFSET(prihlasky!$B$1,AW82,0)))</f>
        <v/>
      </c>
      <c r="H82" s="127">
        <f ca="1">OFFSET(prihlasky!$I$1,AW82,0)</f>
        <v>0</v>
      </c>
      <c r="I82" s="127">
        <f ca="1">OFFSET(prihlasky!$A$1,AW82,0)</f>
        <v>0</v>
      </c>
      <c r="J82" s="159">
        <f t="shared" ca="1" si="15"/>
        <v>0</v>
      </c>
      <c r="K82" s="145"/>
      <c r="L82" s="140">
        <f ca="1">OFFSET('Trail-1'!$J$1,$O82-1,0)</f>
        <v>0</v>
      </c>
      <c r="M82" s="141">
        <f ca="1">OFFSET('Trail-1'!$K$1,$O82-1,0)</f>
        <v>0</v>
      </c>
      <c r="N82" s="152">
        <f ca="1">OFFSET('Trail-1'!$L$1,$O82-1,0)</f>
        <v>0</v>
      </c>
      <c r="O82" s="146">
        <f>MATCH($AW82,'Trail-1'!$CJ$1:$CJ$128,0)</f>
        <v>82</v>
      </c>
      <c r="P82" s="143" t="str">
        <f ca="1">IF(N82=0,"",OFFSET('Trail-1'!$B$1,$O82-1,0))</f>
        <v/>
      </c>
      <c r="Q82" s="140">
        <f ca="1">OFFSET('Trail-2'!$J$1,$T82-1,0)</f>
        <v>0</v>
      </c>
      <c r="R82" s="141">
        <f ca="1">OFFSET('Trail-2'!$K$1,$T82-1,0)</f>
        <v>0</v>
      </c>
      <c r="S82" s="152">
        <f ca="1">OFFSET('Trail-2'!$L$1,$T82-1,0)</f>
        <v>0</v>
      </c>
      <c r="T82" s="146">
        <f>MATCH($AW82,'Trail-2'!$CJ$1:$CJ$128,0)</f>
        <v>82</v>
      </c>
      <c r="U82" s="143" t="str">
        <f ca="1">IF(S82=0,"",OFFSET('Trail-2'!$B$1,$T82-1,0))</f>
        <v/>
      </c>
      <c r="V82" s="140">
        <f ca="1">OFFSET('Trail-3'!$J$1,$Y82-1,0)</f>
        <v>0</v>
      </c>
      <c r="W82" s="141">
        <f ca="1">OFFSET('Trail-3'!$K$1,$Y82-1,0)</f>
        <v>0</v>
      </c>
      <c r="X82" s="152">
        <f ca="1">OFFSET('Trail-3'!$L$1,$Y82-1,0)</f>
        <v>0</v>
      </c>
      <c r="Y82" s="146">
        <f>MATCH($AW82,'Trail-3'!$CJ$1:$CJ$128,0)</f>
        <v>82</v>
      </c>
      <c r="Z82" s="143" t="str">
        <f ca="1">IF(X82=0,"",OFFSET('Trail-3'!$B$1,$Y82-1,0))</f>
        <v/>
      </c>
      <c r="AA82" s="140">
        <f ca="1">OFFSET('Trail-4'!$J$1,$AD82-1,0)</f>
        <v>0</v>
      </c>
      <c r="AB82" s="141">
        <f ca="1">OFFSET('Trail-4'!$K$1,$AD82-1,0)</f>
        <v>0</v>
      </c>
      <c r="AC82" s="152">
        <f ca="1">OFFSET('Trail-4'!$L$1,$AD82-1,0)</f>
        <v>0</v>
      </c>
      <c r="AD82" s="146">
        <f>MATCH($AW82,'Trail-4'!$CJ$1:$CJ$128,0)</f>
        <v>82</v>
      </c>
      <c r="AE82" s="143" t="str">
        <f ca="1">IF(AC82=0,"",OFFSET('Trail-4'!$B$1,$AD82-1,0))</f>
        <v/>
      </c>
      <c r="AF82" s="140">
        <f ca="1">OFFSET('Trail-5'!$J$1,$AI82-1,0)</f>
        <v>0</v>
      </c>
      <c r="AG82" s="141">
        <f ca="1">OFFSET('Trail-5'!$K$1,$AI82-1,0)</f>
        <v>0</v>
      </c>
      <c r="AH82" s="152">
        <f ca="1">OFFSET('Trail-5'!$L$1,$AI82-1,0)</f>
        <v>0</v>
      </c>
      <c r="AI82" s="146">
        <f>MATCH($AW82,'Trail-5'!$CJ$1:$CJ$128,0)</f>
        <v>82</v>
      </c>
      <c r="AJ82" s="143" t="str">
        <f ca="1">IF(AH82=0,"",OFFSET('Trail-5'!$B$1,$AI82-1,0))</f>
        <v/>
      </c>
      <c r="AK82" s="140">
        <f ca="1">OFFSET('TempO-1'!$K$1,$AN82-1,0)</f>
        <v>0</v>
      </c>
      <c r="AL82" s="144"/>
      <c r="AM82" s="152">
        <f ca="1">OFFSET('TempO-1'!$L$1,$AN82-1,0)</f>
        <v>0</v>
      </c>
      <c r="AN82" s="146">
        <f>MATCH($AW82,'TempO-1'!$CB$1:$CB$128,0)</f>
        <v>82</v>
      </c>
      <c r="AO82" s="143" t="str">
        <f ca="1">IF(AM82=0,"",OFFSET('TempO-1'!$B$1,$AN82-1,0))</f>
        <v/>
      </c>
      <c r="AP82" s="140">
        <f ca="1">OFFSET('TempO-2'!$K$1,$AS82-1,0)</f>
        <v>0</v>
      </c>
      <c r="AQ82" s="144"/>
      <c r="AR82" s="152">
        <f ca="1">OFFSET('TempO-2'!$L$1,$AS82-1,0)</f>
        <v>0</v>
      </c>
      <c r="AS82" s="146">
        <f>MATCH($AW82,'TempO-2'!$CB$1:$CB$128,0)</f>
        <v>82</v>
      </c>
      <c r="AT82" s="143" t="str">
        <f ca="1">IF(AR82=0,"",OFFSET('TempO-2'!$B$1,$AS82-1,0))</f>
        <v/>
      </c>
      <c r="AU82" s="22"/>
      <c r="AW82" s="39">
        <v>74</v>
      </c>
      <c r="AX82" s="16"/>
      <c r="AY82" s="51">
        <f t="shared" ca="1" si="2"/>
        <v>0</v>
      </c>
      <c r="AZ82" s="51">
        <f t="shared" ca="1" si="2"/>
        <v>0</v>
      </c>
      <c r="BA82" s="51">
        <f t="shared" ca="1" si="2"/>
        <v>0</v>
      </c>
      <c r="BC82" s="51">
        <f t="shared" ca="1" si="16"/>
        <v>0</v>
      </c>
      <c r="BD82" s="51">
        <f t="shared" ca="1" si="17"/>
        <v>0</v>
      </c>
      <c r="BE82" s="51">
        <f t="shared" ca="1" si="18"/>
        <v>0</v>
      </c>
      <c r="BF82" s="51">
        <f t="shared" ca="1" si="19"/>
        <v>0</v>
      </c>
      <c r="BG82" s="51">
        <f t="shared" ca="1" si="20"/>
        <v>0</v>
      </c>
      <c r="BH82" s="51">
        <f t="shared" ca="1" si="21"/>
        <v>0</v>
      </c>
      <c r="BI82" s="51">
        <f t="shared" ca="1" si="22"/>
        <v>0</v>
      </c>
      <c r="BJ82" s="51"/>
      <c r="BK82" s="51"/>
      <c r="BL82" s="53">
        <f t="shared" ca="1" si="29"/>
        <v>0</v>
      </c>
      <c r="BM82" s="53">
        <f t="shared" ca="1" si="29"/>
        <v>0</v>
      </c>
      <c r="BN82" s="53">
        <f t="shared" ca="1" si="29"/>
        <v>0</v>
      </c>
      <c r="BO82" s="53">
        <f t="shared" ca="1" si="29"/>
        <v>0</v>
      </c>
      <c r="BP82" s="53">
        <f t="shared" ca="1" si="29"/>
        <v>0</v>
      </c>
      <c r="BQ82" s="53">
        <f t="shared" ca="1" si="29"/>
        <v>0</v>
      </c>
      <c r="BR82" s="53">
        <f t="shared" ca="1" si="29"/>
        <v>0</v>
      </c>
    </row>
    <row r="83" spans="2:70" x14ac:dyDescent="0.2">
      <c r="B83" s="126">
        <f t="shared" ca="1" si="25"/>
        <v>1</v>
      </c>
      <c r="C83" s="126" t="str">
        <f t="shared" ca="1" si="26"/>
        <v/>
      </c>
      <c r="D83" s="126" t="str">
        <f t="shared" ca="1" si="27"/>
        <v/>
      </c>
      <c r="E83" s="126" t="str">
        <f t="shared" ca="1" si="28"/>
        <v/>
      </c>
      <c r="F83" s="127" t="str">
        <f ca="1">OFFSET(prihlasky!$H$1,AW83,0)</f>
        <v/>
      </c>
      <c r="G83" s="127" t="str">
        <f ca="1">IF(OFFSET(prihlasky!$B$1,AW83,0)="","",(OFFSET(prihlasky!$B$1,AW83,0)))</f>
        <v/>
      </c>
      <c r="H83" s="127">
        <f ca="1">OFFSET(prihlasky!$I$1,AW83,0)</f>
        <v>0</v>
      </c>
      <c r="I83" s="127">
        <f ca="1">OFFSET(prihlasky!$A$1,AW83,0)</f>
        <v>0</v>
      </c>
      <c r="J83" s="159">
        <f t="shared" ca="1" si="15"/>
        <v>0</v>
      </c>
      <c r="K83" s="145"/>
      <c r="L83" s="140">
        <f ca="1">OFFSET('Trail-1'!$J$1,$O83-1,0)</f>
        <v>0</v>
      </c>
      <c r="M83" s="141">
        <f ca="1">OFFSET('Trail-1'!$K$1,$O83-1,0)</f>
        <v>0</v>
      </c>
      <c r="N83" s="152">
        <f ca="1">OFFSET('Trail-1'!$L$1,$O83-1,0)</f>
        <v>0</v>
      </c>
      <c r="O83" s="146">
        <f>MATCH($AW83,'Trail-1'!$CJ$1:$CJ$128,0)</f>
        <v>83</v>
      </c>
      <c r="P83" s="143" t="str">
        <f ca="1">IF(N83=0,"",OFFSET('Trail-1'!$B$1,$O83-1,0))</f>
        <v/>
      </c>
      <c r="Q83" s="140">
        <f ca="1">OFFSET('Trail-2'!$J$1,$T83-1,0)</f>
        <v>0</v>
      </c>
      <c r="R83" s="141">
        <f ca="1">OFFSET('Trail-2'!$K$1,$T83-1,0)</f>
        <v>0</v>
      </c>
      <c r="S83" s="152">
        <f ca="1">OFFSET('Trail-2'!$L$1,$T83-1,0)</f>
        <v>0</v>
      </c>
      <c r="T83" s="146">
        <f>MATCH($AW83,'Trail-2'!$CJ$1:$CJ$128,0)</f>
        <v>83</v>
      </c>
      <c r="U83" s="143" t="str">
        <f ca="1">IF(S83=0,"",OFFSET('Trail-2'!$B$1,$T83-1,0))</f>
        <v/>
      </c>
      <c r="V83" s="140">
        <f ca="1">OFFSET('Trail-3'!$J$1,$Y83-1,0)</f>
        <v>0</v>
      </c>
      <c r="W83" s="141">
        <f ca="1">OFFSET('Trail-3'!$K$1,$Y83-1,0)</f>
        <v>0</v>
      </c>
      <c r="X83" s="152">
        <f ca="1">OFFSET('Trail-3'!$L$1,$Y83-1,0)</f>
        <v>0</v>
      </c>
      <c r="Y83" s="146">
        <f>MATCH($AW83,'Trail-3'!$CJ$1:$CJ$128,0)</f>
        <v>83</v>
      </c>
      <c r="Z83" s="143" t="str">
        <f ca="1">IF(X83=0,"",OFFSET('Trail-3'!$B$1,$Y83-1,0))</f>
        <v/>
      </c>
      <c r="AA83" s="140">
        <f ca="1">OFFSET('Trail-4'!$J$1,$AD83-1,0)</f>
        <v>0</v>
      </c>
      <c r="AB83" s="141">
        <f ca="1">OFFSET('Trail-4'!$K$1,$AD83-1,0)</f>
        <v>0</v>
      </c>
      <c r="AC83" s="152">
        <f ca="1">OFFSET('Trail-4'!$L$1,$AD83-1,0)</f>
        <v>0</v>
      </c>
      <c r="AD83" s="146">
        <f>MATCH($AW83,'Trail-4'!$CJ$1:$CJ$128,0)</f>
        <v>83</v>
      </c>
      <c r="AE83" s="143" t="str">
        <f ca="1">IF(AC83=0,"",OFFSET('Trail-4'!$B$1,$AD83-1,0))</f>
        <v/>
      </c>
      <c r="AF83" s="140">
        <f ca="1">OFFSET('Trail-5'!$J$1,$AI83-1,0)</f>
        <v>0</v>
      </c>
      <c r="AG83" s="141">
        <f ca="1">OFFSET('Trail-5'!$K$1,$AI83-1,0)</f>
        <v>0</v>
      </c>
      <c r="AH83" s="152">
        <f ca="1">OFFSET('Trail-5'!$L$1,$AI83-1,0)</f>
        <v>0</v>
      </c>
      <c r="AI83" s="146">
        <f>MATCH($AW83,'Trail-5'!$CJ$1:$CJ$128,0)</f>
        <v>83</v>
      </c>
      <c r="AJ83" s="143" t="str">
        <f ca="1">IF(AH83=0,"",OFFSET('Trail-5'!$B$1,$AI83-1,0))</f>
        <v/>
      </c>
      <c r="AK83" s="140">
        <f ca="1">OFFSET('TempO-1'!$K$1,$AN83-1,0)</f>
        <v>0</v>
      </c>
      <c r="AL83" s="144"/>
      <c r="AM83" s="152">
        <f ca="1">OFFSET('TempO-1'!$L$1,$AN83-1,0)</f>
        <v>0</v>
      </c>
      <c r="AN83" s="146">
        <f>MATCH($AW83,'TempO-1'!$CB$1:$CB$128,0)</f>
        <v>83</v>
      </c>
      <c r="AO83" s="143" t="str">
        <f ca="1">IF(AM83=0,"",OFFSET('TempO-1'!$B$1,$AN83-1,0))</f>
        <v/>
      </c>
      <c r="AP83" s="140">
        <f ca="1">OFFSET('TempO-2'!$K$1,$AS83-1,0)</f>
        <v>0</v>
      </c>
      <c r="AQ83" s="144"/>
      <c r="AR83" s="152">
        <f ca="1">OFFSET('TempO-2'!$L$1,$AS83-1,0)</f>
        <v>0</v>
      </c>
      <c r="AS83" s="146">
        <f>MATCH($AW83,'TempO-2'!$CB$1:$CB$128,0)</f>
        <v>83</v>
      </c>
      <c r="AT83" s="143" t="str">
        <f ca="1">IF(AR83=0,"",OFFSET('TempO-2'!$B$1,$AS83-1,0))</f>
        <v/>
      </c>
      <c r="AU83" s="22"/>
      <c r="AW83" s="39">
        <v>75</v>
      </c>
      <c r="AX83" s="16"/>
      <c r="AY83" s="51">
        <f t="shared" ca="1" si="2"/>
        <v>0</v>
      </c>
      <c r="AZ83" s="51">
        <f t="shared" ca="1" si="2"/>
        <v>0</v>
      </c>
      <c r="BA83" s="51">
        <f t="shared" ca="1" si="2"/>
        <v>0</v>
      </c>
      <c r="BC83" s="51">
        <f t="shared" ca="1" si="16"/>
        <v>0</v>
      </c>
      <c r="BD83" s="51">
        <f t="shared" ca="1" si="17"/>
        <v>0</v>
      </c>
      <c r="BE83" s="51">
        <f t="shared" ca="1" si="18"/>
        <v>0</v>
      </c>
      <c r="BF83" s="51">
        <f t="shared" ca="1" si="19"/>
        <v>0</v>
      </c>
      <c r="BG83" s="51">
        <f t="shared" ca="1" si="20"/>
        <v>0</v>
      </c>
      <c r="BH83" s="51">
        <f t="shared" ca="1" si="21"/>
        <v>0</v>
      </c>
      <c r="BI83" s="51">
        <f t="shared" ca="1" si="22"/>
        <v>0</v>
      </c>
      <c r="BJ83" s="51"/>
      <c r="BK83" s="51"/>
      <c r="BL83" s="53">
        <f t="shared" ca="1" si="29"/>
        <v>0</v>
      </c>
      <c r="BM83" s="53">
        <f t="shared" ca="1" si="29"/>
        <v>0</v>
      </c>
      <c r="BN83" s="53">
        <f t="shared" ca="1" si="29"/>
        <v>0</v>
      </c>
      <c r="BO83" s="53">
        <f t="shared" ca="1" si="29"/>
        <v>0</v>
      </c>
      <c r="BP83" s="53">
        <f t="shared" ca="1" si="29"/>
        <v>0</v>
      </c>
      <c r="BQ83" s="53">
        <f t="shared" ca="1" si="29"/>
        <v>0</v>
      </c>
      <c r="BR83" s="53">
        <f t="shared" ca="1" si="29"/>
        <v>0</v>
      </c>
    </row>
    <row r="84" spans="2:70" x14ac:dyDescent="0.2">
      <c r="B84" s="126">
        <f t="shared" ca="1" si="25"/>
        <v>1</v>
      </c>
      <c r="C84" s="126" t="str">
        <f t="shared" ca="1" si="26"/>
        <v/>
      </c>
      <c r="D84" s="126" t="str">
        <f t="shared" ca="1" si="27"/>
        <v/>
      </c>
      <c r="E84" s="126" t="str">
        <f t="shared" ca="1" si="28"/>
        <v/>
      </c>
      <c r="F84" s="127" t="str">
        <f ca="1">OFFSET(prihlasky!$H$1,AW84,0)</f>
        <v/>
      </c>
      <c r="G84" s="127" t="str">
        <f ca="1">IF(OFFSET(prihlasky!$B$1,AW84,0)="","",(OFFSET(prihlasky!$B$1,AW84,0)))</f>
        <v/>
      </c>
      <c r="H84" s="127">
        <f ca="1">OFFSET(prihlasky!$I$1,AW84,0)</f>
        <v>0</v>
      </c>
      <c r="I84" s="127">
        <f ca="1">OFFSET(prihlasky!$A$1,AW84,0)</f>
        <v>0</v>
      </c>
      <c r="J84" s="159">
        <f t="shared" ca="1" si="15"/>
        <v>0</v>
      </c>
      <c r="K84" s="145"/>
      <c r="L84" s="140">
        <f ca="1">OFFSET('Trail-1'!$J$1,$O84-1,0)</f>
        <v>0</v>
      </c>
      <c r="M84" s="141">
        <f ca="1">OFFSET('Trail-1'!$K$1,$O84-1,0)</f>
        <v>0</v>
      </c>
      <c r="N84" s="152">
        <f ca="1">OFFSET('Trail-1'!$L$1,$O84-1,0)</f>
        <v>0</v>
      </c>
      <c r="O84" s="146">
        <f>MATCH($AW84,'Trail-1'!$CJ$1:$CJ$128,0)</f>
        <v>84</v>
      </c>
      <c r="P84" s="143" t="str">
        <f ca="1">IF(N84=0,"",OFFSET('Trail-1'!$B$1,$O84-1,0))</f>
        <v/>
      </c>
      <c r="Q84" s="140">
        <f ca="1">OFFSET('Trail-2'!$J$1,$T84-1,0)</f>
        <v>0</v>
      </c>
      <c r="R84" s="141">
        <f ca="1">OFFSET('Trail-2'!$K$1,$T84-1,0)</f>
        <v>0</v>
      </c>
      <c r="S84" s="152">
        <f ca="1">OFFSET('Trail-2'!$L$1,$T84-1,0)</f>
        <v>0</v>
      </c>
      <c r="T84" s="146">
        <f>MATCH($AW84,'Trail-2'!$CJ$1:$CJ$128,0)</f>
        <v>84</v>
      </c>
      <c r="U84" s="143" t="str">
        <f ca="1">IF(S84=0,"",OFFSET('Trail-2'!$B$1,$T84-1,0))</f>
        <v/>
      </c>
      <c r="V84" s="140">
        <f ca="1">OFFSET('Trail-3'!$J$1,$Y84-1,0)</f>
        <v>0</v>
      </c>
      <c r="W84" s="141">
        <f ca="1">OFFSET('Trail-3'!$K$1,$Y84-1,0)</f>
        <v>0</v>
      </c>
      <c r="X84" s="152">
        <f ca="1">OFFSET('Trail-3'!$L$1,$Y84-1,0)</f>
        <v>0</v>
      </c>
      <c r="Y84" s="146">
        <f>MATCH($AW84,'Trail-3'!$CJ$1:$CJ$128,0)</f>
        <v>84</v>
      </c>
      <c r="Z84" s="143" t="str">
        <f ca="1">IF(X84=0,"",OFFSET('Trail-3'!$B$1,$Y84-1,0))</f>
        <v/>
      </c>
      <c r="AA84" s="140">
        <f ca="1">OFFSET('Trail-4'!$J$1,$AD84-1,0)</f>
        <v>0</v>
      </c>
      <c r="AB84" s="141">
        <f ca="1">OFFSET('Trail-4'!$K$1,$AD84-1,0)</f>
        <v>0</v>
      </c>
      <c r="AC84" s="152">
        <f ca="1">OFFSET('Trail-4'!$L$1,$AD84-1,0)</f>
        <v>0</v>
      </c>
      <c r="AD84" s="146">
        <f>MATCH($AW84,'Trail-4'!$CJ$1:$CJ$128,0)</f>
        <v>84</v>
      </c>
      <c r="AE84" s="143" t="str">
        <f ca="1">IF(AC84=0,"",OFFSET('Trail-4'!$B$1,$AD84-1,0))</f>
        <v/>
      </c>
      <c r="AF84" s="140">
        <f ca="1">OFFSET('Trail-5'!$J$1,$AI84-1,0)</f>
        <v>0</v>
      </c>
      <c r="AG84" s="141">
        <f ca="1">OFFSET('Trail-5'!$K$1,$AI84-1,0)</f>
        <v>0</v>
      </c>
      <c r="AH84" s="152">
        <f ca="1">OFFSET('Trail-5'!$L$1,$AI84-1,0)</f>
        <v>0</v>
      </c>
      <c r="AI84" s="146">
        <f>MATCH($AW84,'Trail-5'!$CJ$1:$CJ$128,0)</f>
        <v>84</v>
      </c>
      <c r="AJ84" s="143" t="str">
        <f ca="1">IF(AH84=0,"",OFFSET('Trail-5'!$B$1,$AI84-1,0))</f>
        <v/>
      </c>
      <c r="AK84" s="140">
        <f ca="1">OFFSET('TempO-1'!$K$1,$AN84-1,0)</f>
        <v>0</v>
      </c>
      <c r="AL84" s="144"/>
      <c r="AM84" s="152">
        <f ca="1">OFFSET('TempO-1'!$L$1,$AN84-1,0)</f>
        <v>0</v>
      </c>
      <c r="AN84" s="146">
        <f>MATCH($AW84,'TempO-1'!$CB$1:$CB$128,0)</f>
        <v>84</v>
      </c>
      <c r="AO84" s="143" t="str">
        <f ca="1">IF(AM84=0,"",OFFSET('TempO-1'!$B$1,$AN84-1,0))</f>
        <v/>
      </c>
      <c r="AP84" s="140">
        <f ca="1">OFFSET('TempO-2'!$K$1,$AS84-1,0)</f>
        <v>0</v>
      </c>
      <c r="AQ84" s="144"/>
      <c r="AR84" s="152">
        <f ca="1">OFFSET('TempO-2'!$L$1,$AS84-1,0)</f>
        <v>0</v>
      </c>
      <c r="AS84" s="146">
        <f>MATCH($AW84,'TempO-2'!$CB$1:$CB$128,0)</f>
        <v>84</v>
      </c>
      <c r="AT84" s="143" t="str">
        <f ca="1">IF(AR84=0,"",OFFSET('TempO-2'!$B$1,$AS84-1,0))</f>
        <v/>
      </c>
      <c r="AU84" s="22"/>
      <c r="AW84" s="39">
        <v>76</v>
      </c>
      <c r="AX84" s="16"/>
      <c r="AY84" s="51">
        <f t="shared" ca="1" si="2"/>
        <v>0</v>
      </c>
      <c r="AZ84" s="51">
        <f t="shared" ca="1" si="2"/>
        <v>0</v>
      </c>
      <c r="BA84" s="51">
        <f t="shared" ca="1" si="2"/>
        <v>0</v>
      </c>
      <c r="BC84" s="51">
        <f t="shared" ca="1" si="16"/>
        <v>0</v>
      </c>
      <c r="BD84" s="51">
        <f t="shared" ca="1" si="17"/>
        <v>0</v>
      </c>
      <c r="BE84" s="51">
        <f t="shared" ca="1" si="18"/>
        <v>0</v>
      </c>
      <c r="BF84" s="51">
        <f t="shared" ca="1" si="19"/>
        <v>0</v>
      </c>
      <c r="BG84" s="51">
        <f t="shared" ca="1" si="20"/>
        <v>0</v>
      </c>
      <c r="BH84" s="51">
        <f t="shared" ca="1" si="21"/>
        <v>0</v>
      </c>
      <c r="BI84" s="51">
        <f t="shared" ca="1" si="22"/>
        <v>0</v>
      </c>
      <c r="BJ84" s="51"/>
      <c r="BK84" s="51"/>
      <c r="BL84" s="53">
        <f t="shared" ca="1" si="29"/>
        <v>0</v>
      </c>
      <c r="BM84" s="53">
        <f t="shared" ca="1" si="29"/>
        <v>0</v>
      </c>
      <c r="BN84" s="53">
        <f t="shared" ca="1" si="29"/>
        <v>0</v>
      </c>
      <c r="BO84" s="53">
        <f t="shared" ca="1" si="29"/>
        <v>0</v>
      </c>
      <c r="BP84" s="53">
        <f t="shared" ca="1" si="29"/>
        <v>0</v>
      </c>
      <c r="BQ84" s="53">
        <f t="shared" ca="1" si="29"/>
        <v>0</v>
      </c>
      <c r="BR84" s="53">
        <f t="shared" ca="1" si="29"/>
        <v>0</v>
      </c>
    </row>
    <row r="85" spans="2:70" x14ac:dyDescent="0.2">
      <c r="B85" s="126">
        <f t="shared" ca="1" si="25"/>
        <v>1</v>
      </c>
      <c r="C85" s="126" t="str">
        <f t="shared" ca="1" si="26"/>
        <v/>
      </c>
      <c r="D85" s="126" t="str">
        <f t="shared" ca="1" si="27"/>
        <v/>
      </c>
      <c r="E85" s="126" t="str">
        <f t="shared" ca="1" si="28"/>
        <v/>
      </c>
      <c r="F85" s="127" t="str">
        <f ca="1">OFFSET(prihlasky!$H$1,AW85,0)</f>
        <v/>
      </c>
      <c r="G85" s="127" t="str">
        <f ca="1">IF(OFFSET(prihlasky!$B$1,AW85,0)="","",(OFFSET(prihlasky!$B$1,AW85,0)))</f>
        <v/>
      </c>
      <c r="H85" s="127">
        <f ca="1">OFFSET(prihlasky!$I$1,AW85,0)</f>
        <v>0</v>
      </c>
      <c r="I85" s="127">
        <f ca="1">OFFSET(prihlasky!$A$1,AW85,0)</f>
        <v>0</v>
      </c>
      <c r="J85" s="159">
        <f t="shared" ref="J85:J128" ca="1" si="30">SUM(OFFSET(BL85,0,0,1,$AX$4))</f>
        <v>0</v>
      </c>
      <c r="K85" s="145"/>
      <c r="L85" s="140">
        <f ca="1">OFFSET('Trail-1'!$J$1,$O85-1,0)</f>
        <v>0</v>
      </c>
      <c r="M85" s="141">
        <f ca="1">OFFSET('Trail-1'!$K$1,$O85-1,0)</f>
        <v>0</v>
      </c>
      <c r="N85" s="152">
        <f ca="1">OFFSET('Trail-1'!$L$1,$O85-1,0)</f>
        <v>0</v>
      </c>
      <c r="O85" s="146">
        <f>MATCH($AW85,'Trail-1'!$CJ$1:$CJ$128,0)</f>
        <v>85</v>
      </c>
      <c r="P85" s="143" t="str">
        <f ca="1">IF(N85=0,"",OFFSET('Trail-1'!$B$1,$O85-1,0))</f>
        <v/>
      </c>
      <c r="Q85" s="140">
        <f ca="1">OFFSET('Trail-2'!$J$1,$T85-1,0)</f>
        <v>0</v>
      </c>
      <c r="R85" s="141">
        <f ca="1">OFFSET('Trail-2'!$K$1,$T85-1,0)</f>
        <v>0</v>
      </c>
      <c r="S85" s="152">
        <f ca="1">OFFSET('Trail-2'!$L$1,$T85-1,0)</f>
        <v>0</v>
      </c>
      <c r="T85" s="146">
        <f>MATCH($AW85,'Trail-2'!$CJ$1:$CJ$128,0)</f>
        <v>85</v>
      </c>
      <c r="U85" s="143" t="str">
        <f ca="1">IF(S85=0,"",OFFSET('Trail-2'!$B$1,$T85-1,0))</f>
        <v/>
      </c>
      <c r="V85" s="140">
        <f ca="1">OFFSET('Trail-3'!$J$1,$Y85-1,0)</f>
        <v>0</v>
      </c>
      <c r="W85" s="141">
        <f ca="1">OFFSET('Trail-3'!$K$1,$Y85-1,0)</f>
        <v>0</v>
      </c>
      <c r="X85" s="152">
        <f ca="1">OFFSET('Trail-3'!$L$1,$Y85-1,0)</f>
        <v>0</v>
      </c>
      <c r="Y85" s="146">
        <f>MATCH($AW85,'Trail-3'!$CJ$1:$CJ$128,0)</f>
        <v>85</v>
      </c>
      <c r="Z85" s="143" t="str">
        <f ca="1">IF(X85=0,"",OFFSET('Trail-3'!$B$1,$Y85-1,0))</f>
        <v/>
      </c>
      <c r="AA85" s="140">
        <f ca="1">OFFSET('Trail-4'!$J$1,$AD85-1,0)</f>
        <v>0</v>
      </c>
      <c r="AB85" s="141">
        <f ca="1">OFFSET('Trail-4'!$K$1,$AD85-1,0)</f>
        <v>0</v>
      </c>
      <c r="AC85" s="152">
        <f ca="1">OFFSET('Trail-4'!$L$1,$AD85-1,0)</f>
        <v>0</v>
      </c>
      <c r="AD85" s="146">
        <f>MATCH($AW85,'Trail-4'!$CJ$1:$CJ$128,0)</f>
        <v>85</v>
      </c>
      <c r="AE85" s="143" t="str">
        <f ca="1">IF(AC85=0,"",OFFSET('Trail-4'!$B$1,$AD85-1,0))</f>
        <v/>
      </c>
      <c r="AF85" s="140">
        <f ca="1">OFFSET('Trail-5'!$J$1,$AI85-1,0)</f>
        <v>0</v>
      </c>
      <c r="AG85" s="141">
        <f ca="1">OFFSET('Trail-5'!$K$1,$AI85-1,0)</f>
        <v>0</v>
      </c>
      <c r="AH85" s="152">
        <f ca="1">OFFSET('Trail-5'!$L$1,$AI85-1,0)</f>
        <v>0</v>
      </c>
      <c r="AI85" s="146">
        <f>MATCH($AW85,'Trail-5'!$CJ$1:$CJ$128,0)</f>
        <v>85</v>
      </c>
      <c r="AJ85" s="143" t="str">
        <f ca="1">IF(AH85=0,"",OFFSET('Trail-5'!$B$1,$AI85-1,0))</f>
        <v/>
      </c>
      <c r="AK85" s="140">
        <f ca="1">OFFSET('TempO-1'!$K$1,$AN85-1,0)</f>
        <v>0</v>
      </c>
      <c r="AL85" s="144"/>
      <c r="AM85" s="152">
        <f ca="1">OFFSET('TempO-1'!$L$1,$AN85-1,0)</f>
        <v>0</v>
      </c>
      <c r="AN85" s="146">
        <f>MATCH($AW85,'TempO-1'!$CB$1:$CB$128,0)</f>
        <v>85</v>
      </c>
      <c r="AO85" s="143" t="str">
        <f ca="1">IF(AM85=0,"",OFFSET('TempO-1'!$B$1,$AN85-1,0))</f>
        <v/>
      </c>
      <c r="AP85" s="140">
        <f ca="1">OFFSET('TempO-2'!$K$1,$AS85-1,0)</f>
        <v>0</v>
      </c>
      <c r="AQ85" s="144"/>
      <c r="AR85" s="152">
        <f ca="1">OFFSET('TempO-2'!$L$1,$AS85-1,0)</f>
        <v>0</v>
      </c>
      <c r="AS85" s="146">
        <f>MATCH($AW85,'TempO-2'!$CB$1:$CB$128,0)</f>
        <v>85</v>
      </c>
      <c r="AT85" s="143" t="str">
        <f ca="1">IF(AR85=0,"",OFFSET('TempO-2'!$B$1,$AS85-1,0))</f>
        <v/>
      </c>
      <c r="AU85" s="22"/>
      <c r="AW85" s="39">
        <v>77</v>
      </c>
      <c r="AX85" s="16"/>
      <c r="AY85" s="51">
        <f t="shared" ca="1" si="2"/>
        <v>0</v>
      </c>
      <c r="AZ85" s="51">
        <f t="shared" ca="1" si="2"/>
        <v>0</v>
      </c>
      <c r="BA85" s="51">
        <f t="shared" ca="1" si="2"/>
        <v>0</v>
      </c>
      <c r="BC85" s="51">
        <f t="shared" ref="BC85:BC128" ca="1" si="31">+N85</f>
        <v>0</v>
      </c>
      <c r="BD85" s="51">
        <f t="shared" ref="BD85:BD128" ca="1" si="32">+S85</f>
        <v>0</v>
      </c>
      <c r="BE85" s="51">
        <f t="shared" ref="BE85:BE128" ca="1" si="33">+X85</f>
        <v>0</v>
      </c>
      <c r="BF85" s="51">
        <f t="shared" ref="BF85:BF128" ca="1" si="34">+AC85</f>
        <v>0</v>
      </c>
      <c r="BG85" s="51">
        <f t="shared" ref="BG85:BG128" ca="1" si="35">+AH85</f>
        <v>0</v>
      </c>
      <c r="BH85" s="51">
        <f t="shared" ref="BH85:BH128" ca="1" si="36">+AM85</f>
        <v>0</v>
      </c>
      <c r="BI85" s="51">
        <f t="shared" ref="BI85:BI128" ca="1" si="37">+AR85</f>
        <v>0</v>
      </c>
      <c r="BJ85" s="51"/>
      <c r="BK85" s="51"/>
      <c r="BL85" s="53">
        <f t="shared" ca="1" si="29"/>
        <v>0</v>
      </c>
      <c r="BM85" s="53">
        <f t="shared" ca="1" si="29"/>
        <v>0</v>
      </c>
      <c r="BN85" s="53">
        <f t="shared" ca="1" si="29"/>
        <v>0</v>
      </c>
      <c r="BO85" s="53">
        <f t="shared" ca="1" si="29"/>
        <v>0</v>
      </c>
      <c r="BP85" s="53">
        <f t="shared" ca="1" si="29"/>
        <v>0</v>
      </c>
      <c r="BQ85" s="53">
        <f t="shared" ca="1" si="29"/>
        <v>0</v>
      </c>
      <c r="BR85" s="53">
        <f t="shared" ca="1" si="29"/>
        <v>0</v>
      </c>
    </row>
    <row r="86" spans="2:70" x14ac:dyDescent="0.2">
      <c r="B86" s="126">
        <f t="shared" ca="1" si="25"/>
        <v>1</v>
      </c>
      <c r="C86" s="126" t="str">
        <f t="shared" ca="1" si="26"/>
        <v/>
      </c>
      <c r="D86" s="126" t="str">
        <f t="shared" ca="1" si="27"/>
        <v/>
      </c>
      <c r="E86" s="126" t="str">
        <f t="shared" ca="1" si="28"/>
        <v/>
      </c>
      <c r="F86" s="127" t="str">
        <f ca="1">OFFSET(prihlasky!$H$1,AW86,0)</f>
        <v/>
      </c>
      <c r="G86" s="127" t="str">
        <f ca="1">IF(OFFSET(prihlasky!$B$1,AW86,0)="","",(OFFSET(prihlasky!$B$1,AW86,0)))</f>
        <v/>
      </c>
      <c r="H86" s="127">
        <f ca="1">OFFSET(prihlasky!$I$1,AW86,0)</f>
        <v>0</v>
      </c>
      <c r="I86" s="127">
        <f ca="1">OFFSET(prihlasky!$A$1,AW86,0)</f>
        <v>0</v>
      </c>
      <c r="J86" s="159">
        <f t="shared" ca="1" si="30"/>
        <v>0</v>
      </c>
      <c r="K86" s="145"/>
      <c r="L86" s="140">
        <f ca="1">OFFSET('Trail-1'!$J$1,$O86-1,0)</f>
        <v>0</v>
      </c>
      <c r="M86" s="141">
        <f ca="1">OFFSET('Trail-1'!$K$1,$O86-1,0)</f>
        <v>0</v>
      </c>
      <c r="N86" s="152">
        <f ca="1">OFFSET('Trail-1'!$L$1,$O86-1,0)</f>
        <v>0</v>
      </c>
      <c r="O86" s="146">
        <f>MATCH($AW86,'Trail-1'!$CJ$1:$CJ$128,0)</f>
        <v>86</v>
      </c>
      <c r="P86" s="143" t="str">
        <f ca="1">IF(N86=0,"",OFFSET('Trail-1'!$B$1,$O86-1,0))</f>
        <v/>
      </c>
      <c r="Q86" s="140">
        <f ca="1">OFFSET('Trail-2'!$J$1,$T86-1,0)</f>
        <v>0</v>
      </c>
      <c r="R86" s="141">
        <f ca="1">OFFSET('Trail-2'!$K$1,$T86-1,0)</f>
        <v>0</v>
      </c>
      <c r="S86" s="152">
        <f ca="1">OFFSET('Trail-2'!$L$1,$T86-1,0)</f>
        <v>0</v>
      </c>
      <c r="T86" s="146">
        <f>MATCH($AW86,'Trail-2'!$CJ$1:$CJ$128,0)</f>
        <v>86</v>
      </c>
      <c r="U86" s="143" t="str">
        <f ca="1">IF(S86=0,"",OFFSET('Trail-2'!$B$1,$T86-1,0))</f>
        <v/>
      </c>
      <c r="V86" s="140">
        <f ca="1">OFFSET('Trail-3'!$J$1,$Y86-1,0)</f>
        <v>0</v>
      </c>
      <c r="W86" s="141">
        <f ca="1">OFFSET('Trail-3'!$K$1,$Y86-1,0)</f>
        <v>0</v>
      </c>
      <c r="X86" s="152">
        <f ca="1">OFFSET('Trail-3'!$L$1,$Y86-1,0)</f>
        <v>0</v>
      </c>
      <c r="Y86" s="146">
        <f>MATCH($AW86,'Trail-3'!$CJ$1:$CJ$128,0)</f>
        <v>86</v>
      </c>
      <c r="Z86" s="143" t="str">
        <f ca="1">IF(X86=0,"",OFFSET('Trail-3'!$B$1,$Y86-1,0))</f>
        <v/>
      </c>
      <c r="AA86" s="140">
        <f ca="1">OFFSET('Trail-4'!$J$1,$AD86-1,0)</f>
        <v>0</v>
      </c>
      <c r="AB86" s="141">
        <f ca="1">OFFSET('Trail-4'!$K$1,$AD86-1,0)</f>
        <v>0</v>
      </c>
      <c r="AC86" s="152">
        <f ca="1">OFFSET('Trail-4'!$L$1,$AD86-1,0)</f>
        <v>0</v>
      </c>
      <c r="AD86" s="146">
        <f>MATCH($AW86,'Trail-4'!$CJ$1:$CJ$128,0)</f>
        <v>86</v>
      </c>
      <c r="AE86" s="143" t="str">
        <f ca="1">IF(AC86=0,"",OFFSET('Trail-4'!$B$1,$AD86-1,0))</f>
        <v/>
      </c>
      <c r="AF86" s="140">
        <f ca="1">OFFSET('Trail-5'!$J$1,$AI86-1,0)</f>
        <v>0</v>
      </c>
      <c r="AG86" s="141">
        <f ca="1">OFFSET('Trail-5'!$K$1,$AI86-1,0)</f>
        <v>0</v>
      </c>
      <c r="AH86" s="152">
        <f ca="1">OFFSET('Trail-5'!$L$1,$AI86-1,0)</f>
        <v>0</v>
      </c>
      <c r="AI86" s="146">
        <f>MATCH($AW86,'Trail-5'!$CJ$1:$CJ$128,0)</f>
        <v>86</v>
      </c>
      <c r="AJ86" s="143" t="str">
        <f ca="1">IF(AH86=0,"",OFFSET('Trail-5'!$B$1,$AI86-1,0))</f>
        <v/>
      </c>
      <c r="AK86" s="140">
        <f ca="1">OFFSET('TempO-1'!$K$1,$AN86-1,0)</f>
        <v>0</v>
      </c>
      <c r="AL86" s="144"/>
      <c r="AM86" s="152">
        <f ca="1">OFFSET('TempO-1'!$L$1,$AN86-1,0)</f>
        <v>0</v>
      </c>
      <c r="AN86" s="146">
        <f>MATCH($AW86,'TempO-1'!$CB$1:$CB$128,0)</f>
        <v>86</v>
      </c>
      <c r="AO86" s="143" t="str">
        <f ca="1">IF(AM86=0,"",OFFSET('TempO-1'!$B$1,$AN86-1,0))</f>
        <v/>
      </c>
      <c r="AP86" s="140">
        <f ca="1">OFFSET('TempO-2'!$K$1,$AS86-1,0)</f>
        <v>0</v>
      </c>
      <c r="AQ86" s="144"/>
      <c r="AR86" s="152">
        <f ca="1">OFFSET('TempO-2'!$L$1,$AS86-1,0)</f>
        <v>0</v>
      </c>
      <c r="AS86" s="146">
        <f>MATCH($AW86,'TempO-2'!$CB$1:$CB$128,0)</f>
        <v>86</v>
      </c>
      <c r="AT86" s="143" t="str">
        <f ca="1">IF(AR86=0,"",OFFSET('TempO-2'!$B$1,$AS86-1,0))</f>
        <v/>
      </c>
      <c r="AU86" s="22"/>
      <c r="AW86" s="39">
        <v>78</v>
      </c>
      <c r="AX86" s="16"/>
      <c r="AY86" s="51">
        <f t="shared" ref="AY86:BA128" ca="1" si="38">IF($H86=AY$8,$J86,0)</f>
        <v>0</v>
      </c>
      <c r="AZ86" s="51">
        <f t="shared" ca="1" si="38"/>
        <v>0</v>
      </c>
      <c r="BA86" s="51">
        <f t="shared" ca="1" si="38"/>
        <v>0</v>
      </c>
      <c r="BC86" s="51">
        <f t="shared" ca="1" si="31"/>
        <v>0</v>
      </c>
      <c r="BD86" s="51">
        <f t="shared" ca="1" si="32"/>
        <v>0</v>
      </c>
      <c r="BE86" s="51">
        <f t="shared" ca="1" si="33"/>
        <v>0</v>
      </c>
      <c r="BF86" s="51">
        <f t="shared" ca="1" si="34"/>
        <v>0</v>
      </c>
      <c r="BG86" s="51">
        <f t="shared" ca="1" si="35"/>
        <v>0</v>
      </c>
      <c r="BH86" s="51">
        <f t="shared" ca="1" si="36"/>
        <v>0</v>
      </c>
      <c r="BI86" s="51">
        <f t="shared" ca="1" si="37"/>
        <v>0</v>
      </c>
      <c r="BJ86" s="51"/>
      <c r="BK86" s="51"/>
      <c r="BL86" s="53">
        <f t="shared" ca="1" si="29"/>
        <v>0</v>
      </c>
      <c r="BM86" s="53">
        <f t="shared" ca="1" si="29"/>
        <v>0</v>
      </c>
      <c r="BN86" s="53">
        <f t="shared" ca="1" si="29"/>
        <v>0</v>
      </c>
      <c r="BO86" s="53">
        <f t="shared" ca="1" si="29"/>
        <v>0</v>
      </c>
      <c r="BP86" s="53">
        <f t="shared" ca="1" si="29"/>
        <v>0</v>
      </c>
      <c r="BQ86" s="53">
        <f t="shared" ca="1" si="29"/>
        <v>0</v>
      </c>
      <c r="BR86" s="53">
        <f t="shared" ca="1" si="29"/>
        <v>0</v>
      </c>
    </row>
    <row r="87" spans="2:70" x14ac:dyDescent="0.2">
      <c r="B87" s="126">
        <f t="shared" ca="1" si="25"/>
        <v>1</v>
      </c>
      <c r="C87" s="126" t="str">
        <f t="shared" ca="1" si="26"/>
        <v/>
      </c>
      <c r="D87" s="126" t="str">
        <f t="shared" ca="1" si="27"/>
        <v/>
      </c>
      <c r="E87" s="126" t="str">
        <f t="shared" ca="1" si="28"/>
        <v/>
      </c>
      <c r="F87" s="127" t="str">
        <f ca="1">OFFSET(prihlasky!$H$1,AW87,0)</f>
        <v/>
      </c>
      <c r="G87" s="127" t="str">
        <f ca="1">IF(OFFSET(prihlasky!$B$1,AW87,0)="","",(OFFSET(prihlasky!$B$1,AW87,0)))</f>
        <v/>
      </c>
      <c r="H87" s="127">
        <f ca="1">OFFSET(prihlasky!$I$1,AW87,0)</f>
        <v>0</v>
      </c>
      <c r="I87" s="127">
        <f ca="1">OFFSET(prihlasky!$A$1,AW87,0)</f>
        <v>0</v>
      </c>
      <c r="J87" s="159">
        <f t="shared" ca="1" si="30"/>
        <v>0</v>
      </c>
      <c r="K87" s="145"/>
      <c r="L87" s="140">
        <f ca="1">OFFSET('Trail-1'!$J$1,$O87-1,0)</f>
        <v>0</v>
      </c>
      <c r="M87" s="141">
        <f ca="1">OFFSET('Trail-1'!$K$1,$O87-1,0)</f>
        <v>0</v>
      </c>
      <c r="N87" s="152">
        <f ca="1">OFFSET('Trail-1'!$L$1,$O87-1,0)</f>
        <v>0</v>
      </c>
      <c r="O87" s="146">
        <f>MATCH($AW87,'Trail-1'!$CJ$1:$CJ$128,0)</f>
        <v>87</v>
      </c>
      <c r="P87" s="143" t="str">
        <f ca="1">IF(N87=0,"",OFFSET('Trail-1'!$B$1,$O87-1,0))</f>
        <v/>
      </c>
      <c r="Q87" s="140">
        <f ca="1">OFFSET('Trail-2'!$J$1,$T87-1,0)</f>
        <v>0</v>
      </c>
      <c r="R87" s="141">
        <f ca="1">OFFSET('Trail-2'!$K$1,$T87-1,0)</f>
        <v>0</v>
      </c>
      <c r="S87" s="152">
        <f ca="1">OFFSET('Trail-2'!$L$1,$T87-1,0)</f>
        <v>0</v>
      </c>
      <c r="T87" s="146">
        <f>MATCH($AW87,'Trail-2'!$CJ$1:$CJ$128,0)</f>
        <v>87</v>
      </c>
      <c r="U87" s="143" t="str">
        <f ca="1">IF(S87=0,"",OFFSET('Trail-2'!$B$1,$T87-1,0))</f>
        <v/>
      </c>
      <c r="V87" s="140">
        <f ca="1">OFFSET('Trail-3'!$J$1,$Y87-1,0)</f>
        <v>0</v>
      </c>
      <c r="W87" s="141">
        <f ca="1">OFFSET('Trail-3'!$K$1,$Y87-1,0)</f>
        <v>0</v>
      </c>
      <c r="X87" s="152">
        <f ca="1">OFFSET('Trail-3'!$L$1,$Y87-1,0)</f>
        <v>0</v>
      </c>
      <c r="Y87" s="146">
        <f>MATCH($AW87,'Trail-3'!$CJ$1:$CJ$128,0)</f>
        <v>87</v>
      </c>
      <c r="Z87" s="143" t="str">
        <f ca="1">IF(X87=0,"",OFFSET('Trail-3'!$B$1,$Y87-1,0))</f>
        <v/>
      </c>
      <c r="AA87" s="140">
        <f ca="1">OFFSET('Trail-4'!$J$1,$AD87-1,0)</f>
        <v>0</v>
      </c>
      <c r="AB87" s="141">
        <f ca="1">OFFSET('Trail-4'!$K$1,$AD87-1,0)</f>
        <v>0</v>
      </c>
      <c r="AC87" s="152">
        <f ca="1">OFFSET('Trail-4'!$L$1,$AD87-1,0)</f>
        <v>0</v>
      </c>
      <c r="AD87" s="146">
        <f>MATCH($AW87,'Trail-4'!$CJ$1:$CJ$128,0)</f>
        <v>87</v>
      </c>
      <c r="AE87" s="143" t="str">
        <f ca="1">IF(AC87=0,"",OFFSET('Trail-4'!$B$1,$AD87-1,0))</f>
        <v/>
      </c>
      <c r="AF87" s="140">
        <f ca="1">OFFSET('Trail-5'!$J$1,$AI87-1,0)</f>
        <v>0</v>
      </c>
      <c r="AG87" s="141">
        <f ca="1">OFFSET('Trail-5'!$K$1,$AI87-1,0)</f>
        <v>0</v>
      </c>
      <c r="AH87" s="152">
        <f ca="1">OFFSET('Trail-5'!$L$1,$AI87-1,0)</f>
        <v>0</v>
      </c>
      <c r="AI87" s="146">
        <f>MATCH($AW87,'Trail-5'!$CJ$1:$CJ$128,0)</f>
        <v>87</v>
      </c>
      <c r="AJ87" s="143" t="str">
        <f ca="1">IF(AH87=0,"",OFFSET('Trail-5'!$B$1,$AI87-1,0))</f>
        <v/>
      </c>
      <c r="AK87" s="140">
        <f ca="1">OFFSET('TempO-1'!$K$1,$AN87-1,0)</f>
        <v>0</v>
      </c>
      <c r="AL87" s="144"/>
      <c r="AM87" s="152">
        <f ca="1">OFFSET('TempO-1'!$L$1,$AN87-1,0)</f>
        <v>0</v>
      </c>
      <c r="AN87" s="146">
        <f>MATCH($AW87,'TempO-1'!$CB$1:$CB$128,0)</f>
        <v>87</v>
      </c>
      <c r="AO87" s="143" t="str">
        <f ca="1">IF(AM87=0,"",OFFSET('TempO-1'!$B$1,$AN87-1,0))</f>
        <v/>
      </c>
      <c r="AP87" s="140">
        <f ca="1">OFFSET('TempO-2'!$K$1,$AS87-1,0)</f>
        <v>0</v>
      </c>
      <c r="AQ87" s="144"/>
      <c r="AR87" s="152">
        <f ca="1">OFFSET('TempO-2'!$L$1,$AS87-1,0)</f>
        <v>0</v>
      </c>
      <c r="AS87" s="146">
        <f>MATCH($AW87,'TempO-2'!$CB$1:$CB$128,0)</f>
        <v>87</v>
      </c>
      <c r="AT87" s="143" t="str">
        <f ca="1">IF(AR87=0,"",OFFSET('TempO-2'!$B$1,$AS87-1,0))</f>
        <v/>
      </c>
      <c r="AU87" s="22"/>
      <c r="AW87" s="39">
        <v>79</v>
      </c>
      <c r="AX87" s="16"/>
      <c r="AY87" s="51">
        <f t="shared" ca="1" si="38"/>
        <v>0</v>
      </c>
      <c r="AZ87" s="51">
        <f t="shared" ca="1" si="38"/>
        <v>0</v>
      </c>
      <c r="BA87" s="51">
        <f t="shared" ca="1" si="38"/>
        <v>0</v>
      </c>
      <c r="BC87" s="51">
        <f t="shared" ca="1" si="31"/>
        <v>0</v>
      </c>
      <c r="BD87" s="51">
        <f t="shared" ca="1" si="32"/>
        <v>0</v>
      </c>
      <c r="BE87" s="51">
        <f t="shared" ca="1" si="33"/>
        <v>0</v>
      </c>
      <c r="BF87" s="51">
        <f t="shared" ca="1" si="34"/>
        <v>0</v>
      </c>
      <c r="BG87" s="51">
        <f t="shared" ca="1" si="35"/>
        <v>0</v>
      </c>
      <c r="BH87" s="51">
        <f t="shared" ca="1" si="36"/>
        <v>0</v>
      </c>
      <c r="BI87" s="51">
        <f t="shared" ca="1" si="37"/>
        <v>0</v>
      </c>
      <c r="BJ87" s="51"/>
      <c r="BK87" s="51"/>
      <c r="BL87" s="53">
        <f t="shared" ca="1" si="29"/>
        <v>0</v>
      </c>
      <c r="BM87" s="53">
        <f t="shared" ca="1" si="29"/>
        <v>0</v>
      </c>
      <c r="BN87" s="53">
        <f t="shared" ca="1" si="29"/>
        <v>0</v>
      </c>
      <c r="BO87" s="53">
        <f t="shared" ca="1" si="29"/>
        <v>0</v>
      </c>
      <c r="BP87" s="53">
        <f t="shared" ca="1" si="29"/>
        <v>0</v>
      </c>
      <c r="BQ87" s="53">
        <f t="shared" ca="1" si="29"/>
        <v>0</v>
      </c>
      <c r="BR87" s="53">
        <f t="shared" ca="1" si="29"/>
        <v>0</v>
      </c>
    </row>
    <row r="88" spans="2:70" x14ac:dyDescent="0.2">
      <c r="B88" s="126">
        <f t="shared" ca="1" si="25"/>
        <v>1</v>
      </c>
      <c r="C88" s="126" t="str">
        <f t="shared" ca="1" si="26"/>
        <v/>
      </c>
      <c r="D88" s="126" t="str">
        <f t="shared" ca="1" si="27"/>
        <v/>
      </c>
      <c r="E88" s="126" t="str">
        <f t="shared" ca="1" si="28"/>
        <v/>
      </c>
      <c r="F88" s="127" t="str">
        <f ca="1">OFFSET(prihlasky!$H$1,AW88,0)</f>
        <v/>
      </c>
      <c r="G88" s="127" t="str">
        <f ca="1">IF(OFFSET(prihlasky!$B$1,AW88,0)="","",(OFFSET(prihlasky!$B$1,AW88,0)))</f>
        <v/>
      </c>
      <c r="H88" s="127">
        <f ca="1">OFFSET(prihlasky!$I$1,AW88,0)</f>
        <v>0</v>
      </c>
      <c r="I88" s="127">
        <f ca="1">OFFSET(prihlasky!$A$1,AW88,0)</f>
        <v>0</v>
      </c>
      <c r="J88" s="159">
        <f t="shared" ca="1" si="30"/>
        <v>0</v>
      </c>
      <c r="K88" s="145"/>
      <c r="L88" s="140">
        <f ca="1">OFFSET('Trail-1'!$J$1,$O88-1,0)</f>
        <v>0</v>
      </c>
      <c r="M88" s="141">
        <f ca="1">OFFSET('Trail-1'!$K$1,$O88-1,0)</f>
        <v>0</v>
      </c>
      <c r="N88" s="152">
        <f ca="1">OFFSET('Trail-1'!$L$1,$O88-1,0)</f>
        <v>0</v>
      </c>
      <c r="O88" s="146">
        <f>MATCH($AW88,'Trail-1'!$CJ$1:$CJ$128,0)</f>
        <v>88</v>
      </c>
      <c r="P88" s="143" t="str">
        <f ca="1">IF(N88=0,"",OFFSET('Trail-1'!$B$1,$O88-1,0))</f>
        <v/>
      </c>
      <c r="Q88" s="140">
        <f ca="1">OFFSET('Trail-2'!$J$1,$T88-1,0)</f>
        <v>0</v>
      </c>
      <c r="R88" s="141">
        <f ca="1">OFFSET('Trail-2'!$K$1,$T88-1,0)</f>
        <v>0</v>
      </c>
      <c r="S88" s="152">
        <f ca="1">OFFSET('Trail-2'!$L$1,$T88-1,0)</f>
        <v>0</v>
      </c>
      <c r="T88" s="146">
        <f>MATCH($AW88,'Trail-2'!$CJ$1:$CJ$128,0)</f>
        <v>88</v>
      </c>
      <c r="U88" s="143" t="str">
        <f ca="1">IF(S88=0,"",OFFSET('Trail-2'!$B$1,$T88-1,0))</f>
        <v/>
      </c>
      <c r="V88" s="140">
        <f ca="1">OFFSET('Trail-3'!$J$1,$Y88-1,0)</f>
        <v>0</v>
      </c>
      <c r="W88" s="141">
        <f ca="1">OFFSET('Trail-3'!$K$1,$Y88-1,0)</f>
        <v>0</v>
      </c>
      <c r="X88" s="152">
        <f ca="1">OFFSET('Trail-3'!$L$1,$Y88-1,0)</f>
        <v>0</v>
      </c>
      <c r="Y88" s="146">
        <f>MATCH($AW88,'Trail-3'!$CJ$1:$CJ$128,0)</f>
        <v>88</v>
      </c>
      <c r="Z88" s="143" t="str">
        <f ca="1">IF(X88=0,"",OFFSET('Trail-3'!$B$1,$Y88-1,0))</f>
        <v/>
      </c>
      <c r="AA88" s="140">
        <f ca="1">OFFSET('Trail-4'!$J$1,$AD88-1,0)</f>
        <v>0</v>
      </c>
      <c r="AB88" s="141">
        <f ca="1">OFFSET('Trail-4'!$K$1,$AD88-1,0)</f>
        <v>0</v>
      </c>
      <c r="AC88" s="152">
        <f ca="1">OFFSET('Trail-4'!$L$1,$AD88-1,0)</f>
        <v>0</v>
      </c>
      <c r="AD88" s="146">
        <f>MATCH($AW88,'Trail-4'!$CJ$1:$CJ$128,0)</f>
        <v>88</v>
      </c>
      <c r="AE88" s="143" t="str">
        <f ca="1">IF(AC88=0,"",OFFSET('Trail-4'!$B$1,$AD88-1,0))</f>
        <v/>
      </c>
      <c r="AF88" s="140">
        <f ca="1">OFFSET('Trail-5'!$J$1,$AI88-1,0)</f>
        <v>0</v>
      </c>
      <c r="AG88" s="141">
        <f ca="1">OFFSET('Trail-5'!$K$1,$AI88-1,0)</f>
        <v>0</v>
      </c>
      <c r="AH88" s="152">
        <f ca="1">OFFSET('Trail-5'!$L$1,$AI88-1,0)</f>
        <v>0</v>
      </c>
      <c r="AI88" s="146">
        <f>MATCH($AW88,'Trail-5'!$CJ$1:$CJ$128,0)</f>
        <v>88</v>
      </c>
      <c r="AJ88" s="143" t="str">
        <f ca="1">IF(AH88=0,"",OFFSET('Trail-5'!$B$1,$AI88-1,0))</f>
        <v/>
      </c>
      <c r="AK88" s="140">
        <f ca="1">OFFSET('TempO-1'!$K$1,$AN88-1,0)</f>
        <v>0</v>
      </c>
      <c r="AL88" s="144"/>
      <c r="AM88" s="152">
        <f ca="1">OFFSET('TempO-1'!$L$1,$AN88-1,0)</f>
        <v>0</v>
      </c>
      <c r="AN88" s="146">
        <f>MATCH($AW88,'TempO-1'!$CB$1:$CB$128,0)</f>
        <v>88</v>
      </c>
      <c r="AO88" s="143" t="str">
        <f ca="1">IF(AM88=0,"",OFFSET('TempO-1'!$B$1,$AN88-1,0))</f>
        <v/>
      </c>
      <c r="AP88" s="140">
        <f ca="1">OFFSET('TempO-2'!$K$1,$AS88-1,0)</f>
        <v>0</v>
      </c>
      <c r="AQ88" s="144"/>
      <c r="AR88" s="152">
        <f ca="1">OFFSET('TempO-2'!$L$1,$AS88-1,0)</f>
        <v>0</v>
      </c>
      <c r="AS88" s="146">
        <f>MATCH($AW88,'TempO-2'!$CB$1:$CB$128,0)</f>
        <v>88</v>
      </c>
      <c r="AT88" s="143" t="str">
        <f ca="1">IF(AR88=0,"",OFFSET('TempO-2'!$B$1,$AS88-1,0))</f>
        <v/>
      </c>
      <c r="AU88" s="22"/>
      <c r="AW88" s="39">
        <v>80</v>
      </c>
      <c r="AX88" s="16"/>
      <c r="AY88" s="51">
        <f t="shared" ca="1" si="38"/>
        <v>0</v>
      </c>
      <c r="AZ88" s="51">
        <f t="shared" ca="1" si="38"/>
        <v>0</v>
      </c>
      <c r="BA88" s="51">
        <f t="shared" ca="1" si="38"/>
        <v>0</v>
      </c>
      <c r="BC88" s="51">
        <f t="shared" ca="1" si="31"/>
        <v>0</v>
      </c>
      <c r="BD88" s="51">
        <f t="shared" ca="1" si="32"/>
        <v>0</v>
      </c>
      <c r="BE88" s="51">
        <f t="shared" ca="1" si="33"/>
        <v>0</v>
      </c>
      <c r="BF88" s="51">
        <f t="shared" ca="1" si="34"/>
        <v>0</v>
      </c>
      <c r="BG88" s="51">
        <f t="shared" ca="1" si="35"/>
        <v>0</v>
      </c>
      <c r="BH88" s="51">
        <f t="shared" ca="1" si="36"/>
        <v>0</v>
      </c>
      <c r="BI88" s="51">
        <f t="shared" ca="1" si="37"/>
        <v>0</v>
      </c>
      <c r="BJ88" s="51"/>
      <c r="BK88" s="51"/>
      <c r="BL88" s="53">
        <f t="shared" ca="1" si="29"/>
        <v>0</v>
      </c>
      <c r="BM88" s="53">
        <f t="shared" ca="1" si="29"/>
        <v>0</v>
      </c>
      <c r="BN88" s="53">
        <f t="shared" ca="1" si="29"/>
        <v>0</v>
      </c>
      <c r="BO88" s="53">
        <f t="shared" ca="1" si="29"/>
        <v>0</v>
      </c>
      <c r="BP88" s="53">
        <f t="shared" ca="1" si="29"/>
        <v>0</v>
      </c>
      <c r="BQ88" s="53">
        <f t="shared" ca="1" si="29"/>
        <v>0</v>
      </c>
      <c r="BR88" s="53">
        <f t="shared" ca="1" si="29"/>
        <v>0</v>
      </c>
    </row>
    <row r="89" spans="2:70" x14ac:dyDescent="0.2">
      <c r="B89" s="126">
        <f t="shared" ca="1" si="25"/>
        <v>1</v>
      </c>
      <c r="C89" s="126" t="str">
        <f t="shared" ca="1" si="26"/>
        <v/>
      </c>
      <c r="D89" s="126" t="str">
        <f t="shared" ca="1" si="27"/>
        <v/>
      </c>
      <c r="E89" s="126" t="str">
        <f t="shared" ca="1" si="28"/>
        <v/>
      </c>
      <c r="F89" s="127" t="str">
        <f ca="1">OFFSET(prihlasky!$H$1,AW89,0)</f>
        <v/>
      </c>
      <c r="G89" s="127" t="str">
        <f ca="1">IF(OFFSET(prihlasky!$B$1,AW89,0)="","",(OFFSET(prihlasky!$B$1,AW89,0)))</f>
        <v/>
      </c>
      <c r="H89" s="127">
        <f ca="1">OFFSET(prihlasky!$I$1,AW89,0)</f>
        <v>0</v>
      </c>
      <c r="I89" s="127">
        <f ca="1">OFFSET(prihlasky!$A$1,AW89,0)</f>
        <v>0</v>
      </c>
      <c r="J89" s="159">
        <f t="shared" ca="1" si="30"/>
        <v>0</v>
      </c>
      <c r="K89" s="145"/>
      <c r="L89" s="140">
        <f ca="1">OFFSET('Trail-1'!$J$1,$O89-1,0)</f>
        <v>0</v>
      </c>
      <c r="M89" s="141">
        <f ca="1">OFFSET('Trail-1'!$K$1,$O89-1,0)</f>
        <v>0</v>
      </c>
      <c r="N89" s="152">
        <f ca="1">OFFSET('Trail-1'!$L$1,$O89-1,0)</f>
        <v>0</v>
      </c>
      <c r="O89" s="146">
        <f>MATCH($AW89,'Trail-1'!$CJ$1:$CJ$128,0)</f>
        <v>89</v>
      </c>
      <c r="P89" s="143" t="str">
        <f ca="1">IF(N89=0,"",OFFSET('Trail-1'!$B$1,$O89-1,0))</f>
        <v/>
      </c>
      <c r="Q89" s="140">
        <f ca="1">OFFSET('Trail-2'!$J$1,$T89-1,0)</f>
        <v>0</v>
      </c>
      <c r="R89" s="141">
        <f ca="1">OFFSET('Trail-2'!$K$1,$T89-1,0)</f>
        <v>0</v>
      </c>
      <c r="S89" s="152">
        <f ca="1">OFFSET('Trail-2'!$L$1,$T89-1,0)</f>
        <v>0</v>
      </c>
      <c r="T89" s="146">
        <f>MATCH($AW89,'Trail-2'!$CJ$1:$CJ$128,0)</f>
        <v>89</v>
      </c>
      <c r="U89" s="143" t="str">
        <f ca="1">IF(S89=0,"",OFFSET('Trail-2'!$B$1,$T89-1,0))</f>
        <v/>
      </c>
      <c r="V89" s="140">
        <f ca="1">OFFSET('Trail-3'!$J$1,$Y89-1,0)</f>
        <v>0</v>
      </c>
      <c r="W89" s="141">
        <f ca="1">OFFSET('Trail-3'!$K$1,$Y89-1,0)</f>
        <v>0</v>
      </c>
      <c r="X89" s="152">
        <f ca="1">OFFSET('Trail-3'!$L$1,$Y89-1,0)</f>
        <v>0</v>
      </c>
      <c r="Y89" s="146">
        <f>MATCH($AW89,'Trail-3'!$CJ$1:$CJ$128,0)</f>
        <v>89</v>
      </c>
      <c r="Z89" s="143" t="str">
        <f ca="1">IF(X89=0,"",OFFSET('Trail-3'!$B$1,$Y89-1,0))</f>
        <v/>
      </c>
      <c r="AA89" s="140">
        <f ca="1">OFFSET('Trail-4'!$J$1,$AD89-1,0)</f>
        <v>0</v>
      </c>
      <c r="AB89" s="141">
        <f ca="1">OFFSET('Trail-4'!$K$1,$AD89-1,0)</f>
        <v>0</v>
      </c>
      <c r="AC89" s="152">
        <f ca="1">OFFSET('Trail-4'!$L$1,$AD89-1,0)</f>
        <v>0</v>
      </c>
      <c r="AD89" s="146">
        <f>MATCH($AW89,'Trail-4'!$CJ$1:$CJ$128,0)</f>
        <v>89</v>
      </c>
      <c r="AE89" s="143" t="str">
        <f ca="1">IF(AC89=0,"",OFFSET('Trail-4'!$B$1,$AD89-1,0))</f>
        <v/>
      </c>
      <c r="AF89" s="140">
        <f ca="1">OFFSET('Trail-5'!$J$1,$AI89-1,0)</f>
        <v>0</v>
      </c>
      <c r="AG89" s="141">
        <f ca="1">OFFSET('Trail-5'!$K$1,$AI89-1,0)</f>
        <v>0</v>
      </c>
      <c r="AH89" s="152">
        <f ca="1">OFFSET('Trail-5'!$L$1,$AI89-1,0)</f>
        <v>0</v>
      </c>
      <c r="AI89" s="146">
        <f>MATCH($AW89,'Trail-5'!$CJ$1:$CJ$128,0)</f>
        <v>89</v>
      </c>
      <c r="AJ89" s="143" t="str">
        <f ca="1">IF(AH89=0,"",OFFSET('Trail-5'!$B$1,$AI89-1,0))</f>
        <v/>
      </c>
      <c r="AK89" s="140">
        <f ca="1">OFFSET('TempO-1'!$K$1,$AN89-1,0)</f>
        <v>0</v>
      </c>
      <c r="AL89" s="144"/>
      <c r="AM89" s="152">
        <f ca="1">OFFSET('TempO-1'!$L$1,$AN89-1,0)</f>
        <v>0</v>
      </c>
      <c r="AN89" s="146">
        <f>MATCH($AW89,'TempO-1'!$CB$1:$CB$128,0)</f>
        <v>89</v>
      </c>
      <c r="AO89" s="143" t="str">
        <f ca="1">IF(AM89=0,"",OFFSET('TempO-1'!$B$1,$AN89-1,0))</f>
        <v/>
      </c>
      <c r="AP89" s="140">
        <f ca="1">OFFSET('TempO-2'!$K$1,$AS89-1,0)</f>
        <v>0</v>
      </c>
      <c r="AQ89" s="144"/>
      <c r="AR89" s="152">
        <f ca="1">OFFSET('TempO-2'!$L$1,$AS89-1,0)</f>
        <v>0</v>
      </c>
      <c r="AS89" s="146">
        <f>MATCH($AW89,'TempO-2'!$CB$1:$CB$128,0)</f>
        <v>89</v>
      </c>
      <c r="AT89" s="143" t="str">
        <f ca="1">IF(AR89=0,"",OFFSET('TempO-2'!$B$1,$AS89-1,0))</f>
        <v/>
      </c>
      <c r="AU89" s="22"/>
      <c r="AW89" s="39">
        <v>81</v>
      </c>
      <c r="AX89" s="16"/>
      <c r="AY89" s="51">
        <f t="shared" ca="1" si="38"/>
        <v>0</v>
      </c>
      <c r="AZ89" s="51">
        <f t="shared" ca="1" si="38"/>
        <v>0</v>
      </c>
      <c r="BA89" s="51">
        <f t="shared" ca="1" si="38"/>
        <v>0</v>
      </c>
      <c r="BC89" s="51">
        <f t="shared" ca="1" si="31"/>
        <v>0</v>
      </c>
      <c r="BD89" s="51">
        <f t="shared" ca="1" si="32"/>
        <v>0</v>
      </c>
      <c r="BE89" s="51">
        <f t="shared" ca="1" si="33"/>
        <v>0</v>
      </c>
      <c r="BF89" s="51">
        <f t="shared" ca="1" si="34"/>
        <v>0</v>
      </c>
      <c r="BG89" s="51">
        <f t="shared" ca="1" si="35"/>
        <v>0</v>
      </c>
      <c r="BH89" s="51">
        <f t="shared" ca="1" si="36"/>
        <v>0</v>
      </c>
      <c r="BI89" s="51">
        <f t="shared" ca="1" si="37"/>
        <v>0</v>
      </c>
      <c r="BJ89" s="51"/>
      <c r="BK89" s="51"/>
      <c r="BL89" s="53">
        <f t="shared" ca="1" si="29"/>
        <v>0</v>
      </c>
      <c r="BM89" s="53">
        <f t="shared" ca="1" si="29"/>
        <v>0</v>
      </c>
      <c r="BN89" s="53">
        <f t="shared" ca="1" si="29"/>
        <v>0</v>
      </c>
      <c r="BO89" s="53">
        <f t="shared" ca="1" si="29"/>
        <v>0</v>
      </c>
      <c r="BP89" s="53">
        <f t="shared" ca="1" si="29"/>
        <v>0</v>
      </c>
      <c r="BQ89" s="53">
        <f t="shared" ca="1" si="29"/>
        <v>0</v>
      </c>
      <c r="BR89" s="53">
        <f t="shared" ca="1" si="29"/>
        <v>0</v>
      </c>
    </row>
    <row r="90" spans="2:70" x14ac:dyDescent="0.2">
      <c r="B90" s="126">
        <f t="shared" ca="1" si="25"/>
        <v>1</v>
      </c>
      <c r="C90" s="126" t="str">
        <f t="shared" ca="1" si="26"/>
        <v/>
      </c>
      <c r="D90" s="126" t="str">
        <f t="shared" ca="1" si="27"/>
        <v/>
      </c>
      <c r="E90" s="126" t="str">
        <f t="shared" ca="1" si="28"/>
        <v/>
      </c>
      <c r="F90" s="127" t="str">
        <f ca="1">OFFSET(prihlasky!$H$1,AW90,0)</f>
        <v/>
      </c>
      <c r="G90" s="127" t="str">
        <f ca="1">IF(OFFSET(prihlasky!$B$1,AW90,0)="","",(OFFSET(prihlasky!$B$1,AW90,0)))</f>
        <v/>
      </c>
      <c r="H90" s="127">
        <f ca="1">OFFSET(prihlasky!$I$1,AW90,0)</f>
        <v>0</v>
      </c>
      <c r="I90" s="127">
        <f ca="1">OFFSET(prihlasky!$A$1,AW90,0)</f>
        <v>0</v>
      </c>
      <c r="J90" s="159">
        <f t="shared" ca="1" si="30"/>
        <v>0</v>
      </c>
      <c r="K90" s="145"/>
      <c r="L90" s="140">
        <f ca="1">OFFSET('Trail-1'!$J$1,$O90-1,0)</f>
        <v>0</v>
      </c>
      <c r="M90" s="141">
        <f ca="1">OFFSET('Trail-1'!$K$1,$O90-1,0)</f>
        <v>0</v>
      </c>
      <c r="N90" s="152">
        <f ca="1">OFFSET('Trail-1'!$L$1,$O90-1,0)</f>
        <v>0</v>
      </c>
      <c r="O90" s="146">
        <f>MATCH($AW90,'Trail-1'!$CJ$1:$CJ$128,0)</f>
        <v>90</v>
      </c>
      <c r="P90" s="143" t="str">
        <f ca="1">IF(N90=0,"",OFFSET('Trail-1'!$B$1,$O90-1,0))</f>
        <v/>
      </c>
      <c r="Q90" s="140">
        <f ca="1">OFFSET('Trail-2'!$J$1,$T90-1,0)</f>
        <v>0</v>
      </c>
      <c r="R90" s="141">
        <f ca="1">OFFSET('Trail-2'!$K$1,$T90-1,0)</f>
        <v>0</v>
      </c>
      <c r="S90" s="152">
        <f ca="1">OFFSET('Trail-2'!$L$1,$T90-1,0)</f>
        <v>0</v>
      </c>
      <c r="T90" s="146">
        <f>MATCH($AW90,'Trail-2'!$CJ$1:$CJ$128,0)</f>
        <v>90</v>
      </c>
      <c r="U90" s="143" t="str">
        <f ca="1">IF(S90=0,"",OFFSET('Trail-2'!$B$1,$T90-1,0))</f>
        <v/>
      </c>
      <c r="V90" s="140">
        <f ca="1">OFFSET('Trail-3'!$J$1,$Y90-1,0)</f>
        <v>0</v>
      </c>
      <c r="W90" s="141">
        <f ca="1">OFFSET('Trail-3'!$K$1,$Y90-1,0)</f>
        <v>0</v>
      </c>
      <c r="X90" s="152">
        <f ca="1">OFFSET('Trail-3'!$L$1,$Y90-1,0)</f>
        <v>0</v>
      </c>
      <c r="Y90" s="146">
        <f>MATCH($AW90,'Trail-3'!$CJ$1:$CJ$128,0)</f>
        <v>90</v>
      </c>
      <c r="Z90" s="143" t="str">
        <f ca="1">IF(X90=0,"",OFFSET('Trail-3'!$B$1,$Y90-1,0))</f>
        <v/>
      </c>
      <c r="AA90" s="140">
        <f ca="1">OFFSET('Trail-4'!$J$1,$AD90-1,0)</f>
        <v>0</v>
      </c>
      <c r="AB90" s="141">
        <f ca="1">OFFSET('Trail-4'!$K$1,$AD90-1,0)</f>
        <v>0</v>
      </c>
      <c r="AC90" s="152">
        <f ca="1">OFFSET('Trail-4'!$L$1,$AD90-1,0)</f>
        <v>0</v>
      </c>
      <c r="AD90" s="146">
        <f>MATCH($AW90,'Trail-4'!$CJ$1:$CJ$128,0)</f>
        <v>90</v>
      </c>
      <c r="AE90" s="143" t="str">
        <f ca="1">IF(AC90=0,"",OFFSET('Trail-4'!$B$1,$AD90-1,0))</f>
        <v/>
      </c>
      <c r="AF90" s="140">
        <f ca="1">OFFSET('Trail-5'!$J$1,$AI90-1,0)</f>
        <v>0</v>
      </c>
      <c r="AG90" s="141">
        <f ca="1">OFFSET('Trail-5'!$K$1,$AI90-1,0)</f>
        <v>0</v>
      </c>
      <c r="AH90" s="152">
        <f ca="1">OFFSET('Trail-5'!$L$1,$AI90-1,0)</f>
        <v>0</v>
      </c>
      <c r="AI90" s="146">
        <f>MATCH($AW90,'Trail-5'!$CJ$1:$CJ$128,0)</f>
        <v>90</v>
      </c>
      <c r="AJ90" s="143" t="str">
        <f ca="1">IF(AH90=0,"",OFFSET('Trail-5'!$B$1,$AI90-1,0))</f>
        <v/>
      </c>
      <c r="AK90" s="140">
        <f ca="1">OFFSET('TempO-1'!$K$1,$AN90-1,0)</f>
        <v>0</v>
      </c>
      <c r="AL90" s="144"/>
      <c r="AM90" s="152">
        <f ca="1">OFFSET('TempO-1'!$L$1,$AN90-1,0)</f>
        <v>0</v>
      </c>
      <c r="AN90" s="146">
        <f>MATCH($AW90,'TempO-1'!$CB$1:$CB$128,0)</f>
        <v>90</v>
      </c>
      <c r="AO90" s="143" t="str">
        <f ca="1">IF(AM90=0,"",OFFSET('TempO-1'!$B$1,$AN90-1,0))</f>
        <v/>
      </c>
      <c r="AP90" s="140">
        <f ca="1">OFFSET('TempO-2'!$K$1,$AS90-1,0)</f>
        <v>0</v>
      </c>
      <c r="AQ90" s="144"/>
      <c r="AR90" s="152">
        <f ca="1">OFFSET('TempO-2'!$L$1,$AS90-1,0)</f>
        <v>0</v>
      </c>
      <c r="AS90" s="146">
        <f>MATCH($AW90,'TempO-2'!$CB$1:$CB$128,0)</f>
        <v>90</v>
      </c>
      <c r="AT90" s="143" t="str">
        <f ca="1">IF(AR90=0,"",OFFSET('TempO-2'!$B$1,$AS90-1,0))</f>
        <v/>
      </c>
      <c r="AU90" s="22"/>
      <c r="AW90" s="39">
        <v>82</v>
      </c>
      <c r="AX90" s="16"/>
      <c r="AY90" s="51">
        <f t="shared" ca="1" si="38"/>
        <v>0</v>
      </c>
      <c r="AZ90" s="51">
        <f t="shared" ca="1" si="38"/>
        <v>0</v>
      </c>
      <c r="BA90" s="51">
        <f t="shared" ca="1" si="38"/>
        <v>0</v>
      </c>
      <c r="BC90" s="51">
        <f t="shared" ca="1" si="31"/>
        <v>0</v>
      </c>
      <c r="BD90" s="51">
        <f t="shared" ca="1" si="32"/>
        <v>0</v>
      </c>
      <c r="BE90" s="51">
        <f t="shared" ca="1" si="33"/>
        <v>0</v>
      </c>
      <c r="BF90" s="51">
        <f t="shared" ca="1" si="34"/>
        <v>0</v>
      </c>
      <c r="BG90" s="51">
        <f t="shared" ca="1" si="35"/>
        <v>0</v>
      </c>
      <c r="BH90" s="51">
        <f t="shared" ca="1" si="36"/>
        <v>0</v>
      </c>
      <c r="BI90" s="51">
        <f t="shared" ca="1" si="37"/>
        <v>0</v>
      </c>
      <c r="BJ90" s="51"/>
      <c r="BK90" s="51"/>
      <c r="BL90" s="53">
        <f t="shared" ca="1" si="29"/>
        <v>0</v>
      </c>
      <c r="BM90" s="53">
        <f t="shared" ca="1" si="29"/>
        <v>0</v>
      </c>
      <c r="BN90" s="53">
        <f t="shared" ca="1" si="29"/>
        <v>0</v>
      </c>
      <c r="BO90" s="53">
        <f t="shared" ca="1" si="29"/>
        <v>0</v>
      </c>
      <c r="BP90" s="53">
        <f t="shared" ca="1" si="29"/>
        <v>0</v>
      </c>
      <c r="BQ90" s="53">
        <f t="shared" ca="1" si="29"/>
        <v>0</v>
      </c>
      <c r="BR90" s="53">
        <f t="shared" ca="1" si="29"/>
        <v>0</v>
      </c>
    </row>
    <row r="91" spans="2:70" x14ac:dyDescent="0.2">
      <c r="B91" s="126">
        <f t="shared" ca="1" si="25"/>
        <v>1</v>
      </c>
      <c r="C91" s="126" t="str">
        <f t="shared" ca="1" si="26"/>
        <v/>
      </c>
      <c r="D91" s="126" t="str">
        <f t="shared" ca="1" si="27"/>
        <v/>
      </c>
      <c r="E91" s="126" t="str">
        <f t="shared" ca="1" si="28"/>
        <v/>
      </c>
      <c r="F91" s="127" t="str">
        <f ca="1">OFFSET(prihlasky!$H$1,AW91,0)</f>
        <v/>
      </c>
      <c r="G91" s="127" t="str">
        <f ca="1">IF(OFFSET(prihlasky!$B$1,AW91,0)="","",(OFFSET(prihlasky!$B$1,AW91,0)))</f>
        <v/>
      </c>
      <c r="H91" s="127">
        <f ca="1">OFFSET(prihlasky!$I$1,AW91,0)</f>
        <v>0</v>
      </c>
      <c r="I91" s="127">
        <f ca="1">OFFSET(prihlasky!$A$1,AW91,0)</f>
        <v>0</v>
      </c>
      <c r="J91" s="159">
        <f t="shared" ca="1" si="30"/>
        <v>0</v>
      </c>
      <c r="K91" s="145"/>
      <c r="L91" s="140">
        <f ca="1">OFFSET('Trail-1'!$J$1,$O91-1,0)</f>
        <v>0</v>
      </c>
      <c r="M91" s="141">
        <f ca="1">OFFSET('Trail-1'!$K$1,$O91-1,0)</f>
        <v>0</v>
      </c>
      <c r="N91" s="152">
        <f ca="1">OFFSET('Trail-1'!$L$1,$O91-1,0)</f>
        <v>0</v>
      </c>
      <c r="O91" s="146">
        <f>MATCH($AW91,'Trail-1'!$CJ$1:$CJ$128,0)</f>
        <v>91</v>
      </c>
      <c r="P91" s="143" t="str">
        <f ca="1">IF(N91=0,"",OFFSET('Trail-1'!$B$1,$O91-1,0))</f>
        <v/>
      </c>
      <c r="Q91" s="140">
        <f ca="1">OFFSET('Trail-2'!$J$1,$T91-1,0)</f>
        <v>0</v>
      </c>
      <c r="R91" s="141">
        <f ca="1">OFFSET('Trail-2'!$K$1,$T91-1,0)</f>
        <v>0</v>
      </c>
      <c r="S91" s="152">
        <f ca="1">OFFSET('Trail-2'!$L$1,$T91-1,0)</f>
        <v>0</v>
      </c>
      <c r="T91" s="146">
        <f>MATCH($AW91,'Trail-2'!$CJ$1:$CJ$128,0)</f>
        <v>91</v>
      </c>
      <c r="U91" s="143" t="str">
        <f ca="1">IF(S91=0,"",OFFSET('Trail-2'!$B$1,$T91-1,0))</f>
        <v/>
      </c>
      <c r="V91" s="140">
        <f ca="1">OFFSET('Trail-3'!$J$1,$Y91-1,0)</f>
        <v>0</v>
      </c>
      <c r="W91" s="141">
        <f ca="1">OFFSET('Trail-3'!$K$1,$Y91-1,0)</f>
        <v>0</v>
      </c>
      <c r="X91" s="152">
        <f ca="1">OFFSET('Trail-3'!$L$1,$Y91-1,0)</f>
        <v>0</v>
      </c>
      <c r="Y91" s="146">
        <f>MATCH($AW91,'Trail-3'!$CJ$1:$CJ$128,0)</f>
        <v>91</v>
      </c>
      <c r="Z91" s="143" t="str">
        <f ca="1">IF(X91=0,"",OFFSET('Trail-3'!$B$1,$Y91-1,0))</f>
        <v/>
      </c>
      <c r="AA91" s="140">
        <f ca="1">OFFSET('Trail-4'!$J$1,$AD91-1,0)</f>
        <v>0</v>
      </c>
      <c r="AB91" s="141">
        <f ca="1">OFFSET('Trail-4'!$K$1,$AD91-1,0)</f>
        <v>0</v>
      </c>
      <c r="AC91" s="152">
        <f ca="1">OFFSET('Trail-4'!$L$1,$AD91-1,0)</f>
        <v>0</v>
      </c>
      <c r="AD91" s="146">
        <f>MATCH($AW91,'Trail-4'!$CJ$1:$CJ$128,0)</f>
        <v>91</v>
      </c>
      <c r="AE91" s="143" t="str">
        <f ca="1">IF(AC91=0,"",OFFSET('Trail-4'!$B$1,$AD91-1,0))</f>
        <v/>
      </c>
      <c r="AF91" s="140">
        <f ca="1">OFFSET('Trail-5'!$J$1,$AI91-1,0)</f>
        <v>0</v>
      </c>
      <c r="AG91" s="141">
        <f ca="1">OFFSET('Trail-5'!$K$1,$AI91-1,0)</f>
        <v>0</v>
      </c>
      <c r="AH91" s="152">
        <f ca="1">OFFSET('Trail-5'!$L$1,$AI91-1,0)</f>
        <v>0</v>
      </c>
      <c r="AI91" s="146">
        <f>MATCH($AW91,'Trail-5'!$CJ$1:$CJ$128,0)</f>
        <v>91</v>
      </c>
      <c r="AJ91" s="143" t="str">
        <f ca="1">IF(AH91=0,"",OFFSET('Trail-5'!$B$1,$AI91-1,0))</f>
        <v/>
      </c>
      <c r="AK91" s="140">
        <f ca="1">OFFSET('TempO-1'!$K$1,$AN91-1,0)</f>
        <v>0</v>
      </c>
      <c r="AL91" s="144"/>
      <c r="AM91" s="152">
        <f ca="1">OFFSET('TempO-1'!$L$1,$AN91-1,0)</f>
        <v>0</v>
      </c>
      <c r="AN91" s="146">
        <f>MATCH($AW91,'TempO-1'!$CB$1:$CB$128,0)</f>
        <v>91</v>
      </c>
      <c r="AO91" s="143" t="str">
        <f ca="1">IF(AM91=0,"",OFFSET('TempO-1'!$B$1,$AN91-1,0))</f>
        <v/>
      </c>
      <c r="AP91" s="140">
        <f ca="1">OFFSET('TempO-2'!$K$1,$AS91-1,0)</f>
        <v>0</v>
      </c>
      <c r="AQ91" s="144"/>
      <c r="AR91" s="152">
        <f ca="1">OFFSET('TempO-2'!$L$1,$AS91-1,0)</f>
        <v>0</v>
      </c>
      <c r="AS91" s="146">
        <f>MATCH($AW91,'TempO-2'!$CB$1:$CB$128,0)</f>
        <v>91</v>
      </c>
      <c r="AT91" s="143" t="str">
        <f ca="1">IF(AR91=0,"",OFFSET('TempO-2'!$B$1,$AS91-1,0))</f>
        <v/>
      </c>
      <c r="AU91" s="22"/>
      <c r="AW91" s="39">
        <v>83</v>
      </c>
      <c r="AX91" s="16"/>
      <c r="AY91" s="51">
        <f t="shared" ca="1" si="38"/>
        <v>0</v>
      </c>
      <c r="AZ91" s="51">
        <f t="shared" ca="1" si="38"/>
        <v>0</v>
      </c>
      <c r="BA91" s="51">
        <f t="shared" ca="1" si="38"/>
        <v>0</v>
      </c>
      <c r="BC91" s="51">
        <f t="shared" ca="1" si="31"/>
        <v>0</v>
      </c>
      <c r="BD91" s="51">
        <f t="shared" ca="1" si="32"/>
        <v>0</v>
      </c>
      <c r="BE91" s="51">
        <f t="shared" ca="1" si="33"/>
        <v>0</v>
      </c>
      <c r="BF91" s="51">
        <f t="shared" ca="1" si="34"/>
        <v>0</v>
      </c>
      <c r="BG91" s="51">
        <f t="shared" ca="1" si="35"/>
        <v>0</v>
      </c>
      <c r="BH91" s="51">
        <f t="shared" ca="1" si="36"/>
        <v>0</v>
      </c>
      <c r="BI91" s="51">
        <f t="shared" ca="1" si="37"/>
        <v>0</v>
      </c>
      <c r="BJ91" s="51"/>
      <c r="BK91" s="51"/>
      <c r="BL91" s="53">
        <f t="shared" ca="1" si="29"/>
        <v>0</v>
      </c>
      <c r="BM91" s="53">
        <f t="shared" ca="1" si="29"/>
        <v>0</v>
      </c>
      <c r="BN91" s="53">
        <f t="shared" ca="1" si="29"/>
        <v>0</v>
      </c>
      <c r="BO91" s="53">
        <f t="shared" ca="1" si="29"/>
        <v>0</v>
      </c>
      <c r="BP91" s="53">
        <f t="shared" ca="1" si="29"/>
        <v>0</v>
      </c>
      <c r="BQ91" s="53">
        <f t="shared" ca="1" si="29"/>
        <v>0</v>
      </c>
      <c r="BR91" s="53">
        <f t="shared" ca="1" si="29"/>
        <v>0</v>
      </c>
    </row>
    <row r="92" spans="2:70" x14ac:dyDescent="0.2">
      <c r="B92" s="126">
        <f t="shared" ca="1" si="25"/>
        <v>1</v>
      </c>
      <c r="C92" s="126" t="str">
        <f t="shared" ca="1" si="26"/>
        <v/>
      </c>
      <c r="D92" s="126" t="str">
        <f t="shared" ca="1" si="27"/>
        <v/>
      </c>
      <c r="E92" s="126" t="str">
        <f t="shared" ca="1" si="28"/>
        <v/>
      </c>
      <c r="F92" s="127" t="str">
        <f ca="1">OFFSET(prihlasky!$H$1,AW92,0)</f>
        <v/>
      </c>
      <c r="G92" s="127" t="str">
        <f ca="1">IF(OFFSET(prihlasky!$B$1,AW92,0)="","",(OFFSET(prihlasky!$B$1,AW92,0)))</f>
        <v/>
      </c>
      <c r="H92" s="127">
        <f ca="1">OFFSET(prihlasky!$I$1,AW92,0)</f>
        <v>0</v>
      </c>
      <c r="I92" s="127">
        <f ca="1">OFFSET(prihlasky!$A$1,AW92,0)</f>
        <v>0</v>
      </c>
      <c r="J92" s="159">
        <f t="shared" ca="1" si="30"/>
        <v>0</v>
      </c>
      <c r="K92" s="145"/>
      <c r="L92" s="140">
        <f ca="1">OFFSET('Trail-1'!$J$1,$O92-1,0)</f>
        <v>0</v>
      </c>
      <c r="M92" s="141">
        <f ca="1">OFFSET('Trail-1'!$K$1,$O92-1,0)</f>
        <v>0</v>
      </c>
      <c r="N92" s="152">
        <f ca="1">OFFSET('Trail-1'!$L$1,$O92-1,0)</f>
        <v>0</v>
      </c>
      <c r="O92" s="146">
        <f>MATCH($AW92,'Trail-1'!$CJ$1:$CJ$128,0)</f>
        <v>92</v>
      </c>
      <c r="P92" s="143" t="str">
        <f ca="1">IF(N92=0,"",OFFSET('Trail-1'!$B$1,$O92-1,0))</f>
        <v/>
      </c>
      <c r="Q92" s="140">
        <f ca="1">OFFSET('Trail-2'!$J$1,$T92-1,0)</f>
        <v>0</v>
      </c>
      <c r="R92" s="141">
        <f ca="1">OFFSET('Trail-2'!$K$1,$T92-1,0)</f>
        <v>0</v>
      </c>
      <c r="S92" s="152">
        <f ca="1">OFFSET('Trail-2'!$L$1,$T92-1,0)</f>
        <v>0</v>
      </c>
      <c r="T92" s="146">
        <f>MATCH($AW92,'Trail-2'!$CJ$1:$CJ$128,0)</f>
        <v>92</v>
      </c>
      <c r="U92" s="143" t="str">
        <f ca="1">IF(S92=0,"",OFFSET('Trail-2'!$B$1,$T92-1,0))</f>
        <v/>
      </c>
      <c r="V92" s="140">
        <f ca="1">OFFSET('Trail-3'!$J$1,$Y92-1,0)</f>
        <v>0</v>
      </c>
      <c r="W92" s="141">
        <f ca="1">OFFSET('Trail-3'!$K$1,$Y92-1,0)</f>
        <v>0</v>
      </c>
      <c r="X92" s="152">
        <f ca="1">OFFSET('Trail-3'!$L$1,$Y92-1,0)</f>
        <v>0</v>
      </c>
      <c r="Y92" s="146">
        <f>MATCH($AW92,'Trail-3'!$CJ$1:$CJ$128,0)</f>
        <v>92</v>
      </c>
      <c r="Z92" s="143" t="str">
        <f ca="1">IF(X92=0,"",OFFSET('Trail-3'!$B$1,$Y92-1,0))</f>
        <v/>
      </c>
      <c r="AA92" s="140">
        <f ca="1">OFFSET('Trail-4'!$J$1,$AD92-1,0)</f>
        <v>0</v>
      </c>
      <c r="AB92" s="141">
        <f ca="1">OFFSET('Trail-4'!$K$1,$AD92-1,0)</f>
        <v>0</v>
      </c>
      <c r="AC92" s="152">
        <f ca="1">OFFSET('Trail-4'!$L$1,$AD92-1,0)</f>
        <v>0</v>
      </c>
      <c r="AD92" s="146">
        <f>MATCH($AW92,'Trail-4'!$CJ$1:$CJ$128,0)</f>
        <v>92</v>
      </c>
      <c r="AE92" s="143" t="str">
        <f ca="1">IF(AC92=0,"",OFFSET('Trail-4'!$B$1,$AD92-1,0))</f>
        <v/>
      </c>
      <c r="AF92" s="140">
        <f ca="1">OFFSET('Trail-5'!$J$1,$AI92-1,0)</f>
        <v>0</v>
      </c>
      <c r="AG92" s="141">
        <f ca="1">OFFSET('Trail-5'!$K$1,$AI92-1,0)</f>
        <v>0</v>
      </c>
      <c r="AH92" s="152">
        <f ca="1">OFFSET('Trail-5'!$L$1,$AI92-1,0)</f>
        <v>0</v>
      </c>
      <c r="AI92" s="146">
        <f>MATCH($AW92,'Trail-5'!$CJ$1:$CJ$128,0)</f>
        <v>92</v>
      </c>
      <c r="AJ92" s="143" t="str">
        <f ca="1">IF(AH92=0,"",OFFSET('Trail-5'!$B$1,$AI92-1,0))</f>
        <v/>
      </c>
      <c r="AK92" s="140">
        <f ca="1">OFFSET('TempO-1'!$K$1,$AN92-1,0)</f>
        <v>0</v>
      </c>
      <c r="AL92" s="144"/>
      <c r="AM92" s="152">
        <f ca="1">OFFSET('TempO-1'!$L$1,$AN92-1,0)</f>
        <v>0</v>
      </c>
      <c r="AN92" s="146">
        <f>MATCH($AW92,'TempO-1'!$CB$1:$CB$128,0)</f>
        <v>92</v>
      </c>
      <c r="AO92" s="143" t="str">
        <f ca="1">IF(AM92=0,"",OFFSET('TempO-1'!$B$1,$AN92-1,0))</f>
        <v/>
      </c>
      <c r="AP92" s="140">
        <f ca="1">OFFSET('TempO-2'!$K$1,$AS92-1,0)</f>
        <v>0</v>
      </c>
      <c r="AQ92" s="144"/>
      <c r="AR92" s="152">
        <f ca="1">OFFSET('TempO-2'!$L$1,$AS92-1,0)</f>
        <v>0</v>
      </c>
      <c r="AS92" s="146">
        <f>MATCH($AW92,'TempO-2'!$CB$1:$CB$128,0)</f>
        <v>92</v>
      </c>
      <c r="AT92" s="143" t="str">
        <f ca="1">IF(AR92=0,"",OFFSET('TempO-2'!$B$1,$AS92-1,0))</f>
        <v/>
      </c>
      <c r="AU92" s="22"/>
      <c r="AW92" s="39">
        <v>84</v>
      </c>
      <c r="AX92" s="16"/>
      <c r="AY92" s="51">
        <f t="shared" ca="1" si="38"/>
        <v>0</v>
      </c>
      <c r="AZ92" s="51">
        <f t="shared" ca="1" si="38"/>
        <v>0</v>
      </c>
      <c r="BA92" s="51">
        <f t="shared" ca="1" si="38"/>
        <v>0</v>
      </c>
      <c r="BC92" s="51">
        <f t="shared" ca="1" si="31"/>
        <v>0</v>
      </c>
      <c r="BD92" s="51">
        <f t="shared" ca="1" si="32"/>
        <v>0</v>
      </c>
      <c r="BE92" s="51">
        <f t="shared" ca="1" si="33"/>
        <v>0</v>
      </c>
      <c r="BF92" s="51">
        <f t="shared" ca="1" si="34"/>
        <v>0</v>
      </c>
      <c r="BG92" s="51">
        <f t="shared" ca="1" si="35"/>
        <v>0</v>
      </c>
      <c r="BH92" s="51">
        <f t="shared" ca="1" si="36"/>
        <v>0</v>
      </c>
      <c r="BI92" s="51">
        <f t="shared" ca="1" si="37"/>
        <v>0</v>
      </c>
      <c r="BJ92" s="51"/>
      <c r="BK92" s="51"/>
      <c r="BL92" s="53">
        <f t="shared" ca="1" si="29"/>
        <v>0</v>
      </c>
      <c r="BM92" s="53">
        <f t="shared" ca="1" si="29"/>
        <v>0</v>
      </c>
      <c r="BN92" s="53">
        <f t="shared" ca="1" si="29"/>
        <v>0</v>
      </c>
      <c r="BO92" s="53">
        <f t="shared" ca="1" si="29"/>
        <v>0</v>
      </c>
      <c r="BP92" s="53">
        <f t="shared" ca="1" si="29"/>
        <v>0</v>
      </c>
      <c r="BQ92" s="53">
        <f t="shared" ca="1" si="29"/>
        <v>0</v>
      </c>
      <c r="BR92" s="53">
        <f t="shared" ca="1" si="29"/>
        <v>0</v>
      </c>
    </row>
    <row r="93" spans="2:70" x14ac:dyDescent="0.2">
      <c r="B93" s="126">
        <f t="shared" ca="1" si="25"/>
        <v>1</v>
      </c>
      <c r="C93" s="126" t="str">
        <f t="shared" ca="1" si="26"/>
        <v/>
      </c>
      <c r="D93" s="126" t="str">
        <f t="shared" ca="1" si="27"/>
        <v/>
      </c>
      <c r="E93" s="126" t="str">
        <f t="shared" ca="1" si="28"/>
        <v/>
      </c>
      <c r="F93" s="127" t="str">
        <f ca="1">OFFSET(prihlasky!$H$1,AW93,0)</f>
        <v/>
      </c>
      <c r="G93" s="127" t="str">
        <f ca="1">IF(OFFSET(prihlasky!$B$1,AW93,0)="","",(OFFSET(prihlasky!$B$1,AW93,0)))</f>
        <v/>
      </c>
      <c r="H93" s="127">
        <f ca="1">OFFSET(prihlasky!$I$1,AW93,0)</f>
        <v>0</v>
      </c>
      <c r="I93" s="127">
        <f ca="1">OFFSET(prihlasky!$A$1,AW93,0)</f>
        <v>0</v>
      </c>
      <c r="J93" s="159">
        <f t="shared" ca="1" si="30"/>
        <v>0</v>
      </c>
      <c r="K93" s="145"/>
      <c r="L93" s="140">
        <f ca="1">OFFSET('Trail-1'!$J$1,$O93-1,0)</f>
        <v>0</v>
      </c>
      <c r="M93" s="141">
        <f ca="1">OFFSET('Trail-1'!$K$1,$O93-1,0)</f>
        <v>0</v>
      </c>
      <c r="N93" s="152">
        <f ca="1">OFFSET('Trail-1'!$L$1,$O93-1,0)</f>
        <v>0</v>
      </c>
      <c r="O93" s="146">
        <f>MATCH($AW93,'Trail-1'!$CJ$1:$CJ$128,0)</f>
        <v>93</v>
      </c>
      <c r="P93" s="143" t="str">
        <f ca="1">IF(N93=0,"",OFFSET('Trail-1'!$B$1,$O93-1,0))</f>
        <v/>
      </c>
      <c r="Q93" s="140">
        <f ca="1">OFFSET('Trail-2'!$J$1,$T93-1,0)</f>
        <v>0</v>
      </c>
      <c r="R93" s="141">
        <f ca="1">OFFSET('Trail-2'!$K$1,$T93-1,0)</f>
        <v>0</v>
      </c>
      <c r="S93" s="152">
        <f ca="1">OFFSET('Trail-2'!$L$1,$T93-1,0)</f>
        <v>0</v>
      </c>
      <c r="T93" s="146">
        <f>MATCH($AW93,'Trail-2'!$CJ$1:$CJ$128,0)</f>
        <v>93</v>
      </c>
      <c r="U93" s="143" t="str">
        <f ca="1">IF(S93=0,"",OFFSET('Trail-2'!$B$1,$T93-1,0))</f>
        <v/>
      </c>
      <c r="V93" s="140">
        <f ca="1">OFFSET('Trail-3'!$J$1,$Y93-1,0)</f>
        <v>0</v>
      </c>
      <c r="W93" s="141">
        <f ca="1">OFFSET('Trail-3'!$K$1,$Y93-1,0)</f>
        <v>0</v>
      </c>
      <c r="X93" s="152">
        <f ca="1">OFFSET('Trail-3'!$L$1,$Y93-1,0)</f>
        <v>0</v>
      </c>
      <c r="Y93" s="146">
        <f>MATCH($AW93,'Trail-3'!$CJ$1:$CJ$128,0)</f>
        <v>93</v>
      </c>
      <c r="Z93" s="143" t="str">
        <f ca="1">IF(X93=0,"",OFFSET('Trail-3'!$B$1,$Y93-1,0))</f>
        <v/>
      </c>
      <c r="AA93" s="140">
        <f ca="1">OFFSET('Trail-4'!$J$1,$AD93-1,0)</f>
        <v>0</v>
      </c>
      <c r="AB93" s="141">
        <f ca="1">OFFSET('Trail-4'!$K$1,$AD93-1,0)</f>
        <v>0</v>
      </c>
      <c r="AC93" s="152">
        <f ca="1">OFFSET('Trail-4'!$L$1,$AD93-1,0)</f>
        <v>0</v>
      </c>
      <c r="AD93" s="146">
        <f>MATCH($AW93,'Trail-4'!$CJ$1:$CJ$128,0)</f>
        <v>93</v>
      </c>
      <c r="AE93" s="143" t="str">
        <f ca="1">IF(AC93=0,"",OFFSET('Trail-4'!$B$1,$AD93-1,0))</f>
        <v/>
      </c>
      <c r="AF93" s="140">
        <f ca="1">OFFSET('Trail-5'!$J$1,$AI93-1,0)</f>
        <v>0</v>
      </c>
      <c r="AG93" s="141">
        <f ca="1">OFFSET('Trail-5'!$K$1,$AI93-1,0)</f>
        <v>0</v>
      </c>
      <c r="AH93" s="152">
        <f ca="1">OFFSET('Trail-5'!$L$1,$AI93-1,0)</f>
        <v>0</v>
      </c>
      <c r="AI93" s="146">
        <f>MATCH($AW93,'Trail-5'!$CJ$1:$CJ$128,0)</f>
        <v>93</v>
      </c>
      <c r="AJ93" s="143" t="str">
        <f ca="1">IF(AH93=0,"",OFFSET('Trail-5'!$B$1,$AI93-1,0))</f>
        <v/>
      </c>
      <c r="AK93" s="140">
        <f ca="1">OFFSET('TempO-1'!$K$1,$AN93-1,0)</f>
        <v>0</v>
      </c>
      <c r="AL93" s="144"/>
      <c r="AM93" s="152">
        <f ca="1">OFFSET('TempO-1'!$L$1,$AN93-1,0)</f>
        <v>0</v>
      </c>
      <c r="AN93" s="146">
        <f>MATCH($AW93,'TempO-1'!$CB$1:$CB$128,0)</f>
        <v>93</v>
      </c>
      <c r="AO93" s="143" t="str">
        <f ca="1">IF(AM93=0,"",OFFSET('TempO-1'!$B$1,$AN93-1,0))</f>
        <v/>
      </c>
      <c r="AP93" s="140">
        <f ca="1">OFFSET('TempO-2'!$K$1,$AS93-1,0)</f>
        <v>0</v>
      </c>
      <c r="AQ93" s="144"/>
      <c r="AR93" s="152">
        <f ca="1">OFFSET('TempO-2'!$L$1,$AS93-1,0)</f>
        <v>0</v>
      </c>
      <c r="AS93" s="146">
        <f>MATCH($AW93,'TempO-2'!$CB$1:$CB$128,0)</f>
        <v>93</v>
      </c>
      <c r="AT93" s="143" t="str">
        <f ca="1">IF(AR93=0,"",OFFSET('TempO-2'!$B$1,$AS93-1,0))</f>
        <v/>
      </c>
      <c r="AU93" s="22"/>
      <c r="AW93" s="39">
        <v>85</v>
      </c>
      <c r="AX93" s="16"/>
      <c r="AY93" s="51">
        <f t="shared" ca="1" si="38"/>
        <v>0</v>
      </c>
      <c r="AZ93" s="51">
        <f t="shared" ca="1" si="38"/>
        <v>0</v>
      </c>
      <c r="BA93" s="51">
        <f t="shared" ca="1" si="38"/>
        <v>0</v>
      </c>
      <c r="BC93" s="51">
        <f t="shared" ca="1" si="31"/>
        <v>0</v>
      </c>
      <c r="BD93" s="51">
        <f t="shared" ca="1" si="32"/>
        <v>0</v>
      </c>
      <c r="BE93" s="51">
        <f t="shared" ca="1" si="33"/>
        <v>0</v>
      </c>
      <c r="BF93" s="51">
        <f t="shared" ca="1" si="34"/>
        <v>0</v>
      </c>
      <c r="BG93" s="51">
        <f t="shared" ca="1" si="35"/>
        <v>0</v>
      </c>
      <c r="BH93" s="51">
        <f t="shared" ca="1" si="36"/>
        <v>0</v>
      </c>
      <c r="BI93" s="51">
        <f t="shared" ca="1" si="37"/>
        <v>0</v>
      </c>
      <c r="BJ93" s="51"/>
      <c r="BK93" s="51"/>
      <c r="BL93" s="53">
        <f t="shared" ca="1" si="29"/>
        <v>0</v>
      </c>
      <c r="BM93" s="53">
        <f t="shared" ca="1" si="29"/>
        <v>0</v>
      </c>
      <c r="BN93" s="53">
        <f t="shared" ca="1" si="29"/>
        <v>0</v>
      </c>
      <c r="BO93" s="53">
        <f t="shared" ca="1" si="29"/>
        <v>0</v>
      </c>
      <c r="BP93" s="53">
        <f t="shared" ca="1" si="29"/>
        <v>0</v>
      </c>
      <c r="BQ93" s="53">
        <f t="shared" ca="1" si="29"/>
        <v>0</v>
      </c>
      <c r="BR93" s="53">
        <f t="shared" ca="1" si="29"/>
        <v>0</v>
      </c>
    </row>
    <row r="94" spans="2:70" x14ac:dyDescent="0.2">
      <c r="B94" s="126">
        <f t="shared" ca="1" si="25"/>
        <v>1</v>
      </c>
      <c r="C94" s="126" t="str">
        <f t="shared" ca="1" si="26"/>
        <v/>
      </c>
      <c r="D94" s="126" t="str">
        <f t="shared" ca="1" si="27"/>
        <v/>
      </c>
      <c r="E94" s="126" t="str">
        <f t="shared" ca="1" si="28"/>
        <v/>
      </c>
      <c r="F94" s="127" t="str">
        <f ca="1">OFFSET(prihlasky!$H$1,AW94,0)</f>
        <v/>
      </c>
      <c r="G94" s="127" t="str">
        <f ca="1">IF(OFFSET(prihlasky!$B$1,AW94,0)="","",(OFFSET(prihlasky!$B$1,AW94,0)))</f>
        <v/>
      </c>
      <c r="H94" s="127">
        <f ca="1">OFFSET(prihlasky!$I$1,AW94,0)</f>
        <v>0</v>
      </c>
      <c r="I94" s="127">
        <f ca="1">OFFSET(prihlasky!$A$1,AW94,0)</f>
        <v>0</v>
      </c>
      <c r="J94" s="159">
        <f t="shared" ca="1" si="30"/>
        <v>0</v>
      </c>
      <c r="K94" s="145"/>
      <c r="L94" s="140">
        <f ca="1">OFFSET('Trail-1'!$J$1,$O94-1,0)</f>
        <v>0</v>
      </c>
      <c r="M94" s="141">
        <f ca="1">OFFSET('Trail-1'!$K$1,$O94-1,0)</f>
        <v>0</v>
      </c>
      <c r="N94" s="152">
        <f ca="1">OFFSET('Trail-1'!$L$1,$O94-1,0)</f>
        <v>0</v>
      </c>
      <c r="O94" s="146">
        <f>MATCH($AW94,'Trail-1'!$CJ$1:$CJ$128,0)</f>
        <v>94</v>
      </c>
      <c r="P94" s="143" t="str">
        <f ca="1">IF(N94=0,"",OFFSET('Trail-1'!$B$1,$O94-1,0))</f>
        <v/>
      </c>
      <c r="Q94" s="140">
        <f ca="1">OFFSET('Trail-2'!$J$1,$T94-1,0)</f>
        <v>0</v>
      </c>
      <c r="R94" s="141">
        <f ca="1">OFFSET('Trail-2'!$K$1,$T94-1,0)</f>
        <v>0</v>
      </c>
      <c r="S94" s="152">
        <f ca="1">OFFSET('Trail-2'!$L$1,$T94-1,0)</f>
        <v>0</v>
      </c>
      <c r="T94" s="146">
        <f>MATCH($AW94,'Trail-2'!$CJ$1:$CJ$128,0)</f>
        <v>94</v>
      </c>
      <c r="U94" s="143" t="str">
        <f ca="1">IF(S94=0,"",OFFSET('Trail-2'!$B$1,$T94-1,0))</f>
        <v/>
      </c>
      <c r="V94" s="140">
        <f ca="1">OFFSET('Trail-3'!$J$1,$Y94-1,0)</f>
        <v>0</v>
      </c>
      <c r="W94" s="141">
        <f ca="1">OFFSET('Trail-3'!$K$1,$Y94-1,0)</f>
        <v>0</v>
      </c>
      <c r="X94" s="152">
        <f ca="1">OFFSET('Trail-3'!$L$1,$Y94-1,0)</f>
        <v>0</v>
      </c>
      <c r="Y94" s="146">
        <f>MATCH($AW94,'Trail-3'!$CJ$1:$CJ$128,0)</f>
        <v>94</v>
      </c>
      <c r="Z94" s="143" t="str">
        <f ca="1">IF(X94=0,"",OFFSET('Trail-3'!$B$1,$Y94-1,0))</f>
        <v/>
      </c>
      <c r="AA94" s="140">
        <f ca="1">OFFSET('Trail-4'!$J$1,$AD94-1,0)</f>
        <v>0</v>
      </c>
      <c r="AB94" s="141">
        <f ca="1">OFFSET('Trail-4'!$K$1,$AD94-1,0)</f>
        <v>0</v>
      </c>
      <c r="AC94" s="152">
        <f ca="1">OFFSET('Trail-4'!$L$1,$AD94-1,0)</f>
        <v>0</v>
      </c>
      <c r="AD94" s="146">
        <f>MATCH($AW94,'Trail-4'!$CJ$1:$CJ$128,0)</f>
        <v>94</v>
      </c>
      <c r="AE94" s="143" t="str">
        <f ca="1">IF(AC94=0,"",OFFSET('Trail-4'!$B$1,$AD94-1,0))</f>
        <v/>
      </c>
      <c r="AF94" s="140">
        <f ca="1">OFFSET('Trail-5'!$J$1,$AI94-1,0)</f>
        <v>0</v>
      </c>
      <c r="AG94" s="141">
        <f ca="1">OFFSET('Trail-5'!$K$1,$AI94-1,0)</f>
        <v>0</v>
      </c>
      <c r="AH94" s="152">
        <f ca="1">OFFSET('Trail-5'!$L$1,$AI94-1,0)</f>
        <v>0</v>
      </c>
      <c r="AI94" s="146">
        <f>MATCH($AW94,'Trail-5'!$CJ$1:$CJ$128,0)</f>
        <v>94</v>
      </c>
      <c r="AJ94" s="143" t="str">
        <f ca="1">IF(AH94=0,"",OFFSET('Trail-5'!$B$1,$AI94-1,0))</f>
        <v/>
      </c>
      <c r="AK94" s="140">
        <f ca="1">OFFSET('TempO-1'!$K$1,$AN94-1,0)</f>
        <v>0</v>
      </c>
      <c r="AL94" s="144"/>
      <c r="AM94" s="152">
        <f ca="1">OFFSET('TempO-1'!$L$1,$AN94-1,0)</f>
        <v>0</v>
      </c>
      <c r="AN94" s="146">
        <f>MATCH($AW94,'TempO-1'!$CB$1:$CB$128,0)</f>
        <v>94</v>
      </c>
      <c r="AO94" s="143" t="str">
        <f ca="1">IF(AM94=0,"",OFFSET('TempO-1'!$B$1,$AN94-1,0))</f>
        <v/>
      </c>
      <c r="AP94" s="140">
        <f ca="1">OFFSET('TempO-2'!$K$1,$AS94-1,0)</f>
        <v>0</v>
      </c>
      <c r="AQ94" s="144"/>
      <c r="AR94" s="152">
        <f ca="1">OFFSET('TempO-2'!$L$1,$AS94-1,0)</f>
        <v>0</v>
      </c>
      <c r="AS94" s="146">
        <f>MATCH($AW94,'TempO-2'!$CB$1:$CB$128,0)</f>
        <v>94</v>
      </c>
      <c r="AT94" s="143" t="str">
        <f ca="1">IF(AR94=0,"",OFFSET('TempO-2'!$B$1,$AS94-1,0))</f>
        <v/>
      </c>
      <c r="AU94" s="22"/>
      <c r="AW94" s="39">
        <v>86</v>
      </c>
      <c r="AX94" s="16"/>
      <c r="AY94" s="51">
        <f t="shared" ca="1" si="38"/>
        <v>0</v>
      </c>
      <c r="AZ94" s="51">
        <f t="shared" ca="1" si="38"/>
        <v>0</v>
      </c>
      <c r="BA94" s="51">
        <f t="shared" ca="1" si="38"/>
        <v>0</v>
      </c>
      <c r="BC94" s="51">
        <f t="shared" ca="1" si="31"/>
        <v>0</v>
      </c>
      <c r="BD94" s="51">
        <f t="shared" ca="1" si="32"/>
        <v>0</v>
      </c>
      <c r="BE94" s="51">
        <f t="shared" ca="1" si="33"/>
        <v>0</v>
      </c>
      <c r="BF94" s="51">
        <f t="shared" ca="1" si="34"/>
        <v>0</v>
      </c>
      <c r="BG94" s="51">
        <f t="shared" ca="1" si="35"/>
        <v>0</v>
      </c>
      <c r="BH94" s="51">
        <f t="shared" ca="1" si="36"/>
        <v>0</v>
      </c>
      <c r="BI94" s="51">
        <f t="shared" ca="1" si="37"/>
        <v>0</v>
      </c>
      <c r="BJ94" s="51"/>
      <c r="BK94" s="51"/>
      <c r="BL94" s="53">
        <f t="shared" ca="1" si="29"/>
        <v>0</v>
      </c>
      <c r="BM94" s="53">
        <f t="shared" ca="1" si="29"/>
        <v>0</v>
      </c>
      <c r="BN94" s="53">
        <f t="shared" ca="1" si="29"/>
        <v>0</v>
      </c>
      <c r="BO94" s="53">
        <f t="shared" ca="1" si="29"/>
        <v>0</v>
      </c>
      <c r="BP94" s="53">
        <f t="shared" ca="1" si="29"/>
        <v>0</v>
      </c>
      <c r="BQ94" s="53">
        <f t="shared" ca="1" si="29"/>
        <v>0</v>
      </c>
      <c r="BR94" s="53">
        <f t="shared" ca="1" si="29"/>
        <v>0</v>
      </c>
    </row>
    <row r="95" spans="2:70" x14ac:dyDescent="0.2">
      <c r="B95" s="126">
        <f t="shared" ca="1" si="25"/>
        <v>1</v>
      </c>
      <c r="C95" s="126" t="str">
        <f t="shared" ca="1" si="26"/>
        <v/>
      </c>
      <c r="D95" s="126" t="str">
        <f t="shared" ca="1" si="27"/>
        <v/>
      </c>
      <c r="E95" s="126" t="str">
        <f t="shared" ca="1" si="28"/>
        <v/>
      </c>
      <c r="F95" s="127" t="str">
        <f ca="1">OFFSET(prihlasky!$H$1,AW95,0)</f>
        <v/>
      </c>
      <c r="G95" s="127" t="str">
        <f ca="1">IF(OFFSET(prihlasky!$B$1,AW95,0)="","",(OFFSET(prihlasky!$B$1,AW95,0)))</f>
        <v/>
      </c>
      <c r="H95" s="127">
        <f ca="1">OFFSET(prihlasky!$I$1,AW95,0)</f>
        <v>0</v>
      </c>
      <c r="I95" s="127">
        <f ca="1">OFFSET(prihlasky!$A$1,AW95,0)</f>
        <v>0</v>
      </c>
      <c r="J95" s="159">
        <f t="shared" ca="1" si="30"/>
        <v>0</v>
      </c>
      <c r="K95" s="145"/>
      <c r="L95" s="140">
        <f ca="1">OFFSET('Trail-1'!$J$1,$O95-1,0)</f>
        <v>0</v>
      </c>
      <c r="M95" s="141">
        <f ca="1">OFFSET('Trail-1'!$K$1,$O95-1,0)</f>
        <v>0</v>
      </c>
      <c r="N95" s="152">
        <f ca="1">OFFSET('Trail-1'!$L$1,$O95-1,0)</f>
        <v>0</v>
      </c>
      <c r="O95" s="146">
        <f>MATCH($AW95,'Trail-1'!$CJ$1:$CJ$128,0)</f>
        <v>95</v>
      </c>
      <c r="P95" s="143" t="str">
        <f ca="1">IF(N95=0,"",OFFSET('Trail-1'!$B$1,$O95-1,0))</f>
        <v/>
      </c>
      <c r="Q95" s="140">
        <f ca="1">OFFSET('Trail-2'!$J$1,$T95-1,0)</f>
        <v>0</v>
      </c>
      <c r="R95" s="141">
        <f ca="1">OFFSET('Trail-2'!$K$1,$T95-1,0)</f>
        <v>0</v>
      </c>
      <c r="S95" s="152">
        <f ca="1">OFFSET('Trail-2'!$L$1,$T95-1,0)</f>
        <v>0</v>
      </c>
      <c r="T95" s="146">
        <f>MATCH($AW95,'Trail-2'!$CJ$1:$CJ$128,0)</f>
        <v>95</v>
      </c>
      <c r="U95" s="143" t="str">
        <f ca="1">IF(S95=0,"",OFFSET('Trail-2'!$B$1,$T95-1,0))</f>
        <v/>
      </c>
      <c r="V95" s="140">
        <f ca="1">OFFSET('Trail-3'!$J$1,$Y95-1,0)</f>
        <v>0</v>
      </c>
      <c r="W95" s="141">
        <f ca="1">OFFSET('Trail-3'!$K$1,$Y95-1,0)</f>
        <v>0</v>
      </c>
      <c r="X95" s="152">
        <f ca="1">OFFSET('Trail-3'!$L$1,$Y95-1,0)</f>
        <v>0</v>
      </c>
      <c r="Y95" s="146">
        <f>MATCH($AW95,'Trail-3'!$CJ$1:$CJ$128,0)</f>
        <v>95</v>
      </c>
      <c r="Z95" s="143" t="str">
        <f ca="1">IF(X95=0,"",OFFSET('Trail-3'!$B$1,$Y95-1,0))</f>
        <v/>
      </c>
      <c r="AA95" s="140">
        <f ca="1">OFFSET('Trail-4'!$J$1,$AD95-1,0)</f>
        <v>0</v>
      </c>
      <c r="AB95" s="141">
        <f ca="1">OFFSET('Trail-4'!$K$1,$AD95-1,0)</f>
        <v>0</v>
      </c>
      <c r="AC95" s="152">
        <f ca="1">OFFSET('Trail-4'!$L$1,$AD95-1,0)</f>
        <v>0</v>
      </c>
      <c r="AD95" s="146">
        <f>MATCH($AW95,'Trail-4'!$CJ$1:$CJ$128,0)</f>
        <v>95</v>
      </c>
      <c r="AE95" s="143" t="str">
        <f ca="1">IF(AC95=0,"",OFFSET('Trail-4'!$B$1,$AD95-1,0))</f>
        <v/>
      </c>
      <c r="AF95" s="140">
        <f ca="1">OFFSET('Trail-5'!$J$1,$AI95-1,0)</f>
        <v>0</v>
      </c>
      <c r="AG95" s="141">
        <f ca="1">OFFSET('Trail-5'!$K$1,$AI95-1,0)</f>
        <v>0</v>
      </c>
      <c r="AH95" s="152">
        <f ca="1">OFFSET('Trail-5'!$L$1,$AI95-1,0)</f>
        <v>0</v>
      </c>
      <c r="AI95" s="146">
        <f>MATCH($AW95,'Trail-5'!$CJ$1:$CJ$128,0)</f>
        <v>95</v>
      </c>
      <c r="AJ95" s="143" t="str">
        <f ca="1">IF(AH95=0,"",OFFSET('Trail-5'!$B$1,$AI95-1,0))</f>
        <v/>
      </c>
      <c r="AK95" s="140">
        <f ca="1">OFFSET('TempO-1'!$K$1,$AN95-1,0)</f>
        <v>0</v>
      </c>
      <c r="AL95" s="144"/>
      <c r="AM95" s="152">
        <f ca="1">OFFSET('TempO-1'!$L$1,$AN95-1,0)</f>
        <v>0</v>
      </c>
      <c r="AN95" s="146">
        <f>MATCH($AW95,'TempO-1'!$CB$1:$CB$128,0)</f>
        <v>95</v>
      </c>
      <c r="AO95" s="143" t="str">
        <f ca="1">IF(AM95=0,"",OFFSET('TempO-1'!$B$1,$AN95-1,0))</f>
        <v/>
      </c>
      <c r="AP95" s="140">
        <f ca="1">OFFSET('TempO-2'!$K$1,$AS95-1,0)</f>
        <v>0</v>
      </c>
      <c r="AQ95" s="144"/>
      <c r="AR95" s="152">
        <f ca="1">OFFSET('TempO-2'!$L$1,$AS95-1,0)</f>
        <v>0</v>
      </c>
      <c r="AS95" s="146">
        <f>MATCH($AW95,'TempO-2'!$CB$1:$CB$128,0)</f>
        <v>95</v>
      </c>
      <c r="AT95" s="143" t="str">
        <f ca="1">IF(AR95=0,"",OFFSET('TempO-2'!$B$1,$AS95-1,0))</f>
        <v/>
      </c>
      <c r="AU95" s="22"/>
      <c r="AW95" s="39">
        <v>87</v>
      </c>
      <c r="AX95" s="16"/>
      <c r="AY95" s="51">
        <f t="shared" ca="1" si="38"/>
        <v>0</v>
      </c>
      <c r="AZ95" s="51">
        <f t="shared" ca="1" si="38"/>
        <v>0</v>
      </c>
      <c r="BA95" s="51">
        <f t="shared" ca="1" si="38"/>
        <v>0</v>
      </c>
      <c r="BC95" s="51">
        <f t="shared" ca="1" si="31"/>
        <v>0</v>
      </c>
      <c r="BD95" s="51">
        <f t="shared" ca="1" si="32"/>
        <v>0</v>
      </c>
      <c r="BE95" s="51">
        <f t="shared" ca="1" si="33"/>
        <v>0</v>
      </c>
      <c r="BF95" s="51">
        <f t="shared" ca="1" si="34"/>
        <v>0</v>
      </c>
      <c r="BG95" s="51">
        <f t="shared" ca="1" si="35"/>
        <v>0</v>
      </c>
      <c r="BH95" s="51">
        <f t="shared" ca="1" si="36"/>
        <v>0</v>
      </c>
      <c r="BI95" s="51">
        <f t="shared" ca="1" si="37"/>
        <v>0</v>
      </c>
      <c r="BJ95" s="51"/>
      <c r="BK95" s="51"/>
      <c r="BL95" s="53">
        <f t="shared" ca="1" si="29"/>
        <v>0</v>
      </c>
      <c r="BM95" s="53">
        <f t="shared" ca="1" si="29"/>
        <v>0</v>
      </c>
      <c r="BN95" s="53">
        <f t="shared" ca="1" si="29"/>
        <v>0</v>
      </c>
      <c r="BO95" s="53">
        <f t="shared" ca="1" si="29"/>
        <v>0</v>
      </c>
      <c r="BP95" s="53">
        <f t="shared" ca="1" si="29"/>
        <v>0</v>
      </c>
      <c r="BQ95" s="53">
        <f t="shared" ca="1" si="29"/>
        <v>0</v>
      </c>
      <c r="BR95" s="53">
        <f t="shared" ca="1" si="29"/>
        <v>0</v>
      </c>
    </row>
    <row r="96" spans="2:70" x14ac:dyDescent="0.2">
      <c r="B96" s="126">
        <f t="shared" ca="1" si="25"/>
        <v>1</v>
      </c>
      <c r="C96" s="126" t="str">
        <f t="shared" ca="1" si="26"/>
        <v/>
      </c>
      <c r="D96" s="126" t="str">
        <f t="shared" ca="1" si="27"/>
        <v/>
      </c>
      <c r="E96" s="126" t="str">
        <f t="shared" ca="1" si="28"/>
        <v/>
      </c>
      <c r="F96" s="127" t="str">
        <f ca="1">OFFSET(prihlasky!$H$1,AW96,0)</f>
        <v/>
      </c>
      <c r="G96" s="127" t="str">
        <f ca="1">IF(OFFSET(prihlasky!$B$1,AW96,0)="","",(OFFSET(prihlasky!$B$1,AW96,0)))</f>
        <v/>
      </c>
      <c r="H96" s="127">
        <f ca="1">OFFSET(prihlasky!$I$1,AW96,0)</f>
        <v>0</v>
      </c>
      <c r="I96" s="127">
        <f ca="1">OFFSET(prihlasky!$A$1,AW96,0)</f>
        <v>0</v>
      </c>
      <c r="J96" s="159">
        <f t="shared" ca="1" si="30"/>
        <v>0</v>
      </c>
      <c r="K96" s="145"/>
      <c r="L96" s="140">
        <f ca="1">OFFSET('Trail-1'!$J$1,$O96-1,0)</f>
        <v>0</v>
      </c>
      <c r="M96" s="141">
        <f ca="1">OFFSET('Trail-1'!$K$1,$O96-1,0)</f>
        <v>0</v>
      </c>
      <c r="N96" s="152">
        <f ca="1">OFFSET('Trail-1'!$L$1,$O96-1,0)</f>
        <v>0</v>
      </c>
      <c r="O96" s="146">
        <f>MATCH($AW96,'Trail-1'!$CJ$1:$CJ$128,0)</f>
        <v>96</v>
      </c>
      <c r="P96" s="143" t="str">
        <f ca="1">IF(N96=0,"",OFFSET('Trail-1'!$B$1,$O96-1,0))</f>
        <v/>
      </c>
      <c r="Q96" s="140">
        <f ca="1">OFFSET('Trail-2'!$J$1,$T96-1,0)</f>
        <v>0</v>
      </c>
      <c r="R96" s="141">
        <f ca="1">OFFSET('Trail-2'!$K$1,$T96-1,0)</f>
        <v>0</v>
      </c>
      <c r="S96" s="152">
        <f ca="1">OFFSET('Trail-2'!$L$1,$T96-1,0)</f>
        <v>0</v>
      </c>
      <c r="T96" s="146">
        <f>MATCH($AW96,'Trail-2'!$CJ$1:$CJ$128,0)</f>
        <v>96</v>
      </c>
      <c r="U96" s="143" t="str">
        <f ca="1">IF(S96=0,"",OFFSET('Trail-2'!$B$1,$T96-1,0))</f>
        <v/>
      </c>
      <c r="V96" s="140">
        <f ca="1">OFFSET('Trail-3'!$J$1,$Y96-1,0)</f>
        <v>0</v>
      </c>
      <c r="W96" s="141">
        <f ca="1">OFFSET('Trail-3'!$K$1,$Y96-1,0)</f>
        <v>0</v>
      </c>
      <c r="X96" s="152">
        <f ca="1">OFFSET('Trail-3'!$L$1,$Y96-1,0)</f>
        <v>0</v>
      </c>
      <c r="Y96" s="146">
        <f>MATCH($AW96,'Trail-3'!$CJ$1:$CJ$128,0)</f>
        <v>96</v>
      </c>
      <c r="Z96" s="143" t="str">
        <f ca="1">IF(X96=0,"",OFFSET('Trail-3'!$B$1,$Y96-1,0))</f>
        <v/>
      </c>
      <c r="AA96" s="140">
        <f ca="1">OFFSET('Trail-4'!$J$1,$AD96-1,0)</f>
        <v>0</v>
      </c>
      <c r="AB96" s="141">
        <f ca="1">OFFSET('Trail-4'!$K$1,$AD96-1,0)</f>
        <v>0</v>
      </c>
      <c r="AC96" s="152">
        <f ca="1">OFFSET('Trail-4'!$L$1,$AD96-1,0)</f>
        <v>0</v>
      </c>
      <c r="AD96" s="146">
        <f>MATCH($AW96,'Trail-4'!$CJ$1:$CJ$128,0)</f>
        <v>96</v>
      </c>
      <c r="AE96" s="143" t="str">
        <f ca="1">IF(AC96=0,"",OFFSET('Trail-4'!$B$1,$AD96-1,0))</f>
        <v/>
      </c>
      <c r="AF96" s="140">
        <f ca="1">OFFSET('Trail-5'!$J$1,$AI96-1,0)</f>
        <v>0</v>
      </c>
      <c r="AG96" s="141">
        <f ca="1">OFFSET('Trail-5'!$K$1,$AI96-1,0)</f>
        <v>0</v>
      </c>
      <c r="AH96" s="152">
        <f ca="1">OFFSET('Trail-5'!$L$1,$AI96-1,0)</f>
        <v>0</v>
      </c>
      <c r="AI96" s="146">
        <f>MATCH($AW96,'Trail-5'!$CJ$1:$CJ$128,0)</f>
        <v>96</v>
      </c>
      <c r="AJ96" s="143" t="str">
        <f ca="1">IF(AH96=0,"",OFFSET('Trail-5'!$B$1,$AI96-1,0))</f>
        <v/>
      </c>
      <c r="AK96" s="140">
        <f ca="1">OFFSET('TempO-1'!$K$1,$AN96-1,0)</f>
        <v>0</v>
      </c>
      <c r="AL96" s="144"/>
      <c r="AM96" s="152">
        <f ca="1">OFFSET('TempO-1'!$L$1,$AN96-1,0)</f>
        <v>0</v>
      </c>
      <c r="AN96" s="146">
        <f>MATCH($AW96,'TempO-1'!$CB$1:$CB$128,0)</f>
        <v>96</v>
      </c>
      <c r="AO96" s="143" t="str">
        <f ca="1">IF(AM96=0,"",OFFSET('TempO-1'!$B$1,$AN96-1,0))</f>
        <v/>
      </c>
      <c r="AP96" s="140">
        <f ca="1">OFFSET('TempO-2'!$K$1,$AS96-1,0)</f>
        <v>0</v>
      </c>
      <c r="AQ96" s="144"/>
      <c r="AR96" s="152">
        <f ca="1">OFFSET('TempO-2'!$L$1,$AS96-1,0)</f>
        <v>0</v>
      </c>
      <c r="AS96" s="146">
        <f>MATCH($AW96,'TempO-2'!$CB$1:$CB$128,0)</f>
        <v>96</v>
      </c>
      <c r="AT96" s="143" t="str">
        <f ca="1">IF(AR96=0,"",OFFSET('TempO-2'!$B$1,$AS96-1,0))</f>
        <v/>
      </c>
      <c r="AU96" s="22"/>
      <c r="AW96" s="39">
        <v>88</v>
      </c>
      <c r="AX96" s="16"/>
      <c r="AY96" s="51">
        <f t="shared" ca="1" si="38"/>
        <v>0</v>
      </c>
      <c r="AZ96" s="51">
        <f t="shared" ca="1" si="38"/>
        <v>0</v>
      </c>
      <c r="BA96" s="51">
        <f t="shared" ca="1" si="38"/>
        <v>0</v>
      </c>
      <c r="BC96" s="51">
        <f t="shared" ca="1" si="31"/>
        <v>0</v>
      </c>
      <c r="BD96" s="51">
        <f t="shared" ca="1" si="32"/>
        <v>0</v>
      </c>
      <c r="BE96" s="51">
        <f t="shared" ca="1" si="33"/>
        <v>0</v>
      </c>
      <c r="BF96" s="51">
        <f t="shared" ca="1" si="34"/>
        <v>0</v>
      </c>
      <c r="BG96" s="51">
        <f t="shared" ca="1" si="35"/>
        <v>0</v>
      </c>
      <c r="BH96" s="51">
        <f t="shared" ca="1" si="36"/>
        <v>0</v>
      </c>
      <c r="BI96" s="51">
        <f t="shared" ca="1" si="37"/>
        <v>0</v>
      </c>
      <c r="BJ96" s="51"/>
      <c r="BK96" s="51"/>
      <c r="BL96" s="53">
        <f t="shared" ca="1" si="29"/>
        <v>0</v>
      </c>
      <c r="BM96" s="53">
        <f t="shared" ca="1" si="29"/>
        <v>0</v>
      </c>
      <c r="BN96" s="53">
        <f t="shared" ca="1" si="29"/>
        <v>0</v>
      </c>
      <c r="BO96" s="53">
        <f t="shared" ca="1" si="29"/>
        <v>0</v>
      </c>
      <c r="BP96" s="53">
        <f t="shared" ca="1" si="29"/>
        <v>0</v>
      </c>
      <c r="BQ96" s="53">
        <f t="shared" ca="1" si="29"/>
        <v>0</v>
      </c>
      <c r="BR96" s="53">
        <f t="shared" ca="1" si="29"/>
        <v>0</v>
      </c>
    </row>
    <row r="97" spans="2:70" x14ac:dyDescent="0.2">
      <c r="B97" s="126">
        <f t="shared" ca="1" si="25"/>
        <v>1</v>
      </c>
      <c r="C97" s="126" t="str">
        <f t="shared" ca="1" si="26"/>
        <v/>
      </c>
      <c r="D97" s="126" t="str">
        <f t="shared" ca="1" si="27"/>
        <v/>
      </c>
      <c r="E97" s="126" t="str">
        <f t="shared" ca="1" si="28"/>
        <v/>
      </c>
      <c r="F97" s="127" t="str">
        <f ca="1">OFFSET(prihlasky!$H$1,AW97,0)</f>
        <v/>
      </c>
      <c r="G97" s="127" t="str">
        <f ca="1">IF(OFFSET(prihlasky!$B$1,AW97,0)="","",(OFFSET(prihlasky!$B$1,AW97,0)))</f>
        <v/>
      </c>
      <c r="H97" s="127">
        <f ca="1">OFFSET(prihlasky!$I$1,AW97,0)</f>
        <v>0</v>
      </c>
      <c r="I97" s="127">
        <f ca="1">OFFSET(prihlasky!$A$1,AW97,0)</f>
        <v>0</v>
      </c>
      <c r="J97" s="159">
        <f t="shared" ca="1" si="30"/>
        <v>0</v>
      </c>
      <c r="K97" s="145"/>
      <c r="L97" s="140">
        <f ca="1">OFFSET('Trail-1'!$J$1,$O97-1,0)</f>
        <v>0</v>
      </c>
      <c r="M97" s="141">
        <f ca="1">OFFSET('Trail-1'!$K$1,$O97-1,0)</f>
        <v>0</v>
      </c>
      <c r="N97" s="152">
        <f ca="1">OFFSET('Trail-1'!$L$1,$O97-1,0)</f>
        <v>0</v>
      </c>
      <c r="O97" s="146">
        <f>MATCH($AW97,'Trail-1'!$CJ$1:$CJ$128,0)</f>
        <v>97</v>
      </c>
      <c r="P97" s="143" t="str">
        <f ca="1">IF(N97=0,"",OFFSET('Trail-1'!$B$1,$O97-1,0))</f>
        <v/>
      </c>
      <c r="Q97" s="140">
        <f ca="1">OFFSET('Trail-2'!$J$1,$T97-1,0)</f>
        <v>0</v>
      </c>
      <c r="R97" s="141">
        <f ca="1">OFFSET('Trail-2'!$K$1,$T97-1,0)</f>
        <v>0</v>
      </c>
      <c r="S97" s="152">
        <f ca="1">OFFSET('Trail-2'!$L$1,$T97-1,0)</f>
        <v>0</v>
      </c>
      <c r="T97" s="146">
        <f>MATCH($AW97,'Trail-2'!$CJ$1:$CJ$128,0)</f>
        <v>97</v>
      </c>
      <c r="U97" s="143" t="str">
        <f ca="1">IF(S97=0,"",OFFSET('Trail-2'!$B$1,$T97-1,0))</f>
        <v/>
      </c>
      <c r="V97" s="140">
        <f ca="1">OFFSET('Trail-3'!$J$1,$Y97-1,0)</f>
        <v>0</v>
      </c>
      <c r="W97" s="141">
        <f ca="1">OFFSET('Trail-3'!$K$1,$Y97-1,0)</f>
        <v>0</v>
      </c>
      <c r="X97" s="152">
        <f ca="1">OFFSET('Trail-3'!$L$1,$Y97-1,0)</f>
        <v>0</v>
      </c>
      <c r="Y97" s="146">
        <f>MATCH($AW97,'Trail-3'!$CJ$1:$CJ$128,0)</f>
        <v>97</v>
      </c>
      <c r="Z97" s="143" t="str">
        <f ca="1">IF(X97=0,"",OFFSET('Trail-3'!$B$1,$Y97-1,0))</f>
        <v/>
      </c>
      <c r="AA97" s="140">
        <f ca="1">OFFSET('Trail-4'!$J$1,$AD97-1,0)</f>
        <v>0</v>
      </c>
      <c r="AB97" s="141">
        <f ca="1">OFFSET('Trail-4'!$K$1,$AD97-1,0)</f>
        <v>0</v>
      </c>
      <c r="AC97" s="152">
        <f ca="1">OFFSET('Trail-4'!$L$1,$AD97-1,0)</f>
        <v>0</v>
      </c>
      <c r="AD97" s="146">
        <f>MATCH($AW97,'Trail-4'!$CJ$1:$CJ$128,0)</f>
        <v>97</v>
      </c>
      <c r="AE97" s="143" t="str">
        <f ca="1">IF(AC97=0,"",OFFSET('Trail-4'!$B$1,$AD97-1,0))</f>
        <v/>
      </c>
      <c r="AF97" s="140">
        <f ca="1">OFFSET('Trail-5'!$J$1,$AI97-1,0)</f>
        <v>0</v>
      </c>
      <c r="AG97" s="141">
        <f ca="1">OFFSET('Trail-5'!$K$1,$AI97-1,0)</f>
        <v>0</v>
      </c>
      <c r="AH97" s="152">
        <f ca="1">OFFSET('Trail-5'!$L$1,$AI97-1,0)</f>
        <v>0</v>
      </c>
      <c r="AI97" s="146">
        <f>MATCH($AW97,'Trail-5'!$CJ$1:$CJ$128,0)</f>
        <v>97</v>
      </c>
      <c r="AJ97" s="143" t="str">
        <f ca="1">IF(AH97=0,"",OFFSET('Trail-5'!$B$1,$AI97-1,0))</f>
        <v/>
      </c>
      <c r="AK97" s="140">
        <f ca="1">OFFSET('TempO-1'!$K$1,$AN97-1,0)</f>
        <v>0</v>
      </c>
      <c r="AL97" s="144"/>
      <c r="AM97" s="152">
        <f ca="1">OFFSET('TempO-1'!$L$1,$AN97-1,0)</f>
        <v>0</v>
      </c>
      <c r="AN97" s="146">
        <f>MATCH($AW97,'TempO-1'!$CB$1:$CB$128,0)</f>
        <v>97</v>
      </c>
      <c r="AO97" s="143" t="str">
        <f ca="1">IF(AM97=0,"",OFFSET('TempO-1'!$B$1,$AN97-1,0))</f>
        <v/>
      </c>
      <c r="AP97" s="140">
        <f ca="1">OFFSET('TempO-2'!$K$1,$AS97-1,0)</f>
        <v>0</v>
      </c>
      <c r="AQ97" s="144"/>
      <c r="AR97" s="152">
        <f ca="1">OFFSET('TempO-2'!$L$1,$AS97-1,0)</f>
        <v>0</v>
      </c>
      <c r="AS97" s="146">
        <f>MATCH($AW97,'TempO-2'!$CB$1:$CB$128,0)</f>
        <v>97</v>
      </c>
      <c r="AT97" s="143" t="str">
        <f ca="1">IF(AR97=0,"",OFFSET('TempO-2'!$B$1,$AS97-1,0))</f>
        <v/>
      </c>
      <c r="AU97" s="22"/>
      <c r="AW97" s="39">
        <v>89</v>
      </c>
      <c r="AX97" s="16"/>
      <c r="AY97" s="51">
        <f t="shared" ca="1" si="38"/>
        <v>0</v>
      </c>
      <c r="AZ97" s="51">
        <f t="shared" ca="1" si="38"/>
        <v>0</v>
      </c>
      <c r="BA97" s="51">
        <f t="shared" ca="1" si="38"/>
        <v>0</v>
      </c>
      <c r="BC97" s="51">
        <f t="shared" ca="1" si="31"/>
        <v>0</v>
      </c>
      <c r="BD97" s="51">
        <f t="shared" ca="1" si="32"/>
        <v>0</v>
      </c>
      <c r="BE97" s="51">
        <f t="shared" ca="1" si="33"/>
        <v>0</v>
      </c>
      <c r="BF97" s="51">
        <f t="shared" ca="1" si="34"/>
        <v>0</v>
      </c>
      <c r="BG97" s="51">
        <f t="shared" ca="1" si="35"/>
        <v>0</v>
      </c>
      <c r="BH97" s="51">
        <f t="shared" ca="1" si="36"/>
        <v>0</v>
      </c>
      <c r="BI97" s="51">
        <f t="shared" ca="1" si="37"/>
        <v>0</v>
      </c>
      <c r="BJ97" s="51"/>
      <c r="BK97" s="51"/>
      <c r="BL97" s="53">
        <f t="shared" ca="1" si="29"/>
        <v>0</v>
      </c>
      <c r="BM97" s="53">
        <f t="shared" ca="1" si="29"/>
        <v>0</v>
      </c>
      <c r="BN97" s="53">
        <f t="shared" ca="1" si="29"/>
        <v>0</v>
      </c>
      <c r="BO97" s="53">
        <f t="shared" ca="1" si="29"/>
        <v>0</v>
      </c>
      <c r="BP97" s="53">
        <f t="shared" ca="1" si="29"/>
        <v>0</v>
      </c>
      <c r="BQ97" s="53">
        <f t="shared" ca="1" si="29"/>
        <v>0</v>
      </c>
      <c r="BR97" s="53">
        <f t="shared" ca="1" si="29"/>
        <v>0</v>
      </c>
    </row>
    <row r="98" spans="2:70" x14ac:dyDescent="0.2">
      <c r="B98" s="126">
        <f t="shared" ca="1" si="25"/>
        <v>1</v>
      </c>
      <c r="C98" s="126" t="str">
        <f t="shared" ca="1" si="26"/>
        <v/>
      </c>
      <c r="D98" s="126" t="str">
        <f t="shared" ca="1" si="27"/>
        <v/>
      </c>
      <c r="E98" s="126" t="str">
        <f t="shared" ca="1" si="28"/>
        <v/>
      </c>
      <c r="F98" s="127" t="str">
        <f ca="1">OFFSET(prihlasky!$H$1,AW98,0)</f>
        <v/>
      </c>
      <c r="G98" s="127" t="str">
        <f ca="1">IF(OFFSET(prihlasky!$B$1,AW98,0)="","",(OFFSET(prihlasky!$B$1,AW98,0)))</f>
        <v/>
      </c>
      <c r="H98" s="127">
        <f ca="1">OFFSET(prihlasky!$I$1,AW98,0)</f>
        <v>0</v>
      </c>
      <c r="I98" s="127">
        <f ca="1">OFFSET(prihlasky!$A$1,AW98,0)</f>
        <v>0</v>
      </c>
      <c r="J98" s="159">
        <f t="shared" ca="1" si="30"/>
        <v>0</v>
      </c>
      <c r="K98" s="145"/>
      <c r="L98" s="140">
        <f ca="1">OFFSET('Trail-1'!$J$1,$O98-1,0)</f>
        <v>0</v>
      </c>
      <c r="M98" s="141">
        <f ca="1">OFFSET('Trail-1'!$K$1,$O98-1,0)</f>
        <v>0</v>
      </c>
      <c r="N98" s="152">
        <f ca="1">OFFSET('Trail-1'!$L$1,$O98-1,0)</f>
        <v>0</v>
      </c>
      <c r="O98" s="146">
        <f>MATCH($AW98,'Trail-1'!$CJ$1:$CJ$128,0)</f>
        <v>98</v>
      </c>
      <c r="P98" s="143" t="str">
        <f ca="1">IF(N98=0,"",OFFSET('Trail-1'!$B$1,$O98-1,0))</f>
        <v/>
      </c>
      <c r="Q98" s="140">
        <f ca="1">OFFSET('Trail-2'!$J$1,$T98-1,0)</f>
        <v>0</v>
      </c>
      <c r="R98" s="141">
        <f ca="1">OFFSET('Trail-2'!$K$1,$T98-1,0)</f>
        <v>0</v>
      </c>
      <c r="S98" s="152">
        <f ca="1">OFFSET('Trail-2'!$L$1,$T98-1,0)</f>
        <v>0</v>
      </c>
      <c r="T98" s="146">
        <f>MATCH($AW98,'Trail-2'!$CJ$1:$CJ$128,0)</f>
        <v>98</v>
      </c>
      <c r="U98" s="143" t="str">
        <f ca="1">IF(S98=0,"",OFFSET('Trail-2'!$B$1,$T98-1,0))</f>
        <v/>
      </c>
      <c r="V98" s="140">
        <f ca="1">OFFSET('Trail-3'!$J$1,$Y98-1,0)</f>
        <v>0</v>
      </c>
      <c r="W98" s="141">
        <f ca="1">OFFSET('Trail-3'!$K$1,$Y98-1,0)</f>
        <v>0</v>
      </c>
      <c r="X98" s="152">
        <f ca="1">OFFSET('Trail-3'!$L$1,$Y98-1,0)</f>
        <v>0</v>
      </c>
      <c r="Y98" s="146">
        <f>MATCH($AW98,'Trail-3'!$CJ$1:$CJ$128,0)</f>
        <v>98</v>
      </c>
      <c r="Z98" s="143" t="str">
        <f ca="1">IF(X98=0,"",OFFSET('Trail-3'!$B$1,$Y98-1,0))</f>
        <v/>
      </c>
      <c r="AA98" s="140">
        <f ca="1">OFFSET('Trail-4'!$J$1,$AD98-1,0)</f>
        <v>0</v>
      </c>
      <c r="AB98" s="141">
        <f ca="1">OFFSET('Trail-4'!$K$1,$AD98-1,0)</f>
        <v>0</v>
      </c>
      <c r="AC98" s="152">
        <f ca="1">OFFSET('Trail-4'!$L$1,$AD98-1,0)</f>
        <v>0</v>
      </c>
      <c r="AD98" s="146">
        <f>MATCH($AW98,'Trail-4'!$CJ$1:$CJ$128,0)</f>
        <v>98</v>
      </c>
      <c r="AE98" s="143" t="str">
        <f ca="1">IF(AC98=0,"",OFFSET('Trail-4'!$B$1,$AD98-1,0))</f>
        <v/>
      </c>
      <c r="AF98" s="140">
        <f ca="1">OFFSET('Trail-5'!$J$1,$AI98-1,0)</f>
        <v>0</v>
      </c>
      <c r="AG98" s="141">
        <f ca="1">OFFSET('Trail-5'!$K$1,$AI98-1,0)</f>
        <v>0</v>
      </c>
      <c r="AH98" s="152">
        <f ca="1">OFFSET('Trail-5'!$L$1,$AI98-1,0)</f>
        <v>0</v>
      </c>
      <c r="AI98" s="146">
        <f>MATCH($AW98,'Trail-5'!$CJ$1:$CJ$128,0)</f>
        <v>98</v>
      </c>
      <c r="AJ98" s="143" t="str">
        <f ca="1">IF(AH98=0,"",OFFSET('Trail-5'!$B$1,$AI98-1,0))</f>
        <v/>
      </c>
      <c r="AK98" s="140">
        <f ca="1">OFFSET('TempO-1'!$K$1,$AN98-1,0)</f>
        <v>0</v>
      </c>
      <c r="AL98" s="144"/>
      <c r="AM98" s="152">
        <f ca="1">OFFSET('TempO-1'!$L$1,$AN98-1,0)</f>
        <v>0</v>
      </c>
      <c r="AN98" s="146">
        <f>MATCH($AW98,'TempO-1'!$CB$1:$CB$128,0)</f>
        <v>98</v>
      </c>
      <c r="AO98" s="143" t="str">
        <f ca="1">IF(AM98=0,"",OFFSET('TempO-1'!$B$1,$AN98-1,0))</f>
        <v/>
      </c>
      <c r="AP98" s="140">
        <f ca="1">OFFSET('TempO-2'!$K$1,$AS98-1,0)</f>
        <v>0</v>
      </c>
      <c r="AQ98" s="144"/>
      <c r="AR98" s="152">
        <f ca="1">OFFSET('TempO-2'!$L$1,$AS98-1,0)</f>
        <v>0</v>
      </c>
      <c r="AS98" s="146">
        <f>MATCH($AW98,'TempO-2'!$CB$1:$CB$128,0)</f>
        <v>98</v>
      </c>
      <c r="AT98" s="143" t="str">
        <f ca="1">IF(AR98=0,"",OFFSET('TempO-2'!$B$1,$AS98-1,0))</f>
        <v/>
      </c>
      <c r="AU98" s="22"/>
      <c r="AW98" s="39">
        <v>90</v>
      </c>
      <c r="AX98" s="16"/>
      <c r="AY98" s="51">
        <f t="shared" ca="1" si="38"/>
        <v>0</v>
      </c>
      <c r="AZ98" s="51">
        <f t="shared" ca="1" si="38"/>
        <v>0</v>
      </c>
      <c r="BA98" s="51">
        <f t="shared" ca="1" si="38"/>
        <v>0</v>
      </c>
      <c r="BC98" s="51">
        <f t="shared" ca="1" si="31"/>
        <v>0</v>
      </c>
      <c r="BD98" s="51">
        <f t="shared" ca="1" si="32"/>
        <v>0</v>
      </c>
      <c r="BE98" s="51">
        <f t="shared" ca="1" si="33"/>
        <v>0</v>
      </c>
      <c r="BF98" s="51">
        <f t="shared" ca="1" si="34"/>
        <v>0</v>
      </c>
      <c r="BG98" s="51">
        <f t="shared" ca="1" si="35"/>
        <v>0</v>
      </c>
      <c r="BH98" s="51">
        <f t="shared" ca="1" si="36"/>
        <v>0</v>
      </c>
      <c r="BI98" s="51">
        <f t="shared" ca="1" si="37"/>
        <v>0</v>
      </c>
      <c r="BJ98" s="51"/>
      <c r="BK98" s="51"/>
      <c r="BL98" s="53">
        <f t="shared" ca="1" si="29"/>
        <v>0</v>
      </c>
      <c r="BM98" s="53">
        <f t="shared" ca="1" si="29"/>
        <v>0</v>
      </c>
      <c r="BN98" s="53">
        <f t="shared" ca="1" si="29"/>
        <v>0</v>
      </c>
      <c r="BO98" s="53">
        <f t="shared" ca="1" si="29"/>
        <v>0</v>
      </c>
      <c r="BP98" s="53">
        <f t="shared" ca="1" si="29"/>
        <v>0</v>
      </c>
      <c r="BQ98" s="53">
        <f t="shared" ca="1" si="29"/>
        <v>0</v>
      </c>
      <c r="BR98" s="53">
        <f t="shared" ca="1" si="29"/>
        <v>0</v>
      </c>
    </row>
    <row r="99" spans="2:70" x14ac:dyDescent="0.2">
      <c r="B99" s="126">
        <f t="shared" ca="1" si="25"/>
        <v>1</v>
      </c>
      <c r="C99" s="126" t="str">
        <f t="shared" ca="1" si="26"/>
        <v/>
      </c>
      <c r="D99" s="126" t="str">
        <f t="shared" ca="1" si="27"/>
        <v/>
      </c>
      <c r="E99" s="126" t="str">
        <f t="shared" ca="1" si="28"/>
        <v/>
      </c>
      <c r="F99" s="127" t="str">
        <f ca="1">OFFSET(prihlasky!$H$1,AW99,0)</f>
        <v/>
      </c>
      <c r="G99" s="127" t="str">
        <f ca="1">IF(OFFSET(prihlasky!$B$1,AW99,0)="","",(OFFSET(prihlasky!$B$1,AW99,0)))</f>
        <v/>
      </c>
      <c r="H99" s="127">
        <f ca="1">OFFSET(prihlasky!$I$1,AW99,0)</f>
        <v>0</v>
      </c>
      <c r="I99" s="127">
        <f ca="1">OFFSET(prihlasky!$A$1,AW99,0)</f>
        <v>0</v>
      </c>
      <c r="J99" s="159">
        <f t="shared" ca="1" si="30"/>
        <v>0</v>
      </c>
      <c r="K99" s="145"/>
      <c r="L99" s="140">
        <f ca="1">OFFSET('Trail-1'!$J$1,$O99-1,0)</f>
        <v>0</v>
      </c>
      <c r="M99" s="141">
        <f ca="1">OFFSET('Trail-1'!$K$1,$O99-1,0)</f>
        <v>0</v>
      </c>
      <c r="N99" s="152">
        <f ca="1">OFFSET('Trail-1'!$L$1,$O99-1,0)</f>
        <v>0</v>
      </c>
      <c r="O99" s="146">
        <f>MATCH($AW99,'Trail-1'!$CJ$1:$CJ$128,0)</f>
        <v>99</v>
      </c>
      <c r="P99" s="143" t="str">
        <f ca="1">IF(N99=0,"",OFFSET('Trail-1'!$B$1,$O99-1,0))</f>
        <v/>
      </c>
      <c r="Q99" s="140">
        <f ca="1">OFFSET('Trail-2'!$J$1,$T99-1,0)</f>
        <v>0</v>
      </c>
      <c r="R99" s="141">
        <f ca="1">OFFSET('Trail-2'!$K$1,$T99-1,0)</f>
        <v>0</v>
      </c>
      <c r="S99" s="152">
        <f ca="1">OFFSET('Trail-2'!$L$1,$T99-1,0)</f>
        <v>0</v>
      </c>
      <c r="T99" s="146">
        <f>MATCH($AW99,'Trail-2'!$CJ$1:$CJ$128,0)</f>
        <v>99</v>
      </c>
      <c r="U99" s="143" t="str">
        <f ca="1">IF(S99=0,"",OFFSET('Trail-2'!$B$1,$T99-1,0))</f>
        <v/>
      </c>
      <c r="V99" s="140">
        <f ca="1">OFFSET('Trail-3'!$J$1,$Y99-1,0)</f>
        <v>0</v>
      </c>
      <c r="W99" s="141">
        <f ca="1">OFFSET('Trail-3'!$K$1,$Y99-1,0)</f>
        <v>0</v>
      </c>
      <c r="X99" s="152">
        <f ca="1">OFFSET('Trail-3'!$L$1,$Y99-1,0)</f>
        <v>0</v>
      </c>
      <c r="Y99" s="146">
        <f>MATCH($AW99,'Trail-3'!$CJ$1:$CJ$128,0)</f>
        <v>99</v>
      </c>
      <c r="Z99" s="143" t="str">
        <f ca="1">IF(X99=0,"",OFFSET('Trail-3'!$B$1,$Y99-1,0))</f>
        <v/>
      </c>
      <c r="AA99" s="140">
        <f ca="1">OFFSET('Trail-4'!$J$1,$AD99-1,0)</f>
        <v>0</v>
      </c>
      <c r="AB99" s="141">
        <f ca="1">OFFSET('Trail-4'!$K$1,$AD99-1,0)</f>
        <v>0</v>
      </c>
      <c r="AC99" s="152">
        <f ca="1">OFFSET('Trail-4'!$L$1,$AD99-1,0)</f>
        <v>0</v>
      </c>
      <c r="AD99" s="146">
        <f>MATCH($AW99,'Trail-4'!$CJ$1:$CJ$128,0)</f>
        <v>99</v>
      </c>
      <c r="AE99" s="143" t="str">
        <f ca="1">IF(AC99=0,"",OFFSET('Trail-4'!$B$1,$AD99-1,0))</f>
        <v/>
      </c>
      <c r="AF99" s="140">
        <f ca="1">OFFSET('Trail-5'!$J$1,$AI99-1,0)</f>
        <v>0</v>
      </c>
      <c r="AG99" s="141">
        <f ca="1">OFFSET('Trail-5'!$K$1,$AI99-1,0)</f>
        <v>0</v>
      </c>
      <c r="AH99" s="152">
        <f ca="1">OFFSET('Trail-5'!$L$1,$AI99-1,0)</f>
        <v>0</v>
      </c>
      <c r="AI99" s="146">
        <f>MATCH($AW99,'Trail-5'!$CJ$1:$CJ$128,0)</f>
        <v>99</v>
      </c>
      <c r="AJ99" s="143" t="str">
        <f ca="1">IF(AH99=0,"",OFFSET('Trail-5'!$B$1,$AI99-1,0))</f>
        <v/>
      </c>
      <c r="AK99" s="140">
        <f ca="1">OFFSET('TempO-1'!$K$1,$AN99-1,0)</f>
        <v>0</v>
      </c>
      <c r="AL99" s="144"/>
      <c r="AM99" s="152">
        <f ca="1">OFFSET('TempO-1'!$L$1,$AN99-1,0)</f>
        <v>0</v>
      </c>
      <c r="AN99" s="146">
        <f>MATCH($AW99,'TempO-1'!$CB$1:$CB$128,0)</f>
        <v>99</v>
      </c>
      <c r="AO99" s="143" t="str">
        <f ca="1">IF(AM99=0,"",OFFSET('TempO-1'!$B$1,$AN99-1,0))</f>
        <v/>
      </c>
      <c r="AP99" s="140">
        <f ca="1">OFFSET('TempO-2'!$K$1,$AS99-1,0)</f>
        <v>0</v>
      </c>
      <c r="AQ99" s="144"/>
      <c r="AR99" s="152">
        <f ca="1">OFFSET('TempO-2'!$L$1,$AS99-1,0)</f>
        <v>0</v>
      </c>
      <c r="AS99" s="146">
        <f>MATCH($AW99,'TempO-2'!$CB$1:$CB$128,0)</f>
        <v>99</v>
      </c>
      <c r="AT99" s="143" t="str">
        <f ca="1">IF(AR99=0,"",OFFSET('TempO-2'!$B$1,$AS99-1,0))</f>
        <v/>
      </c>
      <c r="AU99" s="22"/>
      <c r="AW99" s="39">
        <v>91</v>
      </c>
      <c r="AX99" s="16"/>
      <c r="AY99" s="51">
        <f t="shared" ca="1" si="38"/>
        <v>0</v>
      </c>
      <c r="AZ99" s="51">
        <f t="shared" ca="1" si="38"/>
        <v>0</v>
      </c>
      <c r="BA99" s="51">
        <f t="shared" ca="1" si="38"/>
        <v>0</v>
      </c>
      <c r="BC99" s="51">
        <f t="shared" ca="1" si="31"/>
        <v>0</v>
      </c>
      <c r="BD99" s="51">
        <f t="shared" ca="1" si="32"/>
        <v>0</v>
      </c>
      <c r="BE99" s="51">
        <f t="shared" ca="1" si="33"/>
        <v>0</v>
      </c>
      <c r="BF99" s="51">
        <f t="shared" ca="1" si="34"/>
        <v>0</v>
      </c>
      <c r="BG99" s="51">
        <f t="shared" ca="1" si="35"/>
        <v>0</v>
      </c>
      <c r="BH99" s="51">
        <f t="shared" ca="1" si="36"/>
        <v>0</v>
      </c>
      <c r="BI99" s="51">
        <f t="shared" ca="1" si="37"/>
        <v>0</v>
      </c>
      <c r="BJ99" s="51"/>
      <c r="BK99" s="51"/>
      <c r="BL99" s="53">
        <f t="shared" ca="1" si="29"/>
        <v>0</v>
      </c>
      <c r="BM99" s="53">
        <f t="shared" ca="1" si="29"/>
        <v>0</v>
      </c>
      <c r="BN99" s="53">
        <f t="shared" ca="1" si="29"/>
        <v>0</v>
      </c>
      <c r="BO99" s="53">
        <f t="shared" ca="1" si="29"/>
        <v>0</v>
      </c>
      <c r="BP99" s="53">
        <f t="shared" ca="1" si="29"/>
        <v>0</v>
      </c>
      <c r="BQ99" s="53">
        <f t="shared" ca="1" si="29"/>
        <v>0</v>
      </c>
      <c r="BR99" s="53">
        <f t="shared" ca="1" si="29"/>
        <v>0</v>
      </c>
    </row>
    <row r="100" spans="2:70" x14ac:dyDescent="0.2">
      <c r="B100" s="126">
        <f t="shared" ca="1" si="25"/>
        <v>1</v>
      </c>
      <c r="C100" s="126" t="str">
        <f t="shared" ca="1" si="26"/>
        <v/>
      </c>
      <c r="D100" s="126" t="str">
        <f t="shared" ca="1" si="27"/>
        <v/>
      </c>
      <c r="E100" s="126" t="str">
        <f t="shared" ca="1" si="28"/>
        <v/>
      </c>
      <c r="F100" s="127" t="str">
        <f ca="1">OFFSET(prihlasky!$H$1,AW100,0)</f>
        <v/>
      </c>
      <c r="G100" s="127" t="str">
        <f ca="1">IF(OFFSET(prihlasky!$B$1,AW100,0)="","",(OFFSET(prihlasky!$B$1,AW100,0)))</f>
        <v/>
      </c>
      <c r="H100" s="127">
        <f ca="1">OFFSET(prihlasky!$I$1,AW100,0)</f>
        <v>0</v>
      </c>
      <c r="I100" s="127">
        <f ca="1">OFFSET(prihlasky!$A$1,AW100,0)</f>
        <v>0</v>
      </c>
      <c r="J100" s="159">
        <f t="shared" ca="1" si="30"/>
        <v>0</v>
      </c>
      <c r="K100" s="145"/>
      <c r="L100" s="140">
        <f ca="1">OFFSET('Trail-1'!$J$1,$O100-1,0)</f>
        <v>0</v>
      </c>
      <c r="M100" s="141">
        <f ca="1">OFFSET('Trail-1'!$K$1,$O100-1,0)</f>
        <v>0</v>
      </c>
      <c r="N100" s="152">
        <f ca="1">OFFSET('Trail-1'!$L$1,$O100-1,0)</f>
        <v>0</v>
      </c>
      <c r="O100" s="146">
        <f>MATCH($AW100,'Trail-1'!$CJ$1:$CJ$128,0)</f>
        <v>100</v>
      </c>
      <c r="P100" s="143" t="str">
        <f ca="1">IF(N100=0,"",OFFSET('Trail-1'!$B$1,$O100-1,0))</f>
        <v/>
      </c>
      <c r="Q100" s="140">
        <f ca="1">OFFSET('Trail-2'!$J$1,$T100-1,0)</f>
        <v>0</v>
      </c>
      <c r="R100" s="141">
        <f ca="1">OFFSET('Trail-2'!$K$1,$T100-1,0)</f>
        <v>0</v>
      </c>
      <c r="S100" s="152">
        <f ca="1">OFFSET('Trail-2'!$L$1,$T100-1,0)</f>
        <v>0</v>
      </c>
      <c r="T100" s="146">
        <f>MATCH($AW100,'Trail-2'!$CJ$1:$CJ$128,0)</f>
        <v>100</v>
      </c>
      <c r="U100" s="143" t="str">
        <f ca="1">IF(S100=0,"",OFFSET('Trail-2'!$B$1,$T100-1,0))</f>
        <v/>
      </c>
      <c r="V100" s="140">
        <f ca="1">OFFSET('Trail-3'!$J$1,$Y100-1,0)</f>
        <v>0</v>
      </c>
      <c r="W100" s="141">
        <f ca="1">OFFSET('Trail-3'!$K$1,$Y100-1,0)</f>
        <v>0</v>
      </c>
      <c r="X100" s="152">
        <f ca="1">OFFSET('Trail-3'!$L$1,$Y100-1,0)</f>
        <v>0</v>
      </c>
      <c r="Y100" s="146">
        <f>MATCH($AW100,'Trail-3'!$CJ$1:$CJ$128,0)</f>
        <v>100</v>
      </c>
      <c r="Z100" s="143" t="str">
        <f ca="1">IF(X100=0,"",OFFSET('Trail-3'!$B$1,$Y100-1,0))</f>
        <v/>
      </c>
      <c r="AA100" s="140">
        <f ca="1">OFFSET('Trail-4'!$J$1,$AD100-1,0)</f>
        <v>0</v>
      </c>
      <c r="AB100" s="141">
        <f ca="1">OFFSET('Trail-4'!$K$1,$AD100-1,0)</f>
        <v>0</v>
      </c>
      <c r="AC100" s="152">
        <f ca="1">OFFSET('Trail-4'!$L$1,$AD100-1,0)</f>
        <v>0</v>
      </c>
      <c r="AD100" s="146">
        <f>MATCH($AW100,'Trail-4'!$CJ$1:$CJ$128,0)</f>
        <v>100</v>
      </c>
      <c r="AE100" s="143" t="str">
        <f ca="1">IF(AC100=0,"",OFFSET('Trail-4'!$B$1,$AD100-1,0))</f>
        <v/>
      </c>
      <c r="AF100" s="140">
        <f ca="1">OFFSET('Trail-5'!$J$1,$AI100-1,0)</f>
        <v>0</v>
      </c>
      <c r="AG100" s="141">
        <f ca="1">OFFSET('Trail-5'!$K$1,$AI100-1,0)</f>
        <v>0</v>
      </c>
      <c r="AH100" s="152">
        <f ca="1">OFFSET('Trail-5'!$L$1,$AI100-1,0)</f>
        <v>0</v>
      </c>
      <c r="AI100" s="146">
        <f>MATCH($AW100,'Trail-5'!$CJ$1:$CJ$128,0)</f>
        <v>100</v>
      </c>
      <c r="AJ100" s="143" t="str">
        <f ca="1">IF(AH100=0,"",OFFSET('Trail-5'!$B$1,$AI100-1,0))</f>
        <v/>
      </c>
      <c r="AK100" s="140">
        <f ca="1">OFFSET('TempO-1'!$K$1,$AN100-1,0)</f>
        <v>0</v>
      </c>
      <c r="AL100" s="144"/>
      <c r="AM100" s="152">
        <f ca="1">OFFSET('TempO-1'!$L$1,$AN100-1,0)</f>
        <v>0</v>
      </c>
      <c r="AN100" s="146">
        <f>MATCH($AW100,'TempO-1'!$CB$1:$CB$128,0)</f>
        <v>100</v>
      </c>
      <c r="AO100" s="143" t="str">
        <f ca="1">IF(AM100=0,"",OFFSET('TempO-1'!$B$1,$AN100-1,0))</f>
        <v/>
      </c>
      <c r="AP100" s="140">
        <f ca="1">OFFSET('TempO-2'!$K$1,$AS100-1,0)</f>
        <v>0</v>
      </c>
      <c r="AQ100" s="144"/>
      <c r="AR100" s="152">
        <f ca="1">OFFSET('TempO-2'!$L$1,$AS100-1,0)</f>
        <v>0</v>
      </c>
      <c r="AS100" s="146">
        <f>MATCH($AW100,'TempO-2'!$CB$1:$CB$128,0)</f>
        <v>100</v>
      </c>
      <c r="AT100" s="143" t="str">
        <f ca="1">IF(AR100=0,"",OFFSET('TempO-2'!$B$1,$AS100-1,0))</f>
        <v/>
      </c>
      <c r="AU100" s="22"/>
      <c r="AW100" s="39">
        <v>92</v>
      </c>
      <c r="AX100" s="16"/>
      <c r="AY100" s="51">
        <f t="shared" ca="1" si="38"/>
        <v>0</v>
      </c>
      <c r="AZ100" s="51">
        <f t="shared" ca="1" si="38"/>
        <v>0</v>
      </c>
      <c r="BA100" s="51">
        <f t="shared" ca="1" si="38"/>
        <v>0</v>
      </c>
      <c r="BC100" s="51">
        <f t="shared" ca="1" si="31"/>
        <v>0</v>
      </c>
      <c r="BD100" s="51">
        <f t="shared" ca="1" si="32"/>
        <v>0</v>
      </c>
      <c r="BE100" s="51">
        <f t="shared" ca="1" si="33"/>
        <v>0</v>
      </c>
      <c r="BF100" s="51">
        <f t="shared" ca="1" si="34"/>
        <v>0</v>
      </c>
      <c r="BG100" s="51">
        <f t="shared" ca="1" si="35"/>
        <v>0</v>
      </c>
      <c r="BH100" s="51">
        <f t="shared" ca="1" si="36"/>
        <v>0</v>
      </c>
      <c r="BI100" s="51">
        <f t="shared" ca="1" si="37"/>
        <v>0</v>
      </c>
      <c r="BJ100" s="51"/>
      <c r="BK100" s="51"/>
      <c r="BL100" s="53">
        <f t="shared" ca="1" si="29"/>
        <v>0</v>
      </c>
      <c r="BM100" s="53">
        <f t="shared" ca="1" si="29"/>
        <v>0</v>
      </c>
      <c r="BN100" s="53">
        <f t="shared" ca="1" si="29"/>
        <v>0</v>
      </c>
      <c r="BO100" s="53">
        <f t="shared" ca="1" si="29"/>
        <v>0</v>
      </c>
      <c r="BP100" s="53">
        <f t="shared" ca="1" si="29"/>
        <v>0</v>
      </c>
      <c r="BQ100" s="53">
        <f t="shared" ca="1" si="29"/>
        <v>0</v>
      </c>
      <c r="BR100" s="53">
        <f t="shared" ca="1" si="29"/>
        <v>0</v>
      </c>
    </row>
    <row r="101" spans="2:70" x14ac:dyDescent="0.2">
      <c r="B101" s="126">
        <f t="shared" ca="1" si="25"/>
        <v>1</v>
      </c>
      <c r="C101" s="126" t="str">
        <f t="shared" ca="1" si="26"/>
        <v/>
      </c>
      <c r="D101" s="126" t="str">
        <f t="shared" ca="1" si="27"/>
        <v/>
      </c>
      <c r="E101" s="126" t="str">
        <f t="shared" ca="1" si="28"/>
        <v/>
      </c>
      <c r="F101" s="127" t="str">
        <f ca="1">OFFSET(prihlasky!$H$1,AW101,0)</f>
        <v/>
      </c>
      <c r="G101" s="127" t="str">
        <f ca="1">IF(OFFSET(prihlasky!$B$1,AW101,0)="","",(OFFSET(prihlasky!$B$1,AW101,0)))</f>
        <v/>
      </c>
      <c r="H101" s="127">
        <f ca="1">OFFSET(prihlasky!$I$1,AW101,0)</f>
        <v>0</v>
      </c>
      <c r="I101" s="127">
        <f ca="1">OFFSET(prihlasky!$A$1,AW101,0)</f>
        <v>0</v>
      </c>
      <c r="J101" s="159">
        <f t="shared" ca="1" si="30"/>
        <v>0</v>
      </c>
      <c r="K101" s="145"/>
      <c r="L101" s="140">
        <f ca="1">OFFSET('Trail-1'!$J$1,$O101-1,0)</f>
        <v>0</v>
      </c>
      <c r="M101" s="141">
        <f ca="1">OFFSET('Trail-1'!$K$1,$O101-1,0)</f>
        <v>0</v>
      </c>
      <c r="N101" s="152">
        <f ca="1">OFFSET('Trail-1'!$L$1,$O101-1,0)</f>
        <v>0</v>
      </c>
      <c r="O101" s="146">
        <f>MATCH($AW101,'Trail-1'!$CJ$1:$CJ$128,0)</f>
        <v>101</v>
      </c>
      <c r="P101" s="143" t="str">
        <f ca="1">IF(N101=0,"",OFFSET('Trail-1'!$B$1,$O101-1,0))</f>
        <v/>
      </c>
      <c r="Q101" s="140">
        <f ca="1">OFFSET('Trail-2'!$J$1,$T101-1,0)</f>
        <v>0</v>
      </c>
      <c r="R101" s="141">
        <f ca="1">OFFSET('Trail-2'!$K$1,$T101-1,0)</f>
        <v>0</v>
      </c>
      <c r="S101" s="152">
        <f ca="1">OFFSET('Trail-2'!$L$1,$T101-1,0)</f>
        <v>0</v>
      </c>
      <c r="T101" s="146">
        <f>MATCH($AW101,'Trail-2'!$CJ$1:$CJ$128,0)</f>
        <v>101</v>
      </c>
      <c r="U101" s="143" t="str">
        <f ca="1">IF(S101=0,"",OFFSET('Trail-2'!$B$1,$T101-1,0))</f>
        <v/>
      </c>
      <c r="V101" s="140">
        <f ca="1">OFFSET('Trail-3'!$J$1,$Y101-1,0)</f>
        <v>0</v>
      </c>
      <c r="W101" s="141">
        <f ca="1">OFFSET('Trail-3'!$K$1,$Y101-1,0)</f>
        <v>0</v>
      </c>
      <c r="X101" s="152">
        <f ca="1">OFFSET('Trail-3'!$L$1,$Y101-1,0)</f>
        <v>0</v>
      </c>
      <c r="Y101" s="146">
        <f>MATCH($AW101,'Trail-3'!$CJ$1:$CJ$128,0)</f>
        <v>101</v>
      </c>
      <c r="Z101" s="143" t="str">
        <f ca="1">IF(X101=0,"",OFFSET('Trail-3'!$B$1,$Y101-1,0))</f>
        <v/>
      </c>
      <c r="AA101" s="140">
        <f ca="1">OFFSET('Trail-4'!$J$1,$AD101-1,0)</f>
        <v>0</v>
      </c>
      <c r="AB101" s="141">
        <f ca="1">OFFSET('Trail-4'!$K$1,$AD101-1,0)</f>
        <v>0</v>
      </c>
      <c r="AC101" s="152">
        <f ca="1">OFFSET('Trail-4'!$L$1,$AD101-1,0)</f>
        <v>0</v>
      </c>
      <c r="AD101" s="146">
        <f>MATCH($AW101,'Trail-4'!$CJ$1:$CJ$128,0)</f>
        <v>101</v>
      </c>
      <c r="AE101" s="143" t="str">
        <f ca="1">IF(AC101=0,"",OFFSET('Trail-4'!$B$1,$AD101-1,0))</f>
        <v/>
      </c>
      <c r="AF101" s="140">
        <f ca="1">OFFSET('Trail-5'!$J$1,$AI101-1,0)</f>
        <v>0</v>
      </c>
      <c r="AG101" s="141">
        <f ca="1">OFFSET('Trail-5'!$K$1,$AI101-1,0)</f>
        <v>0</v>
      </c>
      <c r="AH101" s="152">
        <f ca="1">OFFSET('Trail-5'!$L$1,$AI101-1,0)</f>
        <v>0</v>
      </c>
      <c r="AI101" s="146">
        <f>MATCH($AW101,'Trail-5'!$CJ$1:$CJ$128,0)</f>
        <v>101</v>
      </c>
      <c r="AJ101" s="143" t="str">
        <f ca="1">IF(AH101=0,"",OFFSET('Trail-5'!$B$1,$AI101-1,0))</f>
        <v/>
      </c>
      <c r="AK101" s="140">
        <f ca="1">OFFSET('TempO-1'!$K$1,$AN101-1,0)</f>
        <v>0</v>
      </c>
      <c r="AL101" s="144"/>
      <c r="AM101" s="152">
        <f ca="1">OFFSET('TempO-1'!$L$1,$AN101-1,0)</f>
        <v>0</v>
      </c>
      <c r="AN101" s="146">
        <f>MATCH($AW101,'TempO-1'!$CB$1:$CB$128,0)</f>
        <v>101</v>
      </c>
      <c r="AO101" s="143" t="str">
        <f ca="1">IF(AM101=0,"",OFFSET('TempO-1'!$B$1,$AN101-1,0))</f>
        <v/>
      </c>
      <c r="AP101" s="140">
        <f ca="1">OFFSET('TempO-2'!$K$1,$AS101-1,0)</f>
        <v>0</v>
      </c>
      <c r="AQ101" s="144"/>
      <c r="AR101" s="152">
        <f ca="1">OFFSET('TempO-2'!$L$1,$AS101-1,0)</f>
        <v>0</v>
      </c>
      <c r="AS101" s="146">
        <f>MATCH($AW101,'TempO-2'!$CB$1:$CB$128,0)</f>
        <v>101</v>
      </c>
      <c r="AT101" s="143" t="str">
        <f ca="1">IF(AR101=0,"",OFFSET('TempO-2'!$B$1,$AS101-1,0))</f>
        <v/>
      </c>
      <c r="AU101" s="22"/>
      <c r="AW101" s="39">
        <v>93</v>
      </c>
      <c r="AX101" s="16"/>
      <c r="AY101" s="51">
        <f t="shared" ca="1" si="38"/>
        <v>0</v>
      </c>
      <c r="AZ101" s="51">
        <f t="shared" ca="1" si="38"/>
        <v>0</v>
      </c>
      <c r="BA101" s="51">
        <f t="shared" ca="1" si="38"/>
        <v>0</v>
      </c>
      <c r="BC101" s="51">
        <f t="shared" ca="1" si="31"/>
        <v>0</v>
      </c>
      <c r="BD101" s="51">
        <f t="shared" ca="1" si="32"/>
        <v>0</v>
      </c>
      <c r="BE101" s="51">
        <f t="shared" ca="1" si="33"/>
        <v>0</v>
      </c>
      <c r="BF101" s="51">
        <f t="shared" ca="1" si="34"/>
        <v>0</v>
      </c>
      <c r="BG101" s="51">
        <f t="shared" ca="1" si="35"/>
        <v>0</v>
      </c>
      <c r="BH101" s="51">
        <f t="shared" ca="1" si="36"/>
        <v>0</v>
      </c>
      <c r="BI101" s="51">
        <f t="shared" ca="1" si="37"/>
        <v>0</v>
      </c>
      <c r="BJ101" s="51"/>
      <c r="BK101" s="51"/>
      <c r="BL101" s="53">
        <f t="shared" ca="1" si="29"/>
        <v>0</v>
      </c>
      <c r="BM101" s="53">
        <f t="shared" ca="1" si="29"/>
        <v>0</v>
      </c>
      <c r="BN101" s="53">
        <f t="shared" ca="1" si="29"/>
        <v>0</v>
      </c>
      <c r="BO101" s="53">
        <f t="shared" ca="1" si="29"/>
        <v>0</v>
      </c>
      <c r="BP101" s="53">
        <f t="shared" ca="1" si="29"/>
        <v>0</v>
      </c>
      <c r="BQ101" s="53">
        <f t="shared" ca="1" si="29"/>
        <v>0</v>
      </c>
      <c r="BR101" s="53">
        <f t="shared" ca="1" si="29"/>
        <v>0</v>
      </c>
    </row>
    <row r="102" spans="2:70" x14ac:dyDescent="0.2">
      <c r="B102" s="126">
        <f t="shared" ca="1" si="25"/>
        <v>1</v>
      </c>
      <c r="C102" s="126" t="str">
        <f t="shared" ca="1" si="26"/>
        <v/>
      </c>
      <c r="D102" s="126" t="str">
        <f t="shared" ca="1" si="27"/>
        <v/>
      </c>
      <c r="E102" s="126" t="str">
        <f t="shared" ca="1" si="28"/>
        <v/>
      </c>
      <c r="F102" s="127" t="str">
        <f ca="1">OFFSET(prihlasky!$H$1,AW102,0)</f>
        <v/>
      </c>
      <c r="G102" s="127" t="str">
        <f ca="1">IF(OFFSET(prihlasky!$B$1,AW102,0)="","",(OFFSET(prihlasky!$B$1,AW102,0)))</f>
        <v/>
      </c>
      <c r="H102" s="127">
        <f ca="1">OFFSET(prihlasky!$I$1,AW102,0)</f>
        <v>0</v>
      </c>
      <c r="I102" s="127">
        <f ca="1">OFFSET(prihlasky!$A$1,AW102,0)</f>
        <v>0</v>
      </c>
      <c r="J102" s="159">
        <f t="shared" ca="1" si="30"/>
        <v>0</v>
      </c>
      <c r="K102" s="145"/>
      <c r="L102" s="140">
        <f ca="1">OFFSET('Trail-1'!$J$1,$O102-1,0)</f>
        <v>0</v>
      </c>
      <c r="M102" s="141">
        <f ca="1">OFFSET('Trail-1'!$K$1,$O102-1,0)</f>
        <v>0</v>
      </c>
      <c r="N102" s="152">
        <f ca="1">OFFSET('Trail-1'!$L$1,$O102-1,0)</f>
        <v>0</v>
      </c>
      <c r="O102" s="146">
        <f>MATCH($AW102,'Trail-1'!$CJ$1:$CJ$128,0)</f>
        <v>102</v>
      </c>
      <c r="P102" s="143" t="str">
        <f ca="1">IF(N102=0,"",OFFSET('Trail-1'!$B$1,$O102-1,0))</f>
        <v/>
      </c>
      <c r="Q102" s="140">
        <f ca="1">OFFSET('Trail-2'!$J$1,$T102-1,0)</f>
        <v>0</v>
      </c>
      <c r="R102" s="141">
        <f ca="1">OFFSET('Trail-2'!$K$1,$T102-1,0)</f>
        <v>0</v>
      </c>
      <c r="S102" s="152">
        <f ca="1">OFFSET('Trail-2'!$L$1,$T102-1,0)</f>
        <v>0</v>
      </c>
      <c r="T102" s="146">
        <f>MATCH($AW102,'Trail-2'!$CJ$1:$CJ$128,0)</f>
        <v>102</v>
      </c>
      <c r="U102" s="143" t="str">
        <f ca="1">IF(S102=0,"",OFFSET('Trail-2'!$B$1,$T102-1,0))</f>
        <v/>
      </c>
      <c r="V102" s="140">
        <f ca="1">OFFSET('Trail-3'!$J$1,$Y102-1,0)</f>
        <v>0</v>
      </c>
      <c r="W102" s="141">
        <f ca="1">OFFSET('Trail-3'!$K$1,$Y102-1,0)</f>
        <v>0</v>
      </c>
      <c r="X102" s="152">
        <f ca="1">OFFSET('Trail-3'!$L$1,$Y102-1,0)</f>
        <v>0</v>
      </c>
      <c r="Y102" s="146">
        <f>MATCH($AW102,'Trail-3'!$CJ$1:$CJ$128,0)</f>
        <v>102</v>
      </c>
      <c r="Z102" s="143" t="str">
        <f ca="1">IF(X102=0,"",OFFSET('Trail-3'!$B$1,$Y102-1,0))</f>
        <v/>
      </c>
      <c r="AA102" s="140">
        <f ca="1">OFFSET('Trail-4'!$J$1,$AD102-1,0)</f>
        <v>0</v>
      </c>
      <c r="AB102" s="141">
        <f ca="1">OFFSET('Trail-4'!$K$1,$AD102-1,0)</f>
        <v>0</v>
      </c>
      <c r="AC102" s="152">
        <f ca="1">OFFSET('Trail-4'!$L$1,$AD102-1,0)</f>
        <v>0</v>
      </c>
      <c r="AD102" s="146">
        <f>MATCH($AW102,'Trail-4'!$CJ$1:$CJ$128,0)</f>
        <v>102</v>
      </c>
      <c r="AE102" s="143" t="str">
        <f ca="1">IF(AC102=0,"",OFFSET('Trail-4'!$B$1,$AD102-1,0))</f>
        <v/>
      </c>
      <c r="AF102" s="140">
        <f ca="1">OFFSET('Trail-5'!$J$1,$AI102-1,0)</f>
        <v>0</v>
      </c>
      <c r="AG102" s="141">
        <f ca="1">OFFSET('Trail-5'!$K$1,$AI102-1,0)</f>
        <v>0</v>
      </c>
      <c r="AH102" s="152">
        <f ca="1">OFFSET('Trail-5'!$L$1,$AI102-1,0)</f>
        <v>0</v>
      </c>
      <c r="AI102" s="146">
        <f>MATCH($AW102,'Trail-5'!$CJ$1:$CJ$128,0)</f>
        <v>102</v>
      </c>
      <c r="AJ102" s="143" t="str">
        <f ca="1">IF(AH102=0,"",OFFSET('Trail-5'!$B$1,$AI102-1,0))</f>
        <v/>
      </c>
      <c r="AK102" s="140">
        <f ca="1">OFFSET('TempO-1'!$K$1,$AN102-1,0)</f>
        <v>0</v>
      </c>
      <c r="AL102" s="144"/>
      <c r="AM102" s="152">
        <f ca="1">OFFSET('TempO-1'!$L$1,$AN102-1,0)</f>
        <v>0</v>
      </c>
      <c r="AN102" s="146">
        <f>MATCH($AW102,'TempO-1'!$CB$1:$CB$128,0)</f>
        <v>102</v>
      </c>
      <c r="AO102" s="143" t="str">
        <f ca="1">IF(AM102=0,"",OFFSET('TempO-1'!$B$1,$AN102-1,0))</f>
        <v/>
      </c>
      <c r="AP102" s="140">
        <f ca="1">OFFSET('TempO-2'!$K$1,$AS102-1,0)</f>
        <v>0</v>
      </c>
      <c r="AQ102" s="144"/>
      <c r="AR102" s="152">
        <f ca="1">OFFSET('TempO-2'!$L$1,$AS102-1,0)</f>
        <v>0</v>
      </c>
      <c r="AS102" s="146">
        <f>MATCH($AW102,'TempO-2'!$CB$1:$CB$128,0)</f>
        <v>102</v>
      </c>
      <c r="AT102" s="143" t="str">
        <f ca="1">IF(AR102=0,"",OFFSET('TempO-2'!$B$1,$AS102-1,0))</f>
        <v/>
      </c>
      <c r="AU102" s="22"/>
      <c r="AW102" s="39">
        <v>94</v>
      </c>
      <c r="AX102" s="16"/>
      <c r="AY102" s="51">
        <f t="shared" ca="1" si="38"/>
        <v>0</v>
      </c>
      <c r="AZ102" s="51">
        <f t="shared" ca="1" si="38"/>
        <v>0</v>
      </c>
      <c r="BA102" s="51">
        <f t="shared" ca="1" si="38"/>
        <v>0</v>
      </c>
      <c r="BC102" s="51">
        <f t="shared" ca="1" si="31"/>
        <v>0</v>
      </c>
      <c r="BD102" s="51">
        <f t="shared" ca="1" si="32"/>
        <v>0</v>
      </c>
      <c r="BE102" s="51">
        <f t="shared" ca="1" si="33"/>
        <v>0</v>
      </c>
      <c r="BF102" s="51">
        <f t="shared" ca="1" si="34"/>
        <v>0</v>
      </c>
      <c r="BG102" s="51">
        <f t="shared" ca="1" si="35"/>
        <v>0</v>
      </c>
      <c r="BH102" s="51">
        <f t="shared" ca="1" si="36"/>
        <v>0</v>
      </c>
      <c r="BI102" s="51">
        <f t="shared" ca="1" si="37"/>
        <v>0</v>
      </c>
      <c r="BJ102" s="51"/>
      <c r="BK102" s="51"/>
      <c r="BL102" s="53">
        <f t="shared" ca="1" si="29"/>
        <v>0</v>
      </c>
      <c r="BM102" s="53">
        <f t="shared" ca="1" si="29"/>
        <v>0</v>
      </c>
      <c r="BN102" s="53">
        <f t="shared" ca="1" si="29"/>
        <v>0</v>
      </c>
      <c r="BO102" s="53">
        <f t="shared" ca="1" si="29"/>
        <v>0</v>
      </c>
      <c r="BP102" s="53">
        <f t="shared" ca="1" si="29"/>
        <v>0</v>
      </c>
      <c r="BQ102" s="53">
        <f t="shared" ca="1" si="29"/>
        <v>0</v>
      </c>
      <c r="BR102" s="53">
        <f t="shared" ca="1" si="29"/>
        <v>0</v>
      </c>
    </row>
    <row r="103" spans="2:70" x14ac:dyDescent="0.2">
      <c r="B103" s="126">
        <f t="shared" ca="1" si="25"/>
        <v>1</v>
      </c>
      <c r="C103" s="126" t="str">
        <f t="shared" ca="1" si="26"/>
        <v/>
      </c>
      <c r="D103" s="126" t="str">
        <f t="shared" ca="1" si="27"/>
        <v/>
      </c>
      <c r="E103" s="126" t="str">
        <f t="shared" ca="1" si="28"/>
        <v/>
      </c>
      <c r="F103" s="127" t="str">
        <f ca="1">OFFSET(prihlasky!$H$1,AW103,0)</f>
        <v/>
      </c>
      <c r="G103" s="127" t="str">
        <f ca="1">IF(OFFSET(prihlasky!$B$1,AW103,0)="","",(OFFSET(prihlasky!$B$1,AW103,0)))</f>
        <v/>
      </c>
      <c r="H103" s="127">
        <f ca="1">OFFSET(prihlasky!$I$1,AW103,0)</f>
        <v>0</v>
      </c>
      <c r="I103" s="127">
        <f ca="1">OFFSET(prihlasky!$A$1,AW103,0)</f>
        <v>0</v>
      </c>
      <c r="J103" s="159">
        <f t="shared" ca="1" si="30"/>
        <v>0</v>
      </c>
      <c r="K103" s="145"/>
      <c r="L103" s="140">
        <f ca="1">OFFSET('Trail-1'!$J$1,$O103-1,0)</f>
        <v>0</v>
      </c>
      <c r="M103" s="141">
        <f ca="1">OFFSET('Trail-1'!$K$1,$O103-1,0)</f>
        <v>0</v>
      </c>
      <c r="N103" s="152">
        <f ca="1">OFFSET('Trail-1'!$L$1,$O103-1,0)</f>
        <v>0</v>
      </c>
      <c r="O103" s="146">
        <f>MATCH($AW103,'Trail-1'!$CJ$1:$CJ$128,0)</f>
        <v>103</v>
      </c>
      <c r="P103" s="143" t="str">
        <f ca="1">IF(N103=0,"",OFFSET('Trail-1'!$B$1,$O103-1,0))</f>
        <v/>
      </c>
      <c r="Q103" s="140">
        <f ca="1">OFFSET('Trail-2'!$J$1,$T103-1,0)</f>
        <v>0</v>
      </c>
      <c r="R103" s="141">
        <f ca="1">OFFSET('Trail-2'!$K$1,$T103-1,0)</f>
        <v>0</v>
      </c>
      <c r="S103" s="152">
        <f ca="1">OFFSET('Trail-2'!$L$1,$T103-1,0)</f>
        <v>0</v>
      </c>
      <c r="T103" s="146">
        <f>MATCH($AW103,'Trail-2'!$CJ$1:$CJ$128,0)</f>
        <v>103</v>
      </c>
      <c r="U103" s="143" t="str">
        <f ca="1">IF(S103=0,"",OFFSET('Trail-2'!$B$1,$T103-1,0))</f>
        <v/>
      </c>
      <c r="V103" s="140">
        <f ca="1">OFFSET('Trail-3'!$J$1,$Y103-1,0)</f>
        <v>0</v>
      </c>
      <c r="W103" s="141">
        <f ca="1">OFFSET('Trail-3'!$K$1,$Y103-1,0)</f>
        <v>0</v>
      </c>
      <c r="X103" s="152">
        <f ca="1">OFFSET('Trail-3'!$L$1,$Y103-1,0)</f>
        <v>0</v>
      </c>
      <c r="Y103" s="146">
        <f>MATCH($AW103,'Trail-3'!$CJ$1:$CJ$128,0)</f>
        <v>103</v>
      </c>
      <c r="Z103" s="143" t="str">
        <f ca="1">IF(X103=0,"",OFFSET('Trail-3'!$B$1,$Y103-1,0))</f>
        <v/>
      </c>
      <c r="AA103" s="140">
        <f ca="1">OFFSET('Trail-4'!$J$1,$AD103-1,0)</f>
        <v>0</v>
      </c>
      <c r="AB103" s="141">
        <f ca="1">OFFSET('Trail-4'!$K$1,$AD103-1,0)</f>
        <v>0</v>
      </c>
      <c r="AC103" s="152">
        <f ca="1">OFFSET('Trail-4'!$L$1,$AD103-1,0)</f>
        <v>0</v>
      </c>
      <c r="AD103" s="146">
        <f>MATCH($AW103,'Trail-4'!$CJ$1:$CJ$128,0)</f>
        <v>103</v>
      </c>
      <c r="AE103" s="143" t="str">
        <f ca="1">IF(AC103=0,"",OFFSET('Trail-4'!$B$1,$AD103-1,0))</f>
        <v/>
      </c>
      <c r="AF103" s="140">
        <f ca="1">OFFSET('Trail-5'!$J$1,$AI103-1,0)</f>
        <v>0</v>
      </c>
      <c r="AG103" s="141">
        <f ca="1">OFFSET('Trail-5'!$K$1,$AI103-1,0)</f>
        <v>0</v>
      </c>
      <c r="AH103" s="152">
        <f ca="1">OFFSET('Trail-5'!$L$1,$AI103-1,0)</f>
        <v>0</v>
      </c>
      <c r="AI103" s="146">
        <f>MATCH($AW103,'Trail-5'!$CJ$1:$CJ$128,0)</f>
        <v>103</v>
      </c>
      <c r="AJ103" s="143" t="str">
        <f ca="1">IF(AH103=0,"",OFFSET('Trail-5'!$B$1,$AI103-1,0))</f>
        <v/>
      </c>
      <c r="AK103" s="140">
        <f ca="1">OFFSET('TempO-1'!$K$1,$AN103-1,0)</f>
        <v>0</v>
      </c>
      <c r="AL103" s="144"/>
      <c r="AM103" s="152">
        <f ca="1">OFFSET('TempO-1'!$L$1,$AN103-1,0)</f>
        <v>0</v>
      </c>
      <c r="AN103" s="146">
        <f>MATCH($AW103,'TempO-1'!$CB$1:$CB$128,0)</f>
        <v>103</v>
      </c>
      <c r="AO103" s="143" t="str">
        <f ca="1">IF(AM103=0,"",OFFSET('TempO-1'!$B$1,$AN103-1,0))</f>
        <v/>
      </c>
      <c r="AP103" s="140">
        <f ca="1">OFFSET('TempO-2'!$K$1,$AS103-1,0)</f>
        <v>0</v>
      </c>
      <c r="AQ103" s="144"/>
      <c r="AR103" s="152">
        <f ca="1">OFFSET('TempO-2'!$L$1,$AS103-1,0)</f>
        <v>0</v>
      </c>
      <c r="AS103" s="146">
        <f>MATCH($AW103,'TempO-2'!$CB$1:$CB$128,0)</f>
        <v>103</v>
      </c>
      <c r="AT103" s="143" t="str">
        <f ca="1">IF(AR103=0,"",OFFSET('TempO-2'!$B$1,$AS103-1,0))</f>
        <v/>
      </c>
      <c r="AU103" s="22"/>
      <c r="AW103" s="39">
        <v>95</v>
      </c>
      <c r="AX103" s="16"/>
      <c r="AY103" s="51">
        <f t="shared" ca="1" si="38"/>
        <v>0</v>
      </c>
      <c r="AZ103" s="51">
        <f t="shared" ca="1" si="38"/>
        <v>0</v>
      </c>
      <c r="BA103" s="51">
        <f t="shared" ca="1" si="38"/>
        <v>0</v>
      </c>
      <c r="BC103" s="51">
        <f t="shared" ca="1" si="31"/>
        <v>0</v>
      </c>
      <c r="BD103" s="51">
        <f t="shared" ca="1" si="32"/>
        <v>0</v>
      </c>
      <c r="BE103" s="51">
        <f t="shared" ca="1" si="33"/>
        <v>0</v>
      </c>
      <c r="BF103" s="51">
        <f t="shared" ca="1" si="34"/>
        <v>0</v>
      </c>
      <c r="BG103" s="51">
        <f t="shared" ca="1" si="35"/>
        <v>0</v>
      </c>
      <c r="BH103" s="51">
        <f t="shared" ca="1" si="36"/>
        <v>0</v>
      </c>
      <c r="BI103" s="51">
        <f t="shared" ca="1" si="37"/>
        <v>0</v>
      </c>
      <c r="BJ103" s="51"/>
      <c r="BK103" s="51"/>
      <c r="BL103" s="53">
        <f t="shared" ca="1" si="29"/>
        <v>0</v>
      </c>
      <c r="BM103" s="53">
        <f t="shared" ca="1" si="29"/>
        <v>0</v>
      </c>
      <c r="BN103" s="53">
        <f t="shared" ca="1" si="29"/>
        <v>0</v>
      </c>
      <c r="BO103" s="53">
        <f t="shared" ca="1" si="29"/>
        <v>0</v>
      </c>
      <c r="BP103" s="53">
        <f t="shared" ca="1" si="29"/>
        <v>0</v>
      </c>
      <c r="BQ103" s="53">
        <f t="shared" ca="1" si="29"/>
        <v>0</v>
      </c>
      <c r="BR103" s="53">
        <f t="shared" ca="1" si="29"/>
        <v>0</v>
      </c>
    </row>
    <row r="104" spans="2:70" x14ac:dyDescent="0.2">
      <c r="B104" s="126">
        <f t="shared" ca="1" si="25"/>
        <v>1</v>
      </c>
      <c r="C104" s="126" t="str">
        <f t="shared" ca="1" si="26"/>
        <v/>
      </c>
      <c r="D104" s="126" t="str">
        <f t="shared" ca="1" si="27"/>
        <v/>
      </c>
      <c r="E104" s="126" t="str">
        <f t="shared" ca="1" si="28"/>
        <v/>
      </c>
      <c r="F104" s="127" t="str">
        <f ca="1">OFFSET(prihlasky!$H$1,AW104,0)</f>
        <v/>
      </c>
      <c r="G104" s="127" t="str">
        <f ca="1">IF(OFFSET(prihlasky!$B$1,AW104,0)="","",(OFFSET(prihlasky!$B$1,AW104,0)))</f>
        <v/>
      </c>
      <c r="H104" s="127">
        <f ca="1">OFFSET(prihlasky!$I$1,AW104,0)</f>
        <v>0</v>
      </c>
      <c r="I104" s="127">
        <f ca="1">OFFSET(prihlasky!$A$1,AW104,0)</f>
        <v>0</v>
      </c>
      <c r="J104" s="159">
        <f t="shared" ca="1" si="30"/>
        <v>0</v>
      </c>
      <c r="K104" s="145"/>
      <c r="L104" s="140">
        <f ca="1">OFFSET('Trail-1'!$J$1,$O104-1,0)</f>
        <v>0</v>
      </c>
      <c r="M104" s="141">
        <f ca="1">OFFSET('Trail-1'!$K$1,$O104-1,0)</f>
        <v>0</v>
      </c>
      <c r="N104" s="152">
        <f ca="1">OFFSET('Trail-1'!$L$1,$O104-1,0)</f>
        <v>0</v>
      </c>
      <c r="O104" s="146">
        <f>MATCH($AW104,'Trail-1'!$CJ$1:$CJ$128,0)</f>
        <v>104</v>
      </c>
      <c r="P104" s="143" t="str">
        <f ca="1">IF(N104=0,"",OFFSET('Trail-1'!$B$1,$O104-1,0))</f>
        <v/>
      </c>
      <c r="Q104" s="140">
        <f ca="1">OFFSET('Trail-2'!$J$1,$T104-1,0)</f>
        <v>0</v>
      </c>
      <c r="R104" s="141">
        <f ca="1">OFFSET('Trail-2'!$K$1,$T104-1,0)</f>
        <v>0</v>
      </c>
      <c r="S104" s="152">
        <f ca="1">OFFSET('Trail-2'!$L$1,$T104-1,0)</f>
        <v>0</v>
      </c>
      <c r="T104" s="146">
        <f>MATCH($AW104,'Trail-2'!$CJ$1:$CJ$128,0)</f>
        <v>104</v>
      </c>
      <c r="U104" s="143" t="str">
        <f ca="1">IF(S104=0,"",OFFSET('Trail-2'!$B$1,$T104-1,0))</f>
        <v/>
      </c>
      <c r="V104" s="140">
        <f ca="1">OFFSET('Trail-3'!$J$1,$Y104-1,0)</f>
        <v>0</v>
      </c>
      <c r="W104" s="141">
        <f ca="1">OFFSET('Trail-3'!$K$1,$Y104-1,0)</f>
        <v>0</v>
      </c>
      <c r="X104" s="152">
        <f ca="1">OFFSET('Trail-3'!$L$1,$Y104-1,0)</f>
        <v>0</v>
      </c>
      <c r="Y104" s="146">
        <f>MATCH($AW104,'Trail-3'!$CJ$1:$CJ$128,0)</f>
        <v>104</v>
      </c>
      <c r="Z104" s="143" t="str">
        <f ca="1">IF(X104=0,"",OFFSET('Trail-3'!$B$1,$Y104-1,0))</f>
        <v/>
      </c>
      <c r="AA104" s="140">
        <f ca="1">OFFSET('Trail-4'!$J$1,$AD104-1,0)</f>
        <v>0</v>
      </c>
      <c r="AB104" s="141">
        <f ca="1">OFFSET('Trail-4'!$K$1,$AD104-1,0)</f>
        <v>0</v>
      </c>
      <c r="AC104" s="152">
        <f ca="1">OFFSET('Trail-4'!$L$1,$AD104-1,0)</f>
        <v>0</v>
      </c>
      <c r="AD104" s="146">
        <f>MATCH($AW104,'Trail-4'!$CJ$1:$CJ$128,0)</f>
        <v>104</v>
      </c>
      <c r="AE104" s="143" t="str">
        <f ca="1">IF(AC104=0,"",OFFSET('Trail-4'!$B$1,$AD104-1,0))</f>
        <v/>
      </c>
      <c r="AF104" s="140">
        <f ca="1">OFFSET('Trail-5'!$J$1,$AI104-1,0)</f>
        <v>0</v>
      </c>
      <c r="AG104" s="141">
        <f ca="1">OFFSET('Trail-5'!$K$1,$AI104-1,0)</f>
        <v>0</v>
      </c>
      <c r="AH104" s="152">
        <f ca="1">OFFSET('Trail-5'!$L$1,$AI104-1,0)</f>
        <v>0</v>
      </c>
      <c r="AI104" s="146">
        <f>MATCH($AW104,'Trail-5'!$CJ$1:$CJ$128,0)</f>
        <v>104</v>
      </c>
      <c r="AJ104" s="143" t="str">
        <f ca="1">IF(AH104=0,"",OFFSET('Trail-5'!$B$1,$AI104-1,0))</f>
        <v/>
      </c>
      <c r="AK104" s="140">
        <f ca="1">OFFSET('TempO-1'!$K$1,$AN104-1,0)</f>
        <v>0</v>
      </c>
      <c r="AL104" s="144"/>
      <c r="AM104" s="152">
        <f ca="1">OFFSET('TempO-1'!$L$1,$AN104-1,0)</f>
        <v>0</v>
      </c>
      <c r="AN104" s="146">
        <f>MATCH($AW104,'TempO-1'!$CB$1:$CB$128,0)</f>
        <v>104</v>
      </c>
      <c r="AO104" s="143" t="str">
        <f ca="1">IF(AM104=0,"",OFFSET('TempO-1'!$B$1,$AN104-1,0))</f>
        <v/>
      </c>
      <c r="AP104" s="140">
        <f ca="1">OFFSET('TempO-2'!$K$1,$AS104-1,0)</f>
        <v>0</v>
      </c>
      <c r="AQ104" s="144"/>
      <c r="AR104" s="152">
        <f ca="1">OFFSET('TempO-2'!$L$1,$AS104-1,0)</f>
        <v>0</v>
      </c>
      <c r="AS104" s="146">
        <f>MATCH($AW104,'TempO-2'!$CB$1:$CB$128,0)</f>
        <v>104</v>
      </c>
      <c r="AT104" s="143" t="str">
        <f ca="1">IF(AR104=0,"",OFFSET('TempO-2'!$B$1,$AS104-1,0))</f>
        <v/>
      </c>
      <c r="AU104" s="22"/>
      <c r="AW104" s="39">
        <v>96</v>
      </c>
      <c r="AX104" s="16"/>
      <c r="AY104" s="51">
        <f t="shared" ca="1" si="38"/>
        <v>0</v>
      </c>
      <c r="AZ104" s="51">
        <f t="shared" ca="1" si="38"/>
        <v>0</v>
      </c>
      <c r="BA104" s="51">
        <f t="shared" ca="1" si="38"/>
        <v>0</v>
      </c>
      <c r="BC104" s="51">
        <f t="shared" ca="1" si="31"/>
        <v>0</v>
      </c>
      <c r="BD104" s="51">
        <f t="shared" ca="1" si="32"/>
        <v>0</v>
      </c>
      <c r="BE104" s="51">
        <f t="shared" ca="1" si="33"/>
        <v>0</v>
      </c>
      <c r="BF104" s="51">
        <f t="shared" ca="1" si="34"/>
        <v>0</v>
      </c>
      <c r="BG104" s="51">
        <f t="shared" ca="1" si="35"/>
        <v>0</v>
      </c>
      <c r="BH104" s="51">
        <f t="shared" ca="1" si="36"/>
        <v>0</v>
      </c>
      <c r="BI104" s="51">
        <f t="shared" ca="1" si="37"/>
        <v>0</v>
      </c>
      <c r="BJ104" s="51"/>
      <c r="BK104" s="51"/>
      <c r="BL104" s="53">
        <f t="shared" ca="1" si="29"/>
        <v>0</v>
      </c>
      <c r="BM104" s="53">
        <f t="shared" ca="1" si="29"/>
        <v>0</v>
      </c>
      <c r="BN104" s="53">
        <f t="shared" ca="1" si="29"/>
        <v>0</v>
      </c>
      <c r="BO104" s="53">
        <f t="shared" ca="1" si="29"/>
        <v>0</v>
      </c>
      <c r="BP104" s="53">
        <f t="shared" ca="1" si="29"/>
        <v>0</v>
      </c>
      <c r="BQ104" s="53">
        <f t="shared" ca="1" si="29"/>
        <v>0</v>
      </c>
      <c r="BR104" s="53">
        <f t="shared" ca="1" si="29"/>
        <v>0</v>
      </c>
    </row>
    <row r="105" spans="2:70" x14ac:dyDescent="0.2">
      <c r="B105" s="126">
        <f t="shared" ca="1" si="25"/>
        <v>1</v>
      </c>
      <c r="C105" s="126" t="str">
        <f t="shared" ca="1" si="26"/>
        <v/>
      </c>
      <c r="D105" s="126" t="str">
        <f t="shared" ca="1" si="27"/>
        <v/>
      </c>
      <c r="E105" s="126" t="str">
        <f t="shared" ca="1" si="28"/>
        <v/>
      </c>
      <c r="F105" s="127" t="str">
        <f ca="1">OFFSET(prihlasky!$H$1,AW105,0)</f>
        <v/>
      </c>
      <c r="G105" s="127" t="str">
        <f ca="1">IF(OFFSET(prihlasky!$B$1,AW105,0)="","",(OFFSET(prihlasky!$B$1,AW105,0)))</f>
        <v/>
      </c>
      <c r="H105" s="127">
        <f ca="1">OFFSET(prihlasky!$I$1,AW105,0)</f>
        <v>0</v>
      </c>
      <c r="I105" s="127">
        <f ca="1">OFFSET(prihlasky!$A$1,AW105,0)</f>
        <v>0</v>
      </c>
      <c r="J105" s="159">
        <f t="shared" ca="1" si="30"/>
        <v>0</v>
      </c>
      <c r="K105" s="145"/>
      <c r="L105" s="140">
        <f ca="1">OFFSET('Trail-1'!$J$1,$O105-1,0)</f>
        <v>0</v>
      </c>
      <c r="M105" s="141">
        <f ca="1">OFFSET('Trail-1'!$K$1,$O105-1,0)</f>
        <v>0</v>
      </c>
      <c r="N105" s="152">
        <f ca="1">OFFSET('Trail-1'!$L$1,$O105-1,0)</f>
        <v>0</v>
      </c>
      <c r="O105" s="146">
        <f>MATCH($AW105,'Trail-1'!$CJ$1:$CJ$128,0)</f>
        <v>105</v>
      </c>
      <c r="P105" s="143" t="str">
        <f ca="1">IF(N105=0,"",OFFSET('Trail-1'!$B$1,$O105-1,0))</f>
        <v/>
      </c>
      <c r="Q105" s="140">
        <f ca="1">OFFSET('Trail-2'!$J$1,$T105-1,0)</f>
        <v>0</v>
      </c>
      <c r="R105" s="141">
        <f ca="1">OFFSET('Trail-2'!$K$1,$T105-1,0)</f>
        <v>0</v>
      </c>
      <c r="S105" s="152">
        <f ca="1">OFFSET('Trail-2'!$L$1,$T105-1,0)</f>
        <v>0</v>
      </c>
      <c r="T105" s="146">
        <f>MATCH($AW105,'Trail-2'!$CJ$1:$CJ$128,0)</f>
        <v>105</v>
      </c>
      <c r="U105" s="143" t="str">
        <f ca="1">IF(S105=0,"",OFFSET('Trail-2'!$B$1,$T105-1,0))</f>
        <v/>
      </c>
      <c r="V105" s="140">
        <f ca="1">OFFSET('Trail-3'!$J$1,$Y105-1,0)</f>
        <v>0</v>
      </c>
      <c r="W105" s="141">
        <f ca="1">OFFSET('Trail-3'!$K$1,$Y105-1,0)</f>
        <v>0</v>
      </c>
      <c r="X105" s="152">
        <f ca="1">OFFSET('Trail-3'!$L$1,$Y105-1,0)</f>
        <v>0</v>
      </c>
      <c r="Y105" s="146">
        <f>MATCH($AW105,'Trail-3'!$CJ$1:$CJ$128,0)</f>
        <v>105</v>
      </c>
      <c r="Z105" s="143" t="str">
        <f ca="1">IF(X105=0,"",OFFSET('Trail-3'!$B$1,$Y105-1,0))</f>
        <v/>
      </c>
      <c r="AA105" s="140">
        <f ca="1">OFFSET('Trail-4'!$J$1,$AD105-1,0)</f>
        <v>0</v>
      </c>
      <c r="AB105" s="141">
        <f ca="1">OFFSET('Trail-4'!$K$1,$AD105-1,0)</f>
        <v>0</v>
      </c>
      <c r="AC105" s="152">
        <f ca="1">OFFSET('Trail-4'!$L$1,$AD105-1,0)</f>
        <v>0</v>
      </c>
      <c r="AD105" s="146">
        <f>MATCH($AW105,'Trail-4'!$CJ$1:$CJ$128,0)</f>
        <v>105</v>
      </c>
      <c r="AE105" s="143" t="str">
        <f ca="1">IF(AC105=0,"",OFFSET('Trail-4'!$B$1,$AD105-1,0))</f>
        <v/>
      </c>
      <c r="AF105" s="140">
        <f ca="1">OFFSET('Trail-5'!$J$1,$AI105-1,0)</f>
        <v>0</v>
      </c>
      <c r="AG105" s="141">
        <f ca="1">OFFSET('Trail-5'!$K$1,$AI105-1,0)</f>
        <v>0</v>
      </c>
      <c r="AH105" s="152">
        <f ca="1">OFFSET('Trail-5'!$L$1,$AI105-1,0)</f>
        <v>0</v>
      </c>
      <c r="AI105" s="146">
        <f>MATCH($AW105,'Trail-5'!$CJ$1:$CJ$128,0)</f>
        <v>105</v>
      </c>
      <c r="AJ105" s="143" t="str">
        <f ca="1">IF(AH105=0,"",OFFSET('Trail-5'!$B$1,$AI105-1,0))</f>
        <v/>
      </c>
      <c r="AK105" s="140">
        <f ca="1">OFFSET('TempO-1'!$K$1,$AN105-1,0)</f>
        <v>0</v>
      </c>
      <c r="AL105" s="144"/>
      <c r="AM105" s="152">
        <f ca="1">OFFSET('TempO-1'!$L$1,$AN105-1,0)</f>
        <v>0</v>
      </c>
      <c r="AN105" s="146">
        <f>MATCH($AW105,'TempO-1'!$CB$1:$CB$128,0)</f>
        <v>105</v>
      </c>
      <c r="AO105" s="143" t="str">
        <f ca="1">IF(AM105=0,"",OFFSET('TempO-1'!$B$1,$AN105-1,0))</f>
        <v/>
      </c>
      <c r="AP105" s="140">
        <f ca="1">OFFSET('TempO-2'!$K$1,$AS105-1,0)</f>
        <v>0</v>
      </c>
      <c r="AQ105" s="144"/>
      <c r="AR105" s="152">
        <f ca="1">OFFSET('TempO-2'!$L$1,$AS105-1,0)</f>
        <v>0</v>
      </c>
      <c r="AS105" s="146">
        <f>MATCH($AW105,'TempO-2'!$CB$1:$CB$128,0)</f>
        <v>105</v>
      </c>
      <c r="AT105" s="143" t="str">
        <f ca="1">IF(AR105=0,"",OFFSET('TempO-2'!$B$1,$AS105-1,0))</f>
        <v/>
      </c>
      <c r="AU105" s="22"/>
      <c r="AW105" s="39">
        <v>97</v>
      </c>
      <c r="AX105" s="16"/>
      <c r="AY105" s="51">
        <f t="shared" ca="1" si="38"/>
        <v>0</v>
      </c>
      <c r="AZ105" s="51">
        <f t="shared" ca="1" si="38"/>
        <v>0</v>
      </c>
      <c r="BA105" s="51">
        <f t="shared" ca="1" si="38"/>
        <v>0</v>
      </c>
      <c r="BC105" s="51">
        <f t="shared" ca="1" si="31"/>
        <v>0</v>
      </c>
      <c r="BD105" s="51">
        <f t="shared" ca="1" si="32"/>
        <v>0</v>
      </c>
      <c r="BE105" s="51">
        <f t="shared" ca="1" si="33"/>
        <v>0</v>
      </c>
      <c r="BF105" s="51">
        <f t="shared" ca="1" si="34"/>
        <v>0</v>
      </c>
      <c r="BG105" s="51">
        <f t="shared" ca="1" si="35"/>
        <v>0</v>
      </c>
      <c r="BH105" s="51">
        <f t="shared" ca="1" si="36"/>
        <v>0</v>
      </c>
      <c r="BI105" s="51">
        <f t="shared" ca="1" si="37"/>
        <v>0</v>
      </c>
      <c r="BJ105" s="51"/>
      <c r="BK105" s="51"/>
      <c r="BL105" s="53">
        <f t="shared" ca="1" si="29"/>
        <v>0</v>
      </c>
      <c r="BM105" s="53">
        <f t="shared" ca="1" si="29"/>
        <v>0</v>
      </c>
      <c r="BN105" s="53">
        <f t="shared" ca="1" si="29"/>
        <v>0</v>
      </c>
      <c r="BO105" s="53">
        <f t="shared" ca="1" si="29"/>
        <v>0</v>
      </c>
      <c r="BP105" s="53">
        <f t="shared" ca="1" si="29"/>
        <v>0</v>
      </c>
      <c r="BQ105" s="53">
        <f t="shared" ca="1" si="29"/>
        <v>0</v>
      </c>
      <c r="BR105" s="53">
        <f t="shared" ca="1" si="29"/>
        <v>0</v>
      </c>
    </row>
    <row r="106" spans="2:70" x14ac:dyDescent="0.2">
      <c r="B106" s="126">
        <f t="shared" ca="1" si="25"/>
        <v>1</v>
      </c>
      <c r="C106" s="126" t="str">
        <f t="shared" ca="1" si="26"/>
        <v/>
      </c>
      <c r="D106" s="126" t="str">
        <f t="shared" ca="1" si="27"/>
        <v/>
      </c>
      <c r="E106" s="126" t="str">
        <f t="shared" ca="1" si="28"/>
        <v/>
      </c>
      <c r="F106" s="127" t="str">
        <f ca="1">OFFSET(prihlasky!$H$1,AW106,0)</f>
        <v/>
      </c>
      <c r="G106" s="127" t="str">
        <f ca="1">IF(OFFSET(prihlasky!$B$1,AW106,0)="","",(OFFSET(prihlasky!$B$1,AW106,0)))</f>
        <v/>
      </c>
      <c r="H106" s="127">
        <f ca="1">OFFSET(prihlasky!$I$1,AW106,0)</f>
        <v>0</v>
      </c>
      <c r="I106" s="127">
        <f ca="1">OFFSET(prihlasky!$A$1,AW106,0)</f>
        <v>0</v>
      </c>
      <c r="J106" s="159">
        <f t="shared" ca="1" si="30"/>
        <v>0</v>
      </c>
      <c r="K106" s="145"/>
      <c r="L106" s="140">
        <f ca="1">OFFSET('Trail-1'!$J$1,$O106-1,0)</f>
        <v>0</v>
      </c>
      <c r="M106" s="141">
        <f ca="1">OFFSET('Trail-1'!$K$1,$O106-1,0)</f>
        <v>0</v>
      </c>
      <c r="N106" s="152">
        <f ca="1">OFFSET('Trail-1'!$L$1,$O106-1,0)</f>
        <v>0</v>
      </c>
      <c r="O106" s="146">
        <f>MATCH($AW106,'Trail-1'!$CJ$1:$CJ$128,0)</f>
        <v>106</v>
      </c>
      <c r="P106" s="143" t="str">
        <f ca="1">IF(N106=0,"",OFFSET('Trail-1'!$B$1,$O106-1,0))</f>
        <v/>
      </c>
      <c r="Q106" s="140">
        <f ca="1">OFFSET('Trail-2'!$J$1,$T106-1,0)</f>
        <v>0</v>
      </c>
      <c r="R106" s="141">
        <f ca="1">OFFSET('Trail-2'!$K$1,$T106-1,0)</f>
        <v>0</v>
      </c>
      <c r="S106" s="152">
        <f ca="1">OFFSET('Trail-2'!$L$1,$T106-1,0)</f>
        <v>0</v>
      </c>
      <c r="T106" s="146">
        <f>MATCH($AW106,'Trail-2'!$CJ$1:$CJ$128,0)</f>
        <v>106</v>
      </c>
      <c r="U106" s="143" t="str">
        <f ca="1">IF(S106=0,"",OFFSET('Trail-2'!$B$1,$T106-1,0))</f>
        <v/>
      </c>
      <c r="V106" s="140">
        <f ca="1">OFFSET('Trail-3'!$J$1,$Y106-1,0)</f>
        <v>0</v>
      </c>
      <c r="W106" s="141">
        <f ca="1">OFFSET('Trail-3'!$K$1,$Y106-1,0)</f>
        <v>0</v>
      </c>
      <c r="X106" s="152">
        <f ca="1">OFFSET('Trail-3'!$L$1,$Y106-1,0)</f>
        <v>0</v>
      </c>
      <c r="Y106" s="146">
        <f>MATCH($AW106,'Trail-3'!$CJ$1:$CJ$128,0)</f>
        <v>106</v>
      </c>
      <c r="Z106" s="143" t="str">
        <f ca="1">IF(X106=0,"",OFFSET('Trail-3'!$B$1,$Y106-1,0))</f>
        <v/>
      </c>
      <c r="AA106" s="140">
        <f ca="1">OFFSET('Trail-4'!$J$1,$AD106-1,0)</f>
        <v>0</v>
      </c>
      <c r="AB106" s="141">
        <f ca="1">OFFSET('Trail-4'!$K$1,$AD106-1,0)</f>
        <v>0</v>
      </c>
      <c r="AC106" s="152">
        <f ca="1">OFFSET('Trail-4'!$L$1,$AD106-1,0)</f>
        <v>0</v>
      </c>
      <c r="AD106" s="146">
        <f>MATCH($AW106,'Trail-4'!$CJ$1:$CJ$128,0)</f>
        <v>106</v>
      </c>
      <c r="AE106" s="143" t="str">
        <f ca="1">IF(AC106=0,"",OFFSET('Trail-4'!$B$1,$AD106-1,0))</f>
        <v/>
      </c>
      <c r="AF106" s="140">
        <f ca="1">OFFSET('Trail-5'!$J$1,$AI106-1,0)</f>
        <v>0</v>
      </c>
      <c r="AG106" s="141">
        <f ca="1">OFFSET('Trail-5'!$K$1,$AI106-1,0)</f>
        <v>0</v>
      </c>
      <c r="AH106" s="152">
        <f ca="1">OFFSET('Trail-5'!$L$1,$AI106-1,0)</f>
        <v>0</v>
      </c>
      <c r="AI106" s="146">
        <f>MATCH($AW106,'Trail-5'!$CJ$1:$CJ$128,0)</f>
        <v>106</v>
      </c>
      <c r="AJ106" s="143" t="str">
        <f ca="1">IF(AH106=0,"",OFFSET('Trail-5'!$B$1,$AI106-1,0))</f>
        <v/>
      </c>
      <c r="AK106" s="140">
        <f ca="1">OFFSET('TempO-1'!$K$1,$AN106-1,0)</f>
        <v>0</v>
      </c>
      <c r="AL106" s="144"/>
      <c r="AM106" s="152">
        <f ca="1">OFFSET('TempO-1'!$L$1,$AN106-1,0)</f>
        <v>0</v>
      </c>
      <c r="AN106" s="146">
        <f>MATCH($AW106,'TempO-1'!$CB$1:$CB$128,0)</f>
        <v>106</v>
      </c>
      <c r="AO106" s="143" t="str">
        <f ca="1">IF(AM106=0,"",OFFSET('TempO-1'!$B$1,$AN106-1,0))</f>
        <v/>
      </c>
      <c r="AP106" s="140">
        <f ca="1">OFFSET('TempO-2'!$K$1,$AS106-1,0)</f>
        <v>0</v>
      </c>
      <c r="AQ106" s="144"/>
      <c r="AR106" s="152">
        <f ca="1">OFFSET('TempO-2'!$L$1,$AS106-1,0)</f>
        <v>0</v>
      </c>
      <c r="AS106" s="146">
        <f>MATCH($AW106,'TempO-2'!$CB$1:$CB$128,0)</f>
        <v>106</v>
      </c>
      <c r="AT106" s="143" t="str">
        <f ca="1">IF(AR106=0,"",OFFSET('TempO-2'!$B$1,$AS106-1,0))</f>
        <v/>
      </c>
      <c r="AU106" s="22"/>
      <c r="AW106" s="39">
        <v>98</v>
      </c>
      <c r="AX106" s="16"/>
      <c r="AY106" s="51">
        <f t="shared" ca="1" si="38"/>
        <v>0</v>
      </c>
      <c r="AZ106" s="51">
        <f t="shared" ca="1" si="38"/>
        <v>0</v>
      </c>
      <c r="BA106" s="51">
        <f t="shared" ca="1" si="38"/>
        <v>0</v>
      </c>
      <c r="BC106" s="51">
        <f t="shared" ca="1" si="31"/>
        <v>0</v>
      </c>
      <c r="BD106" s="51">
        <f t="shared" ca="1" si="32"/>
        <v>0</v>
      </c>
      <c r="BE106" s="51">
        <f t="shared" ca="1" si="33"/>
        <v>0</v>
      </c>
      <c r="BF106" s="51">
        <f t="shared" ca="1" si="34"/>
        <v>0</v>
      </c>
      <c r="BG106" s="51">
        <f t="shared" ca="1" si="35"/>
        <v>0</v>
      </c>
      <c r="BH106" s="51">
        <f t="shared" ca="1" si="36"/>
        <v>0</v>
      </c>
      <c r="BI106" s="51">
        <f t="shared" ca="1" si="37"/>
        <v>0</v>
      </c>
      <c r="BJ106" s="51"/>
      <c r="BK106" s="51"/>
      <c r="BL106" s="53">
        <f t="shared" ca="1" si="29"/>
        <v>0</v>
      </c>
      <c r="BM106" s="53">
        <f t="shared" ca="1" si="29"/>
        <v>0</v>
      </c>
      <c r="BN106" s="53">
        <f t="shared" ca="1" si="29"/>
        <v>0</v>
      </c>
      <c r="BO106" s="53">
        <f t="shared" ca="1" si="29"/>
        <v>0</v>
      </c>
      <c r="BP106" s="53">
        <f t="shared" ca="1" si="29"/>
        <v>0</v>
      </c>
      <c r="BQ106" s="53">
        <f t="shared" ca="1" si="29"/>
        <v>0</v>
      </c>
      <c r="BR106" s="53">
        <f t="shared" ca="1" si="29"/>
        <v>0</v>
      </c>
    </row>
    <row r="107" spans="2:70" x14ac:dyDescent="0.2">
      <c r="B107" s="126">
        <f t="shared" ca="1" si="25"/>
        <v>1</v>
      </c>
      <c r="C107" s="126" t="str">
        <f t="shared" ca="1" si="26"/>
        <v/>
      </c>
      <c r="D107" s="126" t="str">
        <f t="shared" ca="1" si="27"/>
        <v/>
      </c>
      <c r="E107" s="126" t="str">
        <f t="shared" ca="1" si="28"/>
        <v/>
      </c>
      <c r="F107" s="127" t="str">
        <f ca="1">OFFSET(prihlasky!$H$1,AW107,0)</f>
        <v/>
      </c>
      <c r="G107" s="127" t="str">
        <f ca="1">IF(OFFSET(prihlasky!$B$1,AW107,0)="","",(OFFSET(prihlasky!$B$1,AW107,0)))</f>
        <v/>
      </c>
      <c r="H107" s="127">
        <f ca="1">OFFSET(prihlasky!$I$1,AW107,0)</f>
        <v>0</v>
      </c>
      <c r="I107" s="127">
        <f ca="1">OFFSET(prihlasky!$A$1,AW107,0)</f>
        <v>0</v>
      </c>
      <c r="J107" s="159">
        <f t="shared" ca="1" si="30"/>
        <v>0</v>
      </c>
      <c r="K107" s="145"/>
      <c r="L107" s="140">
        <f ca="1">OFFSET('Trail-1'!$J$1,$O107-1,0)</f>
        <v>0</v>
      </c>
      <c r="M107" s="141">
        <f ca="1">OFFSET('Trail-1'!$K$1,$O107-1,0)</f>
        <v>0</v>
      </c>
      <c r="N107" s="152">
        <f ca="1">OFFSET('Trail-1'!$L$1,$O107-1,0)</f>
        <v>0</v>
      </c>
      <c r="O107" s="146">
        <f>MATCH($AW107,'Trail-1'!$CJ$1:$CJ$128,0)</f>
        <v>107</v>
      </c>
      <c r="P107" s="143" t="str">
        <f ca="1">IF(N107=0,"",OFFSET('Trail-1'!$B$1,$O107-1,0))</f>
        <v/>
      </c>
      <c r="Q107" s="140">
        <f ca="1">OFFSET('Trail-2'!$J$1,$T107-1,0)</f>
        <v>0</v>
      </c>
      <c r="R107" s="141">
        <f ca="1">OFFSET('Trail-2'!$K$1,$T107-1,0)</f>
        <v>0</v>
      </c>
      <c r="S107" s="152">
        <f ca="1">OFFSET('Trail-2'!$L$1,$T107-1,0)</f>
        <v>0</v>
      </c>
      <c r="T107" s="146">
        <f>MATCH($AW107,'Trail-2'!$CJ$1:$CJ$128,0)</f>
        <v>107</v>
      </c>
      <c r="U107" s="143" t="str">
        <f ca="1">IF(S107=0,"",OFFSET('Trail-2'!$B$1,$T107-1,0))</f>
        <v/>
      </c>
      <c r="V107" s="140">
        <f ca="1">OFFSET('Trail-3'!$J$1,$Y107-1,0)</f>
        <v>0</v>
      </c>
      <c r="W107" s="141">
        <f ca="1">OFFSET('Trail-3'!$K$1,$Y107-1,0)</f>
        <v>0</v>
      </c>
      <c r="X107" s="152">
        <f ca="1">OFFSET('Trail-3'!$L$1,$Y107-1,0)</f>
        <v>0</v>
      </c>
      <c r="Y107" s="146">
        <f>MATCH($AW107,'Trail-3'!$CJ$1:$CJ$128,0)</f>
        <v>107</v>
      </c>
      <c r="Z107" s="143" t="str">
        <f ca="1">IF(X107=0,"",OFFSET('Trail-3'!$B$1,$Y107-1,0))</f>
        <v/>
      </c>
      <c r="AA107" s="140">
        <f ca="1">OFFSET('Trail-4'!$J$1,$AD107-1,0)</f>
        <v>0</v>
      </c>
      <c r="AB107" s="141">
        <f ca="1">OFFSET('Trail-4'!$K$1,$AD107-1,0)</f>
        <v>0</v>
      </c>
      <c r="AC107" s="152">
        <f ca="1">OFFSET('Trail-4'!$L$1,$AD107-1,0)</f>
        <v>0</v>
      </c>
      <c r="AD107" s="146">
        <f>MATCH($AW107,'Trail-4'!$CJ$1:$CJ$128,0)</f>
        <v>107</v>
      </c>
      <c r="AE107" s="143" t="str">
        <f ca="1">IF(AC107=0,"",OFFSET('Trail-4'!$B$1,$AD107-1,0))</f>
        <v/>
      </c>
      <c r="AF107" s="140">
        <f ca="1">OFFSET('Trail-5'!$J$1,$AI107-1,0)</f>
        <v>0</v>
      </c>
      <c r="AG107" s="141">
        <f ca="1">OFFSET('Trail-5'!$K$1,$AI107-1,0)</f>
        <v>0</v>
      </c>
      <c r="AH107" s="152">
        <f ca="1">OFFSET('Trail-5'!$L$1,$AI107-1,0)</f>
        <v>0</v>
      </c>
      <c r="AI107" s="146">
        <f>MATCH($AW107,'Trail-5'!$CJ$1:$CJ$128,0)</f>
        <v>107</v>
      </c>
      <c r="AJ107" s="143" t="str">
        <f ca="1">IF(AH107=0,"",OFFSET('Trail-5'!$B$1,$AI107-1,0))</f>
        <v/>
      </c>
      <c r="AK107" s="140">
        <f ca="1">OFFSET('TempO-1'!$K$1,$AN107-1,0)</f>
        <v>0</v>
      </c>
      <c r="AL107" s="144"/>
      <c r="AM107" s="152">
        <f ca="1">OFFSET('TempO-1'!$L$1,$AN107-1,0)</f>
        <v>0</v>
      </c>
      <c r="AN107" s="146">
        <f>MATCH($AW107,'TempO-1'!$CB$1:$CB$128,0)</f>
        <v>107</v>
      </c>
      <c r="AO107" s="143" t="str">
        <f ca="1">IF(AM107=0,"",OFFSET('TempO-1'!$B$1,$AN107-1,0))</f>
        <v/>
      </c>
      <c r="AP107" s="140">
        <f ca="1">OFFSET('TempO-2'!$K$1,$AS107-1,0)</f>
        <v>0</v>
      </c>
      <c r="AQ107" s="144"/>
      <c r="AR107" s="152">
        <f ca="1">OFFSET('TempO-2'!$L$1,$AS107-1,0)</f>
        <v>0</v>
      </c>
      <c r="AS107" s="146">
        <f>MATCH($AW107,'TempO-2'!$CB$1:$CB$128,0)</f>
        <v>107</v>
      </c>
      <c r="AT107" s="143" t="str">
        <f ca="1">IF(AR107=0,"",OFFSET('TempO-2'!$B$1,$AS107-1,0))</f>
        <v/>
      </c>
      <c r="AU107" s="22"/>
      <c r="AW107" s="39">
        <v>99</v>
      </c>
      <c r="AX107" s="16"/>
      <c r="AY107" s="51">
        <f t="shared" ca="1" si="38"/>
        <v>0</v>
      </c>
      <c r="AZ107" s="51">
        <f t="shared" ca="1" si="38"/>
        <v>0</v>
      </c>
      <c r="BA107" s="51">
        <f t="shared" ca="1" si="38"/>
        <v>0</v>
      </c>
      <c r="BC107" s="51">
        <f t="shared" ca="1" si="31"/>
        <v>0</v>
      </c>
      <c r="BD107" s="51">
        <f t="shared" ca="1" si="32"/>
        <v>0</v>
      </c>
      <c r="BE107" s="51">
        <f t="shared" ca="1" si="33"/>
        <v>0</v>
      </c>
      <c r="BF107" s="51">
        <f t="shared" ca="1" si="34"/>
        <v>0</v>
      </c>
      <c r="BG107" s="51">
        <f t="shared" ca="1" si="35"/>
        <v>0</v>
      </c>
      <c r="BH107" s="51">
        <f t="shared" ca="1" si="36"/>
        <v>0</v>
      </c>
      <c r="BI107" s="51">
        <f t="shared" ca="1" si="37"/>
        <v>0</v>
      </c>
      <c r="BJ107" s="51"/>
      <c r="BK107" s="51"/>
      <c r="BL107" s="53">
        <f t="shared" ca="1" si="29"/>
        <v>0</v>
      </c>
      <c r="BM107" s="53">
        <f t="shared" ca="1" si="29"/>
        <v>0</v>
      </c>
      <c r="BN107" s="53">
        <f t="shared" ca="1" si="29"/>
        <v>0</v>
      </c>
      <c r="BO107" s="53">
        <f t="shared" ca="1" si="29"/>
        <v>0</v>
      </c>
      <c r="BP107" s="53">
        <f t="shared" ca="1" si="29"/>
        <v>0</v>
      </c>
      <c r="BQ107" s="53">
        <f t="shared" ca="1" si="29"/>
        <v>0</v>
      </c>
      <c r="BR107" s="53">
        <f t="shared" ca="1" si="29"/>
        <v>0</v>
      </c>
    </row>
    <row r="108" spans="2:70" x14ac:dyDescent="0.2">
      <c r="B108" s="126">
        <f t="shared" ca="1" si="25"/>
        <v>1</v>
      </c>
      <c r="C108" s="126" t="str">
        <f t="shared" ca="1" si="26"/>
        <v/>
      </c>
      <c r="D108" s="126" t="str">
        <f t="shared" ca="1" si="27"/>
        <v/>
      </c>
      <c r="E108" s="126" t="str">
        <f t="shared" ca="1" si="28"/>
        <v/>
      </c>
      <c r="F108" s="127" t="str">
        <f ca="1">OFFSET(prihlasky!$H$1,AW108,0)</f>
        <v/>
      </c>
      <c r="G108" s="127" t="str">
        <f ca="1">IF(OFFSET(prihlasky!$B$1,AW108,0)="","",(OFFSET(prihlasky!$B$1,AW108,0)))</f>
        <v/>
      </c>
      <c r="H108" s="127">
        <f ca="1">OFFSET(prihlasky!$I$1,AW108,0)</f>
        <v>0</v>
      </c>
      <c r="I108" s="127">
        <f ca="1">OFFSET(prihlasky!$A$1,AW108,0)</f>
        <v>0</v>
      </c>
      <c r="J108" s="159">
        <f t="shared" ca="1" si="30"/>
        <v>0</v>
      </c>
      <c r="K108" s="145"/>
      <c r="L108" s="140">
        <f ca="1">OFFSET('Trail-1'!$J$1,$O108-1,0)</f>
        <v>0</v>
      </c>
      <c r="M108" s="141">
        <f ca="1">OFFSET('Trail-1'!$K$1,$O108-1,0)</f>
        <v>0</v>
      </c>
      <c r="N108" s="152">
        <f ca="1">OFFSET('Trail-1'!$L$1,$O108-1,0)</f>
        <v>0</v>
      </c>
      <c r="O108" s="146">
        <f>MATCH($AW108,'Trail-1'!$CJ$1:$CJ$128,0)</f>
        <v>108</v>
      </c>
      <c r="P108" s="143" t="str">
        <f ca="1">IF(N108=0,"",OFFSET('Trail-1'!$B$1,$O108-1,0))</f>
        <v/>
      </c>
      <c r="Q108" s="140">
        <f ca="1">OFFSET('Trail-2'!$J$1,$T108-1,0)</f>
        <v>0</v>
      </c>
      <c r="R108" s="141">
        <f ca="1">OFFSET('Trail-2'!$K$1,$T108-1,0)</f>
        <v>0</v>
      </c>
      <c r="S108" s="152">
        <f ca="1">OFFSET('Trail-2'!$L$1,$T108-1,0)</f>
        <v>0</v>
      </c>
      <c r="T108" s="146">
        <f>MATCH($AW108,'Trail-2'!$CJ$1:$CJ$128,0)</f>
        <v>108</v>
      </c>
      <c r="U108" s="143" t="str">
        <f ca="1">IF(S108=0,"",OFFSET('Trail-2'!$B$1,$T108-1,0))</f>
        <v/>
      </c>
      <c r="V108" s="140">
        <f ca="1">OFFSET('Trail-3'!$J$1,$Y108-1,0)</f>
        <v>0</v>
      </c>
      <c r="W108" s="141">
        <f ca="1">OFFSET('Trail-3'!$K$1,$Y108-1,0)</f>
        <v>0</v>
      </c>
      <c r="X108" s="152">
        <f ca="1">OFFSET('Trail-3'!$L$1,$Y108-1,0)</f>
        <v>0</v>
      </c>
      <c r="Y108" s="146">
        <f>MATCH($AW108,'Trail-3'!$CJ$1:$CJ$128,0)</f>
        <v>108</v>
      </c>
      <c r="Z108" s="143" t="str">
        <f ca="1">IF(X108=0,"",OFFSET('Trail-3'!$B$1,$Y108-1,0))</f>
        <v/>
      </c>
      <c r="AA108" s="140">
        <f ca="1">OFFSET('Trail-4'!$J$1,$AD108-1,0)</f>
        <v>0</v>
      </c>
      <c r="AB108" s="141">
        <f ca="1">OFFSET('Trail-4'!$K$1,$AD108-1,0)</f>
        <v>0</v>
      </c>
      <c r="AC108" s="152">
        <f ca="1">OFFSET('Trail-4'!$L$1,$AD108-1,0)</f>
        <v>0</v>
      </c>
      <c r="AD108" s="146">
        <f>MATCH($AW108,'Trail-4'!$CJ$1:$CJ$128,0)</f>
        <v>108</v>
      </c>
      <c r="AE108" s="143" t="str">
        <f ca="1">IF(AC108=0,"",OFFSET('Trail-4'!$B$1,$AD108-1,0))</f>
        <v/>
      </c>
      <c r="AF108" s="140">
        <f ca="1">OFFSET('Trail-5'!$J$1,$AI108-1,0)</f>
        <v>0</v>
      </c>
      <c r="AG108" s="141">
        <f ca="1">OFFSET('Trail-5'!$K$1,$AI108-1,0)</f>
        <v>0</v>
      </c>
      <c r="AH108" s="152">
        <f ca="1">OFFSET('Trail-5'!$L$1,$AI108-1,0)</f>
        <v>0</v>
      </c>
      <c r="AI108" s="146">
        <f>MATCH($AW108,'Trail-5'!$CJ$1:$CJ$128,0)</f>
        <v>108</v>
      </c>
      <c r="AJ108" s="143" t="str">
        <f ca="1">IF(AH108=0,"",OFFSET('Trail-5'!$B$1,$AI108-1,0))</f>
        <v/>
      </c>
      <c r="AK108" s="140">
        <f ca="1">OFFSET('TempO-1'!$K$1,$AN108-1,0)</f>
        <v>0</v>
      </c>
      <c r="AL108" s="144"/>
      <c r="AM108" s="152">
        <f ca="1">OFFSET('TempO-1'!$L$1,$AN108-1,0)</f>
        <v>0</v>
      </c>
      <c r="AN108" s="146">
        <f>MATCH($AW108,'TempO-1'!$CB$1:$CB$128,0)</f>
        <v>108</v>
      </c>
      <c r="AO108" s="143" t="str">
        <f ca="1">IF(AM108=0,"",OFFSET('TempO-1'!$B$1,$AN108-1,0))</f>
        <v/>
      </c>
      <c r="AP108" s="140">
        <f ca="1">OFFSET('TempO-2'!$K$1,$AS108-1,0)</f>
        <v>0</v>
      </c>
      <c r="AQ108" s="144"/>
      <c r="AR108" s="152">
        <f ca="1">OFFSET('TempO-2'!$L$1,$AS108-1,0)</f>
        <v>0</v>
      </c>
      <c r="AS108" s="146">
        <f>MATCH($AW108,'TempO-2'!$CB$1:$CB$128,0)</f>
        <v>108</v>
      </c>
      <c r="AT108" s="143" t="str">
        <f ca="1">IF(AR108=0,"",OFFSET('TempO-2'!$B$1,$AS108-1,0))</f>
        <v/>
      </c>
      <c r="AU108" s="22"/>
      <c r="AW108" s="39">
        <v>100</v>
      </c>
      <c r="AX108" s="16"/>
      <c r="AY108" s="51">
        <f t="shared" ca="1" si="38"/>
        <v>0</v>
      </c>
      <c r="AZ108" s="51">
        <f t="shared" ca="1" si="38"/>
        <v>0</v>
      </c>
      <c r="BA108" s="51">
        <f t="shared" ca="1" si="38"/>
        <v>0</v>
      </c>
      <c r="BC108" s="51">
        <f t="shared" ca="1" si="31"/>
        <v>0</v>
      </c>
      <c r="BD108" s="51">
        <f t="shared" ca="1" si="32"/>
        <v>0</v>
      </c>
      <c r="BE108" s="51">
        <f t="shared" ca="1" si="33"/>
        <v>0</v>
      </c>
      <c r="BF108" s="51">
        <f t="shared" ca="1" si="34"/>
        <v>0</v>
      </c>
      <c r="BG108" s="51">
        <f t="shared" ca="1" si="35"/>
        <v>0</v>
      </c>
      <c r="BH108" s="51">
        <f t="shared" ca="1" si="36"/>
        <v>0</v>
      </c>
      <c r="BI108" s="51">
        <f t="shared" ca="1" si="37"/>
        <v>0</v>
      </c>
      <c r="BJ108" s="51"/>
      <c r="BK108" s="51"/>
      <c r="BL108" s="53">
        <f t="shared" ca="1" si="29"/>
        <v>0</v>
      </c>
      <c r="BM108" s="53">
        <f t="shared" ca="1" si="29"/>
        <v>0</v>
      </c>
      <c r="BN108" s="53">
        <f t="shared" ca="1" si="29"/>
        <v>0</v>
      </c>
      <c r="BO108" s="53">
        <f t="shared" ca="1" si="29"/>
        <v>0</v>
      </c>
      <c r="BP108" s="53">
        <f t="shared" ca="1" si="29"/>
        <v>0</v>
      </c>
      <c r="BQ108" s="53">
        <f t="shared" ca="1" si="29"/>
        <v>0</v>
      </c>
      <c r="BR108" s="53">
        <f t="shared" ca="1" si="29"/>
        <v>0</v>
      </c>
    </row>
    <row r="109" spans="2:70" x14ac:dyDescent="0.2">
      <c r="B109" s="126">
        <f t="shared" ca="1" si="25"/>
        <v>1</v>
      </c>
      <c r="C109" s="126" t="str">
        <f t="shared" ca="1" si="26"/>
        <v/>
      </c>
      <c r="D109" s="126" t="str">
        <f t="shared" ca="1" si="27"/>
        <v/>
      </c>
      <c r="E109" s="126" t="str">
        <f t="shared" ca="1" si="28"/>
        <v/>
      </c>
      <c r="F109" s="127" t="str">
        <f ca="1">OFFSET(prihlasky!$H$1,AW109,0)</f>
        <v/>
      </c>
      <c r="G109" s="127" t="str">
        <f ca="1">IF(OFFSET(prihlasky!$B$1,AW109,0)="","",(OFFSET(prihlasky!$B$1,AW109,0)))</f>
        <v/>
      </c>
      <c r="H109" s="127">
        <f ca="1">OFFSET(prihlasky!$I$1,AW109,0)</f>
        <v>0</v>
      </c>
      <c r="I109" s="127">
        <f ca="1">OFFSET(prihlasky!$A$1,AW109,0)</f>
        <v>0</v>
      </c>
      <c r="J109" s="159">
        <f t="shared" ca="1" si="30"/>
        <v>0</v>
      </c>
      <c r="K109" s="145"/>
      <c r="L109" s="140">
        <f ca="1">OFFSET('Trail-1'!$J$1,$O109-1,0)</f>
        <v>0</v>
      </c>
      <c r="M109" s="141">
        <f ca="1">OFFSET('Trail-1'!$K$1,$O109-1,0)</f>
        <v>0</v>
      </c>
      <c r="N109" s="152">
        <f ca="1">OFFSET('Trail-1'!$L$1,$O109-1,0)</f>
        <v>0</v>
      </c>
      <c r="O109" s="146">
        <f>MATCH($AW109,'Trail-1'!$CJ$1:$CJ$128,0)</f>
        <v>109</v>
      </c>
      <c r="P109" s="143" t="str">
        <f ca="1">IF(N109=0,"",OFFSET('Trail-1'!$B$1,$O109-1,0))</f>
        <v/>
      </c>
      <c r="Q109" s="140">
        <f ca="1">OFFSET('Trail-2'!$J$1,$T109-1,0)</f>
        <v>0</v>
      </c>
      <c r="R109" s="141">
        <f ca="1">OFFSET('Trail-2'!$K$1,$T109-1,0)</f>
        <v>0</v>
      </c>
      <c r="S109" s="152">
        <f ca="1">OFFSET('Trail-2'!$L$1,$T109-1,0)</f>
        <v>0</v>
      </c>
      <c r="T109" s="146">
        <f>MATCH($AW109,'Trail-2'!$CJ$1:$CJ$128,0)</f>
        <v>109</v>
      </c>
      <c r="U109" s="143" t="str">
        <f ca="1">IF(S109=0,"",OFFSET('Trail-2'!$B$1,$T109-1,0))</f>
        <v/>
      </c>
      <c r="V109" s="140">
        <f ca="1">OFFSET('Trail-3'!$J$1,$Y109-1,0)</f>
        <v>0</v>
      </c>
      <c r="W109" s="141">
        <f ca="1">OFFSET('Trail-3'!$K$1,$Y109-1,0)</f>
        <v>0</v>
      </c>
      <c r="X109" s="152">
        <f ca="1">OFFSET('Trail-3'!$L$1,$Y109-1,0)</f>
        <v>0</v>
      </c>
      <c r="Y109" s="146">
        <f>MATCH($AW109,'Trail-3'!$CJ$1:$CJ$128,0)</f>
        <v>109</v>
      </c>
      <c r="Z109" s="143" t="str">
        <f ca="1">IF(X109=0,"",OFFSET('Trail-3'!$B$1,$Y109-1,0))</f>
        <v/>
      </c>
      <c r="AA109" s="140">
        <f ca="1">OFFSET('Trail-4'!$J$1,$AD109-1,0)</f>
        <v>0</v>
      </c>
      <c r="AB109" s="141">
        <f ca="1">OFFSET('Trail-4'!$K$1,$AD109-1,0)</f>
        <v>0</v>
      </c>
      <c r="AC109" s="152">
        <f ca="1">OFFSET('Trail-4'!$L$1,$AD109-1,0)</f>
        <v>0</v>
      </c>
      <c r="AD109" s="146">
        <f>MATCH($AW109,'Trail-4'!$CJ$1:$CJ$128,0)</f>
        <v>109</v>
      </c>
      <c r="AE109" s="143" t="str">
        <f ca="1">IF(AC109=0,"",OFFSET('Trail-4'!$B$1,$AD109-1,0))</f>
        <v/>
      </c>
      <c r="AF109" s="140">
        <f ca="1">OFFSET('Trail-5'!$J$1,$AI109-1,0)</f>
        <v>0</v>
      </c>
      <c r="AG109" s="141">
        <f ca="1">OFFSET('Trail-5'!$K$1,$AI109-1,0)</f>
        <v>0</v>
      </c>
      <c r="AH109" s="152">
        <f ca="1">OFFSET('Trail-5'!$L$1,$AI109-1,0)</f>
        <v>0</v>
      </c>
      <c r="AI109" s="146">
        <f>MATCH($AW109,'Trail-5'!$CJ$1:$CJ$128,0)</f>
        <v>109</v>
      </c>
      <c r="AJ109" s="143" t="str">
        <f ca="1">IF(AH109=0,"",OFFSET('Trail-5'!$B$1,$AI109-1,0))</f>
        <v/>
      </c>
      <c r="AK109" s="140">
        <f ca="1">OFFSET('TempO-1'!$K$1,$AN109-1,0)</f>
        <v>0</v>
      </c>
      <c r="AL109" s="144"/>
      <c r="AM109" s="152">
        <f ca="1">OFFSET('TempO-1'!$L$1,$AN109-1,0)</f>
        <v>0</v>
      </c>
      <c r="AN109" s="146">
        <f>MATCH($AW109,'TempO-1'!$CB$1:$CB$128,0)</f>
        <v>109</v>
      </c>
      <c r="AO109" s="143" t="str">
        <f ca="1">IF(AM109=0,"",OFFSET('TempO-1'!$B$1,$AN109-1,0))</f>
        <v/>
      </c>
      <c r="AP109" s="140">
        <f ca="1">OFFSET('TempO-2'!$K$1,$AS109-1,0)</f>
        <v>0</v>
      </c>
      <c r="AQ109" s="144"/>
      <c r="AR109" s="152">
        <f ca="1">OFFSET('TempO-2'!$L$1,$AS109-1,0)</f>
        <v>0</v>
      </c>
      <c r="AS109" s="146">
        <f>MATCH($AW109,'TempO-2'!$CB$1:$CB$128,0)</f>
        <v>109</v>
      </c>
      <c r="AT109" s="143" t="str">
        <f ca="1">IF(AR109=0,"",OFFSET('TempO-2'!$B$1,$AS109-1,0))</f>
        <v/>
      </c>
      <c r="AU109" s="22"/>
      <c r="AW109" s="39">
        <v>101</v>
      </c>
      <c r="AX109" s="16"/>
      <c r="AY109" s="51">
        <f t="shared" ca="1" si="38"/>
        <v>0</v>
      </c>
      <c r="AZ109" s="51">
        <f t="shared" ca="1" si="38"/>
        <v>0</v>
      </c>
      <c r="BA109" s="51">
        <f t="shared" ca="1" si="38"/>
        <v>0</v>
      </c>
      <c r="BC109" s="51">
        <f t="shared" ca="1" si="31"/>
        <v>0</v>
      </c>
      <c r="BD109" s="51">
        <f t="shared" ca="1" si="32"/>
        <v>0</v>
      </c>
      <c r="BE109" s="51">
        <f t="shared" ca="1" si="33"/>
        <v>0</v>
      </c>
      <c r="BF109" s="51">
        <f t="shared" ca="1" si="34"/>
        <v>0</v>
      </c>
      <c r="BG109" s="51">
        <f t="shared" ca="1" si="35"/>
        <v>0</v>
      </c>
      <c r="BH109" s="51">
        <f t="shared" ca="1" si="36"/>
        <v>0</v>
      </c>
      <c r="BI109" s="51">
        <f t="shared" ca="1" si="37"/>
        <v>0</v>
      </c>
      <c r="BJ109" s="51"/>
      <c r="BK109" s="51"/>
      <c r="BL109" s="53">
        <f t="shared" ca="1" si="29"/>
        <v>0</v>
      </c>
      <c r="BM109" s="53">
        <f t="shared" ca="1" si="29"/>
        <v>0</v>
      </c>
      <c r="BN109" s="53">
        <f t="shared" ca="1" si="29"/>
        <v>0</v>
      </c>
      <c r="BO109" s="53">
        <f t="shared" ca="1" si="29"/>
        <v>0</v>
      </c>
      <c r="BP109" s="53">
        <f t="shared" ca="1" si="29"/>
        <v>0</v>
      </c>
      <c r="BQ109" s="53">
        <f t="shared" ca="1" si="29"/>
        <v>0</v>
      </c>
      <c r="BR109" s="53">
        <f t="shared" ca="1" si="29"/>
        <v>0</v>
      </c>
    </row>
    <row r="110" spans="2:70" x14ac:dyDescent="0.2">
      <c r="B110" s="126">
        <f t="shared" ca="1" si="25"/>
        <v>1</v>
      </c>
      <c r="C110" s="126" t="str">
        <f t="shared" ca="1" si="26"/>
        <v/>
      </c>
      <c r="D110" s="126" t="str">
        <f t="shared" ca="1" si="27"/>
        <v/>
      </c>
      <c r="E110" s="126" t="str">
        <f t="shared" ca="1" si="28"/>
        <v/>
      </c>
      <c r="F110" s="127" t="str">
        <f ca="1">OFFSET(prihlasky!$H$1,AW110,0)</f>
        <v/>
      </c>
      <c r="G110" s="127" t="str">
        <f ca="1">IF(OFFSET(prihlasky!$B$1,AW110,0)="","",(OFFSET(prihlasky!$B$1,AW110,0)))</f>
        <v/>
      </c>
      <c r="H110" s="127">
        <f ca="1">OFFSET(prihlasky!$I$1,AW110,0)</f>
        <v>0</v>
      </c>
      <c r="I110" s="127">
        <f ca="1">OFFSET(prihlasky!$A$1,AW110,0)</f>
        <v>0</v>
      </c>
      <c r="J110" s="159">
        <f t="shared" ca="1" si="30"/>
        <v>0</v>
      </c>
      <c r="K110" s="145"/>
      <c r="L110" s="140">
        <f ca="1">OFFSET('Trail-1'!$J$1,$O110-1,0)</f>
        <v>0</v>
      </c>
      <c r="M110" s="141">
        <f ca="1">OFFSET('Trail-1'!$K$1,$O110-1,0)</f>
        <v>0</v>
      </c>
      <c r="N110" s="152">
        <f ca="1">OFFSET('Trail-1'!$L$1,$O110-1,0)</f>
        <v>0</v>
      </c>
      <c r="O110" s="146">
        <f>MATCH($AW110,'Trail-1'!$CJ$1:$CJ$128,0)</f>
        <v>110</v>
      </c>
      <c r="P110" s="143" t="str">
        <f ca="1">IF(N110=0,"",OFFSET('Trail-1'!$B$1,$O110-1,0))</f>
        <v/>
      </c>
      <c r="Q110" s="140">
        <f ca="1">OFFSET('Trail-2'!$J$1,$T110-1,0)</f>
        <v>0</v>
      </c>
      <c r="R110" s="141">
        <f ca="1">OFFSET('Trail-2'!$K$1,$T110-1,0)</f>
        <v>0</v>
      </c>
      <c r="S110" s="152">
        <f ca="1">OFFSET('Trail-2'!$L$1,$T110-1,0)</f>
        <v>0</v>
      </c>
      <c r="T110" s="146">
        <f>MATCH($AW110,'Trail-2'!$CJ$1:$CJ$128,0)</f>
        <v>110</v>
      </c>
      <c r="U110" s="143" t="str">
        <f ca="1">IF(S110=0,"",OFFSET('Trail-2'!$B$1,$T110-1,0))</f>
        <v/>
      </c>
      <c r="V110" s="140">
        <f ca="1">OFFSET('Trail-3'!$J$1,$Y110-1,0)</f>
        <v>0</v>
      </c>
      <c r="W110" s="141">
        <f ca="1">OFFSET('Trail-3'!$K$1,$Y110-1,0)</f>
        <v>0</v>
      </c>
      <c r="X110" s="152">
        <f ca="1">OFFSET('Trail-3'!$L$1,$Y110-1,0)</f>
        <v>0</v>
      </c>
      <c r="Y110" s="146">
        <f>MATCH($AW110,'Trail-3'!$CJ$1:$CJ$128,0)</f>
        <v>110</v>
      </c>
      <c r="Z110" s="143" t="str">
        <f ca="1">IF(X110=0,"",OFFSET('Trail-3'!$B$1,$Y110-1,0))</f>
        <v/>
      </c>
      <c r="AA110" s="140">
        <f ca="1">OFFSET('Trail-4'!$J$1,$AD110-1,0)</f>
        <v>0</v>
      </c>
      <c r="AB110" s="141">
        <f ca="1">OFFSET('Trail-4'!$K$1,$AD110-1,0)</f>
        <v>0</v>
      </c>
      <c r="AC110" s="152">
        <f ca="1">OFFSET('Trail-4'!$L$1,$AD110-1,0)</f>
        <v>0</v>
      </c>
      <c r="AD110" s="146">
        <f>MATCH($AW110,'Trail-4'!$CJ$1:$CJ$128,0)</f>
        <v>110</v>
      </c>
      <c r="AE110" s="143" t="str">
        <f ca="1">IF(AC110=0,"",OFFSET('Trail-4'!$B$1,$AD110-1,0))</f>
        <v/>
      </c>
      <c r="AF110" s="140">
        <f ca="1">OFFSET('Trail-5'!$J$1,$AI110-1,0)</f>
        <v>0</v>
      </c>
      <c r="AG110" s="141">
        <f ca="1">OFFSET('Trail-5'!$K$1,$AI110-1,0)</f>
        <v>0</v>
      </c>
      <c r="AH110" s="152">
        <f ca="1">OFFSET('Trail-5'!$L$1,$AI110-1,0)</f>
        <v>0</v>
      </c>
      <c r="AI110" s="146">
        <f>MATCH($AW110,'Trail-5'!$CJ$1:$CJ$128,0)</f>
        <v>110</v>
      </c>
      <c r="AJ110" s="143" t="str">
        <f ca="1">IF(AH110=0,"",OFFSET('Trail-5'!$B$1,$AI110-1,0))</f>
        <v/>
      </c>
      <c r="AK110" s="140">
        <f ca="1">OFFSET('TempO-1'!$K$1,$AN110-1,0)</f>
        <v>0</v>
      </c>
      <c r="AL110" s="144"/>
      <c r="AM110" s="152">
        <f ca="1">OFFSET('TempO-1'!$L$1,$AN110-1,0)</f>
        <v>0</v>
      </c>
      <c r="AN110" s="146">
        <f>MATCH($AW110,'TempO-1'!$CB$1:$CB$128,0)</f>
        <v>110</v>
      </c>
      <c r="AO110" s="143" t="str">
        <f ca="1">IF(AM110=0,"",OFFSET('TempO-1'!$B$1,$AN110-1,0))</f>
        <v/>
      </c>
      <c r="AP110" s="140">
        <f ca="1">OFFSET('TempO-2'!$K$1,$AS110-1,0)</f>
        <v>0</v>
      </c>
      <c r="AQ110" s="144"/>
      <c r="AR110" s="152">
        <f ca="1">OFFSET('TempO-2'!$L$1,$AS110-1,0)</f>
        <v>0</v>
      </c>
      <c r="AS110" s="146">
        <f>MATCH($AW110,'TempO-2'!$CB$1:$CB$128,0)</f>
        <v>110</v>
      </c>
      <c r="AT110" s="143" t="str">
        <f ca="1">IF(AR110=0,"",OFFSET('TempO-2'!$B$1,$AS110-1,0))</f>
        <v/>
      </c>
      <c r="AU110" s="22"/>
      <c r="AW110" s="39">
        <v>102</v>
      </c>
      <c r="AX110" s="16"/>
      <c r="AY110" s="51">
        <f t="shared" ca="1" si="38"/>
        <v>0</v>
      </c>
      <c r="AZ110" s="51">
        <f t="shared" ca="1" si="38"/>
        <v>0</v>
      </c>
      <c r="BA110" s="51">
        <f t="shared" ca="1" si="38"/>
        <v>0</v>
      </c>
      <c r="BC110" s="51">
        <f t="shared" ca="1" si="31"/>
        <v>0</v>
      </c>
      <c r="BD110" s="51">
        <f t="shared" ca="1" si="32"/>
        <v>0</v>
      </c>
      <c r="BE110" s="51">
        <f t="shared" ca="1" si="33"/>
        <v>0</v>
      </c>
      <c r="BF110" s="51">
        <f t="shared" ca="1" si="34"/>
        <v>0</v>
      </c>
      <c r="BG110" s="51">
        <f t="shared" ca="1" si="35"/>
        <v>0</v>
      </c>
      <c r="BH110" s="51">
        <f t="shared" ca="1" si="36"/>
        <v>0</v>
      </c>
      <c r="BI110" s="51">
        <f t="shared" ca="1" si="37"/>
        <v>0</v>
      </c>
      <c r="BJ110" s="51"/>
      <c r="BK110" s="51"/>
      <c r="BL110" s="53">
        <f t="shared" ca="1" si="29"/>
        <v>0</v>
      </c>
      <c r="BM110" s="53">
        <f t="shared" ca="1" si="29"/>
        <v>0</v>
      </c>
      <c r="BN110" s="53">
        <f t="shared" ca="1" si="29"/>
        <v>0</v>
      </c>
      <c r="BO110" s="53">
        <f t="shared" ca="1" si="29"/>
        <v>0</v>
      </c>
      <c r="BP110" s="53">
        <f t="shared" ca="1" si="29"/>
        <v>0</v>
      </c>
      <c r="BQ110" s="53">
        <f t="shared" ca="1" si="29"/>
        <v>0</v>
      </c>
      <c r="BR110" s="53">
        <f t="shared" ca="1" si="29"/>
        <v>0</v>
      </c>
    </row>
    <row r="111" spans="2:70" x14ac:dyDescent="0.2">
      <c r="B111" s="126">
        <f t="shared" ca="1" si="25"/>
        <v>1</v>
      </c>
      <c r="C111" s="126" t="str">
        <f t="shared" ca="1" si="26"/>
        <v/>
      </c>
      <c r="D111" s="126" t="str">
        <f t="shared" ca="1" si="27"/>
        <v/>
      </c>
      <c r="E111" s="126" t="str">
        <f t="shared" ca="1" si="28"/>
        <v/>
      </c>
      <c r="F111" s="127" t="str">
        <f ca="1">OFFSET(prihlasky!$H$1,AW111,0)</f>
        <v/>
      </c>
      <c r="G111" s="127" t="str">
        <f ca="1">IF(OFFSET(prihlasky!$B$1,AW111,0)="","",(OFFSET(prihlasky!$B$1,AW111,0)))</f>
        <v/>
      </c>
      <c r="H111" s="127">
        <f ca="1">OFFSET(prihlasky!$I$1,AW111,0)</f>
        <v>0</v>
      </c>
      <c r="I111" s="127">
        <f ca="1">OFFSET(prihlasky!$A$1,AW111,0)</f>
        <v>0</v>
      </c>
      <c r="J111" s="159">
        <f t="shared" ca="1" si="30"/>
        <v>0</v>
      </c>
      <c r="K111" s="145"/>
      <c r="L111" s="140">
        <f ca="1">OFFSET('Trail-1'!$J$1,$O111-1,0)</f>
        <v>0</v>
      </c>
      <c r="M111" s="141">
        <f ca="1">OFFSET('Trail-1'!$K$1,$O111-1,0)</f>
        <v>0</v>
      </c>
      <c r="N111" s="152">
        <f ca="1">OFFSET('Trail-1'!$L$1,$O111-1,0)</f>
        <v>0</v>
      </c>
      <c r="O111" s="146">
        <f>MATCH($AW111,'Trail-1'!$CJ$1:$CJ$128,0)</f>
        <v>111</v>
      </c>
      <c r="P111" s="143" t="str">
        <f ca="1">IF(N111=0,"",OFFSET('Trail-1'!$B$1,$O111-1,0))</f>
        <v/>
      </c>
      <c r="Q111" s="140">
        <f ca="1">OFFSET('Trail-2'!$J$1,$T111-1,0)</f>
        <v>0</v>
      </c>
      <c r="R111" s="141">
        <f ca="1">OFFSET('Trail-2'!$K$1,$T111-1,0)</f>
        <v>0</v>
      </c>
      <c r="S111" s="152">
        <f ca="1">OFFSET('Trail-2'!$L$1,$T111-1,0)</f>
        <v>0</v>
      </c>
      <c r="T111" s="146">
        <f>MATCH($AW111,'Trail-2'!$CJ$1:$CJ$128,0)</f>
        <v>111</v>
      </c>
      <c r="U111" s="143" t="str">
        <f ca="1">IF(S111=0,"",OFFSET('Trail-2'!$B$1,$T111-1,0))</f>
        <v/>
      </c>
      <c r="V111" s="140">
        <f ca="1">OFFSET('Trail-3'!$J$1,$Y111-1,0)</f>
        <v>0</v>
      </c>
      <c r="W111" s="141">
        <f ca="1">OFFSET('Trail-3'!$K$1,$Y111-1,0)</f>
        <v>0</v>
      </c>
      <c r="X111" s="152">
        <f ca="1">OFFSET('Trail-3'!$L$1,$Y111-1,0)</f>
        <v>0</v>
      </c>
      <c r="Y111" s="146">
        <f>MATCH($AW111,'Trail-3'!$CJ$1:$CJ$128,0)</f>
        <v>111</v>
      </c>
      <c r="Z111" s="143" t="str">
        <f ca="1">IF(X111=0,"",OFFSET('Trail-3'!$B$1,$Y111-1,0))</f>
        <v/>
      </c>
      <c r="AA111" s="140">
        <f ca="1">OFFSET('Trail-4'!$J$1,$AD111-1,0)</f>
        <v>0</v>
      </c>
      <c r="AB111" s="141">
        <f ca="1">OFFSET('Trail-4'!$K$1,$AD111-1,0)</f>
        <v>0</v>
      </c>
      <c r="AC111" s="152">
        <f ca="1">OFFSET('Trail-4'!$L$1,$AD111-1,0)</f>
        <v>0</v>
      </c>
      <c r="AD111" s="146">
        <f>MATCH($AW111,'Trail-4'!$CJ$1:$CJ$128,0)</f>
        <v>111</v>
      </c>
      <c r="AE111" s="143" t="str">
        <f ca="1">IF(AC111=0,"",OFFSET('Trail-4'!$B$1,$AD111-1,0))</f>
        <v/>
      </c>
      <c r="AF111" s="140">
        <f ca="1">OFFSET('Trail-5'!$J$1,$AI111-1,0)</f>
        <v>0</v>
      </c>
      <c r="AG111" s="141">
        <f ca="1">OFFSET('Trail-5'!$K$1,$AI111-1,0)</f>
        <v>0</v>
      </c>
      <c r="AH111" s="152">
        <f ca="1">OFFSET('Trail-5'!$L$1,$AI111-1,0)</f>
        <v>0</v>
      </c>
      <c r="AI111" s="146">
        <f>MATCH($AW111,'Trail-5'!$CJ$1:$CJ$128,0)</f>
        <v>111</v>
      </c>
      <c r="AJ111" s="143" t="str">
        <f ca="1">IF(AH111=0,"",OFFSET('Trail-5'!$B$1,$AI111-1,0))</f>
        <v/>
      </c>
      <c r="AK111" s="140">
        <f ca="1">OFFSET('TempO-1'!$K$1,$AN111-1,0)</f>
        <v>0</v>
      </c>
      <c r="AL111" s="144"/>
      <c r="AM111" s="152">
        <f ca="1">OFFSET('TempO-1'!$L$1,$AN111-1,0)</f>
        <v>0</v>
      </c>
      <c r="AN111" s="146">
        <f>MATCH($AW111,'TempO-1'!$CB$1:$CB$128,0)</f>
        <v>111</v>
      </c>
      <c r="AO111" s="143" t="str">
        <f ca="1">IF(AM111=0,"",OFFSET('TempO-1'!$B$1,$AN111-1,0))</f>
        <v/>
      </c>
      <c r="AP111" s="140">
        <f ca="1">OFFSET('TempO-2'!$K$1,$AS111-1,0)</f>
        <v>0</v>
      </c>
      <c r="AQ111" s="144"/>
      <c r="AR111" s="152">
        <f ca="1">OFFSET('TempO-2'!$L$1,$AS111-1,0)</f>
        <v>0</v>
      </c>
      <c r="AS111" s="146">
        <f>MATCH($AW111,'TempO-2'!$CB$1:$CB$128,0)</f>
        <v>111</v>
      </c>
      <c r="AT111" s="143" t="str">
        <f ca="1">IF(AR111=0,"",OFFSET('TempO-2'!$B$1,$AS111-1,0))</f>
        <v/>
      </c>
      <c r="AU111" s="22"/>
      <c r="AW111" s="39">
        <v>103</v>
      </c>
      <c r="AX111" s="16"/>
      <c r="AY111" s="51">
        <f t="shared" ca="1" si="38"/>
        <v>0</v>
      </c>
      <c r="AZ111" s="51">
        <f t="shared" ca="1" si="38"/>
        <v>0</v>
      </c>
      <c r="BA111" s="51">
        <f t="shared" ca="1" si="38"/>
        <v>0</v>
      </c>
      <c r="BC111" s="51">
        <f t="shared" ca="1" si="31"/>
        <v>0</v>
      </c>
      <c r="BD111" s="51">
        <f t="shared" ca="1" si="32"/>
        <v>0</v>
      </c>
      <c r="BE111" s="51">
        <f t="shared" ca="1" si="33"/>
        <v>0</v>
      </c>
      <c r="BF111" s="51">
        <f t="shared" ca="1" si="34"/>
        <v>0</v>
      </c>
      <c r="BG111" s="51">
        <f t="shared" ca="1" si="35"/>
        <v>0</v>
      </c>
      <c r="BH111" s="51">
        <f t="shared" ca="1" si="36"/>
        <v>0</v>
      </c>
      <c r="BI111" s="51">
        <f t="shared" ca="1" si="37"/>
        <v>0</v>
      </c>
      <c r="BJ111" s="51"/>
      <c r="BK111" s="51"/>
      <c r="BL111" s="53">
        <f t="shared" ca="1" si="29"/>
        <v>0</v>
      </c>
      <c r="BM111" s="53">
        <f t="shared" ca="1" si="29"/>
        <v>0</v>
      </c>
      <c r="BN111" s="53">
        <f t="shared" ca="1" si="29"/>
        <v>0</v>
      </c>
      <c r="BO111" s="53">
        <f t="shared" ca="1" si="29"/>
        <v>0</v>
      </c>
      <c r="BP111" s="53">
        <f t="shared" ca="1" si="29"/>
        <v>0</v>
      </c>
      <c r="BQ111" s="53">
        <f t="shared" ca="1" si="29"/>
        <v>0</v>
      </c>
      <c r="BR111" s="53">
        <f t="shared" ca="1" si="29"/>
        <v>0</v>
      </c>
    </row>
    <row r="112" spans="2:70" x14ac:dyDescent="0.2">
      <c r="B112" s="126">
        <f t="shared" ca="1" si="25"/>
        <v>1</v>
      </c>
      <c r="C112" s="126" t="str">
        <f t="shared" ca="1" si="26"/>
        <v/>
      </c>
      <c r="D112" s="126" t="str">
        <f t="shared" ca="1" si="27"/>
        <v/>
      </c>
      <c r="E112" s="126" t="str">
        <f t="shared" ca="1" si="28"/>
        <v/>
      </c>
      <c r="F112" s="127" t="str">
        <f ca="1">OFFSET(prihlasky!$H$1,AW112,0)</f>
        <v/>
      </c>
      <c r="G112" s="127" t="str">
        <f ca="1">IF(OFFSET(prihlasky!$B$1,AW112,0)="","",(OFFSET(prihlasky!$B$1,AW112,0)))</f>
        <v/>
      </c>
      <c r="H112" s="127">
        <f ca="1">OFFSET(prihlasky!$I$1,AW112,0)</f>
        <v>0</v>
      </c>
      <c r="I112" s="127">
        <f ca="1">OFFSET(prihlasky!$A$1,AW112,0)</f>
        <v>0</v>
      </c>
      <c r="J112" s="159">
        <f t="shared" ca="1" si="30"/>
        <v>0</v>
      </c>
      <c r="K112" s="145"/>
      <c r="L112" s="140">
        <f ca="1">OFFSET('Trail-1'!$J$1,$O112-1,0)</f>
        <v>0</v>
      </c>
      <c r="M112" s="141">
        <f ca="1">OFFSET('Trail-1'!$K$1,$O112-1,0)</f>
        <v>0</v>
      </c>
      <c r="N112" s="152">
        <f ca="1">OFFSET('Trail-1'!$L$1,$O112-1,0)</f>
        <v>0</v>
      </c>
      <c r="O112" s="146">
        <f>MATCH($AW112,'Trail-1'!$CJ$1:$CJ$128,0)</f>
        <v>112</v>
      </c>
      <c r="P112" s="143" t="str">
        <f ca="1">IF(N112=0,"",OFFSET('Trail-1'!$B$1,$O112-1,0))</f>
        <v/>
      </c>
      <c r="Q112" s="140">
        <f ca="1">OFFSET('Trail-2'!$J$1,$T112-1,0)</f>
        <v>0</v>
      </c>
      <c r="R112" s="141">
        <f ca="1">OFFSET('Trail-2'!$K$1,$T112-1,0)</f>
        <v>0</v>
      </c>
      <c r="S112" s="152">
        <f ca="1">OFFSET('Trail-2'!$L$1,$T112-1,0)</f>
        <v>0</v>
      </c>
      <c r="T112" s="146">
        <f>MATCH($AW112,'Trail-2'!$CJ$1:$CJ$128,0)</f>
        <v>112</v>
      </c>
      <c r="U112" s="143" t="str">
        <f ca="1">IF(S112=0,"",OFFSET('Trail-2'!$B$1,$T112-1,0))</f>
        <v/>
      </c>
      <c r="V112" s="140">
        <f ca="1">OFFSET('Trail-3'!$J$1,$Y112-1,0)</f>
        <v>0</v>
      </c>
      <c r="W112" s="141">
        <f ca="1">OFFSET('Trail-3'!$K$1,$Y112-1,0)</f>
        <v>0</v>
      </c>
      <c r="X112" s="152">
        <f ca="1">OFFSET('Trail-3'!$L$1,$Y112-1,0)</f>
        <v>0</v>
      </c>
      <c r="Y112" s="146">
        <f>MATCH($AW112,'Trail-3'!$CJ$1:$CJ$128,0)</f>
        <v>112</v>
      </c>
      <c r="Z112" s="143" t="str">
        <f ca="1">IF(X112=0,"",OFFSET('Trail-3'!$B$1,$Y112-1,0))</f>
        <v/>
      </c>
      <c r="AA112" s="140">
        <f ca="1">OFFSET('Trail-4'!$J$1,$AD112-1,0)</f>
        <v>0</v>
      </c>
      <c r="AB112" s="141">
        <f ca="1">OFFSET('Trail-4'!$K$1,$AD112-1,0)</f>
        <v>0</v>
      </c>
      <c r="AC112" s="152">
        <f ca="1">OFFSET('Trail-4'!$L$1,$AD112-1,0)</f>
        <v>0</v>
      </c>
      <c r="AD112" s="146">
        <f>MATCH($AW112,'Trail-4'!$CJ$1:$CJ$128,0)</f>
        <v>112</v>
      </c>
      <c r="AE112" s="143" t="str">
        <f ca="1">IF(AC112=0,"",OFFSET('Trail-4'!$B$1,$AD112-1,0))</f>
        <v/>
      </c>
      <c r="AF112" s="140">
        <f ca="1">OFFSET('Trail-5'!$J$1,$AI112-1,0)</f>
        <v>0</v>
      </c>
      <c r="AG112" s="141">
        <f ca="1">OFFSET('Trail-5'!$K$1,$AI112-1,0)</f>
        <v>0</v>
      </c>
      <c r="AH112" s="152">
        <f ca="1">OFFSET('Trail-5'!$L$1,$AI112-1,0)</f>
        <v>0</v>
      </c>
      <c r="AI112" s="146">
        <f>MATCH($AW112,'Trail-5'!$CJ$1:$CJ$128,0)</f>
        <v>112</v>
      </c>
      <c r="AJ112" s="143" t="str">
        <f ca="1">IF(AH112=0,"",OFFSET('Trail-5'!$B$1,$AI112-1,0))</f>
        <v/>
      </c>
      <c r="AK112" s="140">
        <f ca="1">OFFSET('TempO-1'!$K$1,$AN112-1,0)</f>
        <v>0</v>
      </c>
      <c r="AL112" s="144"/>
      <c r="AM112" s="152">
        <f ca="1">OFFSET('TempO-1'!$L$1,$AN112-1,0)</f>
        <v>0</v>
      </c>
      <c r="AN112" s="146">
        <f>MATCH($AW112,'TempO-1'!$CB$1:$CB$128,0)</f>
        <v>112</v>
      </c>
      <c r="AO112" s="143" t="str">
        <f ca="1">IF(AM112=0,"",OFFSET('TempO-1'!$B$1,$AN112-1,0))</f>
        <v/>
      </c>
      <c r="AP112" s="140">
        <f ca="1">OFFSET('TempO-2'!$K$1,$AS112-1,0)</f>
        <v>0</v>
      </c>
      <c r="AQ112" s="144"/>
      <c r="AR112" s="152">
        <f ca="1">OFFSET('TempO-2'!$L$1,$AS112-1,0)</f>
        <v>0</v>
      </c>
      <c r="AS112" s="146">
        <f>MATCH($AW112,'TempO-2'!$CB$1:$CB$128,0)</f>
        <v>112</v>
      </c>
      <c r="AT112" s="143" t="str">
        <f ca="1">IF(AR112=0,"",OFFSET('TempO-2'!$B$1,$AS112-1,0))</f>
        <v/>
      </c>
      <c r="AU112" s="22"/>
      <c r="AW112" s="39">
        <v>104</v>
      </c>
      <c r="AX112" s="16"/>
      <c r="AY112" s="51">
        <f t="shared" ca="1" si="38"/>
        <v>0</v>
      </c>
      <c r="AZ112" s="51">
        <f t="shared" ca="1" si="38"/>
        <v>0</v>
      </c>
      <c r="BA112" s="51">
        <f t="shared" ca="1" si="38"/>
        <v>0</v>
      </c>
      <c r="BC112" s="51">
        <f t="shared" ca="1" si="31"/>
        <v>0</v>
      </c>
      <c r="BD112" s="51">
        <f t="shared" ca="1" si="32"/>
        <v>0</v>
      </c>
      <c r="BE112" s="51">
        <f t="shared" ca="1" si="33"/>
        <v>0</v>
      </c>
      <c r="BF112" s="51">
        <f t="shared" ca="1" si="34"/>
        <v>0</v>
      </c>
      <c r="BG112" s="51">
        <f t="shared" ca="1" si="35"/>
        <v>0</v>
      </c>
      <c r="BH112" s="51">
        <f t="shared" ca="1" si="36"/>
        <v>0</v>
      </c>
      <c r="BI112" s="51">
        <f t="shared" ca="1" si="37"/>
        <v>0</v>
      </c>
      <c r="BJ112" s="51"/>
      <c r="BK112" s="51"/>
      <c r="BL112" s="53">
        <f t="shared" ca="1" si="29"/>
        <v>0</v>
      </c>
      <c r="BM112" s="53">
        <f t="shared" ca="1" si="29"/>
        <v>0</v>
      </c>
      <c r="BN112" s="53">
        <f t="shared" ca="1" si="29"/>
        <v>0</v>
      </c>
      <c r="BO112" s="53">
        <f t="shared" ca="1" si="29"/>
        <v>0</v>
      </c>
      <c r="BP112" s="53">
        <f t="shared" ca="1" si="29"/>
        <v>0</v>
      </c>
      <c r="BQ112" s="53">
        <f t="shared" ca="1" si="29"/>
        <v>0</v>
      </c>
      <c r="BR112" s="53">
        <f t="shared" ca="1" si="29"/>
        <v>0</v>
      </c>
    </row>
    <row r="113" spans="2:70" x14ac:dyDescent="0.2">
      <c r="B113" s="126">
        <f t="shared" ca="1" si="25"/>
        <v>1</v>
      </c>
      <c r="C113" s="126" t="str">
        <f t="shared" ca="1" si="26"/>
        <v/>
      </c>
      <c r="D113" s="126" t="str">
        <f t="shared" ca="1" si="27"/>
        <v/>
      </c>
      <c r="E113" s="126" t="str">
        <f t="shared" ca="1" si="28"/>
        <v/>
      </c>
      <c r="F113" s="127" t="str">
        <f ca="1">OFFSET(prihlasky!$H$1,AW113,0)</f>
        <v/>
      </c>
      <c r="G113" s="127" t="str">
        <f ca="1">IF(OFFSET(prihlasky!$B$1,AW113,0)="","",(OFFSET(prihlasky!$B$1,AW113,0)))</f>
        <v/>
      </c>
      <c r="H113" s="127">
        <f ca="1">OFFSET(prihlasky!$I$1,AW113,0)</f>
        <v>0</v>
      </c>
      <c r="I113" s="127">
        <f ca="1">OFFSET(prihlasky!$A$1,AW113,0)</f>
        <v>0</v>
      </c>
      <c r="J113" s="159">
        <f t="shared" ca="1" si="30"/>
        <v>0</v>
      </c>
      <c r="K113" s="145"/>
      <c r="L113" s="140">
        <f ca="1">OFFSET('Trail-1'!$J$1,$O113-1,0)</f>
        <v>0</v>
      </c>
      <c r="M113" s="141">
        <f ca="1">OFFSET('Trail-1'!$K$1,$O113-1,0)</f>
        <v>0</v>
      </c>
      <c r="N113" s="152">
        <f ca="1">OFFSET('Trail-1'!$L$1,$O113-1,0)</f>
        <v>0</v>
      </c>
      <c r="O113" s="146">
        <f>MATCH($AW113,'Trail-1'!$CJ$1:$CJ$128,0)</f>
        <v>113</v>
      </c>
      <c r="P113" s="143" t="str">
        <f ca="1">IF(N113=0,"",OFFSET('Trail-1'!$B$1,$O113-1,0))</f>
        <v/>
      </c>
      <c r="Q113" s="140">
        <f ca="1">OFFSET('Trail-2'!$J$1,$T113-1,0)</f>
        <v>0</v>
      </c>
      <c r="R113" s="141">
        <f ca="1">OFFSET('Trail-2'!$K$1,$T113-1,0)</f>
        <v>0</v>
      </c>
      <c r="S113" s="152">
        <f ca="1">OFFSET('Trail-2'!$L$1,$T113-1,0)</f>
        <v>0</v>
      </c>
      <c r="T113" s="146">
        <f>MATCH($AW113,'Trail-2'!$CJ$1:$CJ$128,0)</f>
        <v>113</v>
      </c>
      <c r="U113" s="143" t="str">
        <f ca="1">IF(S113=0,"",OFFSET('Trail-2'!$B$1,$T113-1,0))</f>
        <v/>
      </c>
      <c r="V113" s="140">
        <f ca="1">OFFSET('Trail-3'!$J$1,$Y113-1,0)</f>
        <v>0</v>
      </c>
      <c r="W113" s="141">
        <f ca="1">OFFSET('Trail-3'!$K$1,$Y113-1,0)</f>
        <v>0</v>
      </c>
      <c r="X113" s="152">
        <f ca="1">OFFSET('Trail-3'!$L$1,$Y113-1,0)</f>
        <v>0</v>
      </c>
      <c r="Y113" s="146">
        <f>MATCH($AW113,'Trail-3'!$CJ$1:$CJ$128,0)</f>
        <v>113</v>
      </c>
      <c r="Z113" s="143" t="str">
        <f ca="1">IF(X113=0,"",OFFSET('Trail-3'!$B$1,$Y113-1,0))</f>
        <v/>
      </c>
      <c r="AA113" s="140">
        <f ca="1">OFFSET('Trail-4'!$J$1,$AD113-1,0)</f>
        <v>0</v>
      </c>
      <c r="AB113" s="141">
        <f ca="1">OFFSET('Trail-4'!$K$1,$AD113-1,0)</f>
        <v>0</v>
      </c>
      <c r="AC113" s="152">
        <f ca="1">OFFSET('Trail-4'!$L$1,$AD113-1,0)</f>
        <v>0</v>
      </c>
      <c r="AD113" s="146">
        <f>MATCH($AW113,'Trail-4'!$CJ$1:$CJ$128,0)</f>
        <v>113</v>
      </c>
      <c r="AE113" s="143" t="str">
        <f ca="1">IF(AC113=0,"",OFFSET('Trail-4'!$B$1,$AD113-1,0))</f>
        <v/>
      </c>
      <c r="AF113" s="140">
        <f ca="1">OFFSET('Trail-5'!$J$1,$AI113-1,0)</f>
        <v>0</v>
      </c>
      <c r="AG113" s="141">
        <f ca="1">OFFSET('Trail-5'!$K$1,$AI113-1,0)</f>
        <v>0</v>
      </c>
      <c r="AH113" s="152">
        <f ca="1">OFFSET('Trail-5'!$L$1,$AI113-1,0)</f>
        <v>0</v>
      </c>
      <c r="AI113" s="146">
        <f>MATCH($AW113,'Trail-5'!$CJ$1:$CJ$128,0)</f>
        <v>113</v>
      </c>
      <c r="AJ113" s="143" t="str">
        <f ca="1">IF(AH113=0,"",OFFSET('Trail-5'!$B$1,$AI113-1,0))</f>
        <v/>
      </c>
      <c r="AK113" s="140">
        <f ca="1">OFFSET('TempO-1'!$K$1,$AN113-1,0)</f>
        <v>0</v>
      </c>
      <c r="AL113" s="144"/>
      <c r="AM113" s="152">
        <f ca="1">OFFSET('TempO-1'!$L$1,$AN113-1,0)</f>
        <v>0</v>
      </c>
      <c r="AN113" s="146">
        <f>MATCH($AW113,'TempO-1'!$CB$1:$CB$128,0)</f>
        <v>113</v>
      </c>
      <c r="AO113" s="143" t="str">
        <f ca="1">IF(AM113=0,"",OFFSET('TempO-1'!$B$1,$AN113-1,0))</f>
        <v/>
      </c>
      <c r="AP113" s="140">
        <f ca="1">OFFSET('TempO-2'!$K$1,$AS113-1,0)</f>
        <v>0</v>
      </c>
      <c r="AQ113" s="144"/>
      <c r="AR113" s="152">
        <f ca="1">OFFSET('TempO-2'!$L$1,$AS113-1,0)</f>
        <v>0</v>
      </c>
      <c r="AS113" s="146">
        <f>MATCH($AW113,'TempO-2'!$CB$1:$CB$128,0)</f>
        <v>113</v>
      </c>
      <c r="AT113" s="143" t="str">
        <f ca="1">IF(AR113=0,"",OFFSET('TempO-2'!$B$1,$AS113-1,0))</f>
        <v/>
      </c>
      <c r="AU113" s="22"/>
      <c r="AW113" s="39">
        <v>105</v>
      </c>
      <c r="AX113" s="16"/>
      <c r="AY113" s="51">
        <f t="shared" ca="1" si="38"/>
        <v>0</v>
      </c>
      <c r="AZ113" s="51">
        <f t="shared" ca="1" si="38"/>
        <v>0</v>
      </c>
      <c r="BA113" s="51">
        <f t="shared" ca="1" si="38"/>
        <v>0</v>
      </c>
      <c r="BC113" s="51">
        <f t="shared" ca="1" si="31"/>
        <v>0</v>
      </c>
      <c r="BD113" s="51">
        <f t="shared" ca="1" si="32"/>
        <v>0</v>
      </c>
      <c r="BE113" s="51">
        <f t="shared" ca="1" si="33"/>
        <v>0</v>
      </c>
      <c r="BF113" s="51">
        <f t="shared" ca="1" si="34"/>
        <v>0</v>
      </c>
      <c r="BG113" s="51">
        <f t="shared" ca="1" si="35"/>
        <v>0</v>
      </c>
      <c r="BH113" s="51">
        <f t="shared" ca="1" si="36"/>
        <v>0</v>
      </c>
      <c r="BI113" s="51">
        <f t="shared" ca="1" si="37"/>
        <v>0</v>
      </c>
      <c r="BJ113" s="51"/>
      <c r="BK113" s="51"/>
      <c r="BL113" s="53">
        <f t="shared" ca="1" si="29"/>
        <v>0</v>
      </c>
      <c r="BM113" s="53">
        <f t="shared" ca="1" si="29"/>
        <v>0</v>
      </c>
      <c r="BN113" s="53">
        <f t="shared" ca="1" si="29"/>
        <v>0</v>
      </c>
      <c r="BO113" s="53">
        <f t="shared" ca="1" si="29"/>
        <v>0</v>
      </c>
      <c r="BP113" s="53">
        <f t="shared" ca="1" si="29"/>
        <v>0</v>
      </c>
      <c r="BQ113" s="53">
        <f t="shared" ca="1" si="29"/>
        <v>0</v>
      </c>
      <c r="BR113" s="53">
        <f t="shared" ca="1" si="29"/>
        <v>0</v>
      </c>
    </row>
    <row r="114" spans="2:70" x14ac:dyDescent="0.2">
      <c r="B114" s="126">
        <f t="shared" ca="1" si="25"/>
        <v>1</v>
      </c>
      <c r="C114" s="126" t="str">
        <f t="shared" ca="1" si="26"/>
        <v/>
      </c>
      <c r="D114" s="126" t="str">
        <f t="shared" ca="1" si="27"/>
        <v/>
      </c>
      <c r="E114" s="126" t="str">
        <f t="shared" ca="1" si="28"/>
        <v/>
      </c>
      <c r="F114" s="127" t="str">
        <f ca="1">OFFSET(prihlasky!$H$1,AW114,0)</f>
        <v/>
      </c>
      <c r="G114" s="127" t="str">
        <f ca="1">IF(OFFSET(prihlasky!$B$1,AW114,0)="","",(OFFSET(prihlasky!$B$1,AW114,0)))</f>
        <v/>
      </c>
      <c r="H114" s="127">
        <f ca="1">OFFSET(prihlasky!$I$1,AW114,0)</f>
        <v>0</v>
      </c>
      <c r="I114" s="127">
        <f ca="1">OFFSET(prihlasky!$A$1,AW114,0)</f>
        <v>0</v>
      </c>
      <c r="J114" s="159">
        <f t="shared" ca="1" si="30"/>
        <v>0</v>
      </c>
      <c r="K114" s="145"/>
      <c r="L114" s="140">
        <f ca="1">OFFSET('Trail-1'!$J$1,$O114-1,0)</f>
        <v>0</v>
      </c>
      <c r="M114" s="141">
        <f ca="1">OFFSET('Trail-1'!$K$1,$O114-1,0)</f>
        <v>0</v>
      </c>
      <c r="N114" s="152">
        <f ca="1">OFFSET('Trail-1'!$L$1,$O114-1,0)</f>
        <v>0</v>
      </c>
      <c r="O114" s="146">
        <f>MATCH($AW114,'Trail-1'!$CJ$1:$CJ$128,0)</f>
        <v>114</v>
      </c>
      <c r="P114" s="143" t="str">
        <f ca="1">IF(N114=0,"",OFFSET('Trail-1'!$B$1,$O114-1,0))</f>
        <v/>
      </c>
      <c r="Q114" s="140">
        <f ca="1">OFFSET('Trail-2'!$J$1,$T114-1,0)</f>
        <v>0</v>
      </c>
      <c r="R114" s="141">
        <f ca="1">OFFSET('Trail-2'!$K$1,$T114-1,0)</f>
        <v>0</v>
      </c>
      <c r="S114" s="152">
        <f ca="1">OFFSET('Trail-2'!$L$1,$T114-1,0)</f>
        <v>0</v>
      </c>
      <c r="T114" s="146">
        <f>MATCH($AW114,'Trail-2'!$CJ$1:$CJ$128,0)</f>
        <v>114</v>
      </c>
      <c r="U114" s="143" t="str">
        <f ca="1">IF(S114=0,"",OFFSET('Trail-2'!$B$1,$T114-1,0))</f>
        <v/>
      </c>
      <c r="V114" s="140">
        <f ca="1">OFFSET('Trail-3'!$J$1,$Y114-1,0)</f>
        <v>0</v>
      </c>
      <c r="W114" s="141">
        <f ca="1">OFFSET('Trail-3'!$K$1,$Y114-1,0)</f>
        <v>0</v>
      </c>
      <c r="X114" s="152">
        <f ca="1">OFFSET('Trail-3'!$L$1,$Y114-1,0)</f>
        <v>0</v>
      </c>
      <c r="Y114" s="146">
        <f>MATCH($AW114,'Trail-3'!$CJ$1:$CJ$128,0)</f>
        <v>114</v>
      </c>
      <c r="Z114" s="143" t="str">
        <f ca="1">IF(X114=0,"",OFFSET('Trail-3'!$B$1,$Y114-1,0))</f>
        <v/>
      </c>
      <c r="AA114" s="140">
        <f ca="1">OFFSET('Trail-4'!$J$1,$AD114-1,0)</f>
        <v>0</v>
      </c>
      <c r="AB114" s="141">
        <f ca="1">OFFSET('Trail-4'!$K$1,$AD114-1,0)</f>
        <v>0</v>
      </c>
      <c r="AC114" s="152">
        <f ca="1">OFFSET('Trail-4'!$L$1,$AD114-1,0)</f>
        <v>0</v>
      </c>
      <c r="AD114" s="146">
        <f>MATCH($AW114,'Trail-4'!$CJ$1:$CJ$128,0)</f>
        <v>114</v>
      </c>
      <c r="AE114" s="143" t="str">
        <f ca="1">IF(AC114=0,"",OFFSET('Trail-4'!$B$1,$AD114-1,0))</f>
        <v/>
      </c>
      <c r="AF114" s="140">
        <f ca="1">OFFSET('Trail-5'!$J$1,$AI114-1,0)</f>
        <v>0</v>
      </c>
      <c r="AG114" s="141">
        <f ca="1">OFFSET('Trail-5'!$K$1,$AI114-1,0)</f>
        <v>0</v>
      </c>
      <c r="AH114" s="152">
        <f ca="1">OFFSET('Trail-5'!$L$1,$AI114-1,0)</f>
        <v>0</v>
      </c>
      <c r="AI114" s="146">
        <f>MATCH($AW114,'Trail-5'!$CJ$1:$CJ$128,0)</f>
        <v>114</v>
      </c>
      <c r="AJ114" s="143" t="str">
        <f ca="1">IF(AH114=0,"",OFFSET('Trail-5'!$B$1,$AI114-1,0))</f>
        <v/>
      </c>
      <c r="AK114" s="140">
        <f ca="1">OFFSET('TempO-1'!$K$1,$AN114-1,0)</f>
        <v>0</v>
      </c>
      <c r="AL114" s="144"/>
      <c r="AM114" s="152">
        <f ca="1">OFFSET('TempO-1'!$L$1,$AN114-1,0)</f>
        <v>0</v>
      </c>
      <c r="AN114" s="146">
        <f>MATCH($AW114,'TempO-1'!$CB$1:$CB$128,0)</f>
        <v>114</v>
      </c>
      <c r="AO114" s="143" t="str">
        <f ca="1">IF(AM114=0,"",OFFSET('TempO-1'!$B$1,$AN114-1,0))</f>
        <v/>
      </c>
      <c r="AP114" s="140">
        <f ca="1">OFFSET('TempO-2'!$K$1,$AS114-1,0)</f>
        <v>0</v>
      </c>
      <c r="AQ114" s="144"/>
      <c r="AR114" s="152">
        <f ca="1">OFFSET('TempO-2'!$L$1,$AS114-1,0)</f>
        <v>0</v>
      </c>
      <c r="AS114" s="146">
        <f>MATCH($AW114,'TempO-2'!$CB$1:$CB$128,0)</f>
        <v>114</v>
      </c>
      <c r="AT114" s="143" t="str">
        <f ca="1">IF(AR114=0,"",OFFSET('TempO-2'!$B$1,$AS114-1,0))</f>
        <v/>
      </c>
      <c r="AU114" s="22"/>
      <c r="AW114" s="39">
        <v>106</v>
      </c>
      <c r="AX114" s="16"/>
      <c r="AY114" s="51">
        <f t="shared" ca="1" si="38"/>
        <v>0</v>
      </c>
      <c r="AZ114" s="51">
        <f t="shared" ca="1" si="38"/>
        <v>0</v>
      </c>
      <c r="BA114" s="51">
        <f t="shared" ca="1" si="38"/>
        <v>0</v>
      </c>
      <c r="BC114" s="51">
        <f t="shared" ca="1" si="31"/>
        <v>0</v>
      </c>
      <c r="BD114" s="51">
        <f t="shared" ca="1" si="32"/>
        <v>0</v>
      </c>
      <c r="BE114" s="51">
        <f t="shared" ca="1" si="33"/>
        <v>0</v>
      </c>
      <c r="BF114" s="51">
        <f t="shared" ca="1" si="34"/>
        <v>0</v>
      </c>
      <c r="BG114" s="51">
        <f t="shared" ca="1" si="35"/>
        <v>0</v>
      </c>
      <c r="BH114" s="51">
        <f t="shared" ca="1" si="36"/>
        <v>0</v>
      </c>
      <c r="BI114" s="51">
        <f t="shared" ca="1" si="37"/>
        <v>0</v>
      </c>
      <c r="BJ114" s="51"/>
      <c r="BK114" s="51"/>
      <c r="BL114" s="53">
        <f t="shared" ca="1" si="29"/>
        <v>0</v>
      </c>
      <c r="BM114" s="53">
        <f t="shared" ca="1" si="29"/>
        <v>0</v>
      </c>
      <c r="BN114" s="53">
        <f t="shared" ref="BL114:BR128" ca="1" si="39">LARGE($BC114:$BI114,BN$7)</f>
        <v>0</v>
      </c>
      <c r="BO114" s="53">
        <f t="shared" ca="1" si="39"/>
        <v>0</v>
      </c>
      <c r="BP114" s="53">
        <f t="shared" ca="1" si="39"/>
        <v>0</v>
      </c>
      <c r="BQ114" s="53">
        <f t="shared" ca="1" si="39"/>
        <v>0</v>
      </c>
      <c r="BR114" s="53">
        <f t="shared" ca="1" si="39"/>
        <v>0</v>
      </c>
    </row>
    <row r="115" spans="2:70" x14ac:dyDescent="0.2">
      <c r="B115" s="126">
        <f t="shared" ca="1" si="25"/>
        <v>1</v>
      </c>
      <c r="C115" s="126" t="str">
        <f t="shared" ca="1" si="26"/>
        <v/>
      </c>
      <c r="D115" s="126" t="str">
        <f t="shared" ca="1" si="27"/>
        <v/>
      </c>
      <c r="E115" s="126" t="str">
        <f t="shared" ca="1" si="28"/>
        <v/>
      </c>
      <c r="F115" s="127" t="str">
        <f ca="1">OFFSET(prihlasky!$H$1,AW115,0)</f>
        <v/>
      </c>
      <c r="G115" s="127" t="str">
        <f ca="1">IF(OFFSET(prihlasky!$B$1,AW115,0)="","",(OFFSET(prihlasky!$B$1,AW115,0)))</f>
        <v/>
      </c>
      <c r="H115" s="127">
        <f ca="1">OFFSET(prihlasky!$I$1,AW115,0)</f>
        <v>0</v>
      </c>
      <c r="I115" s="127">
        <f ca="1">OFFSET(prihlasky!$A$1,AW115,0)</f>
        <v>0</v>
      </c>
      <c r="J115" s="159">
        <f t="shared" ca="1" si="30"/>
        <v>0</v>
      </c>
      <c r="K115" s="145"/>
      <c r="L115" s="140">
        <f ca="1">OFFSET('Trail-1'!$J$1,$O115-1,0)</f>
        <v>0</v>
      </c>
      <c r="M115" s="141">
        <f ca="1">OFFSET('Trail-1'!$K$1,$O115-1,0)</f>
        <v>0</v>
      </c>
      <c r="N115" s="152">
        <f ca="1">OFFSET('Trail-1'!$L$1,$O115-1,0)</f>
        <v>0</v>
      </c>
      <c r="O115" s="146">
        <f>MATCH($AW115,'Trail-1'!$CJ$1:$CJ$128,0)</f>
        <v>115</v>
      </c>
      <c r="P115" s="143" t="str">
        <f ca="1">IF(N115=0,"",OFFSET('Trail-1'!$B$1,$O115-1,0))</f>
        <v/>
      </c>
      <c r="Q115" s="140">
        <f ca="1">OFFSET('Trail-2'!$J$1,$T115-1,0)</f>
        <v>0</v>
      </c>
      <c r="R115" s="141">
        <f ca="1">OFFSET('Trail-2'!$K$1,$T115-1,0)</f>
        <v>0</v>
      </c>
      <c r="S115" s="152">
        <f ca="1">OFFSET('Trail-2'!$L$1,$T115-1,0)</f>
        <v>0</v>
      </c>
      <c r="T115" s="146">
        <f>MATCH($AW115,'Trail-2'!$CJ$1:$CJ$128,0)</f>
        <v>115</v>
      </c>
      <c r="U115" s="143" t="str">
        <f ca="1">IF(S115=0,"",OFFSET('Trail-2'!$B$1,$T115-1,0))</f>
        <v/>
      </c>
      <c r="V115" s="140">
        <f ca="1">OFFSET('Trail-3'!$J$1,$Y115-1,0)</f>
        <v>0</v>
      </c>
      <c r="W115" s="141">
        <f ca="1">OFFSET('Trail-3'!$K$1,$Y115-1,0)</f>
        <v>0</v>
      </c>
      <c r="X115" s="152">
        <f ca="1">OFFSET('Trail-3'!$L$1,$Y115-1,0)</f>
        <v>0</v>
      </c>
      <c r="Y115" s="146">
        <f>MATCH($AW115,'Trail-3'!$CJ$1:$CJ$128,0)</f>
        <v>115</v>
      </c>
      <c r="Z115" s="143" t="str">
        <f ca="1">IF(X115=0,"",OFFSET('Trail-3'!$B$1,$Y115-1,0))</f>
        <v/>
      </c>
      <c r="AA115" s="140">
        <f ca="1">OFFSET('Trail-4'!$J$1,$AD115-1,0)</f>
        <v>0</v>
      </c>
      <c r="AB115" s="141">
        <f ca="1">OFFSET('Trail-4'!$K$1,$AD115-1,0)</f>
        <v>0</v>
      </c>
      <c r="AC115" s="152">
        <f ca="1">OFFSET('Trail-4'!$L$1,$AD115-1,0)</f>
        <v>0</v>
      </c>
      <c r="AD115" s="146">
        <f>MATCH($AW115,'Trail-4'!$CJ$1:$CJ$128,0)</f>
        <v>115</v>
      </c>
      <c r="AE115" s="143" t="str">
        <f ca="1">IF(AC115=0,"",OFFSET('Trail-4'!$B$1,$AD115-1,0))</f>
        <v/>
      </c>
      <c r="AF115" s="140">
        <f ca="1">OFFSET('Trail-5'!$J$1,$AI115-1,0)</f>
        <v>0</v>
      </c>
      <c r="AG115" s="141">
        <f ca="1">OFFSET('Trail-5'!$K$1,$AI115-1,0)</f>
        <v>0</v>
      </c>
      <c r="AH115" s="152">
        <f ca="1">OFFSET('Trail-5'!$L$1,$AI115-1,0)</f>
        <v>0</v>
      </c>
      <c r="AI115" s="146">
        <f>MATCH($AW115,'Trail-5'!$CJ$1:$CJ$128,0)</f>
        <v>115</v>
      </c>
      <c r="AJ115" s="143" t="str">
        <f ca="1">IF(AH115=0,"",OFFSET('Trail-5'!$B$1,$AI115-1,0))</f>
        <v/>
      </c>
      <c r="AK115" s="140">
        <f ca="1">OFFSET('TempO-1'!$K$1,$AN115-1,0)</f>
        <v>0</v>
      </c>
      <c r="AL115" s="144"/>
      <c r="AM115" s="152">
        <f ca="1">OFFSET('TempO-1'!$L$1,$AN115-1,0)</f>
        <v>0</v>
      </c>
      <c r="AN115" s="146">
        <f>MATCH($AW115,'TempO-1'!$CB$1:$CB$128,0)</f>
        <v>115</v>
      </c>
      <c r="AO115" s="143" t="str">
        <f ca="1">IF(AM115=0,"",OFFSET('TempO-1'!$B$1,$AN115-1,0))</f>
        <v/>
      </c>
      <c r="AP115" s="140">
        <f ca="1">OFFSET('TempO-2'!$K$1,$AS115-1,0)</f>
        <v>0</v>
      </c>
      <c r="AQ115" s="144"/>
      <c r="AR115" s="152">
        <f ca="1">OFFSET('TempO-2'!$L$1,$AS115-1,0)</f>
        <v>0</v>
      </c>
      <c r="AS115" s="146">
        <f>MATCH($AW115,'TempO-2'!$CB$1:$CB$128,0)</f>
        <v>115</v>
      </c>
      <c r="AT115" s="143" t="str">
        <f ca="1">IF(AR115=0,"",OFFSET('TempO-2'!$B$1,$AS115-1,0))</f>
        <v/>
      </c>
      <c r="AU115" s="22"/>
      <c r="AW115" s="39">
        <v>107</v>
      </c>
      <c r="AX115" s="16"/>
      <c r="AY115" s="51">
        <f t="shared" ca="1" si="38"/>
        <v>0</v>
      </c>
      <c r="AZ115" s="51">
        <f t="shared" ca="1" si="38"/>
        <v>0</v>
      </c>
      <c r="BA115" s="51">
        <f t="shared" ca="1" si="38"/>
        <v>0</v>
      </c>
      <c r="BC115" s="51">
        <f t="shared" ca="1" si="31"/>
        <v>0</v>
      </c>
      <c r="BD115" s="51">
        <f t="shared" ca="1" si="32"/>
        <v>0</v>
      </c>
      <c r="BE115" s="51">
        <f t="shared" ca="1" si="33"/>
        <v>0</v>
      </c>
      <c r="BF115" s="51">
        <f t="shared" ca="1" si="34"/>
        <v>0</v>
      </c>
      <c r="BG115" s="51">
        <f t="shared" ca="1" si="35"/>
        <v>0</v>
      </c>
      <c r="BH115" s="51">
        <f t="shared" ca="1" si="36"/>
        <v>0</v>
      </c>
      <c r="BI115" s="51">
        <f t="shared" ca="1" si="37"/>
        <v>0</v>
      </c>
      <c r="BJ115" s="51"/>
      <c r="BK115" s="51"/>
      <c r="BL115" s="53">
        <f t="shared" ca="1" si="39"/>
        <v>0</v>
      </c>
      <c r="BM115" s="53">
        <f t="shared" ca="1" si="39"/>
        <v>0</v>
      </c>
      <c r="BN115" s="53">
        <f t="shared" ca="1" si="39"/>
        <v>0</v>
      </c>
      <c r="BO115" s="53">
        <f t="shared" ca="1" si="39"/>
        <v>0</v>
      </c>
      <c r="BP115" s="53">
        <f t="shared" ca="1" si="39"/>
        <v>0</v>
      </c>
      <c r="BQ115" s="53">
        <f t="shared" ca="1" si="39"/>
        <v>0</v>
      </c>
      <c r="BR115" s="53">
        <f t="shared" ca="1" si="39"/>
        <v>0</v>
      </c>
    </row>
    <row r="116" spans="2:70" x14ac:dyDescent="0.2">
      <c r="B116" s="126">
        <f t="shared" ca="1" si="25"/>
        <v>1</v>
      </c>
      <c r="C116" s="126" t="str">
        <f t="shared" ca="1" si="26"/>
        <v/>
      </c>
      <c r="D116" s="126" t="str">
        <f t="shared" ca="1" si="27"/>
        <v/>
      </c>
      <c r="E116" s="126" t="str">
        <f t="shared" ca="1" si="28"/>
        <v/>
      </c>
      <c r="F116" s="127" t="str">
        <f ca="1">OFFSET(prihlasky!$H$1,AW116,0)</f>
        <v/>
      </c>
      <c r="G116" s="127" t="str">
        <f ca="1">IF(OFFSET(prihlasky!$B$1,AW116,0)="","",(OFFSET(prihlasky!$B$1,AW116,0)))</f>
        <v/>
      </c>
      <c r="H116" s="127">
        <f ca="1">OFFSET(prihlasky!$I$1,AW116,0)</f>
        <v>0</v>
      </c>
      <c r="I116" s="127">
        <f ca="1">OFFSET(prihlasky!$A$1,AW116,0)</f>
        <v>0</v>
      </c>
      <c r="J116" s="159">
        <f t="shared" ca="1" si="30"/>
        <v>0</v>
      </c>
      <c r="K116" s="145"/>
      <c r="L116" s="140">
        <f ca="1">OFFSET('Trail-1'!$J$1,$O116-1,0)</f>
        <v>0</v>
      </c>
      <c r="M116" s="141">
        <f ca="1">OFFSET('Trail-1'!$K$1,$O116-1,0)</f>
        <v>0</v>
      </c>
      <c r="N116" s="152">
        <f ca="1">OFFSET('Trail-1'!$L$1,$O116-1,0)</f>
        <v>0</v>
      </c>
      <c r="O116" s="146">
        <f>MATCH($AW116,'Trail-1'!$CJ$1:$CJ$128,0)</f>
        <v>116</v>
      </c>
      <c r="P116" s="143" t="str">
        <f ca="1">IF(N116=0,"",OFFSET('Trail-1'!$B$1,$O116-1,0))</f>
        <v/>
      </c>
      <c r="Q116" s="140">
        <f ca="1">OFFSET('Trail-2'!$J$1,$T116-1,0)</f>
        <v>0</v>
      </c>
      <c r="R116" s="141">
        <f ca="1">OFFSET('Trail-2'!$K$1,$T116-1,0)</f>
        <v>0</v>
      </c>
      <c r="S116" s="152">
        <f ca="1">OFFSET('Trail-2'!$L$1,$T116-1,0)</f>
        <v>0</v>
      </c>
      <c r="T116" s="146">
        <f>MATCH($AW116,'Trail-2'!$CJ$1:$CJ$128,0)</f>
        <v>116</v>
      </c>
      <c r="U116" s="143" t="str">
        <f ca="1">IF(S116=0,"",OFFSET('Trail-2'!$B$1,$T116-1,0))</f>
        <v/>
      </c>
      <c r="V116" s="140">
        <f ca="1">OFFSET('Trail-3'!$J$1,$Y116-1,0)</f>
        <v>0</v>
      </c>
      <c r="W116" s="141">
        <f ca="1">OFFSET('Trail-3'!$K$1,$Y116-1,0)</f>
        <v>0</v>
      </c>
      <c r="X116" s="152">
        <f ca="1">OFFSET('Trail-3'!$L$1,$Y116-1,0)</f>
        <v>0</v>
      </c>
      <c r="Y116" s="146">
        <f>MATCH($AW116,'Trail-3'!$CJ$1:$CJ$128,0)</f>
        <v>116</v>
      </c>
      <c r="Z116" s="143" t="str">
        <f ca="1">IF(X116=0,"",OFFSET('Trail-3'!$B$1,$Y116-1,0))</f>
        <v/>
      </c>
      <c r="AA116" s="140">
        <f ca="1">OFFSET('Trail-4'!$J$1,$AD116-1,0)</f>
        <v>0</v>
      </c>
      <c r="AB116" s="141">
        <f ca="1">OFFSET('Trail-4'!$K$1,$AD116-1,0)</f>
        <v>0</v>
      </c>
      <c r="AC116" s="152">
        <f ca="1">OFFSET('Trail-4'!$L$1,$AD116-1,0)</f>
        <v>0</v>
      </c>
      <c r="AD116" s="146">
        <f>MATCH($AW116,'Trail-4'!$CJ$1:$CJ$128,0)</f>
        <v>116</v>
      </c>
      <c r="AE116" s="143" t="str">
        <f ca="1">IF(AC116=0,"",OFFSET('Trail-4'!$B$1,$AD116-1,0))</f>
        <v/>
      </c>
      <c r="AF116" s="140">
        <f ca="1">OFFSET('Trail-5'!$J$1,$AI116-1,0)</f>
        <v>0</v>
      </c>
      <c r="AG116" s="141">
        <f ca="1">OFFSET('Trail-5'!$K$1,$AI116-1,0)</f>
        <v>0</v>
      </c>
      <c r="AH116" s="152">
        <f ca="1">OFFSET('Trail-5'!$L$1,$AI116-1,0)</f>
        <v>0</v>
      </c>
      <c r="AI116" s="146">
        <f>MATCH($AW116,'Trail-5'!$CJ$1:$CJ$128,0)</f>
        <v>116</v>
      </c>
      <c r="AJ116" s="143" t="str">
        <f ca="1">IF(AH116=0,"",OFFSET('Trail-5'!$B$1,$AI116-1,0))</f>
        <v/>
      </c>
      <c r="AK116" s="140">
        <f ca="1">OFFSET('TempO-1'!$K$1,$AN116-1,0)</f>
        <v>0</v>
      </c>
      <c r="AL116" s="144"/>
      <c r="AM116" s="152">
        <f ca="1">OFFSET('TempO-1'!$L$1,$AN116-1,0)</f>
        <v>0</v>
      </c>
      <c r="AN116" s="146">
        <f>MATCH($AW116,'TempO-1'!$CB$1:$CB$128,0)</f>
        <v>116</v>
      </c>
      <c r="AO116" s="143" t="str">
        <f ca="1">IF(AM116=0,"",OFFSET('TempO-1'!$B$1,$AN116-1,0))</f>
        <v/>
      </c>
      <c r="AP116" s="140">
        <f ca="1">OFFSET('TempO-2'!$K$1,$AS116-1,0)</f>
        <v>0</v>
      </c>
      <c r="AQ116" s="144"/>
      <c r="AR116" s="152">
        <f ca="1">OFFSET('TempO-2'!$L$1,$AS116-1,0)</f>
        <v>0</v>
      </c>
      <c r="AS116" s="146">
        <f>MATCH($AW116,'TempO-2'!$CB$1:$CB$128,0)</f>
        <v>116</v>
      </c>
      <c r="AT116" s="143" t="str">
        <f ca="1">IF(AR116=0,"",OFFSET('TempO-2'!$B$1,$AS116-1,0))</f>
        <v/>
      </c>
      <c r="AU116" s="22"/>
      <c r="AW116" s="39">
        <v>108</v>
      </c>
      <c r="AX116" s="16"/>
      <c r="AY116" s="51">
        <f t="shared" ca="1" si="38"/>
        <v>0</v>
      </c>
      <c r="AZ116" s="51">
        <f t="shared" ca="1" si="38"/>
        <v>0</v>
      </c>
      <c r="BA116" s="51">
        <f t="shared" ca="1" si="38"/>
        <v>0</v>
      </c>
      <c r="BC116" s="51">
        <f t="shared" ca="1" si="31"/>
        <v>0</v>
      </c>
      <c r="BD116" s="51">
        <f t="shared" ca="1" si="32"/>
        <v>0</v>
      </c>
      <c r="BE116" s="51">
        <f t="shared" ca="1" si="33"/>
        <v>0</v>
      </c>
      <c r="BF116" s="51">
        <f t="shared" ca="1" si="34"/>
        <v>0</v>
      </c>
      <c r="BG116" s="51">
        <f t="shared" ca="1" si="35"/>
        <v>0</v>
      </c>
      <c r="BH116" s="51">
        <f t="shared" ca="1" si="36"/>
        <v>0</v>
      </c>
      <c r="BI116" s="51">
        <f t="shared" ca="1" si="37"/>
        <v>0</v>
      </c>
      <c r="BJ116" s="51"/>
      <c r="BK116" s="51"/>
      <c r="BL116" s="53">
        <f t="shared" ca="1" si="39"/>
        <v>0</v>
      </c>
      <c r="BM116" s="53">
        <f t="shared" ca="1" si="39"/>
        <v>0</v>
      </c>
      <c r="BN116" s="53">
        <f t="shared" ca="1" si="39"/>
        <v>0</v>
      </c>
      <c r="BO116" s="53">
        <f t="shared" ca="1" si="39"/>
        <v>0</v>
      </c>
      <c r="BP116" s="53">
        <f t="shared" ca="1" si="39"/>
        <v>0</v>
      </c>
      <c r="BQ116" s="53">
        <f t="shared" ca="1" si="39"/>
        <v>0</v>
      </c>
      <c r="BR116" s="53">
        <f t="shared" ca="1" si="39"/>
        <v>0</v>
      </c>
    </row>
    <row r="117" spans="2:70" x14ac:dyDescent="0.2">
      <c r="B117" s="126">
        <f t="shared" ca="1" si="25"/>
        <v>1</v>
      </c>
      <c r="C117" s="126" t="str">
        <f t="shared" ca="1" si="26"/>
        <v/>
      </c>
      <c r="D117" s="126" t="str">
        <f t="shared" ca="1" si="27"/>
        <v/>
      </c>
      <c r="E117" s="126" t="str">
        <f t="shared" ca="1" si="28"/>
        <v/>
      </c>
      <c r="F117" s="127" t="str">
        <f ca="1">OFFSET(prihlasky!$H$1,AW117,0)</f>
        <v/>
      </c>
      <c r="G117" s="127" t="str">
        <f ca="1">IF(OFFSET(prihlasky!$B$1,AW117,0)="","",(OFFSET(prihlasky!$B$1,AW117,0)))</f>
        <v/>
      </c>
      <c r="H117" s="127">
        <f ca="1">OFFSET(prihlasky!$I$1,AW117,0)</f>
        <v>0</v>
      </c>
      <c r="I117" s="127">
        <f ca="1">OFFSET(prihlasky!$A$1,AW117,0)</f>
        <v>0</v>
      </c>
      <c r="J117" s="159">
        <f t="shared" ca="1" si="30"/>
        <v>0</v>
      </c>
      <c r="K117" s="145"/>
      <c r="L117" s="140">
        <f ca="1">OFFSET('Trail-1'!$J$1,$O117-1,0)</f>
        <v>0</v>
      </c>
      <c r="M117" s="141">
        <f ca="1">OFFSET('Trail-1'!$K$1,$O117-1,0)</f>
        <v>0</v>
      </c>
      <c r="N117" s="152">
        <f ca="1">OFFSET('Trail-1'!$L$1,$O117-1,0)</f>
        <v>0</v>
      </c>
      <c r="O117" s="146">
        <f>MATCH($AW117,'Trail-1'!$CJ$1:$CJ$128,0)</f>
        <v>117</v>
      </c>
      <c r="P117" s="143" t="str">
        <f ca="1">IF(N117=0,"",OFFSET('Trail-1'!$B$1,$O117-1,0))</f>
        <v/>
      </c>
      <c r="Q117" s="140">
        <f ca="1">OFFSET('Trail-2'!$J$1,$T117-1,0)</f>
        <v>0</v>
      </c>
      <c r="R117" s="141">
        <f ca="1">OFFSET('Trail-2'!$K$1,$T117-1,0)</f>
        <v>0</v>
      </c>
      <c r="S117" s="152">
        <f ca="1">OFFSET('Trail-2'!$L$1,$T117-1,0)</f>
        <v>0</v>
      </c>
      <c r="T117" s="146">
        <f>MATCH($AW117,'Trail-2'!$CJ$1:$CJ$128,0)</f>
        <v>117</v>
      </c>
      <c r="U117" s="143" t="str">
        <f ca="1">IF(S117=0,"",OFFSET('Trail-2'!$B$1,$T117-1,0))</f>
        <v/>
      </c>
      <c r="V117" s="140">
        <f ca="1">OFFSET('Trail-3'!$J$1,$Y117-1,0)</f>
        <v>0</v>
      </c>
      <c r="W117" s="141">
        <f ca="1">OFFSET('Trail-3'!$K$1,$Y117-1,0)</f>
        <v>0</v>
      </c>
      <c r="X117" s="152">
        <f ca="1">OFFSET('Trail-3'!$L$1,$Y117-1,0)</f>
        <v>0</v>
      </c>
      <c r="Y117" s="146">
        <f>MATCH($AW117,'Trail-3'!$CJ$1:$CJ$128,0)</f>
        <v>117</v>
      </c>
      <c r="Z117" s="143" t="str">
        <f ca="1">IF(X117=0,"",OFFSET('Trail-3'!$B$1,$Y117-1,0))</f>
        <v/>
      </c>
      <c r="AA117" s="140">
        <f ca="1">OFFSET('Trail-4'!$J$1,$AD117-1,0)</f>
        <v>0</v>
      </c>
      <c r="AB117" s="141">
        <f ca="1">OFFSET('Trail-4'!$K$1,$AD117-1,0)</f>
        <v>0</v>
      </c>
      <c r="AC117" s="152">
        <f ca="1">OFFSET('Trail-4'!$L$1,$AD117-1,0)</f>
        <v>0</v>
      </c>
      <c r="AD117" s="146">
        <f>MATCH($AW117,'Trail-4'!$CJ$1:$CJ$128,0)</f>
        <v>117</v>
      </c>
      <c r="AE117" s="143" t="str">
        <f ca="1">IF(AC117=0,"",OFFSET('Trail-4'!$B$1,$AD117-1,0))</f>
        <v/>
      </c>
      <c r="AF117" s="140">
        <f ca="1">OFFSET('Trail-5'!$J$1,$AI117-1,0)</f>
        <v>0</v>
      </c>
      <c r="AG117" s="141">
        <f ca="1">OFFSET('Trail-5'!$K$1,$AI117-1,0)</f>
        <v>0</v>
      </c>
      <c r="AH117" s="152">
        <f ca="1">OFFSET('Trail-5'!$L$1,$AI117-1,0)</f>
        <v>0</v>
      </c>
      <c r="AI117" s="146">
        <f>MATCH($AW117,'Trail-5'!$CJ$1:$CJ$128,0)</f>
        <v>117</v>
      </c>
      <c r="AJ117" s="143" t="str">
        <f ca="1">IF(AH117=0,"",OFFSET('Trail-5'!$B$1,$AI117-1,0))</f>
        <v/>
      </c>
      <c r="AK117" s="140">
        <f ca="1">OFFSET('TempO-1'!$K$1,$AN117-1,0)</f>
        <v>0</v>
      </c>
      <c r="AL117" s="144"/>
      <c r="AM117" s="152">
        <f ca="1">OFFSET('TempO-1'!$L$1,$AN117-1,0)</f>
        <v>0</v>
      </c>
      <c r="AN117" s="146">
        <f>MATCH($AW117,'TempO-1'!$CB$1:$CB$128,0)</f>
        <v>117</v>
      </c>
      <c r="AO117" s="143" t="str">
        <f ca="1">IF(AM117=0,"",OFFSET('TempO-1'!$B$1,$AN117-1,0))</f>
        <v/>
      </c>
      <c r="AP117" s="140">
        <f ca="1">OFFSET('TempO-2'!$K$1,$AS117-1,0)</f>
        <v>0</v>
      </c>
      <c r="AQ117" s="144"/>
      <c r="AR117" s="152">
        <f ca="1">OFFSET('TempO-2'!$L$1,$AS117-1,0)</f>
        <v>0</v>
      </c>
      <c r="AS117" s="146">
        <f>MATCH($AW117,'TempO-2'!$CB$1:$CB$128,0)</f>
        <v>117</v>
      </c>
      <c r="AT117" s="143" t="str">
        <f ca="1">IF(AR117=0,"",OFFSET('TempO-2'!$B$1,$AS117-1,0))</f>
        <v/>
      </c>
      <c r="AU117" s="22"/>
      <c r="AW117" s="39">
        <v>109</v>
      </c>
      <c r="AX117" s="16"/>
      <c r="AY117" s="51">
        <f t="shared" ca="1" si="38"/>
        <v>0</v>
      </c>
      <c r="AZ117" s="51">
        <f t="shared" ca="1" si="38"/>
        <v>0</v>
      </c>
      <c r="BA117" s="51">
        <f t="shared" ca="1" si="38"/>
        <v>0</v>
      </c>
      <c r="BC117" s="51">
        <f t="shared" ca="1" si="31"/>
        <v>0</v>
      </c>
      <c r="BD117" s="51">
        <f t="shared" ca="1" si="32"/>
        <v>0</v>
      </c>
      <c r="BE117" s="51">
        <f t="shared" ca="1" si="33"/>
        <v>0</v>
      </c>
      <c r="BF117" s="51">
        <f t="shared" ca="1" si="34"/>
        <v>0</v>
      </c>
      <c r="BG117" s="51">
        <f t="shared" ca="1" si="35"/>
        <v>0</v>
      </c>
      <c r="BH117" s="51">
        <f t="shared" ca="1" si="36"/>
        <v>0</v>
      </c>
      <c r="BI117" s="51">
        <f t="shared" ca="1" si="37"/>
        <v>0</v>
      </c>
      <c r="BJ117" s="51"/>
      <c r="BK117" s="51"/>
      <c r="BL117" s="53">
        <f t="shared" ca="1" si="39"/>
        <v>0</v>
      </c>
      <c r="BM117" s="53">
        <f t="shared" ca="1" si="39"/>
        <v>0</v>
      </c>
      <c r="BN117" s="53">
        <f t="shared" ca="1" si="39"/>
        <v>0</v>
      </c>
      <c r="BO117" s="53">
        <f t="shared" ca="1" si="39"/>
        <v>0</v>
      </c>
      <c r="BP117" s="53">
        <f t="shared" ca="1" si="39"/>
        <v>0</v>
      </c>
      <c r="BQ117" s="53">
        <f t="shared" ca="1" si="39"/>
        <v>0</v>
      </c>
      <c r="BR117" s="53">
        <f t="shared" ca="1" si="39"/>
        <v>0</v>
      </c>
    </row>
    <row r="118" spans="2:70" x14ac:dyDescent="0.2">
      <c r="B118" s="126">
        <f t="shared" ca="1" si="25"/>
        <v>1</v>
      </c>
      <c r="C118" s="126" t="str">
        <f t="shared" ca="1" si="26"/>
        <v/>
      </c>
      <c r="D118" s="126" t="str">
        <f t="shared" ca="1" si="27"/>
        <v/>
      </c>
      <c r="E118" s="126" t="str">
        <f t="shared" ca="1" si="28"/>
        <v/>
      </c>
      <c r="F118" s="127" t="str">
        <f ca="1">OFFSET(prihlasky!$H$1,AW118,0)</f>
        <v/>
      </c>
      <c r="G118" s="127" t="str">
        <f ca="1">IF(OFFSET(prihlasky!$B$1,AW118,0)="","",(OFFSET(prihlasky!$B$1,AW118,0)))</f>
        <v/>
      </c>
      <c r="H118" s="127">
        <f ca="1">OFFSET(prihlasky!$I$1,AW118,0)</f>
        <v>0</v>
      </c>
      <c r="I118" s="127">
        <f ca="1">OFFSET(prihlasky!$A$1,AW118,0)</f>
        <v>0</v>
      </c>
      <c r="J118" s="159">
        <f t="shared" ca="1" si="30"/>
        <v>0</v>
      </c>
      <c r="K118" s="145"/>
      <c r="L118" s="140">
        <f ca="1">OFFSET('Trail-1'!$J$1,$O118-1,0)</f>
        <v>0</v>
      </c>
      <c r="M118" s="141">
        <f ca="1">OFFSET('Trail-1'!$K$1,$O118-1,0)</f>
        <v>0</v>
      </c>
      <c r="N118" s="152">
        <f ca="1">OFFSET('Trail-1'!$L$1,$O118-1,0)</f>
        <v>0</v>
      </c>
      <c r="O118" s="146">
        <f>MATCH($AW118,'Trail-1'!$CJ$1:$CJ$128,0)</f>
        <v>118</v>
      </c>
      <c r="P118" s="143" t="str">
        <f ca="1">IF(N118=0,"",OFFSET('Trail-1'!$B$1,$O118-1,0))</f>
        <v/>
      </c>
      <c r="Q118" s="140">
        <f ca="1">OFFSET('Trail-2'!$J$1,$T118-1,0)</f>
        <v>0</v>
      </c>
      <c r="R118" s="141">
        <f ca="1">OFFSET('Trail-2'!$K$1,$T118-1,0)</f>
        <v>0</v>
      </c>
      <c r="S118" s="152">
        <f ca="1">OFFSET('Trail-2'!$L$1,$T118-1,0)</f>
        <v>0</v>
      </c>
      <c r="T118" s="146">
        <f>MATCH($AW118,'Trail-2'!$CJ$1:$CJ$128,0)</f>
        <v>118</v>
      </c>
      <c r="U118" s="143" t="str">
        <f ca="1">IF(S118=0,"",OFFSET('Trail-2'!$B$1,$T118-1,0))</f>
        <v/>
      </c>
      <c r="V118" s="140">
        <f ca="1">OFFSET('Trail-3'!$J$1,$Y118-1,0)</f>
        <v>0</v>
      </c>
      <c r="W118" s="141">
        <f ca="1">OFFSET('Trail-3'!$K$1,$Y118-1,0)</f>
        <v>0</v>
      </c>
      <c r="X118" s="152">
        <f ca="1">OFFSET('Trail-3'!$L$1,$Y118-1,0)</f>
        <v>0</v>
      </c>
      <c r="Y118" s="146">
        <f>MATCH($AW118,'Trail-3'!$CJ$1:$CJ$128,0)</f>
        <v>118</v>
      </c>
      <c r="Z118" s="143" t="str">
        <f ca="1">IF(X118=0,"",OFFSET('Trail-3'!$B$1,$Y118-1,0))</f>
        <v/>
      </c>
      <c r="AA118" s="140">
        <f ca="1">OFFSET('Trail-4'!$J$1,$AD118-1,0)</f>
        <v>0</v>
      </c>
      <c r="AB118" s="141">
        <f ca="1">OFFSET('Trail-4'!$K$1,$AD118-1,0)</f>
        <v>0</v>
      </c>
      <c r="AC118" s="152">
        <f ca="1">OFFSET('Trail-4'!$L$1,$AD118-1,0)</f>
        <v>0</v>
      </c>
      <c r="AD118" s="146">
        <f>MATCH($AW118,'Trail-4'!$CJ$1:$CJ$128,0)</f>
        <v>118</v>
      </c>
      <c r="AE118" s="143" t="str">
        <f ca="1">IF(AC118=0,"",OFFSET('Trail-4'!$B$1,$AD118-1,0))</f>
        <v/>
      </c>
      <c r="AF118" s="140">
        <f ca="1">OFFSET('Trail-5'!$J$1,$AI118-1,0)</f>
        <v>0</v>
      </c>
      <c r="AG118" s="141">
        <f ca="1">OFFSET('Trail-5'!$K$1,$AI118-1,0)</f>
        <v>0</v>
      </c>
      <c r="AH118" s="152">
        <f ca="1">OFFSET('Trail-5'!$L$1,$AI118-1,0)</f>
        <v>0</v>
      </c>
      <c r="AI118" s="146">
        <f>MATCH($AW118,'Trail-5'!$CJ$1:$CJ$128,0)</f>
        <v>118</v>
      </c>
      <c r="AJ118" s="143" t="str">
        <f ca="1">IF(AH118=0,"",OFFSET('Trail-5'!$B$1,$AI118-1,0))</f>
        <v/>
      </c>
      <c r="AK118" s="140">
        <f ca="1">OFFSET('TempO-1'!$K$1,$AN118-1,0)</f>
        <v>0</v>
      </c>
      <c r="AL118" s="144"/>
      <c r="AM118" s="152">
        <f ca="1">OFFSET('TempO-1'!$L$1,$AN118-1,0)</f>
        <v>0</v>
      </c>
      <c r="AN118" s="146">
        <f>MATCH($AW118,'TempO-1'!$CB$1:$CB$128,0)</f>
        <v>118</v>
      </c>
      <c r="AO118" s="143" t="str">
        <f ca="1">IF(AM118=0,"",OFFSET('TempO-1'!$B$1,$AN118-1,0))</f>
        <v/>
      </c>
      <c r="AP118" s="140">
        <f ca="1">OFFSET('TempO-2'!$K$1,$AS118-1,0)</f>
        <v>0</v>
      </c>
      <c r="AQ118" s="144"/>
      <c r="AR118" s="152">
        <f ca="1">OFFSET('TempO-2'!$L$1,$AS118-1,0)</f>
        <v>0</v>
      </c>
      <c r="AS118" s="146">
        <f>MATCH($AW118,'TempO-2'!$CB$1:$CB$128,0)</f>
        <v>118</v>
      </c>
      <c r="AT118" s="143" t="str">
        <f ca="1">IF(AR118=0,"",OFFSET('TempO-2'!$B$1,$AS118-1,0))</f>
        <v/>
      </c>
      <c r="AU118" s="22"/>
      <c r="AW118" s="39">
        <v>110</v>
      </c>
      <c r="AX118" s="16"/>
      <c r="AY118" s="51">
        <f t="shared" ca="1" si="38"/>
        <v>0</v>
      </c>
      <c r="AZ118" s="51">
        <f t="shared" ca="1" si="38"/>
        <v>0</v>
      </c>
      <c r="BA118" s="51">
        <f t="shared" ca="1" si="38"/>
        <v>0</v>
      </c>
      <c r="BC118" s="51">
        <f t="shared" ca="1" si="31"/>
        <v>0</v>
      </c>
      <c r="BD118" s="51">
        <f t="shared" ca="1" si="32"/>
        <v>0</v>
      </c>
      <c r="BE118" s="51">
        <f t="shared" ca="1" si="33"/>
        <v>0</v>
      </c>
      <c r="BF118" s="51">
        <f t="shared" ca="1" si="34"/>
        <v>0</v>
      </c>
      <c r="BG118" s="51">
        <f t="shared" ca="1" si="35"/>
        <v>0</v>
      </c>
      <c r="BH118" s="51">
        <f t="shared" ca="1" si="36"/>
        <v>0</v>
      </c>
      <c r="BI118" s="51">
        <f t="shared" ca="1" si="37"/>
        <v>0</v>
      </c>
      <c r="BJ118" s="51"/>
      <c r="BK118" s="51"/>
      <c r="BL118" s="53">
        <f t="shared" ca="1" si="39"/>
        <v>0</v>
      </c>
      <c r="BM118" s="53">
        <f t="shared" ca="1" si="39"/>
        <v>0</v>
      </c>
      <c r="BN118" s="53">
        <f t="shared" ca="1" si="39"/>
        <v>0</v>
      </c>
      <c r="BO118" s="53">
        <f t="shared" ca="1" si="39"/>
        <v>0</v>
      </c>
      <c r="BP118" s="53">
        <f t="shared" ca="1" si="39"/>
        <v>0</v>
      </c>
      <c r="BQ118" s="53">
        <f t="shared" ca="1" si="39"/>
        <v>0</v>
      </c>
      <c r="BR118" s="53">
        <f t="shared" ca="1" si="39"/>
        <v>0</v>
      </c>
    </row>
    <row r="119" spans="2:70" x14ac:dyDescent="0.2">
      <c r="B119" s="126">
        <f t="shared" ca="1" si="25"/>
        <v>1</v>
      </c>
      <c r="C119" s="126" t="str">
        <f t="shared" ca="1" si="26"/>
        <v/>
      </c>
      <c r="D119" s="126" t="str">
        <f t="shared" ca="1" si="27"/>
        <v/>
      </c>
      <c r="E119" s="126" t="str">
        <f t="shared" ca="1" si="28"/>
        <v/>
      </c>
      <c r="F119" s="127" t="str">
        <f ca="1">OFFSET(prihlasky!$H$1,AW119,0)</f>
        <v/>
      </c>
      <c r="G119" s="127" t="str">
        <f ca="1">IF(OFFSET(prihlasky!$B$1,AW119,0)="","",(OFFSET(prihlasky!$B$1,AW119,0)))</f>
        <v/>
      </c>
      <c r="H119" s="127">
        <f ca="1">OFFSET(prihlasky!$I$1,AW119,0)</f>
        <v>0</v>
      </c>
      <c r="I119" s="127">
        <f ca="1">OFFSET(prihlasky!$A$1,AW119,0)</f>
        <v>0</v>
      </c>
      <c r="J119" s="159">
        <f t="shared" ca="1" si="30"/>
        <v>0</v>
      </c>
      <c r="K119" s="145"/>
      <c r="L119" s="140">
        <f ca="1">OFFSET('Trail-1'!$J$1,$O119-1,0)</f>
        <v>0</v>
      </c>
      <c r="M119" s="141">
        <f ca="1">OFFSET('Trail-1'!$K$1,$O119-1,0)</f>
        <v>0</v>
      </c>
      <c r="N119" s="152">
        <f ca="1">OFFSET('Trail-1'!$L$1,$O119-1,0)</f>
        <v>0</v>
      </c>
      <c r="O119" s="146">
        <f>MATCH($AW119,'Trail-1'!$CJ$1:$CJ$128,0)</f>
        <v>119</v>
      </c>
      <c r="P119" s="143" t="str">
        <f ca="1">IF(N119=0,"",OFFSET('Trail-1'!$B$1,$O119-1,0))</f>
        <v/>
      </c>
      <c r="Q119" s="140">
        <f ca="1">OFFSET('Trail-2'!$J$1,$T119-1,0)</f>
        <v>0</v>
      </c>
      <c r="R119" s="141">
        <f ca="1">OFFSET('Trail-2'!$K$1,$T119-1,0)</f>
        <v>0</v>
      </c>
      <c r="S119" s="152">
        <f ca="1">OFFSET('Trail-2'!$L$1,$T119-1,0)</f>
        <v>0</v>
      </c>
      <c r="T119" s="146">
        <f>MATCH($AW119,'Trail-2'!$CJ$1:$CJ$128,0)</f>
        <v>119</v>
      </c>
      <c r="U119" s="143" t="str">
        <f ca="1">IF(S119=0,"",OFFSET('Trail-2'!$B$1,$T119-1,0))</f>
        <v/>
      </c>
      <c r="V119" s="140">
        <f ca="1">OFFSET('Trail-3'!$J$1,$Y119-1,0)</f>
        <v>0</v>
      </c>
      <c r="W119" s="141">
        <f ca="1">OFFSET('Trail-3'!$K$1,$Y119-1,0)</f>
        <v>0</v>
      </c>
      <c r="X119" s="152">
        <f ca="1">OFFSET('Trail-3'!$L$1,$Y119-1,0)</f>
        <v>0</v>
      </c>
      <c r="Y119" s="146">
        <f>MATCH($AW119,'Trail-3'!$CJ$1:$CJ$128,0)</f>
        <v>119</v>
      </c>
      <c r="Z119" s="143" t="str">
        <f ca="1">IF(X119=0,"",OFFSET('Trail-3'!$B$1,$Y119-1,0))</f>
        <v/>
      </c>
      <c r="AA119" s="140">
        <f ca="1">OFFSET('Trail-4'!$J$1,$AD119-1,0)</f>
        <v>0</v>
      </c>
      <c r="AB119" s="141">
        <f ca="1">OFFSET('Trail-4'!$K$1,$AD119-1,0)</f>
        <v>0</v>
      </c>
      <c r="AC119" s="152">
        <f ca="1">OFFSET('Trail-4'!$L$1,$AD119-1,0)</f>
        <v>0</v>
      </c>
      <c r="AD119" s="146">
        <f>MATCH($AW119,'Trail-4'!$CJ$1:$CJ$128,0)</f>
        <v>119</v>
      </c>
      <c r="AE119" s="143" t="str">
        <f ca="1">IF(AC119=0,"",OFFSET('Trail-4'!$B$1,$AD119-1,0))</f>
        <v/>
      </c>
      <c r="AF119" s="140">
        <f ca="1">OFFSET('Trail-5'!$J$1,$AI119-1,0)</f>
        <v>0</v>
      </c>
      <c r="AG119" s="141">
        <f ca="1">OFFSET('Trail-5'!$K$1,$AI119-1,0)</f>
        <v>0</v>
      </c>
      <c r="AH119" s="152">
        <f ca="1">OFFSET('Trail-5'!$L$1,$AI119-1,0)</f>
        <v>0</v>
      </c>
      <c r="AI119" s="146">
        <f>MATCH($AW119,'Trail-5'!$CJ$1:$CJ$128,0)</f>
        <v>119</v>
      </c>
      <c r="AJ119" s="143" t="str">
        <f ca="1">IF(AH119=0,"",OFFSET('Trail-5'!$B$1,$AI119-1,0))</f>
        <v/>
      </c>
      <c r="AK119" s="140">
        <f ca="1">OFFSET('TempO-1'!$K$1,$AN119-1,0)</f>
        <v>0</v>
      </c>
      <c r="AL119" s="144"/>
      <c r="AM119" s="152">
        <f ca="1">OFFSET('TempO-1'!$L$1,$AN119-1,0)</f>
        <v>0</v>
      </c>
      <c r="AN119" s="146">
        <f>MATCH($AW119,'TempO-1'!$CB$1:$CB$128,0)</f>
        <v>119</v>
      </c>
      <c r="AO119" s="143" t="str">
        <f ca="1">IF(AM119=0,"",OFFSET('TempO-1'!$B$1,$AN119-1,0))</f>
        <v/>
      </c>
      <c r="AP119" s="140">
        <f ca="1">OFFSET('TempO-2'!$K$1,$AS119-1,0)</f>
        <v>0</v>
      </c>
      <c r="AQ119" s="144"/>
      <c r="AR119" s="152">
        <f ca="1">OFFSET('TempO-2'!$L$1,$AS119-1,0)</f>
        <v>0</v>
      </c>
      <c r="AS119" s="146">
        <f>MATCH($AW119,'TempO-2'!$CB$1:$CB$128,0)</f>
        <v>119</v>
      </c>
      <c r="AT119" s="143" t="str">
        <f ca="1">IF(AR119=0,"",OFFSET('TempO-2'!$B$1,$AS119-1,0))</f>
        <v/>
      </c>
      <c r="AU119" s="22"/>
      <c r="AW119" s="39">
        <v>111</v>
      </c>
      <c r="AX119" s="16"/>
      <c r="AY119" s="51">
        <f t="shared" ca="1" si="38"/>
        <v>0</v>
      </c>
      <c r="AZ119" s="51">
        <f t="shared" ca="1" si="38"/>
        <v>0</v>
      </c>
      <c r="BA119" s="51">
        <f t="shared" ca="1" si="38"/>
        <v>0</v>
      </c>
      <c r="BC119" s="51">
        <f t="shared" ca="1" si="31"/>
        <v>0</v>
      </c>
      <c r="BD119" s="51">
        <f t="shared" ca="1" si="32"/>
        <v>0</v>
      </c>
      <c r="BE119" s="51">
        <f t="shared" ca="1" si="33"/>
        <v>0</v>
      </c>
      <c r="BF119" s="51">
        <f t="shared" ca="1" si="34"/>
        <v>0</v>
      </c>
      <c r="BG119" s="51">
        <f t="shared" ca="1" si="35"/>
        <v>0</v>
      </c>
      <c r="BH119" s="51">
        <f t="shared" ca="1" si="36"/>
        <v>0</v>
      </c>
      <c r="BI119" s="51">
        <f t="shared" ca="1" si="37"/>
        <v>0</v>
      </c>
      <c r="BJ119" s="51"/>
      <c r="BK119" s="51"/>
      <c r="BL119" s="53">
        <f t="shared" ca="1" si="39"/>
        <v>0</v>
      </c>
      <c r="BM119" s="53">
        <f t="shared" ca="1" si="39"/>
        <v>0</v>
      </c>
      <c r="BN119" s="53">
        <f t="shared" ca="1" si="39"/>
        <v>0</v>
      </c>
      <c r="BO119" s="53">
        <f t="shared" ca="1" si="39"/>
        <v>0</v>
      </c>
      <c r="BP119" s="53">
        <f t="shared" ca="1" si="39"/>
        <v>0</v>
      </c>
      <c r="BQ119" s="53">
        <f t="shared" ca="1" si="39"/>
        <v>0</v>
      </c>
      <c r="BR119" s="53">
        <f t="shared" ca="1" si="39"/>
        <v>0</v>
      </c>
    </row>
    <row r="120" spans="2:70" x14ac:dyDescent="0.2">
      <c r="B120" s="126">
        <f t="shared" ca="1" si="25"/>
        <v>1</v>
      </c>
      <c r="C120" s="126" t="str">
        <f t="shared" ca="1" si="26"/>
        <v/>
      </c>
      <c r="D120" s="126" t="str">
        <f t="shared" ca="1" si="27"/>
        <v/>
      </c>
      <c r="E120" s="126" t="str">
        <f t="shared" ca="1" si="28"/>
        <v/>
      </c>
      <c r="F120" s="127" t="str">
        <f ca="1">OFFSET(prihlasky!$H$1,AW120,0)</f>
        <v/>
      </c>
      <c r="G120" s="127" t="str">
        <f ca="1">IF(OFFSET(prihlasky!$B$1,AW120,0)="","",(OFFSET(prihlasky!$B$1,AW120,0)))</f>
        <v/>
      </c>
      <c r="H120" s="127">
        <f ca="1">OFFSET(prihlasky!$I$1,AW120,0)</f>
        <v>0</v>
      </c>
      <c r="I120" s="127">
        <f ca="1">OFFSET(prihlasky!$A$1,AW120,0)</f>
        <v>0</v>
      </c>
      <c r="J120" s="159">
        <f t="shared" ca="1" si="30"/>
        <v>0</v>
      </c>
      <c r="K120" s="145"/>
      <c r="L120" s="140">
        <f ca="1">OFFSET('Trail-1'!$J$1,$O120-1,0)</f>
        <v>0</v>
      </c>
      <c r="M120" s="141">
        <f ca="1">OFFSET('Trail-1'!$K$1,$O120-1,0)</f>
        <v>0</v>
      </c>
      <c r="N120" s="152">
        <f ca="1">OFFSET('Trail-1'!$L$1,$O120-1,0)</f>
        <v>0</v>
      </c>
      <c r="O120" s="146">
        <f>MATCH($AW120,'Trail-1'!$CJ$1:$CJ$128,0)</f>
        <v>120</v>
      </c>
      <c r="P120" s="143" t="str">
        <f ca="1">IF(N120=0,"",OFFSET('Trail-1'!$B$1,$O120-1,0))</f>
        <v/>
      </c>
      <c r="Q120" s="140">
        <f ca="1">OFFSET('Trail-2'!$J$1,$T120-1,0)</f>
        <v>0</v>
      </c>
      <c r="R120" s="141">
        <f ca="1">OFFSET('Trail-2'!$K$1,$T120-1,0)</f>
        <v>0</v>
      </c>
      <c r="S120" s="152">
        <f ca="1">OFFSET('Trail-2'!$L$1,$T120-1,0)</f>
        <v>0</v>
      </c>
      <c r="T120" s="146">
        <f>MATCH($AW120,'Trail-2'!$CJ$1:$CJ$128,0)</f>
        <v>120</v>
      </c>
      <c r="U120" s="143" t="str">
        <f ca="1">IF(S120=0,"",OFFSET('Trail-2'!$B$1,$T120-1,0))</f>
        <v/>
      </c>
      <c r="V120" s="140">
        <f ca="1">OFFSET('Trail-3'!$J$1,$Y120-1,0)</f>
        <v>0</v>
      </c>
      <c r="W120" s="141">
        <f ca="1">OFFSET('Trail-3'!$K$1,$Y120-1,0)</f>
        <v>0</v>
      </c>
      <c r="X120" s="152">
        <f ca="1">OFFSET('Trail-3'!$L$1,$Y120-1,0)</f>
        <v>0</v>
      </c>
      <c r="Y120" s="146">
        <f>MATCH($AW120,'Trail-3'!$CJ$1:$CJ$128,0)</f>
        <v>120</v>
      </c>
      <c r="Z120" s="143" t="str">
        <f ca="1">IF(X120=0,"",OFFSET('Trail-3'!$B$1,$Y120-1,0))</f>
        <v/>
      </c>
      <c r="AA120" s="140">
        <f ca="1">OFFSET('Trail-4'!$J$1,$AD120-1,0)</f>
        <v>0</v>
      </c>
      <c r="AB120" s="141">
        <f ca="1">OFFSET('Trail-4'!$K$1,$AD120-1,0)</f>
        <v>0</v>
      </c>
      <c r="AC120" s="152">
        <f ca="1">OFFSET('Trail-4'!$L$1,$AD120-1,0)</f>
        <v>0</v>
      </c>
      <c r="AD120" s="146">
        <f>MATCH($AW120,'Trail-4'!$CJ$1:$CJ$128,0)</f>
        <v>120</v>
      </c>
      <c r="AE120" s="143" t="str">
        <f ca="1">IF(AC120=0,"",OFFSET('Trail-4'!$B$1,$AD120-1,0))</f>
        <v/>
      </c>
      <c r="AF120" s="140">
        <f ca="1">OFFSET('Trail-5'!$J$1,$AI120-1,0)</f>
        <v>0</v>
      </c>
      <c r="AG120" s="141">
        <f ca="1">OFFSET('Trail-5'!$K$1,$AI120-1,0)</f>
        <v>0</v>
      </c>
      <c r="AH120" s="152">
        <f ca="1">OFFSET('Trail-5'!$L$1,$AI120-1,0)</f>
        <v>0</v>
      </c>
      <c r="AI120" s="146">
        <f>MATCH($AW120,'Trail-5'!$CJ$1:$CJ$128,0)</f>
        <v>120</v>
      </c>
      <c r="AJ120" s="143" t="str">
        <f ca="1">IF(AH120=0,"",OFFSET('Trail-5'!$B$1,$AI120-1,0))</f>
        <v/>
      </c>
      <c r="AK120" s="140">
        <f ca="1">OFFSET('TempO-1'!$K$1,$AN120-1,0)</f>
        <v>0</v>
      </c>
      <c r="AL120" s="144"/>
      <c r="AM120" s="152">
        <f ca="1">OFFSET('TempO-1'!$L$1,$AN120-1,0)</f>
        <v>0</v>
      </c>
      <c r="AN120" s="146">
        <f>MATCH($AW120,'TempO-1'!$CB$1:$CB$128,0)</f>
        <v>120</v>
      </c>
      <c r="AO120" s="143" t="str">
        <f ca="1">IF(AM120=0,"",OFFSET('TempO-1'!$B$1,$AN120-1,0))</f>
        <v/>
      </c>
      <c r="AP120" s="140">
        <f ca="1">OFFSET('TempO-2'!$K$1,$AS120-1,0)</f>
        <v>0</v>
      </c>
      <c r="AQ120" s="144"/>
      <c r="AR120" s="152">
        <f ca="1">OFFSET('TempO-2'!$L$1,$AS120-1,0)</f>
        <v>0</v>
      </c>
      <c r="AS120" s="146">
        <f>MATCH($AW120,'TempO-2'!$CB$1:$CB$128,0)</f>
        <v>120</v>
      </c>
      <c r="AT120" s="143" t="str">
        <f ca="1">IF(AR120=0,"",OFFSET('TempO-2'!$B$1,$AS120-1,0))</f>
        <v/>
      </c>
      <c r="AU120" s="22"/>
      <c r="AW120" s="39">
        <v>112</v>
      </c>
      <c r="AX120" s="16"/>
      <c r="AY120" s="51">
        <f t="shared" ca="1" si="38"/>
        <v>0</v>
      </c>
      <c r="AZ120" s="51">
        <f t="shared" ca="1" si="38"/>
        <v>0</v>
      </c>
      <c r="BA120" s="51">
        <f t="shared" ca="1" si="38"/>
        <v>0</v>
      </c>
      <c r="BC120" s="51">
        <f t="shared" ca="1" si="31"/>
        <v>0</v>
      </c>
      <c r="BD120" s="51">
        <f t="shared" ca="1" si="32"/>
        <v>0</v>
      </c>
      <c r="BE120" s="51">
        <f t="shared" ca="1" si="33"/>
        <v>0</v>
      </c>
      <c r="BF120" s="51">
        <f t="shared" ca="1" si="34"/>
        <v>0</v>
      </c>
      <c r="BG120" s="51">
        <f t="shared" ca="1" si="35"/>
        <v>0</v>
      </c>
      <c r="BH120" s="51">
        <f t="shared" ca="1" si="36"/>
        <v>0</v>
      </c>
      <c r="BI120" s="51">
        <f t="shared" ca="1" si="37"/>
        <v>0</v>
      </c>
      <c r="BJ120" s="51"/>
      <c r="BK120" s="51"/>
      <c r="BL120" s="53">
        <f t="shared" ca="1" si="39"/>
        <v>0</v>
      </c>
      <c r="BM120" s="53">
        <f t="shared" ca="1" si="39"/>
        <v>0</v>
      </c>
      <c r="BN120" s="53">
        <f t="shared" ca="1" si="39"/>
        <v>0</v>
      </c>
      <c r="BO120" s="53">
        <f t="shared" ca="1" si="39"/>
        <v>0</v>
      </c>
      <c r="BP120" s="53">
        <f t="shared" ca="1" si="39"/>
        <v>0</v>
      </c>
      <c r="BQ120" s="53">
        <f t="shared" ca="1" si="39"/>
        <v>0</v>
      </c>
      <c r="BR120" s="53">
        <f t="shared" ca="1" si="39"/>
        <v>0</v>
      </c>
    </row>
    <row r="121" spans="2:70" x14ac:dyDescent="0.2">
      <c r="B121" s="126">
        <f t="shared" ca="1" si="25"/>
        <v>1</v>
      </c>
      <c r="C121" s="126" t="str">
        <f t="shared" ca="1" si="26"/>
        <v/>
      </c>
      <c r="D121" s="126" t="str">
        <f t="shared" ca="1" si="27"/>
        <v/>
      </c>
      <c r="E121" s="126" t="str">
        <f t="shared" ca="1" si="28"/>
        <v/>
      </c>
      <c r="F121" s="127" t="str">
        <f ca="1">OFFSET(prihlasky!$H$1,AW121,0)</f>
        <v/>
      </c>
      <c r="G121" s="127" t="str">
        <f ca="1">IF(OFFSET(prihlasky!$B$1,AW121,0)="","",(OFFSET(prihlasky!$B$1,AW121,0)))</f>
        <v/>
      </c>
      <c r="H121" s="127">
        <f ca="1">OFFSET(prihlasky!$I$1,AW121,0)</f>
        <v>0</v>
      </c>
      <c r="I121" s="127">
        <f ca="1">OFFSET(prihlasky!$A$1,AW121,0)</f>
        <v>0</v>
      </c>
      <c r="J121" s="159">
        <f t="shared" ca="1" si="30"/>
        <v>0</v>
      </c>
      <c r="K121" s="145"/>
      <c r="L121" s="140">
        <f ca="1">OFFSET('Trail-1'!$J$1,$O121-1,0)</f>
        <v>0</v>
      </c>
      <c r="M121" s="141">
        <f ca="1">OFFSET('Trail-1'!$K$1,$O121-1,0)</f>
        <v>0</v>
      </c>
      <c r="N121" s="152">
        <f ca="1">OFFSET('Trail-1'!$L$1,$O121-1,0)</f>
        <v>0</v>
      </c>
      <c r="O121" s="146">
        <f>MATCH($AW121,'Trail-1'!$CJ$1:$CJ$128,0)</f>
        <v>121</v>
      </c>
      <c r="P121" s="143" t="str">
        <f ca="1">IF(N121=0,"",OFFSET('Trail-1'!$B$1,$O121-1,0))</f>
        <v/>
      </c>
      <c r="Q121" s="140">
        <f ca="1">OFFSET('Trail-2'!$J$1,$T121-1,0)</f>
        <v>0</v>
      </c>
      <c r="R121" s="141">
        <f ca="1">OFFSET('Trail-2'!$K$1,$T121-1,0)</f>
        <v>0</v>
      </c>
      <c r="S121" s="152">
        <f ca="1">OFFSET('Trail-2'!$L$1,$T121-1,0)</f>
        <v>0</v>
      </c>
      <c r="T121" s="146">
        <f>MATCH($AW121,'Trail-2'!$CJ$1:$CJ$128,0)</f>
        <v>121</v>
      </c>
      <c r="U121" s="143" t="str">
        <f ca="1">IF(S121=0,"",OFFSET('Trail-2'!$B$1,$T121-1,0))</f>
        <v/>
      </c>
      <c r="V121" s="140">
        <f ca="1">OFFSET('Trail-3'!$J$1,$Y121-1,0)</f>
        <v>0</v>
      </c>
      <c r="W121" s="141">
        <f ca="1">OFFSET('Trail-3'!$K$1,$Y121-1,0)</f>
        <v>0</v>
      </c>
      <c r="X121" s="152">
        <f ca="1">OFFSET('Trail-3'!$L$1,$Y121-1,0)</f>
        <v>0</v>
      </c>
      <c r="Y121" s="146">
        <f>MATCH($AW121,'Trail-3'!$CJ$1:$CJ$128,0)</f>
        <v>121</v>
      </c>
      <c r="Z121" s="143" t="str">
        <f ca="1">IF(X121=0,"",OFFSET('Trail-3'!$B$1,$Y121-1,0))</f>
        <v/>
      </c>
      <c r="AA121" s="140">
        <f ca="1">OFFSET('Trail-4'!$J$1,$AD121-1,0)</f>
        <v>0</v>
      </c>
      <c r="AB121" s="141">
        <f ca="1">OFFSET('Trail-4'!$K$1,$AD121-1,0)</f>
        <v>0</v>
      </c>
      <c r="AC121" s="152">
        <f ca="1">OFFSET('Trail-4'!$L$1,$AD121-1,0)</f>
        <v>0</v>
      </c>
      <c r="AD121" s="146">
        <f>MATCH($AW121,'Trail-4'!$CJ$1:$CJ$128,0)</f>
        <v>121</v>
      </c>
      <c r="AE121" s="143" t="str">
        <f ca="1">IF(AC121=0,"",OFFSET('Trail-4'!$B$1,$AD121-1,0))</f>
        <v/>
      </c>
      <c r="AF121" s="140">
        <f ca="1">OFFSET('Trail-5'!$J$1,$AI121-1,0)</f>
        <v>0</v>
      </c>
      <c r="AG121" s="141">
        <f ca="1">OFFSET('Trail-5'!$K$1,$AI121-1,0)</f>
        <v>0</v>
      </c>
      <c r="AH121" s="152">
        <f ca="1">OFFSET('Trail-5'!$L$1,$AI121-1,0)</f>
        <v>0</v>
      </c>
      <c r="AI121" s="146">
        <f>MATCH($AW121,'Trail-5'!$CJ$1:$CJ$128,0)</f>
        <v>121</v>
      </c>
      <c r="AJ121" s="143" t="str">
        <f ca="1">IF(AH121=0,"",OFFSET('Trail-5'!$B$1,$AI121-1,0))</f>
        <v/>
      </c>
      <c r="AK121" s="140">
        <f ca="1">OFFSET('TempO-1'!$K$1,$AN121-1,0)</f>
        <v>0</v>
      </c>
      <c r="AL121" s="144"/>
      <c r="AM121" s="152">
        <f ca="1">OFFSET('TempO-1'!$L$1,$AN121-1,0)</f>
        <v>0</v>
      </c>
      <c r="AN121" s="146">
        <f>MATCH($AW121,'TempO-1'!$CB$1:$CB$128,0)</f>
        <v>121</v>
      </c>
      <c r="AO121" s="143" t="str">
        <f ca="1">IF(AM121=0,"",OFFSET('TempO-1'!$B$1,$AN121-1,0))</f>
        <v/>
      </c>
      <c r="AP121" s="140">
        <f ca="1">OFFSET('TempO-2'!$K$1,$AS121-1,0)</f>
        <v>0</v>
      </c>
      <c r="AQ121" s="144"/>
      <c r="AR121" s="152">
        <f ca="1">OFFSET('TempO-2'!$L$1,$AS121-1,0)</f>
        <v>0</v>
      </c>
      <c r="AS121" s="146">
        <f>MATCH($AW121,'TempO-2'!$CB$1:$CB$128,0)</f>
        <v>121</v>
      </c>
      <c r="AT121" s="143" t="str">
        <f ca="1">IF(AR121=0,"",OFFSET('TempO-2'!$B$1,$AS121-1,0))</f>
        <v/>
      </c>
      <c r="AU121" s="22"/>
      <c r="AW121" s="39">
        <v>113</v>
      </c>
      <c r="AX121" s="16"/>
      <c r="AY121" s="51">
        <f t="shared" ca="1" si="38"/>
        <v>0</v>
      </c>
      <c r="AZ121" s="51">
        <f t="shared" ca="1" si="38"/>
        <v>0</v>
      </c>
      <c r="BA121" s="51">
        <f t="shared" ca="1" si="38"/>
        <v>0</v>
      </c>
      <c r="BC121" s="51">
        <f t="shared" ca="1" si="31"/>
        <v>0</v>
      </c>
      <c r="BD121" s="51">
        <f t="shared" ca="1" si="32"/>
        <v>0</v>
      </c>
      <c r="BE121" s="51">
        <f t="shared" ca="1" si="33"/>
        <v>0</v>
      </c>
      <c r="BF121" s="51">
        <f t="shared" ca="1" si="34"/>
        <v>0</v>
      </c>
      <c r="BG121" s="51">
        <f t="shared" ca="1" si="35"/>
        <v>0</v>
      </c>
      <c r="BH121" s="51">
        <f t="shared" ca="1" si="36"/>
        <v>0</v>
      </c>
      <c r="BI121" s="51">
        <f t="shared" ca="1" si="37"/>
        <v>0</v>
      </c>
      <c r="BJ121" s="51"/>
      <c r="BK121" s="51"/>
      <c r="BL121" s="53">
        <f t="shared" ca="1" si="39"/>
        <v>0</v>
      </c>
      <c r="BM121" s="53">
        <f t="shared" ca="1" si="39"/>
        <v>0</v>
      </c>
      <c r="BN121" s="53">
        <f t="shared" ca="1" si="39"/>
        <v>0</v>
      </c>
      <c r="BO121" s="53">
        <f t="shared" ca="1" si="39"/>
        <v>0</v>
      </c>
      <c r="BP121" s="53">
        <f t="shared" ca="1" si="39"/>
        <v>0</v>
      </c>
      <c r="BQ121" s="53">
        <f t="shared" ca="1" si="39"/>
        <v>0</v>
      </c>
      <c r="BR121" s="53">
        <f t="shared" ca="1" si="39"/>
        <v>0</v>
      </c>
    </row>
    <row r="122" spans="2:70" x14ac:dyDescent="0.2">
      <c r="B122" s="126">
        <f t="shared" ca="1" si="25"/>
        <v>1</v>
      </c>
      <c r="C122" s="126" t="str">
        <f t="shared" ca="1" si="26"/>
        <v/>
      </c>
      <c r="D122" s="126" t="str">
        <f t="shared" ca="1" si="27"/>
        <v/>
      </c>
      <c r="E122" s="126" t="str">
        <f t="shared" ca="1" si="28"/>
        <v/>
      </c>
      <c r="F122" s="127" t="str">
        <f ca="1">OFFSET(prihlasky!$H$1,AW122,0)</f>
        <v/>
      </c>
      <c r="G122" s="127" t="str">
        <f ca="1">IF(OFFSET(prihlasky!$B$1,AW122,0)="","",(OFFSET(prihlasky!$B$1,AW122,0)))</f>
        <v/>
      </c>
      <c r="H122" s="127">
        <f ca="1">OFFSET(prihlasky!$I$1,AW122,0)</f>
        <v>0</v>
      </c>
      <c r="I122" s="127">
        <f ca="1">OFFSET(prihlasky!$A$1,AW122,0)</f>
        <v>0</v>
      </c>
      <c r="J122" s="159">
        <f t="shared" ca="1" si="30"/>
        <v>0</v>
      </c>
      <c r="K122" s="145"/>
      <c r="L122" s="140">
        <f ca="1">OFFSET('Trail-1'!$J$1,$O122-1,0)</f>
        <v>0</v>
      </c>
      <c r="M122" s="141">
        <f ca="1">OFFSET('Trail-1'!$K$1,$O122-1,0)</f>
        <v>0</v>
      </c>
      <c r="N122" s="152">
        <f ca="1">OFFSET('Trail-1'!$L$1,$O122-1,0)</f>
        <v>0</v>
      </c>
      <c r="O122" s="146">
        <f>MATCH($AW122,'Trail-1'!$CJ$1:$CJ$128,0)</f>
        <v>122</v>
      </c>
      <c r="P122" s="143" t="str">
        <f ca="1">IF(N122=0,"",OFFSET('Trail-1'!$B$1,$O122-1,0))</f>
        <v/>
      </c>
      <c r="Q122" s="140">
        <f ca="1">OFFSET('Trail-2'!$J$1,$T122-1,0)</f>
        <v>0</v>
      </c>
      <c r="R122" s="141">
        <f ca="1">OFFSET('Trail-2'!$K$1,$T122-1,0)</f>
        <v>0</v>
      </c>
      <c r="S122" s="152">
        <f ca="1">OFFSET('Trail-2'!$L$1,$T122-1,0)</f>
        <v>0</v>
      </c>
      <c r="T122" s="146">
        <f>MATCH($AW122,'Trail-2'!$CJ$1:$CJ$128,0)</f>
        <v>122</v>
      </c>
      <c r="U122" s="143" t="str">
        <f ca="1">IF(S122=0,"",OFFSET('Trail-2'!$B$1,$T122-1,0))</f>
        <v/>
      </c>
      <c r="V122" s="140">
        <f ca="1">OFFSET('Trail-3'!$J$1,$Y122-1,0)</f>
        <v>0</v>
      </c>
      <c r="W122" s="141">
        <f ca="1">OFFSET('Trail-3'!$K$1,$Y122-1,0)</f>
        <v>0</v>
      </c>
      <c r="X122" s="152">
        <f ca="1">OFFSET('Trail-3'!$L$1,$Y122-1,0)</f>
        <v>0</v>
      </c>
      <c r="Y122" s="146">
        <f>MATCH($AW122,'Trail-3'!$CJ$1:$CJ$128,0)</f>
        <v>122</v>
      </c>
      <c r="Z122" s="143" t="str">
        <f ca="1">IF(X122=0,"",OFFSET('Trail-3'!$B$1,$Y122-1,0))</f>
        <v/>
      </c>
      <c r="AA122" s="140">
        <f ca="1">OFFSET('Trail-4'!$J$1,$AD122-1,0)</f>
        <v>0</v>
      </c>
      <c r="AB122" s="141">
        <f ca="1">OFFSET('Trail-4'!$K$1,$AD122-1,0)</f>
        <v>0</v>
      </c>
      <c r="AC122" s="152">
        <f ca="1">OFFSET('Trail-4'!$L$1,$AD122-1,0)</f>
        <v>0</v>
      </c>
      <c r="AD122" s="146">
        <f>MATCH($AW122,'Trail-4'!$CJ$1:$CJ$128,0)</f>
        <v>122</v>
      </c>
      <c r="AE122" s="143" t="str">
        <f ca="1">IF(AC122=0,"",OFFSET('Trail-4'!$B$1,$AD122-1,0))</f>
        <v/>
      </c>
      <c r="AF122" s="140">
        <f ca="1">OFFSET('Trail-5'!$J$1,$AI122-1,0)</f>
        <v>0</v>
      </c>
      <c r="AG122" s="141">
        <f ca="1">OFFSET('Trail-5'!$K$1,$AI122-1,0)</f>
        <v>0</v>
      </c>
      <c r="AH122" s="152">
        <f ca="1">OFFSET('Trail-5'!$L$1,$AI122-1,0)</f>
        <v>0</v>
      </c>
      <c r="AI122" s="146">
        <f>MATCH($AW122,'Trail-5'!$CJ$1:$CJ$128,0)</f>
        <v>122</v>
      </c>
      <c r="AJ122" s="143" t="str">
        <f ca="1">IF(AH122=0,"",OFFSET('Trail-5'!$B$1,$AI122-1,0))</f>
        <v/>
      </c>
      <c r="AK122" s="140">
        <f ca="1">OFFSET('TempO-1'!$K$1,$AN122-1,0)</f>
        <v>0</v>
      </c>
      <c r="AL122" s="144"/>
      <c r="AM122" s="152">
        <f ca="1">OFFSET('TempO-1'!$L$1,$AN122-1,0)</f>
        <v>0</v>
      </c>
      <c r="AN122" s="146">
        <f>MATCH($AW122,'TempO-1'!$CB$1:$CB$128,0)</f>
        <v>122</v>
      </c>
      <c r="AO122" s="143" t="str">
        <f ca="1">IF(AM122=0,"",OFFSET('TempO-1'!$B$1,$AN122-1,0))</f>
        <v/>
      </c>
      <c r="AP122" s="140">
        <f ca="1">OFFSET('TempO-2'!$K$1,$AS122-1,0)</f>
        <v>0</v>
      </c>
      <c r="AQ122" s="144"/>
      <c r="AR122" s="152">
        <f ca="1">OFFSET('TempO-2'!$L$1,$AS122-1,0)</f>
        <v>0</v>
      </c>
      <c r="AS122" s="146">
        <f>MATCH($AW122,'TempO-2'!$CB$1:$CB$128,0)</f>
        <v>122</v>
      </c>
      <c r="AT122" s="143" t="str">
        <f ca="1">IF(AR122=0,"",OFFSET('TempO-2'!$B$1,$AS122-1,0))</f>
        <v/>
      </c>
      <c r="AU122" s="22"/>
      <c r="AW122" s="39">
        <v>114</v>
      </c>
      <c r="AX122" s="16"/>
      <c r="AY122" s="51">
        <f t="shared" ca="1" si="38"/>
        <v>0</v>
      </c>
      <c r="AZ122" s="51">
        <f t="shared" ca="1" si="38"/>
        <v>0</v>
      </c>
      <c r="BA122" s="51">
        <f t="shared" ca="1" si="38"/>
        <v>0</v>
      </c>
      <c r="BC122" s="51">
        <f t="shared" ca="1" si="31"/>
        <v>0</v>
      </c>
      <c r="BD122" s="51">
        <f t="shared" ca="1" si="32"/>
        <v>0</v>
      </c>
      <c r="BE122" s="51">
        <f t="shared" ca="1" si="33"/>
        <v>0</v>
      </c>
      <c r="BF122" s="51">
        <f t="shared" ca="1" si="34"/>
        <v>0</v>
      </c>
      <c r="BG122" s="51">
        <f t="shared" ca="1" si="35"/>
        <v>0</v>
      </c>
      <c r="BH122" s="51">
        <f t="shared" ca="1" si="36"/>
        <v>0</v>
      </c>
      <c r="BI122" s="51">
        <f t="shared" ca="1" si="37"/>
        <v>0</v>
      </c>
      <c r="BJ122" s="51"/>
      <c r="BK122" s="51"/>
      <c r="BL122" s="53">
        <f t="shared" ca="1" si="39"/>
        <v>0</v>
      </c>
      <c r="BM122" s="53">
        <f t="shared" ca="1" si="39"/>
        <v>0</v>
      </c>
      <c r="BN122" s="53">
        <f t="shared" ca="1" si="39"/>
        <v>0</v>
      </c>
      <c r="BO122" s="53">
        <f t="shared" ca="1" si="39"/>
        <v>0</v>
      </c>
      <c r="BP122" s="53">
        <f t="shared" ca="1" si="39"/>
        <v>0</v>
      </c>
      <c r="BQ122" s="53">
        <f t="shared" ca="1" si="39"/>
        <v>0</v>
      </c>
      <c r="BR122" s="53">
        <f t="shared" ca="1" si="39"/>
        <v>0</v>
      </c>
    </row>
    <row r="123" spans="2:70" x14ac:dyDescent="0.2">
      <c r="B123" s="126">
        <f t="shared" ca="1" si="25"/>
        <v>1</v>
      </c>
      <c r="C123" s="126" t="str">
        <f t="shared" ca="1" si="26"/>
        <v/>
      </c>
      <c r="D123" s="126" t="str">
        <f t="shared" ca="1" si="27"/>
        <v/>
      </c>
      <c r="E123" s="126" t="str">
        <f t="shared" ca="1" si="28"/>
        <v/>
      </c>
      <c r="F123" s="127" t="str">
        <f ca="1">OFFSET(prihlasky!$H$1,AW123,0)</f>
        <v/>
      </c>
      <c r="G123" s="127" t="str">
        <f ca="1">IF(OFFSET(prihlasky!$B$1,AW123,0)="","",(OFFSET(prihlasky!$B$1,AW123,0)))</f>
        <v/>
      </c>
      <c r="H123" s="127">
        <f ca="1">OFFSET(prihlasky!$I$1,AW123,0)</f>
        <v>0</v>
      </c>
      <c r="I123" s="127">
        <f ca="1">OFFSET(prihlasky!$A$1,AW123,0)</f>
        <v>0</v>
      </c>
      <c r="J123" s="159">
        <f t="shared" ca="1" si="30"/>
        <v>0</v>
      </c>
      <c r="K123" s="145"/>
      <c r="L123" s="140">
        <f ca="1">OFFSET('Trail-1'!$J$1,$O123-1,0)</f>
        <v>0</v>
      </c>
      <c r="M123" s="141">
        <f ca="1">OFFSET('Trail-1'!$K$1,$O123-1,0)</f>
        <v>0</v>
      </c>
      <c r="N123" s="152">
        <f ca="1">OFFSET('Trail-1'!$L$1,$O123-1,0)</f>
        <v>0</v>
      </c>
      <c r="O123" s="146">
        <f>MATCH($AW123,'Trail-1'!$CJ$1:$CJ$128,0)</f>
        <v>123</v>
      </c>
      <c r="P123" s="143" t="str">
        <f ca="1">IF(N123=0,"",OFFSET('Trail-1'!$B$1,$O123-1,0))</f>
        <v/>
      </c>
      <c r="Q123" s="140">
        <f ca="1">OFFSET('Trail-2'!$J$1,$T123-1,0)</f>
        <v>0</v>
      </c>
      <c r="R123" s="141">
        <f ca="1">OFFSET('Trail-2'!$K$1,$T123-1,0)</f>
        <v>0</v>
      </c>
      <c r="S123" s="152">
        <f ca="1">OFFSET('Trail-2'!$L$1,$T123-1,0)</f>
        <v>0</v>
      </c>
      <c r="T123" s="146">
        <f>MATCH($AW123,'Trail-2'!$CJ$1:$CJ$128,0)</f>
        <v>123</v>
      </c>
      <c r="U123" s="143" t="str">
        <f ca="1">IF(S123=0,"",OFFSET('Trail-2'!$B$1,$T123-1,0))</f>
        <v/>
      </c>
      <c r="V123" s="140">
        <f ca="1">OFFSET('Trail-3'!$J$1,$Y123-1,0)</f>
        <v>0</v>
      </c>
      <c r="W123" s="141">
        <f ca="1">OFFSET('Trail-3'!$K$1,$Y123-1,0)</f>
        <v>0</v>
      </c>
      <c r="X123" s="152">
        <f ca="1">OFFSET('Trail-3'!$L$1,$Y123-1,0)</f>
        <v>0</v>
      </c>
      <c r="Y123" s="146">
        <f>MATCH($AW123,'Trail-3'!$CJ$1:$CJ$128,0)</f>
        <v>123</v>
      </c>
      <c r="Z123" s="143" t="str">
        <f ca="1">IF(X123=0,"",OFFSET('Trail-3'!$B$1,$Y123-1,0))</f>
        <v/>
      </c>
      <c r="AA123" s="140">
        <f ca="1">OFFSET('Trail-4'!$J$1,$AD123-1,0)</f>
        <v>0</v>
      </c>
      <c r="AB123" s="141">
        <f ca="1">OFFSET('Trail-4'!$K$1,$AD123-1,0)</f>
        <v>0</v>
      </c>
      <c r="AC123" s="152">
        <f ca="1">OFFSET('Trail-4'!$L$1,$AD123-1,0)</f>
        <v>0</v>
      </c>
      <c r="AD123" s="146">
        <f>MATCH($AW123,'Trail-4'!$CJ$1:$CJ$128,0)</f>
        <v>123</v>
      </c>
      <c r="AE123" s="143" t="str">
        <f ca="1">IF(AC123=0,"",OFFSET('Trail-4'!$B$1,$AD123-1,0))</f>
        <v/>
      </c>
      <c r="AF123" s="140">
        <f ca="1">OFFSET('Trail-5'!$J$1,$AI123-1,0)</f>
        <v>0</v>
      </c>
      <c r="AG123" s="141">
        <f ca="1">OFFSET('Trail-5'!$K$1,$AI123-1,0)</f>
        <v>0</v>
      </c>
      <c r="AH123" s="152">
        <f ca="1">OFFSET('Trail-5'!$L$1,$AI123-1,0)</f>
        <v>0</v>
      </c>
      <c r="AI123" s="146">
        <f>MATCH($AW123,'Trail-5'!$CJ$1:$CJ$128,0)</f>
        <v>123</v>
      </c>
      <c r="AJ123" s="143" t="str">
        <f ca="1">IF(AH123=0,"",OFFSET('Trail-5'!$B$1,$AI123-1,0))</f>
        <v/>
      </c>
      <c r="AK123" s="140">
        <f ca="1">OFFSET('TempO-1'!$K$1,$AN123-1,0)</f>
        <v>0</v>
      </c>
      <c r="AL123" s="144"/>
      <c r="AM123" s="152">
        <f ca="1">OFFSET('TempO-1'!$L$1,$AN123-1,0)</f>
        <v>0</v>
      </c>
      <c r="AN123" s="146">
        <f>MATCH($AW123,'TempO-1'!$CB$1:$CB$128,0)</f>
        <v>123</v>
      </c>
      <c r="AO123" s="143" t="str">
        <f ca="1">IF(AM123=0,"",OFFSET('TempO-1'!$B$1,$AN123-1,0))</f>
        <v/>
      </c>
      <c r="AP123" s="140">
        <f ca="1">OFFSET('TempO-2'!$K$1,$AS123-1,0)</f>
        <v>0</v>
      </c>
      <c r="AQ123" s="144"/>
      <c r="AR123" s="152">
        <f ca="1">OFFSET('TempO-2'!$L$1,$AS123-1,0)</f>
        <v>0</v>
      </c>
      <c r="AS123" s="146">
        <f>MATCH($AW123,'TempO-2'!$CB$1:$CB$128,0)</f>
        <v>123</v>
      </c>
      <c r="AT123" s="143" t="str">
        <f ca="1">IF(AR123=0,"",OFFSET('TempO-2'!$B$1,$AS123-1,0))</f>
        <v/>
      </c>
      <c r="AU123" s="22"/>
      <c r="AW123" s="39">
        <v>115</v>
      </c>
      <c r="AX123" s="16"/>
      <c r="AY123" s="51">
        <f t="shared" ca="1" si="38"/>
        <v>0</v>
      </c>
      <c r="AZ123" s="51">
        <f t="shared" ca="1" si="38"/>
        <v>0</v>
      </c>
      <c r="BA123" s="51">
        <f t="shared" ca="1" si="38"/>
        <v>0</v>
      </c>
      <c r="BC123" s="51">
        <f t="shared" ca="1" si="31"/>
        <v>0</v>
      </c>
      <c r="BD123" s="51">
        <f t="shared" ca="1" si="32"/>
        <v>0</v>
      </c>
      <c r="BE123" s="51">
        <f t="shared" ca="1" si="33"/>
        <v>0</v>
      </c>
      <c r="BF123" s="51">
        <f t="shared" ca="1" si="34"/>
        <v>0</v>
      </c>
      <c r="BG123" s="51">
        <f t="shared" ca="1" si="35"/>
        <v>0</v>
      </c>
      <c r="BH123" s="51">
        <f t="shared" ca="1" si="36"/>
        <v>0</v>
      </c>
      <c r="BI123" s="51">
        <f t="shared" ca="1" si="37"/>
        <v>0</v>
      </c>
      <c r="BJ123" s="51"/>
      <c r="BK123" s="51"/>
      <c r="BL123" s="53">
        <f t="shared" ca="1" si="39"/>
        <v>0</v>
      </c>
      <c r="BM123" s="53">
        <f t="shared" ca="1" si="39"/>
        <v>0</v>
      </c>
      <c r="BN123" s="53">
        <f t="shared" ca="1" si="39"/>
        <v>0</v>
      </c>
      <c r="BO123" s="53">
        <f t="shared" ca="1" si="39"/>
        <v>0</v>
      </c>
      <c r="BP123" s="53">
        <f t="shared" ca="1" si="39"/>
        <v>0</v>
      </c>
      <c r="BQ123" s="53">
        <f t="shared" ca="1" si="39"/>
        <v>0</v>
      </c>
      <c r="BR123" s="53">
        <f t="shared" ca="1" si="39"/>
        <v>0</v>
      </c>
    </row>
    <row r="124" spans="2:70" x14ac:dyDescent="0.2">
      <c r="B124" s="126">
        <f t="shared" ca="1" si="25"/>
        <v>1</v>
      </c>
      <c r="C124" s="126" t="str">
        <f t="shared" ca="1" si="26"/>
        <v/>
      </c>
      <c r="D124" s="126" t="str">
        <f t="shared" ca="1" si="27"/>
        <v/>
      </c>
      <c r="E124" s="126" t="str">
        <f t="shared" ca="1" si="28"/>
        <v/>
      </c>
      <c r="F124" s="127" t="str">
        <f ca="1">OFFSET(prihlasky!$H$1,AW124,0)</f>
        <v/>
      </c>
      <c r="G124" s="127" t="str">
        <f ca="1">IF(OFFSET(prihlasky!$B$1,AW124,0)="","",(OFFSET(prihlasky!$B$1,AW124,0)))</f>
        <v/>
      </c>
      <c r="H124" s="127">
        <f ca="1">OFFSET(prihlasky!$I$1,AW124,0)</f>
        <v>0</v>
      </c>
      <c r="I124" s="127">
        <f ca="1">OFFSET(prihlasky!$A$1,AW124,0)</f>
        <v>0</v>
      </c>
      <c r="J124" s="159">
        <f t="shared" ca="1" si="30"/>
        <v>0</v>
      </c>
      <c r="K124" s="145"/>
      <c r="L124" s="140">
        <f ca="1">OFFSET('Trail-1'!$J$1,$O124-1,0)</f>
        <v>0</v>
      </c>
      <c r="M124" s="141">
        <f ca="1">OFFSET('Trail-1'!$K$1,$O124-1,0)</f>
        <v>0</v>
      </c>
      <c r="N124" s="152">
        <f ca="1">OFFSET('Trail-1'!$L$1,$O124-1,0)</f>
        <v>0</v>
      </c>
      <c r="O124" s="146">
        <f>MATCH($AW124,'Trail-1'!$CJ$1:$CJ$128,0)</f>
        <v>124</v>
      </c>
      <c r="P124" s="143" t="str">
        <f ca="1">IF(N124=0,"",OFFSET('Trail-1'!$B$1,$O124-1,0))</f>
        <v/>
      </c>
      <c r="Q124" s="140">
        <f ca="1">OFFSET('Trail-2'!$J$1,$T124-1,0)</f>
        <v>0</v>
      </c>
      <c r="R124" s="141">
        <f ca="1">OFFSET('Trail-2'!$K$1,$T124-1,0)</f>
        <v>0</v>
      </c>
      <c r="S124" s="152">
        <f ca="1">OFFSET('Trail-2'!$L$1,$T124-1,0)</f>
        <v>0</v>
      </c>
      <c r="T124" s="146">
        <f>MATCH($AW124,'Trail-2'!$CJ$1:$CJ$128,0)</f>
        <v>124</v>
      </c>
      <c r="U124" s="143" t="str">
        <f ca="1">IF(S124=0,"",OFFSET('Trail-2'!$B$1,$T124-1,0))</f>
        <v/>
      </c>
      <c r="V124" s="140">
        <f ca="1">OFFSET('Trail-3'!$J$1,$Y124-1,0)</f>
        <v>0</v>
      </c>
      <c r="W124" s="141">
        <f ca="1">OFFSET('Trail-3'!$K$1,$Y124-1,0)</f>
        <v>0</v>
      </c>
      <c r="X124" s="152">
        <f ca="1">OFFSET('Trail-3'!$L$1,$Y124-1,0)</f>
        <v>0</v>
      </c>
      <c r="Y124" s="146">
        <f>MATCH($AW124,'Trail-3'!$CJ$1:$CJ$128,0)</f>
        <v>124</v>
      </c>
      <c r="Z124" s="143" t="str">
        <f ca="1">IF(X124=0,"",OFFSET('Trail-3'!$B$1,$Y124-1,0))</f>
        <v/>
      </c>
      <c r="AA124" s="140">
        <f ca="1">OFFSET('Trail-4'!$J$1,$AD124-1,0)</f>
        <v>0</v>
      </c>
      <c r="AB124" s="141">
        <f ca="1">OFFSET('Trail-4'!$K$1,$AD124-1,0)</f>
        <v>0</v>
      </c>
      <c r="AC124" s="152">
        <f ca="1">OFFSET('Trail-4'!$L$1,$AD124-1,0)</f>
        <v>0</v>
      </c>
      <c r="AD124" s="146">
        <f>MATCH($AW124,'Trail-4'!$CJ$1:$CJ$128,0)</f>
        <v>124</v>
      </c>
      <c r="AE124" s="143" t="str">
        <f ca="1">IF(AC124=0,"",OFFSET('Trail-4'!$B$1,$AD124-1,0))</f>
        <v/>
      </c>
      <c r="AF124" s="140">
        <f ca="1">OFFSET('Trail-5'!$J$1,$AI124-1,0)</f>
        <v>0</v>
      </c>
      <c r="AG124" s="141">
        <f ca="1">OFFSET('Trail-5'!$K$1,$AI124-1,0)</f>
        <v>0</v>
      </c>
      <c r="AH124" s="152">
        <f ca="1">OFFSET('Trail-5'!$L$1,$AI124-1,0)</f>
        <v>0</v>
      </c>
      <c r="AI124" s="146">
        <f>MATCH($AW124,'Trail-5'!$CJ$1:$CJ$128,0)</f>
        <v>124</v>
      </c>
      <c r="AJ124" s="143" t="str">
        <f ca="1">IF(AH124=0,"",OFFSET('Trail-5'!$B$1,$AI124-1,0))</f>
        <v/>
      </c>
      <c r="AK124" s="140">
        <f ca="1">OFFSET('TempO-1'!$K$1,$AN124-1,0)</f>
        <v>0</v>
      </c>
      <c r="AL124" s="144"/>
      <c r="AM124" s="152">
        <f ca="1">OFFSET('TempO-1'!$L$1,$AN124-1,0)</f>
        <v>0</v>
      </c>
      <c r="AN124" s="146">
        <f>MATCH($AW124,'TempO-1'!$CB$1:$CB$128,0)</f>
        <v>124</v>
      </c>
      <c r="AO124" s="143" t="str">
        <f ca="1">IF(AM124=0,"",OFFSET('TempO-1'!$B$1,$AN124-1,0))</f>
        <v/>
      </c>
      <c r="AP124" s="140">
        <f ca="1">OFFSET('TempO-2'!$K$1,$AS124-1,0)</f>
        <v>0</v>
      </c>
      <c r="AQ124" s="144"/>
      <c r="AR124" s="152">
        <f ca="1">OFFSET('TempO-2'!$L$1,$AS124-1,0)</f>
        <v>0</v>
      </c>
      <c r="AS124" s="146">
        <f>MATCH($AW124,'TempO-2'!$CB$1:$CB$128,0)</f>
        <v>124</v>
      </c>
      <c r="AT124" s="143" t="str">
        <f ca="1">IF(AR124=0,"",OFFSET('TempO-2'!$B$1,$AS124-1,0))</f>
        <v/>
      </c>
      <c r="AU124" s="22"/>
      <c r="AW124" s="39">
        <v>116</v>
      </c>
      <c r="AX124" s="16"/>
      <c r="AY124" s="51">
        <f t="shared" ca="1" si="38"/>
        <v>0</v>
      </c>
      <c r="AZ124" s="51">
        <f t="shared" ca="1" si="38"/>
        <v>0</v>
      </c>
      <c r="BA124" s="51">
        <f t="shared" ca="1" si="38"/>
        <v>0</v>
      </c>
      <c r="BC124" s="51">
        <f t="shared" ca="1" si="31"/>
        <v>0</v>
      </c>
      <c r="BD124" s="51">
        <f t="shared" ca="1" si="32"/>
        <v>0</v>
      </c>
      <c r="BE124" s="51">
        <f t="shared" ca="1" si="33"/>
        <v>0</v>
      </c>
      <c r="BF124" s="51">
        <f t="shared" ca="1" si="34"/>
        <v>0</v>
      </c>
      <c r="BG124" s="51">
        <f t="shared" ca="1" si="35"/>
        <v>0</v>
      </c>
      <c r="BH124" s="51">
        <f t="shared" ca="1" si="36"/>
        <v>0</v>
      </c>
      <c r="BI124" s="51">
        <f t="shared" ca="1" si="37"/>
        <v>0</v>
      </c>
      <c r="BJ124" s="51"/>
      <c r="BK124" s="51"/>
      <c r="BL124" s="53">
        <f t="shared" ca="1" si="39"/>
        <v>0</v>
      </c>
      <c r="BM124" s="53">
        <f t="shared" ca="1" si="39"/>
        <v>0</v>
      </c>
      <c r="BN124" s="53">
        <f t="shared" ca="1" si="39"/>
        <v>0</v>
      </c>
      <c r="BO124" s="53">
        <f t="shared" ca="1" si="39"/>
        <v>0</v>
      </c>
      <c r="BP124" s="53">
        <f t="shared" ca="1" si="39"/>
        <v>0</v>
      </c>
      <c r="BQ124" s="53">
        <f t="shared" ca="1" si="39"/>
        <v>0</v>
      </c>
      <c r="BR124" s="53">
        <f t="shared" ca="1" si="39"/>
        <v>0</v>
      </c>
    </row>
    <row r="125" spans="2:70" x14ac:dyDescent="0.2">
      <c r="B125" s="126">
        <f t="shared" ca="1" si="25"/>
        <v>1</v>
      </c>
      <c r="C125" s="126" t="str">
        <f t="shared" ca="1" si="26"/>
        <v/>
      </c>
      <c r="D125" s="126" t="str">
        <f t="shared" ca="1" si="27"/>
        <v/>
      </c>
      <c r="E125" s="126" t="str">
        <f t="shared" ca="1" si="28"/>
        <v/>
      </c>
      <c r="F125" s="127" t="str">
        <f ca="1">OFFSET(prihlasky!$H$1,AW125,0)</f>
        <v/>
      </c>
      <c r="G125" s="127" t="str">
        <f ca="1">IF(OFFSET(prihlasky!$B$1,AW125,0)="","",(OFFSET(prihlasky!$B$1,AW125,0)))</f>
        <v/>
      </c>
      <c r="H125" s="127">
        <f ca="1">OFFSET(prihlasky!$I$1,AW125,0)</f>
        <v>0</v>
      </c>
      <c r="I125" s="127">
        <f ca="1">OFFSET(prihlasky!$A$1,AW125,0)</f>
        <v>0</v>
      </c>
      <c r="J125" s="159">
        <f t="shared" ca="1" si="30"/>
        <v>0</v>
      </c>
      <c r="K125" s="145"/>
      <c r="L125" s="140">
        <f ca="1">OFFSET('Trail-1'!$J$1,$O125-1,0)</f>
        <v>0</v>
      </c>
      <c r="M125" s="141">
        <f ca="1">OFFSET('Trail-1'!$K$1,$O125-1,0)</f>
        <v>0</v>
      </c>
      <c r="N125" s="152">
        <f ca="1">OFFSET('Trail-1'!$L$1,$O125-1,0)</f>
        <v>0</v>
      </c>
      <c r="O125" s="146">
        <f>MATCH($AW125,'Trail-1'!$CJ$1:$CJ$128,0)</f>
        <v>125</v>
      </c>
      <c r="P125" s="143" t="str">
        <f ca="1">IF(N125=0,"",OFFSET('Trail-1'!$B$1,$O125-1,0))</f>
        <v/>
      </c>
      <c r="Q125" s="140">
        <f ca="1">OFFSET('Trail-2'!$J$1,$T125-1,0)</f>
        <v>0</v>
      </c>
      <c r="R125" s="141">
        <f ca="1">OFFSET('Trail-2'!$K$1,$T125-1,0)</f>
        <v>0</v>
      </c>
      <c r="S125" s="152">
        <f ca="1">OFFSET('Trail-2'!$L$1,$T125-1,0)</f>
        <v>0</v>
      </c>
      <c r="T125" s="146">
        <f>MATCH($AW125,'Trail-2'!$CJ$1:$CJ$128,0)</f>
        <v>125</v>
      </c>
      <c r="U125" s="143" t="str">
        <f ca="1">IF(S125=0,"",OFFSET('Trail-2'!$B$1,$T125-1,0))</f>
        <v/>
      </c>
      <c r="V125" s="140">
        <f ca="1">OFFSET('Trail-3'!$J$1,$Y125-1,0)</f>
        <v>0</v>
      </c>
      <c r="W125" s="141">
        <f ca="1">OFFSET('Trail-3'!$K$1,$Y125-1,0)</f>
        <v>0</v>
      </c>
      <c r="X125" s="152">
        <f ca="1">OFFSET('Trail-3'!$L$1,$Y125-1,0)</f>
        <v>0</v>
      </c>
      <c r="Y125" s="146">
        <f>MATCH($AW125,'Trail-3'!$CJ$1:$CJ$128,0)</f>
        <v>125</v>
      </c>
      <c r="Z125" s="143" t="str">
        <f ca="1">IF(X125=0,"",OFFSET('Trail-3'!$B$1,$Y125-1,0))</f>
        <v/>
      </c>
      <c r="AA125" s="140">
        <f ca="1">OFFSET('Trail-4'!$J$1,$AD125-1,0)</f>
        <v>0</v>
      </c>
      <c r="AB125" s="141">
        <f ca="1">OFFSET('Trail-4'!$K$1,$AD125-1,0)</f>
        <v>0</v>
      </c>
      <c r="AC125" s="152">
        <f ca="1">OFFSET('Trail-4'!$L$1,$AD125-1,0)</f>
        <v>0</v>
      </c>
      <c r="AD125" s="146">
        <f>MATCH($AW125,'Trail-4'!$CJ$1:$CJ$128,0)</f>
        <v>125</v>
      </c>
      <c r="AE125" s="143" t="str">
        <f ca="1">IF(AC125=0,"",OFFSET('Trail-4'!$B$1,$AD125-1,0))</f>
        <v/>
      </c>
      <c r="AF125" s="140">
        <f ca="1">OFFSET('Trail-5'!$J$1,$AI125-1,0)</f>
        <v>0</v>
      </c>
      <c r="AG125" s="141">
        <f ca="1">OFFSET('Trail-5'!$K$1,$AI125-1,0)</f>
        <v>0</v>
      </c>
      <c r="AH125" s="152">
        <f ca="1">OFFSET('Trail-5'!$L$1,$AI125-1,0)</f>
        <v>0</v>
      </c>
      <c r="AI125" s="146">
        <f>MATCH($AW125,'Trail-5'!$CJ$1:$CJ$128,0)</f>
        <v>125</v>
      </c>
      <c r="AJ125" s="143" t="str">
        <f ca="1">IF(AH125=0,"",OFFSET('Trail-5'!$B$1,$AI125-1,0))</f>
        <v/>
      </c>
      <c r="AK125" s="140">
        <f ca="1">OFFSET('TempO-1'!$K$1,$AN125-1,0)</f>
        <v>0</v>
      </c>
      <c r="AL125" s="144"/>
      <c r="AM125" s="152">
        <f ca="1">OFFSET('TempO-1'!$L$1,$AN125-1,0)</f>
        <v>0</v>
      </c>
      <c r="AN125" s="146">
        <f>MATCH($AW125,'TempO-1'!$CB$1:$CB$128,0)</f>
        <v>125</v>
      </c>
      <c r="AO125" s="143" t="str">
        <f ca="1">IF(AM125=0,"",OFFSET('TempO-1'!$B$1,$AN125-1,0))</f>
        <v/>
      </c>
      <c r="AP125" s="140">
        <f ca="1">OFFSET('TempO-2'!$K$1,$AS125-1,0)</f>
        <v>0</v>
      </c>
      <c r="AQ125" s="144"/>
      <c r="AR125" s="152">
        <f ca="1">OFFSET('TempO-2'!$L$1,$AS125-1,0)</f>
        <v>0</v>
      </c>
      <c r="AS125" s="146">
        <f>MATCH($AW125,'TempO-2'!$CB$1:$CB$128,0)</f>
        <v>125</v>
      </c>
      <c r="AT125" s="143" t="str">
        <f ca="1">IF(AR125=0,"",OFFSET('TempO-2'!$B$1,$AS125-1,0))</f>
        <v/>
      </c>
      <c r="AU125" s="22"/>
      <c r="AW125" s="39">
        <v>117</v>
      </c>
      <c r="AX125" s="16"/>
      <c r="AY125" s="51">
        <f t="shared" ca="1" si="38"/>
        <v>0</v>
      </c>
      <c r="AZ125" s="51">
        <f t="shared" ca="1" si="38"/>
        <v>0</v>
      </c>
      <c r="BA125" s="51">
        <f t="shared" ca="1" si="38"/>
        <v>0</v>
      </c>
      <c r="BC125" s="51">
        <f t="shared" ca="1" si="31"/>
        <v>0</v>
      </c>
      <c r="BD125" s="51">
        <f t="shared" ca="1" si="32"/>
        <v>0</v>
      </c>
      <c r="BE125" s="51">
        <f t="shared" ca="1" si="33"/>
        <v>0</v>
      </c>
      <c r="BF125" s="51">
        <f t="shared" ca="1" si="34"/>
        <v>0</v>
      </c>
      <c r="BG125" s="51">
        <f t="shared" ca="1" si="35"/>
        <v>0</v>
      </c>
      <c r="BH125" s="51">
        <f t="shared" ca="1" si="36"/>
        <v>0</v>
      </c>
      <c r="BI125" s="51">
        <f t="shared" ca="1" si="37"/>
        <v>0</v>
      </c>
      <c r="BJ125" s="51"/>
      <c r="BK125" s="51"/>
      <c r="BL125" s="53">
        <f t="shared" ca="1" si="39"/>
        <v>0</v>
      </c>
      <c r="BM125" s="53">
        <f t="shared" ca="1" si="39"/>
        <v>0</v>
      </c>
      <c r="BN125" s="53">
        <f t="shared" ca="1" si="39"/>
        <v>0</v>
      </c>
      <c r="BO125" s="53">
        <f t="shared" ca="1" si="39"/>
        <v>0</v>
      </c>
      <c r="BP125" s="53">
        <f t="shared" ca="1" si="39"/>
        <v>0</v>
      </c>
      <c r="BQ125" s="53">
        <f t="shared" ca="1" si="39"/>
        <v>0</v>
      </c>
      <c r="BR125" s="53">
        <f t="shared" ca="1" si="39"/>
        <v>0</v>
      </c>
    </row>
    <row r="126" spans="2:70" x14ac:dyDescent="0.2">
      <c r="B126" s="126">
        <f t="shared" ca="1" si="25"/>
        <v>1</v>
      </c>
      <c r="C126" s="126" t="str">
        <f t="shared" ca="1" si="26"/>
        <v/>
      </c>
      <c r="D126" s="126" t="str">
        <f t="shared" ca="1" si="27"/>
        <v/>
      </c>
      <c r="E126" s="126" t="str">
        <f t="shared" ca="1" si="28"/>
        <v/>
      </c>
      <c r="F126" s="127" t="str">
        <f ca="1">OFFSET(prihlasky!$H$1,AW126,0)</f>
        <v/>
      </c>
      <c r="G126" s="127" t="str">
        <f ca="1">IF(OFFSET(prihlasky!$B$1,AW126,0)="","",(OFFSET(prihlasky!$B$1,AW126,0)))</f>
        <v/>
      </c>
      <c r="H126" s="127">
        <f ca="1">OFFSET(prihlasky!$I$1,AW126,0)</f>
        <v>0</v>
      </c>
      <c r="I126" s="127">
        <f ca="1">OFFSET(prihlasky!$A$1,AW126,0)</f>
        <v>0</v>
      </c>
      <c r="J126" s="159">
        <f t="shared" ca="1" si="30"/>
        <v>0</v>
      </c>
      <c r="K126" s="145"/>
      <c r="L126" s="140">
        <f ca="1">OFFSET('Trail-1'!$J$1,$O126-1,0)</f>
        <v>0</v>
      </c>
      <c r="M126" s="141">
        <f ca="1">OFFSET('Trail-1'!$K$1,$O126-1,0)</f>
        <v>0</v>
      </c>
      <c r="N126" s="152">
        <f ca="1">OFFSET('Trail-1'!$L$1,$O126-1,0)</f>
        <v>0</v>
      </c>
      <c r="O126" s="146">
        <f>MATCH($AW126,'Trail-1'!$CJ$1:$CJ$128,0)</f>
        <v>126</v>
      </c>
      <c r="P126" s="143" t="str">
        <f ca="1">IF(N126=0,"",OFFSET('Trail-1'!$B$1,$O126-1,0))</f>
        <v/>
      </c>
      <c r="Q126" s="140">
        <f ca="1">OFFSET('Trail-2'!$J$1,$T126-1,0)</f>
        <v>0</v>
      </c>
      <c r="R126" s="141">
        <f ca="1">OFFSET('Trail-2'!$K$1,$T126-1,0)</f>
        <v>0</v>
      </c>
      <c r="S126" s="152">
        <f ca="1">OFFSET('Trail-2'!$L$1,$T126-1,0)</f>
        <v>0</v>
      </c>
      <c r="T126" s="146">
        <f>MATCH($AW126,'Trail-2'!$CJ$1:$CJ$128,0)</f>
        <v>126</v>
      </c>
      <c r="U126" s="143" t="str">
        <f ca="1">IF(S126=0,"",OFFSET('Trail-2'!$B$1,$T126-1,0))</f>
        <v/>
      </c>
      <c r="V126" s="140">
        <f ca="1">OFFSET('Trail-3'!$J$1,$Y126-1,0)</f>
        <v>0</v>
      </c>
      <c r="W126" s="141">
        <f ca="1">OFFSET('Trail-3'!$K$1,$Y126-1,0)</f>
        <v>0</v>
      </c>
      <c r="X126" s="152">
        <f ca="1">OFFSET('Trail-3'!$L$1,$Y126-1,0)</f>
        <v>0</v>
      </c>
      <c r="Y126" s="146">
        <f>MATCH($AW126,'Trail-3'!$CJ$1:$CJ$128,0)</f>
        <v>126</v>
      </c>
      <c r="Z126" s="143" t="str">
        <f ca="1">IF(X126=0,"",OFFSET('Trail-3'!$B$1,$Y126-1,0))</f>
        <v/>
      </c>
      <c r="AA126" s="140">
        <f ca="1">OFFSET('Trail-4'!$J$1,$AD126-1,0)</f>
        <v>0</v>
      </c>
      <c r="AB126" s="141">
        <f ca="1">OFFSET('Trail-4'!$K$1,$AD126-1,0)</f>
        <v>0</v>
      </c>
      <c r="AC126" s="152">
        <f ca="1">OFFSET('Trail-4'!$L$1,$AD126-1,0)</f>
        <v>0</v>
      </c>
      <c r="AD126" s="146">
        <f>MATCH($AW126,'Trail-4'!$CJ$1:$CJ$128,0)</f>
        <v>126</v>
      </c>
      <c r="AE126" s="143" t="str">
        <f ca="1">IF(AC126=0,"",OFFSET('Trail-4'!$B$1,$AD126-1,0))</f>
        <v/>
      </c>
      <c r="AF126" s="140">
        <f ca="1">OFFSET('Trail-5'!$J$1,$AI126-1,0)</f>
        <v>0</v>
      </c>
      <c r="AG126" s="141">
        <f ca="1">OFFSET('Trail-5'!$K$1,$AI126-1,0)</f>
        <v>0</v>
      </c>
      <c r="AH126" s="152">
        <f ca="1">OFFSET('Trail-5'!$L$1,$AI126-1,0)</f>
        <v>0</v>
      </c>
      <c r="AI126" s="146">
        <f>MATCH($AW126,'Trail-5'!$CJ$1:$CJ$128,0)</f>
        <v>126</v>
      </c>
      <c r="AJ126" s="143" t="str">
        <f ca="1">IF(AH126=0,"",OFFSET('Trail-5'!$B$1,$AI126-1,0))</f>
        <v/>
      </c>
      <c r="AK126" s="140">
        <f ca="1">OFFSET('TempO-1'!$K$1,$AN126-1,0)</f>
        <v>0</v>
      </c>
      <c r="AL126" s="144"/>
      <c r="AM126" s="152">
        <f ca="1">OFFSET('TempO-1'!$L$1,$AN126-1,0)</f>
        <v>0</v>
      </c>
      <c r="AN126" s="146">
        <f>MATCH($AW126,'TempO-1'!$CB$1:$CB$128,0)</f>
        <v>126</v>
      </c>
      <c r="AO126" s="143" t="str">
        <f ca="1">IF(AM126=0,"",OFFSET('TempO-1'!$B$1,$AN126-1,0))</f>
        <v/>
      </c>
      <c r="AP126" s="140">
        <f ca="1">OFFSET('TempO-2'!$K$1,$AS126-1,0)</f>
        <v>0</v>
      </c>
      <c r="AQ126" s="144"/>
      <c r="AR126" s="152">
        <f ca="1">OFFSET('TempO-2'!$L$1,$AS126-1,0)</f>
        <v>0</v>
      </c>
      <c r="AS126" s="146">
        <f>MATCH($AW126,'TempO-2'!$CB$1:$CB$128,0)</f>
        <v>126</v>
      </c>
      <c r="AT126" s="143" t="str">
        <f ca="1">IF(AR126=0,"",OFFSET('TempO-2'!$B$1,$AS126-1,0))</f>
        <v/>
      </c>
      <c r="AU126" s="22"/>
      <c r="AW126" s="39">
        <v>118</v>
      </c>
      <c r="AX126" s="16"/>
      <c r="AY126" s="51">
        <f t="shared" ca="1" si="38"/>
        <v>0</v>
      </c>
      <c r="AZ126" s="51">
        <f t="shared" ca="1" si="38"/>
        <v>0</v>
      </c>
      <c r="BA126" s="51">
        <f t="shared" ca="1" si="38"/>
        <v>0</v>
      </c>
      <c r="BC126" s="51">
        <f t="shared" ca="1" si="31"/>
        <v>0</v>
      </c>
      <c r="BD126" s="51">
        <f t="shared" ca="1" si="32"/>
        <v>0</v>
      </c>
      <c r="BE126" s="51">
        <f t="shared" ca="1" si="33"/>
        <v>0</v>
      </c>
      <c r="BF126" s="51">
        <f t="shared" ca="1" si="34"/>
        <v>0</v>
      </c>
      <c r="BG126" s="51">
        <f t="shared" ca="1" si="35"/>
        <v>0</v>
      </c>
      <c r="BH126" s="51">
        <f t="shared" ca="1" si="36"/>
        <v>0</v>
      </c>
      <c r="BI126" s="51">
        <f t="shared" ca="1" si="37"/>
        <v>0</v>
      </c>
      <c r="BJ126" s="51"/>
      <c r="BK126" s="51"/>
      <c r="BL126" s="53">
        <f t="shared" ca="1" si="39"/>
        <v>0</v>
      </c>
      <c r="BM126" s="53">
        <f t="shared" ca="1" si="39"/>
        <v>0</v>
      </c>
      <c r="BN126" s="53">
        <f t="shared" ca="1" si="39"/>
        <v>0</v>
      </c>
      <c r="BO126" s="53">
        <f t="shared" ca="1" si="39"/>
        <v>0</v>
      </c>
      <c r="BP126" s="53">
        <f t="shared" ca="1" si="39"/>
        <v>0</v>
      </c>
      <c r="BQ126" s="53">
        <f t="shared" ca="1" si="39"/>
        <v>0</v>
      </c>
      <c r="BR126" s="53">
        <f t="shared" ca="1" si="39"/>
        <v>0</v>
      </c>
    </row>
    <row r="127" spans="2:70" x14ac:dyDescent="0.2">
      <c r="B127" s="126">
        <f t="shared" ca="1" si="25"/>
        <v>1</v>
      </c>
      <c r="C127" s="126" t="str">
        <f t="shared" ca="1" si="26"/>
        <v/>
      </c>
      <c r="D127" s="126" t="str">
        <f t="shared" ca="1" si="27"/>
        <v/>
      </c>
      <c r="E127" s="126" t="str">
        <f t="shared" ca="1" si="28"/>
        <v/>
      </c>
      <c r="F127" s="127" t="str">
        <f ca="1">OFFSET(prihlasky!$H$1,AW127,0)</f>
        <v/>
      </c>
      <c r="G127" s="127" t="str">
        <f ca="1">IF(OFFSET(prihlasky!$B$1,AW127,0)="","",(OFFSET(prihlasky!$B$1,AW127,0)))</f>
        <v/>
      </c>
      <c r="H127" s="127">
        <f ca="1">OFFSET(prihlasky!$I$1,AW127,0)</f>
        <v>0</v>
      </c>
      <c r="I127" s="127">
        <f ca="1">OFFSET(prihlasky!$A$1,AW127,0)</f>
        <v>0</v>
      </c>
      <c r="J127" s="159">
        <f t="shared" ca="1" si="30"/>
        <v>0</v>
      </c>
      <c r="K127" s="145"/>
      <c r="L127" s="140">
        <f ca="1">OFFSET('Trail-1'!$J$1,$O127-1,0)</f>
        <v>0</v>
      </c>
      <c r="M127" s="141">
        <f ca="1">OFFSET('Trail-1'!$K$1,$O127-1,0)</f>
        <v>0</v>
      </c>
      <c r="N127" s="152">
        <f ca="1">OFFSET('Trail-1'!$L$1,$O127-1,0)</f>
        <v>0</v>
      </c>
      <c r="O127" s="146">
        <f>MATCH($AW127,'Trail-1'!$CJ$1:$CJ$128,0)</f>
        <v>127</v>
      </c>
      <c r="P127" s="143" t="str">
        <f ca="1">IF(N127=0,"",OFFSET('Trail-1'!$B$1,$O127-1,0))</f>
        <v/>
      </c>
      <c r="Q127" s="140">
        <f ca="1">OFFSET('Trail-2'!$J$1,$T127-1,0)</f>
        <v>0</v>
      </c>
      <c r="R127" s="141">
        <f ca="1">OFFSET('Trail-2'!$K$1,$T127-1,0)</f>
        <v>0</v>
      </c>
      <c r="S127" s="152">
        <f ca="1">OFFSET('Trail-2'!$L$1,$T127-1,0)</f>
        <v>0</v>
      </c>
      <c r="T127" s="146">
        <f>MATCH($AW127,'Trail-2'!$CJ$1:$CJ$128,0)</f>
        <v>127</v>
      </c>
      <c r="U127" s="143" t="str">
        <f ca="1">IF(S127=0,"",OFFSET('Trail-2'!$B$1,$T127-1,0))</f>
        <v/>
      </c>
      <c r="V127" s="140">
        <f ca="1">OFFSET('Trail-3'!$J$1,$Y127-1,0)</f>
        <v>0</v>
      </c>
      <c r="W127" s="141">
        <f ca="1">OFFSET('Trail-3'!$K$1,$Y127-1,0)</f>
        <v>0</v>
      </c>
      <c r="X127" s="152">
        <f ca="1">OFFSET('Trail-3'!$L$1,$Y127-1,0)</f>
        <v>0</v>
      </c>
      <c r="Y127" s="146">
        <f>MATCH($AW127,'Trail-3'!$CJ$1:$CJ$128,0)</f>
        <v>127</v>
      </c>
      <c r="Z127" s="143" t="str">
        <f ca="1">IF(X127=0,"",OFFSET('Trail-3'!$B$1,$Y127-1,0))</f>
        <v/>
      </c>
      <c r="AA127" s="140">
        <f ca="1">OFFSET('Trail-4'!$J$1,$AD127-1,0)</f>
        <v>0</v>
      </c>
      <c r="AB127" s="141">
        <f ca="1">OFFSET('Trail-4'!$K$1,$AD127-1,0)</f>
        <v>0</v>
      </c>
      <c r="AC127" s="152">
        <f ca="1">OFFSET('Trail-4'!$L$1,$AD127-1,0)</f>
        <v>0</v>
      </c>
      <c r="AD127" s="146">
        <f>MATCH($AW127,'Trail-4'!$CJ$1:$CJ$128,0)</f>
        <v>127</v>
      </c>
      <c r="AE127" s="143" t="str">
        <f ca="1">IF(AC127=0,"",OFFSET('Trail-4'!$B$1,$AD127-1,0))</f>
        <v/>
      </c>
      <c r="AF127" s="140">
        <f ca="1">OFFSET('Trail-5'!$J$1,$AI127-1,0)</f>
        <v>0</v>
      </c>
      <c r="AG127" s="141">
        <f ca="1">OFFSET('Trail-5'!$K$1,$AI127-1,0)</f>
        <v>0</v>
      </c>
      <c r="AH127" s="152">
        <f ca="1">OFFSET('Trail-5'!$L$1,$AI127-1,0)</f>
        <v>0</v>
      </c>
      <c r="AI127" s="146">
        <f>MATCH($AW127,'Trail-5'!$CJ$1:$CJ$128,0)</f>
        <v>127</v>
      </c>
      <c r="AJ127" s="143" t="str">
        <f ca="1">IF(AH127=0,"",OFFSET('Trail-5'!$B$1,$AI127-1,0))</f>
        <v/>
      </c>
      <c r="AK127" s="140">
        <f ca="1">OFFSET('TempO-1'!$K$1,$AN127-1,0)</f>
        <v>0</v>
      </c>
      <c r="AL127" s="144"/>
      <c r="AM127" s="152">
        <f ca="1">OFFSET('TempO-1'!$L$1,$AN127-1,0)</f>
        <v>0</v>
      </c>
      <c r="AN127" s="146">
        <f>MATCH($AW127,'TempO-1'!$CB$1:$CB$128,0)</f>
        <v>127</v>
      </c>
      <c r="AO127" s="143" t="str">
        <f ca="1">IF(AM127=0,"",OFFSET('TempO-1'!$B$1,$AN127-1,0))</f>
        <v/>
      </c>
      <c r="AP127" s="140">
        <f ca="1">OFFSET('TempO-2'!$K$1,$AS127-1,0)</f>
        <v>0</v>
      </c>
      <c r="AQ127" s="144"/>
      <c r="AR127" s="152">
        <f ca="1">OFFSET('TempO-2'!$L$1,$AS127-1,0)</f>
        <v>0</v>
      </c>
      <c r="AS127" s="146">
        <f>MATCH($AW127,'TempO-2'!$CB$1:$CB$128,0)</f>
        <v>127</v>
      </c>
      <c r="AT127" s="143" t="str">
        <f ca="1">IF(AR127=0,"",OFFSET('TempO-2'!$B$1,$AS127-1,0))</f>
        <v/>
      </c>
      <c r="AU127" s="22"/>
      <c r="AW127" s="39">
        <v>119</v>
      </c>
      <c r="AX127" s="16"/>
      <c r="AY127" s="51">
        <f t="shared" ca="1" si="38"/>
        <v>0</v>
      </c>
      <c r="AZ127" s="51">
        <f t="shared" ca="1" si="38"/>
        <v>0</v>
      </c>
      <c r="BA127" s="51">
        <f t="shared" ca="1" si="38"/>
        <v>0</v>
      </c>
      <c r="BC127" s="51">
        <f t="shared" ca="1" si="31"/>
        <v>0</v>
      </c>
      <c r="BD127" s="51">
        <f t="shared" ca="1" si="32"/>
        <v>0</v>
      </c>
      <c r="BE127" s="51">
        <f t="shared" ca="1" si="33"/>
        <v>0</v>
      </c>
      <c r="BF127" s="51">
        <f t="shared" ca="1" si="34"/>
        <v>0</v>
      </c>
      <c r="BG127" s="51">
        <f t="shared" ca="1" si="35"/>
        <v>0</v>
      </c>
      <c r="BH127" s="51">
        <f t="shared" ca="1" si="36"/>
        <v>0</v>
      </c>
      <c r="BI127" s="51">
        <f t="shared" ca="1" si="37"/>
        <v>0</v>
      </c>
      <c r="BJ127" s="51"/>
      <c r="BK127" s="51"/>
      <c r="BL127" s="53">
        <f t="shared" ca="1" si="39"/>
        <v>0</v>
      </c>
      <c r="BM127" s="53">
        <f t="shared" ca="1" si="39"/>
        <v>0</v>
      </c>
      <c r="BN127" s="53">
        <f t="shared" ca="1" si="39"/>
        <v>0</v>
      </c>
      <c r="BO127" s="53">
        <f t="shared" ca="1" si="39"/>
        <v>0</v>
      </c>
      <c r="BP127" s="53">
        <f t="shared" ca="1" si="39"/>
        <v>0</v>
      </c>
      <c r="BQ127" s="53">
        <f t="shared" ca="1" si="39"/>
        <v>0</v>
      </c>
      <c r="BR127" s="53">
        <f t="shared" ca="1" si="39"/>
        <v>0</v>
      </c>
    </row>
    <row r="128" spans="2:70" x14ac:dyDescent="0.2">
      <c r="B128" s="126">
        <f t="shared" ca="1" si="25"/>
        <v>1</v>
      </c>
      <c r="C128" s="126" t="str">
        <f t="shared" ca="1" si="26"/>
        <v/>
      </c>
      <c r="D128" s="126" t="str">
        <f t="shared" ca="1" si="27"/>
        <v/>
      </c>
      <c r="E128" s="126" t="str">
        <f t="shared" ca="1" si="28"/>
        <v/>
      </c>
      <c r="F128" s="127" t="str">
        <f ca="1">OFFSET(prihlasky!$H$1,AW128,0)</f>
        <v/>
      </c>
      <c r="G128" s="127" t="str">
        <f ca="1">IF(OFFSET(prihlasky!$B$1,AW128,0)="","",(OFFSET(prihlasky!$B$1,AW128,0)))</f>
        <v/>
      </c>
      <c r="H128" s="127">
        <f ca="1">OFFSET(prihlasky!$I$1,AW128,0)</f>
        <v>0</v>
      </c>
      <c r="I128" s="127">
        <f ca="1">OFFSET(prihlasky!$A$1,AW128,0)</f>
        <v>0</v>
      </c>
      <c r="J128" s="159">
        <f t="shared" ca="1" si="30"/>
        <v>0</v>
      </c>
      <c r="K128" s="145"/>
      <c r="L128" s="140">
        <f ca="1">OFFSET('Trail-1'!$J$1,$O128-1,0)</f>
        <v>0</v>
      </c>
      <c r="M128" s="141">
        <f ca="1">OFFSET('Trail-1'!$K$1,$O128-1,0)</f>
        <v>0</v>
      </c>
      <c r="N128" s="152">
        <f ca="1">OFFSET('Trail-1'!$L$1,$O128-1,0)</f>
        <v>0</v>
      </c>
      <c r="O128" s="146">
        <f>MATCH($AW128,'Trail-1'!$CJ$1:$CJ$128,0)</f>
        <v>128</v>
      </c>
      <c r="P128" s="143" t="str">
        <f ca="1">IF(N128=0,"",OFFSET('Trail-1'!$B$1,$O128-1,0))</f>
        <v/>
      </c>
      <c r="Q128" s="140">
        <f ca="1">OFFSET('Trail-2'!$J$1,$T128-1,0)</f>
        <v>0</v>
      </c>
      <c r="R128" s="141">
        <f ca="1">OFFSET('Trail-2'!$K$1,$T128-1,0)</f>
        <v>0</v>
      </c>
      <c r="S128" s="152">
        <f ca="1">OFFSET('Trail-2'!$L$1,$T128-1,0)</f>
        <v>0</v>
      </c>
      <c r="T128" s="146">
        <f>MATCH($AW128,'Trail-2'!$CJ$1:$CJ$128,0)</f>
        <v>128</v>
      </c>
      <c r="U128" s="143" t="str">
        <f ca="1">IF(S128=0,"",OFFSET('Trail-2'!$B$1,$T128-1,0))</f>
        <v/>
      </c>
      <c r="V128" s="140">
        <f ca="1">OFFSET('Trail-3'!$J$1,$Y128-1,0)</f>
        <v>0</v>
      </c>
      <c r="W128" s="141">
        <f ca="1">OFFSET('Trail-3'!$K$1,$Y128-1,0)</f>
        <v>0</v>
      </c>
      <c r="X128" s="152">
        <f ca="1">OFFSET('Trail-3'!$L$1,$Y128-1,0)</f>
        <v>0</v>
      </c>
      <c r="Y128" s="146">
        <f>MATCH($AW128,'Trail-3'!$CJ$1:$CJ$128,0)</f>
        <v>128</v>
      </c>
      <c r="Z128" s="143" t="str">
        <f ca="1">IF(X128=0,"",OFFSET('Trail-3'!$B$1,$Y128-1,0))</f>
        <v/>
      </c>
      <c r="AA128" s="140">
        <f ca="1">OFFSET('Trail-4'!$J$1,$AD128-1,0)</f>
        <v>0</v>
      </c>
      <c r="AB128" s="141">
        <f ca="1">OFFSET('Trail-4'!$K$1,$AD128-1,0)</f>
        <v>0</v>
      </c>
      <c r="AC128" s="152">
        <f ca="1">OFFSET('Trail-4'!$L$1,$AD128-1,0)</f>
        <v>0</v>
      </c>
      <c r="AD128" s="146">
        <f>MATCH($AW128,'Trail-4'!$CJ$1:$CJ$128,0)</f>
        <v>128</v>
      </c>
      <c r="AE128" s="143" t="str">
        <f ca="1">IF(AC128=0,"",OFFSET('Trail-4'!$B$1,$AD128-1,0))</f>
        <v/>
      </c>
      <c r="AF128" s="140">
        <f ca="1">OFFSET('Trail-5'!$J$1,$AI128-1,0)</f>
        <v>0</v>
      </c>
      <c r="AG128" s="141">
        <f ca="1">OFFSET('Trail-5'!$K$1,$AI128-1,0)</f>
        <v>0</v>
      </c>
      <c r="AH128" s="152">
        <f ca="1">OFFSET('Trail-5'!$L$1,$AI128-1,0)</f>
        <v>0</v>
      </c>
      <c r="AI128" s="146">
        <f>MATCH($AW128,'Trail-5'!$CJ$1:$CJ$128,0)</f>
        <v>128</v>
      </c>
      <c r="AJ128" s="143" t="str">
        <f ca="1">IF(AH128=0,"",OFFSET('Trail-5'!$B$1,$AI128-1,0))</f>
        <v/>
      </c>
      <c r="AK128" s="140">
        <f ca="1">OFFSET('TempO-1'!$K$1,$AN128-1,0)</f>
        <v>0</v>
      </c>
      <c r="AL128" s="144"/>
      <c r="AM128" s="152">
        <f ca="1">OFFSET('TempO-1'!$L$1,$AN128-1,0)</f>
        <v>0</v>
      </c>
      <c r="AN128" s="146">
        <f>MATCH($AW128,'TempO-1'!$CB$1:$CB$128,0)</f>
        <v>128</v>
      </c>
      <c r="AO128" s="143" t="str">
        <f ca="1">IF(AM128=0,"",OFFSET('TempO-1'!$B$1,$AN128-1,0))</f>
        <v/>
      </c>
      <c r="AP128" s="140">
        <f ca="1">OFFSET('TempO-2'!$K$1,$AS128-1,0)</f>
        <v>0</v>
      </c>
      <c r="AQ128" s="144"/>
      <c r="AR128" s="152">
        <f ca="1">OFFSET('TempO-2'!$L$1,$AS128-1,0)</f>
        <v>0</v>
      </c>
      <c r="AS128" s="146">
        <f>MATCH($AW128,'TempO-2'!$CB$1:$CB$128,0)</f>
        <v>128</v>
      </c>
      <c r="AT128" s="143" t="str">
        <f ca="1">IF(AR128=0,"",OFFSET('TempO-2'!$B$1,$AS128-1,0))</f>
        <v/>
      </c>
      <c r="AU128" s="22"/>
      <c r="AW128" s="39">
        <v>120</v>
      </c>
      <c r="AX128" s="16"/>
      <c r="AY128" s="51">
        <f t="shared" ca="1" si="38"/>
        <v>0</v>
      </c>
      <c r="AZ128" s="51">
        <f t="shared" ca="1" si="38"/>
        <v>0</v>
      </c>
      <c r="BA128" s="51">
        <f t="shared" ca="1" si="38"/>
        <v>0</v>
      </c>
      <c r="BC128" s="51">
        <f t="shared" ca="1" si="31"/>
        <v>0</v>
      </c>
      <c r="BD128" s="51">
        <f t="shared" ca="1" si="32"/>
        <v>0</v>
      </c>
      <c r="BE128" s="51">
        <f t="shared" ca="1" si="33"/>
        <v>0</v>
      </c>
      <c r="BF128" s="51">
        <f t="shared" ca="1" si="34"/>
        <v>0</v>
      </c>
      <c r="BG128" s="51">
        <f t="shared" ca="1" si="35"/>
        <v>0</v>
      </c>
      <c r="BH128" s="51">
        <f t="shared" ca="1" si="36"/>
        <v>0</v>
      </c>
      <c r="BI128" s="51">
        <f t="shared" ca="1" si="37"/>
        <v>0</v>
      </c>
      <c r="BJ128" s="51"/>
      <c r="BK128" s="51"/>
      <c r="BL128" s="53">
        <f t="shared" ca="1" si="39"/>
        <v>0</v>
      </c>
      <c r="BM128" s="53">
        <f t="shared" ca="1" si="39"/>
        <v>0</v>
      </c>
      <c r="BN128" s="53">
        <f t="shared" ca="1" si="39"/>
        <v>0</v>
      </c>
      <c r="BO128" s="53">
        <f t="shared" ca="1" si="39"/>
        <v>0</v>
      </c>
      <c r="BP128" s="53">
        <f t="shared" ca="1" si="39"/>
        <v>0</v>
      </c>
      <c r="BQ128" s="53">
        <f t="shared" ca="1" si="39"/>
        <v>0</v>
      </c>
      <c r="BR128" s="53">
        <f t="shared" ca="1" si="39"/>
        <v>0</v>
      </c>
    </row>
    <row r="129" spans="2:95" x14ac:dyDescent="0.2">
      <c r="H129" s="47"/>
      <c r="I129" s="14"/>
      <c r="AU129" s="23"/>
      <c r="AX129" s="17"/>
    </row>
    <row r="130" spans="2:95" ht="18" x14ac:dyDescent="0.25">
      <c r="B130" s="112" t="str">
        <f>copyleft</f>
        <v>(C) 2009-2019 YQware www.yq.cz</v>
      </c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49"/>
      <c r="O130" s="112"/>
      <c r="P130" s="112"/>
      <c r="Q130" s="112"/>
      <c r="R130" s="112"/>
      <c r="S130" s="149"/>
      <c r="T130" s="112"/>
      <c r="U130" s="112"/>
      <c r="V130" s="112"/>
      <c r="W130" s="112"/>
      <c r="X130" s="149"/>
      <c r="Y130" s="112"/>
      <c r="Z130" s="112"/>
      <c r="AA130" s="112"/>
      <c r="AB130" s="112"/>
      <c r="AC130" s="149"/>
      <c r="AD130" s="112"/>
      <c r="AE130" s="112"/>
      <c r="AF130" s="112"/>
      <c r="AG130" s="112"/>
      <c r="AH130" s="149"/>
      <c r="AI130" s="112"/>
      <c r="AJ130" s="112"/>
      <c r="AK130" s="112"/>
      <c r="AL130" s="112"/>
      <c r="AM130" s="149"/>
      <c r="AN130" s="112"/>
      <c r="AO130" s="112"/>
      <c r="AP130" s="112"/>
      <c r="AQ130" s="112"/>
      <c r="AR130" s="149"/>
      <c r="AS130" s="112"/>
      <c r="AT130" s="112"/>
      <c r="AU130" s="112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99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</row>
    <row r="131" spans="2:95" x14ac:dyDescent="0.2">
      <c r="F131" s="8"/>
      <c r="G131" s="8"/>
      <c r="H131" s="47"/>
      <c r="I131" s="14"/>
      <c r="K131" s="8"/>
      <c r="L131" s="89"/>
      <c r="M131" s="90"/>
      <c r="N131" s="154"/>
      <c r="O131" s="8"/>
      <c r="P131" s="44"/>
      <c r="Q131" s="89"/>
      <c r="R131" s="90"/>
      <c r="S131" s="154"/>
      <c r="T131" s="8"/>
      <c r="U131" s="44"/>
      <c r="V131" s="89"/>
      <c r="W131" s="89"/>
      <c r="X131" s="154"/>
      <c r="Y131" s="44"/>
      <c r="Z131" s="8"/>
      <c r="AA131" s="89"/>
      <c r="AB131" s="89"/>
      <c r="AC131" s="154"/>
      <c r="AD131" s="44"/>
      <c r="AE131" s="8"/>
      <c r="AF131" s="44"/>
      <c r="AG131" s="44"/>
      <c r="AH131" s="157"/>
      <c r="AI131" s="44"/>
      <c r="AJ131" s="8"/>
      <c r="AK131" s="89"/>
      <c r="AL131" s="44"/>
      <c r="AM131" s="154"/>
      <c r="AN131" s="44"/>
      <c r="AO131" s="8"/>
      <c r="AP131" s="89"/>
      <c r="AQ131" s="44"/>
      <c r="AR131" s="154"/>
      <c r="AS131" s="44"/>
      <c r="AT131" s="8"/>
      <c r="AU131" s="10"/>
      <c r="AW131" s="40"/>
    </row>
    <row r="132" spans="2:95" x14ac:dyDescent="0.2">
      <c r="F132" s="5"/>
      <c r="G132" s="5"/>
      <c r="H132" s="6"/>
      <c r="I132" s="5"/>
      <c r="K132" s="5"/>
      <c r="L132" s="91"/>
      <c r="M132" s="92"/>
      <c r="N132" s="155"/>
      <c r="O132" s="5"/>
      <c r="P132" s="45"/>
      <c r="Q132" s="91"/>
      <c r="R132" s="92"/>
      <c r="S132" s="155"/>
      <c r="T132" s="5"/>
      <c r="U132" s="45"/>
      <c r="V132" s="91"/>
      <c r="W132" s="91"/>
      <c r="X132" s="155"/>
      <c r="Y132" s="45"/>
      <c r="Z132" s="5"/>
      <c r="AA132" s="91"/>
      <c r="AB132" s="91"/>
      <c r="AC132" s="155"/>
      <c r="AD132" s="45"/>
      <c r="AE132" s="5"/>
      <c r="AF132" s="45"/>
      <c r="AG132" s="45"/>
      <c r="AH132" s="158"/>
      <c r="AI132" s="45"/>
      <c r="AJ132" s="5"/>
      <c r="AK132" s="91"/>
      <c r="AL132" s="45"/>
      <c r="AM132" s="155"/>
      <c r="AN132" s="45"/>
      <c r="AO132" s="5"/>
      <c r="AP132" s="91"/>
      <c r="AQ132" s="45"/>
      <c r="AR132" s="155"/>
      <c r="AS132" s="45"/>
      <c r="AT132" s="5"/>
      <c r="AU132" s="12"/>
      <c r="AW132" s="41"/>
    </row>
    <row r="133" spans="2:95" x14ac:dyDescent="0.2">
      <c r="F133" s="5"/>
      <c r="G133" s="5"/>
      <c r="I133" s="5"/>
      <c r="K133" s="5"/>
      <c r="L133" s="91"/>
      <c r="M133" s="92"/>
      <c r="N133" s="155"/>
      <c r="O133" s="5"/>
      <c r="P133" s="45"/>
      <c r="Q133" s="91"/>
      <c r="R133" s="92"/>
      <c r="S133" s="155"/>
      <c r="T133" s="5"/>
      <c r="U133" s="45"/>
      <c r="V133" s="91"/>
      <c r="W133" s="91"/>
      <c r="X133" s="155"/>
      <c r="Y133" s="45"/>
      <c r="Z133" s="5"/>
      <c r="AA133" s="91"/>
      <c r="AB133" s="91"/>
      <c r="AC133" s="155"/>
      <c r="AD133" s="45"/>
      <c r="AE133" s="5"/>
      <c r="AF133" s="45"/>
      <c r="AG133" s="45"/>
      <c r="AH133" s="158"/>
      <c r="AI133" s="45"/>
      <c r="AJ133" s="5"/>
      <c r="AK133" s="91"/>
      <c r="AL133" s="45"/>
      <c r="AM133" s="155"/>
      <c r="AN133" s="45"/>
      <c r="AO133" s="5"/>
      <c r="AP133" s="91"/>
      <c r="AQ133" s="45"/>
      <c r="AR133" s="155"/>
      <c r="AS133" s="45"/>
      <c r="AT133" s="5"/>
      <c r="AU133" s="12"/>
      <c r="AW133" s="41"/>
    </row>
    <row r="134" spans="2:95" x14ac:dyDescent="0.2">
      <c r="I134" s="35"/>
      <c r="K134" s="35"/>
    </row>
    <row r="135" spans="2:95" x14ac:dyDescent="0.2">
      <c r="I135" s="35"/>
      <c r="K135" s="35"/>
    </row>
    <row r="136" spans="2:95" x14ac:dyDescent="0.2">
      <c r="I136" s="35"/>
      <c r="K136" s="35"/>
    </row>
    <row r="137" spans="2:95" x14ac:dyDescent="0.2">
      <c r="I137" s="35"/>
      <c r="K137" s="35"/>
    </row>
    <row r="138" spans="2:95" x14ac:dyDescent="0.2">
      <c r="I138" s="35"/>
      <c r="K138" s="35"/>
    </row>
    <row r="139" spans="2:95" x14ac:dyDescent="0.2">
      <c r="I139" s="35"/>
      <c r="K139" s="35"/>
    </row>
  </sheetData>
  <sheetProtection sheet="1" objects="1" scenarios="1" formatCells="0" formatColumns="0" formatRows="0" sort="0" autoFilter="0" pivotTables="0"/>
  <mergeCells count="2">
    <mergeCell ref="AW2:AW7"/>
    <mergeCell ref="AV7:AV8"/>
  </mergeCells>
  <phoneticPr fontId="2" type="noConversion"/>
  <conditionalFormatting sqref="AO9:AR128 AE9:AH128 Z9:AC128 U9:X128 P9:S128 L9:N128 AT9:AT128 AJ9:AM128 C9:J128">
    <cfRule type="expression" dxfId="11" priority="3" stopIfTrue="1">
      <formula>MOD(ROW(C9)-ROW(C$7),5) = 1</formula>
    </cfRule>
    <cfRule type="expression" dxfId="10" priority="4" stopIfTrue="1">
      <formula>MOD(ROW(C9)-ROW(C$7),5) = 2</formula>
    </cfRule>
  </conditionalFormatting>
  <conditionalFormatting sqref="B9:B128">
    <cfRule type="expression" dxfId="9" priority="1" stopIfTrue="1">
      <formula>MOD(ROW(B9)-ROW(B$7),5) = 1</formula>
    </cfRule>
    <cfRule type="expression" dxfId="8" priority="2" stopIfTrue="1">
      <formula>MOD(ROW(B9)-ROW(B$7),5) = 2</formula>
    </cfRule>
  </conditionalFormatting>
  <printOptions horizontalCentered="1"/>
  <pageMargins left="0" right="0" top="0" bottom="0" header="0" footer="0"/>
  <pageSetup paperSize="9" scale="61" fitToHeight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pageSetUpPr fitToPage="1"/>
  </sheetPr>
  <dimension ref="B1:CQ139"/>
  <sheetViews>
    <sheetView zoomScale="80" zoomScaleNormal="80" workbookViewId="0">
      <pane xSplit="10" ySplit="8" topLeftCell="AV9" activePane="bottomRight" state="frozen"/>
      <selection pane="topRight"/>
      <selection pane="bottomLeft"/>
      <selection pane="bottomRight" activeCell="N2" sqref="N2"/>
    </sheetView>
  </sheetViews>
  <sheetFormatPr defaultRowHeight="12.75" x14ac:dyDescent="0.2"/>
  <cols>
    <col min="1" max="1" width="3.5703125" style="1" customWidth="1"/>
    <col min="2" max="2" width="8" style="1" bestFit="1" customWidth="1"/>
    <col min="3" max="5" width="4.28515625" style="1" customWidth="1"/>
    <col min="6" max="6" width="23.28515625" style="1" customWidth="1"/>
    <col min="7" max="7" width="8.42578125" style="1" hidden="1" customWidth="1"/>
    <col min="8" max="8" width="4.28515625" style="2" customWidth="1"/>
    <col min="9" max="9" width="10.140625" style="1" customWidth="1"/>
    <col min="10" max="10" width="7.42578125" style="51" bestFit="1" customWidth="1"/>
    <col min="11" max="11" width="4.5703125" style="1" customWidth="1"/>
    <col min="12" max="12" width="5.7109375" style="88" customWidth="1"/>
    <col min="13" max="13" width="5.7109375" style="4" customWidth="1"/>
    <col min="14" max="14" width="7.7109375" style="256" customWidth="1"/>
    <col min="15" max="15" width="6.7109375" style="1" hidden="1" customWidth="1"/>
    <col min="16" max="16" width="5.7109375" style="43" customWidth="1"/>
    <col min="17" max="17" width="5.7109375" style="88" customWidth="1"/>
    <col min="18" max="18" width="5.7109375" style="4" customWidth="1"/>
    <col min="19" max="19" width="7.7109375" style="153" customWidth="1"/>
    <col min="20" max="20" width="5.7109375" style="1" hidden="1" customWidth="1"/>
    <col min="21" max="21" width="5.7109375" style="43" customWidth="1"/>
    <col min="22" max="23" width="5.7109375" style="88" customWidth="1"/>
    <col min="24" max="24" width="7.7109375" style="153" customWidth="1"/>
    <col min="25" max="25" width="5.7109375" style="43" hidden="1" customWidth="1"/>
    <col min="26" max="26" width="5.7109375" style="1" customWidth="1"/>
    <col min="27" max="28" width="5.7109375" style="88" customWidth="1"/>
    <col min="29" max="29" width="7.7109375" style="153" customWidth="1"/>
    <col min="30" max="30" width="5.7109375" style="43" hidden="1" customWidth="1"/>
    <col min="31" max="31" width="5.7109375" style="1" customWidth="1"/>
    <col min="32" max="33" width="5.7109375" style="43" customWidth="1"/>
    <col min="34" max="34" width="7.7109375" style="74" customWidth="1"/>
    <col min="35" max="35" width="5.7109375" style="43" hidden="1" customWidth="1"/>
    <col min="36" max="36" width="5.7109375" style="1" customWidth="1"/>
    <col min="37" max="37" width="5.7109375" style="88" customWidth="1"/>
    <col min="38" max="38" width="5.7109375" style="43" hidden="1" customWidth="1"/>
    <col min="39" max="39" width="7.7109375" style="256" customWidth="1"/>
    <col min="40" max="40" width="5.7109375" style="43" hidden="1" customWidth="1"/>
    <col min="41" max="41" width="5.7109375" style="1" customWidth="1"/>
    <col min="42" max="42" width="5.7109375" style="88" customWidth="1"/>
    <col min="43" max="43" width="5.7109375" style="43" hidden="1" customWidth="1"/>
    <col min="44" max="44" width="7.7109375" style="153" customWidth="1"/>
    <col min="45" max="45" width="5.7109375" style="43" hidden="1" customWidth="1"/>
    <col min="46" max="46" width="5.7109375" style="1" customWidth="1"/>
    <col min="47" max="47" width="3.7109375" style="24" customWidth="1"/>
    <col min="48" max="48" width="3" style="1" customWidth="1"/>
    <col min="49" max="49" width="5.5703125" style="38" customWidth="1"/>
    <col min="50" max="50" width="12.28515625" style="15" customWidth="1"/>
    <col min="51" max="53" width="9.42578125" style="51" bestFit="1" customWidth="1"/>
    <col min="54" max="54" width="9.140625" style="1"/>
    <col min="55" max="55" width="9" style="1" bestFit="1" customWidth="1"/>
    <col min="56" max="59" width="6.85546875" style="1" bestFit="1" customWidth="1"/>
    <col min="60" max="60" width="9.42578125" style="1" bestFit="1" customWidth="1"/>
    <col min="61" max="61" width="9.28515625" style="1" bestFit="1" customWidth="1"/>
    <col min="62" max="63" width="4.7109375" style="1" customWidth="1"/>
    <col min="64" max="64" width="9.42578125" style="96" bestFit="1" customWidth="1"/>
    <col min="65" max="65" width="8.28515625" style="1" bestFit="1" customWidth="1"/>
    <col min="66" max="69" width="6.85546875" style="1" bestFit="1" customWidth="1"/>
    <col min="70" max="70" width="9" style="1" bestFit="1" customWidth="1"/>
    <col min="71" max="16384" width="9.140625" style="1"/>
  </cols>
  <sheetData>
    <row r="1" spans="2:70" ht="24.95" customHeight="1" x14ac:dyDescent="0.2"/>
    <row r="2" spans="2:70" ht="22.5" customHeight="1" x14ac:dyDescent="0.35">
      <c r="B2" s="113" t="str">
        <f>nazev</f>
        <v>PTP 2019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257"/>
      <c r="O2" s="113"/>
      <c r="P2" s="113"/>
      <c r="Q2" s="113"/>
      <c r="R2" s="113"/>
      <c r="S2" s="147"/>
      <c r="T2" s="113"/>
      <c r="U2" s="113"/>
      <c r="V2" s="113"/>
      <c r="W2" s="113"/>
      <c r="X2" s="147"/>
      <c r="Y2" s="113"/>
      <c r="Z2" s="113"/>
      <c r="AA2" s="113"/>
      <c r="AB2" s="113"/>
      <c r="AC2" s="147"/>
      <c r="AD2" s="113"/>
      <c r="AE2" s="113"/>
      <c r="AF2" s="113"/>
      <c r="AG2" s="113"/>
      <c r="AH2" s="147"/>
      <c r="AI2" s="113"/>
      <c r="AJ2" s="113"/>
      <c r="AK2" s="113"/>
      <c r="AL2" s="113"/>
      <c r="AM2" s="257"/>
      <c r="AN2" s="113"/>
      <c r="AO2" s="113"/>
      <c r="AP2" s="113"/>
      <c r="AQ2" s="113"/>
      <c r="AR2" s="147"/>
      <c r="AS2" s="113"/>
      <c r="AT2" s="113"/>
      <c r="AU2" s="113"/>
      <c r="AV2" s="28"/>
      <c r="AW2" s="268" t="s">
        <v>188</v>
      </c>
      <c r="AX2" s="28"/>
    </row>
    <row r="3" spans="2:70" ht="21.75" customHeight="1" x14ac:dyDescent="0.25">
      <c r="B3" s="114" t="str">
        <f>TEXT(datum_od,"d.m.") &amp; YEAR(datum_od) &amp; " - " &amp; TEXT(datum_do,"d.m.") &amp; YEAR(datum_od)</f>
        <v>3.11.2019 - 3.11.2019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258"/>
      <c r="O3" s="114"/>
      <c r="P3" s="114"/>
      <c r="Q3" s="114"/>
      <c r="R3" s="114"/>
      <c r="S3" s="148"/>
      <c r="T3" s="114"/>
      <c r="U3" s="114"/>
      <c r="V3" s="114"/>
      <c r="W3" s="114"/>
      <c r="X3" s="148"/>
      <c r="Y3" s="114"/>
      <c r="Z3" s="114"/>
      <c r="AA3" s="114"/>
      <c r="AB3" s="114"/>
      <c r="AC3" s="148"/>
      <c r="AD3" s="114"/>
      <c r="AE3" s="114"/>
      <c r="AF3" s="114"/>
      <c r="AG3" s="114"/>
      <c r="AH3" s="148"/>
      <c r="AI3" s="114"/>
      <c r="AJ3" s="114"/>
      <c r="AK3" s="114"/>
      <c r="AL3" s="114"/>
      <c r="AM3" s="258"/>
      <c r="AN3" s="114"/>
      <c r="AO3" s="114"/>
      <c r="AP3" s="114"/>
      <c r="AQ3" s="114"/>
      <c r="AR3" s="148"/>
      <c r="AS3" s="114"/>
      <c r="AT3" s="114"/>
      <c r="AU3" s="114"/>
      <c r="AW3" s="269"/>
      <c r="AX3" s="103" t="s">
        <v>171</v>
      </c>
      <c r="AY3" s="266" t="s">
        <v>529</v>
      </c>
    </row>
    <row r="4" spans="2:70" ht="16.5" customHeight="1" x14ac:dyDescent="0.25">
      <c r="B4" s="112" t="str">
        <f>Texty!$A$1 &amp; kategorie</f>
        <v>Celkové výsledky kategorie E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259"/>
      <c r="O4" s="112"/>
      <c r="P4" s="112"/>
      <c r="Q4" s="112"/>
      <c r="R4" s="112"/>
      <c r="S4" s="149"/>
      <c r="T4" s="112"/>
      <c r="U4" s="112"/>
      <c r="V4" s="112"/>
      <c r="W4" s="112"/>
      <c r="X4" s="149"/>
      <c r="Y4" s="112"/>
      <c r="Z4" s="112"/>
      <c r="AA4" s="112"/>
      <c r="AB4" s="112"/>
      <c r="AC4" s="149"/>
      <c r="AD4" s="112"/>
      <c r="AE4" s="112"/>
      <c r="AF4" s="112"/>
      <c r="AG4" s="112"/>
      <c r="AH4" s="149"/>
      <c r="AI4" s="112"/>
      <c r="AJ4" s="112"/>
      <c r="AK4" s="112"/>
      <c r="AL4" s="112"/>
      <c r="AM4" s="259"/>
      <c r="AN4" s="112"/>
      <c r="AO4" s="112"/>
      <c r="AP4" s="112"/>
      <c r="AQ4" s="112"/>
      <c r="AR4" s="149"/>
      <c r="AS4" s="112"/>
      <c r="AT4" s="112"/>
      <c r="AU4" s="112"/>
      <c r="AW4" s="269"/>
      <c r="AX4" s="104">
        <f>pocet_etap</f>
        <v>2</v>
      </c>
      <c r="AY4" s="267"/>
    </row>
    <row r="5" spans="2:70" ht="16.5" customHeight="1" x14ac:dyDescent="0.25">
      <c r="B5" s="112"/>
      <c r="C5" s="34"/>
      <c r="D5" s="34"/>
      <c r="E5" s="34"/>
      <c r="F5" s="34"/>
      <c r="G5" s="34"/>
      <c r="H5" s="34"/>
      <c r="I5" s="34"/>
      <c r="J5" s="110"/>
      <c r="K5" s="34"/>
      <c r="L5" s="42"/>
      <c r="M5" s="34"/>
      <c r="N5" s="260"/>
      <c r="O5" s="34"/>
      <c r="P5" s="42"/>
      <c r="Q5" s="42"/>
      <c r="R5" s="34"/>
      <c r="S5" s="150"/>
      <c r="T5" s="34"/>
      <c r="U5" s="42"/>
      <c r="V5" s="42"/>
      <c r="W5" s="42"/>
      <c r="X5" s="150"/>
      <c r="Y5" s="42"/>
      <c r="Z5" s="34"/>
      <c r="AA5" s="42"/>
      <c r="AB5" s="42"/>
      <c r="AC5" s="150"/>
      <c r="AD5" s="42"/>
      <c r="AE5" s="34"/>
      <c r="AF5" s="42"/>
      <c r="AG5" s="42"/>
      <c r="AH5" s="70"/>
      <c r="AI5" s="42"/>
      <c r="AJ5" s="34"/>
      <c r="AK5" s="42"/>
      <c r="AL5" s="42"/>
      <c r="AM5" s="260"/>
      <c r="AN5" s="42"/>
      <c r="AO5" s="34"/>
      <c r="AP5" s="42"/>
      <c r="AQ5" s="42"/>
      <c r="AR5" s="150"/>
      <c r="AS5" s="42"/>
      <c r="AT5" s="34"/>
      <c r="AU5" s="34"/>
      <c r="AW5" s="269"/>
      <c r="AX5" s="20"/>
    </row>
    <row r="6" spans="2:70" ht="16.5" hidden="1" customHeight="1" x14ac:dyDescent="0.25">
      <c r="B6" s="34"/>
      <c r="C6" s="34"/>
      <c r="D6" s="34"/>
      <c r="E6" s="34"/>
      <c r="F6" s="34"/>
      <c r="G6" s="34"/>
      <c r="I6" s="34"/>
      <c r="J6" s="110"/>
      <c r="K6" s="34"/>
      <c r="L6" s="42">
        <f ca="1">IF(ISERROR(INDIRECT(ADDRESS(4,47,1,1,L$7))),0,INDIRECT(ADDRESS(4,47,1,1,L$7)))</f>
        <v>0</v>
      </c>
      <c r="M6" s="34"/>
      <c r="N6" s="260"/>
      <c r="O6" s="34"/>
      <c r="P6" s="42"/>
      <c r="Q6" s="42">
        <f ca="1">IF(ISERROR(INDIRECT(ADDRESS(4,47,1,1,Q$7))),0,INDIRECT(ADDRESS(4,47,1,1,Q$7)))</f>
        <v>0</v>
      </c>
      <c r="R6" s="34"/>
      <c r="S6" s="150"/>
      <c r="T6" s="34"/>
      <c r="U6" s="42"/>
      <c r="V6" s="42">
        <f ca="1">IF(ISERROR(INDIRECT(ADDRESS(4,47,1,1,V$7))),0,INDIRECT(ADDRESS(4,47,1,1,V$7)))</f>
        <v>0</v>
      </c>
      <c r="W6" s="42"/>
      <c r="X6" s="150"/>
      <c r="Y6" s="42"/>
      <c r="Z6" s="34"/>
      <c r="AA6" s="42">
        <f ca="1">IF(ISERROR(INDIRECT(ADDRESS(4,47,1,1,AA$7))),0,INDIRECT(ADDRESS(4,47,1,1,AA$7)))</f>
        <v>0</v>
      </c>
      <c r="AB6" s="42"/>
      <c r="AC6" s="150"/>
      <c r="AD6" s="42"/>
      <c r="AE6" s="34"/>
      <c r="AF6" s="42">
        <f ca="1">IF(ISERROR(INDIRECT(ADDRESS(4,47,1,1,AF$7))),0,INDIRECT(ADDRESS(4,47,1,1,AF$7)))</f>
        <v>0</v>
      </c>
      <c r="AG6" s="42"/>
      <c r="AH6" s="70"/>
      <c r="AI6" s="42"/>
      <c r="AJ6" s="34"/>
      <c r="AK6" s="42">
        <f ca="1">IF(ISERROR(INDIRECT(ADDRESS(4,47,1,1,AK$7))),0,INDIRECT(ADDRESS(4,47,1,1,AK$7)))</f>
        <v>0</v>
      </c>
      <c r="AL6" s="42"/>
      <c r="AM6" s="260"/>
      <c r="AN6" s="42"/>
      <c r="AO6" s="34"/>
      <c r="AP6" s="42">
        <f ca="1">IF(ISERROR(INDIRECT(ADDRESS(4,47,1,1,AP$7))),0,INDIRECT(ADDRESS(4,47,1,1,AP$7)))</f>
        <v>0</v>
      </c>
      <c r="AQ6" s="42"/>
      <c r="AR6" s="150"/>
      <c r="AS6" s="42"/>
      <c r="AT6" s="34"/>
      <c r="AU6" s="34"/>
      <c r="AW6" s="269"/>
      <c r="AX6" s="20"/>
    </row>
    <row r="7" spans="2:70" x14ac:dyDescent="0.2">
      <c r="B7" s="49" t="str">
        <f>Texty!$A$3</f>
        <v>Pořadí</v>
      </c>
      <c r="C7" s="49"/>
      <c r="D7" s="49"/>
      <c r="E7" s="49"/>
      <c r="J7" s="21" t="str">
        <f>Texty!$A$4</f>
        <v>celk.</v>
      </c>
      <c r="L7" s="93" t="str">
        <f>Trail_1_nazev</f>
        <v>Klasika</v>
      </c>
      <c r="M7" s="77"/>
      <c r="N7" s="261"/>
      <c r="O7" s="77"/>
      <c r="P7" s="94"/>
      <c r="Q7" s="93">
        <f>Trail_2_nazev</f>
        <v>0</v>
      </c>
      <c r="R7" s="77"/>
      <c r="S7" s="151"/>
      <c r="T7" s="77"/>
      <c r="U7" s="94"/>
      <c r="V7" s="93">
        <f>Trail_3_nazev</f>
        <v>0</v>
      </c>
      <c r="W7" s="79"/>
      <c r="X7" s="151"/>
      <c r="Y7" s="79"/>
      <c r="Z7" s="95"/>
      <c r="AA7" s="93">
        <f>Trail_4_nazev</f>
        <v>0</v>
      </c>
      <c r="AB7" s="79"/>
      <c r="AC7" s="151"/>
      <c r="AD7" s="79"/>
      <c r="AE7" s="95"/>
      <c r="AF7" s="93">
        <f>Trail_5_nazev</f>
        <v>0</v>
      </c>
      <c r="AG7" s="79"/>
      <c r="AH7" s="156"/>
      <c r="AI7" s="79"/>
      <c r="AJ7" s="95"/>
      <c r="AK7" s="93" t="str">
        <f>TempO_1_nazev</f>
        <v>TempO</v>
      </c>
      <c r="AL7" s="79"/>
      <c r="AM7" s="261"/>
      <c r="AN7" s="79"/>
      <c r="AO7" s="95"/>
      <c r="AP7" s="93">
        <f>TempO_2_nazev</f>
        <v>0</v>
      </c>
      <c r="AQ7" s="79"/>
      <c r="AR7" s="151"/>
      <c r="AS7" s="79"/>
      <c r="AT7" s="95"/>
      <c r="AU7" s="13"/>
      <c r="AV7" s="270"/>
      <c r="AW7" s="269"/>
      <c r="AX7" s="20"/>
      <c r="AY7" s="52" t="s">
        <v>4</v>
      </c>
      <c r="AZ7" s="52" t="s">
        <v>4</v>
      </c>
      <c r="BA7" s="52" t="s">
        <v>4</v>
      </c>
      <c r="BC7" s="14" t="s">
        <v>190</v>
      </c>
      <c r="BD7" s="14" t="s">
        <v>191</v>
      </c>
      <c r="BE7" s="14" t="s">
        <v>192</v>
      </c>
      <c r="BF7" s="14" t="s">
        <v>193</v>
      </c>
      <c r="BG7" s="14" t="s">
        <v>194</v>
      </c>
      <c r="BH7" s="14" t="s">
        <v>195</v>
      </c>
      <c r="BI7" s="14" t="s">
        <v>202</v>
      </c>
      <c r="BJ7" s="14"/>
      <c r="BL7" s="97">
        <v>1</v>
      </c>
      <c r="BM7" s="1">
        <v>2</v>
      </c>
      <c r="BN7" s="97">
        <v>3</v>
      </c>
      <c r="BO7" s="1">
        <v>4</v>
      </c>
      <c r="BP7" s="97">
        <v>5</v>
      </c>
      <c r="BQ7" s="97">
        <v>6</v>
      </c>
      <c r="BR7" s="97">
        <v>7</v>
      </c>
    </row>
    <row r="8" spans="2:70" s="186" customFormat="1" x14ac:dyDescent="0.2">
      <c r="B8" s="241" t="str">
        <f>Texty!$A$4</f>
        <v>celk.</v>
      </c>
      <c r="C8" s="176" t="s">
        <v>54</v>
      </c>
      <c r="D8" s="176" t="s">
        <v>62</v>
      </c>
      <c r="E8" s="176" t="s">
        <v>197</v>
      </c>
      <c r="F8" s="177" t="str">
        <f>Texty!$A$6</f>
        <v>Jméno</v>
      </c>
      <c r="G8" s="177" t="str">
        <f>Texty!$A$7</f>
        <v>Tým</v>
      </c>
      <c r="H8" s="177" t="str">
        <f>Texty!$A$8</f>
        <v>Kat.</v>
      </c>
      <c r="I8" s="177" t="str">
        <f>Texty!$A$9</f>
        <v>Reg. číslo</v>
      </c>
      <c r="J8" s="178" t="str">
        <f>Texty!$A$12</f>
        <v>skóre</v>
      </c>
      <c r="K8" s="177"/>
      <c r="L8" s="242" t="str">
        <f>Texty!$A$18</f>
        <v>výsledek</v>
      </c>
      <c r="M8" s="243"/>
      <c r="N8" s="262" t="str">
        <f>Texty!$A$12</f>
        <v>skóre</v>
      </c>
      <c r="O8" s="244" t="s">
        <v>168</v>
      </c>
      <c r="P8" s="245" t="str">
        <f>Texty!$A$13</f>
        <v>poř.</v>
      </c>
      <c r="Q8" s="242" t="str">
        <f>Texty!$A$18</f>
        <v>výsledek</v>
      </c>
      <c r="R8" s="243"/>
      <c r="S8" s="262" t="str">
        <f>Texty!$A$12</f>
        <v>skóre</v>
      </c>
      <c r="T8" s="244" t="s">
        <v>168</v>
      </c>
      <c r="U8" s="245" t="str">
        <f>Texty!$A$13</f>
        <v>poř.</v>
      </c>
      <c r="V8" s="242" t="str">
        <f>Texty!$A$18</f>
        <v>výsledek</v>
      </c>
      <c r="W8" s="243"/>
      <c r="X8" s="262" t="str">
        <f>Texty!$A$12</f>
        <v>skóre</v>
      </c>
      <c r="Y8" s="244" t="s">
        <v>168</v>
      </c>
      <c r="Z8" s="245" t="str">
        <f>Texty!$A$13</f>
        <v>poř.</v>
      </c>
      <c r="AA8" s="242" t="str">
        <f>Texty!$A$18</f>
        <v>výsledek</v>
      </c>
      <c r="AB8" s="243"/>
      <c r="AC8" s="262" t="str">
        <f>Texty!$A$12</f>
        <v>skóre</v>
      </c>
      <c r="AD8" s="244" t="s">
        <v>168</v>
      </c>
      <c r="AE8" s="245" t="str">
        <f>Texty!$A$13</f>
        <v>poř.</v>
      </c>
      <c r="AF8" s="242" t="str">
        <f>Texty!$A$18</f>
        <v>výsledek</v>
      </c>
      <c r="AG8" s="243"/>
      <c r="AH8" s="262" t="str">
        <f>Texty!$A$12</f>
        <v>skóre</v>
      </c>
      <c r="AI8" s="244" t="s">
        <v>168</v>
      </c>
      <c r="AJ8" s="245" t="s">
        <v>48</v>
      </c>
      <c r="AK8" s="246" t="str">
        <f>Texty!$A$11</f>
        <v>čas</v>
      </c>
      <c r="AL8" s="244"/>
      <c r="AM8" s="262" t="str">
        <f>Texty!$A$12</f>
        <v>skóre</v>
      </c>
      <c r="AN8" s="244" t="s">
        <v>168</v>
      </c>
      <c r="AO8" s="245" t="str">
        <f>Texty!$A$13</f>
        <v>poř.</v>
      </c>
      <c r="AP8" s="246" t="str">
        <f>Texty!$A$11</f>
        <v>čas</v>
      </c>
      <c r="AQ8" s="244"/>
      <c r="AR8" s="262" t="str">
        <f>Texty!$A$12</f>
        <v>skóre</v>
      </c>
      <c r="AS8" s="244" t="s">
        <v>168</v>
      </c>
      <c r="AT8" s="245" t="str">
        <f>Texty!$A$13</f>
        <v>poř.</v>
      </c>
      <c r="AU8" s="179"/>
      <c r="AV8" s="270"/>
      <c r="AW8" s="183"/>
      <c r="AX8" s="184"/>
      <c r="AY8" s="247" t="s">
        <v>54</v>
      </c>
      <c r="AZ8" s="247" t="s">
        <v>62</v>
      </c>
      <c r="BA8" s="247" t="s">
        <v>197</v>
      </c>
      <c r="BL8" s="98"/>
    </row>
    <row r="9" spans="2:70" x14ac:dyDescent="0.2">
      <c r="B9" s="126">
        <f ca="1">RANK(J9,$J$9:$J$128,1)</f>
        <v>1</v>
      </c>
      <c r="C9" s="126" t="str">
        <f ca="1">IF($H9=C$8,RANK($J9,AY$9:AY$128,1),"")</f>
        <v/>
      </c>
      <c r="D9" s="126" t="str">
        <f ca="1">IF($H9=D$8,RANK($J9,AZ$9:AZ$128,1),"")</f>
        <v/>
      </c>
      <c r="E9" s="126" t="str">
        <f ca="1">IF($H9=E$8,RANK($J9,BA$9:BA$128,1),"")</f>
        <v/>
      </c>
      <c r="F9" s="127" t="str">
        <f ca="1">OFFSET(prihlasky!$H$1,AW9,0)</f>
        <v/>
      </c>
      <c r="G9" s="127" t="str">
        <f ca="1">IF(OFFSET(prihlasky!$B$1,AW9,0)="","",(OFFSET(prihlasky!$B$1,AW9,0)))</f>
        <v/>
      </c>
      <c r="H9" s="127">
        <f ca="1">OFFSET(prihlasky!$I$1,AW9,0)</f>
        <v>0</v>
      </c>
      <c r="I9" s="127">
        <f ca="1">OFFSET(prihlasky!$A$1,AW9,0)</f>
        <v>0</v>
      </c>
      <c r="J9" s="159">
        <f t="shared" ref="J9:J72" ca="1" si="0">SUM(OFFSET(BL9,0,0,1,$AX$4))</f>
        <v>9999</v>
      </c>
      <c r="K9" s="145"/>
      <c r="L9" s="140">
        <f ca="1">OFFSET('Trail-1'!$J$1,$O9-1,0)</f>
        <v>0</v>
      </c>
      <c r="M9" s="141">
        <f ca="1">OFFSET('Trail-1'!$K$1,$O9-1,0)</f>
        <v>0</v>
      </c>
      <c r="N9" s="263">
        <f ca="1">('Trail-1'!$CN$4-L9)*$AY$4+M9</f>
        <v>0</v>
      </c>
      <c r="O9" s="146">
        <f>MATCH($AW9,'Trail-1'!$CJ$1:$CJ$128,0)</f>
        <v>9</v>
      </c>
      <c r="P9" s="143" t="str">
        <f ca="1">IF(N9=0,"",OFFSET('Trail-1'!$B$1,$O9-1,0))</f>
        <v/>
      </c>
      <c r="Q9" s="140">
        <f ca="1">OFFSET('Trail-2'!$J$1,$T9-1,0)</f>
        <v>0</v>
      </c>
      <c r="R9" s="141">
        <f ca="1">OFFSET('Trail-2'!$K$1,$T9-1,0)</f>
        <v>0</v>
      </c>
      <c r="S9" s="263">
        <f ca="1">('Trail-2'!$CN$4-Q9)*$AY$4+R9</f>
        <v>0</v>
      </c>
      <c r="T9" s="146">
        <f>MATCH($AW9,'Trail-2'!$CJ$1:$CJ$128,0)</f>
        <v>9</v>
      </c>
      <c r="U9" s="143" t="str">
        <f ca="1">IF(S9=0,"",OFFSET('Trail-2'!$B$1,$T9-1,0))</f>
        <v/>
      </c>
      <c r="V9" s="140">
        <f ca="1">OFFSET('Trail-3'!$J$1,$Y9-1,0)</f>
        <v>0</v>
      </c>
      <c r="W9" s="141">
        <f ca="1">OFFSET('Trail-3'!$K$1,$Y9-1,0)</f>
        <v>0</v>
      </c>
      <c r="X9" s="263">
        <f ca="1">('Trail-3'!$CN$4-V9)*$AY$4+W9</f>
        <v>0</v>
      </c>
      <c r="Y9" s="146">
        <f>MATCH($AW9,'Trail-3'!$CJ$1:$CJ$128,0)</f>
        <v>9</v>
      </c>
      <c r="Z9" s="143" t="str">
        <f ca="1">IF(X9=0,"",OFFSET('Trail-3'!$B$1,$Y9-1,0))</f>
        <v/>
      </c>
      <c r="AA9" s="140">
        <f ca="1">OFFSET('Trail-4'!$J$1,$AD9-1,0)</f>
        <v>0</v>
      </c>
      <c r="AB9" s="141">
        <f ca="1">OFFSET('Trail-4'!$K$1,$AD9-1,0)</f>
        <v>0</v>
      </c>
      <c r="AC9" s="263">
        <f ca="1">('Trail-4'!$CN$4-AA9)*$AY$4+AB9</f>
        <v>0</v>
      </c>
      <c r="AD9" s="146">
        <f>MATCH($AW9,'Trail-4'!$CJ$1:$CJ$128,0)</f>
        <v>9</v>
      </c>
      <c r="AE9" s="143" t="str">
        <f ca="1">IF(AC9=0,"",OFFSET('Trail-4'!$B$1,$AD9-1,0))</f>
        <v/>
      </c>
      <c r="AF9" s="140">
        <f ca="1">OFFSET('Trail-5'!$J$1,$AI9-1,0)</f>
        <v>0</v>
      </c>
      <c r="AG9" s="141">
        <f ca="1">OFFSET('Trail-5'!$K$1,$AI9-1,0)</f>
        <v>0</v>
      </c>
      <c r="AH9" s="263">
        <f ca="1">('Trail-5'!$CN$4-AF9)*$AY$4+AG9</f>
        <v>0</v>
      </c>
      <c r="AI9" s="146">
        <f>MATCH($AW9,'Trail-5'!$CJ$1:$CJ$128,0)</f>
        <v>9</v>
      </c>
      <c r="AJ9" s="143" t="str">
        <f ca="1">IF(AH9=0,"",OFFSET('Trail-5'!$B$1,$AI9-1,0))</f>
        <v/>
      </c>
      <c r="AK9" s="140">
        <f ca="1">OFFSET('TempO-1'!$K$1,$AN9-1,0)</f>
        <v>0</v>
      </c>
      <c r="AL9" s="144"/>
      <c r="AM9" s="263">
        <f ca="1">+AK9</f>
        <v>0</v>
      </c>
      <c r="AN9" s="146">
        <f>MATCH($AW9,'TempO-1'!$CB$1:$CB$128,0)</f>
        <v>9</v>
      </c>
      <c r="AO9" s="143" t="str">
        <f ca="1">IF(AM9=0,"",OFFSET('TempO-1'!$B$1,$AN9-1,0))</f>
        <v/>
      </c>
      <c r="AP9" s="140">
        <f ca="1">OFFSET('TempO-2'!$K$1,$AS9-1,0)</f>
        <v>0</v>
      </c>
      <c r="AQ9" s="144"/>
      <c r="AR9" s="263">
        <f ca="1">+AP9</f>
        <v>0</v>
      </c>
      <c r="AS9" s="146">
        <f>MATCH($AW9,'TempO-2'!$CB$1:$CB$128,0)</f>
        <v>10</v>
      </c>
      <c r="AT9" s="143" t="str">
        <f ca="1">IF(AR9=0,"",OFFSET('TempO-2'!$B$1,$AS9-1,0))</f>
        <v/>
      </c>
      <c r="AU9" s="22"/>
      <c r="AW9" s="39">
        <v>1</v>
      </c>
      <c r="AX9" s="16"/>
      <c r="AY9" s="51">
        <f ca="1">IF($H9=AY$8,$J9,99999)</f>
        <v>99999</v>
      </c>
      <c r="AZ9" s="51">
        <f ca="1">IF($H9=AZ$8,$J9,99999)</f>
        <v>99999</v>
      </c>
      <c r="BA9" s="51">
        <f ca="1">IF($H9=BA$8,$J9,99999)</f>
        <v>99999</v>
      </c>
      <c r="BC9" s="51">
        <f t="shared" ref="BC9:BC72" ca="1" si="1">+N9</f>
        <v>0</v>
      </c>
      <c r="BD9" s="51">
        <f t="shared" ref="BD9:BD72" ca="1" si="2">+S9</f>
        <v>0</v>
      </c>
      <c r="BE9" s="51">
        <f t="shared" ref="BE9:BE72" ca="1" si="3">+X9</f>
        <v>0</v>
      </c>
      <c r="BF9" s="51">
        <f t="shared" ref="BF9:BF72" ca="1" si="4">+AC9</f>
        <v>0</v>
      </c>
      <c r="BG9" s="51">
        <f t="shared" ref="BG9:BG72" ca="1" si="5">+AH9</f>
        <v>0</v>
      </c>
      <c r="BH9" s="51">
        <f t="shared" ref="BH9:BH40" ca="1" si="6">IF(OR(TempO_1_nazev="",AM9&gt;0),AM9,9999)</f>
        <v>9999</v>
      </c>
      <c r="BI9" s="51">
        <f t="shared" ref="BI9:BI40" ca="1" si="7">IF(OR(TempO_2_nazev="",AR9&gt;0),AR9,9999)</f>
        <v>0</v>
      </c>
      <c r="BJ9" s="51"/>
      <c r="BK9" s="51"/>
      <c r="BL9" s="53">
        <f t="shared" ref="BL9:BR11" ca="1" si="8">LARGE($BC9:$BI9,BL$7)</f>
        <v>9999</v>
      </c>
      <c r="BM9" s="53">
        <f t="shared" ca="1" si="8"/>
        <v>0</v>
      </c>
      <c r="BN9" s="53">
        <f t="shared" ca="1" si="8"/>
        <v>0</v>
      </c>
      <c r="BO9" s="53">
        <f t="shared" ca="1" si="8"/>
        <v>0</v>
      </c>
      <c r="BP9" s="53">
        <f t="shared" ca="1" si="8"/>
        <v>0</v>
      </c>
      <c r="BQ9" s="53">
        <f t="shared" ca="1" si="8"/>
        <v>0</v>
      </c>
      <c r="BR9" s="53">
        <f t="shared" ca="1" si="8"/>
        <v>0</v>
      </c>
    </row>
    <row r="10" spans="2:70" ht="12" customHeight="1" x14ac:dyDescent="0.2">
      <c r="B10" s="126">
        <f t="shared" ref="B10:B73" ca="1" si="9">RANK(J10,$J$9:$J$128,1)</f>
        <v>1</v>
      </c>
      <c r="C10" s="126" t="str">
        <f t="shared" ref="C10:C73" ca="1" si="10">IF($H10=C$8,RANK($J10,AY$9:AY$128,1),"")</f>
        <v/>
      </c>
      <c r="D10" s="126" t="str">
        <f t="shared" ref="D10:D73" ca="1" si="11">IF($H10=D$8,RANK($J10,AZ$9:AZ$128,1),"")</f>
        <v/>
      </c>
      <c r="E10" s="126" t="str">
        <f t="shared" ref="E10:E73" ca="1" si="12">IF($H10=E$8,RANK($J10,BA$9:BA$128,1),"")</f>
        <v/>
      </c>
      <c r="F10" s="127" t="str">
        <f ca="1">OFFSET(prihlasky!$H$1,AW10,0)</f>
        <v/>
      </c>
      <c r="G10" s="127" t="str">
        <f ca="1">IF(OFFSET(prihlasky!$B$1,AW10,0)="","",(OFFSET(prihlasky!$B$1,AW10,0)))</f>
        <v/>
      </c>
      <c r="H10" s="127">
        <f ca="1">OFFSET(prihlasky!$I$1,AW10,0)</f>
        <v>0</v>
      </c>
      <c r="I10" s="127">
        <f ca="1">OFFSET(prihlasky!$A$1,AW10,0)</f>
        <v>0</v>
      </c>
      <c r="J10" s="159">
        <f t="shared" ca="1" si="0"/>
        <v>9999</v>
      </c>
      <c r="K10" s="145"/>
      <c r="L10" s="140">
        <f ca="1">OFFSET('Trail-1'!$J$1,$O10-1,0)</f>
        <v>0</v>
      </c>
      <c r="M10" s="141">
        <f ca="1">OFFSET('Trail-1'!$K$1,$O10-1,0)</f>
        <v>0</v>
      </c>
      <c r="N10" s="263">
        <f ca="1">('Trail-1'!$CN$4-L10)*$AY$4+M10</f>
        <v>0</v>
      </c>
      <c r="O10" s="146">
        <f>MATCH($AW10,'Trail-1'!$CJ$1:$CJ$128,0)</f>
        <v>10</v>
      </c>
      <c r="P10" s="143" t="str">
        <f ca="1">IF(N10=0,"",OFFSET('Trail-1'!$B$1,$O10-1,0))</f>
        <v/>
      </c>
      <c r="Q10" s="140">
        <f ca="1">OFFSET('Trail-2'!$J$1,$T10-1,0)</f>
        <v>0</v>
      </c>
      <c r="R10" s="141">
        <f ca="1">OFFSET('Trail-2'!$K$1,$T10-1,0)</f>
        <v>0</v>
      </c>
      <c r="S10" s="263">
        <f ca="1">('Trail-2'!$CN$4-Q10)*$AY$4+R10</f>
        <v>0</v>
      </c>
      <c r="T10" s="146">
        <f>MATCH($AW10,'Trail-2'!$CJ$1:$CJ$128,0)</f>
        <v>10</v>
      </c>
      <c r="U10" s="143" t="str">
        <f ca="1">IF(S10=0,"",OFFSET('Trail-2'!$B$1,$T10-1,0))</f>
        <v/>
      </c>
      <c r="V10" s="140">
        <f ca="1">OFFSET('Trail-3'!$J$1,$Y10-1,0)</f>
        <v>0</v>
      </c>
      <c r="W10" s="141">
        <f ca="1">OFFSET('Trail-3'!$K$1,$Y10-1,0)</f>
        <v>0</v>
      </c>
      <c r="X10" s="263">
        <f ca="1">('Trail-3'!$CN$4-V10)*$AY$4+W10</f>
        <v>0</v>
      </c>
      <c r="Y10" s="146">
        <f>MATCH($AW10,'Trail-3'!$CJ$1:$CJ$128,0)</f>
        <v>10</v>
      </c>
      <c r="Z10" s="143" t="str">
        <f ca="1">IF(X10=0,"",OFFSET('Trail-3'!$B$1,$Y10-1,0))</f>
        <v/>
      </c>
      <c r="AA10" s="140">
        <f ca="1">OFFSET('Trail-4'!$J$1,$AD10-1,0)</f>
        <v>0</v>
      </c>
      <c r="AB10" s="141">
        <f ca="1">OFFSET('Trail-4'!$K$1,$AD10-1,0)</f>
        <v>0</v>
      </c>
      <c r="AC10" s="263">
        <f ca="1">('Trail-4'!$CN$4-AA10)*$AY$4+AB10</f>
        <v>0</v>
      </c>
      <c r="AD10" s="146">
        <f>MATCH($AW10,'Trail-4'!$CJ$1:$CJ$128,0)</f>
        <v>10</v>
      </c>
      <c r="AE10" s="143" t="str">
        <f ca="1">IF(AC10=0,"",OFFSET('Trail-4'!$B$1,$AD10-1,0))</f>
        <v/>
      </c>
      <c r="AF10" s="140">
        <f ca="1">OFFSET('Trail-5'!$J$1,$AI10-1,0)</f>
        <v>0</v>
      </c>
      <c r="AG10" s="141">
        <f ca="1">OFFSET('Trail-5'!$K$1,$AI10-1,0)</f>
        <v>0</v>
      </c>
      <c r="AH10" s="263">
        <f ca="1">('Trail-5'!$CN$4-AF10)*$AY$4+AG10</f>
        <v>0</v>
      </c>
      <c r="AI10" s="146">
        <f>MATCH($AW10,'Trail-5'!$CJ$1:$CJ$128,0)</f>
        <v>10</v>
      </c>
      <c r="AJ10" s="143" t="str">
        <f ca="1">IF(AH10=0,"",OFFSET('Trail-5'!$B$1,$AI10-1,0))</f>
        <v/>
      </c>
      <c r="AK10" s="140">
        <f ca="1">OFFSET('TempO-1'!$K$1,$AN10-1,0)</f>
        <v>0</v>
      </c>
      <c r="AL10" s="144"/>
      <c r="AM10" s="263">
        <f t="shared" ref="AM10:AM73" ca="1" si="13">+AK10</f>
        <v>0</v>
      </c>
      <c r="AN10" s="146">
        <f>MATCH($AW10,'TempO-1'!$CB$1:$CB$128,0)</f>
        <v>10</v>
      </c>
      <c r="AO10" s="143" t="str">
        <f ca="1">IF(AM10=0,"",OFFSET('TempO-1'!$B$1,$AN10-1,0))</f>
        <v/>
      </c>
      <c r="AP10" s="140">
        <f ca="1">OFFSET('TempO-2'!$K$1,$AS10-1,0)</f>
        <v>0</v>
      </c>
      <c r="AQ10" s="144"/>
      <c r="AR10" s="263">
        <f t="shared" ref="AR10:AR73" ca="1" si="14">+AP10</f>
        <v>0</v>
      </c>
      <c r="AS10" s="146">
        <f>MATCH($AW10,'TempO-2'!$CB$1:$CB$128,0)</f>
        <v>9</v>
      </c>
      <c r="AT10" s="143" t="str">
        <f ca="1">IF(AR10=0,"",OFFSET('TempO-2'!$B$1,$AS10-1,0))</f>
        <v/>
      </c>
      <c r="AU10" s="22"/>
      <c r="AW10" s="39">
        <v>2</v>
      </c>
      <c r="AX10" s="16"/>
      <c r="AY10" s="51">
        <f t="shared" ref="AY10:BA41" ca="1" si="15">IF($H10=AY$8,$J10,99999)</f>
        <v>99999</v>
      </c>
      <c r="AZ10" s="51">
        <f t="shared" ca="1" si="15"/>
        <v>99999</v>
      </c>
      <c r="BA10" s="51">
        <f t="shared" ca="1" si="15"/>
        <v>99999</v>
      </c>
      <c r="BC10" s="51">
        <f t="shared" ca="1" si="1"/>
        <v>0</v>
      </c>
      <c r="BD10" s="51">
        <f t="shared" ca="1" si="2"/>
        <v>0</v>
      </c>
      <c r="BE10" s="51">
        <f t="shared" ca="1" si="3"/>
        <v>0</v>
      </c>
      <c r="BF10" s="51">
        <f t="shared" ca="1" si="4"/>
        <v>0</v>
      </c>
      <c r="BG10" s="51">
        <f t="shared" ca="1" si="5"/>
        <v>0</v>
      </c>
      <c r="BH10" s="51">
        <f t="shared" ca="1" si="6"/>
        <v>9999</v>
      </c>
      <c r="BI10" s="51">
        <f t="shared" ca="1" si="7"/>
        <v>0</v>
      </c>
      <c r="BJ10" s="51"/>
      <c r="BK10" s="51"/>
      <c r="BL10" s="53">
        <f t="shared" ca="1" si="8"/>
        <v>9999</v>
      </c>
      <c r="BM10" s="53">
        <f t="shared" ca="1" si="8"/>
        <v>0</v>
      </c>
      <c r="BN10" s="53">
        <f t="shared" ca="1" si="8"/>
        <v>0</v>
      </c>
      <c r="BO10" s="53">
        <f t="shared" ca="1" si="8"/>
        <v>0</v>
      </c>
      <c r="BP10" s="53">
        <f t="shared" ca="1" si="8"/>
        <v>0</v>
      </c>
      <c r="BQ10" s="53">
        <f t="shared" ca="1" si="8"/>
        <v>0</v>
      </c>
      <c r="BR10" s="53">
        <f t="shared" ca="1" si="8"/>
        <v>0</v>
      </c>
    </row>
    <row r="11" spans="2:70" ht="12" customHeight="1" x14ac:dyDescent="0.2">
      <c r="B11" s="126">
        <f t="shared" ca="1" si="9"/>
        <v>1</v>
      </c>
      <c r="C11" s="126" t="str">
        <f t="shared" ca="1" si="10"/>
        <v/>
      </c>
      <c r="D11" s="126" t="str">
        <f t="shared" ca="1" si="11"/>
        <v/>
      </c>
      <c r="E11" s="126" t="str">
        <f t="shared" ca="1" si="12"/>
        <v/>
      </c>
      <c r="F11" s="127" t="str">
        <f ca="1">OFFSET(prihlasky!$H$1,AW11,0)</f>
        <v/>
      </c>
      <c r="G11" s="127" t="str">
        <f ca="1">IF(OFFSET(prihlasky!$B$1,AW11,0)="","",(OFFSET(prihlasky!$B$1,AW11,0)))</f>
        <v/>
      </c>
      <c r="H11" s="127">
        <f ca="1">OFFSET(prihlasky!$I$1,AW11,0)</f>
        <v>0</v>
      </c>
      <c r="I11" s="127">
        <f ca="1">OFFSET(prihlasky!$A$1,AW11,0)</f>
        <v>0</v>
      </c>
      <c r="J11" s="159">
        <f t="shared" ca="1" si="0"/>
        <v>9999</v>
      </c>
      <c r="K11" s="145"/>
      <c r="L11" s="140">
        <f ca="1">OFFSET('Trail-1'!$J$1,$O11-1,0)</f>
        <v>0</v>
      </c>
      <c r="M11" s="141">
        <f ca="1">OFFSET('Trail-1'!$K$1,$O11-1,0)</f>
        <v>0</v>
      </c>
      <c r="N11" s="263">
        <f ca="1">('Trail-1'!$CN$4-L11)*$AY$4+M11</f>
        <v>0</v>
      </c>
      <c r="O11" s="146">
        <f>MATCH($AW11,'Trail-1'!$CJ$1:$CJ$128,0)</f>
        <v>11</v>
      </c>
      <c r="P11" s="143" t="str">
        <f ca="1">IF(N11=0,"",OFFSET('Trail-1'!$B$1,$O11-1,0))</f>
        <v/>
      </c>
      <c r="Q11" s="140">
        <f ca="1">OFFSET('Trail-2'!$J$1,$T11-1,0)</f>
        <v>0</v>
      </c>
      <c r="R11" s="141">
        <f ca="1">OFFSET('Trail-2'!$K$1,$T11-1,0)</f>
        <v>0</v>
      </c>
      <c r="S11" s="263">
        <f ca="1">('Trail-2'!$CN$4-Q11)*$AY$4+R11</f>
        <v>0</v>
      </c>
      <c r="T11" s="146">
        <f>MATCH($AW11,'Trail-2'!$CJ$1:$CJ$128,0)</f>
        <v>11</v>
      </c>
      <c r="U11" s="143" t="str">
        <f ca="1">IF(S11=0,"",OFFSET('Trail-2'!$B$1,$T11-1,0))</f>
        <v/>
      </c>
      <c r="V11" s="140">
        <f ca="1">OFFSET('Trail-3'!$J$1,$Y11-1,0)</f>
        <v>0</v>
      </c>
      <c r="W11" s="141">
        <f ca="1">OFFSET('Trail-3'!$K$1,$Y11-1,0)</f>
        <v>0</v>
      </c>
      <c r="X11" s="263">
        <f ca="1">('Trail-3'!$CN$4-V11)*$AY$4+W11</f>
        <v>0</v>
      </c>
      <c r="Y11" s="146">
        <f>MATCH($AW11,'Trail-3'!$CJ$1:$CJ$128,0)</f>
        <v>11</v>
      </c>
      <c r="Z11" s="143" t="str">
        <f ca="1">IF(X11=0,"",OFFSET('Trail-3'!$B$1,$Y11-1,0))</f>
        <v/>
      </c>
      <c r="AA11" s="140">
        <f ca="1">OFFSET('Trail-4'!$J$1,$AD11-1,0)</f>
        <v>0</v>
      </c>
      <c r="AB11" s="141">
        <f ca="1">OFFSET('Trail-4'!$K$1,$AD11-1,0)</f>
        <v>0</v>
      </c>
      <c r="AC11" s="263">
        <f ca="1">('Trail-4'!$CN$4-AA11)*$AY$4+AB11</f>
        <v>0</v>
      </c>
      <c r="AD11" s="146">
        <f>MATCH($AW11,'Trail-4'!$CJ$1:$CJ$128,0)</f>
        <v>11</v>
      </c>
      <c r="AE11" s="143" t="str">
        <f ca="1">IF(AC11=0,"",OFFSET('Trail-4'!$B$1,$AD11-1,0))</f>
        <v/>
      </c>
      <c r="AF11" s="140">
        <f ca="1">OFFSET('Trail-5'!$J$1,$AI11-1,0)</f>
        <v>0</v>
      </c>
      <c r="AG11" s="141">
        <f ca="1">OFFSET('Trail-5'!$K$1,$AI11-1,0)</f>
        <v>0</v>
      </c>
      <c r="AH11" s="263">
        <f ca="1">('Trail-5'!$CN$4-AF11)*$AY$4+AG11</f>
        <v>0</v>
      </c>
      <c r="AI11" s="146">
        <f>MATCH($AW11,'Trail-5'!$CJ$1:$CJ$128,0)</f>
        <v>11</v>
      </c>
      <c r="AJ11" s="143" t="str">
        <f ca="1">IF(AH11=0,"",OFFSET('Trail-5'!$B$1,$AI11-1,0))</f>
        <v/>
      </c>
      <c r="AK11" s="140">
        <f ca="1">OFFSET('TempO-1'!$K$1,$AN11-1,0)</f>
        <v>0</v>
      </c>
      <c r="AL11" s="144"/>
      <c r="AM11" s="263">
        <f t="shared" ca="1" si="13"/>
        <v>0</v>
      </c>
      <c r="AN11" s="146">
        <f>MATCH($AW11,'TempO-1'!$CB$1:$CB$128,0)</f>
        <v>11</v>
      </c>
      <c r="AO11" s="143" t="str">
        <f ca="1">IF(AM11=0,"",OFFSET('TempO-1'!$B$1,$AN11-1,0))</f>
        <v/>
      </c>
      <c r="AP11" s="140">
        <f ca="1">OFFSET('TempO-2'!$K$1,$AS11-1,0)</f>
        <v>0</v>
      </c>
      <c r="AQ11" s="144"/>
      <c r="AR11" s="263">
        <f t="shared" ca="1" si="14"/>
        <v>0</v>
      </c>
      <c r="AS11" s="146">
        <f>MATCH($AW11,'TempO-2'!$CB$1:$CB$128,0)</f>
        <v>11</v>
      </c>
      <c r="AT11" s="143" t="str">
        <f ca="1">IF(AR11=0,"",OFFSET('TempO-2'!$B$1,$AS11-1,0))</f>
        <v/>
      </c>
      <c r="AU11" s="22"/>
      <c r="AW11" s="39">
        <v>3</v>
      </c>
      <c r="AX11" s="16"/>
      <c r="AY11" s="51">
        <f t="shared" ca="1" si="15"/>
        <v>99999</v>
      </c>
      <c r="AZ11" s="51">
        <f t="shared" ca="1" si="15"/>
        <v>99999</v>
      </c>
      <c r="BA11" s="51">
        <f t="shared" ca="1" si="15"/>
        <v>99999</v>
      </c>
      <c r="BC11" s="51">
        <f t="shared" ca="1" si="1"/>
        <v>0</v>
      </c>
      <c r="BD11" s="51">
        <f t="shared" ca="1" si="2"/>
        <v>0</v>
      </c>
      <c r="BE11" s="51">
        <f t="shared" ca="1" si="3"/>
        <v>0</v>
      </c>
      <c r="BF11" s="51">
        <f t="shared" ca="1" si="4"/>
        <v>0</v>
      </c>
      <c r="BG11" s="51">
        <f t="shared" ca="1" si="5"/>
        <v>0</v>
      </c>
      <c r="BH11" s="51">
        <f t="shared" ca="1" si="6"/>
        <v>9999</v>
      </c>
      <c r="BI11" s="51">
        <f t="shared" ca="1" si="7"/>
        <v>0</v>
      </c>
      <c r="BJ11" s="51"/>
      <c r="BK11" s="51"/>
      <c r="BL11" s="53">
        <f t="shared" ca="1" si="8"/>
        <v>9999</v>
      </c>
      <c r="BM11" s="53">
        <f t="shared" ca="1" si="8"/>
        <v>0</v>
      </c>
      <c r="BN11" s="53">
        <f t="shared" ca="1" si="8"/>
        <v>0</v>
      </c>
      <c r="BO11" s="53">
        <f t="shared" ca="1" si="8"/>
        <v>0</v>
      </c>
      <c r="BP11" s="53">
        <f t="shared" ca="1" si="8"/>
        <v>0</v>
      </c>
      <c r="BQ11" s="53">
        <f t="shared" ca="1" si="8"/>
        <v>0</v>
      </c>
      <c r="BR11" s="53">
        <f t="shared" ca="1" si="8"/>
        <v>0</v>
      </c>
    </row>
    <row r="12" spans="2:70" ht="12" customHeight="1" x14ac:dyDescent="0.2">
      <c r="B12" s="126">
        <f t="shared" ca="1" si="9"/>
        <v>1</v>
      </c>
      <c r="C12" s="126" t="str">
        <f t="shared" ca="1" si="10"/>
        <v/>
      </c>
      <c r="D12" s="126" t="str">
        <f t="shared" ca="1" si="11"/>
        <v/>
      </c>
      <c r="E12" s="126" t="str">
        <f t="shared" ca="1" si="12"/>
        <v/>
      </c>
      <c r="F12" s="127" t="str">
        <f ca="1">OFFSET(prihlasky!$H$1,AW12,0)</f>
        <v/>
      </c>
      <c r="G12" s="127" t="str">
        <f ca="1">IF(OFFSET(prihlasky!$B$1,AW12,0)="","",(OFFSET(prihlasky!$B$1,AW12,0)))</f>
        <v/>
      </c>
      <c r="H12" s="127">
        <f ca="1">OFFSET(prihlasky!$I$1,AW12,0)</f>
        <v>0</v>
      </c>
      <c r="I12" s="127">
        <f ca="1">OFFSET(prihlasky!$A$1,AW12,0)</f>
        <v>0</v>
      </c>
      <c r="J12" s="159">
        <f t="shared" ref="J12:J38" ca="1" si="16">SUM(OFFSET(BL12,0,0,1,$AX$4))</f>
        <v>9999</v>
      </c>
      <c r="K12" s="145"/>
      <c r="L12" s="140">
        <f ca="1">OFFSET('Trail-1'!$J$1,$O12-1,0)</f>
        <v>0</v>
      </c>
      <c r="M12" s="141">
        <f ca="1">OFFSET('Trail-1'!$K$1,$O12-1,0)</f>
        <v>0</v>
      </c>
      <c r="N12" s="263">
        <f ca="1">('Trail-1'!$CN$4-L12)*$AY$4+M12</f>
        <v>0</v>
      </c>
      <c r="O12" s="146">
        <f>MATCH($AW12,'Trail-1'!$CJ$1:$CJ$128,0)</f>
        <v>12</v>
      </c>
      <c r="P12" s="143" t="str">
        <f ca="1">IF(N12=0,"",OFFSET('Trail-1'!$B$1,$O12-1,0))</f>
        <v/>
      </c>
      <c r="Q12" s="140">
        <f ca="1">OFFSET('Trail-2'!$J$1,$T12-1,0)</f>
        <v>0</v>
      </c>
      <c r="R12" s="141">
        <f ca="1">OFFSET('Trail-2'!$K$1,$T12-1,0)</f>
        <v>0</v>
      </c>
      <c r="S12" s="263">
        <f ca="1">('Trail-2'!$CN$4-Q12)*$AY$4+R12</f>
        <v>0</v>
      </c>
      <c r="T12" s="146">
        <f>MATCH($AW12,'Trail-2'!$CJ$1:$CJ$128,0)</f>
        <v>12</v>
      </c>
      <c r="U12" s="143" t="str">
        <f ca="1">IF(S12=0,"",OFFSET('Trail-2'!$B$1,$T12-1,0))</f>
        <v/>
      </c>
      <c r="V12" s="140">
        <f ca="1">OFFSET('Trail-3'!$J$1,$Y12-1,0)</f>
        <v>0</v>
      </c>
      <c r="W12" s="141">
        <f ca="1">OFFSET('Trail-3'!$K$1,$Y12-1,0)</f>
        <v>0</v>
      </c>
      <c r="X12" s="263">
        <f ca="1">('Trail-3'!$CN$4-V12)*$AY$4+W12</f>
        <v>0</v>
      </c>
      <c r="Y12" s="146">
        <f>MATCH($AW12,'Trail-3'!$CJ$1:$CJ$128,0)</f>
        <v>12</v>
      </c>
      <c r="Z12" s="143" t="str">
        <f ca="1">IF(X12=0,"",OFFSET('Trail-3'!$B$1,$Y12-1,0))</f>
        <v/>
      </c>
      <c r="AA12" s="140">
        <f ca="1">OFFSET('Trail-4'!$J$1,$AD12-1,0)</f>
        <v>0</v>
      </c>
      <c r="AB12" s="141">
        <f ca="1">OFFSET('Trail-4'!$K$1,$AD12-1,0)</f>
        <v>0</v>
      </c>
      <c r="AC12" s="263">
        <f ca="1">('Trail-4'!$CN$4-AA12)*$AY$4+AB12</f>
        <v>0</v>
      </c>
      <c r="AD12" s="146">
        <f>MATCH($AW12,'Trail-4'!$CJ$1:$CJ$128,0)</f>
        <v>12</v>
      </c>
      <c r="AE12" s="143" t="str">
        <f ca="1">IF(AC12=0,"",OFFSET('Trail-4'!$B$1,$AD12-1,0))</f>
        <v/>
      </c>
      <c r="AF12" s="140">
        <f ca="1">OFFSET('Trail-5'!$J$1,$AI12-1,0)</f>
        <v>0</v>
      </c>
      <c r="AG12" s="141">
        <f ca="1">OFFSET('Trail-5'!$K$1,$AI12-1,0)</f>
        <v>0</v>
      </c>
      <c r="AH12" s="263">
        <f ca="1">('Trail-5'!$CN$4-AF12)*$AY$4+AG12</f>
        <v>0</v>
      </c>
      <c r="AI12" s="146">
        <f>MATCH($AW12,'Trail-5'!$CJ$1:$CJ$128,0)</f>
        <v>12</v>
      </c>
      <c r="AJ12" s="143" t="str">
        <f ca="1">IF(AH12=0,"",OFFSET('Trail-5'!$B$1,$AI12-1,0))</f>
        <v/>
      </c>
      <c r="AK12" s="140">
        <f ca="1">OFFSET('TempO-1'!$K$1,$AN12-1,0)</f>
        <v>0</v>
      </c>
      <c r="AL12" s="144"/>
      <c r="AM12" s="263">
        <f t="shared" ref="AM12:AM38" ca="1" si="17">+AK12</f>
        <v>0</v>
      </c>
      <c r="AN12" s="146">
        <f>MATCH($AW12,'TempO-1'!$CB$1:$CB$128,0)</f>
        <v>12</v>
      </c>
      <c r="AO12" s="143" t="str">
        <f ca="1">IF(AM12=0,"",OFFSET('TempO-1'!$B$1,$AN12-1,0))</f>
        <v/>
      </c>
      <c r="AP12" s="140">
        <f ca="1">OFFSET('TempO-2'!$K$1,$AS12-1,0)</f>
        <v>0</v>
      </c>
      <c r="AQ12" s="144"/>
      <c r="AR12" s="263">
        <f t="shared" ref="AR12:AR38" ca="1" si="18">+AP12</f>
        <v>0</v>
      </c>
      <c r="AS12" s="146">
        <f>MATCH($AW12,'TempO-2'!$CB$1:$CB$128,0)</f>
        <v>12</v>
      </c>
      <c r="AT12" s="143" t="str">
        <f ca="1">IF(AR12=0,"",OFFSET('TempO-2'!$B$1,$AS12-1,0))</f>
        <v/>
      </c>
      <c r="AU12" s="22"/>
      <c r="AW12" s="39">
        <v>4</v>
      </c>
      <c r="AX12" s="16"/>
      <c r="AY12" s="51">
        <f t="shared" ca="1" si="15"/>
        <v>99999</v>
      </c>
      <c r="AZ12" s="51">
        <f t="shared" ca="1" si="15"/>
        <v>99999</v>
      </c>
      <c r="BA12" s="51">
        <f t="shared" ca="1" si="15"/>
        <v>99999</v>
      </c>
      <c r="BC12" s="51">
        <f t="shared" ref="BC12:BC38" ca="1" si="19">+N12</f>
        <v>0</v>
      </c>
      <c r="BD12" s="51">
        <f t="shared" ref="BD12:BD38" ca="1" si="20">+S12</f>
        <v>0</v>
      </c>
      <c r="BE12" s="51">
        <f t="shared" ref="BE12:BE38" ca="1" si="21">+X12</f>
        <v>0</v>
      </c>
      <c r="BF12" s="51">
        <f t="shared" ref="BF12:BF38" ca="1" si="22">+AC12</f>
        <v>0</v>
      </c>
      <c r="BG12" s="51">
        <f t="shared" ref="BG12:BG38" ca="1" si="23">+AH12</f>
        <v>0</v>
      </c>
      <c r="BH12" s="51">
        <f t="shared" ca="1" si="6"/>
        <v>9999</v>
      </c>
      <c r="BI12" s="51">
        <f t="shared" ca="1" si="7"/>
        <v>0</v>
      </c>
      <c r="BJ12" s="51"/>
      <c r="BK12" s="51"/>
      <c r="BL12" s="53">
        <f t="shared" ref="BL12:BR21" ca="1" si="24">LARGE($BC12:$BI12,BL$7)</f>
        <v>9999</v>
      </c>
      <c r="BM12" s="53">
        <f t="shared" ca="1" si="24"/>
        <v>0</v>
      </c>
      <c r="BN12" s="53">
        <f t="shared" ca="1" si="24"/>
        <v>0</v>
      </c>
      <c r="BO12" s="53">
        <f t="shared" ca="1" si="24"/>
        <v>0</v>
      </c>
      <c r="BP12" s="53">
        <f t="shared" ca="1" si="24"/>
        <v>0</v>
      </c>
      <c r="BQ12" s="53">
        <f t="shared" ca="1" si="24"/>
        <v>0</v>
      </c>
      <c r="BR12" s="53">
        <f t="shared" ca="1" si="24"/>
        <v>0</v>
      </c>
    </row>
    <row r="13" spans="2:70" ht="12" customHeight="1" x14ac:dyDescent="0.2">
      <c r="B13" s="126">
        <f t="shared" ca="1" si="9"/>
        <v>1</v>
      </c>
      <c r="C13" s="126" t="str">
        <f t="shared" ca="1" si="10"/>
        <v/>
      </c>
      <c r="D13" s="126" t="str">
        <f t="shared" ca="1" si="11"/>
        <v/>
      </c>
      <c r="E13" s="126" t="str">
        <f t="shared" ca="1" si="12"/>
        <v/>
      </c>
      <c r="F13" s="127" t="str">
        <f ca="1">OFFSET(prihlasky!$H$1,AW13,0)</f>
        <v/>
      </c>
      <c r="G13" s="127" t="str">
        <f ca="1">IF(OFFSET(prihlasky!$B$1,AW13,0)="","",(OFFSET(prihlasky!$B$1,AW13,0)))</f>
        <v/>
      </c>
      <c r="H13" s="127">
        <f ca="1">OFFSET(prihlasky!$I$1,AW13,0)</f>
        <v>0</v>
      </c>
      <c r="I13" s="127">
        <f ca="1">OFFSET(prihlasky!$A$1,AW13,0)</f>
        <v>0</v>
      </c>
      <c r="J13" s="159">
        <f t="shared" ca="1" si="16"/>
        <v>9999</v>
      </c>
      <c r="K13" s="145"/>
      <c r="L13" s="140">
        <f ca="1">OFFSET('Trail-1'!$J$1,$O13-1,0)</f>
        <v>0</v>
      </c>
      <c r="M13" s="141">
        <f ca="1">OFFSET('Trail-1'!$K$1,$O13-1,0)</f>
        <v>0</v>
      </c>
      <c r="N13" s="263">
        <f ca="1">('Trail-1'!$CN$4-L13)*$AY$4+M13</f>
        <v>0</v>
      </c>
      <c r="O13" s="146">
        <f>MATCH($AW13,'Trail-1'!$CJ$1:$CJ$128,0)</f>
        <v>34</v>
      </c>
      <c r="P13" s="143" t="str">
        <f ca="1">IF(N13=0,"",OFFSET('Trail-1'!$B$1,$O13-1,0))</f>
        <v/>
      </c>
      <c r="Q13" s="140">
        <f ca="1">OFFSET('Trail-2'!$J$1,$T13-1,0)</f>
        <v>0</v>
      </c>
      <c r="R13" s="141">
        <f ca="1">OFFSET('Trail-2'!$K$1,$T13-1,0)</f>
        <v>0</v>
      </c>
      <c r="S13" s="263">
        <f ca="1">('Trail-2'!$CN$4-Q13)*$AY$4+R13</f>
        <v>0</v>
      </c>
      <c r="T13" s="146">
        <f>MATCH($AW13,'Trail-2'!$CJ$1:$CJ$128,0)</f>
        <v>34</v>
      </c>
      <c r="U13" s="143" t="str">
        <f ca="1">IF(S13=0,"",OFFSET('Trail-2'!$B$1,$T13-1,0))</f>
        <v/>
      </c>
      <c r="V13" s="140">
        <f ca="1">OFFSET('Trail-3'!$J$1,$Y13-1,0)</f>
        <v>0</v>
      </c>
      <c r="W13" s="141">
        <f ca="1">OFFSET('Trail-3'!$K$1,$Y13-1,0)</f>
        <v>0</v>
      </c>
      <c r="X13" s="263">
        <f ca="1">('Trail-3'!$CN$4-V13)*$AY$4+W13</f>
        <v>0</v>
      </c>
      <c r="Y13" s="146">
        <f>MATCH($AW13,'Trail-3'!$CJ$1:$CJ$128,0)</f>
        <v>34</v>
      </c>
      <c r="Z13" s="143" t="str">
        <f ca="1">IF(X13=0,"",OFFSET('Trail-3'!$B$1,$Y13-1,0))</f>
        <v/>
      </c>
      <c r="AA13" s="140">
        <f ca="1">OFFSET('Trail-4'!$J$1,$AD13-1,0)</f>
        <v>0</v>
      </c>
      <c r="AB13" s="141">
        <f ca="1">OFFSET('Trail-4'!$K$1,$AD13-1,0)</f>
        <v>0</v>
      </c>
      <c r="AC13" s="263">
        <f ca="1">('Trail-4'!$CN$4-AA13)*$AY$4+AB13</f>
        <v>0</v>
      </c>
      <c r="AD13" s="146">
        <f>MATCH($AW13,'Trail-4'!$CJ$1:$CJ$128,0)</f>
        <v>34</v>
      </c>
      <c r="AE13" s="143" t="str">
        <f ca="1">IF(AC13=0,"",OFFSET('Trail-4'!$B$1,$AD13-1,0))</f>
        <v/>
      </c>
      <c r="AF13" s="140">
        <f ca="1">OFFSET('Trail-5'!$J$1,$AI13-1,0)</f>
        <v>0</v>
      </c>
      <c r="AG13" s="141">
        <f ca="1">OFFSET('Trail-5'!$K$1,$AI13-1,0)</f>
        <v>0</v>
      </c>
      <c r="AH13" s="263">
        <f ca="1">('Trail-5'!$CN$4-AF13)*$AY$4+AG13</f>
        <v>0</v>
      </c>
      <c r="AI13" s="146">
        <f>MATCH($AW13,'Trail-5'!$CJ$1:$CJ$128,0)</f>
        <v>34</v>
      </c>
      <c r="AJ13" s="143" t="str">
        <f ca="1">IF(AH13=0,"",OFFSET('Trail-5'!$B$1,$AI13-1,0))</f>
        <v/>
      </c>
      <c r="AK13" s="140">
        <f ca="1">OFFSET('TempO-1'!$K$1,$AN13-1,0)</f>
        <v>0</v>
      </c>
      <c r="AL13" s="144"/>
      <c r="AM13" s="263">
        <f t="shared" ca="1" si="17"/>
        <v>0</v>
      </c>
      <c r="AN13" s="146">
        <f>MATCH($AW13,'TempO-1'!$CB$1:$CB$128,0)</f>
        <v>34</v>
      </c>
      <c r="AO13" s="143" t="str">
        <f ca="1">IF(AM13=0,"",OFFSET('TempO-1'!$B$1,$AN13-1,0))</f>
        <v/>
      </c>
      <c r="AP13" s="140">
        <f ca="1">OFFSET('TempO-2'!$K$1,$AS13-1,0)</f>
        <v>0</v>
      </c>
      <c r="AQ13" s="144"/>
      <c r="AR13" s="263">
        <f t="shared" ca="1" si="18"/>
        <v>0</v>
      </c>
      <c r="AS13" s="146">
        <f>MATCH($AW13,'TempO-2'!$CB$1:$CB$128,0)</f>
        <v>34</v>
      </c>
      <c r="AT13" s="143" t="str">
        <f ca="1">IF(AR13=0,"",OFFSET('TempO-2'!$B$1,$AS13-1,0))</f>
        <v/>
      </c>
      <c r="AU13" s="22"/>
      <c r="AW13" s="39">
        <v>26</v>
      </c>
      <c r="AX13" s="16"/>
      <c r="AY13" s="51">
        <f t="shared" ca="1" si="15"/>
        <v>99999</v>
      </c>
      <c r="AZ13" s="51">
        <f t="shared" ca="1" si="15"/>
        <v>99999</v>
      </c>
      <c r="BA13" s="51">
        <f t="shared" ca="1" si="15"/>
        <v>99999</v>
      </c>
      <c r="BC13" s="51">
        <f t="shared" ca="1" si="19"/>
        <v>0</v>
      </c>
      <c r="BD13" s="51">
        <f t="shared" ca="1" si="20"/>
        <v>0</v>
      </c>
      <c r="BE13" s="51">
        <f t="shared" ca="1" si="21"/>
        <v>0</v>
      </c>
      <c r="BF13" s="51">
        <f t="shared" ca="1" si="22"/>
        <v>0</v>
      </c>
      <c r="BG13" s="51">
        <f t="shared" ca="1" si="23"/>
        <v>0</v>
      </c>
      <c r="BH13" s="51">
        <f t="shared" ca="1" si="6"/>
        <v>9999</v>
      </c>
      <c r="BI13" s="51">
        <f t="shared" ca="1" si="7"/>
        <v>0</v>
      </c>
      <c r="BJ13" s="51"/>
      <c r="BK13" s="51"/>
      <c r="BL13" s="53">
        <f t="shared" ca="1" si="24"/>
        <v>9999</v>
      </c>
      <c r="BM13" s="53">
        <f t="shared" ca="1" si="24"/>
        <v>0</v>
      </c>
      <c r="BN13" s="53">
        <f t="shared" ca="1" si="24"/>
        <v>0</v>
      </c>
      <c r="BO13" s="53">
        <f t="shared" ca="1" si="24"/>
        <v>0</v>
      </c>
      <c r="BP13" s="53">
        <f t="shared" ca="1" si="24"/>
        <v>0</v>
      </c>
      <c r="BQ13" s="53">
        <f t="shared" ca="1" si="24"/>
        <v>0</v>
      </c>
      <c r="BR13" s="53">
        <f t="shared" ca="1" si="24"/>
        <v>0</v>
      </c>
    </row>
    <row r="14" spans="2:70" ht="12" customHeight="1" x14ac:dyDescent="0.2">
      <c r="B14" s="126">
        <f t="shared" ca="1" si="9"/>
        <v>1</v>
      </c>
      <c r="C14" s="126" t="str">
        <f t="shared" ca="1" si="10"/>
        <v/>
      </c>
      <c r="D14" s="126" t="str">
        <f t="shared" ca="1" si="11"/>
        <v/>
      </c>
      <c r="E14" s="126" t="str">
        <f t="shared" ca="1" si="12"/>
        <v/>
      </c>
      <c r="F14" s="127" t="str">
        <f ca="1">OFFSET(prihlasky!$H$1,AW14,0)</f>
        <v/>
      </c>
      <c r="G14" s="127" t="str">
        <f ca="1">IF(OFFSET(prihlasky!$B$1,AW14,0)="","",(OFFSET(prihlasky!$B$1,AW14,0)))</f>
        <v/>
      </c>
      <c r="H14" s="127">
        <f ca="1">OFFSET(prihlasky!$I$1,AW14,0)</f>
        <v>0</v>
      </c>
      <c r="I14" s="127">
        <f ca="1">OFFSET(prihlasky!$A$1,AW14,0)</f>
        <v>0</v>
      </c>
      <c r="J14" s="159">
        <f t="shared" ca="1" si="16"/>
        <v>9999</v>
      </c>
      <c r="K14" s="145"/>
      <c r="L14" s="140">
        <f ca="1">OFFSET('Trail-1'!$J$1,$O14-1,0)</f>
        <v>0</v>
      </c>
      <c r="M14" s="141">
        <f ca="1">OFFSET('Trail-1'!$K$1,$O14-1,0)</f>
        <v>0</v>
      </c>
      <c r="N14" s="263">
        <f ca="1">('Trail-1'!$CN$4-L14)*$AY$4+M14</f>
        <v>0</v>
      </c>
      <c r="O14" s="146">
        <f>MATCH($AW14,'Trail-1'!$CJ$1:$CJ$128,0)</f>
        <v>18</v>
      </c>
      <c r="P14" s="143" t="str">
        <f ca="1">IF(N14=0,"",OFFSET('Trail-1'!$B$1,$O14-1,0))</f>
        <v/>
      </c>
      <c r="Q14" s="140">
        <f ca="1">OFFSET('Trail-2'!$J$1,$T14-1,0)</f>
        <v>0</v>
      </c>
      <c r="R14" s="141">
        <f ca="1">OFFSET('Trail-2'!$K$1,$T14-1,0)</f>
        <v>0</v>
      </c>
      <c r="S14" s="263">
        <f ca="1">('Trail-2'!$CN$4-Q14)*$AY$4+R14</f>
        <v>0</v>
      </c>
      <c r="T14" s="146">
        <f>MATCH($AW14,'Trail-2'!$CJ$1:$CJ$128,0)</f>
        <v>18</v>
      </c>
      <c r="U14" s="143" t="str">
        <f ca="1">IF(S14=0,"",OFFSET('Trail-2'!$B$1,$T14-1,0))</f>
        <v/>
      </c>
      <c r="V14" s="140">
        <f ca="1">OFFSET('Trail-3'!$J$1,$Y14-1,0)</f>
        <v>0</v>
      </c>
      <c r="W14" s="141">
        <f ca="1">OFFSET('Trail-3'!$K$1,$Y14-1,0)</f>
        <v>0</v>
      </c>
      <c r="X14" s="263">
        <f ca="1">('Trail-3'!$CN$4-V14)*$AY$4+W14</f>
        <v>0</v>
      </c>
      <c r="Y14" s="146">
        <f>MATCH($AW14,'Trail-3'!$CJ$1:$CJ$128,0)</f>
        <v>18</v>
      </c>
      <c r="Z14" s="143" t="str">
        <f ca="1">IF(X14=0,"",OFFSET('Trail-3'!$B$1,$Y14-1,0))</f>
        <v/>
      </c>
      <c r="AA14" s="140">
        <f ca="1">OFFSET('Trail-4'!$J$1,$AD14-1,0)</f>
        <v>0</v>
      </c>
      <c r="AB14" s="141">
        <f ca="1">OFFSET('Trail-4'!$K$1,$AD14-1,0)</f>
        <v>0</v>
      </c>
      <c r="AC14" s="263">
        <f ca="1">('Trail-4'!$CN$4-AA14)*$AY$4+AB14</f>
        <v>0</v>
      </c>
      <c r="AD14" s="146">
        <f>MATCH($AW14,'Trail-4'!$CJ$1:$CJ$128,0)</f>
        <v>18</v>
      </c>
      <c r="AE14" s="143" t="str">
        <f ca="1">IF(AC14=0,"",OFFSET('Trail-4'!$B$1,$AD14-1,0))</f>
        <v/>
      </c>
      <c r="AF14" s="140">
        <f ca="1">OFFSET('Trail-5'!$J$1,$AI14-1,0)</f>
        <v>0</v>
      </c>
      <c r="AG14" s="141">
        <f ca="1">OFFSET('Trail-5'!$K$1,$AI14-1,0)</f>
        <v>0</v>
      </c>
      <c r="AH14" s="263">
        <f ca="1">('Trail-5'!$CN$4-AF14)*$AY$4+AG14</f>
        <v>0</v>
      </c>
      <c r="AI14" s="146">
        <f>MATCH($AW14,'Trail-5'!$CJ$1:$CJ$128,0)</f>
        <v>18</v>
      </c>
      <c r="AJ14" s="143" t="str">
        <f ca="1">IF(AH14=0,"",OFFSET('Trail-5'!$B$1,$AI14-1,0))</f>
        <v/>
      </c>
      <c r="AK14" s="140">
        <f ca="1">OFFSET('TempO-1'!$K$1,$AN14-1,0)</f>
        <v>0</v>
      </c>
      <c r="AL14" s="144"/>
      <c r="AM14" s="263">
        <f t="shared" ca="1" si="17"/>
        <v>0</v>
      </c>
      <c r="AN14" s="146">
        <f>MATCH($AW14,'TempO-1'!$CB$1:$CB$128,0)</f>
        <v>18</v>
      </c>
      <c r="AO14" s="143" t="str">
        <f ca="1">IF(AM14=0,"",OFFSET('TempO-1'!$B$1,$AN14-1,0))</f>
        <v/>
      </c>
      <c r="AP14" s="140">
        <f ca="1">OFFSET('TempO-2'!$K$1,$AS14-1,0)</f>
        <v>0</v>
      </c>
      <c r="AQ14" s="144"/>
      <c r="AR14" s="263">
        <f t="shared" ca="1" si="18"/>
        <v>0</v>
      </c>
      <c r="AS14" s="146">
        <f>MATCH($AW14,'TempO-2'!$CB$1:$CB$128,0)</f>
        <v>18</v>
      </c>
      <c r="AT14" s="143" t="str">
        <f ca="1">IF(AR14=0,"",OFFSET('TempO-2'!$B$1,$AS14-1,0))</f>
        <v/>
      </c>
      <c r="AU14" s="22"/>
      <c r="AW14" s="39">
        <v>10</v>
      </c>
      <c r="AX14" s="16"/>
      <c r="AY14" s="51">
        <f t="shared" ca="1" si="15"/>
        <v>99999</v>
      </c>
      <c r="AZ14" s="51">
        <f t="shared" ca="1" si="15"/>
        <v>99999</v>
      </c>
      <c r="BA14" s="51">
        <f t="shared" ca="1" si="15"/>
        <v>99999</v>
      </c>
      <c r="BC14" s="51">
        <f t="shared" ca="1" si="19"/>
        <v>0</v>
      </c>
      <c r="BD14" s="51">
        <f t="shared" ca="1" si="20"/>
        <v>0</v>
      </c>
      <c r="BE14" s="51">
        <f t="shared" ca="1" si="21"/>
        <v>0</v>
      </c>
      <c r="BF14" s="51">
        <f t="shared" ca="1" si="22"/>
        <v>0</v>
      </c>
      <c r="BG14" s="51">
        <f t="shared" ca="1" si="23"/>
        <v>0</v>
      </c>
      <c r="BH14" s="51">
        <f t="shared" ca="1" si="6"/>
        <v>9999</v>
      </c>
      <c r="BI14" s="51">
        <f t="shared" ca="1" si="7"/>
        <v>0</v>
      </c>
      <c r="BJ14" s="51"/>
      <c r="BK14" s="51"/>
      <c r="BL14" s="53">
        <f t="shared" ca="1" si="24"/>
        <v>9999</v>
      </c>
      <c r="BM14" s="53">
        <f t="shared" ca="1" si="24"/>
        <v>0</v>
      </c>
      <c r="BN14" s="53">
        <f t="shared" ca="1" si="24"/>
        <v>0</v>
      </c>
      <c r="BO14" s="53">
        <f t="shared" ca="1" si="24"/>
        <v>0</v>
      </c>
      <c r="BP14" s="53">
        <f t="shared" ca="1" si="24"/>
        <v>0</v>
      </c>
      <c r="BQ14" s="53">
        <f t="shared" ca="1" si="24"/>
        <v>0</v>
      </c>
      <c r="BR14" s="53">
        <f t="shared" ca="1" si="24"/>
        <v>0</v>
      </c>
    </row>
    <row r="15" spans="2:70" ht="12" customHeight="1" x14ac:dyDescent="0.2">
      <c r="B15" s="126">
        <f t="shared" ca="1" si="9"/>
        <v>1</v>
      </c>
      <c r="C15" s="126" t="str">
        <f t="shared" ca="1" si="10"/>
        <v/>
      </c>
      <c r="D15" s="126" t="str">
        <f t="shared" ca="1" si="11"/>
        <v/>
      </c>
      <c r="E15" s="126" t="str">
        <f t="shared" ca="1" si="12"/>
        <v/>
      </c>
      <c r="F15" s="127" t="str">
        <f ca="1">OFFSET(prihlasky!$H$1,AW15,0)</f>
        <v/>
      </c>
      <c r="G15" s="127" t="str">
        <f ca="1">IF(OFFSET(prihlasky!$B$1,AW15,0)="","",(OFFSET(prihlasky!$B$1,AW15,0)))</f>
        <v/>
      </c>
      <c r="H15" s="127">
        <f ca="1">OFFSET(prihlasky!$I$1,AW15,0)</f>
        <v>0</v>
      </c>
      <c r="I15" s="127">
        <f ca="1">OFFSET(prihlasky!$A$1,AW15,0)</f>
        <v>0</v>
      </c>
      <c r="J15" s="159">
        <f t="shared" ca="1" si="16"/>
        <v>9999</v>
      </c>
      <c r="K15" s="145"/>
      <c r="L15" s="140">
        <f ca="1">OFFSET('Trail-1'!$J$1,$O15-1,0)</f>
        <v>0</v>
      </c>
      <c r="M15" s="141">
        <f ca="1">OFFSET('Trail-1'!$K$1,$O15-1,0)</f>
        <v>0</v>
      </c>
      <c r="N15" s="263">
        <f ca="1">('Trail-1'!$CN$4-L15)*$AY$4+M15</f>
        <v>0</v>
      </c>
      <c r="O15" s="146">
        <f>MATCH($AW15,'Trail-1'!$CJ$1:$CJ$128,0)</f>
        <v>29</v>
      </c>
      <c r="P15" s="143" t="str">
        <f ca="1">IF(N15=0,"",OFFSET('Trail-1'!$B$1,$O15-1,0))</f>
        <v/>
      </c>
      <c r="Q15" s="140">
        <f ca="1">OFFSET('Trail-2'!$J$1,$T15-1,0)</f>
        <v>0</v>
      </c>
      <c r="R15" s="141">
        <f ca="1">OFFSET('Trail-2'!$K$1,$T15-1,0)</f>
        <v>0</v>
      </c>
      <c r="S15" s="263">
        <f ca="1">('Trail-2'!$CN$4-Q15)*$AY$4+R15</f>
        <v>0</v>
      </c>
      <c r="T15" s="146">
        <f>MATCH($AW15,'Trail-2'!$CJ$1:$CJ$128,0)</f>
        <v>29</v>
      </c>
      <c r="U15" s="143" t="str">
        <f ca="1">IF(S15=0,"",OFFSET('Trail-2'!$B$1,$T15-1,0))</f>
        <v/>
      </c>
      <c r="V15" s="140">
        <f ca="1">OFFSET('Trail-3'!$J$1,$Y15-1,0)</f>
        <v>0</v>
      </c>
      <c r="W15" s="141">
        <f ca="1">OFFSET('Trail-3'!$K$1,$Y15-1,0)</f>
        <v>0</v>
      </c>
      <c r="X15" s="263">
        <f ca="1">('Trail-3'!$CN$4-V15)*$AY$4+W15</f>
        <v>0</v>
      </c>
      <c r="Y15" s="146">
        <f>MATCH($AW15,'Trail-3'!$CJ$1:$CJ$128,0)</f>
        <v>29</v>
      </c>
      <c r="Z15" s="143" t="str">
        <f ca="1">IF(X15=0,"",OFFSET('Trail-3'!$B$1,$Y15-1,0))</f>
        <v/>
      </c>
      <c r="AA15" s="140">
        <f ca="1">OFFSET('Trail-4'!$J$1,$AD15-1,0)</f>
        <v>0</v>
      </c>
      <c r="AB15" s="141">
        <f ca="1">OFFSET('Trail-4'!$K$1,$AD15-1,0)</f>
        <v>0</v>
      </c>
      <c r="AC15" s="263">
        <f ca="1">('Trail-4'!$CN$4-AA15)*$AY$4+AB15</f>
        <v>0</v>
      </c>
      <c r="AD15" s="146">
        <f>MATCH($AW15,'Trail-4'!$CJ$1:$CJ$128,0)</f>
        <v>29</v>
      </c>
      <c r="AE15" s="143" t="str">
        <f ca="1">IF(AC15=0,"",OFFSET('Trail-4'!$B$1,$AD15-1,0))</f>
        <v/>
      </c>
      <c r="AF15" s="140">
        <f ca="1">OFFSET('Trail-5'!$J$1,$AI15-1,0)</f>
        <v>0</v>
      </c>
      <c r="AG15" s="141">
        <f ca="1">OFFSET('Trail-5'!$K$1,$AI15-1,0)</f>
        <v>0</v>
      </c>
      <c r="AH15" s="263">
        <f ca="1">('Trail-5'!$CN$4-AF15)*$AY$4+AG15</f>
        <v>0</v>
      </c>
      <c r="AI15" s="146">
        <f>MATCH($AW15,'Trail-5'!$CJ$1:$CJ$128,0)</f>
        <v>29</v>
      </c>
      <c r="AJ15" s="143" t="str">
        <f ca="1">IF(AH15=0,"",OFFSET('Trail-5'!$B$1,$AI15-1,0))</f>
        <v/>
      </c>
      <c r="AK15" s="140">
        <f ca="1">OFFSET('TempO-1'!$K$1,$AN15-1,0)</f>
        <v>0</v>
      </c>
      <c r="AL15" s="144"/>
      <c r="AM15" s="263">
        <f t="shared" ca="1" si="17"/>
        <v>0</v>
      </c>
      <c r="AN15" s="146">
        <f>MATCH($AW15,'TempO-1'!$CB$1:$CB$128,0)</f>
        <v>29</v>
      </c>
      <c r="AO15" s="143" t="str">
        <f ca="1">IF(AM15=0,"",OFFSET('TempO-1'!$B$1,$AN15-1,0))</f>
        <v/>
      </c>
      <c r="AP15" s="140">
        <f ca="1">OFFSET('TempO-2'!$K$1,$AS15-1,0)</f>
        <v>0</v>
      </c>
      <c r="AQ15" s="144"/>
      <c r="AR15" s="263">
        <f t="shared" ca="1" si="18"/>
        <v>0</v>
      </c>
      <c r="AS15" s="146">
        <f>MATCH($AW15,'TempO-2'!$CB$1:$CB$128,0)</f>
        <v>29</v>
      </c>
      <c r="AT15" s="143" t="str">
        <f ca="1">IF(AR15=0,"",OFFSET('TempO-2'!$B$1,$AS15-1,0))</f>
        <v/>
      </c>
      <c r="AU15" s="22"/>
      <c r="AW15" s="39">
        <v>21</v>
      </c>
      <c r="AX15" s="16"/>
      <c r="AY15" s="51">
        <f t="shared" ca="1" si="15"/>
        <v>99999</v>
      </c>
      <c r="AZ15" s="51">
        <f t="shared" ca="1" si="15"/>
        <v>99999</v>
      </c>
      <c r="BA15" s="51">
        <f t="shared" ca="1" si="15"/>
        <v>99999</v>
      </c>
      <c r="BC15" s="51">
        <f t="shared" ca="1" si="19"/>
        <v>0</v>
      </c>
      <c r="BD15" s="51">
        <f t="shared" ca="1" si="20"/>
        <v>0</v>
      </c>
      <c r="BE15" s="51">
        <f t="shared" ca="1" si="21"/>
        <v>0</v>
      </c>
      <c r="BF15" s="51">
        <f t="shared" ca="1" si="22"/>
        <v>0</v>
      </c>
      <c r="BG15" s="51">
        <f t="shared" ca="1" si="23"/>
        <v>0</v>
      </c>
      <c r="BH15" s="51">
        <f t="shared" ca="1" si="6"/>
        <v>9999</v>
      </c>
      <c r="BI15" s="51">
        <f t="shared" ca="1" si="7"/>
        <v>0</v>
      </c>
      <c r="BJ15" s="51"/>
      <c r="BK15" s="51"/>
      <c r="BL15" s="53">
        <f t="shared" ca="1" si="24"/>
        <v>9999</v>
      </c>
      <c r="BM15" s="53">
        <f t="shared" ca="1" si="24"/>
        <v>0</v>
      </c>
      <c r="BN15" s="53">
        <f t="shared" ca="1" si="24"/>
        <v>0</v>
      </c>
      <c r="BO15" s="53">
        <f t="shared" ca="1" si="24"/>
        <v>0</v>
      </c>
      <c r="BP15" s="53">
        <f t="shared" ca="1" si="24"/>
        <v>0</v>
      </c>
      <c r="BQ15" s="53">
        <f t="shared" ca="1" si="24"/>
        <v>0</v>
      </c>
      <c r="BR15" s="53">
        <f t="shared" ca="1" si="24"/>
        <v>0</v>
      </c>
    </row>
    <row r="16" spans="2:70" ht="12" customHeight="1" x14ac:dyDescent="0.2">
      <c r="B16" s="126">
        <f t="shared" ca="1" si="9"/>
        <v>1</v>
      </c>
      <c r="C16" s="126" t="str">
        <f t="shared" ca="1" si="10"/>
        <v/>
      </c>
      <c r="D16" s="126" t="str">
        <f t="shared" ca="1" si="11"/>
        <v/>
      </c>
      <c r="E16" s="126" t="str">
        <f t="shared" ca="1" si="12"/>
        <v/>
      </c>
      <c r="F16" s="127" t="str">
        <f ca="1">OFFSET(prihlasky!$H$1,AW16,0)</f>
        <v/>
      </c>
      <c r="G16" s="127" t="str">
        <f ca="1">IF(OFFSET(prihlasky!$B$1,AW16,0)="","",(OFFSET(prihlasky!$B$1,AW16,0)))</f>
        <v/>
      </c>
      <c r="H16" s="127">
        <f ca="1">OFFSET(prihlasky!$I$1,AW16,0)</f>
        <v>0</v>
      </c>
      <c r="I16" s="127">
        <f ca="1">OFFSET(prihlasky!$A$1,AW16,0)</f>
        <v>0</v>
      </c>
      <c r="J16" s="159">
        <f t="shared" ca="1" si="16"/>
        <v>9999</v>
      </c>
      <c r="K16" s="145"/>
      <c r="L16" s="140">
        <f ca="1">OFFSET('Trail-1'!$J$1,$O16-1,0)</f>
        <v>0</v>
      </c>
      <c r="M16" s="141">
        <f ca="1">OFFSET('Trail-1'!$K$1,$O16-1,0)</f>
        <v>0</v>
      </c>
      <c r="N16" s="263">
        <f ca="1">('Trail-1'!$CN$4-L16)*$AY$4+M16</f>
        <v>0</v>
      </c>
      <c r="O16" s="146">
        <f>MATCH($AW16,'Trail-1'!$CJ$1:$CJ$128,0)</f>
        <v>28</v>
      </c>
      <c r="P16" s="143" t="str">
        <f ca="1">IF(N16=0,"",OFFSET('Trail-1'!$B$1,$O16-1,0))</f>
        <v/>
      </c>
      <c r="Q16" s="140">
        <f ca="1">OFFSET('Trail-2'!$J$1,$T16-1,0)</f>
        <v>0</v>
      </c>
      <c r="R16" s="141">
        <f ca="1">OFFSET('Trail-2'!$K$1,$T16-1,0)</f>
        <v>0</v>
      </c>
      <c r="S16" s="263">
        <f ca="1">('Trail-2'!$CN$4-Q16)*$AY$4+R16</f>
        <v>0</v>
      </c>
      <c r="T16" s="146">
        <f>MATCH($AW16,'Trail-2'!$CJ$1:$CJ$128,0)</f>
        <v>28</v>
      </c>
      <c r="U16" s="143" t="str">
        <f ca="1">IF(S16=0,"",OFFSET('Trail-2'!$B$1,$T16-1,0))</f>
        <v/>
      </c>
      <c r="V16" s="140">
        <f ca="1">OFFSET('Trail-3'!$J$1,$Y16-1,0)</f>
        <v>0</v>
      </c>
      <c r="W16" s="141">
        <f ca="1">OFFSET('Trail-3'!$K$1,$Y16-1,0)</f>
        <v>0</v>
      </c>
      <c r="X16" s="263">
        <f ca="1">('Trail-3'!$CN$4-V16)*$AY$4+W16</f>
        <v>0</v>
      </c>
      <c r="Y16" s="146">
        <f>MATCH($AW16,'Trail-3'!$CJ$1:$CJ$128,0)</f>
        <v>28</v>
      </c>
      <c r="Z16" s="143" t="str">
        <f ca="1">IF(X16=0,"",OFFSET('Trail-3'!$B$1,$Y16-1,0))</f>
        <v/>
      </c>
      <c r="AA16" s="140">
        <f ca="1">OFFSET('Trail-4'!$J$1,$AD16-1,0)</f>
        <v>0</v>
      </c>
      <c r="AB16" s="141">
        <f ca="1">OFFSET('Trail-4'!$K$1,$AD16-1,0)</f>
        <v>0</v>
      </c>
      <c r="AC16" s="263">
        <f ca="1">('Trail-4'!$CN$4-AA16)*$AY$4+AB16</f>
        <v>0</v>
      </c>
      <c r="AD16" s="146">
        <f>MATCH($AW16,'Trail-4'!$CJ$1:$CJ$128,0)</f>
        <v>28</v>
      </c>
      <c r="AE16" s="143" t="str">
        <f ca="1">IF(AC16=0,"",OFFSET('Trail-4'!$B$1,$AD16-1,0))</f>
        <v/>
      </c>
      <c r="AF16" s="140">
        <f ca="1">OFFSET('Trail-5'!$J$1,$AI16-1,0)</f>
        <v>0</v>
      </c>
      <c r="AG16" s="141">
        <f ca="1">OFFSET('Trail-5'!$K$1,$AI16-1,0)</f>
        <v>0</v>
      </c>
      <c r="AH16" s="263">
        <f ca="1">('Trail-5'!$CN$4-AF16)*$AY$4+AG16</f>
        <v>0</v>
      </c>
      <c r="AI16" s="146">
        <f>MATCH($AW16,'Trail-5'!$CJ$1:$CJ$128,0)</f>
        <v>28</v>
      </c>
      <c r="AJ16" s="143" t="str">
        <f ca="1">IF(AH16=0,"",OFFSET('Trail-5'!$B$1,$AI16-1,0))</f>
        <v/>
      </c>
      <c r="AK16" s="140">
        <f ca="1">OFFSET('TempO-1'!$K$1,$AN16-1,0)</f>
        <v>0</v>
      </c>
      <c r="AL16" s="144"/>
      <c r="AM16" s="263">
        <f t="shared" ca="1" si="17"/>
        <v>0</v>
      </c>
      <c r="AN16" s="146">
        <f>MATCH($AW16,'TempO-1'!$CB$1:$CB$128,0)</f>
        <v>28</v>
      </c>
      <c r="AO16" s="143" t="str">
        <f ca="1">IF(AM16=0,"",OFFSET('TempO-1'!$B$1,$AN16-1,0))</f>
        <v/>
      </c>
      <c r="AP16" s="140">
        <f ca="1">OFFSET('TempO-2'!$K$1,$AS16-1,0)</f>
        <v>0</v>
      </c>
      <c r="AQ16" s="144"/>
      <c r="AR16" s="263">
        <f t="shared" ca="1" si="18"/>
        <v>0</v>
      </c>
      <c r="AS16" s="146">
        <f>MATCH($AW16,'TempO-2'!$CB$1:$CB$128,0)</f>
        <v>28</v>
      </c>
      <c r="AT16" s="143" t="str">
        <f ca="1">IF(AR16=0,"",OFFSET('TempO-2'!$B$1,$AS16-1,0))</f>
        <v/>
      </c>
      <c r="AU16" s="22"/>
      <c r="AW16" s="39">
        <v>20</v>
      </c>
      <c r="AX16" s="16"/>
      <c r="AY16" s="51">
        <f t="shared" ca="1" si="15"/>
        <v>99999</v>
      </c>
      <c r="AZ16" s="51">
        <f t="shared" ca="1" si="15"/>
        <v>99999</v>
      </c>
      <c r="BA16" s="51">
        <f t="shared" ca="1" si="15"/>
        <v>99999</v>
      </c>
      <c r="BC16" s="51">
        <f t="shared" ca="1" si="19"/>
        <v>0</v>
      </c>
      <c r="BD16" s="51">
        <f t="shared" ca="1" si="20"/>
        <v>0</v>
      </c>
      <c r="BE16" s="51">
        <f t="shared" ca="1" si="21"/>
        <v>0</v>
      </c>
      <c r="BF16" s="51">
        <f t="shared" ca="1" si="22"/>
        <v>0</v>
      </c>
      <c r="BG16" s="51">
        <f t="shared" ca="1" si="23"/>
        <v>0</v>
      </c>
      <c r="BH16" s="51">
        <f t="shared" ca="1" si="6"/>
        <v>9999</v>
      </c>
      <c r="BI16" s="51">
        <f t="shared" ca="1" si="7"/>
        <v>0</v>
      </c>
      <c r="BJ16" s="51"/>
      <c r="BK16" s="51"/>
      <c r="BL16" s="53">
        <f t="shared" ca="1" si="24"/>
        <v>9999</v>
      </c>
      <c r="BM16" s="53">
        <f t="shared" ca="1" si="24"/>
        <v>0</v>
      </c>
      <c r="BN16" s="53">
        <f t="shared" ca="1" si="24"/>
        <v>0</v>
      </c>
      <c r="BO16" s="53">
        <f t="shared" ca="1" si="24"/>
        <v>0</v>
      </c>
      <c r="BP16" s="53">
        <f t="shared" ca="1" si="24"/>
        <v>0</v>
      </c>
      <c r="BQ16" s="53">
        <f t="shared" ca="1" si="24"/>
        <v>0</v>
      </c>
      <c r="BR16" s="53">
        <f t="shared" ca="1" si="24"/>
        <v>0</v>
      </c>
    </row>
    <row r="17" spans="2:70" ht="12" customHeight="1" x14ac:dyDescent="0.2">
      <c r="B17" s="126">
        <f t="shared" ca="1" si="9"/>
        <v>1</v>
      </c>
      <c r="C17" s="126" t="str">
        <f t="shared" ca="1" si="10"/>
        <v/>
      </c>
      <c r="D17" s="126" t="str">
        <f t="shared" ca="1" si="11"/>
        <v/>
      </c>
      <c r="E17" s="126" t="str">
        <f t="shared" ca="1" si="12"/>
        <v/>
      </c>
      <c r="F17" s="127" t="str">
        <f ca="1">OFFSET(prihlasky!$H$1,AW17,0)</f>
        <v/>
      </c>
      <c r="G17" s="127" t="str">
        <f ca="1">IF(OFFSET(prihlasky!$B$1,AW17,0)="","",(OFFSET(prihlasky!$B$1,AW17,0)))</f>
        <v/>
      </c>
      <c r="H17" s="127">
        <f ca="1">OFFSET(prihlasky!$I$1,AW17,0)</f>
        <v>0</v>
      </c>
      <c r="I17" s="127">
        <f ca="1">OFFSET(prihlasky!$A$1,AW17,0)</f>
        <v>0</v>
      </c>
      <c r="J17" s="159">
        <f t="shared" ca="1" si="16"/>
        <v>9999</v>
      </c>
      <c r="K17" s="145"/>
      <c r="L17" s="140">
        <f ca="1">OFFSET('Trail-1'!$J$1,$O17-1,0)</f>
        <v>0</v>
      </c>
      <c r="M17" s="141">
        <f ca="1">OFFSET('Trail-1'!$K$1,$O17-1,0)</f>
        <v>0</v>
      </c>
      <c r="N17" s="263">
        <f ca="1">('Trail-1'!$CN$4-L17)*$AY$4+M17</f>
        <v>0</v>
      </c>
      <c r="O17" s="146">
        <f>MATCH($AW17,'Trail-1'!$CJ$1:$CJ$128,0)</f>
        <v>25</v>
      </c>
      <c r="P17" s="143" t="str">
        <f ca="1">IF(N17=0,"",OFFSET('Trail-1'!$B$1,$O17-1,0))</f>
        <v/>
      </c>
      <c r="Q17" s="140">
        <f ca="1">OFFSET('Trail-2'!$J$1,$T17-1,0)</f>
        <v>0</v>
      </c>
      <c r="R17" s="141">
        <f ca="1">OFFSET('Trail-2'!$K$1,$T17-1,0)</f>
        <v>0</v>
      </c>
      <c r="S17" s="263">
        <f ca="1">('Trail-2'!$CN$4-Q17)*$AY$4+R17</f>
        <v>0</v>
      </c>
      <c r="T17" s="146">
        <f>MATCH($AW17,'Trail-2'!$CJ$1:$CJ$128,0)</f>
        <v>25</v>
      </c>
      <c r="U17" s="143" t="str">
        <f ca="1">IF(S17=0,"",OFFSET('Trail-2'!$B$1,$T17-1,0))</f>
        <v/>
      </c>
      <c r="V17" s="140">
        <f ca="1">OFFSET('Trail-3'!$J$1,$Y17-1,0)</f>
        <v>0</v>
      </c>
      <c r="W17" s="141">
        <f ca="1">OFFSET('Trail-3'!$K$1,$Y17-1,0)</f>
        <v>0</v>
      </c>
      <c r="X17" s="263">
        <f ca="1">('Trail-3'!$CN$4-V17)*$AY$4+W17</f>
        <v>0</v>
      </c>
      <c r="Y17" s="146">
        <f>MATCH($AW17,'Trail-3'!$CJ$1:$CJ$128,0)</f>
        <v>25</v>
      </c>
      <c r="Z17" s="143" t="str">
        <f ca="1">IF(X17=0,"",OFFSET('Trail-3'!$B$1,$Y17-1,0))</f>
        <v/>
      </c>
      <c r="AA17" s="140">
        <f ca="1">OFFSET('Trail-4'!$J$1,$AD17-1,0)</f>
        <v>0</v>
      </c>
      <c r="AB17" s="141">
        <f ca="1">OFFSET('Trail-4'!$K$1,$AD17-1,0)</f>
        <v>0</v>
      </c>
      <c r="AC17" s="263">
        <f ca="1">('Trail-4'!$CN$4-AA17)*$AY$4+AB17</f>
        <v>0</v>
      </c>
      <c r="AD17" s="146">
        <f>MATCH($AW17,'Trail-4'!$CJ$1:$CJ$128,0)</f>
        <v>25</v>
      </c>
      <c r="AE17" s="143" t="str">
        <f ca="1">IF(AC17=0,"",OFFSET('Trail-4'!$B$1,$AD17-1,0))</f>
        <v/>
      </c>
      <c r="AF17" s="140">
        <f ca="1">OFFSET('Trail-5'!$J$1,$AI17-1,0)</f>
        <v>0</v>
      </c>
      <c r="AG17" s="141">
        <f ca="1">OFFSET('Trail-5'!$K$1,$AI17-1,0)</f>
        <v>0</v>
      </c>
      <c r="AH17" s="263">
        <f ca="1">('Trail-5'!$CN$4-AF17)*$AY$4+AG17</f>
        <v>0</v>
      </c>
      <c r="AI17" s="146">
        <f>MATCH($AW17,'Trail-5'!$CJ$1:$CJ$128,0)</f>
        <v>25</v>
      </c>
      <c r="AJ17" s="143" t="str">
        <f ca="1">IF(AH17=0,"",OFFSET('Trail-5'!$B$1,$AI17-1,0))</f>
        <v/>
      </c>
      <c r="AK17" s="140">
        <f ca="1">OFFSET('TempO-1'!$K$1,$AN17-1,0)</f>
        <v>0</v>
      </c>
      <c r="AL17" s="144"/>
      <c r="AM17" s="263">
        <f t="shared" ca="1" si="17"/>
        <v>0</v>
      </c>
      <c r="AN17" s="146">
        <f>MATCH($AW17,'TempO-1'!$CB$1:$CB$128,0)</f>
        <v>25</v>
      </c>
      <c r="AO17" s="143" t="str">
        <f ca="1">IF(AM17=0,"",OFFSET('TempO-1'!$B$1,$AN17-1,0))</f>
        <v/>
      </c>
      <c r="AP17" s="140">
        <f ca="1">OFFSET('TempO-2'!$K$1,$AS17-1,0)</f>
        <v>0</v>
      </c>
      <c r="AQ17" s="144"/>
      <c r="AR17" s="263">
        <f t="shared" ca="1" si="18"/>
        <v>0</v>
      </c>
      <c r="AS17" s="146">
        <f>MATCH($AW17,'TempO-2'!$CB$1:$CB$128,0)</f>
        <v>25</v>
      </c>
      <c r="AT17" s="143" t="str">
        <f ca="1">IF(AR17=0,"",OFFSET('TempO-2'!$B$1,$AS17-1,0))</f>
        <v/>
      </c>
      <c r="AU17" s="22"/>
      <c r="AW17" s="39">
        <v>17</v>
      </c>
      <c r="AX17" s="16"/>
      <c r="AY17" s="51">
        <f t="shared" ca="1" si="15"/>
        <v>99999</v>
      </c>
      <c r="AZ17" s="51">
        <f t="shared" ca="1" si="15"/>
        <v>99999</v>
      </c>
      <c r="BA17" s="51">
        <f t="shared" ca="1" si="15"/>
        <v>99999</v>
      </c>
      <c r="BC17" s="51">
        <f t="shared" ca="1" si="19"/>
        <v>0</v>
      </c>
      <c r="BD17" s="51">
        <f t="shared" ca="1" si="20"/>
        <v>0</v>
      </c>
      <c r="BE17" s="51">
        <f t="shared" ca="1" si="21"/>
        <v>0</v>
      </c>
      <c r="BF17" s="51">
        <f t="shared" ca="1" si="22"/>
        <v>0</v>
      </c>
      <c r="BG17" s="51">
        <f t="shared" ca="1" si="23"/>
        <v>0</v>
      </c>
      <c r="BH17" s="51">
        <f t="shared" ca="1" si="6"/>
        <v>9999</v>
      </c>
      <c r="BI17" s="51">
        <f t="shared" ca="1" si="7"/>
        <v>0</v>
      </c>
      <c r="BJ17" s="51"/>
      <c r="BK17" s="51"/>
      <c r="BL17" s="53">
        <f t="shared" ca="1" si="24"/>
        <v>9999</v>
      </c>
      <c r="BM17" s="53">
        <f t="shared" ca="1" si="24"/>
        <v>0</v>
      </c>
      <c r="BN17" s="53">
        <f t="shared" ca="1" si="24"/>
        <v>0</v>
      </c>
      <c r="BO17" s="53">
        <f t="shared" ca="1" si="24"/>
        <v>0</v>
      </c>
      <c r="BP17" s="53">
        <f t="shared" ca="1" si="24"/>
        <v>0</v>
      </c>
      <c r="BQ17" s="53">
        <f t="shared" ca="1" si="24"/>
        <v>0</v>
      </c>
      <c r="BR17" s="53">
        <f t="shared" ca="1" si="24"/>
        <v>0</v>
      </c>
    </row>
    <row r="18" spans="2:70" x14ac:dyDescent="0.2">
      <c r="B18" s="126">
        <f t="shared" ca="1" si="9"/>
        <v>1</v>
      </c>
      <c r="C18" s="126" t="str">
        <f t="shared" ca="1" si="10"/>
        <v/>
      </c>
      <c r="D18" s="126" t="str">
        <f t="shared" ca="1" si="11"/>
        <v/>
      </c>
      <c r="E18" s="126" t="str">
        <f t="shared" ca="1" si="12"/>
        <v/>
      </c>
      <c r="F18" s="127" t="str">
        <f ca="1">OFFSET(prihlasky!$H$1,AW18,0)</f>
        <v/>
      </c>
      <c r="G18" s="127" t="str">
        <f ca="1">IF(OFFSET(prihlasky!$B$1,AW18,0)="","",(OFFSET(prihlasky!$B$1,AW18,0)))</f>
        <v/>
      </c>
      <c r="H18" s="127">
        <f ca="1">OFFSET(prihlasky!$I$1,AW18,0)</f>
        <v>0</v>
      </c>
      <c r="I18" s="127">
        <f ca="1">OFFSET(prihlasky!$A$1,AW18,0)</f>
        <v>0</v>
      </c>
      <c r="J18" s="159">
        <f t="shared" ca="1" si="16"/>
        <v>9999</v>
      </c>
      <c r="K18" s="145"/>
      <c r="L18" s="140">
        <f ca="1">OFFSET('Trail-1'!$J$1,$O18-1,0)</f>
        <v>0</v>
      </c>
      <c r="M18" s="141">
        <f ca="1">OFFSET('Trail-1'!$K$1,$O18-1,0)</f>
        <v>0</v>
      </c>
      <c r="N18" s="263">
        <f ca="1">('Trail-1'!$CN$4-L18)*$AY$4+M18</f>
        <v>0</v>
      </c>
      <c r="O18" s="146">
        <f>MATCH($AW18,'Trail-1'!$CJ$1:$CJ$128,0)</f>
        <v>30</v>
      </c>
      <c r="P18" s="143" t="str">
        <f ca="1">IF(N18=0,"",OFFSET('Trail-1'!$B$1,$O18-1,0))</f>
        <v/>
      </c>
      <c r="Q18" s="140">
        <f ca="1">OFFSET('Trail-2'!$J$1,$T18-1,0)</f>
        <v>0</v>
      </c>
      <c r="R18" s="141">
        <f ca="1">OFFSET('Trail-2'!$K$1,$T18-1,0)</f>
        <v>0</v>
      </c>
      <c r="S18" s="263">
        <f ca="1">('Trail-2'!$CN$4-Q18)*$AY$4+R18</f>
        <v>0</v>
      </c>
      <c r="T18" s="146">
        <f>MATCH($AW18,'Trail-2'!$CJ$1:$CJ$128,0)</f>
        <v>30</v>
      </c>
      <c r="U18" s="143" t="str">
        <f ca="1">IF(S18=0,"",OFFSET('Trail-2'!$B$1,$T18-1,0))</f>
        <v/>
      </c>
      <c r="V18" s="140">
        <f ca="1">OFFSET('Trail-3'!$J$1,$Y18-1,0)</f>
        <v>0</v>
      </c>
      <c r="W18" s="141">
        <f ca="1">OFFSET('Trail-3'!$K$1,$Y18-1,0)</f>
        <v>0</v>
      </c>
      <c r="X18" s="263">
        <f ca="1">('Trail-3'!$CN$4-V18)*$AY$4+W18</f>
        <v>0</v>
      </c>
      <c r="Y18" s="146">
        <f>MATCH($AW18,'Trail-3'!$CJ$1:$CJ$128,0)</f>
        <v>30</v>
      </c>
      <c r="Z18" s="143" t="str">
        <f ca="1">IF(X18=0,"",OFFSET('Trail-3'!$B$1,$Y18-1,0))</f>
        <v/>
      </c>
      <c r="AA18" s="140">
        <f ca="1">OFFSET('Trail-4'!$J$1,$AD18-1,0)</f>
        <v>0</v>
      </c>
      <c r="AB18" s="141">
        <f ca="1">OFFSET('Trail-4'!$K$1,$AD18-1,0)</f>
        <v>0</v>
      </c>
      <c r="AC18" s="263">
        <f ca="1">('Trail-4'!$CN$4-AA18)*$AY$4+AB18</f>
        <v>0</v>
      </c>
      <c r="AD18" s="146">
        <f>MATCH($AW18,'Trail-4'!$CJ$1:$CJ$128,0)</f>
        <v>30</v>
      </c>
      <c r="AE18" s="143" t="str">
        <f ca="1">IF(AC18=0,"",OFFSET('Trail-4'!$B$1,$AD18-1,0))</f>
        <v/>
      </c>
      <c r="AF18" s="140">
        <f ca="1">OFFSET('Trail-5'!$J$1,$AI18-1,0)</f>
        <v>0</v>
      </c>
      <c r="AG18" s="141">
        <f ca="1">OFFSET('Trail-5'!$K$1,$AI18-1,0)</f>
        <v>0</v>
      </c>
      <c r="AH18" s="263">
        <f ca="1">('Trail-5'!$CN$4-AF18)*$AY$4+AG18</f>
        <v>0</v>
      </c>
      <c r="AI18" s="146">
        <f>MATCH($AW18,'Trail-5'!$CJ$1:$CJ$128,0)</f>
        <v>30</v>
      </c>
      <c r="AJ18" s="143" t="str">
        <f ca="1">IF(AH18=0,"",OFFSET('Trail-5'!$B$1,$AI18-1,0))</f>
        <v/>
      </c>
      <c r="AK18" s="140">
        <f ca="1">OFFSET('TempO-1'!$K$1,$AN18-1,0)</f>
        <v>0</v>
      </c>
      <c r="AL18" s="144"/>
      <c r="AM18" s="263">
        <f t="shared" ca="1" si="17"/>
        <v>0</v>
      </c>
      <c r="AN18" s="146">
        <f>MATCH($AW18,'TempO-1'!$CB$1:$CB$128,0)</f>
        <v>30</v>
      </c>
      <c r="AO18" s="143" t="str">
        <f ca="1">IF(AM18=0,"",OFFSET('TempO-1'!$B$1,$AN18-1,0))</f>
        <v/>
      </c>
      <c r="AP18" s="140">
        <f ca="1">OFFSET('TempO-2'!$K$1,$AS18-1,0)</f>
        <v>0</v>
      </c>
      <c r="AQ18" s="144"/>
      <c r="AR18" s="263">
        <f t="shared" ca="1" si="18"/>
        <v>0</v>
      </c>
      <c r="AS18" s="146">
        <f>MATCH($AW18,'TempO-2'!$CB$1:$CB$128,0)</f>
        <v>30</v>
      </c>
      <c r="AT18" s="143" t="str">
        <f ca="1">IF(AR18=0,"",OFFSET('TempO-2'!$B$1,$AS18-1,0))</f>
        <v/>
      </c>
      <c r="AU18" s="22"/>
      <c r="AW18" s="39">
        <v>22</v>
      </c>
      <c r="AX18" s="16"/>
      <c r="AY18" s="51">
        <f t="shared" ca="1" si="15"/>
        <v>99999</v>
      </c>
      <c r="AZ18" s="51">
        <f t="shared" ca="1" si="15"/>
        <v>99999</v>
      </c>
      <c r="BA18" s="51">
        <f t="shared" ca="1" si="15"/>
        <v>99999</v>
      </c>
      <c r="BC18" s="51">
        <f t="shared" ca="1" si="19"/>
        <v>0</v>
      </c>
      <c r="BD18" s="51">
        <f t="shared" ca="1" si="20"/>
        <v>0</v>
      </c>
      <c r="BE18" s="51">
        <f t="shared" ca="1" si="21"/>
        <v>0</v>
      </c>
      <c r="BF18" s="51">
        <f t="shared" ca="1" si="22"/>
        <v>0</v>
      </c>
      <c r="BG18" s="51">
        <f t="shared" ca="1" si="23"/>
        <v>0</v>
      </c>
      <c r="BH18" s="51">
        <f t="shared" ca="1" si="6"/>
        <v>9999</v>
      </c>
      <c r="BI18" s="51">
        <f t="shared" ca="1" si="7"/>
        <v>0</v>
      </c>
      <c r="BJ18" s="51"/>
      <c r="BK18" s="51"/>
      <c r="BL18" s="53">
        <f t="shared" ca="1" si="24"/>
        <v>9999</v>
      </c>
      <c r="BM18" s="53">
        <f t="shared" ca="1" si="24"/>
        <v>0</v>
      </c>
      <c r="BN18" s="53">
        <f t="shared" ca="1" si="24"/>
        <v>0</v>
      </c>
      <c r="BO18" s="53">
        <f t="shared" ca="1" si="24"/>
        <v>0</v>
      </c>
      <c r="BP18" s="53">
        <f t="shared" ca="1" si="24"/>
        <v>0</v>
      </c>
      <c r="BQ18" s="53">
        <f t="shared" ca="1" si="24"/>
        <v>0</v>
      </c>
      <c r="BR18" s="53">
        <f t="shared" ca="1" si="24"/>
        <v>0</v>
      </c>
    </row>
    <row r="19" spans="2:70" x14ac:dyDescent="0.2">
      <c r="B19" s="126">
        <f t="shared" ca="1" si="9"/>
        <v>1</v>
      </c>
      <c r="C19" s="126" t="str">
        <f t="shared" ca="1" si="10"/>
        <v/>
      </c>
      <c r="D19" s="126" t="str">
        <f t="shared" ca="1" si="11"/>
        <v/>
      </c>
      <c r="E19" s="126" t="str">
        <f t="shared" ca="1" si="12"/>
        <v/>
      </c>
      <c r="F19" s="127" t="str">
        <f ca="1">OFFSET(prihlasky!$H$1,AW19,0)</f>
        <v/>
      </c>
      <c r="G19" s="127" t="str">
        <f ca="1">IF(OFFSET(prihlasky!$B$1,AW19,0)="","",(OFFSET(prihlasky!$B$1,AW19,0)))</f>
        <v/>
      </c>
      <c r="H19" s="127">
        <f ca="1">OFFSET(prihlasky!$I$1,AW19,0)</f>
        <v>0</v>
      </c>
      <c r="I19" s="127">
        <f ca="1">OFFSET(prihlasky!$A$1,AW19,0)</f>
        <v>0</v>
      </c>
      <c r="J19" s="159">
        <f t="shared" ca="1" si="16"/>
        <v>9999</v>
      </c>
      <c r="K19" s="145"/>
      <c r="L19" s="140">
        <f ca="1">OFFSET('Trail-1'!$J$1,$O19-1,0)</f>
        <v>0</v>
      </c>
      <c r="M19" s="141">
        <f ca="1">OFFSET('Trail-1'!$K$1,$O19-1,0)</f>
        <v>0</v>
      </c>
      <c r="N19" s="263">
        <f ca="1">('Trail-1'!$CN$4-L19)*$AY$4+M19</f>
        <v>0</v>
      </c>
      <c r="O19" s="146">
        <f>MATCH($AW19,'Trail-1'!$CJ$1:$CJ$128,0)</f>
        <v>15</v>
      </c>
      <c r="P19" s="143" t="str">
        <f ca="1">IF(N19=0,"",OFFSET('Trail-1'!$B$1,$O19-1,0))</f>
        <v/>
      </c>
      <c r="Q19" s="140">
        <f ca="1">OFFSET('Trail-2'!$J$1,$T19-1,0)</f>
        <v>0</v>
      </c>
      <c r="R19" s="141">
        <f ca="1">OFFSET('Trail-2'!$K$1,$T19-1,0)</f>
        <v>0</v>
      </c>
      <c r="S19" s="263">
        <f ca="1">('Trail-2'!$CN$4-Q19)*$AY$4+R19</f>
        <v>0</v>
      </c>
      <c r="T19" s="146">
        <f>MATCH($AW19,'Trail-2'!$CJ$1:$CJ$128,0)</f>
        <v>15</v>
      </c>
      <c r="U19" s="143" t="str">
        <f ca="1">IF(S19=0,"",OFFSET('Trail-2'!$B$1,$T19-1,0))</f>
        <v/>
      </c>
      <c r="V19" s="140">
        <f ca="1">OFFSET('Trail-3'!$J$1,$Y19-1,0)</f>
        <v>0</v>
      </c>
      <c r="W19" s="141">
        <f ca="1">OFFSET('Trail-3'!$K$1,$Y19-1,0)</f>
        <v>0</v>
      </c>
      <c r="X19" s="263">
        <f ca="1">('Trail-3'!$CN$4-V19)*$AY$4+W19</f>
        <v>0</v>
      </c>
      <c r="Y19" s="146">
        <f>MATCH($AW19,'Trail-3'!$CJ$1:$CJ$128,0)</f>
        <v>15</v>
      </c>
      <c r="Z19" s="143" t="str">
        <f ca="1">IF(X19=0,"",OFFSET('Trail-3'!$B$1,$Y19-1,0))</f>
        <v/>
      </c>
      <c r="AA19" s="140">
        <f ca="1">OFFSET('Trail-4'!$J$1,$AD19-1,0)</f>
        <v>0</v>
      </c>
      <c r="AB19" s="141">
        <f ca="1">OFFSET('Trail-4'!$K$1,$AD19-1,0)</f>
        <v>0</v>
      </c>
      <c r="AC19" s="263">
        <f ca="1">('Trail-4'!$CN$4-AA19)*$AY$4+AB19</f>
        <v>0</v>
      </c>
      <c r="AD19" s="146">
        <f>MATCH($AW19,'Trail-4'!$CJ$1:$CJ$128,0)</f>
        <v>15</v>
      </c>
      <c r="AE19" s="143" t="str">
        <f ca="1">IF(AC19=0,"",OFFSET('Trail-4'!$B$1,$AD19-1,0))</f>
        <v/>
      </c>
      <c r="AF19" s="140">
        <f ca="1">OFFSET('Trail-5'!$J$1,$AI19-1,0)</f>
        <v>0</v>
      </c>
      <c r="AG19" s="141">
        <f ca="1">OFFSET('Trail-5'!$K$1,$AI19-1,0)</f>
        <v>0</v>
      </c>
      <c r="AH19" s="263">
        <f ca="1">('Trail-5'!$CN$4-AF19)*$AY$4+AG19</f>
        <v>0</v>
      </c>
      <c r="AI19" s="146">
        <f>MATCH($AW19,'Trail-5'!$CJ$1:$CJ$128,0)</f>
        <v>15</v>
      </c>
      <c r="AJ19" s="143" t="str">
        <f ca="1">IF(AH19=0,"",OFFSET('Trail-5'!$B$1,$AI19-1,0))</f>
        <v/>
      </c>
      <c r="AK19" s="140">
        <f ca="1">OFFSET('TempO-1'!$K$1,$AN19-1,0)</f>
        <v>0</v>
      </c>
      <c r="AL19" s="144"/>
      <c r="AM19" s="263">
        <f t="shared" ca="1" si="17"/>
        <v>0</v>
      </c>
      <c r="AN19" s="146">
        <f>MATCH($AW19,'TempO-1'!$CB$1:$CB$128,0)</f>
        <v>15</v>
      </c>
      <c r="AO19" s="143" t="str">
        <f ca="1">IF(AM19=0,"",OFFSET('TempO-1'!$B$1,$AN19-1,0))</f>
        <v/>
      </c>
      <c r="AP19" s="140">
        <f ca="1">OFFSET('TempO-2'!$K$1,$AS19-1,0)</f>
        <v>0</v>
      </c>
      <c r="AQ19" s="144"/>
      <c r="AR19" s="263">
        <f t="shared" ca="1" si="18"/>
        <v>0</v>
      </c>
      <c r="AS19" s="146">
        <f>MATCH($AW19,'TempO-2'!$CB$1:$CB$128,0)</f>
        <v>15</v>
      </c>
      <c r="AT19" s="143" t="str">
        <f ca="1">IF(AR19=0,"",OFFSET('TempO-2'!$B$1,$AS19-1,0))</f>
        <v/>
      </c>
      <c r="AU19" s="22"/>
      <c r="AW19" s="39">
        <v>7</v>
      </c>
      <c r="AX19" s="16"/>
      <c r="AY19" s="51">
        <f t="shared" ca="1" si="15"/>
        <v>99999</v>
      </c>
      <c r="AZ19" s="51">
        <f t="shared" ca="1" si="15"/>
        <v>99999</v>
      </c>
      <c r="BA19" s="51">
        <f t="shared" ca="1" si="15"/>
        <v>99999</v>
      </c>
      <c r="BC19" s="51">
        <f t="shared" ca="1" si="19"/>
        <v>0</v>
      </c>
      <c r="BD19" s="51">
        <f t="shared" ca="1" si="20"/>
        <v>0</v>
      </c>
      <c r="BE19" s="51">
        <f t="shared" ca="1" si="21"/>
        <v>0</v>
      </c>
      <c r="BF19" s="51">
        <f t="shared" ca="1" si="22"/>
        <v>0</v>
      </c>
      <c r="BG19" s="51">
        <f t="shared" ca="1" si="23"/>
        <v>0</v>
      </c>
      <c r="BH19" s="51">
        <f t="shared" ca="1" si="6"/>
        <v>9999</v>
      </c>
      <c r="BI19" s="51">
        <f t="shared" ca="1" si="7"/>
        <v>0</v>
      </c>
      <c r="BJ19" s="51"/>
      <c r="BK19" s="51"/>
      <c r="BL19" s="53">
        <f t="shared" ca="1" si="24"/>
        <v>9999</v>
      </c>
      <c r="BM19" s="53">
        <f t="shared" ca="1" si="24"/>
        <v>0</v>
      </c>
      <c r="BN19" s="53">
        <f t="shared" ca="1" si="24"/>
        <v>0</v>
      </c>
      <c r="BO19" s="53">
        <f t="shared" ca="1" si="24"/>
        <v>0</v>
      </c>
      <c r="BP19" s="53">
        <f t="shared" ca="1" si="24"/>
        <v>0</v>
      </c>
      <c r="BQ19" s="53">
        <f t="shared" ca="1" si="24"/>
        <v>0</v>
      </c>
      <c r="BR19" s="53">
        <f t="shared" ca="1" si="24"/>
        <v>0</v>
      </c>
    </row>
    <row r="20" spans="2:70" x14ac:dyDescent="0.2">
      <c r="B20" s="126">
        <f t="shared" ca="1" si="9"/>
        <v>1</v>
      </c>
      <c r="C20" s="126" t="str">
        <f t="shared" ca="1" si="10"/>
        <v/>
      </c>
      <c r="D20" s="126" t="str">
        <f t="shared" ca="1" si="11"/>
        <v/>
      </c>
      <c r="E20" s="126" t="str">
        <f t="shared" ca="1" si="12"/>
        <v/>
      </c>
      <c r="F20" s="127" t="str">
        <f ca="1">OFFSET(prihlasky!$H$1,AW20,0)</f>
        <v/>
      </c>
      <c r="G20" s="127" t="str">
        <f ca="1">IF(OFFSET(prihlasky!$B$1,AW20,0)="","",(OFFSET(prihlasky!$B$1,AW20,0)))</f>
        <v/>
      </c>
      <c r="H20" s="127">
        <f ca="1">OFFSET(prihlasky!$I$1,AW20,0)</f>
        <v>0</v>
      </c>
      <c r="I20" s="127">
        <f ca="1">OFFSET(prihlasky!$A$1,AW20,0)</f>
        <v>0</v>
      </c>
      <c r="J20" s="159">
        <f t="shared" ca="1" si="16"/>
        <v>9999</v>
      </c>
      <c r="K20" s="145"/>
      <c r="L20" s="140">
        <f ca="1">OFFSET('Trail-1'!$J$1,$O20-1,0)</f>
        <v>0</v>
      </c>
      <c r="M20" s="141">
        <f ca="1">OFFSET('Trail-1'!$K$1,$O20-1,0)</f>
        <v>0</v>
      </c>
      <c r="N20" s="263">
        <f ca="1">('Trail-1'!$CN$4-L20)*$AY$4+M20</f>
        <v>0</v>
      </c>
      <c r="O20" s="146">
        <f>MATCH($AW20,'Trail-1'!$CJ$1:$CJ$128,0)</f>
        <v>27</v>
      </c>
      <c r="P20" s="143" t="str">
        <f ca="1">IF(N20=0,"",OFFSET('Trail-1'!$B$1,$O20-1,0))</f>
        <v/>
      </c>
      <c r="Q20" s="140">
        <f ca="1">OFFSET('Trail-2'!$J$1,$T20-1,0)</f>
        <v>0</v>
      </c>
      <c r="R20" s="141">
        <f ca="1">OFFSET('Trail-2'!$K$1,$T20-1,0)</f>
        <v>0</v>
      </c>
      <c r="S20" s="263">
        <f ca="1">('Trail-2'!$CN$4-Q20)*$AY$4+R20</f>
        <v>0</v>
      </c>
      <c r="T20" s="146">
        <f>MATCH($AW20,'Trail-2'!$CJ$1:$CJ$128,0)</f>
        <v>27</v>
      </c>
      <c r="U20" s="143" t="str">
        <f ca="1">IF(S20=0,"",OFFSET('Trail-2'!$B$1,$T20-1,0))</f>
        <v/>
      </c>
      <c r="V20" s="140">
        <f ca="1">OFFSET('Trail-3'!$J$1,$Y20-1,0)</f>
        <v>0</v>
      </c>
      <c r="W20" s="141">
        <f ca="1">OFFSET('Trail-3'!$K$1,$Y20-1,0)</f>
        <v>0</v>
      </c>
      <c r="X20" s="263">
        <f ca="1">('Trail-3'!$CN$4-V20)*$AY$4+W20</f>
        <v>0</v>
      </c>
      <c r="Y20" s="146">
        <f>MATCH($AW20,'Trail-3'!$CJ$1:$CJ$128,0)</f>
        <v>27</v>
      </c>
      <c r="Z20" s="143" t="str">
        <f ca="1">IF(X20=0,"",OFFSET('Trail-3'!$B$1,$Y20-1,0))</f>
        <v/>
      </c>
      <c r="AA20" s="140">
        <f ca="1">OFFSET('Trail-4'!$J$1,$AD20-1,0)</f>
        <v>0</v>
      </c>
      <c r="AB20" s="141">
        <f ca="1">OFFSET('Trail-4'!$K$1,$AD20-1,0)</f>
        <v>0</v>
      </c>
      <c r="AC20" s="263">
        <f ca="1">('Trail-4'!$CN$4-AA20)*$AY$4+AB20</f>
        <v>0</v>
      </c>
      <c r="AD20" s="146">
        <f>MATCH($AW20,'Trail-4'!$CJ$1:$CJ$128,0)</f>
        <v>27</v>
      </c>
      <c r="AE20" s="143" t="str">
        <f ca="1">IF(AC20=0,"",OFFSET('Trail-4'!$B$1,$AD20-1,0))</f>
        <v/>
      </c>
      <c r="AF20" s="140">
        <f ca="1">OFFSET('Trail-5'!$J$1,$AI20-1,0)</f>
        <v>0</v>
      </c>
      <c r="AG20" s="141">
        <f ca="1">OFFSET('Trail-5'!$K$1,$AI20-1,0)</f>
        <v>0</v>
      </c>
      <c r="AH20" s="263">
        <f ca="1">('Trail-5'!$CN$4-AF20)*$AY$4+AG20</f>
        <v>0</v>
      </c>
      <c r="AI20" s="146">
        <f>MATCH($AW20,'Trail-5'!$CJ$1:$CJ$128,0)</f>
        <v>27</v>
      </c>
      <c r="AJ20" s="143" t="str">
        <f ca="1">IF(AH20=0,"",OFFSET('Trail-5'!$B$1,$AI20-1,0))</f>
        <v/>
      </c>
      <c r="AK20" s="140">
        <f ca="1">OFFSET('TempO-1'!$K$1,$AN20-1,0)</f>
        <v>0</v>
      </c>
      <c r="AL20" s="144"/>
      <c r="AM20" s="263">
        <f t="shared" ca="1" si="17"/>
        <v>0</v>
      </c>
      <c r="AN20" s="146">
        <f>MATCH($AW20,'TempO-1'!$CB$1:$CB$128,0)</f>
        <v>27</v>
      </c>
      <c r="AO20" s="143" t="str">
        <f ca="1">IF(AM20=0,"",OFFSET('TempO-1'!$B$1,$AN20-1,0))</f>
        <v/>
      </c>
      <c r="AP20" s="140">
        <f ca="1">OFFSET('TempO-2'!$K$1,$AS20-1,0)</f>
        <v>0</v>
      </c>
      <c r="AQ20" s="144"/>
      <c r="AR20" s="263">
        <f t="shared" ca="1" si="18"/>
        <v>0</v>
      </c>
      <c r="AS20" s="146">
        <f>MATCH($AW20,'TempO-2'!$CB$1:$CB$128,0)</f>
        <v>27</v>
      </c>
      <c r="AT20" s="143" t="str">
        <f ca="1">IF(AR20=0,"",OFFSET('TempO-2'!$B$1,$AS20-1,0))</f>
        <v/>
      </c>
      <c r="AU20" s="22"/>
      <c r="AW20" s="39">
        <v>19</v>
      </c>
      <c r="AX20" s="16"/>
      <c r="AY20" s="51">
        <f t="shared" ca="1" si="15"/>
        <v>99999</v>
      </c>
      <c r="AZ20" s="51">
        <f t="shared" ca="1" si="15"/>
        <v>99999</v>
      </c>
      <c r="BA20" s="51">
        <f t="shared" ca="1" si="15"/>
        <v>99999</v>
      </c>
      <c r="BC20" s="51">
        <f t="shared" ca="1" si="19"/>
        <v>0</v>
      </c>
      <c r="BD20" s="51">
        <f t="shared" ca="1" si="20"/>
        <v>0</v>
      </c>
      <c r="BE20" s="51">
        <f t="shared" ca="1" si="21"/>
        <v>0</v>
      </c>
      <c r="BF20" s="51">
        <f t="shared" ca="1" si="22"/>
        <v>0</v>
      </c>
      <c r="BG20" s="51">
        <f t="shared" ca="1" si="23"/>
        <v>0</v>
      </c>
      <c r="BH20" s="51">
        <f t="shared" ca="1" si="6"/>
        <v>9999</v>
      </c>
      <c r="BI20" s="51">
        <f t="shared" ca="1" si="7"/>
        <v>0</v>
      </c>
      <c r="BJ20" s="51"/>
      <c r="BK20" s="51"/>
      <c r="BL20" s="53">
        <f t="shared" ca="1" si="24"/>
        <v>9999</v>
      </c>
      <c r="BM20" s="53">
        <f t="shared" ca="1" si="24"/>
        <v>0</v>
      </c>
      <c r="BN20" s="53">
        <f t="shared" ca="1" si="24"/>
        <v>0</v>
      </c>
      <c r="BO20" s="53">
        <f t="shared" ca="1" si="24"/>
        <v>0</v>
      </c>
      <c r="BP20" s="53">
        <f t="shared" ca="1" si="24"/>
        <v>0</v>
      </c>
      <c r="BQ20" s="53">
        <f t="shared" ca="1" si="24"/>
        <v>0</v>
      </c>
      <c r="BR20" s="53">
        <f t="shared" ca="1" si="24"/>
        <v>0</v>
      </c>
    </row>
    <row r="21" spans="2:70" x14ac:dyDescent="0.2">
      <c r="B21" s="126">
        <f t="shared" ca="1" si="9"/>
        <v>1</v>
      </c>
      <c r="C21" s="126" t="str">
        <f t="shared" ca="1" si="10"/>
        <v/>
      </c>
      <c r="D21" s="126" t="str">
        <f t="shared" ca="1" si="11"/>
        <v/>
      </c>
      <c r="E21" s="126" t="str">
        <f t="shared" ca="1" si="12"/>
        <v/>
      </c>
      <c r="F21" s="127" t="str">
        <f ca="1">OFFSET(prihlasky!$H$1,AW21,0)</f>
        <v/>
      </c>
      <c r="G21" s="127" t="str">
        <f ca="1">IF(OFFSET(prihlasky!$B$1,AW21,0)="","",(OFFSET(prihlasky!$B$1,AW21,0)))</f>
        <v/>
      </c>
      <c r="H21" s="127">
        <f ca="1">OFFSET(prihlasky!$I$1,AW21,0)</f>
        <v>0</v>
      </c>
      <c r="I21" s="127">
        <f ca="1">OFFSET(prihlasky!$A$1,AW21,0)</f>
        <v>0</v>
      </c>
      <c r="J21" s="159">
        <f t="shared" ca="1" si="16"/>
        <v>9999</v>
      </c>
      <c r="K21" s="145"/>
      <c r="L21" s="140">
        <f ca="1">OFFSET('Trail-1'!$J$1,$O21-1,0)</f>
        <v>0</v>
      </c>
      <c r="M21" s="141">
        <f ca="1">OFFSET('Trail-1'!$K$1,$O21-1,0)</f>
        <v>0</v>
      </c>
      <c r="N21" s="263">
        <f ca="1">('Trail-1'!$CN$4-L21)*$AY$4+M21</f>
        <v>0</v>
      </c>
      <c r="O21" s="146">
        <f>MATCH($AW21,'Trail-1'!$CJ$1:$CJ$128,0)</f>
        <v>33</v>
      </c>
      <c r="P21" s="143" t="str">
        <f ca="1">IF(N21=0,"",OFFSET('Trail-1'!$B$1,$O21-1,0))</f>
        <v/>
      </c>
      <c r="Q21" s="140">
        <f ca="1">OFFSET('Trail-2'!$J$1,$T21-1,0)</f>
        <v>0</v>
      </c>
      <c r="R21" s="141">
        <f ca="1">OFFSET('Trail-2'!$K$1,$T21-1,0)</f>
        <v>0</v>
      </c>
      <c r="S21" s="263">
        <f ca="1">('Trail-2'!$CN$4-Q21)*$AY$4+R21</f>
        <v>0</v>
      </c>
      <c r="T21" s="146">
        <f>MATCH($AW21,'Trail-2'!$CJ$1:$CJ$128,0)</f>
        <v>33</v>
      </c>
      <c r="U21" s="143" t="str">
        <f ca="1">IF(S21=0,"",OFFSET('Trail-2'!$B$1,$T21-1,0))</f>
        <v/>
      </c>
      <c r="V21" s="140">
        <f ca="1">OFFSET('Trail-3'!$J$1,$Y21-1,0)</f>
        <v>0</v>
      </c>
      <c r="W21" s="141">
        <f ca="1">OFFSET('Trail-3'!$K$1,$Y21-1,0)</f>
        <v>0</v>
      </c>
      <c r="X21" s="263">
        <f ca="1">('Trail-3'!$CN$4-V21)*$AY$4+W21</f>
        <v>0</v>
      </c>
      <c r="Y21" s="146">
        <f>MATCH($AW21,'Trail-3'!$CJ$1:$CJ$128,0)</f>
        <v>33</v>
      </c>
      <c r="Z21" s="143" t="str">
        <f ca="1">IF(X21=0,"",OFFSET('Trail-3'!$B$1,$Y21-1,0))</f>
        <v/>
      </c>
      <c r="AA21" s="140">
        <f ca="1">OFFSET('Trail-4'!$J$1,$AD21-1,0)</f>
        <v>0</v>
      </c>
      <c r="AB21" s="141">
        <f ca="1">OFFSET('Trail-4'!$K$1,$AD21-1,0)</f>
        <v>0</v>
      </c>
      <c r="AC21" s="263">
        <f ca="1">('Trail-4'!$CN$4-AA21)*$AY$4+AB21</f>
        <v>0</v>
      </c>
      <c r="AD21" s="146">
        <f>MATCH($AW21,'Trail-4'!$CJ$1:$CJ$128,0)</f>
        <v>33</v>
      </c>
      <c r="AE21" s="143" t="str">
        <f ca="1">IF(AC21=0,"",OFFSET('Trail-4'!$B$1,$AD21-1,0))</f>
        <v/>
      </c>
      <c r="AF21" s="140">
        <f ca="1">OFFSET('Trail-5'!$J$1,$AI21-1,0)</f>
        <v>0</v>
      </c>
      <c r="AG21" s="141">
        <f ca="1">OFFSET('Trail-5'!$K$1,$AI21-1,0)</f>
        <v>0</v>
      </c>
      <c r="AH21" s="263">
        <f ca="1">('Trail-5'!$CN$4-AF21)*$AY$4+AG21</f>
        <v>0</v>
      </c>
      <c r="AI21" s="146">
        <f>MATCH($AW21,'Trail-5'!$CJ$1:$CJ$128,0)</f>
        <v>33</v>
      </c>
      <c r="AJ21" s="143" t="str">
        <f ca="1">IF(AH21=0,"",OFFSET('Trail-5'!$B$1,$AI21-1,0))</f>
        <v/>
      </c>
      <c r="AK21" s="140">
        <f ca="1">OFFSET('TempO-1'!$K$1,$AN21-1,0)</f>
        <v>0</v>
      </c>
      <c r="AL21" s="144"/>
      <c r="AM21" s="263">
        <f t="shared" ca="1" si="17"/>
        <v>0</v>
      </c>
      <c r="AN21" s="146">
        <f>MATCH($AW21,'TempO-1'!$CB$1:$CB$128,0)</f>
        <v>33</v>
      </c>
      <c r="AO21" s="143" t="str">
        <f ca="1">IF(AM21=0,"",OFFSET('TempO-1'!$B$1,$AN21-1,0))</f>
        <v/>
      </c>
      <c r="AP21" s="140">
        <f ca="1">OFFSET('TempO-2'!$K$1,$AS21-1,0)</f>
        <v>0</v>
      </c>
      <c r="AQ21" s="144"/>
      <c r="AR21" s="263">
        <f t="shared" ca="1" si="18"/>
        <v>0</v>
      </c>
      <c r="AS21" s="146">
        <f>MATCH($AW21,'TempO-2'!$CB$1:$CB$128,0)</f>
        <v>33</v>
      </c>
      <c r="AT21" s="143" t="str">
        <f ca="1">IF(AR21=0,"",OFFSET('TempO-2'!$B$1,$AS21-1,0))</f>
        <v/>
      </c>
      <c r="AU21" s="22"/>
      <c r="AW21" s="39">
        <v>25</v>
      </c>
      <c r="AX21" s="16"/>
      <c r="AY21" s="51">
        <f t="shared" ca="1" si="15"/>
        <v>99999</v>
      </c>
      <c r="AZ21" s="51">
        <f t="shared" ca="1" si="15"/>
        <v>99999</v>
      </c>
      <c r="BA21" s="51">
        <f t="shared" ca="1" si="15"/>
        <v>99999</v>
      </c>
      <c r="BC21" s="51">
        <f t="shared" ca="1" si="19"/>
        <v>0</v>
      </c>
      <c r="BD21" s="51">
        <f t="shared" ca="1" si="20"/>
        <v>0</v>
      </c>
      <c r="BE21" s="51">
        <f t="shared" ca="1" si="21"/>
        <v>0</v>
      </c>
      <c r="BF21" s="51">
        <f t="shared" ca="1" si="22"/>
        <v>0</v>
      </c>
      <c r="BG21" s="51">
        <f t="shared" ca="1" si="23"/>
        <v>0</v>
      </c>
      <c r="BH21" s="51">
        <f t="shared" ca="1" si="6"/>
        <v>9999</v>
      </c>
      <c r="BI21" s="51">
        <f t="shared" ca="1" si="7"/>
        <v>0</v>
      </c>
      <c r="BJ21" s="51"/>
      <c r="BK21" s="51"/>
      <c r="BL21" s="53">
        <f t="shared" ca="1" si="24"/>
        <v>9999</v>
      </c>
      <c r="BM21" s="53">
        <f t="shared" ca="1" si="24"/>
        <v>0</v>
      </c>
      <c r="BN21" s="53">
        <f t="shared" ca="1" si="24"/>
        <v>0</v>
      </c>
      <c r="BO21" s="53">
        <f t="shared" ca="1" si="24"/>
        <v>0</v>
      </c>
      <c r="BP21" s="53">
        <f t="shared" ca="1" si="24"/>
        <v>0</v>
      </c>
      <c r="BQ21" s="53">
        <f t="shared" ca="1" si="24"/>
        <v>0</v>
      </c>
      <c r="BR21" s="53">
        <f t="shared" ca="1" si="24"/>
        <v>0</v>
      </c>
    </row>
    <row r="22" spans="2:70" x14ac:dyDescent="0.2">
      <c r="B22" s="126">
        <f t="shared" ca="1" si="9"/>
        <v>1</v>
      </c>
      <c r="C22" s="126" t="str">
        <f t="shared" ca="1" si="10"/>
        <v/>
      </c>
      <c r="D22" s="126" t="str">
        <f t="shared" ca="1" si="11"/>
        <v/>
      </c>
      <c r="E22" s="126" t="str">
        <f t="shared" ca="1" si="12"/>
        <v/>
      </c>
      <c r="F22" s="127" t="str">
        <f ca="1">OFFSET(prihlasky!$H$1,AW22,0)</f>
        <v/>
      </c>
      <c r="G22" s="127" t="str">
        <f ca="1">IF(OFFSET(prihlasky!$B$1,AW22,0)="","",(OFFSET(prihlasky!$B$1,AW22,0)))</f>
        <v/>
      </c>
      <c r="H22" s="127">
        <f ca="1">OFFSET(prihlasky!$I$1,AW22,0)</f>
        <v>0</v>
      </c>
      <c r="I22" s="127">
        <f ca="1">OFFSET(prihlasky!$A$1,AW22,0)</f>
        <v>0</v>
      </c>
      <c r="J22" s="159">
        <f t="shared" ca="1" si="16"/>
        <v>9999</v>
      </c>
      <c r="K22" s="145"/>
      <c r="L22" s="140">
        <f ca="1">OFFSET('Trail-1'!$J$1,$O22-1,0)</f>
        <v>0</v>
      </c>
      <c r="M22" s="141">
        <f ca="1">OFFSET('Trail-1'!$K$1,$O22-1,0)</f>
        <v>0</v>
      </c>
      <c r="N22" s="263">
        <f ca="1">('Trail-1'!$CN$4-L22)*$AY$4+M22</f>
        <v>0</v>
      </c>
      <c r="O22" s="146">
        <f>MATCH($AW22,'Trail-1'!$CJ$1:$CJ$128,0)</f>
        <v>13</v>
      </c>
      <c r="P22" s="143" t="str">
        <f ca="1">IF(N22=0,"",OFFSET('Trail-1'!$B$1,$O22-1,0))</f>
        <v/>
      </c>
      <c r="Q22" s="140">
        <f ca="1">OFFSET('Trail-2'!$J$1,$T22-1,0)</f>
        <v>0</v>
      </c>
      <c r="R22" s="141">
        <f ca="1">OFFSET('Trail-2'!$K$1,$T22-1,0)</f>
        <v>0</v>
      </c>
      <c r="S22" s="263">
        <f ca="1">('Trail-2'!$CN$4-Q22)*$AY$4+R22</f>
        <v>0</v>
      </c>
      <c r="T22" s="146">
        <f>MATCH($AW22,'Trail-2'!$CJ$1:$CJ$128,0)</f>
        <v>13</v>
      </c>
      <c r="U22" s="143" t="str">
        <f ca="1">IF(S22=0,"",OFFSET('Trail-2'!$B$1,$T22-1,0))</f>
        <v/>
      </c>
      <c r="V22" s="140">
        <f ca="1">OFFSET('Trail-3'!$J$1,$Y22-1,0)</f>
        <v>0</v>
      </c>
      <c r="W22" s="141">
        <f ca="1">OFFSET('Trail-3'!$K$1,$Y22-1,0)</f>
        <v>0</v>
      </c>
      <c r="X22" s="263">
        <f ca="1">('Trail-3'!$CN$4-V22)*$AY$4+W22</f>
        <v>0</v>
      </c>
      <c r="Y22" s="146">
        <f>MATCH($AW22,'Trail-3'!$CJ$1:$CJ$128,0)</f>
        <v>13</v>
      </c>
      <c r="Z22" s="143" t="str">
        <f ca="1">IF(X22=0,"",OFFSET('Trail-3'!$B$1,$Y22-1,0))</f>
        <v/>
      </c>
      <c r="AA22" s="140">
        <f ca="1">OFFSET('Trail-4'!$J$1,$AD22-1,0)</f>
        <v>0</v>
      </c>
      <c r="AB22" s="141">
        <f ca="1">OFFSET('Trail-4'!$K$1,$AD22-1,0)</f>
        <v>0</v>
      </c>
      <c r="AC22" s="263">
        <f ca="1">('Trail-4'!$CN$4-AA22)*$AY$4+AB22</f>
        <v>0</v>
      </c>
      <c r="AD22" s="146">
        <f>MATCH($AW22,'Trail-4'!$CJ$1:$CJ$128,0)</f>
        <v>13</v>
      </c>
      <c r="AE22" s="143" t="str">
        <f ca="1">IF(AC22=0,"",OFFSET('Trail-4'!$B$1,$AD22-1,0))</f>
        <v/>
      </c>
      <c r="AF22" s="140">
        <f ca="1">OFFSET('Trail-5'!$J$1,$AI22-1,0)</f>
        <v>0</v>
      </c>
      <c r="AG22" s="141">
        <f ca="1">OFFSET('Trail-5'!$K$1,$AI22-1,0)</f>
        <v>0</v>
      </c>
      <c r="AH22" s="263">
        <f ca="1">('Trail-5'!$CN$4-AF22)*$AY$4+AG22</f>
        <v>0</v>
      </c>
      <c r="AI22" s="146">
        <f>MATCH($AW22,'Trail-5'!$CJ$1:$CJ$128,0)</f>
        <v>13</v>
      </c>
      <c r="AJ22" s="143" t="str">
        <f ca="1">IF(AH22=0,"",OFFSET('Trail-5'!$B$1,$AI22-1,0))</f>
        <v/>
      </c>
      <c r="AK22" s="140">
        <f ca="1">OFFSET('TempO-1'!$K$1,$AN22-1,0)</f>
        <v>0</v>
      </c>
      <c r="AL22" s="144"/>
      <c r="AM22" s="263">
        <f t="shared" ca="1" si="17"/>
        <v>0</v>
      </c>
      <c r="AN22" s="146">
        <f>MATCH($AW22,'TempO-1'!$CB$1:$CB$128,0)</f>
        <v>13</v>
      </c>
      <c r="AO22" s="143" t="str">
        <f ca="1">IF(AM22=0,"",OFFSET('TempO-1'!$B$1,$AN22-1,0))</f>
        <v/>
      </c>
      <c r="AP22" s="140">
        <f ca="1">OFFSET('TempO-2'!$K$1,$AS22-1,0)</f>
        <v>0</v>
      </c>
      <c r="AQ22" s="144"/>
      <c r="AR22" s="263">
        <f t="shared" ca="1" si="18"/>
        <v>0</v>
      </c>
      <c r="AS22" s="146">
        <f>MATCH($AW22,'TempO-2'!$CB$1:$CB$128,0)</f>
        <v>13</v>
      </c>
      <c r="AT22" s="143" t="str">
        <f ca="1">IF(AR22=0,"",OFFSET('TempO-2'!$B$1,$AS22-1,0))</f>
        <v/>
      </c>
      <c r="AU22" s="22"/>
      <c r="AW22" s="39">
        <v>5</v>
      </c>
      <c r="AX22" s="16"/>
      <c r="AY22" s="51">
        <f t="shared" ca="1" si="15"/>
        <v>99999</v>
      </c>
      <c r="AZ22" s="51">
        <f t="shared" ca="1" si="15"/>
        <v>99999</v>
      </c>
      <c r="BA22" s="51">
        <f t="shared" ca="1" si="15"/>
        <v>99999</v>
      </c>
      <c r="BC22" s="51">
        <f t="shared" ca="1" si="19"/>
        <v>0</v>
      </c>
      <c r="BD22" s="51">
        <f t="shared" ca="1" si="20"/>
        <v>0</v>
      </c>
      <c r="BE22" s="51">
        <f t="shared" ca="1" si="21"/>
        <v>0</v>
      </c>
      <c r="BF22" s="51">
        <f t="shared" ca="1" si="22"/>
        <v>0</v>
      </c>
      <c r="BG22" s="51">
        <f t="shared" ca="1" si="23"/>
        <v>0</v>
      </c>
      <c r="BH22" s="51">
        <f t="shared" ca="1" si="6"/>
        <v>9999</v>
      </c>
      <c r="BI22" s="51">
        <f t="shared" ca="1" si="7"/>
        <v>0</v>
      </c>
      <c r="BJ22" s="51"/>
      <c r="BK22" s="51"/>
      <c r="BL22" s="53">
        <f t="shared" ref="BL22:BR31" ca="1" si="25">LARGE($BC22:$BI22,BL$7)</f>
        <v>9999</v>
      </c>
      <c r="BM22" s="53">
        <f t="shared" ca="1" si="25"/>
        <v>0</v>
      </c>
      <c r="BN22" s="53">
        <f t="shared" ca="1" si="25"/>
        <v>0</v>
      </c>
      <c r="BO22" s="53">
        <f t="shared" ca="1" si="25"/>
        <v>0</v>
      </c>
      <c r="BP22" s="53">
        <f t="shared" ca="1" si="25"/>
        <v>0</v>
      </c>
      <c r="BQ22" s="53">
        <f t="shared" ca="1" si="25"/>
        <v>0</v>
      </c>
      <c r="BR22" s="53">
        <f t="shared" ca="1" si="25"/>
        <v>0</v>
      </c>
    </row>
    <row r="23" spans="2:70" x14ac:dyDescent="0.2">
      <c r="B23" s="126">
        <f t="shared" ca="1" si="9"/>
        <v>1</v>
      </c>
      <c r="C23" s="126" t="str">
        <f t="shared" ca="1" si="10"/>
        <v/>
      </c>
      <c r="D23" s="126" t="str">
        <f t="shared" ca="1" si="11"/>
        <v/>
      </c>
      <c r="E23" s="126" t="str">
        <f t="shared" ca="1" si="12"/>
        <v/>
      </c>
      <c r="F23" s="127" t="str">
        <f ca="1">OFFSET(prihlasky!$H$1,AW23,0)</f>
        <v/>
      </c>
      <c r="G23" s="127" t="str">
        <f ca="1">IF(OFFSET(prihlasky!$B$1,AW23,0)="","",(OFFSET(prihlasky!$B$1,AW23,0)))</f>
        <v/>
      </c>
      <c r="H23" s="127">
        <f ca="1">OFFSET(prihlasky!$I$1,AW23,0)</f>
        <v>0</v>
      </c>
      <c r="I23" s="127">
        <f ca="1">OFFSET(prihlasky!$A$1,AW23,0)</f>
        <v>0</v>
      </c>
      <c r="J23" s="159">
        <f t="shared" ca="1" si="16"/>
        <v>9999</v>
      </c>
      <c r="K23" s="145"/>
      <c r="L23" s="140">
        <f ca="1">OFFSET('Trail-1'!$J$1,$O23-1,0)</f>
        <v>0</v>
      </c>
      <c r="M23" s="141">
        <f ca="1">OFFSET('Trail-1'!$K$1,$O23-1,0)</f>
        <v>0</v>
      </c>
      <c r="N23" s="263">
        <f ca="1">('Trail-1'!$CN$4-L23)*$AY$4+M23</f>
        <v>0</v>
      </c>
      <c r="O23" s="146">
        <f>MATCH($AW23,'Trail-1'!$CJ$1:$CJ$128,0)</f>
        <v>14</v>
      </c>
      <c r="P23" s="143" t="str">
        <f ca="1">IF(N23=0,"",OFFSET('Trail-1'!$B$1,$O23-1,0))</f>
        <v/>
      </c>
      <c r="Q23" s="140">
        <f ca="1">OFFSET('Trail-2'!$J$1,$T23-1,0)</f>
        <v>0</v>
      </c>
      <c r="R23" s="141">
        <f ca="1">OFFSET('Trail-2'!$K$1,$T23-1,0)</f>
        <v>0</v>
      </c>
      <c r="S23" s="263">
        <f ca="1">('Trail-2'!$CN$4-Q23)*$AY$4+R23</f>
        <v>0</v>
      </c>
      <c r="T23" s="146">
        <f>MATCH($AW23,'Trail-2'!$CJ$1:$CJ$128,0)</f>
        <v>14</v>
      </c>
      <c r="U23" s="143" t="str">
        <f ca="1">IF(S23=0,"",OFFSET('Trail-2'!$B$1,$T23-1,0))</f>
        <v/>
      </c>
      <c r="V23" s="140">
        <f ca="1">OFFSET('Trail-3'!$J$1,$Y23-1,0)</f>
        <v>0</v>
      </c>
      <c r="W23" s="141">
        <f ca="1">OFFSET('Trail-3'!$K$1,$Y23-1,0)</f>
        <v>0</v>
      </c>
      <c r="X23" s="263">
        <f ca="1">('Trail-3'!$CN$4-V23)*$AY$4+W23</f>
        <v>0</v>
      </c>
      <c r="Y23" s="146">
        <f>MATCH($AW23,'Trail-3'!$CJ$1:$CJ$128,0)</f>
        <v>14</v>
      </c>
      <c r="Z23" s="143" t="str">
        <f ca="1">IF(X23=0,"",OFFSET('Trail-3'!$B$1,$Y23-1,0))</f>
        <v/>
      </c>
      <c r="AA23" s="140">
        <f ca="1">OFFSET('Trail-4'!$J$1,$AD23-1,0)</f>
        <v>0</v>
      </c>
      <c r="AB23" s="141">
        <f ca="1">OFFSET('Trail-4'!$K$1,$AD23-1,0)</f>
        <v>0</v>
      </c>
      <c r="AC23" s="263">
        <f ca="1">('Trail-4'!$CN$4-AA23)*$AY$4+AB23</f>
        <v>0</v>
      </c>
      <c r="AD23" s="146">
        <f>MATCH($AW23,'Trail-4'!$CJ$1:$CJ$128,0)</f>
        <v>14</v>
      </c>
      <c r="AE23" s="143" t="str">
        <f ca="1">IF(AC23=0,"",OFFSET('Trail-4'!$B$1,$AD23-1,0))</f>
        <v/>
      </c>
      <c r="AF23" s="140">
        <f ca="1">OFFSET('Trail-5'!$J$1,$AI23-1,0)</f>
        <v>0</v>
      </c>
      <c r="AG23" s="141">
        <f ca="1">OFFSET('Trail-5'!$K$1,$AI23-1,0)</f>
        <v>0</v>
      </c>
      <c r="AH23" s="263">
        <f ca="1">('Trail-5'!$CN$4-AF23)*$AY$4+AG23</f>
        <v>0</v>
      </c>
      <c r="AI23" s="146">
        <f>MATCH($AW23,'Trail-5'!$CJ$1:$CJ$128,0)</f>
        <v>14</v>
      </c>
      <c r="AJ23" s="143" t="str">
        <f ca="1">IF(AH23=0,"",OFFSET('Trail-5'!$B$1,$AI23-1,0))</f>
        <v/>
      </c>
      <c r="AK23" s="140">
        <f ca="1">OFFSET('TempO-1'!$K$1,$AN23-1,0)</f>
        <v>0</v>
      </c>
      <c r="AL23" s="144"/>
      <c r="AM23" s="263">
        <f t="shared" ca="1" si="17"/>
        <v>0</v>
      </c>
      <c r="AN23" s="146">
        <f>MATCH($AW23,'TempO-1'!$CB$1:$CB$128,0)</f>
        <v>14</v>
      </c>
      <c r="AO23" s="143" t="str">
        <f ca="1">IF(AM23=0,"",OFFSET('TempO-1'!$B$1,$AN23-1,0))</f>
        <v/>
      </c>
      <c r="AP23" s="140">
        <f ca="1">OFFSET('TempO-2'!$K$1,$AS23-1,0)</f>
        <v>0</v>
      </c>
      <c r="AQ23" s="144"/>
      <c r="AR23" s="263">
        <f t="shared" ca="1" si="18"/>
        <v>0</v>
      </c>
      <c r="AS23" s="146">
        <f>MATCH($AW23,'TempO-2'!$CB$1:$CB$128,0)</f>
        <v>14</v>
      </c>
      <c r="AT23" s="143" t="str">
        <f ca="1">IF(AR23=0,"",OFFSET('TempO-2'!$B$1,$AS23-1,0))</f>
        <v/>
      </c>
      <c r="AU23" s="22"/>
      <c r="AW23" s="39">
        <v>6</v>
      </c>
      <c r="AX23" s="16"/>
      <c r="AY23" s="51">
        <f t="shared" ca="1" si="15"/>
        <v>99999</v>
      </c>
      <c r="AZ23" s="51">
        <f t="shared" ca="1" si="15"/>
        <v>99999</v>
      </c>
      <c r="BA23" s="51">
        <f t="shared" ca="1" si="15"/>
        <v>99999</v>
      </c>
      <c r="BC23" s="51">
        <f t="shared" ca="1" si="19"/>
        <v>0</v>
      </c>
      <c r="BD23" s="51">
        <f t="shared" ca="1" si="20"/>
        <v>0</v>
      </c>
      <c r="BE23" s="51">
        <f t="shared" ca="1" si="21"/>
        <v>0</v>
      </c>
      <c r="BF23" s="51">
        <f t="shared" ca="1" si="22"/>
        <v>0</v>
      </c>
      <c r="BG23" s="51">
        <f t="shared" ca="1" si="23"/>
        <v>0</v>
      </c>
      <c r="BH23" s="51">
        <f t="shared" ca="1" si="6"/>
        <v>9999</v>
      </c>
      <c r="BI23" s="51">
        <f t="shared" ca="1" si="7"/>
        <v>0</v>
      </c>
      <c r="BJ23" s="51"/>
      <c r="BK23" s="51"/>
      <c r="BL23" s="53">
        <f t="shared" ca="1" si="25"/>
        <v>9999</v>
      </c>
      <c r="BM23" s="53">
        <f t="shared" ca="1" si="25"/>
        <v>0</v>
      </c>
      <c r="BN23" s="53">
        <f t="shared" ca="1" si="25"/>
        <v>0</v>
      </c>
      <c r="BO23" s="53">
        <f t="shared" ca="1" si="25"/>
        <v>0</v>
      </c>
      <c r="BP23" s="53">
        <f t="shared" ca="1" si="25"/>
        <v>0</v>
      </c>
      <c r="BQ23" s="53">
        <f t="shared" ca="1" si="25"/>
        <v>0</v>
      </c>
      <c r="BR23" s="53">
        <f t="shared" ca="1" si="25"/>
        <v>0</v>
      </c>
    </row>
    <row r="24" spans="2:70" x14ac:dyDescent="0.2">
      <c r="B24" s="126">
        <f t="shared" ca="1" si="9"/>
        <v>1</v>
      </c>
      <c r="C24" s="126" t="str">
        <f t="shared" ca="1" si="10"/>
        <v/>
      </c>
      <c r="D24" s="126" t="str">
        <f t="shared" ca="1" si="11"/>
        <v/>
      </c>
      <c r="E24" s="126" t="str">
        <f t="shared" ca="1" si="12"/>
        <v/>
      </c>
      <c r="F24" s="127" t="str">
        <f ca="1">OFFSET(prihlasky!$H$1,AW24,0)</f>
        <v/>
      </c>
      <c r="G24" s="127" t="str">
        <f ca="1">IF(OFFSET(prihlasky!$B$1,AW24,0)="","",(OFFSET(prihlasky!$B$1,AW24,0)))</f>
        <v/>
      </c>
      <c r="H24" s="127">
        <f ca="1">OFFSET(prihlasky!$I$1,AW24,0)</f>
        <v>0</v>
      </c>
      <c r="I24" s="127">
        <f ca="1">OFFSET(prihlasky!$A$1,AW24,0)</f>
        <v>0</v>
      </c>
      <c r="J24" s="159">
        <f t="shared" ca="1" si="16"/>
        <v>9999</v>
      </c>
      <c r="K24" s="145"/>
      <c r="L24" s="140">
        <f ca="1">OFFSET('Trail-1'!$J$1,$O24-1,0)</f>
        <v>0</v>
      </c>
      <c r="M24" s="141">
        <f ca="1">OFFSET('Trail-1'!$K$1,$O24-1,0)</f>
        <v>0</v>
      </c>
      <c r="N24" s="263">
        <f ca="1">('Trail-1'!$CN$4-L24)*$AY$4+M24</f>
        <v>0</v>
      </c>
      <c r="O24" s="146">
        <f>MATCH($AW24,'Trail-1'!$CJ$1:$CJ$128,0)</f>
        <v>31</v>
      </c>
      <c r="P24" s="143" t="str">
        <f ca="1">IF(N24=0,"",OFFSET('Trail-1'!$B$1,$O24-1,0))</f>
        <v/>
      </c>
      <c r="Q24" s="140">
        <f ca="1">OFFSET('Trail-2'!$J$1,$T24-1,0)</f>
        <v>0</v>
      </c>
      <c r="R24" s="141">
        <f ca="1">OFFSET('Trail-2'!$K$1,$T24-1,0)</f>
        <v>0</v>
      </c>
      <c r="S24" s="263">
        <f ca="1">('Trail-2'!$CN$4-Q24)*$AY$4+R24</f>
        <v>0</v>
      </c>
      <c r="T24" s="146">
        <f>MATCH($AW24,'Trail-2'!$CJ$1:$CJ$128,0)</f>
        <v>31</v>
      </c>
      <c r="U24" s="143" t="str">
        <f ca="1">IF(S24=0,"",OFFSET('Trail-2'!$B$1,$T24-1,0))</f>
        <v/>
      </c>
      <c r="V24" s="140">
        <f ca="1">OFFSET('Trail-3'!$J$1,$Y24-1,0)</f>
        <v>0</v>
      </c>
      <c r="W24" s="141">
        <f ca="1">OFFSET('Trail-3'!$K$1,$Y24-1,0)</f>
        <v>0</v>
      </c>
      <c r="X24" s="263">
        <f ca="1">('Trail-3'!$CN$4-V24)*$AY$4+W24</f>
        <v>0</v>
      </c>
      <c r="Y24" s="146">
        <f>MATCH($AW24,'Trail-3'!$CJ$1:$CJ$128,0)</f>
        <v>31</v>
      </c>
      <c r="Z24" s="143" t="str">
        <f ca="1">IF(X24=0,"",OFFSET('Trail-3'!$B$1,$Y24-1,0))</f>
        <v/>
      </c>
      <c r="AA24" s="140">
        <f ca="1">OFFSET('Trail-4'!$J$1,$AD24-1,0)</f>
        <v>0</v>
      </c>
      <c r="AB24" s="141">
        <f ca="1">OFFSET('Trail-4'!$K$1,$AD24-1,0)</f>
        <v>0</v>
      </c>
      <c r="AC24" s="263">
        <f ca="1">('Trail-4'!$CN$4-AA24)*$AY$4+AB24</f>
        <v>0</v>
      </c>
      <c r="AD24" s="146">
        <f>MATCH($AW24,'Trail-4'!$CJ$1:$CJ$128,0)</f>
        <v>31</v>
      </c>
      <c r="AE24" s="143" t="str">
        <f ca="1">IF(AC24=0,"",OFFSET('Trail-4'!$B$1,$AD24-1,0))</f>
        <v/>
      </c>
      <c r="AF24" s="140">
        <f ca="1">OFFSET('Trail-5'!$J$1,$AI24-1,0)</f>
        <v>0</v>
      </c>
      <c r="AG24" s="141">
        <f ca="1">OFFSET('Trail-5'!$K$1,$AI24-1,0)</f>
        <v>0</v>
      </c>
      <c r="AH24" s="263">
        <f ca="1">('Trail-5'!$CN$4-AF24)*$AY$4+AG24</f>
        <v>0</v>
      </c>
      <c r="AI24" s="146">
        <f>MATCH($AW24,'Trail-5'!$CJ$1:$CJ$128,0)</f>
        <v>31</v>
      </c>
      <c r="AJ24" s="143" t="str">
        <f ca="1">IF(AH24=0,"",OFFSET('Trail-5'!$B$1,$AI24-1,0))</f>
        <v/>
      </c>
      <c r="AK24" s="140">
        <f ca="1">OFFSET('TempO-1'!$K$1,$AN24-1,0)</f>
        <v>0</v>
      </c>
      <c r="AL24" s="144"/>
      <c r="AM24" s="263">
        <f t="shared" ca="1" si="17"/>
        <v>0</v>
      </c>
      <c r="AN24" s="146">
        <f>MATCH($AW24,'TempO-1'!$CB$1:$CB$128,0)</f>
        <v>31</v>
      </c>
      <c r="AO24" s="143" t="str">
        <f ca="1">IF(AM24=0,"",OFFSET('TempO-1'!$B$1,$AN24-1,0))</f>
        <v/>
      </c>
      <c r="AP24" s="140">
        <f ca="1">OFFSET('TempO-2'!$K$1,$AS24-1,0)</f>
        <v>0</v>
      </c>
      <c r="AQ24" s="144"/>
      <c r="AR24" s="263">
        <f t="shared" ca="1" si="18"/>
        <v>0</v>
      </c>
      <c r="AS24" s="146">
        <f>MATCH($AW24,'TempO-2'!$CB$1:$CB$128,0)</f>
        <v>31</v>
      </c>
      <c r="AT24" s="143" t="str">
        <f ca="1">IF(AR24=0,"",OFFSET('TempO-2'!$B$1,$AS24-1,0))</f>
        <v/>
      </c>
      <c r="AU24" s="22"/>
      <c r="AW24" s="39">
        <v>23</v>
      </c>
      <c r="AX24" s="16"/>
      <c r="AY24" s="51">
        <f t="shared" ca="1" si="15"/>
        <v>99999</v>
      </c>
      <c r="AZ24" s="51">
        <f t="shared" ca="1" si="15"/>
        <v>99999</v>
      </c>
      <c r="BA24" s="51">
        <f t="shared" ca="1" si="15"/>
        <v>99999</v>
      </c>
      <c r="BC24" s="51">
        <f t="shared" ca="1" si="19"/>
        <v>0</v>
      </c>
      <c r="BD24" s="51">
        <f t="shared" ca="1" si="20"/>
        <v>0</v>
      </c>
      <c r="BE24" s="51">
        <f t="shared" ca="1" si="21"/>
        <v>0</v>
      </c>
      <c r="BF24" s="51">
        <f t="shared" ca="1" si="22"/>
        <v>0</v>
      </c>
      <c r="BG24" s="51">
        <f t="shared" ca="1" si="23"/>
        <v>0</v>
      </c>
      <c r="BH24" s="51">
        <f t="shared" ca="1" si="6"/>
        <v>9999</v>
      </c>
      <c r="BI24" s="51">
        <f t="shared" ca="1" si="7"/>
        <v>0</v>
      </c>
      <c r="BJ24" s="51"/>
      <c r="BK24" s="51"/>
      <c r="BL24" s="53">
        <f t="shared" ca="1" si="25"/>
        <v>9999</v>
      </c>
      <c r="BM24" s="53">
        <f t="shared" ca="1" si="25"/>
        <v>0</v>
      </c>
      <c r="BN24" s="53">
        <f t="shared" ca="1" si="25"/>
        <v>0</v>
      </c>
      <c r="BO24" s="53">
        <f t="shared" ca="1" si="25"/>
        <v>0</v>
      </c>
      <c r="BP24" s="53">
        <f t="shared" ca="1" si="25"/>
        <v>0</v>
      </c>
      <c r="BQ24" s="53">
        <f t="shared" ca="1" si="25"/>
        <v>0</v>
      </c>
      <c r="BR24" s="53">
        <f t="shared" ca="1" si="25"/>
        <v>0</v>
      </c>
    </row>
    <row r="25" spans="2:70" x14ac:dyDescent="0.2">
      <c r="B25" s="126">
        <f t="shared" ca="1" si="9"/>
        <v>1</v>
      </c>
      <c r="C25" s="126" t="str">
        <f t="shared" ca="1" si="10"/>
        <v/>
      </c>
      <c r="D25" s="126" t="str">
        <f t="shared" ca="1" si="11"/>
        <v/>
      </c>
      <c r="E25" s="126" t="str">
        <f t="shared" ca="1" si="12"/>
        <v/>
      </c>
      <c r="F25" s="127" t="str">
        <f ca="1">OFFSET(prihlasky!$H$1,AW25,0)</f>
        <v/>
      </c>
      <c r="G25" s="127" t="str">
        <f ca="1">IF(OFFSET(prihlasky!$B$1,AW25,0)="","",(OFFSET(prihlasky!$B$1,AW25,0)))</f>
        <v/>
      </c>
      <c r="H25" s="127">
        <f ca="1">OFFSET(prihlasky!$I$1,AW25,0)</f>
        <v>0</v>
      </c>
      <c r="I25" s="127">
        <f ca="1">OFFSET(prihlasky!$A$1,AW25,0)</f>
        <v>0</v>
      </c>
      <c r="J25" s="159">
        <f t="shared" ca="1" si="16"/>
        <v>9999</v>
      </c>
      <c r="K25" s="145"/>
      <c r="L25" s="140">
        <f ca="1">OFFSET('Trail-1'!$J$1,$O25-1,0)</f>
        <v>0</v>
      </c>
      <c r="M25" s="141">
        <f ca="1">OFFSET('Trail-1'!$K$1,$O25-1,0)</f>
        <v>0</v>
      </c>
      <c r="N25" s="263">
        <f ca="1">('Trail-1'!$CN$4-L25)*$AY$4+M25</f>
        <v>0</v>
      </c>
      <c r="O25" s="146">
        <f>MATCH($AW25,'Trail-1'!$CJ$1:$CJ$128,0)</f>
        <v>38</v>
      </c>
      <c r="P25" s="143" t="str">
        <f ca="1">IF(N25=0,"",OFFSET('Trail-1'!$B$1,$O25-1,0))</f>
        <v/>
      </c>
      <c r="Q25" s="140">
        <f ca="1">OFFSET('Trail-2'!$J$1,$T25-1,0)</f>
        <v>0</v>
      </c>
      <c r="R25" s="141">
        <f ca="1">OFFSET('Trail-2'!$K$1,$T25-1,0)</f>
        <v>0</v>
      </c>
      <c r="S25" s="263">
        <f ca="1">('Trail-2'!$CN$4-Q25)*$AY$4+R25</f>
        <v>0</v>
      </c>
      <c r="T25" s="146">
        <f>MATCH($AW25,'Trail-2'!$CJ$1:$CJ$128,0)</f>
        <v>38</v>
      </c>
      <c r="U25" s="143" t="str">
        <f ca="1">IF(S25=0,"",OFFSET('Trail-2'!$B$1,$T25-1,0))</f>
        <v/>
      </c>
      <c r="V25" s="140">
        <f ca="1">OFFSET('Trail-3'!$J$1,$Y25-1,0)</f>
        <v>0</v>
      </c>
      <c r="W25" s="141">
        <f ca="1">OFFSET('Trail-3'!$K$1,$Y25-1,0)</f>
        <v>0</v>
      </c>
      <c r="X25" s="263">
        <f ca="1">('Trail-3'!$CN$4-V25)*$AY$4+W25</f>
        <v>0</v>
      </c>
      <c r="Y25" s="146">
        <f>MATCH($AW25,'Trail-3'!$CJ$1:$CJ$128,0)</f>
        <v>38</v>
      </c>
      <c r="Z25" s="143" t="str">
        <f ca="1">IF(X25=0,"",OFFSET('Trail-3'!$B$1,$Y25-1,0))</f>
        <v/>
      </c>
      <c r="AA25" s="140">
        <f ca="1">OFFSET('Trail-4'!$J$1,$AD25-1,0)</f>
        <v>0</v>
      </c>
      <c r="AB25" s="141">
        <f ca="1">OFFSET('Trail-4'!$K$1,$AD25-1,0)</f>
        <v>0</v>
      </c>
      <c r="AC25" s="263">
        <f ca="1">('Trail-4'!$CN$4-AA25)*$AY$4+AB25</f>
        <v>0</v>
      </c>
      <c r="AD25" s="146">
        <f>MATCH($AW25,'Trail-4'!$CJ$1:$CJ$128,0)</f>
        <v>38</v>
      </c>
      <c r="AE25" s="143" t="str">
        <f ca="1">IF(AC25=0,"",OFFSET('Trail-4'!$B$1,$AD25-1,0))</f>
        <v/>
      </c>
      <c r="AF25" s="140">
        <f ca="1">OFFSET('Trail-5'!$J$1,$AI25-1,0)</f>
        <v>0</v>
      </c>
      <c r="AG25" s="141">
        <f ca="1">OFFSET('Trail-5'!$K$1,$AI25-1,0)</f>
        <v>0</v>
      </c>
      <c r="AH25" s="263">
        <f ca="1">('Trail-5'!$CN$4-AF25)*$AY$4+AG25</f>
        <v>0</v>
      </c>
      <c r="AI25" s="146">
        <f>MATCH($AW25,'Trail-5'!$CJ$1:$CJ$128,0)</f>
        <v>38</v>
      </c>
      <c r="AJ25" s="143" t="str">
        <f ca="1">IF(AH25=0,"",OFFSET('Trail-5'!$B$1,$AI25-1,0))</f>
        <v/>
      </c>
      <c r="AK25" s="140">
        <f ca="1">OFFSET('TempO-1'!$K$1,$AN25-1,0)</f>
        <v>0</v>
      </c>
      <c r="AL25" s="144"/>
      <c r="AM25" s="263">
        <f t="shared" ca="1" si="17"/>
        <v>0</v>
      </c>
      <c r="AN25" s="146">
        <f>MATCH($AW25,'TempO-1'!$CB$1:$CB$128,0)</f>
        <v>38</v>
      </c>
      <c r="AO25" s="143" t="str">
        <f ca="1">IF(AM25=0,"",OFFSET('TempO-1'!$B$1,$AN25-1,0))</f>
        <v/>
      </c>
      <c r="AP25" s="140">
        <f ca="1">OFFSET('TempO-2'!$K$1,$AS25-1,0)</f>
        <v>0</v>
      </c>
      <c r="AQ25" s="144"/>
      <c r="AR25" s="263">
        <f t="shared" ca="1" si="18"/>
        <v>0</v>
      </c>
      <c r="AS25" s="146">
        <f>MATCH($AW25,'TempO-2'!$CB$1:$CB$128,0)</f>
        <v>38</v>
      </c>
      <c r="AT25" s="143" t="str">
        <f ca="1">IF(AR25=0,"",OFFSET('TempO-2'!$B$1,$AS25-1,0))</f>
        <v/>
      </c>
      <c r="AU25" s="22"/>
      <c r="AW25" s="39">
        <v>30</v>
      </c>
      <c r="AX25" s="16"/>
      <c r="AY25" s="51">
        <f t="shared" ca="1" si="15"/>
        <v>99999</v>
      </c>
      <c r="AZ25" s="51">
        <f t="shared" ca="1" si="15"/>
        <v>99999</v>
      </c>
      <c r="BA25" s="51">
        <f t="shared" ca="1" si="15"/>
        <v>99999</v>
      </c>
      <c r="BC25" s="51">
        <f t="shared" ca="1" si="19"/>
        <v>0</v>
      </c>
      <c r="BD25" s="51">
        <f t="shared" ca="1" si="20"/>
        <v>0</v>
      </c>
      <c r="BE25" s="51">
        <f t="shared" ca="1" si="21"/>
        <v>0</v>
      </c>
      <c r="BF25" s="51">
        <f t="shared" ca="1" si="22"/>
        <v>0</v>
      </c>
      <c r="BG25" s="51">
        <f t="shared" ca="1" si="23"/>
        <v>0</v>
      </c>
      <c r="BH25" s="51">
        <f t="shared" ca="1" si="6"/>
        <v>9999</v>
      </c>
      <c r="BI25" s="51">
        <f t="shared" ca="1" si="7"/>
        <v>0</v>
      </c>
      <c r="BJ25" s="51"/>
      <c r="BK25" s="51"/>
      <c r="BL25" s="53">
        <f t="shared" ca="1" si="25"/>
        <v>9999</v>
      </c>
      <c r="BM25" s="53">
        <f t="shared" ca="1" si="25"/>
        <v>0</v>
      </c>
      <c r="BN25" s="53">
        <f t="shared" ca="1" si="25"/>
        <v>0</v>
      </c>
      <c r="BO25" s="53">
        <f t="shared" ca="1" si="25"/>
        <v>0</v>
      </c>
      <c r="BP25" s="53">
        <f t="shared" ca="1" si="25"/>
        <v>0</v>
      </c>
      <c r="BQ25" s="53">
        <f t="shared" ca="1" si="25"/>
        <v>0</v>
      </c>
      <c r="BR25" s="53">
        <f t="shared" ca="1" si="25"/>
        <v>0</v>
      </c>
    </row>
    <row r="26" spans="2:70" x14ac:dyDescent="0.2">
      <c r="B26" s="126">
        <f t="shared" ca="1" si="9"/>
        <v>1</v>
      </c>
      <c r="C26" s="126" t="str">
        <f t="shared" ca="1" si="10"/>
        <v/>
      </c>
      <c r="D26" s="126" t="str">
        <f t="shared" ca="1" si="11"/>
        <v/>
      </c>
      <c r="E26" s="126" t="str">
        <f t="shared" ca="1" si="12"/>
        <v/>
      </c>
      <c r="F26" s="127" t="str">
        <f ca="1">OFFSET(prihlasky!$H$1,AW26,0)</f>
        <v/>
      </c>
      <c r="G26" s="127" t="str">
        <f ca="1">IF(OFFSET(prihlasky!$B$1,AW26,0)="","",(OFFSET(prihlasky!$B$1,AW26,0)))</f>
        <v/>
      </c>
      <c r="H26" s="127">
        <f ca="1">OFFSET(prihlasky!$I$1,AW26,0)</f>
        <v>0</v>
      </c>
      <c r="I26" s="127">
        <f ca="1">OFFSET(prihlasky!$A$1,AW26,0)</f>
        <v>0</v>
      </c>
      <c r="J26" s="159">
        <f t="shared" ca="1" si="16"/>
        <v>9999</v>
      </c>
      <c r="K26" s="145"/>
      <c r="L26" s="140">
        <f ca="1">OFFSET('Trail-1'!$J$1,$O26-1,0)</f>
        <v>0</v>
      </c>
      <c r="M26" s="141">
        <f ca="1">OFFSET('Trail-1'!$K$1,$O26-1,0)</f>
        <v>0</v>
      </c>
      <c r="N26" s="263">
        <f ca="1">('Trail-1'!$CN$4-L26)*$AY$4+M26</f>
        <v>0</v>
      </c>
      <c r="O26" s="146">
        <f>MATCH($AW26,'Trail-1'!$CJ$1:$CJ$128,0)</f>
        <v>23</v>
      </c>
      <c r="P26" s="143" t="str">
        <f ca="1">IF(N26=0,"",OFFSET('Trail-1'!$B$1,$O26-1,0))</f>
        <v/>
      </c>
      <c r="Q26" s="140">
        <f ca="1">OFFSET('Trail-2'!$J$1,$T26-1,0)</f>
        <v>0</v>
      </c>
      <c r="R26" s="141">
        <f ca="1">OFFSET('Trail-2'!$K$1,$T26-1,0)</f>
        <v>0</v>
      </c>
      <c r="S26" s="263">
        <f ca="1">('Trail-2'!$CN$4-Q26)*$AY$4+R26</f>
        <v>0</v>
      </c>
      <c r="T26" s="146">
        <f>MATCH($AW26,'Trail-2'!$CJ$1:$CJ$128,0)</f>
        <v>23</v>
      </c>
      <c r="U26" s="143" t="str">
        <f ca="1">IF(S26=0,"",OFFSET('Trail-2'!$B$1,$T26-1,0))</f>
        <v/>
      </c>
      <c r="V26" s="140">
        <f ca="1">OFFSET('Trail-3'!$J$1,$Y26-1,0)</f>
        <v>0</v>
      </c>
      <c r="W26" s="141">
        <f ca="1">OFFSET('Trail-3'!$K$1,$Y26-1,0)</f>
        <v>0</v>
      </c>
      <c r="X26" s="263">
        <f ca="1">('Trail-3'!$CN$4-V26)*$AY$4+W26</f>
        <v>0</v>
      </c>
      <c r="Y26" s="146">
        <f>MATCH($AW26,'Trail-3'!$CJ$1:$CJ$128,0)</f>
        <v>23</v>
      </c>
      <c r="Z26" s="143" t="str">
        <f ca="1">IF(X26=0,"",OFFSET('Trail-3'!$B$1,$Y26-1,0))</f>
        <v/>
      </c>
      <c r="AA26" s="140">
        <f ca="1">OFFSET('Trail-4'!$J$1,$AD26-1,0)</f>
        <v>0</v>
      </c>
      <c r="AB26" s="141">
        <f ca="1">OFFSET('Trail-4'!$K$1,$AD26-1,0)</f>
        <v>0</v>
      </c>
      <c r="AC26" s="263">
        <f ca="1">('Trail-4'!$CN$4-AA26)*$AY$4+AB26</f>
        <v>0</v>
      </c>
      <c r="AD26" s="146">
        <f>MATCH($AW26,'Trail-4'!$CJ$1:$CJ$128,0)</f>
        <v>23</v>
      </c>
      <c r="AE26" s="143" t="str">
        <f ca="1">IF(AC26=0,"",OFFSET('Trail-4'!$B$1,$AD26-1,0))</f>
        <v/>
      </c>
      <c r="AF26" s="140">
        <f ca="1">OFFSET('Trail-5'!$J$1,$AI26-1,0)</f>
        <v>0</v>
      </c>
      <c r="AG26" s="141">
        <f ca="1">OFFSET('Trail-5'!$K$1,$AI26-1,0)</f>
        <v>0</v>
      </c>
      <c r="AH26" s="263">
        <f ca="1">('Trail-5'!$CN$4-AF26)*$AY$4+AG26</f>
        <v>0</v>
      </c>
      <c r="AI26" s="146">
        <f>MATCH($AW26,'Trail-5'!$CJ$1:$CJ$128,0)</f>
        <v>23</v>
      </c>
      <c r="AJ26" s="143" t="str">
        <f ca="1">IF(AH26=0,"",OFFSET('Trail-5'!$B$1,$AI26-1,0))</f>
        <v/>
      </c>
      <c r="AK26" s="140">
        <f ca="1">OFFSET('TempO-1'!$K$1,$AN26-1,0)</f>
        <v>0</v>
      </c>
      <c r="AL26" s="144"/>
      <c r="AM26" s="263">
        <f t="shared" ca="1" si="17"/>
        <v>0</v>
      </c>
      <c r="AN26" s="146">
        <f>MATCH($AW26,'TempO-1'!$CB$1:$CB$128,0)</f>
        <v>23</v>
      </c>
      <c r="AO26" s="143" t="str">
        <f ca="1">IF(AM26=0,"",OFFSET('TempO-1'!$B$1,$AN26-1,0))</f>
        <v/>
      </c>
      <c r="AP26" s="140">
        <f ca="1">OFFSET('TempO-2'!$K$1,$AS26-1,0)</f>
        <v>0</v>
      </c>
      <c r="AQ26" s="144"/>
      <c r="AR26" s="263">
        <f t="shared" ca="1" si="18"/>
        <v>0</v>
      </c>
      <c r="AS26" s="146">
        <f>MATCH($AW26,'TempO-2'!$CB$1:$CB$128,0)</f>
        <v>23</v>
      </c>
      <c r="AT26" s="143" t="str">
        <f ca="1">IF(AR26=0,"",OFFSET('TempO-2'!$B$1,$AS26-1,0))</f>
        <v/>
      </c>
      <c r="AU26" s="22"/>
      <c r="AW26" s="39">
        <v>15</v>
      </c>
      <c r="AX26" s="16"/>
      <c r="AY26" s="51">
        <f t="shared" ca="1" si="15"/>
        <v>99999</v>
      </c>
      <c r="AZ26" s="51">
        <f t="shared" ca="1" si="15"/>
        <v>99999</v>
      </c>
      <c r="BA26" s="51">
        <f t="shared" ca="1" si="15"/>
        <v>99999</v>
      </c>
      <c r="BC26" s="51">
        <f t="shared" ca="1" si="19"/>
        <v>0</v>
      </c>
      <c r="BD26" s="51">
        <f t="shared" ca="1" si="20"/>
        <v>0</v>
      </c>
      <c r="BE26" s="51">
        <f t="shared" ca="1" si="21"/>
        <v>0</v>
      </c>
      <c r="BF26" s="51">
        <f t="shared" ca="1" si="22"/>
        <v>0</v>
      </c>
      <c r="BG26" s="51">
        <f t="shared" ca="1" si="23"/>
        <v>0</v>
      </c>
      <c r="BH26" s="51">
        <f t="shared" ca="1" si="6"/>
        <v>9999</v>
      </c>
      <c r="BI26" s="51">
        <f t="shared" ca="1" si="7"/>
        <v>0</v>
      </c>
      <c r="BJ26" s="51"/>
      <c r="BK26" s="51"/>
      <c r="BL26" s="53">
        <f t="shared" ca="1" si="25"/>
        <v>9999</v>
      </c>
      <c r="BM26" s="53">
        <f t="shared" ca="1" si="25"/>
        <v>0</v>
      </c>
      <c r="BN26" s="53">
        <f t="shared" ca="1" si="25"/>
        <v>0</v>
      </c>
      <c r="BO26" s="53">
        <f t="shared" ca="1" si="25"/>
        <v>0</v>
      </c>
      <c r="BP26" s="53">
        <f t="shared" ca="1" si="25"/>
        <v>0</v>
      </c>
      <c r="BQ26" s="53">
        <f t="shared" ca="1" si="25"/>
        <v>0</v>
      </c>
      <c r="BR26" s="53">
        <f t="shared" ca="1" si="25"/>
        <v>0</v>
      </c>
    </row>
    <row r="27" spans="2:70" x14ac:dyDescent="0.2">
      <c r="B27" s="126">
        <f t="shared" ca="1" si="9"/>
        <v>1</v>
      </c>
      <c r="C27" s="126" t="str">
        <f t="shared" ca="1" si="10"/>
        <v/>
      </c>
      <c r="D27" s="126" t="str">
        <f t="shared" ca="1" si="11"/>
        <v/>
      </c>
      <c r="E27" s="126" t="str">
        <f t="shared" ca="1" si="12"/>
        <v/>
      </c>
      <c r="F27" s="127" t="str">
        <f ca="1">OFFSET(prihlasky!$H$1,AW27,0)</f>
        <v/>
      </c>
      <c r="G27" s="127" t="str">
        <f ca="1">IF(OFFSET(prihlasky!$B$1,AW27,0)="","",(OFFSET(prihlasky!$B$1,AW27,0)))</f>
        <v/>
      </c>
      <c r="H27" s="127">
        <f ca="1">OFFSET(prihlasky!$I$1,AW27,0)</f>
        <v>0</v>
      </c>
      <c r="I27" s="127">
        <f ca="1">OFFSET(prihlasky!$A$1,AW27,0)</f>
        <v>0</v>
      </c>
      <c r="J27" s="159">
        <f t="shared" ca="1" si="16"/>
        <v>9999</v>
      </c>
      <c r="K27" s="145"/>
      <c r="L27" s="140">
        <f ca="1">OFFSET('Trail-1'!$J$1,$O27-1,0)</f>
        <v>0</v>
      </c>
      <c r="M27" s="141">
        <f ca="1">OFFSET('Trail-1'!$K$1,$O27-1,0)</f>
        <v>0</v>
      </c>
      <c r="N27" s="263">
        <f ca="1">('Trail-1'!$CN$4-L27)*$AY$4+M27</f>
        <v>0</v>
      </c>
      <c r="O27" s="146">
        <f>MATCH($AW27,'Trail-1'!$CJ$1:$CJ$128,0)</f>
        <v>32</v>
      </c>
      <c r="P27" s="143" t="str">
        <f ca="1">IF(N27=0,"",OFFSET('Trail-1'!$B$1,$O27-1,0))</f>
        <v/>
      </c>
      <c r="Q27" s="140">
        <f ca="1">OFFSET('Trail-2'!$J$1,$T27-1,0)</f>
        <v>0</v>
      </c>
      <c r="R27" s="141">
        <f ca="1">OFFSET('Trail-2'!$K$1,$T27-1,0)</f>
        <v>0</v>
      </c>
      <c r="S27" s="263">
        <f ca="1">('Trail-2'!$CN$4-Q27)*$AY$4+R27</f>
        <v>0</v>
      </c>
      <c r="T27" s="146">
        <f>MATCH($AW27,'Trail-2'!$CJ$1:$CJ$128,0)</f>
        <v>32</v>
      </c>
      <c r="U27" s="143" t="str">
        <f ca="1">IF(S27=0,"",OFFSET('Trail-2'!$B$1,$T27-1,0))</f>
        <v/>
      </c>
      <c r="V27" s="140">
        <f ca="1">OFFSET('Trail-3'!$J$1,$Y27-1,0)</f>
        <v>0</v>
      </c>
      <c r="W27" s="141">
        <f ca="1">OFFSET('Trail-3'!$K$1,$Y27-1,0)</f>
        <v>0</v>
      </c>
      <c r="X27" s="263">
        <f ca="1">('Trail-3'!$CN$4-V27)*$AY$4+W27</f>
        <v>0</v>
      </c>
      <c r="Y27" s="146">
        <f>MATCH($AW27,'Trail-3'!$CJ$1:$CJ$128,0)</f>
        <v>32</v>
      </c>
      <c r="Z27" s="143" t="str">
        <f ca="1">IF(X27=0,"",OFFSET('Trail-3'!$B$1,$Y27-1,0))</f>
        <v/>
      </c>
      <c r="AA27" s="140">
        <f ca="1">OFFSET('Trail-4'!$J$1,$AD27-1,0)</f>
        <v>0</v>
      </c>
      <c r="AB27" s="141">
        <f ca="1">OFFSET('Trail-4'!$K$1,$AD27-1,0)</f>
        <v>0</v>
      </c>
      <c r="AC27" s="263">
        <f ca="1">('Trail-4'!$CN$4-AA27)*$AY$4+AB27</f>
        <v>0</v>
      </c>
      <c r="AD27" s="146">
        <f>MATCH($AW27,'Trail-4'!$CJ$1:$CJ$128,0)</f>
        <v>32</v>
      </c>
      <c r="AE27" s="143" t="str">
        <f ca="1">IF(AC27=0,"",OFFSET('Trail-4'!$B$1,$AD27-1,0))</f>
        <v/>
      </c>
      <c r="AF27" s="140">
        <f ca="1">OFFSET('Trail-5'!$J$1,$AI27-1,0)</f>
        <v>0</v>
      </c>
      <c r="AG27" s="141">
        <f ca="1">OFFSET('Trail-5'!$K$1,$AI27-1,0)</f>
        <v>0</v>
      </c>
      <c r="AH27" s="263">
        <f ca="1">('Trail-5'!$CN$4-AF27)*$AY$4+AG27</f>
        <v>0</v>
      </c>
      <c r="AI27" s="146">
        <f>MATCH($AW27,'Trail-5'!$CJ$1:$CJ$128,0)</f>
        <v>32</v>
      </c>
      <c r="AJ27" s="143" t="str">
        <f ca="1">IF(AH27=0,"",OFFSET('Trail-5'!$B$1,$AI27-1,0))</f>
        <v/>
      </c>
      <c r="AK27" s="140">
        <f ca="1">OFFSET('TempO-1'!$K$1,$AN27-1,0)</f>
        <v>0</v>
      </c>
      <c r="AL27" s="144"/>
      <c r="AM27" s="263">
        <f t="shared" ca="1" si="17"/>
        <v>0</v>
      </c>
      <c r="AN27" s="146">
        <f>MATCH($AW27,'TempO-1'!$CB$1:$CB$128,0)</f>
        <v>32</v>
      </c>
      <c r="AO27" s="143" t="str">
        <f ca="1">IF(AM27=0,"",OFFSET('TempO-1'!$B$1,$AN27-1,0))</f>
        <v/>
      </c>
      <c r="AP27" s="140">
        <f ca="1">OFFSET('TempO-2'!$K$1,$AS27-1,0)</f>
        <v>0</v>
      </c>
      <c r="AQ27" s="144"/>
      <c r="AR27" s="263">
        <f t="shared" ca="1" si="18"/>
        <v>0</v>
      </c>
      <c r="AS27" s="146">
        <f>MATCH($AW27,'TempO-2'!$CB$1:$CB$128,0)</f>
        <v>32</v>
      </c>
      <c r="AT27" s="143" t="str">
        <f ca="1">IF(AR27=0,"",OFFSET('TempO-2'!$B$1,$AS27-1,0))</f>
        <v/>
      </c>
      <c r="AU27" s="22"/>
      <c r="AW27" s="39">
        <v>24</v>
      </c>
      <c r="AX27" s="16"/>
      <c r="AY27" s="51">
        <f t="shared" ca="1" si="15"/>
        <v>99999</v>
      </c>
      <c r="AZ27" s="51">
        <f t="shared" ca="1" si="15"/>
        <v>99999</v>
      </c>
      <c r="BA27" s="51">
        <f t="shared" ca="1" si="15"/>
        <v>99999</v>
      </c>
      <c r="BC27" s="51">
        <f t="shared" ca="1" si="19"/>
        <v>0</v>
      </c>
      <c r="BD27" s="51">
        <f t="shared" ca="1" si="20"/>
        <v>0</v>
      </c>
      <c r="BE27" s="51">
        <f t="shared" ca="1" si="21"/>
        <v>0</v>
      </c>
      <c r="BF27" s="51">
        <f t="shared" ca="1" si="22"/>
        <v>0</v>
      </c>
      <c r="BG27" s="51">
        <f t="shared" ca="1" si="23"/>
        <v>0</v>
      </c>
      <c r="BH27" s="51">
        <f t="shared" ca="1" si="6"/>
        <v>9999</v>
      </c>
      <c r="BI27" s="51">
        <f t="shared" ca="1" si="7"/>
        <v>0</v>
      </c>
      <c r="BJ27" s="51"/>
      <c r="BK27" s="51"/>
      <c r="BL27" s="53">
        <f t="shared" ca="1" si="25"/>
        <v>9999</v>
      </c>
      <c r="BM27" s="53">
        <f t="shared" ca="1" si="25"/>
        <v>0</v>
      </c>
      <c r="BN27" s="53">
        <f t="shared" ca="1" si="25"/>
        <v>0</v>
      </c>
      <c r="BO27" s="53">
        <f t="shared" ca="1" si="25"/>
        <v>0</v>
      </c>
      <c r="BP27" s="53">
        <f t="shared" ca="1" si="25"/>
        <v>0</v>
      </c>
      <c r="BQ27" s="53">
        <f t="shared" ca="1" si="25"/>
        <v>0</v>
      </c>
      <c r="BR27" s="53">
        <f t="shared" ca="1" si="25"/>
        <v>0</v>
      </c>
    </row>
    <row r="28" spans="2:70" x14ac:dyDescent="0.2">
      <c r="B28" s="126">
        <f t="shared" ca="1" si="9"/>
        <v>1</v>
      </c>
      <c r="C28" s="126" t="str">
        <f t="shared" ca="1" si="10"/>
        <v/>
      </c>
      <c r="D28" s="126" t="str">
        <f t="shared" ca="1" si="11"/>
        <v/>
      </c>
      <c r="E28" s="126" t="str">
        <f t="shared" ca="1" si="12"/>
        <v/>
      </c>
      <c r="F28" s="127" t="str">
        <f ca="1">OFFSET(prihlasky!$H$1,AW28,0)</f>
        <v/>
      </c>
      <c r="G28" s="127" t="str">
        <f ca="1">IF(OFFSET(prihlasky!$B$1,AW28,0)="","",(OFFSET(prihlasky!$B$1,AW28,0)))</f>
        <v/>
      </c>
      <c r="H28" s="127">
        <f ca="1">OFFSET(prihlasky!$I$1,AW28,0)</f>
        <v>0</v>
      </c>
      <c r="I28" s="127">
        <f ca="1">OFFSET(prihlasky!$A$1,AW28,0)</f>
        <v>0</v>
      </c>
      <c r="J28" s="159">
        <f t="shared" ca="1" si="16"/>
        <v>9999</v>
      </c>
      <c r="K28" s="145"/>
      <c r="L28" s="140">
        <f ca="1">OFFSET('Trail-1'!$J$1,$O28-1,0)</f>
        <v>0</v>
      </c>
      <c r="M28" s="141">
        <f ca="1">OFFSET('Trail-1'!$K$1,$O28-1,0)</f>
        <v>0</v>
      </c>
      <c r="N28" s="263">
        <f ca="1">('Trail-1'!$CN$4-L28)*$AY$4+M28</f>
        <v>0</v>
      </c>
      <c r="O28" s="146">
        <f>MATCH($AW28,'Trail-1'!$CJ$1:$CJ$128,0)</f>
        <v>21</v>
      </c>
      <c r="P28" s="143" t="str">
        <f ca="1">IF(N28=0,"",OFFSET('Trail-1'!$B$1,$O28-1,0))</f>
        <v/>
      </c>
      <c r="Q28" s="140">
        <f ca="1">OFFSET('Trail-2'!$J$1,$T28-1,0)</f>
        <v>0</v>
      </c>
      <c r="R28" s="141">
        <f ca="1">OFFSET('Trail-2'!$K$1,$T28-1,0)</f>
        <v>0</v>
      </c>
      <c r="S28" s="263">
        <f ca="1">('Trail-2'!$CN$4-Q28)*$AY$4+R28</f>
        <v>0</v>
      </c>
      <c r="T28" s="146">
        <f>MATCH($AW28,'Trail-2'!$CJ$1:$CJ$128,0)</f>
        <v>21</v>
      </c>
      <c r="U28" s="143" t="str">
        <f ca="1">IF(S28=0,"",OFFSET('Trail-2'!$B$1,$T28-1,0))</f>
        <v/>
      </c>
      <c r="V28" s="140">
        <f ca="1">OFFSET('Trail-3'!$J$1,$Y28-1,0)</f>
        <v>0</v>
      </c>
      <c r="W28" s="141">
        <f ca="1">OFFSET('Trail-3'!$K$1,$Y28-1,0)</f>
        <v>0</v>
      </c>
      <c r="X28" s="263">
        <f ca="1">('Trail-3'!$CN$4-V28)*$AY$4+W28</f>
        <v>0</v>
      </c>
      <c r="Y28" s="146">
        <f>MATCH($AW28,'Trail-3'!$CJ$1:$CJ$128,0)</f>
        <v>21</v>
      </c>
      <c r="Z28" s="143" t="str">
        <f ca="1">IF(X28=0,"",OFFSET('Trail-3'!$B$1,$Y28-1,0))</f>
        <v/>
      </c>
      <c r="AA28" s="140">
        <f ca="1">OFFSET('Trail-4'!$J$1,$AD28-1,0)</f>
        <v>0</v>
      </c>
      <c r="AB28" s="141">
        <f ca="1">OFFSET('Trail-4'!$K$1,$AD28-1,0)</f>
        <v>0</v>
      </c>
      <c r="AC28" s="263">
        <f ca="1">('Trail-4'!$CN$4-AA28)*$AY$4+AB28</f>
        <v>0</v>
      </c>
      <c r="AD28" s="146">
        <f>MATCH($AW28,'Trail-4'!$CJ$1:$CJ$128,0)</f>
        <v>21</v>
      </c>
      <c r="AE28" s="143" t="str">
        <f ca="1">IF(AC28=0,"",OFFSET('Trail-4'!$B$1,$AD28-1,0))</f>
        <v/>
      </c>
      <c r="AF28" s="140">
        <f ca="1">OFFSET('Trail-5'!$J$1,$AI28-1,0)</f>
        <v>0</v>
      </c>
      <c r="AG28" s="141">
        <f ca="1">OFFSET('Trail-5'!$K$1,$AI28-1,0)</f>
        <v>0</v>
      </c>
      <c r="AH28" s="263">
        <f ca="1">('Trail-5'!$CN$4-AF28)*$AY$4+AG28</f>
        <v>0</v>
      </c>
      <c r="AI28" s="146">
        <f>MATCH($AW28,'Trail-5'!$CJ$1:$CJ$128,0)</f>
        <v>21</v>
      </c>
      <c r="AJ28" s="143" t="str">
        <f ca="1">IF(AH28=0,"",OFFSET('Trail-5'!$B$1,$AI28-1,0))</f>
        <v/>
      </c>
      <c r="AK28" s="140">
        <f ca="1">OFFSET('TempO-1'!$K$1,$AN28-1,0)</f>
        <v>0</v>
      </c>
      <c r="AL28" s="144"/>
      <c r="AM28" s="263">
        <f t="shared" ca="1" si="17"/>
        <v>0</v>
      </c>
      <c r="AN28" s="146">
        <f>MATCH($AW28,'TempO-1'!$CB$1:$CB$128,0)</f>
        <v>21</v>
      </c>
      <c r="AO28" s="143" t="str">
        <f ca="1">IF(AM28=0,"",OFFSET('TempO-1'!$B$1,$AN28-1,0))</f>
        <v/>
      </c>
      <c r="AP28" s="140">
        <f ca="1">OFFSET('TempO-2'!$K$1,$AS28-1,0)</f>
        <v>0</v>
      </c>
      <c r="AQ28" s="144"/>
      <c r="AR28" s="263">
        <f t="shared" ca="1" si="18"/>
        <v>0</v>
      </c>
      <c r="AS28" s="146">
        <f>MATCH($AW28,'TempO-2'!$CB$1:$CB$128,0)</f>
        <v>21</v>
      </c>
      <c r="AT28" s="143" t="str">
        <f ca="1">IF(AR28=0,"",OFFSET('TempO-2'!$B$1,$AS28-1,0))</f>
        <v/>
      </c>
      <c r="AU28" s="22"/>
      <c r="AW28" s="39">
        <v>13</v>
      </c>
      <c r="AX28" s="16"/>
      <c r="AY28" s="51">
        <f t="shared" ca="1" si="15"/>
        <v>99999</v>
      </c>
      <c r="AZ28" s="51">
        <f t="shared" ca="1" si="15"/>
        <v>99999</v>
      </c>
      <c r="BA28" s="51">
        <f t="shared" ca="1" si="15"/>
        <v>99999</v>
      </c>
      <c r="BC28" s="51">
        <f t="shared" ca="1" si="19"/>
        <v>0</v>
      </c>
      <c r="BD28" s="51">
        <f t="shared" ca="1" si="20"/>
        <v>0</v>
      </c>
      <c r="BE28" s="51">
        <f t="shared" ca="1" si="21"/>
        <v>0</v>
      </c>
      <c r="BF28" s="51">
        <f t="shared" ca="1" si="22"/>
        <v>0</v>
      </c>
      <c r="BG28" s="51">
        <f t="shared" ca="1" si="23"/>
        <v>0</v>
      </c>
      <c r="BH28" s="51">
        <f t="shared" ca="1" si="6"/>
        <v>9999</v>
      </c>
      <c r="BI28" s="51">
        <f t="shared" ca="1" si="7"/>
        <v>0</v>
      </c>
      <c r="BJ28" s="51"/>
      <c r="BK28" s="51"/>
      <c r="BL28" s="53">
        <f t="shared" ca="1" si="25"/>
        <v>9999</v>
      </c>
      <c r="BM28" s="53">
        <f t="shared" ca="1" si="25"/>
        <v>0</v>
      </c>
      <c r="BN28" s="53">
        <f t="shared" ca="1" si="25"/>
        <v>0</v>
      </c>
      <c r="BO28" s="53">
        <f t="shared" ca="1" si="25"/>
        <v>0</v>
      </c>
      <c r="BP28" s="53">
        <f t="shared" ca="1" si="25"/>
        <v>0</v>
      </c>
      <c r="BQ28" s="53">
        <f t="shared" ca="1" si="25"/>
        <v>0</v>
      </c>
      <c r="BR28" s="53">
        <f t="shared" ca="1" si="25"/>
        <v>0</v>
      </c>
    </row>
    <row r="29" spans="2:70" x14ac:dyDescent="0.2">
      <c r="B29" s="126">
        <f t="shared" ca="1" si="9"/>
        <v>1</v>
      </c>
      <c r="C29" s="126" t="str">
        <f t="shared" ca="1" si="10"/>
        <v/>
      </c>
      <c r="D29" s="126" t="str">
        <f t="shared" ca="1" si="11"/>
        <v/>
      </c>
      <c r="E29" s="126" t="str">
        <f t="shared" ca="1" si="12"/>
        <v/>
      </c>
      <c r="F29" s="127" t="str">
        <f ca="1">OFFSET(prihlasky!$H$1,AW29,0)</f>
        <v/>
      </c>
      <c r="G29" s="127" t="str">
        <f ca="1">IF(OFFSET(prihlasky!$B$1,AW29,0)="","",(OFFSET(prihlasky!$B$1,AW29,0)))</f>
        <v/>
      </c>
      <c r="H29" s="127">
        <f ca="1">OFFSET(prihlasky!$I$1,AW29,0)</f>
        <v>0</v>
      </c>
      <c r="I29" s="127">
        <f ca="1">OFFSET(prihlasky!$A$1,AW29,0)</f>
        <v>0</v>
      </c>
      <c r="J29" s="159">
        <f t="shared" ca="1" si="16"/>
        <v>9999</v>
      </c>
      <c r="K29" s="145"/>
      <c r="L29" s="140">
        <f ca="1">OFFSET('Trail-1'!$J$1,$O29-1,0)</f>
        <v>0</v>
      </c>
      <c r="M29" s="141">
        <f ca="1">OFFSET('Trail-1'!$K$1,$O29-1,0)</f>
        <v>0</v>
      </c>
      <c r="N29" s="263">
        <f ca="1">('Trail-1'!$CN$4-L29)*$AY$4+M29</f>
        <v>0</v>
      </c>
      <c r="O29" s="146">
        <f>MATCH($AW29,'Trail-1'!$CJ$1:$CJ$128,0)</f>
        <v>17</v>
      </c>
      <c r="P29" s="143" t="str">
        <f ca="1">IF(N29=0,"",OFFSET('Trail-1'!$B$1,$O29-1,0))</f>
        <v/>
      </c>
      <c r="Q29" s="140">
        <f ca="1">OFFSET('Trail-2'!$J$1,$T29-1,0)</f>
        <v>0</v>
      </c>
      <c r="R29" s="141">
        <f ca="1">OFFSET('Trail-2'!$K$1,$T29-1,0)</f>
        <v>0</v>
      </c>
      <c r="S29" s="263">
        <f ca="1">('Trail-2'!$CN$4-Q29)*$AY$4+R29</f>
        <v>0</v>
      </c>
      <c r="T29" s="146">
        <f>MATCH($AW29,'Trail-2'!$CJ$1:$CJ$128,0)</f>
        <v>17</v>
      </c>
      <c r="U29" s="143" t="str">
        <f ca="1">IF(S29=0,"",OFFSET('Trail-2'!$B$1,$T29-1,0))</f>
        <v/>
      </c>
      <c r="V29" s="140">
        <f ca="1">OFFSET('Trail-3'!$J$1,$Y29-1,0)</f>
        <v>0</v>
      </c>
      <c r="W29" s="141">
        <f ca="1">OFFSET('Trail-3'!$K$1,$Y29-1,0)</f>
        <v>0</v>
      </c>
      <c r="X29" s="263">
        <f ca="1">('Trail-3'!$CN$4-V29)*$AY$4+W29</f>
        <v>0</v>
      </c>
      <c r="Y29" s="146">
        <f>MATCH($AW29,'Trail-3'!$CJ$1:$CJ$128,0)</f>
        <v>17</v>
      </c>
      <c r="Z29" s="143" t="str">
        <f ca="1">IF(X29=0,"",OFFSET('Trail-3'!$B$1,$Y29-1,0))</f>
        <v/>
      </c>
      <c r="AA29" s="140">
        <f ca="1">OFFSET('Trail-4'!$J$1,$AD29-1,0)</f>
        <v>0</v>
      </c>
      <c r="AB29" s="141">
        <f ca="1">OFFSET('Trail-4'!$K$1,$AD29-1,0)</f>
        <v>0</v>
      </c>
      <c r="AC29" s="263">
        <f ca="1">('Trail-4'!$CN$4-AA29)*$AY$4+AB29</f>
        <v>0</v>
      </c>
      <c r="AD29" s="146">
        <f>MATCH($AW29,'Trail-4'!$CJ$1:$CJ$128,0)</f>
        <v>17</v>
      </c>
      <c r="AE29" s="143" t="str">
        <f ca="1">IF(AC29=0,"",OFFSET('Trail-4'!$B$1,$AD29-1,0))</f>
        <v/>
      </c>
      <c r="AF29" s="140">
        <f ca="1">OFFSET('Trail-5'!$J$1,$AI29-1,0)</f>
        <v>0</v>
      </c>
      <c r="AG29" s="141">
        <f ca="1">OFFSET('Trail-5'!$K$1,$AI29-1,0)</f>
        <v>0</v>
      </c>
      <c r="AH29" s="263">
        <f ca="1">('Trail-5'!$CN$4-AF29)*$AY$4+AG29</f>
        <v>0</v>
      </c>
      <c r="AI29" s="146">
        <f>MATCH($AW29,'Trail-5'!$CJ$1:$CJ$128,0)</f>
        <v>17</v>
      </c>
      <c r="AJ29" s="143" t="str">
        <f ca="1">IF(AH29=0,"",OFFSET('Trail-5'!$B$1,$AI29-1,0))</f>
        <v/>
      </c>
      <c r="AK29" s="140">
        <f ca="1">OFFSET('TempO-1'!$K$1,$AN29-1,0)</f>
        <v>0</v>
      </c>
      <c r="AL29" s="144"/>
      <c r="AM29" s="263">
        <f t="shared" ca="1" si="17"/>
        <v>0</v>
      </c>
      <c r="AN29" s="146">
        <f>MATCH($AW29,'TempO-1'!$CB$1:$CB$128,0)</f>
        <v>17</v>
      </c>
      <c r="AO29" s="143" t="str">
        <f ca="1">IF(AM29=0,"",OFFSET('TempO-1'!$B$1,$AN29-1,0))</f>
        <v/>
      </c>
      <c r="AP29" s="140">
        <f ca="1">OFFSET('TempO-2'!$K$1,$AS29-1,0)</f>
        <v>0</v>
      </c>
      <c r="AQ29" s="144"/>
      <c r="AR29" s="263">
        <f t="shared" ca="1" si="18"/>
        <v>0</v>
      </c>
      <c r="AS29" s="146">
        <f>MATCH($AW29,'TempO-2'!$CB$1:$CB$128,0)</f>
        <v>17</v>
      </c>
      <c r="AT29" s="143" t="str">
        <f ca="1">IF(AR29=0,"",OFFSET('TempO-2'!$B$1,$AS29-1,0))</f>
        <v/>
      </c>
      <c r="AU29" s="22"/>
      <c r="AW29" s="39">
        <v>9</v>
      </c>
      <c r="AX29" s="16"/>
      <c r="AY29" s="51">
        <f t="shared" ca="1" si="15"/>
        <v>99999</v>
      </c>
      <c r="AZ29" s="51">
        <f t="shared" ca="1" si="15"/>
        <v>99999</v>
      </c>
      <c r="BA29" s="51">
        <f t="shared" ca="1" si="15"/>
        <v>99999</v>
      </c>
      <c r="BC29" s="51">
        <f t="shared" ca="1" si="19"/>
        <v>0</v>
      </c>
      <c r="BD29" s="51">
        <f t="shared" ca="1" si="20"/>
        <v>0</v>
      </c>
      <c r="BE29" s="51">
        <f t="shared" ca="1" si="21"/>
        <v>0</v>
      </c>
      <c r="BF29" s="51">
        <f t="shared" ca="1" si="22"/>
        <v>0</v>
      </c>
      <c r="BG29" s="51">
        <f t="shared" ca="1" si="23"/>
        <v>0</v>
      </c>
      <c r="BH29" s="51">
        <f t="shared" ca="1" si="6"/>
        <v>9999</v>
      </c>
      <c r="BI29" s="51">
        <f t="shared" ca="1" si="7"/>
        <v>0</v>
      </c>
      <c r="BJ29" s="51"/>
      <c r="BK29" s="51"/>
      <c r="BL29" s="53">
        <f t="shared" ca="1" si="25"/>
        <v>9999</v>
      </c>
      <c r="BM29" s="53">
        <f t="shared" ca="1" si="25"/>
        <v>0</v>
      </c>
      <c r="BN29" s="53">
        <f t="shared" ca="1" si="25"/>
        <v>0</v>
      </c>
      <c r="BO29" s="53">
        <f t="shared" ca="1" si="25"/>
        <v>0</v>
      </c>
      <c r="BP29" s="53">
        <f t="shared" ca="1" si="25"/>
        <v>0</v>
      </c>
      <c r="BQ29" s="53">
        <f t="shared" ca="1" si="25"/>
        <v>0</v>
      </c>
      <c r="BR29" s="53">
        <f t="shared" ca="1" si="25"/>
        <v>0</v>
      </c>
    </row>
    <row r="30" spans="2:70" x14ac:dyDescent="0.2">
      <c r="B30" s="126">
        <f t="shared" ca="1" si="9"/>
        <v>1</v>
      </c>
      <c r="C30" s="126" t="str">
        <f t="shared" ca="1" si="10"/>
        <v/>
      </c>
      <c r="D30" s="126" t="str">
        <f t="shared" ca="1" si="11"/>
        <v/>
      </c>
      <c r="E30" s="126" t="str">
        <f t="shared" ca="1" si="12"/>
        <v/>
      </c>
      <c r="F30" s="127" t="str">
        <f ca="1">OFFSET(prihlasky!$H$1,AW30,0)</f>
        <v/>
      </c>
      <c r="G30" s="127" t="str">
        <f ca="1">IF(OFFSET(prihlasky!$B$1,AW30,0)="","",(OFFSET(prihlasky!$B$1,AW30,0)))</f>
        <v/>
      </c>
      <c r="H30" s="127">
        <f ca="1">OFFSET(prihlasky!$I$1,AW30,0)</f>
        <v>0</v>
      </c>
      <c r="I30" s="127">
        <f ca="1">OFFSET(prihlasky!$A$1,AW30,0)</f>
        <v>0</v>
      </c>
      <c r="J30" s="159">
        <f t="shared" ca="1" si="16"/>
        <v>9999</v>
      </c>
      <c r="K30" s="145"/>
      <c r="L30" s="140">
        <f ca="1">OFFSET('Trail-1'!$J$1,$O30-1,0)</f>
        <v>0</v>
      </c>
      <c r="M30" s="141">
        <f ca="1">OFFSET('Trail-1'!$K$1,$O30-1,0)</f>
        <v>0</v>
      </c>
      <c r="N30" s="263">
        <f ca="1">('Trail-1'!$CN$4-L30)*$AY$4+M30</f>
        <v>0</v>
      </c>
      <c r="O30" s="146">
        <f>MATCH($AW30,'Trail-1'!$CJ$1:$CJ$128,0)</f>
        <v>16</v>
      </c>
      <c r="P30" s="143" t="str">
        <f ca="1">IF(N30=0,"",OFFSET('Trail-1'!$B$1,$O30-1,0))</f>
        <v/>
      </c>
      <c r="Q30" s="140">
        <f ca="1">OFFSET('Trail-2'!$J$1,$T30-1,0)</f>
        <v>0</v>
      </c>
      <c r="R30" s="141">
        <f ca="1">OFFSET('Trail-2'!$K$1,$T30-1,0)</f>
        <v>0</v>
      </c>
      <c r="S30" s="263">
        <f ca="1">('Trail-2'!$CN$4-Q30)*$AY$4+R30</f>
        <v>0</v>
      </c>
      <c r="T30" s="146">
        <f>MATCH($AW30,'Trail-2'!$CJ$1:$CJ$128,0)</f>
        <v>16</v>
      </c>
      <c r="U30" s="143" t="str">
        <f ca="1">IF(S30=0,"",OFFSET('Trail-2'!$B$1,$T30-1,0))</f>
        <v/>
      </c>
      <c r="V30" s="140">
        <f ca="1">OFFSET('Trail-3'!$J$1,$Y30-1,0)</f>
        <v>0</v>
      </c>
      <c r="W30" s="141">
        <f ca="1">OFFSET('Trail-3'!$K$1,$Y30-1,0)</f>
        <v>0</v>
      </c>
      <c r="X30" s="263">
        <f ca="1">('Trail-3'!$CN$4-V30)*$AY$4+W30</f>
        <v>0</v>
      </c>
      <c r="Y30" s="146">
        <f>MATCH($AW30,'Trail-3'!$CJ$1:$CJ$128,0)</f>
        <v>16</v>
      </c>
      <c r="Z30" s="143" t="str">
        <f ca="1">IF(X30=0,"",OFFSET('Trail-3'!$B$1,$Y30-1,0))</f>
        <v/>
      </c>
      <c r="AA30" s="140">
        <f ca="1">OFFSET('Trail-4'!$J$1,$AD30-1,0)</f>
        <v>0</v>
      </c>
      <c r="AB30" s="141">
        <f ca="1">OFFSET('Trail-4'!$K$1,$AD30-1,0)</f>
        <v>0</v>
      </c>
      <c r="AC30" s="263">
        <f ca="1">('Trail-4'!$CN$4-AA30)*$AY$4+AB30</f>
        <v>0</v>
      </c>
      <c r="AD30" s="146">
        <f>MATCH($AW30,'Trail-4'!$CJ$1:$CJ$128,0)</f>
        <v>16</v>
      </c>
      <c r="AE30" s="143" t="str">
        <f ca="1">IF(AC30=0,"",OFFSET('Trail-4'!$B$1,$AD30-1,0))</f>
        <v/>
      </c>
      <c r="AF30" s="140">
        <f ca="1">OFFSET('Trail-5'!$J$1,$AI30-1,0)</f>
        <v>0</v>
      </c>
      <c r="AG30" s="141">
        <f ca="1">OFFSET('Trail-5'!$K$1,$AI30-1,0)</f>
        <v>0</v>
      </c>
      <c r="AH30" s="263">
        <f ca="1">('Trail-5'!$CN$4-AF30)*$AY$4+AG30</f>
        <v>0</v>
      </c>
      <c r="AI30" s="146">
        <f>MATCH($AW30,'Trail-5'!$CJ$1:$CJ$128,0)</f>
        <v>16</v>
      </c>
      <c r="AJ30" s="143" t="str">
        <f ca="1">IF(AH30=0,"",OFFSET('Trail-5'!$B$1,$AI30-1,0))</f>
        <v/>
      </c>
      <c r="AK30" s="140">
        <f ca="1">OFFSET('TempO-1'!$K$1,$AN30-1,0)</f>
        <v>0</v>
      </c>
      <c r="AL30" s="144"/>
      <c r="AM30" s="263">
        <f t="shared" ca="1" si="17"/>
        <v>0</v>
      </c>
      <c r="AN30" s="146">
        <f>MATCH($AW30,'TempO-1'!$CB$1:$CB$128,0)</f>
        <v>16</v>
      </c>
      <c r="AO30" s="143" t="str">
        <f ca="1">IF(AM30=0,"",OFFSET('TempO-1'!$B$1,$AN30-1,0))</f>
        <v/>
      </c>
      <c r="AP30" s="140">
        <f ca="1">OFFSET('TempO-2'!$K$1,$AS30-1,0)</f>
        <v>0</v>
      </c>
      <c r="AQ30" s="144"/>
      <c r="AR30" s="263">
        <f t="shared" ca="1" si="18"/>
        <v>0</v>
      </c>
      <c r="AS30" s="146">
        <f>MATCH($AW30,'TempO-2'!$CB$1:$CB$128,0)</f>
        <v>16</v>
      </c>
      <c r="AT30" s="143" t="str">
        <f ca="1">IF(AR30=0,"",OFFSET('TempO-2'!$B$1,$AS30-1,0))</f>
        <v/>
      </c>
      <c r="AU30" s="22"/>
      <c r="AW30" s="39">
        <v>8</v>
      </c>
      <c r="AX30" s="16"/>
      <c r="AY30" s="51">
        <f t="shared" ca="1" si="15"/>
        <v>99999</v>
      </c>
      <c r="AZ30" s="51">
        <f t="shared" ca="1" si="15"/>
        <v>99999</v>
      </c>
      <c r="BA30" s="51">
        <f t="shared" ca="1" si="15"/>
        <v>99999</v>
      </c>
      <c r="BC30" s="51">
        <f t="shared" ca="1" si="19"/>
        <v>0</v>
      </c>
      <c r="BD30" s="51">
        <f t="shared" ca="1" si="20"/>
        <v>0</v>
      </c>
      <c r="BE30" s="51">
        <f t="shared" ca="1" si="21"/>
        <v>0</v>
      </c>
      <c r="BF30" s="51">
        <f t="shared" ca="1" si="22"/>
        <v>0</v>
      </c>
      <c r="BG30" s="51">
        <f t="shared" ca="1" si="23"/>
        <v>0</v>
      </c>
      <c r="BH30" s="51">
        <f t="shared" ca="1" si="6"/>
        <v>9999</v>
      </c>
      <c r="BI30" s="51">
        <f t="shared" ca="1" si="7"/>
        <v>0</v>
      </c>
      <c r="BJ30" s="51"/>
      <c r="BK30" s="51"/>
      <c r="BL30" s="53">
        <f t="shared" ca="1" si="25"/>
        <v>9999</v>
      </c>
      <c r="BM30" s="53">
        <f t="shared" ca="1" si="25"/>
        <v>0</v>
      </c>
      <c r="BN30" s="53">
        <f t="shared" ca="1" si="25"/>
        <v>0</v>
      </c>
      <c r="BO30" s="53">
        <f t="shared" ca="1" si="25"/>
        <v>0</v>
      </c>
      <c r="BP30" s="53">
        <f t="shared" ca="1" si="25"/>
        <v>0</v>
      </c>
      <c r="BQ30" s="53">
        <f t="shared" ca="1" si="25"/>
        <v>0</v>
      </c>
      <c r="BR30" s="53">
        <f t="shared" ca="1" si="25"/>
        <v>0</v>
      </c>
    </row>
    <row r="31" spans="2:70" x14ac:dyDescent="0.2">
      <c r="B31" s="126">
        <f t="shared" ca="1" si="9"/>
        <v>1</v>
      </c>
      <c r="C31" s="126" t="str">
        <f t="shared" ca="1" si="10"/>
        <v/>
      </c>
      <c r="D31" s="126" t="str">
        <f t="shared" ca="1" si="11"/>
        <v/>
      </c>
      <c r="E31" s="126" t="str">
        <f t="shared" ca="1" si="12"/>
        <v/>
      </c>
      <c r="F31" s="127" t="str">
        <f ca="1">OFFSET(prihlasky!$H$1,AW31,0)</f>
        <v/>
      </c>
      <c r="G31" s="127" t="str">
        <f ca="1">IF(OFFSET(prihlasky!$B$1,AW31,0)="","",(OFFSET(prihlasky!$B$1,AW31,0)))</f>
        <v/>
      </c>
      <c r="H31" s="127">
        <f ca="1">OFFSET(prihlasky!$I$1,AW31,0)</f>
        <v>0</v>
      </c>
      <c r="I31" s="127">
        <f ca="1">OFFSET(prihlasky!$A$1,AW31,0)</f>
        <v>0</v>
      </c>
      <c r="J31" s="159">
        <f t="shared" ca="1" si="16"/>
        <v>9999</v>
      </c>
      <c r="K31" s="145"/>
      <c r="L31" s="140">
        <f ca="1">OFFSET('Trail-1'!$J$1,$O31-1,0)</f>
        <v>0</v>
      </c>
      <c r="M31" s="141">
        <f ca="1">OFFSET('Trail-1'!$K$1,$O31-1,0)</f>
        <v>0</v>
      </c>
      <c r="N31" s="263">
        <f ca="1">('Trail-1'!$CN$4-L31)*$AY$4+M31</f>
        <v>0</v>
      </c>
      <c r="O31" s="146">
        <f>MATCH($AW31,'Trail-1'!$CJ$1:$CJ$128,0)</f>
        <v>26</v>
      </c>
      <c r="P31" s="143" t="str">
        <f ca="1">IF(N31=0,"",OFFSET('Trail-1'!$B$1,$O31-1,0))</f>
        <v/>
      </c>
      <c r="Q31" s="140">
        <f ca="1">OFFSET('Trail-2'!$J$1,$T31-1,0)</f>
        <v>0</v>
      </c>
      <c r="R31" s="141">
        <f ca="1">OFFSET('Trail-2'!$K$1,$T31-1,0)</f>
        <v>0</v>
      </c>
      <c r="S31" s="263">
        <f ca="1">('Trail-2'!$CN$4-Q31)*$AY$4+R31</f>
        <v>0</v>
      </c>
      <c r="T31" s="146">
        <f>MATCH($AW31,'Trail-2'!$CJ$1:$CJ$128,0)</f>
        <v>26</v>
      </c>
      <c r="U31" s="143" t="str">
        <f ca="1">IF(S31=0,"",OFFSET('Trail-2'!$B$1,$T31-1,0))</f>
        <v/>
      </c>
      <c r="V31" s="140">
        <f ca="1">OFFSET('Trail-3'!$J$1,$Y31-1,0)</f>
        <v>0</v>
      </c>
      <c r="W31" s="141">
        <f ca="1">OFFSET('Trail-3'!$K$1,$Y31-1,0)</f>
        <v>0</v>
      </c>
      <c r="X31" s="263">
        <f ca="1">('Trail-3'!$CN$4-V31)*$AY$4+W31</f>
        <v>0</v>
      </c>
      <c r="Y31" s="146">
        <f>MATCH($AW31,'Trail-3'!$CJ$1:$CJ$128,0)</f>
        <v>26</v>
      </c>
      <c r="Z31" s="143" t="str">
        <f ca="1">IF(X31=0,"",OFFSET('Trail-3'!$B$1,$Y31-1,0))</f>
        <v/>
      </c>
      <c r="AA31" s="140">
        <f ca="1">OFFSET('Trail-4'!$J$1,$AD31-1,0)</f>
        <v>0</v>
      </c>
      <c r="AB31" s="141">
        <f ca="1">OFFSET('Trail-4'!$K$1,$AD31-1,0)</f>
        <v>0</v>
      </c>
      <c r="AC31" s="263">
        <f ca="1">('Trail-4'!$CN$4-AA31)*$AY$4+AB31</f>
        <v>0</v>
      </c>
      <c r="AD31" s="146">
        <f>MATCH($AW31,'Trail-4'!$CJ$1:$CJ$128,0)</f>
        <v>26</v>
      </c>
      <c r="AE31" s="143" t="str">
        <f ca="1">IF(AC31=0,"",OFFSET('Trail-4'!$B$1,$AD31-1,0))</f>
        <v/>
      </c>
      <c r="AF31" s="140">
        <f ca="1">OFFSET('Trail-5'!$J$1,$AI31-1,0)</f>
        <v>0</v>
      </c>
      <c r="AG31" s="141">
        <f ca="1">OFFSET('Trail-5'!$K$1,$AI31-1,0)</f>
        <v>0</v>
      </c>
      <c r="AH31" s="263">
        <f ca="1">('Trail-5'!$CN$4-AF31)*$AY$4+AG31</f>
        <v>0</v>
      </c>
      <c r="AI31" s="146">
        <f>MATCH($AW31,'Trail-5'!$CJ$1:$CJ$128,0)</f>
        <v>26</v>
      </c>
      <c r="AJ31" s="143" t="str">
        <f ca="1">IF(AH31=0,"",OFFSET('Trail-5'!$B$1,$AI31-1,0))</f>
        <v/>
      </c>
      <c r="AK31" s="140">
        <f ca="1">OFFSET('TempO-1'!$K$1,$AN31-1,0)</f>
        <v>0</v>
      </c>
      <c r="AL31" s="144"/>
      <c r="AM31" s="263">
        <f t="shared" ca="1" si="17"/>
        <v>0</v>
      </c>
      <c r="AN31" s="146">
        <f>MATCH($AW31,'TempO-1'!$CB$1:$CB$128,0)</f>
        <v>26</v>
      </c>
      <c r="AO31" s="143" t="str">
        <f ca="1">IF(AM31=0,"",OFFSET('TempO-1'!$B$1,$AN31-1,0))</f>
        <v/>
      </c>
      <c r="AP31" s="140">
        <f ca="1">OFFSET('TempO-2'!$K$1,$AS31-1,0)</f>
        <v>0</v>
      </c>
      <c r="AQ31" s="144"/>
      <c r="AR31" s="263">
        <f t="shared" ca="1" si="18"/>
        <v>0</v>
      </c>
      <c r="AS31" s="146">
        <f>MATCH($AW31,'TempO-2'!$CB$1:$CB$128,0)</f>
        <v>26</v>
      </c>
      <c r="AT31" s="143" t="str">
        <f ca="1">IF(AR31=0,"",OFFSET('TempO-2'!$B$1,$AS31-1,0))</f>
        <v/>
      </c>
      <c r="AU31" s="22"/>
      <c r="AW31" s="39">
        <v>18</v>
      </c>
      <c r="AX31" s="16"/>
      <c r="AY31" s="51">
        <f t="shared" ca="1" si="15"/>
        <v>99999</v>
      </c>
      <c r="AZ31" s="51">
        <f t="shared" ca="1" si="15"/>
        <v>99999</v>
      </c>
      <c r="BA31" s="51">
        <f t="shared" ca="1" si="15"/>
        <v>99999</v>
      </c>
      <c r="BC31" s="51">
        <f t="shared" ca="1" si="19"/>
        <v>0</v>
      </c>
      <c r="BD31" s="51">
        <f t="shared" ca="1" si="20"/>
        <v>0</v>
      </c>
      <c r="BE31" s="51">
        <f t="shared" ca="1" si="21"/>
        <v>0</v>
      </c>
      <c r="BF31" s="51">
        <f t="shared" ca="1" si="22"/>
        <v>0</v>
      </c>
      <c r="BG31" s="51">
        <f t="shared" ca="1" si="23"/>
        <v>0</v>
      </c>
      <c r="BH31" s="51">
        <f t="shared" ca="1" si="6"/>
        <v>9999</v>
      </c>
      <c r="BI31" s="51">
        <f t="shared" ca="1" si="7"/>
        <v>0</v>
      </c>
      <c r="BJ31" s="51"/>
      <c r="BK31" s="51"/>
      <c r="BL31" s="53">
        <f t="shared" ca="1" si="25"/>
        <v>9999</v>
      </c>
      <c r="BM31" s="53">
        <f t="shared" ca="1" si="25"/>
        <v>0</v>
      </c>
      <c r="BN31" s="53">
        <f t="shared" ca="1" si="25"/>
        <v>0</v>
      </c>
      <c r="BO31" s="53">
        <f t="shared" ca="1" si="25"/>
        <v>0</v>
      </c>
      <c r="BP31" s="53">
        <f t="shared" ca="1" si="25"/>
        <v>0</v>
      </c>
      <c r="BQ31" s="53">
        <f t="shared" ca="1" si="25"/>
        <v>0</v>
      </c>
      <c r="BR31" s="53">
        <f t="shared" ca="1" si="25"/>
        <v>0</v>
      </c>
    </row>
    <row r="32" spans="2:70" x14ac:dyDescent="0.2">
      <c r="B32" s="126">
        <f t="shared" ca="1" si="9"/>
        <v>1</v>
      </c>
      <c r="C32" s="126" t="str">
        <f t="shared" ca="1" si="10"/>
        <v/>
      </c>
      <c r="D32" s="126" t="str">
        <f t="shared" ca="1" si="11"/>
        <v/>
      </c>
      <c r="E32" s="126" t="str">
        <f t="shared" ca="1" si="12"/>
        <v/>
      </c>
      <c r="F32" s="127" t="str">
        <f ca="1">OFFSET(prihlasky!$H$1,AW32,0)</f>
        <v/>
      </c>
      <c r="G32" s="127" t="str">
        <f ca="1">IF(OFFSET(prihlasky!$B$1,AW32,0)="","",(OFFSET(prihlasky!$B$1,AW32,0)))</f>
        <v/>
      </c>
      <c r="H32" s="127">
        <f ca="1">OFFSET(prihlasky!$I$1,AW32,0)</f>
        <v>0</v>
      </c>
      <c r="I32" s="127">
        <f ca="1">OFFSET(prihlasky!$A$1,AW32,0)</f>
        <v>0</v>
      </c>
      <c r="J32" s="159">
        <f t="shared" ca="1" si="16"/>
        <v>9999</v>
      </c>
      <c r="K32" s="145"/>
      <c r="L32" s="140">
        <f ca="1">OFFSET('Trail-1'!$J$1,$O32-1,0)</f>
        <v>0</v>
      </c>
      <c r="M32" s="141">
        <f ca="1">OFFSET('Trail-1'!$K$1,$O32-1,0)</f>
        <v>0</v>
      </c>
      <c r="N32" s="263">
        <f ca="1">('Trail-1'!$CN$4-L32)*$AY$4+M32</f>
        <v>0</v>
      </c>
      <c r="O32" s="146">
        <f>MATCH($AW32,'Trail-1'!$CJ$1:$CJ$128,0)</f>
        <v>22</v>
      </c>
      <c r="P32" s="143" t="str">
        <f ca="1">IF(N32=0,"",OFFSET('Trail-1'!$B$1,$O32-1,0))</f>
        <v/>
      </c>
      <c r="Q32" s="140">
        <f ca="1">OFFSET('Trail-2'!$J$1,$T32-1,0)</f>
        <v>0</v>
      </c>
      <c r="R32" s="141">
        <f ca="1">OFFSET('Trail-2'!$K$1,$T32-1,0)</f>
        <v>0</v>
      </c>
      <c r="S32" s="263">
        <f ca="1">('Trail-2'!$CN$4-Q32)*$AY$4+R32</f>
        <v>0</v>
      </c>
      <c r="T32" s="146">
        <f>MATCH($AW32,'Trail-2'!$CJ$1:$CJ$128,0)</f>
        <v>22</v>
      </c>
      <c r="U32" s="143" t="str">
        <f ca="1">IF(S32=0,"",OFFSET('Trail-2'!$B$1,$T32-1,0))</f>
        <v/>
      </c>
      <c r="V32" s="140">
        <f ca="1">OFFSET('Trail-3'!$J$1,$Y32-1,0)</f>
        <v>0</v>
      </c>
      <c r="W32" s="141">
        <f ca="1">OFFSET('Trail-3'!$K$1,$Y32-1,0)</f>
        <v>0</v>
      </c>
      <c r="X32" s="263">
        <f ca="1">('Trail-3'!$CN$4-V32)*$AY$4+W32</f>
        <v>0</v>
      </c>
      <c r="Y32" s="146">
        <f>MATCH($AW32,'Trail-3'!$CJ$1:$CJ$128,0)</f>
        <v>22</v>
      </c>
      <c r="Z32" s="143" t="str">
        <f ca="1">IF(X32=0,"",OFFSET('Trail-3'!$B$1,$Y32-1,0))</f>
        <v/>
      </c>
      <c r="AA32" s="140">
        <f ca="1">OFFSET('Trail-4'!$J$1,$AD32-1,0)</f>
        <v>0</v>
      </c>
      <c r="AB32" s="141">
        <f ca="1">OFFSET('Trail-4'!$K$1,$AD32-1,0)</f>
        <v>0</v>
      </c>
      <c r="AC32" s="263">
        <f ca="1">('Trail-4'!$CN$4-AA32)*$AY$4+AB32</f>
        <v>0</v>
      </c>
      <c r="AD32" s="146">
        <f>MATCH($AW32,'Trail-4'!$CJ$1:$CJ$128,0)</f>
        <v>22</v>
      </c>
      <c r="AE32" s="143" t="str">
        <f ca="1">IF(AC32=0,"",OFFSET('Trail-4'!$B$1,$AD32-1,0))</f>
        <v/>
      </c>
      <c r="AF32" s="140">
        <f ca="1">OFFSET('Trail-5'!$J$1,$AI32-1,0)</f>
        <v>0</v>
      </c>
      <c r="AG32" s="141">
        <f ca="1">OFFSET('Trail-5'!$K$1,$AI32-1,0)</f>
        <v>0</v>
      </c>
      <c r="AH32" s="263">
        <f ca="1">('Trail-5'!$CN$4-AF32)*$AY$4+AG32</f>
        <v>0</v>
      </c>
      <c r="AI32" s="146">
        <f>MATCH($AW32,'Trail-5'!$CJ$1:$CJ$128,0)</f>
        <v>22</v>
      </c>
      <c r="AJ32" s="143" t="str">
        <f ca="1">IF(AH32=0,"",OFFSET('Trail-5'!$B$1,$AI32-1,0))</f>
        <v/>
      </c>
      <c r="AK32" s="140">
        <f ca="1">OFFSET('TempO-1'!$K$1,$AN32-1,0)</f>
        <v>0</v>
      </c>
      <c r="AL32" s="144"/>
      <c r="AM32" s="263">
        <f t="shared" ca="1" si="17"/>
        <v>0</v>
      </c>
      <c r="AN32" s="146">
        <f>MATCH($AW32,'TempO-1'!$CB$1:$CB$128,0)</f>
        <v>22</v>
      </c>
      <c r="AO32" s="143" t="str">
        <f ca="1">IF(AM32=0,"",OFFSET('TempO-1'!$B$1,$AN32-1,0))</f>
        <v/>
      </c>
      <c r="AP32" s="140">
        <f ca="1">OFFSET('TempO-2'!$K$1,$AS32-1,0)</f>
        <v>0</v>
      </c>
      <c r="AQ32" s="144"/>
      <c r="AR32" s="263">
        <f t="shared" ca="1" si="18"/>
        <v>0</v>
      </c>
      <c r="AS32" s="146">
        <f>MATCH($AW32,'TempO-2'!$CB$1:$CB$128,0)</f>
        <v>22</v>
      </c>
      <c r="AT32" s="143" t="str">
        <f ca="1">IF(AR32=0,"",OFFSET('TempO-2'!$B$1,$AS32-1,0))</f>
        <v/>
      </c>
      <c r="AU32" s="22"/>
      <c r="AW32" s="39">
        <v>14</v>
      </c>
      <c r="AX32" s="16"/>
      <c r="AY32" s="51">
        <f t="shared" ca="1" si="15"/>
        <v>99999</v>
      </c>
      <c r="AZ32" s="51">
        <f t="shared" ca="1" si="15"/>
        <v>99999</v>
      </c>
      <c r="BA32" s="51">
        <f t="shared" ca="1" si="15"/>
        <v>99999</v>
      </c>
      <c r="BC32" s="51">
        <f t="shared" ca="1" si="19"/>
        <v>0</v>
      </c>
      <c r="BD32" s="51">
        <f t="shared" ca="1" si="20"/>
        <v>0</v>
      </c>
      <c r="BE32" s="51">
        <f t="shared" ca="1" si="21"/>
        <v>0</v>
      </c>
      <c r="BF32" s="51">
        <f t="shared" ca="1" si="22"/>
        <v>0</v>
      </c>
      <c r="BG32" s="51">
        <f t="shared" ca="1" si="23"/>
        <v>0</v>
      </c>
      <c r="BH32" s="51">
        <f t="shared" ca="1" si="6"/>
        <v>9999</v>
      </c>
      <c r="BI32" s="51">
        <f t="shared" ca="1" si="7"/>
        <v>0</v>
      </c>
      <c r="BJ32" s="51"/>
      <c r="BK32" s="51"/>
      <c r="BL32" s="53">
        <f t="shared" ref="BL32:BR38" ca="1" si="26">LARGE($BC32:$BI32,BL$7)</f>
        <v>9999</v>
      </c>
      <c r="BM32" s="53">
        <f t="shared" ca="1" si="26"/>
        <v>0</v>
      </c>
      <c r="BN32" s="53">
        <f t="shared" ca="1" si="26"/>
        <v>0</v>
      </c>
      <c r="BO32" s="53">
        <f t="shared" ca="1" si="26"/>
        <v>0</v>
      </c>
      <c r="BP32" s="53">
        <f t="shared" ca="1" si="26"/>
        <v>0</v>
      </c>
      <c r="BQ32" s="53">
        <f t="shared" ca="1" si="26"/>
        <v>0</v>
      </c>
      <c r="BR32" s="53">
        <f t="shared" ca="1" si="26"/>
        <v>0</v>
      </c>
    </row>
    <row r="33" spans="2:70" x14ac:dyDescent="0.2">
      <c r="B33" s="126">
        <f t="shared" ca="1" si="9"/>
        <v>1</v>
      </c>
      <c r="C33" s="126" t="str">
        <f t="shared" ca="1" si="10"/>
        <v/>
      </c>
      <c r="D33" s="126" t="str">
        <f t="shared" ca="1" si="11"/>
        <v/>
      </c>
      <c r="E33" s="126" t="str">
        <f t="shared" ca="1" si="12"/>
        <v/>
      </c>
      <c r="F33" s="127" t="str">
        <f ca="1">OFFSET(prihlasky!$H$1,AW33,0)</f>
        <v/>
      </c>
      <c r="G33" s="127" t="str">
        <f ca="1">IF(OFFSET(prihlasky!$B$1,AW33,0)="","",(OFFSET(prihlasky!$B$1,AW33,0)))</f>
        <v/>
      </c>
      <c r="H33" s="127">
        <f ca="1">OFFSET(prihlasky!$I$1,AW33,0)</f>
        <v>0</v>
      </c>
      <c r="I33" s="127">
        <f ca="1">OFFSET(prihlasky!$A$1,AW33,0)</f>
        <v>0</v>
      </c>
      <c r="J33" s="159">
        <f t="shared" ca="1" si="16"/>
        <v>9999</v>
      </c>
      <c r="K33" s="145"/>
      <c r="L33" s="140">
        <f ca="1">OFFSET('Trail-1'!$J$1,$O33-1,0)</f>
        <v>0</v>
      </c>
      <c r="M33" s="141">
        <f ca="1">OFFSET('Trail-1'!$K$1,$O33-1,0)</f>
        <v>0</v>
      </c>
      <c r="N33" s="263">
        <f ca="1">('Trail-1'!$CN$4-L33)*$AY$4+M33</f>
        <v>0</v>
      </c>
      <c r="O33" s="146">
        <f>MATCH($AW33,'Trail-1'!$CJ$1:$CJ$128,0)</f>
        <v>19</v>
      </c>
      <c r="P33" s="143" t="str">
        <f ca="1">IF(N33=0,"",OFFSET('Trail-1'!$B$1,$O33-1,0))</f>
        <v/>
      </c>
      <c r="Q33" s="140">
        <f ca="1">OFFSET('Trail-2'!$J$1,$T33-1,0)</f>
        <v>0</v>
      </c>
      <c r="R33" s="141">
        <f ca="1">OFFSET('Trail-2'!$K$1,$T33-1,0)</f>
        <v>0</v>
      </c>
      <c r="S33" s="263">
        <f ca="1">('Trail-2'!$CN$4-Q33)*$AY$4+R33</f>
        <v>0</v>
      </c>
      <c r="T33" s="146">
        <f>MATCH($AW33,'Trail-2'!$CJ$1:$CJ$128,0)</f>
        <v>19</v>
      </c>
      <c r="U33" s="143" t="str">
        <f ca="1">IF(S33=0,"",OFFSET('Trail-2'!$B$1,$T33-1,0))</f>
        <v/>
      </c>
      <c r="V33" s="140">
        <f ca="1">OFFSET('Trail-3'!$J$1,$Y33-1,0)</f>
        <v>0</v>
      </c>
      <c r="W33" s="141">
        <f ca="1">OFFSET('Trail-3'!$K$1,$Y33-1,0)</f>
        <v>0</v>
      </c>
      <c r="X33" s="263">
        <f ca="1">('Trail-3'!$CN$4-V33)*$AY$4+W33</f>
        <v>0</v>
      </c>
      <c r="Y33" s="146">
        <f>MATCH($AW33,'Trail-3'!$CJ$1:$CJ$128,0)</f>
        <v>19</v>
      </c>
      <c r="Z33" s="143" t="str">
        <f ca="1">IF(X33=0,"",OFFSET('Trail-3'!$B$1,$Y33-1,0))</f>
        <v/>
      </c>
      <c r="AA33" s="140">
        <f ca="1">OFFSET('Trail-4'!$J$1,$AD33-1,0)</f>
        <v>0</v>
      </c>
      <c r="AB33" s="141">
        <f ca="1">OFFSET('Trail-4'!$K$1,$AD33-1,0)</f>
        <v>0</v>
      </c>
      <c r="AC33" s="263">
        <f ca="1">('Trail-4'!$CN$4-AA33)*$AY$4+AB33</f>
        <v>0</v>
      </c>
      <c r="AD33" s="146">
        <f>MATCH($AW33,'Trail-4'!$CJ$1:$CJ$128,0)</f>
        <v>19</v>
      </c>
      <c r="AE33" s="143" t="str">
        <f ca="1">IF(AC33=0,"",OFFSET('Trail-4'!$B$1,$AD33-1,0))</f>
        <v/>
      </c>
      <c r="AF33" s="140">
        <f ca="1">OFFSET('Trail-5'!$J$1,$AI33-1,0)</f>
        <v>0</v>
      </c>
      <c r="AG33" s="141">
        <f ca="1">OFFSET('Trail-5'!$K$1,$AI33-1,0)</f>
        <v>0</v>
      </c>
      <c r="AH33" s="263">
        <f ca="1">('Trail-5'!$CN$4-AF33)*$AY$4+AG33</f>
        <v>0</v>
      </c>
      <c r="AI33" s="146">
        <f>MATCH($AW33,'Trail-5'!$CJ$1:$CJ$128,0)</f>
        <v>19</v>
      </c>
      <c r="AJ33" s="143" t="str">
        <f ca="1">IF(AH33=0,"",OFFSET('Trail-5'!$B$1,$AI33-1,0))</f>
        <v/>
      </c>
      <c r="AK33" s="140">
        <f ca="1">OFFSET('TempO-1'!$K$1,$AN33-1,0)</f>
        <v>0</v>
      </c>
      <c r="AL33" s="144"/>
      <c r="AM33" s="263">
        <f t="shared" ca="1" si="17"/>
        <v>0</v>
      </c>
      <c r="AN33" s="146">
        <f>MATCH($AW33,'TempO-1'!$CB$1:$CB$128,0)</f>
        <v>19</v>
      </c>
      <c r="AO33" s="143" t="str">
        <f ca="1">IF(AM33=0,"",OFFSET('TempO-1'!$B$1,$AN33-1,0))</f>
        <v/>
      </c>
      <c r="AP33" s="140">
        <f ca="1">OFFSET('TempO-2'!$K$1,$AS33-1,0)</f>
        <v>0</v>
      </c>
      <c r="AQ33" s="144"/>
      <c r="AR33" s="263">
        <f t="shared" ca="1" si="18"/>
        <v>0</v>
      </c>
      <c r="AS33" s="146">
        <f>MATCH($AW33,'TempO-2'!$CB$1:$CB$128,0)</f>
        <v>19</v>
      </c>
      <c r="AT33" s="143" t="str">
        <f ca="1">IF(AR33=0,"",OFFSET('TempO-2'!$B$1,$AS33-1,0))</f>
        <v/>
      </c>
      <c r="AU33" s="22"/>
      <c r="AW33" s="39">
        <v>11</v>
      </c>
      <c r="AX33" s="16"/>
      <c r="AY33" s="51">
        <f t="shared" ca="1" si="15"/>
        <v>99999</v>
      </c>
      <c r="AZ33" s="51">
        <f t="shared" ca="1" si="15"/>
        <v>99999</v>
      </c>
      <c r="BA33" s="51">
        <f t="shared" ca="1" si="15"/>
        <v>99999</v>
      </c>
      <c r="BC33" s="51">
        <f t="shared" ca="1" si="19"/>
        <v>0</v>
      </c>
      <c r="BD33" s="51">
        <f t="shared" ca="1" si="20"/>
        <v>0</v>
      </c>
      <c r="BE33" s="51">
        <f t="shared" ca="1" si="21"/>
        <v>0</v>
      </c>
      <c r="BF33" s="51">
        <f t="shared" ca="1" si="22"/>
        <v>0</v>
      </c>
      <c r="BG33" s="51">
        <f t="shared" ca="1" si="23"/>
        <v>0</v>
      </c>
      <c r="BH33" s="51">
        <f t="shared" ca="1" si="6"/>
        <v>9999</v>
      </c>
      <c r="BI33" s="51">
        <f t="shared" ca="1" si="7"/>
        <v>0</v>
      </c>
      <c r="BJ33" s="51"/>
      <c r="BK33" s="51"/>
      <c r="BL33" s="53">
        <f t="shared" ca="1" si="26"/>
        <v>9999</v>
      </c>
      <c r="BM33" s="53">
        <f t="shared" ca="1" si="26"/>
        <v>0</v>
      </c>
      <c r="BN33" s="53">
        <f t="shared" ca="1" si="26"/>
        <v>0</v>
      </c>
      <c r="BO33" s="53">
        <f t="shared" ca="1" si="26"/>
        <v>0</v>
      </c>
      <c r="BP33" s="53">
        <f t="shared" ca="1" si="26"/>
        <v>0</v>
      </c>
      <c r="BQ33" s="53">
        <f t="shared" ca="1" si="26"/>
        <v>0</v>
      </c>
      <c r="BR33" s="53">
        <f t="shared" ca="1" si="26"/>
        <v>0</v>
      </c>
    </row>
    <row r="34" spans="2:70" x14ac:dyDescent="0.2">
      <c r="B34" s="126">
        <f t="shared" ca="1" si="9"/>
        <v>1</v>
      </c>
      <c r="C34" s="126" t="str">
        <f t="shared" ca="1" si="10"/>
        <v/>
      </c>
      <c r="D34" s="126" t="str">
        <f t="shared" ca="1" si="11"/>
        <v/>
      </c>
      <c r="E34" s="126" t="str">
        <f t="shared" ca="1" si="12"/>
        <v/>
      </c>
      <c r="F34" s="127" t="str">
        <f ca="1">OFFSET(prihlasky!$H$1,AW34,0)</f>
        <v/>
      </c>
      <c r="G34" s="127" t="str">
        <f ca="1">IF(OFFSET(prihlasky!$B$1,AW34,0)="","",(OFFSET(prihlasky!$B$1,AW34,0)))</f>
        <v/>
      </c>
      <c r="H34" s="127">
        <f ca="1">OFFSET(prihlasky!$I$1,AW34,0)</f>
        <v>0</v>
      </c>
      <c r="I34" s="127">
        <f ca="1">OFFSET(prihlasky!$A$1,AW34,0)</f>
        <v>0</v>
      </c>
      <c r="J34" s="159">
        <f t="shared" ca="1" si="16"/>
        <v>9999</v>
      </c>
      <c r="K34" s="145"/>
      <c r="L34" s="140">
        <f ca="1">OFFSET('Trail-1'!$J$1,$O34-1,0)</f>
        <v>0</v>
      </c>
      <c r="M34" s="141">
        <f ca="1">OFFSET('Trail-1'!$K$1,$O34-1,0)</f>
        <v>0</v>
      </c>
      <c r="N34" s="263">
        <f ca="1">('Trail-1'!$CN$4-L34)*$AY$4+M34</f>
        <v>0</v>
      </c>
      <c r="O34" s="146">
        <f>MATCH($AW34,'Trail-1'!$CJ$1:$CJ$128,0)</f>
        <v>35</v>
      </c>
      <c r="P34" s="143" t="str">
        <f ca="1">IF(N34=0,"",OFFSET('Trail-1'!$B$1,$O34-1,0))</f>
        <v/>
      </c>
      <c r="Q34" s="140">
        <f ca="1">OFFSET('Trail-2'!$J$1,$T34-1,0)</f>
        <v>0</v>
      </c>
      <c r="R34" s="141">
        <f ca="1">OFFSET('Trail-2'!$K$1,$T34-1,0)</f>
        <v>0</v>
      </c>
      <c r="S34" s="263">
        <f ca="1">('Trail-2'!$CN$4-Q34)*$AY$4+R34</f>
        <v>0</v>
      </c>
      <c r="T34" s="146">
        <f>MATCH($AW34,'Trail-2'!$CJ$1:$CJ$128,0)</f>
        <v>35</v>
      </c>
      <c r="U34" s="143" t="str">
        <f ca="1">IF(S34=0,"",OFFSET('Trail-2'!$B$1,$T34-1,0))</f>
        <v/>
      </c>
      <c r="V34" s="140">
        <f ca="1">OFFSET('Trail-3'!$J$1,$Y34-1,0)</f>
        <v>0</v>
      </c>
      <c r="W34" s="141">
        <f ca="1">OFFSET('Trail-3'!$K$1,$Y34-1,0)</f>
        <v>0</v>
      </c>
      <c r="X34" s="263">
        <f ca="1">('Trail-3'!$CN$4-V34)*$AY$4+W34</f>
        <v>0</v>
      </c>
      <c r="Y34" s="146">
        <f>MATCH($AW34,'Trail-3'!$CJ$1:$CJ$128,0)</f>
        <v>35</v>
      </c>
      <c r="Z34" s="143" t="str">
        <f ca="1">IF(X34=0,"",OFFSET('Trail-3'!$B$1,$Y34-1,0))</f>
        <v/>
      </c>
      <c r="AA34" s="140">
        <f ca="1">OFFSET('Trail-4'!$J$1,$AD34-1,0)</f>
        <v>0</v>
      </c>
      <c r="AB34" s="141">
        <f ca="1">OFFSET('Trail-4'!$K$1,$AD34-1,0)</f>
        <v>0</v>
      </c>
      <c r="AC34" s="263">
        <f ca="1">('Trail-4'!$CN$4-AA34)*$AY$4+AB34</f>
        <v>0</v>
      </c>
      <c r="AD34" s="146">
        <f>MATCH($AW34,'Trail-4'!$CJ$1:$CJ$128,0)</f>
        <v>35</v>
      </c>
      <c r="AE34" s="143" t="str">
        <f ca="1">IF(AC34=0,"",OFFSET('Trail-4'!$B$1,$AD34-1,0))</f>
        <v/>
      </c>
      <c r="AF34" s="140">
        <f ca="1">OFFSET('Trail-5'!$J$1,$AI34-1,0)</f>
        <v>0</v>
      </c>
      <c r="AG34" s="141">
        <f ca="1">OFFSET('Trail-5'!$K$1,$AI34-1,0)</f>
        <v>0</v>
      </c>
      <c r="AH34" s="263">
        <f ca="1">('Trail-5'!$CN$4-AF34)*$AY$4+AG34</f>
        <v>0</v>
      </c>
      <c r="AI34" s="146">
        <f>MATCH($AW34,'Trail-5'!$CJ$1:$CJ$128,0)</f>
        <v>35</v>
      </c>
      <c r="AJ34" s="143" t="str">
        <f ca="1">IF(AH34=0,"",OFFSET('Trail-5'!$B$1,$AI34-1,0))</f>
        <v/>
      </c>
      <c r="AK34" s="140">
        <f ca="1">OFFSET('TempO-1'!$K$1,$AN34-1,0)</f>
        <v>0</v>
      </c>
      <c r="AL34" s="144"/>
      <c r="AM34" s="263">
        <f t="shared" ca="1" si="17"/>
        <v>0</v>
      </c>
      <c r="AN34" s="146">
        <f>MATCH($AW34,'TempO-1'!$CB$1:$CB$128,0)</f>
        <v>35</v>
      </c>
      <c r="AO34" s="143" t="str">
        <f ca="1">IF(AM34=0,"",OFFSET('TempO-1'!$B$1,$AN34-1,0))</f>
        <v/>
      </c>
      <c r="AP34" s="140">
        <f ca="1">OFFSET('TempO-2'!$K$1,$AS34-1,0)</f>
        <v>0</v>
      </c>
      <c r="AQ34" s="144"/>
      <c r="AR34" s="263">
        <f t="shared" ca="1" si="18"/>
        <v>0</v>
      </c>
      <c r="AS34" s="146">
        <f>MATCH($AW34,'TempO-2'!$CB$1:$CB$128,0)</f>
        <v>35</v>
      </c>
      <c r="AT34" s="143" t="str">
        <f ca="1">IF(AR34=0,"",OFFSET('TempO-2'!$B$1,$AS34-1,0))</f>
        <v/>
      </c>
      <c r="AU34" s="22"/>
      <c r="AW34" s="39">
        <v>27</v>
      </c>
      <c r="AX34" s="16"/>
      <c r="AY34" s="51">
        <f t="shared" ca="1" si="15"/>
        <v>99999</v>
      </c>
      <c r="AZ34" s="51">
        <f t="shared" ca="1" si="15"/>
        <v>99999</v>
      </c>
      <c r="BA34" s="51">
        <f t="shared" ca="1" si="15"/>
        <v>99999</v>
      </c>
      <c r="BC34" s="51">
        <f t="shared" ca="1" si="19"/>
        <v>0</v>
      </c>
      <c r="BD34" s="51">
        <f t="shared" ca="1" si="20"/>
        <v>0</v>
      </c>
      <c r="BE34" s="51">
        <f t="shared" ca="1" si="21"/>
        <v>0</v>
      </c>
      <c r="BF34" s="51">
        <f t="shared" ca="1" si="22"/>
        <v>0</v>
      </c>
      <c r="BG34" s="51">
        <f t="shared" ca="1" si="23"/>
        <v>0</v>
      </c>
      <c r="BH34" s="51">
        <f t="shared" ca="1" si="6"/>
        <v>9999</v>
      </c>
      <c r="BI34" s="51">
        <f t="shared" ca="1" si="7"/>
        <v>0</v>
      </c>
      <c r="BJ34" s="51"/>
      <c r="BK34" s="51"/>
      <c r="BL34" s="53">
        <f t="shared" ca="1" si="26"/>
        <v>9999</v>
      </c>
      <c r="BM34" s="53">
        <f t="shared" ca="1" si="26"/>
        <v>0</v>
      </c>
      <c r="BN34" s="53">
        <f t="shared" ca="1" si="26"/>
        <v>0</v>
      </c>
      <c r="BO34" s="53">
        <f t="shared" ca="1" si="26"/>
        <v>0</v>
      </c>
      <c r="BP34" s="53">
        <f t="shared" ca="1" si="26"/>
        <v>0</v>
      </c>
      <c r="BQ34" s="53">
        <f t="shared" ca="1" si="26"/>
        <v>0</v>
      </c>
      <c r="BR34" s="53">
        <f t="shared" ca="1" si="26"/>
        <v>0</v>
      </c>
    </row>
    <row r="35" spans="2:70" x14ac:dyDescent="0.2">
      <c r="B35" s="126">
        <f t="shared" ca="1" si="9"/>
        <v>1</v>
      </c>
      <c r="C35" s="126" t="str">
        <f t="shared" ca="1" si="10"/>
        <v/>
      </c>
      <c r="D35" s="126" t="str">
        <f t="shared" ca="1" si="11"/>
        <v/>
      </c>
      <c r="E35" s="126" t="str">
        <f t="shared" ca="1" si="12"/>
        <v/>
      </c>
      <c r="F35" s="127" t="str">
        <f ca="1">OFFSET(prihlasky!$H$1,AW35,0)</f>
        <v/>
      </c>
      <c r="G35" s="127" t="str">
        <f ca="1">IF(OFFSET(prihlasky!$B$1,AW35,0)="","",(OFFSET(prihlasky!$B$1,AW35,0)))</f>
        <v/>
      </c>
      <c r="H35" s="127">
        <f ca="1">OFFSET(prihlasky!$I$1,AW35,0)</f>
        <v>0</v>
      </c>
      <c r="I35" s="127">
        <f ca="1">OFFSET(prihlasky!$A$1,AW35,0)</f>
        <v>0</v>
      </c>
      <c r="J35" s="159">
        <f t="shared" ca="1" si="16"/>
        <v>9999</v>
      </c>
      <c r="K35" s="145"/>
      <c r="L35" s="140">
        <f ca="1">OFFSET('Trail-1'!$J$1,$O35-1,0)</f>
        <v>0</v>
      </c>
      <c r="M35" s="141">
        <f ca="1">OFFSET('Trail-1'!$K$1,$O35-1,0)</f>
        <v>0</v>
      </c>
      <c r="N35" s="263">
        <f ca="1">('Trail-1'!$CN$4-L35)*$AY$4+M35</f>
        <v>0</v>
      </c>
      <c r="O35" s="146">
        <f>MATCH($AW35,'Trail-1'!$CJ$1:$CJ$128,0)</f>
        <v>20</v>
      </c>
      <c r="P35" s="143" t="str">
        <f ca="1">IF(N35=0,"",OFFSET('Trail-1'!$B$1,$O35-1,0))</f>
        <v/>
      </c>
      <c r="Q35" s="140">
        <f ca="1">OFFSET('Trail-2'!$J$1,$T35-1,0)</f>
        <v>0</v>
      </c>
      <c r="R35" s="141">
        <f ca="1">OFFSET('Trail-2'!$K$1,$T35-1,0)</f>
        <v>0</v>
      </c>
      <c r="S35" s="263">
        <f ca="1">('Trail-2'!$CN$4-Q35)*$AY$4+R35</f>
        <v>0</v>
      </c>
      <c r="T35" s="146">
        <f>MATCH($AW35,'Trail-2'!$CJ$1:$CJ$128,0)</f>
        <v>20</v>
      </c>
      <c r="U35" s="143" t="str">
        <f ca="1">IF(S35=0,"",OFFSET('Trail-2'!$B$1,$T35-1,0))</f>
        <v/>
      </c>
      <c r="V35" s="140">
        <f ca="1">OFFSET('Trail-3'!$J$1,$Y35-1,0)</f>
        <v>0</v>
      </c>
      <c r="W35" s="141">
        <f ca="1">OFFSET('Trail-3'!$K$1,$Y35-1,0)</f>
        <v>0</v>
      </c>
      <c r="X35" s="263">
        <f ca="1">('Trail-3'!$CN$4-V35)*$AY$4+W35</f>
        <v>0</v>
      </c>
      <c r="Y35" s="146">
        <f>MATCH($AW35,'Trail-3'!$CJ$1:$CJ$128,0)</f>
        <v>20</v>
      </c>
      <c r="Z35" s="143" t="str">
        <f ca="1">IF(X35=0,"",OFFSET('Trail-3'!$B$1,$Y35-1,0))</f>
        <v/>
      </c>
      <c r="AA35" s="140">
        <f ca="1">OFFSET('Trail-4'!$J$1,$AD35-1,0)</f>
        <v>0</v>
      </c>
      <c r="AB35" s="141">
        <f ca="1">OFFSET('Trail-4'!$K$1,$AD35-1,0)</f>
        <v>0</v>
      </c>
      <c r="AC35" s="263">
        <f ca="1">('Trail-4'!$CN$4-AA35)*$AY$4+AB35</f>
        <v>0</v>
      </c>
      <c r="AD35" s="146">
        <f>MATCH($AW35,'Trail-4'!$CJ$1:$CJ$128,0)</f>
        <v>20</v>
      </c>
      <c r="AE35" s="143" t="str">
        <f ca="1">IF(AC35=0,"",OFFSET('Trail-4'!$B$1,$AD35-1,0))</f>
        <v/>
      </c>
      <c r="AF35" s="140">
        <f ca="1">OFFSET('Trail-5'!$J$1,$AI35-1,0)</f>
        <v>0</v>
      </c>
      <c r="AG35" s="141">
        <f ca="1">OFFSET('Trail-5'!$K$1,$AI35-1,0)</f>
        <v>0</v>
      </c>
      <c r="AH35" s="263">
        <f ca="1">('Trail-5'!$CN$4-AF35)*$AY$4+AG35</f>
        <v>0</v>
      </c>
      <c r="AI35" s="146">
        <f>MATCH($AW35,'Trail-5'!$CJ$1:$CJ$128,0)</f>
        <v>20</v>
      </c>
      <c r="AJ35" s="143" t="str">
        <f ca="1">IF(AH35=0,"",OFFSET('Trail-5'!$B$1,$AI35-1,0))</f>
        <v/>
      </c>
      <c r="AK35" s="140">
        <f ca="1">OFFSET('TempO-1'!$K$1,$AN35-1,0)</f>
        <v>0</v>
      </c>
      <c r="AL35" s="144"/>
      <c r="AM35" s="263">
        <f t="shared" ca="1" si="17"/>
        <v>0</v>
      </c>
      <c r="AN35" s="146">
        <f>MATCH($AW35,'TempO-1'!$CB$1:$CB$128,0)</f>
        <v>20</v>
      </c>
      <c r="AO35" s="143" t="str">
        <f ca="1">IF(AM35=0,"",OFFSET('TempO-1'!$B$1,$AN35-1,0))</f>
        <v/>
      </c>
      <c r="AP35" s="140">
        <f ca="1">OFFSET('TempO-2'!$K$1,$AS35-1,0)</f>
        <v>0</v>
      </c>
      <c r="AQ35" s="144"/>
      <c r="AR35" s="263">
        <f t="shared" ca="1" si="18"/>
        <v>0</v>
      </c>
      <c r="AS35" s="146">
        <f>MATCH($AW35,'TempO-2'!$CB$1:$CB$128,0)</f>
        <v>20</v>
      </c>
      <c r="AT35" s="143" t="str">
        <f ca="1">IF(AR35=0,"",OFFSET('TempO-2'!$B$1,$AS35-1,0))</f>
        <v/>
      </c>
      <c r="AU35" s="22"/>
      <c r="AW35" s="39">
        <v>12</v>
      </c>
      <c r="AX35" s="16"/>
      <c r="AY35" s="51">
        <f t="shared" ca="1" si="15"/>
        <v>99999</v>
      </c>
      <c r="AZ35" s="51">
        <f t="shared" ca="1" si="15"/>
        <v>99999</v>
      </c>
      <c r="BA35" s="51">
        <f t="shared" ca="1" si="15"/>
        <v>99999</v>
      </c>
      <c r="BC35" s="51">
        <f t="shared" ca="1" si="19"/>
        <v>0</v>
      </c>
      <c r="BD35" s="51">
        <f t="shared" ca="1" si="20"/>
        <v>0</v>
      </c>
      <c r="BE35" s="51">
        <f t="shared" ca="1" si="21"/>
        <v>0</v>
      </c>
      <c r="BF35" s="51">
        <f t="shared" ca="1" si="22"/>
        <v>0</v>
      </c>
      <c r="BG35" s="51">
        <f t="shared" ca="1" si="23"/>
        <v>0</v>
      </c>
      <c r="BH35" s="51">
        <f t="shared" ca="1" si="6"/>
        <v>9999</v>
      </c>
      <c r="BI35" s="51">
        <f t="shared" ca="1" si="7"/>
        <v>0</v>
      </c>
      <c r="BJ35" s="51"/>
      <c r="BK35" s="51"/>
      <c r="BL35" s="53">
        <f t="shared" ca="1" si="26"/>
        <v>9999</v>
      </c>
      <c r="BM35" s="53">
        <f t="shared" ca="1" si="26"/>
        <v>0</v>
      </c>
      <c r="BN35" s="53">
        <f t="shared" ca="1" si="26"/>
        <v>0</v>
      </c>
      <c r="BO35" s="53">
        <f t="shared" ca="1" si="26"/>
        <v>0</v>
      </c>
      <c r="BP35" s="53">
        <f t="shared" ca="1" si="26"/>
        <v>0</v>
      </c>
      <c r="BQ35" s="53">
        <f t="shared" ca="1" si="26"/>
        <v>0</v>
      </c>
      <c r="BR35" s="53">
        <f t="shared" ca="1" si="26"/>
        <v>0</v>
      </c>
    </row>
    <row r="36" spans="2:70" x14ac:dyDescent="0.2">
      <c r="B36" s="126">
        <f t="shared" ca="1" si="9"/>
        <v>1</v>
      </c>
      <c r="C36" s="126" t="str">
        <f t="shared" ca="1" si="10"/>
        <v/>
      </c>
      <c r="D36" s="126" t="str">
        <f t="shared" ca="1" si="11"/>
        <v/>
      </c>
      <c r="E36" s="126" t="str">
        <f t="shared" ca="1" si="12"/>
        <v/>
      </c>
      <c r="F36" s="127" t="str">
        <f ca="1">OFFSET(prihlasky!$H$1,AW36,0)</f>
        <v/>
      </c>
      <c r="G36" s="127" t="str">
        <f ca="1">IF(OFFSET(prihlasky!$B$1,AW36,0)="","",(OFFSET(prihlasky!$B$1,AW36,0)))</f>
        <v/>
      </c>
      <c r="H36" s="127">
        <f ca="1">OFFSET(prihlasky!$I$1,AW36,0)</f>
        <v>0</v>
      </c>
      <c r="I36" s="127">
        <f ca="1">OFFSET(prihlasky!$A$1,AW36,0)</f>
        <v>0</v>
      </c>
      <c r="J36" s="159">
        <f t="shared" ca="1" si="16"/>
        <v>9999</v>
      </c>
      <c r="K36" s="145"/>
      <c r="L36" s="140">
        <f ca="1">OFFSET('Trail-1'!$J$1,$O36-1,0)</f>
        <v>0</v>
      </c>
      <c r="M36" s="141">
        <f ca="1">OFFSET('Trail-1'!$K$1,$O36-1,0)</f>
        <v>0</v>
      </c>
      <c r="N36" s="263">
        <f ca="1">('Trail-1'!$CN$4-L36)*$AY$4+M36</f>
        <v>0</v>
      </c>
      <c r="O36" s="146">
        <f>MATCH($AW36,'Trail-1'!$CJ$1:$CJ$128,0)</f>
        <v>24</v>
      </c>
      <c r="P36" s="143" t="str">
        <f ca="1">IF(N36=0,"",OFFSET('Trail-1'!$B$1,$O36-1,0))</f>
        <v/>
      </c>
      <c r="Q36" s="140">
        <f ca="1">OFFSET('Trail-2'!$J$1,$T36-1,0)</f>
        <v>0</v>
      </c>
      <c r="R36" s="141">
        <f ca="1">OFFSET('Trail-2'!$K$1,$T36-1,0)</f>
        <v>0</v>
      </c>
      <c r="S36" s="263">
        <f ca="1">('Trail-2'!$CN$4-Q36)*$AY$4+R36</f>
        <v>0</v>
      </c>
      <c r="T36" s="146">
        <f>MATCH($AW36,'Trail-2'!$CJ$1:$CJ$128,0)</f>
        <v>24</v>
      </c>
      <c r="U36" s="143" t="str">
        <f ca="1">IF(S36=0,"",OFFSET('Trail-2'!$B$1,$T36-1,0))</f>
        <v/>
      </c>
      <c r="V36" s="140">
        <f ca="1">OFFSET('Trail-3'!$J$1,$Y36-1,0)</f>
        <v>0</v>
      </c>
      <c r="W36" s="141">
        <f ca="1">OFFSET('Trail-3'!$K$1,$Y36-1,0)</f>
        <v>0</v>
      </c>
      <c r="X36" s="263">
        <f ca="1">('Trail-3'!$CN$4-V36)*$AY$4+W36</f>
        <v>0</v>
      </c>
      <c r="Y36" s="146">
        <f>MATCH($AW36,'Trail-3'!$CJ$1:$CJ$128,0)</f>
        <v>24</v>
      </c>
      <c r="Z36" s="143" t="str">
        <f ca="1">IF(X36=0,"",OFFSET('Trail-3'!$B$1,$Y36-1,0))</f>
        <v/>
      </c>
      <c r="AA36" s="140">
        <f ca="1">OFFSET('Trail-4'!$J$1,$AD36-1,0)</f>
        <v>0</v>
      </c>
      <c r="AB36" s="141">
        <f ca="1">OFFSET('Trail-4'!$K$1,$AD36-1,0)</f>
        <v>0</v>
      </c>
      <c r="AC36" s="263">
        <f ca="1">('Trail-4'!$CN$4-AA36)*$AY$4+AB36</f>
        <v>0</v>
      </c>
      <c r="AD36" s="146">
        <f>MATCH($AW36,'Trail-4'!$CJ$1:$CJ$128,0)</f>
        <v>24</v>
      </c>
      <c r="AE36" s="143" t="str">
        <f ca="1">IF(AC36=0,"",OFFSET('Trail-4'!$B$1,$AD36-1,0))</f>
        <v/>
      </c>
      <c r="AF36" s="140">
        <f ca="1">OFFSET('Trail-5'!$J$1,$AI36-1,0)</f>
        <v>0</v>
      </c>
      <c r="AG36" s="141">
        <f ca="1">OFFSET('Trail-5'!$K$1,$AI36-1,0)</f>
        <v>0</v>
      </c>
      <c r="AH36" s="263">
        <f ca="1">('Trail-5'!$CN$4-AF36)*$AY$4+AG36</f>
        <v>0</v>
      </c>
      <c r="AI36" s="146">
        <f>MATCH($AW36,'Trail-5'!$CJ$1:$CJ$128,0)</f>
        <v>24</v>
      </c>
      <c r="AJ36" s="143" t="str">
        <f ca="1">IF(AH36=0,"",OFFSET('Trail-5'!$B$1,$AI36-1,0))</f>
        <v/>
      </c>
      <c r="AK36" s="140">
        <f ca="1">OFFSET('TempO-1'!$K$1,$AN36-1,0)</f>
        <v>0</v>
      </c>
      <c r="AL36" s="144"/>
      <c r="AM36" s="263">
        <f t="shared" ca="1" si="17"/>
        <v>0</v>
      </c>
      <c r="AN36" s="146">
        <f>MATCH($AW36,'TempO-1'!$CB$1:$CB$128,0)</f>
        <v>24</v>
      </c>
      <c r="AO36" s="143" t="str">
        <f ca="1">IF(AM36=0,"",OFFSET('TempO-1'!$B$1,$AN36-1,0))</f>
        <v/>
      </c>
      <c r="AP36" s="140">
        <f ca="1">OFFSET('TempO-2'!$K$1,$AS36-1,0)</f>
        <v>0</v>
      </c>
      <c r="AQ36" s="144"/>
      <c r="AR36" s="263">
        <f t="shared" ca="1" si="18"/>
        <v>0</v>
      </c>
      <c r="AS36" s="146">
        <f>MATCH($AW36,'TempO-2'!$CB$1:$CB$128,0)</f>
        <v>24</v>
      </c>
      <c r="AT36" s="143" t="str">
        <f ca="1">IF(AR36=0,"",OFFSET('TempO-2'!$B$1,$AS36-1,0))</f>
        <v/>
      </c>
      <c r="AU36" s="22"/>
      <c r="AW36" s="39">
        <v>16</v>
      </c>
      <c r="AX36" s="16"/>
      <c r="AY36" s="51">
        <f t="shared" ca="1" si="15"/>
        <v>99999</v>
      </c>
      <c r="AZ36" s="51">
        <f t="shared" ca="1" si="15"/>
        <v>99999</v>
      </c>
      <c r="BA36" s="51">
        <f t="shared" ca="1" si="15"/>
        <v>99999</v>
      </c>
      <c r="BC36" s="51">
        <f t="shared" ca="1" si="19"/>
        <v>0</v>
      </c>
      <c r="BD36" s="51">
        <f t="shared" ca="1" si="20"/>
        <v>0</v>
      </c>
      <c r="BE36" s="51">
        <f t="shared" ca="1" si="21"/>
        <v>0</v>
      </c>
      <c r="BF36" s="51">
        <f t="shared" ca="1" si="22"/>
        <v>0</v>
      </c>
      <c r="BG36" s="51">
        <f t="shared" ca="1" si="23"/>
        <v>0</v>
      </c>
      <c r="BH36" s="51">
        <f t="shared" ca="1" si="6"/>
        <v>9999</v>
      </c>
      <c r="BI36" s="51">
        <f t="shared" ca="1" si="7"/>
        <v>0</v>
      </c>
      <c r="BJ36" s="51"/>
      <c r="BK36" s="51"/>
      <c r="BL36" s="53">
        <f t="shared" ca="1" si="26"/>
        <v>9999</v>
      </c>
      <c r="BM36" s="53">
        <f t="shared" ca="1" si="26"/>
        <v>0</v>
      </c>
      <c r="BN36" s="53">
        <f t="shared" ca="1" si="26"/>
        <v>0</v>
      </c>
      <c r="BO36" s="53">
        <f t="shared" ca="1" si="26"/>
        <v>0</v>
      </c>
      <c r="BP36" s="53">
        <f t="shared" ca="1" si="26"/>
        <v>0</v>
      </c>
      <c r="BQ36" s="53">
        <f t="shared" ca="1" si="26"/>
        <v>0</v>
      </c>
      <c r="BR36" s="53">
        <f t="shared" ca="1" si="26"/>
        <v>0</v>
      </c>
    </row>
    <row r="37" spans="2:70" x14ac:dyDescent="0.2">
      <c r="B37" s="126">
        <f t="shared" ca="1" si="9"/>
        <v>1</v>
      </c>
      <c r="C37" s="126" t="str">
        <f t="shared" ca="1" si="10"/>
        <v/>
      </c>
      <c r="D37" s="126" t="str">
        <f t="shared" ca="1" si="11"/>
        <v/>
      </c>
      <c r="E37" s="126" t="str">
        <f t="shared" ca="1" si="12"/>
        <v/>
      </c>
      <c r="F37" s="127" t="str">
        <f ca="1">OFFSET(prihlasky!$H$1,AW37,0)</f>
        <v/>
      </c>
      <c r="G37" s="127" t="str">
        <f ca="1">IF(OFFSET(prihlasky!$B$1,AW37,0)="","",(OFFSET(prihlasky!$B$1,AW37,0)))</f>
        <v/>
      </c>
      <c r="H37" s="127">
        <f ca="1">OFFSET(prihlasky!$I$1,AW37,0)</f>
        <v>0</v>
      </c>
      <c r="I37" s="127">
        <f ca="1">OFFSET(prihlasky!$A$1,AW37,0)</f>
        <v>0</v>
      </c>
      <c r="J37" s="159">
        <f t="shared" ca="1" si="16"/>
        <v>9999</v>
      </c>
      <c r="K37" s="145"/>
      <c r="L37" s="140">
        <f ca="1">OFFSET('Trail-1'!$J$1,$O37-1,0)</f>
        <v>0</v>
      </c>
      <c r="M37" s="141">
        <f ca="1">OFFSET('Trail-1'!$K$1,$O37-1,0)</f>
        <v>0</v>
      </c>
      <c r="N37" s="263">
        <f ca="1">('Trail-1'!$CN$4-L37)*$AY$4+M37</f>
        <v>0</v>
      </c>
      <c r="O37" s="146">
        <f>MATCH($AW37,'Trail-1'!$CJ$1:$CJ$128,0)</f>
        <v>36</v>
      </c>
      <c r="P37" s="143" t="str">
        <f ca="1">IF(N37=0,"",OFFSET('Trail-1'!$B$1,$O37-1,0))</f>
        <v/>
      </c>
      <c r="Q37" s="140">
        <f ca="1">OFFSET('Trail-2'!$J$1,$T37-1,0)</f>
        <v>0</v>
      </c>
      <c r="R37" s="141">
        <f ca="1">OFFSET('Trail-2'!$K$1,$T37-1,0)</f>
        <v>0</v>
      </c>
      <c r="S37" s="263">
        <f ca="1">('Trail-2'!$CN$4-Q37)*$AY$4+R37</f>
        <v>0</v>
      </c>
      <c r="T37" s="146">
        <f>MATCH($AW37,'Trail-2'!$CJ$1:$CJ$128,0)</f>
        <v>36</v>
      </c>
      <c r="U37" s="143" t="str">
        <f ca="1">IF(S37=0,"",OFFSET('Trail-2'!$B$1,$T37-1,0))</f>
        <v/>
      </c>
      <c r="V37" s="140">
        <f ca="1">OFFSET('Trail-3'!$J$1,$Y37-1,0)</f>
        <v>0</v>
      </c>
      <c r="W37" s="141">
        <f ca="1">OFFSET('Trail-3'!$K$1,$Y37-1,0)</f>
        <v>0</v>
      </c>
      <c r="X37" s="263">
        <f ca="1">('Trail-3'!$CN$4-V37)*$AY$4+W37</f>
        <v>0</v>
      </c>
      <c r="Y37" s="146">
        <f>MATCH($AW37,'Trail-3'!$CJ$1:$CJ$128,0)</f>
        <v>36</v>
      </c>
      <c r="Z37" s="143" t="str">
        <f ca="1">IF(X37=0,"",OFFSET('Trail-3'!$B$1,$Y37-1,0))</f>
        <v/>
      </c>
      <c r="AA37" s="140">
        <f ca="1">OFFSET('Trail-4'!$J$1,$AD37-1,0)</f>
        <v>0</v>
      </c>
      <c r="AB37" s="141">
        <f ca="1">OFFSET('Trail-4'!$K$1,$AD37-1,0)</f>
        <v>0</v>
      </c>
      <c r="AC37" s="263">
        <f ca="1">('Trail-4'!$CN$4-AA37)*$AY$4+AB37</f>
        <v>0</v>
      </c>
      <c r="AD37" s="146">
        <f>MATCH($AW37,'Trail-4'!$CJ$1:$CJ$128,0)</f>
        <v>36</v>
      </c>
      <c r="AE37" s="143" t="str">
        <f ca="1">IF(AC37=0,"",OFFSET('Trail-4'!$B$1,$AD37-1,0))</f>
        <v/>
      </c>
      <c r="AF37" s="140">
        <f ca="1">OFFSET('Trail-5'!$J$1,$AI37-1,0)</f>
        <v>0</v>
      </c>
      <c r="AG37" s="141">
        <f ca="1">OFFSET('Trail-5'!$K$1,$AI37-1,0)</f>
        <v>0</v>
      </c>
      <c r="AH37" s="263">
        <f ca="1">('Trail-5'!$CN$4-AF37)*$AY$4+AG37</f>
        <v>0</v>
      </c>
      <c r="AI37" s="146">
        <f>MATCH($AW37,'Trail-5'!$CJ$1:$CJ$128,0)</f>
        <v>36</v>
      </c>
      <c r="AJ37" s="143" t="str">
        <f ca="1">IF(AH37=0,"",OFFSET('Trail-5'!$B$1,$AI37-1,0))</f>
        <v/>
      </c>
      <c r="AK37" s="140">
        <f ca="1">OFFSET('TempO-1'!$K$1,$AN37-1,0)</f>
        <v>0</v>
      </c>
      <c r="AL37" s="144"/>
      <c r="AM37" s="263">
        <f t="shared" ca="1" si="17"/>
        <v>0</v>
      </c>
      <c r="AN37" s="146">
        <f>MATCH($AW37,'TempO-1'!$CB$1:$CB$128,0)</f>
        <v>36</v>
      </c>
      <c r="AO37" s="143" t="str">
        <f ca="1">IF(AM37=0,"",OFFSET('TempO-1'!$B$1,$AN37-1,0))</f>
        <v/>
      </c>
      <c r="AP37" s="140">
        <f ca="1">OFFSET('TempO-2'!$K$1,$AS37-1,0)</f>
        <v>0</v>
      </c>
      <c r="AQ37" s="144"/>
      <c r="AR37" s="263">
        <f t="shared" ca="1" si="18"/>
        <v>0</v>
      </c>
      <c r="AS37" s="146">
        <f>MATCH($AW37,'TempO-2'!$CB$1:$CB$128,0)</f>
        <v>36</v>
      </c>
      <c r="AT37" s="143" t="str">
        <f ca="1">IF(AR37=0,"",OFFSET('TempO-2'!$B$1,$AS37-1,0))</f>
        <v/>
      </c>
      <c r="AU37" s="22"/>
      <c r="AW37" s="39">
        <v>28</v>
      </c>
      <c r="AX37" s="16"/>
      <c r="AY37" s="51">
        <f t="shared" ca="1" si="15"/>
        <v>99999</v>
      </c>
      <c r="AZ37" s="51">
        <f t="shared" ca="1" si="15"/>
        <v>99999</v>
      </c>
      <c r="BA37" s="51">
        <f t="shared" ca="1" si="15"/>
        <v>99999</v>
      </c>
      <c r="BC37" s="51">
        <f t="shared" ca="1" si="19"/>
        <v>0</v>
      </c>
      <c r="BD37" s="51">
        <f t="shared" ca="1" si="20"/>
        <v>0</v>
      </c>
      <c r="BE37" s="51">
        <f t="shared" ca="1" si="21"/>
        <v>0</v>
      </c>
      <c r="BF37" s="51">
        <f t="shared" ca="1" si="22"/>
        <v>0</v>
      </c>
      <c r="BG37" s="51">
        <f t="shared" ca="1" si="23"/>
        <v>0</v>
      </c>
      <c r="BH37" s="51">
        <f t="shared" ca="1" si="6"/>
        <v>9999</v>
      </c>
      <c r="BI37" s="51">
        <f t="shared" ca="1" si="7"/>
        <v>0</v>
      </c>
      <c r="BJ37" s="51"/>
      <c r="BK37" s="51"/>
      <c r="BL37" s="53">
        <f t="shared" ca="1" si="26"/>
        <v>9999</v>
      </c>
      <c r="BM37" s="53">
        <f t="shared" ca="1" si="26"/>
        <v>0</v>
      </c>
      <c r="BN37" s="53">
        <f t="shared" ca="1" si="26"/>
        <v>0</v>
      </c>
      <c r="BO37" s="53">
        <f t="shared" ca="1" si="26"/>
        <v>0</v>
      </c>
      <c r="BP37" s="53">
        <f t="shared" ca="1" si="26"/>
        <v>0</v>
      </c>
      <c r="BQ37" s="53">
        <f t="shared" ca="1" si="26"/>
        <v>0</v>
      </c>
      <c r="BR37" s="53">
        <f t="shared" ca="1" si="26"/>
        <v>0</v>
      </c>
    </row>
    <row r="38" spans="2:70" x14ac:dyDescent="0.2">
      <c r="B38" s="126">
        <f t="shared" ca="1" si="9"/>
        <v>1</v>
      </c>
      <c r="C38" s="126" t="str">
        <f t="shared" ca="1" si="10"/>
        <v/>
      </c>
      <c r="D38" s="126" t="str">
        <f t="shared" ca="1" si="11"/>
        <v/>
      </c>
      <c r="E38" s="126" t="str">
        <f t="shared" ca="1" si="12"/>
        <v/>
      </c>
      <c r="F38" s="127" t="str">
        <f ca="1">OFFSET(prihlasky!$H$1,AW38,0)</f>
        <v/>
      </c>
      <c r="G38" s="127" t="str">
        <f ca="1">IF(OFFSET(prihlasky!$B$1,AW38,0)="","",(OFFSET(prihlasky!$B$1,AW38,0)))</f>
        <v/>
      </c>
      <c r="H38" s="127">
        <f ca="1">OFFSET(prihlasky!$I$1,AW38,0)</f>
        <v>0</v>
      </c>
      <c r="I38" s="127">
        <f ca="1">OFFSET(prihlasky!$A$1,AW38,0)</f>
        <v>0</v>
      </c>
      <c r="J38" s="159">
        <f t="shared" ca="1" si="16"/>
        <v>9999</v>
      </c>
      <c r="K38" s="145"/>
      <c r="L38" s="140">
        <f ca="1">OFFSET('Trail-1'!$J$1,$O38-1,0)</f>
        <v>0</v>
      </c>
      <c r="M38" s="141">
        <f ca="1">OFFSET('Trail-1'!$K$1,$O38-1,0)</f>
        <v>0</v>
      </c>
      <c r="N38" s="263">
        <f ca="1">('Trail-1'!$CN$4-L38)*$AY$4+M38</f>
        <v>0</v>
      </c>
      <c r="O38" s="146">
        <f>MATCH($AW38,'Trail-1'!$CJ$1:$CJ$128,0)</f>
        <v>37</v>
      </c>
      <c r="P38" s="143" t="str">
        <f ca="1">IF(N38=0,"",OFFSET('Trail-1'!$B$1,$O38-1,0))</f>
        <v/>
      </c>
      <c r="Q38" s="140">
        <f ca="1">OFFSET('Trail-2'!$J$1,$T38-1,0)</f>
        <v>0</v>
      </c>
      <c r="R38" s="141">
        <f ca="1">OFFSET('Trail-2'!$K$1,$T38-1,0)</f>
        <v>0</v>
      </c>
      <c r="S38" s="263">
        <f ca="1">('Trail-2'!$CN$4-Q38)*$AY$4+R38</f>
        <v>0</v>
      </c>
      <c r="T38" s="146">
        <f>MATCH($AW38,'Trail-2'!$CJ$1:$CJ$128,0)</f>
        <v>37</v>
      </c>
      <c r="U38" s="143" t="str">
        <f ca="1">IF(S38=0,"",OFFSET('Trail-2'!$B$1,$T38-1,0))</f>
        <v/>
      </c>
      <c r="V38" s="140">
        <f ca="1">OFFSET('Trail-3'!$J$1,$Y38-1,0)</f>
        <v>0</v>
      </c>
      <c r="W38" s="141">
        <f ca="1">OFFSET('Trail-3'!$K$1,$Y38-1,0)</f>
        <v>0</v>
      </c>
      <c r="X38" s="263">
        <f ca="1">('Trail-3'!$CN$4-V38)*$AY$4+W38</f>
        <v>0</v>
      </c>
      <c r="Y38" s="146">
        <f>MATCH($AW38,'Trail-3'!$CJ$1:$CJ$128,0)</f>
        <v>37</v>
      </c>
      <c r="Z38" s="143" t="str">
        <f ca="1">IF(X38=0,"",OFFSET('Trail-3'!$B$1,$Y38-1,0))</f>
        <v/>
      </c>
      <c r="AA38" s="140">
        <f ca="1">OFFSET('Trail-4'!$J$1,$AD38-1,0)</f>
        <v>0</v>
      </c>
      <c r="AB38" s="141">
        <f ca="1">OFFSET('Trail-4'!$K$1,$AD38-1,0)</f>
        <v>0</v>
      </c>
      <c r="AC38" s="263">
        <f ca="1">('Trail-4'!$CN$4-AA38)*$AY$4+AB38</f>
        <v>0</v>
      </c>
      <c r="AD38" s="146">
        <f>MATCH($AW38,'Trail-4'!$CJ$1:$CJ$128,0)</f>
        <v>37</v>
      </c>
      <c r="AE38" s="143" t="str">
        <f ca="1">IF(AC38=0,"",OFFSET('Trail-4'!$B$1,$AD38-1,0))</f>
        <v/>
      </c>
      <c r="AF38" s="140">
        <f ca="1">OFFSET('Trail-5'!$J$1,$AI38-1,0)</f>
        <v>0</v>
      </c>
      <c r="AG38" s="141">
        <f ca="1">OFFSET('Trail-5'!$K$1,$AI38-1,0)</f>
        <v>0</v>
      </c>
      <c r="AH38" s="263">
        <f ca="1">('Trail-5'!$CN$4-AF38)*$AY$4+AG38</f>
        <v>0</v>
      </c>
      <c r="AI38" s="146">
        <f>MATCH($AW38,'Trail-5'!$CJ$1:$CJ$128,0)</f>
        <v>37</v>
      </c>
      <c r="AJ38" s="143" t="str">
        <f ca="1">IF(AH38=0,"",OFFSET('Trail-5'!$B$1,$AI38-1,0))</f>
        <v/>
      </c>
      <c r="AK38" s="140">
        <f ca="1">OFFSET('TempO-1'!$K$1,$AN38-1,0)</f>
        <v>0</v>
      </c>
      <c r="AL38" s="144"/>
      <c r="AM38" s="263">
        <f t="shared" ca="1" si="17"/>
        <v>0</v>
      </c>
      <c r="AN38" s="146">
        <f>MATCH($AW38,'TempO-1'!$CB$1:$CB$128,0)</f>
        <v>37</v>
      </c>
      <c r="AO38" s="143" t="str">
        <f ca="1">IF(AM38=0,"",OFFSET('TempO-1'!$B$1,$AN38-1,0))</f>
        <v/>
      </c>
      <c r="AP38" s="140">
        <f ca="1">OFFSET('TempO-2'!$K$1,$AS38-1,0)</f>
        <v>0</v>
      </c>
      <c r="AQ38" s="144"/>
      <c r="AR38" s="263">
        <f t="shared" ca="1" si="18"/>
        <v>0</v>
      </c>
      <c r="AS38" s="146">
        <f>MATCH($AW38,'TempO-2'!$CB$1:$CB$128,0)</f>
        <v>37</v>
      </c>
      <c r="AT38" s="143" t="str">
        <f ca="1">IF(AR38=0,"",OFFSET('TempO-2'!$B$1,$AS38-1,0))</f>
        <v/>
      </c>
      <c r="AU38" s="22"/>
      <c r="AW38" s="39">
        <v>29</v>
      </c>
      <c r="AX38" s="16"/>
      <c r="AY38" s="51">
        <f t="shared" ca="1" si="15"/>
        <v>99999</v>
      </c>
      <c r="AZ38" s="51">
        <f t="shared" ca="1" si="15"/>
        <v>99999</v>
      </c>
      <c r="BA38" s="51">
        <f t="shared" ca="1" si="15"/>
        <v>99999</v>
      </c>
      <c r="BC38" s="51">
        <f t="shared" ca="1" si="19"/>
        <v>0</v>
      </c>
      <c r="BD38" s="51">
        <f t="shared" ca="1" si="20"/>
        <v>0</v>
      </c>
      <c r="BE38" s="51">
        <f t="shared" ca="1" si="21"/>
        <v>0</v>
      </c>
      <c r="BF38" s="51">
        <f t="shared" ca="1" si="22"/>
        <v>0</v>
      </c>
      <c r="BG38" s="51">
        <f t="shared" ca="1" si="23"/>
        <v>0</v>
      </c>
      <c r="BH38" s="51">
        <f t="shared" ca="1" si="6"/>
        <v>9999</v>
      </c>
      <c r="BI38" s="51">
        <f t="shared" ca="1" si="7"/>
        <v>0</v>
      </c>
      <c r="BJ38" s="51"/>
      <c r="BK38" s="51"/>
      <c r="BL38" s="53">
        <f t="shared" ca="1" si="26"/>
        <v>9999</v>
      </c>
      <c r="BM38" s="53">
        <f t="shared" ca="1" si="26"/>
        <v>0</v>
      </c>
      <c r="BN38" s="53">
        <f t="shared" ca="1" si="26"/>
        <v>0</v>
      </c>
      <c r="BO38" s="53">
        <f t="shared" ca="1" si="26"/>
        <v>0</v>
      </c>
      <c r="BP38" s="53">
        <f t="shared" ca="1" si="26"/>
        <v>0</v>
      </c>
      <c r="BQ38" s="53">
        <f t="shared" ca="1" si="26"/>
        <v>0</v>
      </c>
      <c r="BR38" s="53">
        <f t="shared" ca="1" si="26"/>
        <v>0</v>
      </c>
    </row>
    <row r="39" spans="2:70" x14ac:dyDescent="0.2">
      <c r="B39" s="126">
        <f t="shared" ca="1" si="9"/>
        <v>1</v>
      </c>
      <c r="C39" s="126" t="str">
        <f t="shared" ca="1" si="10"/>
        <v/>
      </c>
      <c r="D39" s="126" t="str">
        <f t="shared" ca="1" si="11"/>
        <v/>
      </c>
      <c r="E39" s="126" t="str">
        <f t="shared" ca="1" si="12"/>
        <v/>
      </c>
      <c r="F39" s="127" t="str">
        <f ca="1">OFFSET(prihlasky!$H$1,AW39,0)</f>
        <v/>
      </c>
      <c r="G39" s="127" t="str">
        <f ca="1">IF(OFFSET(prihlasky!$B$1,AW39,0)="","",(OFFSET(prihlasky!$B$1,AW39,0)))</f>
        <v/>
      </c>
      <c r="H39" s="127">
        <f ca="1">OFFSET(prihlasky!$I$1,AW39,0)</f>
        <v>0</v>
      </c>
      <c r="I39" s="127">
        <f ca="1">OFFSET(prihlasky!$A$1,AW39,0)</f>
        <v>0</v>
      </c>
      <c r="J39" s="159">
        <f t="shared" ca="1" si="0"/>
        <v>9999</v>
      </c>
      <c r="K39" s="145"/>
      <c r="L39" s="140">
        <f ca="1">OFFSET('Trail-1'!$J$1,$O39-1,0)</f>
        <v>0</v>
      </c>
      <c r="M39" s="141">
        <f ca="1">OFFSET('Trail-1'!$K$1,$O39-1,0)</f>
        <v>0</v>
      </c>
      <c r="N39" s="263">
        <f ca="1">('Trail-1'!$CN$4-L39)*$AY$4+M39</f>
        <v>0</v>
      </c>
      <c r="O39" s="146">
        <f>MATCH($AW39,'Trail-1'!$CJ$1:$CJ$128,0)</f>
        <v>39</v>
      </c>
      <c r="P39" s="143" t="str">
        <f ca="1">IF(N39=0,"",OFFSET('Trail-1'!$B$1,$O39-1,0))</f>
        <v/>
      </c>
      <c r="Q39" s="140">
        <f ca="1">OFFSET('Trail-2'!$J$1,$T39-1,0)</f>
        <v>0</v>
      </c>
      <c r="R39" s="141">
        <f ca="1">OFFSET('Trail-2'!$K$1,$T39-1,0)</f>
        <v>0</v>
      </c>
      <c r="S39" s="263">
        <f ca="1">('Trail-2'!$CN$4-Q39)*$AY$4+R39</f>
        <v>0</v>
      </c>
      <c r="T39" s="146">
        <f>MATCH($AW39,'Trail-2'!$CJ$1:$CJ$128,0)</f>
        <v>39</v>
      </c>
      <c r="U39" s="143" t="str">
        <f ca="1">IF(S39=0,"",OFFSET('Trail-2'!$B$1,$T39-1,0))</f>
        <v/>
      </c>
      <c r="V39" s="140">
        <f ca="1">OFFSET('Trail-3'!$J$1,$Y39-1,0)</f>
        <v>0</v>
      </c>
      <c r="W39" s="141">
        <f ca="1">OFFSET('Trail-3'!$K$1,$Y39-1,0)</f>
        <v>0</v>
      </c>
      <c r="X39" s="263">
        <f ca="1">('Trail-3'!$CN$4-V39)*$AY$4+W39</f>
        <v>0</v>
      </c>
      <c r="Y39" s="146">
        <f>MATCH($AW39,'Trail-3'!$CJ$1:$CJ$128,0)</f>
        <v>39</v>
      </c>
      <c r="Z39" s="143" t="str">
        <f ca="1">IF(X39=0,"",OFFSET('Trail-3'!$B$1,$Y39-1,0))</f>
        <v/>
      </c>
      <c r="AA39" s="140">
        <f ca="1">OFFSET('Trail-4'!$J$1,$AD39-1,0)</f>
        <v>0</v>
      </c>
      <c r="AB39" s="141">
        <f ca="1">OFFSET('Trail-4'!$K$1,$AD39-1,0)</f>
        <v>0</v>
      </c>
      <c r="AC39" s="263">
        <f ca="1">('Trail-4'!$CN$4-AA39)*$AY$4+AB39</f>
        <v>0</v>
      </c>
      <c r="AD39" s="146">
        <f>MATCH($AW39,'Trail-4'!$CJ$1:$CJ$128,0)</f>
        <v>39</v>
      </c>
      <c r="AE39" s="143" t="str">
        <f ca="1">IF(AC39=0,"",OFFSET('Trail-4'!$B$1,$AD39-1,0))</f>
        <v/>
      </c>
      <c r="AF39" s="140">
        <f ca="1">OFFSET('Trail-5'!$J$1,$AI39-1,0)</f>
        <v>0</v>
      </c>
      <c r="AG39" s="141">
        <f ca="1">OFFSET('Trail-5'!$K$1,$AI39-1,0)</f>
        <v>0</v>
      </c>
      <c r="AH39" s="263">
        <f ca="1">('Trail-5'!$CN$4-AF39)*$AY$4+AG39</f>
        <v>0</v>
      </c>
      <c r="AI39" s="146">
        <f>MATCH($AW39,'Trail-5'!$CJ$1:$CJ$128,0)</f>
        <v>39</v>
      </c>
      <c r="AJ39" s="143" t="str">
        <f ca="1">IF(AH39=0,"",OFFSET('Trail-5'!$B$1,$AI39-1,0))</f>
        <v/>
      </c>
      <c r="AK39" s="140">
        <f ca="1">OFFSET('TempO-1'!$K$1,$AN39-1,0)</f>
        <v>0</v>
      </c>
      <c r="AL39" s="144"/>
      <c r="AM39" s="263">
        <f t="shared" ca="1" si="13"/>
        <v>0</v>
      </c>
      <c r="AN39" s="146">
        <f>MATCH($AW39,'TempO-1'!$CB$1:$CB$128,0)</f>
        <v>39</v>
      </c>
      <c r="AO39" s="143" t="str">
        <f ca="1">IF(AM39=0,"",OFFSET('TempO-1'!$B$1,$AN39-1,0))</f>
        <v/>
      </c>
      <c r="AP39" s="140">
        <f ca="1">OFFSET('TempO-2'!$K$1,$AS39-1,0)</f>
        <v>0</v>
      </c>
      <c r="AQ39" s="144"/>
      <c r="AR39" s="263">
        <f t="shared" ca="1" si="14"/>
        <v>0</v>
      </c>
      <c r="AS39" s="146">
        <f>MATCH($AW39,'TempO-2'!$CB$1:$CB$128,0)</f>
        <v>39</v>
      </c>
      <c r="AT39" s="143" t="str">
        <f ca="1">IF(AR39=0,"",OFFSET('TempO-2'!$B$1,$AS39-1,0))</f>
        <v/>
      </c>
      <c r="AU39" s="22"/>
      <c r="AW39" s="39">
        <v>31</v>
      </c>
      <c r="AX39" s="16"/>
      <c r="AY39" s="51">
        <f t="shared" ca="1" si="15"/>
        <v>99999</v>
      </c>
      <c r="AZ39" s="51">
        <f t="shared" ca="1" si="15"/>
        <v>99999</v>
      </c>
      <c r="BA39" s="51">
        <f t="shared" ca="1" si="15"/>
        <v>99999</v>
      </c>
      <c r="BC39" s="51">
        <f t="shared" ca="1" si="1"/>
        <v>0</v>
      </c>
      <c r="BD39" s="51">
        <f t="shared" ca="1" si="2"/>
        <v>0</v>
      </c>
      <c r="BE39" s="51">
        <f t="shared" ca="1" si="3"/>
        <v>0</v>
      </c>
      <c r="BF39" s="51">
        <f t="shared" ca="1" si="4"/>
        <v>0</v>
      </c>
      <c r="BG39" s="51">
        <f t="shared" ca="1" si="5"/>
        <v>0</v>
      </c>
      <c r="BH39" s="51">
        <f t="shared" ca="1" si="6"/>
        <v>9999</v>
      </c>
      <c r="BI39" s="51">
        <f t="shared" ca="1" si="7"/>
        <v>0</v>
      </c>
      <c r="BJ39" s="51"/>
      <c r="BK39" s="51"/>
      <c r="BL39" s="53">
        <f t="shared" ref="BL39:BR40" ca="1" si="27">LARGE($BC39:$BI39,BL$7)</f>
        <v>9999</v>
      </c>
      <c r="BM39" s="53">
        <f t="shared" ca="1" si="27"/>
        <v>0</v>
      </c>
      <c r="BN39" s="53">
        <f t="shared" ca="1" si="27"/>
        <v>0</v>
      </c>
      <c r="BO39" s="53">
        <f t="shared" ca="1" si="27"/>
        <v>0</v>
      </c>
      <c r="BP39" s="53">
        <f t="shared" ca="1" si="27"/>
        <v>0</v>
      </c>
      <c r="BQ39" s="53">
        <f t="shared" ca="1" si="27"/>
        <v>0</v>
      </c>
      <c r="BR39" s="53">
        <f t="shared" ca="1" si="27"/>
        <v>0</v>
      </c>
    </row>
    <row r="40" spans="2:70" x14ac:dyDescent="0.2">
      <c r="B40" s="126">
        <f t="shared" ca="1" si="9"/>
        <v>1</v>
      </c>
      <c r="C40" s="126" t="str">
        <f t="shared" ca="1" si="10"/>
        <v/>
      </c>
      <c r="D40" s="126" t="str">
        <f t="shared" ca="1" si="11"/>
        <v/>
      </c>
      <c r="E40" s="126" t="str">
        <f t="shared" ca="1" si="12"/>
        <v/>
      </c>
      <c r="F40" s="127" t="str">
        <f ca="1">OFFSET(prihlasky!$H$1,AW40,0)</f>
        <v/>
      </c>
      <c r="G40" s="127" t="str">
        <f ca="1">IF(OFFSET(prihlasky!$B$1,AW40,0)="","",(OFFSET(prihlasky!$B$1,AW40,0)))</f>
        <v/>
      </c>
      <c r="H40" s="127">
        <f ca="1">OFFSET(prihlasky!$I$1,AW40,0)</f>
        <v>0</v>
      </c>
      <c r="I40" s="127">
        <f ca="1">OFFSET(prihlasky!$A$1,AW40,0)</f>
        <v>0</v>
      </c>
      <c r="J40" s="159">
        <f t="shared" ca="1" si="0"/>
        <v>9999</v>
      </c>
      <c r="K40" s="145"/>
      <c r="L40" s="140">
        <f ca="1">OFFSET('Trail-1'!$J$1,$O40-1,0)</f>
        <v>0</v>
      </c>
      <c r="M40" s="141">
        <f ca="1">OFFSET('Trail-1'!$K$1,$O40-1,0)</f>
        <v>0</v>
      </c>
      <c r="N40" s="263">
        <f ca="1">('Trail-1'!$CN$4-L40)*$AY$4+M40</f>
        <v>0</v>
      </c>
      <c r="O40" s="146">
        <f>MATCH($AW40,'Trail-1'!$CJ$1:$CJ$128,0)</f>
        <v>40</v>
      </c>
      <c r="P40" s="143" t="str">
        <f ca="1">IF(N40=0,"",OFFSET('Trail-1'!$B$1,$O40-1,0))</f>
        <v/>
      </c>
      <c r="Q40" s="140">
        <f ca="1">OFFSET('Trail-2'!$J$1,$T40-1,0)</f>
        <v>0</v>
      </c>
      <c r="R40" s="141">
        <f ca="1">OFFSET('Trail-2'!$K$1,$T40-1,0)</f>
        <v>0</v>
      </c>
      <c r="S40" s="263">
        <f ca="1">('Trail-2'!$CN$4-Q40)*$AY$4+R40</f>
        <v>0</v>
      </c>
      <c r="T40" s="146">
        <f>MATCH($AW40,'Trail-2'!$CJ$1:$CJ$128,0)</f>
        <v>40</v>
      </c>
      <c r="U40" s="143" t="str">
        <f ca="1">IF(S40=0,"",OFFSET('Trail-2'!$B$1,$T40-1,0))</f>
        <v/>
      </c>
      <c r="V40" s="140">
        <f ca="1">OFFSET('Trail-3'!$J$1,$Y40-1,0)</f>
        <v>0</v>
      </c>
      <c r="W40" s="141">
        <f ca="1">OFFSET('Trail-3'!$K$1,$Y40-1,0)</f>
        <v>0</v>
      </c>
      <c r="X40" s="263">
        <f ca="1">('Trail-3'!$CN$4-V40)*$AY$4+W40</f>
        <v>0</v>
      </c>
      <c r="Y40" s="146">
        <f>MATCH($AW40,'Trail-3'!$CJ$1:$CJ$128,0)</f>
        <v>40</v>
      </c>
      <c r="Z40" s="143" t="str">
        <f ca="1">IF(X40=0,"",OFFSET('Trail-3'!$B$1,$Y40-1,0))</f>
        <v/>
      </c>
      <c r="AA40" s="140">
        <f ca="1">OFFSET('Trail-4'!$J$1,$AD40-1,0)</f>
        <v>0</v>
      </c>
      <c r="AB40" s="141">
        <f ca="1">OFFSET('Trail-4'!$K$1,$AD40-1,0)</f>
        <v>0</v>
      </c>
      <c r="AC40" s="263">
        <f ca="1">('Trail-4'!$CN$4-AA40)*$AY$4+AB40</f>
        <v>0</v>
      </c>
      <c r="AD40" s="146">
        <f>MATCH($AW40,'Trail-4'!$CJ$1:$CJ$128,0)</f>
        <v>40</v>
      </c>
      <c r="AE40" s="143" t="str">
        <f ca="1">IF(AC40=0,"",OFFSET('Trail-4'!$B$1,$AD40-1,0))</f>
        <v/>
      </c>
      <c r="AF40" s="140">
        <f ca="1">OFFSET('Trail-5'!$J$1,$AI40-1,0)</f>
        <v>0</v>
      </c>
      <c r="AG40" s="141">
        <f ca="1">OFFSET('Trail-5'!$K$1,$AI40-1,0)</f>
        <v>0</v>
      </c>
      <c r="AH40" s="263">
        <f ca="1">('Trail-5'!$CN$4-AF40)*$AY$4+AG40</f>
        <v>0</v>
      </c>
      <c r="AI40" s="146">
        <f>MATCH($AW40,'Trail-5'!$CJ$1:$CJ$128,0)</f>
        <v>40</v>
      </c>
      <c r="AJ40" s="143" t="str">
        <f ca="1">IF(AH40=0,"",OFFSET('Trail-5'!$B$1,$AI40-1,0))</f>
        <v/>
      </c>
      <c r="AK40" s="140">
        <f ca="1">OFFSET('TempO-1'!$K$1,$AN40-1,0)</f>
        <v>0</v>
      </c>
      <c r="AL40" s="144"/>
      <c r="AM40" s="263">
        <f t="shared" ca="1" si="13"/>
        <v>0</v>
      </c>
      <c r="AN40" s="146">
        <f>MATCH($AW40,'TempO-1'!$CB$1:$CB$128,0)</f>
        <v>40</v>
      </c>
      <c r="AO40" s="143" t="str">
        <f ca="1">IF(AM40=0,"",OFFSET('TempO-1'!$B$1,$AN40-1,0))</f>
        <v/>
      </c>
      <c r="AP40" s="140">
        <f ca="1">OFFSET('TempO-2'!$K$1,$AS40-1,0)</f>
        <v>0</v>
      </c>
      <c r="AQ40" s="144"/>
      <c r="AR40" s="263">
        <f t="shared" ca="1" si="14"/>
        <v>0</v>
      </c>
      <c r="AS40" s="146">
        <f>MATCH($AW40,'TempO-2'!$CB$1:$CB$128,0)</f>
        <v>40</v>
      </c>
      <c r="AT40" s="143" t="str">
        <f ca="1">IF(AR40=0,"",OFFSET('TempO-2'!$B$1,$AS40-1,0))</f>
        <v/>
      </c>
      <c r="AU40" s="22"/>
      <c r="AW40" s="39">
        <v>32</v>
      </c>
      <c r="AX40" s="16"/>
      <c r="AY40" s="51">
        <f t="shared" ca="1" si="15"/>
        <v>99999</v>
      </c>
      <c r="AZ40" s="51">
        <f t="shared" ca="1" si="15"/>
        <v>99999</v>
      </c>
      <c r="BA40" s="51">
        <f t="shared" ca="1" si="15"/>
        <v>99999</v>
      </c>
      <c r="BC40" s="51">
        <f t="shared" ca="1" si="1"/>
        <v>0</v>
      </c>
      <c r="BD40" s="51">
        <f t="shared" ca="1" si="2"/>
        <v>0</v>
      </c>
      <c r="BE40" s="51">
        <f t="shared" ca="1" si="3"/>
        <v>0</v>
      </c>
      <c r="BF40" s="51">
        <f t="shared" ca="1" si="4"/>
        <v>0</v>
      </c>
      <c r="BG40" s="51">
        <f t="shared" ca="1" si="5"/>
        <v>0</v>
      </c>
      <c r="BH40" s="51">
        <f t="shared" ca="1" si="6"/>
        <v>9999</v>
      </c>
      <c r="BI40" s="51">
        <f t="shared" ca="1" si="7"/>
        <v>0</v>
      </c>
      <c r="BJ40" s="51"/>
      <c r="BK40" s="51"/>
      <c r="BL40" s="53">
        <f t="shared" ca="1" si="27"/>
        <v>9999</v>
      </c>
      <c r="BM40" s="53">
        <f t="shared" ca="1" si="27"/>
        <v>0</v>
      </c>
      <c r="BN40" s="53">
        <f t="shared" ca="1" si="27"/>
        <v>0</v>
      </c>
      <c r="BO40" s="53">
        <f t="shared" ca="1" si="27"/>
        <v>0</v>
      </c>
      <c r="BP40" s="53">
        <f t="shared" ca="1" si="27"/>
        <v>0</v>
      </c>
      <c r="BQ40" s="53">
        <f t="shared" ca="1" si="27"/>
        <v>0</v>
      </c>
      <c r="BR40" s="53">
        <f t="shared" ca="1" si="27"/>
        <v>0</v>
      </c>
    </row>
    <row r="41" spans="2:70" x14ac:dyDescent="0.2">
      <c r="B41" s="126">
        <f t="shared" ca="1" si="9"/>
        <v>1</v>
      </c>
      <c r="C41" s="126" t="str">
        <f t="shared" ca="1" si="10"/>
        <v/>
      </c>
      <c r="D41" s="126" t="str">
        <f t="shared" ca="1" si="11"/>
        <v/>
      </c>
      <c r="E41" s="126" t="str">
        <f t="shared" ca="1" si="12"/>
        <v/>
      </c>
      <c r="F41" s="127" t="str">
        <f ca="1">OFFSET(prihlasky!$H$1,AW41,0)</f>
        <v/>
      </c>
      <c r="G41" s="127" t="str">
        <f ca="1">IF(OFFSET(prihlasky!$B$1,AW41,0)="","",(OFFSET(prihlasky!$B$1,AW41,0)))</f>
        <v/>
      </c>
      <c r="H41" s="127">
        <f ca="1">OFFSET(prihlasky!$I$1,AW41,0)</f>
        <v>0</v>
      </c>
      <c r="I41" s="127">
        <f ca="1">OFFSET(prihlasky!$A$1,AW41,0)</f>
        <v>0</v>
      </c>
      <c r="J41" s="159">
        <f t="shared" ca="1" si="0"/>
        <v>9999</v>
      </c>
      <c r="K41" s="145"/>
      <c r="L41" s="140">
        <f ca="1">OFFSET('Trail-1'!$J$1,$O41-1,0)</f>
        <v>0</v>
      </c>
      <c r="M41" s="141">
        <f ca="1">OFFSET('Trail-1'!$K$1,$O41-1,0)</f>
        <v>0</v>
      </c>
      <c r="N41" s="263">
        <f ca="1">('Trail-1'!$CN$4-L41)*$AY$4+M41</f>
        <v>0</v>
      </c>
      <c r="O41" s="146">
        <f>MATCH($AW41,'Trail-1'!$CJ$1:$CJ$128,0)</f>
        <v>41</v>
      </c>
      <c r="P41" s="143" t="str">
        <f ca="1">IF(N41=0,"",OFFSET('Trail-1'!$B$1,$O41-1,0))</f>
        <v/>
      </c>
      <c r="Q41" s="140">
        <f ca="1">OFFSET('Trail-2'!$J$1,$T41-1,0)</f>
        <v>0</v>
      </c>
      <c r="R41" s="141">
        <f ca="1">OFFSET('Trail-2'!$K$1,$T41-1,0)</f>
        <v>0</v>
      </c>
      <c r="S41" s="263">
        <f ca="1">('Trail-2'!$CN$4-Q41)*$AY$4+R41</f>
        <v>0</v>
      </c>
      <c r="T41" s="146">
        <f>MATCH($AW41,'Trail-2'!$CJ$1:$CJ$128,0)</f>
        <v>41</v>
      </c>
      <c r="U41" s="143" t="str">
        <f ca="1">IF(S41=0,"",OFFSET('Trail-2'!$B$1,$T41-1,0))</f>
        <v/>
      </c>
      <c r="V41" s="140">
        <f ca="1">OFFSET('Trail-3'!$J$1,$Y41-1,0)</f>
        <v>0</v>
      </c>
      <c r="W41" s="141">
        <f ca="1">OFFSET('Trail-3'!$K$1,$Y41-1,0)</f>
        <v>0</v>
      </c>
      <c r="X41" s="263">
        <f ca="1">('Trail-3'!$CN$4-V41)*$AY$4+W41</f>
        <v>0</v>
      </c>
      <c r="Y41" s="146">
        <f>MATCH($AW41,'Trail-3'!$CJ$1:$CJ$128,0)</f>
        <v>41</v>
      </c>
      <c r="Z41" s="143" t="str">
        <f ca="1">IF(X41=0,"",OFFSET('Trail-3'!$B$1,$Y41-1,0))</f>
        <v/>
      </c>
      <c r="AA41" s="140">
        <f ca="1">OFFSET('Trail-4'!$J$1,$AD41-1,0)</f>
        <v>0</v>
      </c>
      <c r="AB41" s="141">
        <f ca="1">OFFSET('Trail-4'!$K$1,$AD41-1,0)</f>
        <v>0</v>
      </c>
      <c r="AC41" s="263">
        <f ca="1">('Trail-4'!$CN$4-AA41)*$AY$4+AB41</f>
        <v>0</v>
      </c>
      <c r="AD41" s="146">
        <f>MATCH($AW41,'Trail-4'!$CJ$1:$CJ$128,0)</f>
        <v>41</v>
      </c>
      <c r="AE41" s="143" t="str">
        <f ca="1">IF(AC41=0,"",OFFSET('Trail-4'!$B$1,$AD41-1,0))</f>
        <v/>
      </c>
      <c r="AF41" s="140">
        <f ca="1">OFFSET('Trail-5'!$J$1,$AI41-1,0)</f>
        <v>0</v>
      </c>
      <c r="AG41" s="141">
        <f ca="1">OFFSET('Trail-5'!$K$1,$AI41-1,0)</f>
        <v>0</v>
      </c>
      <c r="AH41" s="263">
        <f ca="1">('Trail-5'!$CN$4-AF41)*$AY$4+AG41</f>
        <v>0</v>
      </c>
      <c r="AI41" s="146">
        <f>MATCH($AW41,'Trail-5'!$CJ$1:$CJ$128,0)</f>
        <v>41</v>
      </c>
      <c r="AJ41" s="143" t="str">
        <f ca="1">IF(AH41=0,"",OFFSET('Trail-5'!$B$1,$AI41-1,0))</f>
        <v/>
      </c>
      <c r="AK41" s="140">
        <f ca="1">OFFSET('TempO-1'!$K$1,$AN41-1,0)</f>
        <v>0</v>
      </c>
      <c r="AL41" s="144"/>
      <c r="AM41" s="263">
        <f t="shared" ca="1" si="13"/>
        <v>0</v>
      </c>
      <c r="AN41" s="146">
        <f>MATCH($AW41,'TempO-1'!$CB$1:$CB$128,0)</f>
        <v>41</v>
      </c>
      <c r="AO41" s="143" t="str">
        <f ca="1">IF(AM41=0,"",OFFSET('TempO-1'!$B$1,$AN41-1,0))</f>
        <v/>
      </c>
      <c r="AP41" s="140">
        <f ca="1">OFFSET('TempO-2'!$K$1,$AS41-1,0)</f>
        <v>0</v>
      </c>
      <c r="AQ41" s="144"/>
      <c r="AR41" s="263">
        <f t="shared" ca="1" si="14"/>
        <v>0</v>
      </c>
      <c r="AS41" s="146">
        <f>MATCH($AW41,'TempO-2'!$CB$1:$CB$128,0)</f>
        <v>41</v>
      </c>
      <c r="AT41" s="143" t="str">
        <f ca="1">IF(AR41=0,"",OFFSET('TempO-2'!$B$1,$AS41-1,0))</f>
        <v/>
      </c>
      <c r="AU41" s="22"/>
      <c r="AW41" s="39">
        <v>33</v>
      </c>
      <c r="AX41" s="16"/>
      <c r="AY41" s="51">
        <f t="shared" ca="1" si="15"/>
        <v>99999</v>
      </c>
      <c r="AZ41" s="51">
        <f t="shared" ca="1" si="15"/>
        <v>99999</v>
      </c>
      <c r="BA41" s="51">
        <f t="shared" ca="1" si="15"/>
        <v>99999</v>
      </c>
      <c r="BC41" s="51">
        <f t="shared" ca="1" si="1"/>
        <v>0</v>
      </c>
      <c r="BD41" s="51">
        <f t="shared" ca="1" si="2"/>
        <v>0</v>
      </c>
      <c r="BE41" s="51">
        <f t="shared" ca="1" si="3"/>
        <v>0</v>
      </c>
      <c r="BF41" s="51">
        <f t="shared" ca="1" si="4"/>
        <v>0</v>
      </c>
      <c r="BG41" s="51">
        <f t="shared" ca="1" si="5"/>
        <v>0</v>
      </c>
      <c r="BH41" s="51">
        <f t="shared" ref="BH41:BH72" ca="1" si="28">IF(OR(TempO_1_nazev="",AM41&gt;0),AM41,9999)</f>
        <v>9999</v>
      </c>
      <c r="BI41" s="51">
        <f t="shared" ref="BI41:BI72" ca="1" si="29">IF(OR(TempO_2_nazev="",AR41&gt;0),AR41,9999)</f>
        <v>0</v>
      </c>
      <c r="BJ41" s="51"/>
      <c r="BK41" s="51"/>
      <c r="BL41" s="53">
        <f ca="1">LARGE($BC41:$BI41,BL$7)</f>
        <v>9999</v>
      </c>
      <c r="BM41" s="53">
        <f ca="1">LARGE($BC41:$BI41,BM$7)</f>
        <v>0</v>
      </c>
      <c r="BN41" s="53">
        <f ca="1">LARGE($BC41:$BI41,BN$7)</f>
        <v>0</v>
      </c>
      <c r="BO41" s="53">
        <f t="shared" ref="BL41:BR77" ca="1" si="30">LARGE($BC41:$BI41,BO$7)</f>
        <v>0</v>
      </c>
      <c r="BP41" s="53">
        <f t="shared" ca="1" si="30"/>
        <v>0</v>
      </c>
      <c r="BQ41" s="53">
        <f t="shared" ca="1" si="30"/>
        <v>0</v>
      </c>
      <c r="BR41" s="53">
        <f t="shared" ca="1" si="30"/>
        <v>0</v>
      </c>
    </row>
    <row r="42" spans="2:70" x14ac:dyDescent="0.2">
      <c r="B42" s="126">
        <f t="shared" ca="1" si="9"/>
        <v>1</v>
      </c>
      <c r="C42" s="126" t="str">
        <f t="shared" ca="1" si="10"/>
        <v/>
      </c>
      <c r="D42" s="126" t="str">
        <f t="shared" ca="1" si="11"/>
        <v/>
      </c>
      <c r="E42" s="126" t="str">
        <f t="shared" ca="1" si="12"/>
        <v/>
      </c>
      <c r="F42" s="127" t="str">
        <f ca="1">OFFSET(prihlasky!$H$1,AW42,0)</f>
        <v/>
      </c>
      <c r="G42" s="127" t="str">
        <f ca="1">IF(OFFSET(prihlasky!$B$1,AW42,0)="","",(OFFSET(prihlasky!$B$1,AW42,0)))</f>
        <v/>
      </c>
      <c r="H42" s="127">
        <f ca="1">OFFSET(prihlasky!$I$1,AW42,0)</f>
        <v>0</v>
      </c>
      <c r="I42" s="127">
        <f ca="1">OFFSET(prihlasky!$A$1,AW42,0)</f>
        <v>0</v>
      </c>
      <c r="J42" s="159">
        <f t="shared" ca="1" si="0"/>
        <v>9999</v>
      </c>
      <c r="K42" s="145"/>
      <c r="L42" s="140">
        <f ca="1">OFFSET('Trail-1'!$J$1,$O42-1,0)</f>
        <v>0</v>
      </c>
      <c r="M42" s="141">
        <f ca="1">OFFSET('Trail-1'!$K$1,$O42-1,0)</f>
        <v>0</v>
      </c>
      <c r="N42" s="263">
        <f ca="1">('Trail-1'!$CN$4-L42)*$AY$4+M42</f>
        <v>0</v>
      </c>
      <c r="O42" s="146">
        <f>MATCH($AW42,'Trail-1'!$CJ$1:$CJ$128,0)</f>
        <v>42</v>
      </c>
      <c r="P42" s="143" t="str">
        <f ca="1">IF(N42=0,"",OFFSET('Trail-1'!$B$1,$O42-1,0))</f>
        <v/>
      </c>
      <c r="Q42" s="140">
        <f ca="1">OFFSET('Trail-2'!$J$1,$T42-1,0)</f>
        <v>0</v>
      </c>
      <c r="R42" s="141">
        <f ca="1">OFFSET('Trail-2'!$K$1,$T42-1,0)</f>
        <v>0</v>
      </c>
      <c r="S42" s="263">
        <f ca="1">('Trail-2'!$CN$4-Q42)*$AY$4+R42</f>
        <v>0</v>
      </c>
      <c r="T42" s="146">
        <f>MATCH($AW42,'Trail-2'!$CJ$1:$CJ$128,0)</f>
        <v>42</v>
      </c>
      <c r="U42" s="143" t="str">
        <f ca="1">IF(S42=0,"",OFFSET('Trail-2'!$B$1,$T42-1,0))</f>
        <v/>
      </c>
      <c r="V42" s="140">
        <f ca="1">OFFSET('Trail-3'!$J$1,$Y42-1,0)</f>
        <v>0</v>
      </c>
      <c r="W42" s="141">
        <f ca="1">OFFSET('Trail-3'!$K$1,$Y42-1,0)</f>
        <v>0</v>
      </c>
      <c r="X42" s="263">
        <f ca="1">('Trail-3'!$CN$4-V42)*$AY$4+W42</f>
        <v>0</v>
      </c>
      <c r="Y42" s="146">
        <f>MATCH($AW42,'Trail-3'!$CJ$1:$CJ$128,0)</f>
        <v>42</v>
      </c>
      <c r="Z42" s="143" t="str">
        <f ca="1">IF(X42=0,"",OFFSET('Trail-3'!$B$1,$Y42-1,0))</f>
        <v/>
      </c>
      <c r="AA42" s="140">
        <f ca="1">OFFSET('Trail-4'!$J$1,$AD42-1,0)</f>
        <v>0</v>
      </c>
      <c r="AB42" s="141">
        <f ca="1">OFFSET('Trail-4'!$K$1,$AD42-1,0)</f>
        <v>0</v>
      </c>
      <c r="AC42" s="263">
        <f ca="1">('Trail-4'!$CN$4-AA42)*$AY$4+AB42</f>
        <v>0</v>
      </c>
      <c r="AD42" s="146">
        <f>MATCH($AW42,'Trail-4'!$CJ$1:$CJ$128,0)</f>
        <v>42</v>
      </c>
      <c r="AE42" s="143" t="str">
        <f ca="1">IF(AC42=0,"",OFFSET('Trail-4'!$B$1,$AD42-1,0))</f>
        <v/>
      </c>
      <c r="AF42" s="140">
        <f ca="1">OFFSET('Trail-5'!$J$1,$AI42-1,0)</f>
        <v>0</v>
      </c>
      <c r="AG42" s="141">
        <f ca="1">OFFSET('Trail-5'!$K$1,$AI42-1,0)</f>
        <v>0</v>
      </c>
      <c r="AH42" s="263">
        <f ca="1">('Trail-5'!$CN$4-AF42)*$AY$4+AG42</f>
        <v>0</v>
      </c>
      <c r="AI42" s="146">
        <f>MATCH($AW42,'Trail-5'!$CJ$1:$CJ$128,0)</f>
        <v>42</v>
      </c>
      <c r="AJ42" s="143" t="str">
        <f ca="1">IF(AH42=0,"",OFFSET('Trail-5'!$B$1,$AI42-1,0))</f>
        <v/>
      </c>
      <c r="AK42" s="140">
        <f ca="1">OFFSET('TempO-1'!$K$1,$AN42-1,0)</f>
        <v>0</v>
      </c>
      <c r="AL42" s="144"/>
      <c r="AM42" s="263">
        <f t="shared" ca="1" si="13"/>
        <v>0</v>
      </c>
      <c r="AN42" s="146">
        <f>MATCH($AW42,'TempO-1'!$CB$1:$CB$128,0)</f>
        <v>42</v>
      </c>
      <c r="AO42" s="143" t="str">
        <f ca="1">IF(AM42=0,"",OFFSET('TempO-1'!$B$1,$AN42-1,0))</f>
        <v/>
      </c>
      <c r="AP42" s="140">
        <f ca="1">OFFSET('TempO-2'!$K$1,$AS42-1,0)</f>
        <v>0</v>
      </c>
      <c r="AQ42" s="144"/>
      <c r="AR42" s="263">
        <f t="shared" ca="1" si="14"/>
        <v>0</v>
      </c>
      <c r="AS42" s="146">
        <f>MATCH($AW42,'TempO-2'!$CB$1:$CB$128,0)</f>
        <v>42</v>
      </c>
      <c r="AT42" s="143" t="str">
        <f ca="1">IF(AR42=0,"",OFFSET('TempO-2'!$B$1,$AS42-1,0))</f>
        <v/>
      </c>
      <c r="AU42" s="22"/>
      <c r="AW42" s="39">
        <v>34</v>
      </c>
      <c r="AX42" s="16"/>
      <c r="AY42" s="51">
        <f t="shared" ref="AY42:BA73" ca="1" si="31">IF($H42=AY$8,$J42,99999)</f>
        <v>99999</v>
      </c>
      <c r="AZ42" s="51">
        <f t="shared" ca="1" si="31"/>
        <v>99999</v>
      </c>
      <c r="BA42" s="51">
        <f t="shared" ca="1" si="31"/>
        <v>99999</v>
      </c>
      <c r="BC42" s="51">
        <f t="shared" ca="1" si="1"/>
        <v>0</v>
      </c>
      <c r="BD42" s="51">
        <f t="shared" ca="1" si="2"/>
        <v>0</v>
      </c>
      <c r="BE42" s="51">
        <f t="shared" ca="1" si="3"/>
        <v>0</v>
      </c>
      <c r="BF42" s="51">
        <f t="shared" ca="1" si="4"/>
        <v>0</v>
      </c>
      <c r="BG42" s="51">
        <f t="shared" ca="1" si="5"/>
        <v>0</v>
      </c>
      <c r="BH42" s="51">
        <f t="shared" ca="1" si="28"/>
        <v>9999</v>
      </c>
      <c r="BI42" s="51">
        <f t="shared" ca="1" si="29"/>
        <v>0</v>
      </c>
      <c r="BJ42" s="51"/>
      <c r="BK42" s="51"/>
      <c r="BL42" s="53">
        <f t="shared" ca="1" si="30"/>
        <v>9999</v>
      </c>
      <c r="BM42" s="53">
        <f t="shared" ca="1" si="30"/>
        <v>0</v>
      </c>
      <c r="BN42" s="53">
        <f t="shared" ca="1" si="30"/>
        <v>0</v>
      </c>
      <c r="BO42" s="53">
        <f t="shared" ca="1" si="30"/>
        <v>0</v>
      </c>
      <c r="BP42" s="53">
        <f t="shared" ca="1" si="30"/>
        <v>0</v>
      </c>
      <c r="BQ42" s="53">
        <f t="shared" ca="1" si="30"/>
        <v>0</v>
      </c>
      <c r="BR42" s="53">
        <f t="shared" ca="1" si="30"/>
        <v>0</v>
      </c>
    </row>
    <row r="43" spans="2:70" x14ac:dyDescent="0.2">
      <c r="B43" s="126">
        <f t="shared" ca="1" si="9"/>
        <v>1</v>
      </c>
      <c r="C43" s="126" t="str">
        <f t="shared" ca="1" si="10"/>
        <v/>
      </c>
      <c r="D43" s="126" t="str">
        <f t="shared" ca="1" si="11"/>
        <v/>
      </c>
      <c r="E43" s="126" t="str">
        <f t="shared" ca="1" si="12"/>
        <v/>
      </c>
      <c r="F43" s="127" t="str">
        <f ca="1">OFFSET(prihlasky!$H$1,AW43,0)</f>
        <v/>
      </c>
      <c r="G43" s="127" t="str">
        <f ca="1">IF(OFFSET(prihlasky!$B$1,AW43,0)="","",(OFFSET(prihlasky!$B$1,AW43,0)))</f>
        <v/>
      </c>
      <c r="H43" s="127">
        <f ca="1">OFFSET(prihlasky!$I$1,AW43,0)</f>
        <v>0</v>
      </c>
      <c r="I43" s="127">
        <f ca="1">OFFSET(prihlasky!$A$1,AW43,0)</f>
        <v>0</v>
      </c>
      <c r="J43" s="159">
        <f t="shared" ca="1" si="0"/>
        <v>9999</v>
      </c>
      <c r="K43" s="145"/>
      <c r="L43" s="140">
        <f ca="1">OFFSET('Trail-1'!$J$1,$O43-1,0)</f>
        <v>0</v>
      </c>
      <c r="M43" s="141">
        <f ca="1">OFFSET('Trail-1'!$K$1,$O43-1,0)</f>
        <v>0</v>
      </c>
      <c r="N43" s="263">
        <f ca="1">('Trail-1'!$CN$4-L43)*$AY$4+M43</f>
        <v>0</v>
      </c>
      <c r="O43" s="146">
        <f>MATCH($AW43,'Trail-1'!$CJ$1:$CJ$128,0)</f>
        <v>43</v>
      </c>
      <c r="P43" s="143" t="str">
        <f ca="1">IF(N43=0,"",OFFSET('Trail-1'!$B$1,$O43-1,0))</f>
        <v/>
      </c>
      <c r="Q43" s="140">
        <f ca="1">OFFSET('Trail-2'!$J$1,$T43-1,0)</f>
        <v>0</v>
      </c>
      <c r="R43" s="141">
        <f ca="1">OFFSET('Trail-2'!$K$1,$T43-1,0)</f>
        <v>0</v>
      </c>
      <c r="S43" s="263">
        <f ca="1">('Trail-2'!$CN$4-Q43)*$AY$4+R43</f>
        <v>0</v>
      </c>
      <c r="T43" s="146">
        <f>MATCH($AW43,'Trail-2'!$CJ$1:$CJ$128,0)</f>
        <v>43</v>
      </c>
      <c r="U43" s="143" t="str">
        <f ca="1">IF(S43=0,"",OFFSET('Trail-2'!$B$1,$T43-1,0))</f>
        <v/>
      </c>
      <c r="V43" s="140">
        <f ca="1">OFFSET('Trail-3'!$J$1,$Y43-1,0)</f>
        <v>0</v>
      </c>
      <c r="W43" s="141">
        <f ca="1">OFFSET('Trail-3'!$K$1,$Y43-1,0)</f>
        <v>0</v>
      </c>
      <c r="X43" s="263">
        <f ca="1">('Trail-3'!$CN$4-V43)*$AY$4+W43</f>
        <v>0</v>
      </c>
      <c r="Y43" s="146">
        <f>MATCH($AW43,'Trail-3'!$CJ$1:$CJ$128,0)</f>
        <v>43</v>
      </c>
      <c r="Z43" s="143" t="str">
        <f ca="1">IF(X43=0,"",OFFSET('Trail-3'!$B$1,$Y43-1,0))</f>
        <v/>
      </c>
      <c r="AA43" s="140">
        <f ca="1">OFFSET('Trail-4'!$J$1,$AD43-1,0)</f>
        <v>0</v>
      </c>
      <c r="AB43" s="141">
        <f ca="1">OFFSET('Trail-4'!$K$1,$AD43-1,0)</f>
        <v>0</v>
      </c>
      <c r="AC43" s="263">
        <f ca="1">('Trail-4'!$CN$4-AA43)*$AY$4+AB43</f>
        <v>0</v>
      </c>
      <c r="AD43" s="146">
        <f>MATCH($AW43,'Trail-4'!$CJ$1:$CJ$128,0)</f>
        <v>43</v>
      </c>
      <c r="AE43" s="143" t="str">
        <f ca="1">IF(AC43=0,"",OFFSET('Trail-4'!$B$1,$AD43-1,0))</f>
        <v/>
      </c>
      <c r="AF43" s="140">
        <f ca="1">OFFSET('Trail-5'!$J$1,$AI43-1,0)</f>
        <v>0</v>
      </c>
      <c r="AG43" s="141">
        <f ca="1">OFFSET('Trail-5'!$K$1,$AI43-1,0)</f>
        <v>0</v>
      </c>
      <c r="AH43" s="263">
        <f ca="1">('Trail-5'!$CN$4-AF43)*$AY$4+AG43</f>
        <v>0</v>
      </c>
      <c r="AI43" s="146">
        <f>MATCH($AW43,'Trail-5'!$CJ$1:$CJ$128,0)</f>
        <v>43</v>
      </c>
      <c r="AJ43" s="143" t="str">
        <f ca="1">IF(AH43=0,"",OFFSET('Trail-5'!$B$1,$AI43-1,0))</f>
        <v/>
      </c>
      <c r="AK43" s="140">
        <f ca="1">OFFSET('TempO-1'!$K$1,$AN43-1,0)</f>
        <v>0</v>
      </c>
      <c r="AL43" s="144"/>
      <c r="AM43" s="263">
        <f t="shared" ca="1" si="13"/>
        <v>0</v>
      </c>
      <c r="AN43" s="146">
        <f>MATCH($AW43,'TempO-1'!$CB$1:$CB$128,0)</f>
        <v>43</v>
      </c>
      <c r="AO43" s="143" t="str">
        <f ca="1">IF(AM43=0,"",OFFSET('TempO-1'!$B$1,$AN43-1,0))</f>
        <v/>
      </c>
      <c r="AP43" s="140">
        <f ca="1">OFFSET('TempO-2'!$K$1,$AS43-1,0)</f>
        <v>0</v>
      </c>
      <c r="AQ43" s="144"/>
      <c r="AR43" s="263">
        <f t="shared" ca="1" si="14"/>
        <v>0</v>
      </c>
      <c r="AS43" s="146">
        <f>MATCH($AW43,'TempO-2'!$CB$1:$CB$128,0)</f>
        <v>43</v>
      </c>
      <c r="AT43" s="143" t="str">
        <f ca="1">IF(AR43=0,"",OFFSET('TempO-2'!$B$1,$AS43-1,0))</f>
        <v/>
      </c>
      <c r="AU43" s="22"/>
      <c r="AW43" s="39">
        <v>35</v>
      </c>
      <c r="AX43" s="16"/>
      <c r="AY43" s="51">
        <f t="shared" ca="1" si="31"/>
        <v>99999</v>
      </c>
      <c r="AZ43" s="51">
        <f t="shared" ca="1" si="31"/>
        <v>99999</v>
      </c>
      <c r="BA43" s="51">
        <f t="shared" ca="1" si="31"/>
        <v>99999</v>
      </c>
      <c r="BC43" s="51">
        <f t="shared" ca="1" si="1"/>
        <v>0</v>
      </c>
      <c r="BD43" s="51">
        <f t="shared" ca="1" si="2"/>
        <v>0</v>
      </c>
      <c r="BE43" s="51">
        <f t="shared" ca="1" si="3"/>
        <v>0</v>
      </c>
      <c r="BF43" s="51">
        <f t="shared" ca="1" si="4"/>
        <v>0</v>
      </c>
      <c r="BG43" s="51">
        <f t="shared" ca="1" si="5"/>
        <v>0</v>
      </c>
      <c r="BH43" s="51">
        <f t="shared" ca="1" si="28"/>
        <v>9999</v>
      </c>
      <c r="BI43" s="51">
        <f t="shared" ca="1" si="29"/>
        <v>0</v>
      </c>
      <c r="BJ43" s="51"/>
      <c r="BK43" s="51"/>
      <c r="BL43" s="53">
        <f t="shared" ca="1" si="30"/>
        <v>9999</v>
      </c>
      <c r="BM43" s="53">
        <f t="shared" ca="1" si="30"/>
        <v>0</v>
      </c>
      <c r="BN43" s="53">
        <f t="shared" ca="1" si="30"/>
        <v>0</v>
      </c>
      <c r="BO43" s="53">
        <f t="shared" ca="1" si="30"/>
        <v>0</v>
      </c>
      <c r="BP43" s="53">
        <f t="shared" ca="1" si="30"/>
        <v>0</v>
      </c>
      <c r="BQ43" s="53">
        <f t="shared" ca="1" si="30"/>
        <v>0</v>
      </c>
      <c r="BR43" s="53">
        <f t="shared" ca="1" si="30"/>
        <v>0</v>
      </c>
    </row>
    <row r="44" spans="2:70" x14ac:dyDescent="0.2">
      <c r="B44" s="126">
        <f t="shared" ca="1" si="9"/>
        <v>1</v>
      </c>
      <c r="C44" s="126" t="str">
        <f t="shared" ca="1" si="10"/>
        <v/>
      </c>
      <c r="D44" s="126" t="str">
        <f t="shared" ca="1" si="11"/>
        <v/>
      </c>
      <c r="E44" s="126" t="str">
        <f t="shared" ca="1" si="12"/>
        <v/>
      </c>
      <c r="F44" s="127" t="str">
        <f ca="1">OFFSET(prihlasky!$H$1,AW44,0)</f>
        <v/>
      </c>
      <c r="G44" s="127" t="str">
        <f ca="1">IF(OFFSET(prihlasky!$B$1,AW44,0)="","",(OFFSET(prihlasky!$B$1,AW44,0)))</f>
        <v/>
      </c>
      <c r="H44" s="127">
        <f ca="1">OFFSET(prihlasky!$I$1,AW44,0)</f>
        <v>0</v>
      </c>
      <c r="I44" s="127">
        <f ca="1">OFFSET(prihlasky!$A$1,AW44,0)</f>
        <v>0</v>
      </c>
      <c r="J44" s="159">
        <f t="shared" ca="1" si="0"/>
        <v>9999</v>
      </c>
      <c r="K44" s="145"/>
      <c r="L44" s="140">
        <f ca="1">OFFSET('Trail-1'!$J$1,$O44-1,0)</f>
        <v>0</v>
      </c>
      <c r="M44" s="141">
        <f ca="1">OFFSET('Trail-1'!$K$1,$O44-1,0)</f>
        <v>0</v>
      </c>
      <c r="N44" s="263">
        <f ca="1">('Trail-1'!$CN$4-L44)*$AY$4+M44</f>
        <v>0</v>
      </c>
      <c r="O44" s="146">
        <f>MATCH($AW44,'Trail-1'!$CJ$1:$CJ$128,0)</f>
        <v>44</v>
      </c>
      <c r="P44" s="143" t="str">
        <f ca="1">IF(N44=0,"",OFFSET('Trail-1'!$B$1,$O44-1,0))</f>
        <v/>
      </c>
      <c r="Q44" s="140">
        <f ca="1">OFFSET('Trail-2'!$J$1,$T44-1,0)</f>
        <v>0</v>
      </c>
      <c r="R44" s="141">
        <f ca="1">OFFSET('Trail-2'!$K$1,$T44-1,0)</f>
        <v>0</v>
      </c>
      <c r="S44" s="263">
        <f ca="1">('Trail-2'!$CN$4-Q44)*$AY$4+R44</f>
        <v>0</v>
      </c>
      <c r="T44" s="146">
        <f>MATCH($AW44,'Trail-2'!$CJ$1:$CJ$128,0)</f>
        <v>44</v>
      </c>
      <c r="U44" s="143" t="str">
        <f ca="1">IF(S44=0,"",OFFSET('Trail-2'!$B$1,$T44-1,0))</f>
        <v/>
      </c>
      <c r="V44" s="140">
        <f ca="1">OFFSET('Trail-3'!$J$1,$Y44-1,0)</f>
        <v>0</v>
      </c>
      <c r="W44" s="141">
        <f ca="1">OFFSET('Trail-3'!$K$1,$Y44-1,0)</f>
        <v>0</v>
      </c>
      <c r="X44" s="263">
        <f ca="1">('Trail-3'!$CN$4-V44)*$AY$4+W44</f>
        <v>0</v>
      </c>
      <c r="Y44" s="146">
        <f>MATCH($AW44,'Trail-3'!$CJ$1:$CJ$128,0)</f>
        <v>44</v>
      </c>
      <c r="Z44" s="143" t="str">
        <f ca="1">IF(X44=0,"",OFFSET('Trail-3'!$B$1,$Y44-1,0))</f>
        <v/>
      </c>
      <c r="AA44" s="140">
        <f ca="1">OFFSET('Trail-4'!$J$1,$AD44-1,0)</f>
        <v>0</v>
      </c>
      <c r="AB44" s="141">
        <f ca="1">OFFSET('Trail-4'!$K$1,$AD44-1,0)</f>
        <v>0</v>
      </c>
      <c r="AC44" s="263">
        <f ca="1">('Trail-4'!$CN$4-AA44)*$AY$4+AB44</f>
        <v>0</v>
      </c>
      <c r="AD44" s="146">
        <f>MATCH($AW44,'Trail-4'!$CJ$1:$CJ$128,0)</f>
        <v>44</v>
      </c>
      <c r="AE44" s="143" t="str">
        <f ca="1">IF(AC44=0,"",OFFSET('Trail-4'!$B$1,$AD44-1,0))</f>
        <v/>
      </c>
      <c r="AF44" s="140">
        <f ca="1">OFFSET('Trail-5'!$J$1,$AI44-1,0)</f>
        <v>0</v>
      </c>
      <c r="AG44" s="141">
        <f ca="1">OFFSET('Trail-5'!$K$1,$AI44-1,0)</f>
        <v>0</v>
      </c>
      <c r="AH44" s="263">
        <f ca="1">('Trail-5'!$CN$4-AF44)*$AY$4+AG44</f>
        <v>0</v>
      </c>
      <c r="AI44" s="146">
        <f>MATCH($AW44,'Trail-5'!$CJ$1:$CJ$128,0)</f>
        <v>44</v>
      </c>
      <c r="AJ44" s="143" t="str">
        <f ca="1">IF(AH44=0,"",OFFSET('Trail-5'!$B$1,$AI44-1,0))</f>
        <v/>
      </c>
      <c r="AK44" s="140">
        <f ca="1">OFFSET('TempO-1'!$K$1,$AN44-1,0)</f>
        <v>0</v>
      </c>
      <c r="AL44" s="144"/>
      <c r="AM44" s="263">
        <f t="shared" ca="1" si="13"/>
        <v>0</v>
      </c>
      <c r="AN44" s="146">
        <f>MATCH($AW44,'TempO-1'!$CB$1:$CB$128,0)</f>
        <v>44</v>
      </c>
      <c r="AO44" s="143" t="str">
        <f ca="1">IF(AM44=0,"",OFFSET('TempO-1'!$B$1,$AN44-1,0))</f>
        <v/>
      </c>
      <c r="AP44" s="140">
        <f ca="1">OFFSET('TempO-2'!$K$1,$AS44-1,0)</f>
        <v>0</v>
      </c>
      <c r="AQ44" s="144"/>
      <c r="AR44" s="263">
        <f t="shared" ca="1" si="14"/>
        <v>0</v>
      </c>
      <c r="AS44" s="146">
        <f>MATCH($AW44,'TempO-2'!$CB$1:$CB$128,0)</f>
        <v>44</v>
      </c>
      <c r="AT44" s="143" t="str">
        <f ca="1">IF(AR44=0,"",OFFSET('TempO-2'!$B$1,$AS44-1,0))</f>
        <v/>
      </c>
      <c r="AU44" s="22"/>
      <c r="AW44" s="39">
        <v>36</v>
      </c>
      <c r="AX44" s="16"/>
      <c r="AY44" s="51">
        <f t="shared" ca="1" si="31"/>
        <v>99999</v>
      </c>
      <c r="AZ44" s="51">
        <f t="shared" ca="1" si="31"/>
        <v>99999</v>
      </c>
      <c r="BA44" s="51">
        <f t="shared" ca="1" si="31"/>
        <v>99999</v>
      </c>
      <c r="BC44" s="51">
        <f t="shared" ca="1" si="1"/>
        <v>0</v>
      </c>
      <c r="BD44" s="51">
        <f t="shared" ca="1" si="2"/>
        <v>0</v>
      </c>
      <c r="BE44" s="51">
        <f t="shared" ca="1" si="3"/>
        <v>0</v>
      </c>
      <c r="BF44" s="51">
        <f t="shared" ca="1" si="4"/>
        <v>0</v>
      </c>
      <c r="BG44" s="51">
        <f t="shared" ca="1" si="5"/>
        <v>0</v>
      </c>
      <c r="BH44" s="51">
        <f t="shared" ca="1" si="28"/>
        <v>9999</v>
      </c>
      <c r="BI44" s="51">
        <f t="shared" ca="1" si="29"/>
        <v>0</v>
      </c>
      <c r="BJ44" s="51"/>
      <c r="BK44" s="51"/>
      <c r="BL44" s="53">
        <f t="shared" ca="1" si="30"/>
        <v>9999</v>
      </c>
      <c r="BM44" s="53">
        <f t="shared" ca="1" si="30"/>
        <v>0</v>
      </c>
      <c r="BN44" s="53">
        <f t="shared" ca="1" si="30"/>
        <v>0</v>
      </c>
      <c r="BO44" s="53">
        <f t="shared" ca="1" si="30"/>
        <v>0</v>
      </c>
      <c r="BP44" s="53">
        <f t="shared" ca="1" si="30"/>
        <v>0</v>
      </c>
      <c r="BQ44" s="53">
        <f t="shared" ca="1" si="30"/>
        <v>0</v>
      </c>
      <c r="BR44" s="53">
        <f t="shared" ca="1" si="30"/>
        <v>0</v>
      </c>
    </row>
    <row r="45" spans="2:70" x14ac:dyDescent="0.2">
      <c r="B45" s="126">
        <f t="shared" ca="1" si="9"/>
        <v>1</v>
      </c>
      <c r="C45" s="126" t="str">
        <f t="shared" ca="1" si="10"/>
        <v/>
      </c>
      <c r="D45" s="126" t="str">
        <f t="shared" ca="1" si="11"/>
        <v/>
      </c>
      <c r="E45" s="126" t="str">
        <f t="shared" ca="1" si="12"/>
        <v/>
      </c>
      <c r="F45" s="127" t="str">
        <f ca="1">OFFSET(prihlasky!$H$1,AW45,0)</f>
        <v/>
      </c>
      <c r="G45" s="127" t="str">
        <f ca="1">IF(OFFSET(prihlasky!$B$1,AW45,0)="","",(OFFSET(prihlasky!$B$1,AW45,0)))</f>
        <v/>
      </c>
      <c r="H45" s="127">
        <f ca="1">OFFSET(prihlasky!$I$1,AW45,0)</f>
        <v>0</v>
      </c>
      <c r="I45" s="127">
        <f ca="1">OFFSET(prihlasky!$A$1,AW45,0)</f>
        <v>0</v>
      </c>
      <c r="J45" s="159">
        <f t="shared" ca="1" si="0"/>
        <v>9999</v>
      </c>
      <c r="K45" s="145"/>
      <c r="L45" s="140">
        <f ca="1">OFFSET('Trail-1'!$J$1,$O45-1,0)</f>
        <v>0</v>
      </c>
      <c r="M45" s="141">
        <f ca="1">OFFSET('Trail-1'!$K$1,$O45-1,0)</f>
        <v>0</v>
      </c>
      <c r="N45" s="263">
        <f ca="1">('Trail-1'!$CN$4-L45)*$AY$4+M45</f>
        <v>0</v>
      </c>
      <c r="O45" s="146">
        <f>MATCH($AW45,'Trail-1'!$CJ$1:$CJ$128,0)</f>
        <v>45</v>
      </c>
      <c r="P45" s="143" t="str">
        <f ca="1">IF(N45=0,"",OFFSET('Trail-1'!$B$1,$O45-1,0))</f>
        <v/>
      </c>
      <c r="Q45" s="140">
        <f ca="1">OFFSET('Trail-2'!$J$1,$T45-1,0)</f>
        <v>0</v>
      </c>
      <c r="R45" s="141">
        <f ca="1">OFFSET('Trail-2'!$K$1,$T45-1,0)</f>
        <v>0</v>
      </c>
      <c r="S45" s="263">
        <f ca="1">('Trail-2'!$CN$4-Q45)*$AY$4+R45</f>
        <v>0</v>
      </c>
      <c r="T45" s="146">
        <f>MATCH($AW45,'Trail-2'!$CJ$1:$CJ$128,0)</f>
        <v>45</v>
      </c>
      <c r="U45" s="143" t="str">
        <f ca="1">IF(S45=0,"",OFFSET('Trail-2'!$B$1,$T45-1,0))</f>
        <v/>
      </c>
      <c r="V45" s="140">
        <f ca="1">OFFSET('Trail-3'!$J$1,$Y45-1,0)</f>
        <v>0</v>
      </c>
      <c r="W45" s="141">
        <f ca="1">OFFSET('Trail-3'!$K$1,$Y45-1,0)</f>
        <v>0</v>
      </c>
      <c r="X45" s="263">
        <f ca="1">('Trail-3'!$CN$4-V45)*$AY$4+W45</f>
        <v>0</v>
      </c>
      <c r="Y45" s="146">
        <f>MATCH($AW45,'Trail-3'!$CJ$1:$CJ$128,0)</f>
        <v>45</v>
      </c>
      <c r="Z45" s="143" t="str">
        <f ca="1">IF(X45=0,"",OFFSET('Trail-3'!$B$1,$Y45-1,0))</f>
        <v/>
      </c>
      <c r="AA45" s="140">
        <f ca="1">OFFSET('Trail-4'!$J$1,$AD45-1,0)</f>
        <v>0</v>
      </c>
      <c r="AB45" s="141">
        <f ca="1">OFFSET('Trail-4'!$K$1,$AD45-1,0)</f>
        <v>0</v>
      </c>
      <c r="AC45" s="263">
        <f ca="1">('Trail-4'!$CN$4-AA45)*$AY$4+AB45</f>
        <v>0</v>
      </c>
      <c r="AD45" s="146">
        <f>MATCH($AW45,'Trail-4'!$CJ$1:$CJ$128,0)</f>
        <v>45</v>
      </c>
      <c r="AE45" s="143" t="str">
        <f ca="1">IF(AC45=0,"",OFFSET('Trail-4'!$B$1,$AD45-1,0))</f>
        <v/>
      </c>
      <c r="AF45" s="140">
        <f ca="1">OFFSET('Trail-5'!$J$1,$AI45-1,0)</f>
        <v>0</v>
      </c>
      <c r="AG45" s="141">
        <f ca="1">OFFSET('Trail-5'!$K$1,$AI45-1,0)</f>
        <v>0</v>
      </c>
      <c r="AH45" s="263">
        <f ca="1">('Trail-5'!$CN$4-AF45)*$AY$4+AG45</f>
        <v>0</v>
      </c>
      <c r="AI45" s="146">
        <f>MATCH($AW45,'Trail-5'!$CJ$1:$CJ$128,0)</f>
        <v>45</v>
      </c>
      <c r="AJ45" s="143" t="str">
        <f ca="1">IF(AH45=0,"",OFFSET('Trail-5'!$B$1,$AI45-1,0))</f>
        <v/>
      </c>
      <c r="AK45" s="140">
        <f ca="1">OFFSET('TempO-1'!$K$1,$AN45-1,0)</f>
        <v>0</v>
      </c>
      <c r="AL45" s="144"/>
      <c r="AM45" s="263">
        <f t="shared" ca="1" si="13"/>
        <v>0</v>
      </c>
      <c r="AN45" s="146">
        <f>MATCH($AW45,'TempO-1'!$CB$1:$CB$128,0)</f>
        <v>45</v>
      </c>
      <c r="AO45" s="143" t="str">
        <f ca="1">IF(AM45=0,"",OFFSET('TempO-1'!$B$1,$AN45-1,0))</f>
        <v/>
      </c>
      <c r="AP45" s="140">
        <f ca="1">OFFSET('TempO-2'!$K$1,$AS45-1,0)</f>
        <v>0</v>
      </c>
      <c r="AQ45" s="144"/>
      <c r="AR45" s="263">
        <f t="shared" ca="1" si="14"/>
        <v>0</v>
      </c>
      <c r="AS45" s="146">
        <f>MATCH($AW45,'TempO-2'!$CB$1:$CB$128,0)</f>
        <v>45</v>
      </c>
      <c r="AT45" s="143" t="str">
        <f ca="1">IF(AR45=0,"",OFFSET('TempO-2'!$B$1,$AS45-1,0))</f>
        <v/>
      </c>
      <c r="AU45" s="22"/>
      <c r="AW45" s="39">
        <v>37</v>
      </c>
      <c r="AX45" s="16"/>
      <c r="AY45" s="51">
        <f t="shared" ca="1" si="31"/>
        <v>99999</v>
      </c>
      <c r="AZ45" s="51">
        <f t="shared" ca="1" si="31"/>
        <v>99999</v>
      </c>
      <c r="BA45" s="51">
        <f t="shared" ca="1" si="31"/>
        <v>99999</v>
      </c>
      <c r="BC45" s="51">
        <f t="shared" ca="1" si="1"/>
        <v>0</v>
      </c>
      <c r="BD45" s="51">
        <f t="shared" ca="1" si="2"/>
        <v>0</v>
      </c>
      <c r="BE45" s="51">
        <f t="shared" ca="1" si="3"/>
        <v>0</v>
      </c>
      <c r="BF45" s="51">
        <f t="shared" ca="1" si="4"/>
        <v>0</v>
      </c>
      <c r="BG45" s="51">
        <f t="shared" ca="1" si="5"/>
        <v>0</v>
      </c>
      <c r="BH45" s="51">
        <f t="shared" ca="1" si="28"/>
        <v>9999</v>
      </c>
      <c r="BI45" s="51">
        <f t="shared" ca="1" si="29"/>
        <v>0</v>
      </c>
      <c r="BJ45" s="51"/>
      <c r="BK45" s="51"/>
      <c r="BL45" s="53">
        <f t="shared" ca="1" si="30"/>
        <v>9999</v>
      </c>
      <c r="BM45" s="53">
        <f t="shared" ca="1" si="30"/>
        <v>0</v>
      </c>
      <c r="BN45" s="53">
        <f t="shared" ca="1" si="30"/>
        <v>0</v>
      </c>
      <c r="BO45" s="53">
        <f t="shared" ca="1" si="30"/>
        <v>0</v>
      </c>
      <c r="BP45" s="53">
        <f t="shared" ca="1" si="30"/>
        <v>0</v>
      </c>
      <c r="BQ45" s="53">
        <f t="shared" ca="1" si="30"/>
        <v>0</v>
      </c>
      <c r="BR45" s="53">
        <f t="shared" ca="1" si="30"/>
        <v>0</v>
      </c>
    </row>
    <row r="46" spans="2:70" x14ac:dyDescent="0.2">
      <c r="B46" s="126">
        <f t="shared" ca="1" si="9"/>
        <v>1</v>
      </c>
      <c r="C46" s="126" t="str">
        <f t="shared" ca="1" si="10"/>
        <v/>
      </c>
      <c r="D46" s="126" t="str">
        <f t="shared" ca="1" si="11"/>
        <v/>
      </c>
      <c r="E46" s="126" t="str">
        <f t="shared" ca="1" si="12"/>
        <v/>
      </c>
      <c r="F46" s="127" t="str">
        <f ca="1">OFFSET(prihlasky!$H$1,AW46,0)</f>
        <v/>
      </c>
      <c r="G46" s="127" t="str">
        <f ca="1">IF(OFFSET(prihlasky!$B$1,AW46,0)="","",(OFFSET(prihlasky!$B$1,AW46,0)))</f>
        <v/>
      </c>
      <c r="H46" s="127">
        <f ca="1">OFFSET(prihlasky!$I$1,AW46,0)</f>
        <v>0</v>
      </c>
      <c r="I46" s="127">
        <f ca="1">OFFSET(prihlasky!$A$1,AW46,0)</f>
        <v>0</v>
      </c>
      <c r="J46" s="159">
        <f t="shared" ca="1" si="0"/>
        <v>9999</v>
      </c>
      <c r="K46" s="145"/>
      <c r="L46" s="140">
        <f ca="1">OFFSET('Trail-1'!$J$1,$O46-1,0)</f>
        <v>0</v>
      </c>
      <c r="M46" s="141">
        <f ca="1">OFFSET('Trail-1'!$K$1,$O46-1,0)</f>
        <v>0</v>
      </c>
      <c r="N46" s="263">
        <f ca="1">('Trail-1'!$CN$4-L46)*$AY$4+M46</f>
        <v>0</v>
      </c>
      <c r="O46" s="146">
        <f>MATCH($AW46,'Trail-1'!$CJ$1:$CJ$128,0)</f>
        <v>46</v>
      </c>
      <c r="P46" s="143" t="str">
        <f ca="1">IF(N46=0,"",OFFSET('Trail-1'!$B$1,$O46-1,0))</f>
        <v/>
      </c>
      <c r="Q46" s="140">
        <f ca="1">OFFSET('Trail-2'!$J$1,$T46-1,0)</f>
        <v>0</v>
      </c>
      <c r="R46" s="141">
        <f ca="1">OFFSET('Trail-2'!$K$1,$T46-1,0)</f>
        <v>0</v>
      </c>
      <c r="S46" s="263">
        <f ca="1">('Trail-2'!$CN$4-Q46)*$AY$4+R46</f>
        <v>0</v>
      </c>
      <c r="T46" s="146">
        <f>MATCH($AW46,'Trail-2'!$CJ$1:$CJ$128,0)</f>
        <v>46</v>
      </c>
      <c r="U46" s="143" t="str">
        <f ca="1">IF(S46=0,"",OFFSET('Trail-2'!$B$1,$T46-1,0))</f>
        <v/>
      </c>
      <c r="V46" s="140">
        <f ca="1">OFFSET('Trail-3'!$J$1,$Y46-1,0)</f>
        <v>0</v>
      </c>
      <c r="W46" s="141">
        <f ca="1">OFFSET('Trail-3'!$K$1,$Y46-1,0)</f>
        <v>0</v>
      </c>
      <c r="X46" s="263">
        <f ca="1">('Trail-3'!$CN$4-V46)*$AY$4+W46</f>
        <v>0</v>
      </c>
      <c r="Y46" s="146">
        <f>MATCH($AW46,'Trail-3'!$CJ$1:$CJ$128,0)</f>
        <v>46</v>
      </c>
      <c r="Z46" s="143" t="str">
        <f ca="1">IF(X46=0,"",OFFSET('Trail-3'!$B$1,$Y46-1,0))</f>
        <v/>
      </c>
      <c r="AA46" s="140">
        <f ca="1">OFFSET('Trail-4'!$J$1,$AD46-1,0)</f>
        <v>0</v>
      </c>
      <c r="AB46" s="141">
        <f ca="1">OFFSET('Trail-4'!$K$1,$AD46-1,0)</f>
        <v>0</v>
      </c>
      <c r="AC46" s="263">
        <f ca="1">('Trail-4'!$CN$4-AA46)*$AY$4+AB46</f>
        <v>0</v>
      </c>
      <c r="AD46" s="146">
        <f>MATCH($AW46,'Trail-4'!$CJ$1:$CJ$128,0)</f>
        <v>46</v>
      </c>
      <c r="AE46" s="143" t="str">
        <f ca="1">IF(AC46=0,"",OFFSET('Trail-4'!$B$1,$AD46-1,0))</f>
        <v/>
      </c>
      <c r="AF46" s="140">
        <f ca="1">OFFSET('Trail-5'!$J$1,$AI46-1,0)</f>
        <v>0</v>
      </c>
      <c r="AG46" s="141">
        <f ca="1">OFFSET('Trail-5'!$K$1,$AI46-1,0)</f>
        <v>0</v>
      </c>
      <c r="AH46" s="263">
        <f ca="1">('Trail-5'!$CN$4-AF46)*$AY$4+AG46</f>
        <v>0</v>
      </c>
      <c r="AI46" s="146">
        <f>MATCH($AW46,'Trail-5'!$CJ$1:$CJ$128,0)</f>
        <v>46</v>
      </c>
      <c r="AJ46" s="143" t="str">
        <f ca="1">IF(AH46=0,"",OFFSET('Trail-5'!$B$1,$AI46-1,0))</f>
        <v/>
      </c>
      <c r="AK46" s="140">
        <f ca="1">OFFSET('TempO-1'!$K$1,$AN46-1,0)</f>
        <v>0</v>
      </c>
      <c r="AL46" s="144"/>
      <c r="AM46" s="263">
        <f t="shared" ca="1" si="13"/>
        <v>0</v>
      </c>
      <c r="AN46" s="146">
        <f>MATCH($AW46,'TempO-1'!$CB$1:$CB$128,0)</f>
        <v>46</v>
      </c>
      <c r="AO46" s="143" t="str">
        <f ca="1">IF(AM46=0,"",OFFSET('TempO-1'!$B$1,$AN46-1,0))</f>
        <v/>
      </c>
      <c r="AP46" s="140">
        <f ca="1">OFFSET('TempO-2'!$K$1,$AS46-1,0)</f>
        <v>0</v>
      </c>
      <c r="AQ46" s="144"/>
      <c r="AR46" s="263">
        <f t="shared" ca="1" si="14"/>
        <v>0</v>
      </c>
      <c r="AS46" s="146">
        <f>MATCH($AW46,'TempO-2'!$CB$1:$CB$128,0)</f>
        <v>46</v>
      </c>
      <c r="AT46" s="143" t="str">
        <f ca="1">IF(AR46=0,"",OFFSET('TempO-2'!$B$1,$AS46-1,0))</f>
        <v/>
      </c>
      <c r="AU46" s="22"/>
      <c r="AW46" s="39">
        <v>38</v>
      </c>
      <c r="AX46" s="16"/>
      <c r="AY46" s="51">
        <f t="shared" ca="1" si="31"/>
        <v>99999</v>
      </c>
      <c r="AZ46" s="51">
        <f t="shared" ca="1" si="31"/>
        <v>99999</v>
      </c>
      <c r="BA46" s="51">
        <f t="shared" ca="1" si="31"/>
        <v>99999</v>
      </c>
      <c r="BC46" s="51">
        <f t="shared" ca="1" si="1"/>
        <v>0</v>
      </c>
      <c r="BD46" s="51">
        <f t="shared" ca="1" si="2"/>
        <v>0</v>
      </c>
      <c r="BE46" s="51">
        <f t="shared" ca="1" si="3"/>
        <v>0</v>
      </c>
      <c r="BF46" s="51">
        <f t="shared" ca="1" si="4"/>
        <v>0</v>
      </c>
      <c r="BG46" s="51">
        <f t="shared" ca="1" si="5"/>
        <v>0</v>
      </c>
      <c r="BH46" s="51">
        <f t="shared" ca="1" si="28"/>
        <v>9999</v>
      </c>
      <c r="BI46" s="51">
        <f t="shared" ca="1" si="29"/>
        <v>0</v>
      </c>
      <c r="BJ46" s="51"/>
      <c r="BK46" s="51"/>
      <c r="BL46" s="53">
        <f t="shared" ca="1" si="30"/>
        <v>9999</v>
      </c>
      <c r="BM46" s="53">
        <f t="shared" ca="1" si="30"/>
        <v>0</v>
      </c>
      <c r="BN46" s="53">
        <f t="shared" ca="1" si="30"/>
        <v>0</v>
      </c>
      <c r="BO46" s="53">
        <f t="shared" ca="1" si="30"/>
        <v>0</v>
      </c>
      <c r="BP46" s="53">
        <f t="shared" ca="1" si="30"/>
        <v>0</v>
      </c>
      <c r="BQ46" s="53">
        <f t="shared" ca="1" si="30"/>
        <v>0</v>
      </c>
      <c r="BR46" s="53">
        <f t="shared" ca="1" si="30"/>
        <v>0</v>
      </c>
    </row>
    <row r="47" spans="2:70" x14ac:dyDescent="0.2">
      <c r="B47" s="126">
        <f t="shared" ca="1" si="9"/>
        <v>1</v>
      </c>
      <c r="C47" s="126" t="str">
        <f t="shared" ca="1" si="10"/>
        <v/>
      </c>
      <c r="D47" s="126" t="str">
        <f t="shared" ca="1" si="11"/>
        <v/>
      </c>
      <c r="E47" s="126" t="str">
        <f t="shared" ca="1" si="12"/>
        <v/>
      </c>
      <c r="F47" s="127" t="str">
        <f ca="1">OFFSET(prihlasky!$H$1,AW47,0)</f>
        <v/>
      </c>
      <c r="G47" s="127" t="str">
        <f ca="1">IF(OFFSET(prihlasky!$B$1,AW47,0)="","",(OFFSET(prihlasky!$B$1,AW47,0)))</f>
        <v/>
      </c>
      <c r="H47" s="127">
        <f ca="1">OFFSET(prihlasky!$I$1,AW47,0)</f>
        <v>0</v>
      </c>
      <c r="I47" s="127">
        <f ca="1">OFFSET(prihlasky!$A$1,AW47,0)</f>
        <v>0</v>
      </c>
      <c r="J47" s="159">
        <f t="shared" ca="1" si="0"/>
        <v>9999</v>
      </c>
      <c r="K47" s="145"/>
      <c r="L47" s="140">
        <f ca="1">OFFSET('Trail-1'!$J$1,$O47-1,0)</f>
        <v>0</v>
      </c>
      <c r="M47" s="141">
        <f ca="1">OFFSET('Trail-1'!$K$1,$O47-1,0)</f>
        <v>0</v>
      </c>
      <c r="N47" s="263">
        <f ca="1">('Trail-1'!$CN$4-L47)*$AY$4+M47</f>
        <v>0</v>
      </c>
      <c r="O47" s="146">
        <f>MATCH($AW47,'Trail-1'!$CJ$1:$CJ$128,0)</f>
        <v>47</v>
      </c>
      <c r="P47" s="143" t="str">
        <f ca="1">IF(N47=0,"",OFFSET('Trail-1'!$B$1,$O47-1,0))</f>
        <v/>
      </c>
      <c r="Q47" s="140">
        <f ca="1">OFFSET('Trail-2'!$J$1,$T47-1,0)</f>
        <v>0</v>
      </c>
      <c r="R47" s="141">
        <f ca="1">OFFSET('Trail-2'!$K$1,$T47-1,0)</f>
        <v>0</v>
      </c>
      <c r="S47" s="263">
        <f ca="1">('Trail-2'!$CN$4-Q47)*$AY$4+R47</f>
        <v>0</v>
      </c>
      <c r="T47" s="146">
        <f>MATCH($AW47,'Trail-2'!$CJ$1:$CJ$128,0)</f>
        <v>47</v>
      </c>
      <c r="U47" s="143" t="str">
        <f ca="1">IF(S47=0,"",OFFSET('Trail-2'!$B$1,$T47-1,0))</f>
        <v/>
      </c>
      <c r="V47" s="140">
        <f ca="1">OFFSET('Trail-3'!$J$1,$Y47-1,0)</f>
        <v>0</v>
      </c>
      <c r="W47" s="141">
        <f ca="1">OFFSET('Trail-3'!$K$1,$Y47-1,0)</f>
        <v>0</v>
      </c>
      <c r="X47" s="263">
        <f ca="1">('Trail-3'!$CN$4-V47)*$AY$4+W47</f>
        <v>0</v>
      </c>
      <c r="Y47" s="146">
        <f>MATCH($AW47,'Trail-3'!$CJ$1:$CJ$128,0)</f>
        <v>47</v>
      </c>
      <c r="Z47" s="143" t="str">
        <f ca="1">IF(X47=0,"",OFFSET('Trail-3'!$B$1,$Y47-1,0))</f>
        <v/>
      </c>
      <c r="AA47" s="140">
        <f ca="1">OFFSET('Trail-4'!$J$1,$AD47-1,0)</f>
        <v>0</v>
      </c>
      <c r="AB47" s="141">
        <f ca="1">OFFSET('Trail-4'!$K$1,$AD47-1,0)</f>
        <v>0</v>
      </c>
      <c r="AC47" s="263">
        <f ca="1">('Trail-4'!$CN$4-AA47)*$AY$4+AB47</f>
        <v>0</v>
      </c>
      <c r="AD47" s="146">
        <f>MATCH($AW47,'Trail-4'!$CJ$1:$CJ$128,0)</f>
        <v>47</v>
      </c>
      <c r="AE47" s="143" t="str">
        <f ca="1">IF(AC47=0,"",OFFSET('Trail-4'!$B$1,$AD47-1,0))</f>
        <v/>
      </c>
      <c r="AF47" s="140">
        <f ca="1">OFFSET('Trail-5'!$J$1,$AI47-1,0)</f>
        <v>0</v>
      </c>
      <c r="AG47" s="141">
        <f ca="1">OFFSET('Trail-5'!$K$1,$AI47-1,0)</f>
        <v>0</v>
      </c>
      <c r="AH47" s="263">
        <f ca="1">('Trail-5'!$CN$4-AF47)*$AY$4+AG47</f>
        <v>0</v>
      </c>
      <c r="AI47" s="146">
        <f>MATCH($AW47,'Trail-5'!$CJ$1:$CJ$128,0)</f>
        <v>47</v>
      </c>
      <c r="AJ47" s="143" t="str">
        <f ca="1">IF(AH47=0,"",OFFSET('Trail-5'!$B$1,$AI47-1,0))</f>
        <v/>
      </c>
      <c r="AK47" s="140">
        <f ca="1">OFFSET('TempO-1'!$K$1,$AN47-1,0)</f>
        <v>0</v>
      </c>
      <c r="AL47" s="144"/>
      <c r="AM47" s="263">
        <f t="shared" ca="1" si="13"/>
        <v>0</v>
      </c>
      <c r="AN47" s="146">
        <f>MATCH($AW47,'TempO-1'!$CB$1:$CB$128,0)</f>
        <v>47</v>
      </c>
      <c r="AO47" s="143" t="str">
        <f ca="1">IF(AM47=0,"",OFFSET('TempO-1'!$B$1,$AN47-1,0))</f>
        <v/>
      </c>
      <c r="AP47" s="140">
        <f ca="1">OFFSET('TempO-2'!$K$1,$AS47-1,0)</f>
        <v>0</v>
      </c>
      <c r="AQ47" s="144"/>
      <c r="AR47" s="263">
        <f t="shared" ca="1" si="14"/>
        <v>0</v>
      </c>
      <c r="AS47" s="146">
        <f>MATCH($AW47,'TempO-2'!$CB$1:$CB$128,0)</f>
        <v>47</v>
      </c>
      <c r="AT47" s="143" t="str">
        <f ca="1">IF(AR47=0,"",OFFSET('TempO-2'!$B$1,$AS47-1,0))</f>
        <v/>
      </c>
      <c r="AU47" s="22"/>
      <c r="AW47" s="39">
        <v>39</v>
      </c>
      <c r="AX47" s="16"/>
      <c r="AY47" s="51">
        <f t="shared" ca="1" si="31"/>
        <v>99999</v>
      </c>
      <c r="AZ47" s="51">
        <f t="shared" ca="1" si="31"/>
        <v>99999</v>
      </c>
      <c r="BA47" s="51">
        <f t="shared" ca="1" si="31"/>
        <v>99999</v>
      </c>
      <c r="BC47" s="51">
        <f t="shared" ca="1" si="1"/>
        <v>0</v>
      </c>
      <c r="BD47" s="51">
        <f t="shared" ca="1" si="2"/>
        <v>0</v>
      </c>
      <c r="BE47" s="51">
        <f t="shared" ca="1" si="3"/>
        <v>0</v>
      </c>
      <c r="BF47" s="51">
        <f t="shared" ca="1" si="4"/>
        <v>0</v>
      </c>
      <c r="BG47" s="51">
        <f t="shared" ca="1" si="5"/>
        <v>0</v>
      </c>
      <c r="BH47" s="51">
        <f t="shared" ca="1" si="28"/>
        <v>9999</v>
      </c>
      <c r="BI47" s="51">
        <f t="shared" ca="1" si="29"/>
        <v>0</v>
      </c>
      <c r="BJ47" s="51"/>
      <c r="BK47" s="51"/>
      <c r="BL47" s="53">
        <f t="shared" ca="1" si="30"/>
        <v>9999</v>
      </c>
      <c r="BM47" s="53">
        <f t="shared" ca="1" si="30"/>
        <v>0</v>
      </c>
      <c r="BN47" s="53">
        <f t="shared" ca="1" si="30"/>
        <v>0</v>
      </c>
      <c r="BO47" s="53">
        <f t="shared" ca="1" si="30"/>
        <v>0</v>
      </c>
      <c r="BP47" s="53">
        <f t="shared" ca="1" si="30"/>
        <v>0</v>
      </c>
      <c r="BQ47" s="53">
        <f t="shared" ca="1" si="30"/>
        <v>0</v>
      </c>
      <c r="BR47" s="53">
        <f t="shared" ca="1" si="30"/>
        <v>0</v>
      </c>
    </row>
    <row r="48" spans="2:70" x14ac:dyDescent="0.2">
      <c r="B48" s="126">
        <f t="shared" ca="1" si="9"/>
        <v>1</v>
      </c>
      <c r="C48" s="126" t="str">
        <f t="shared" ca="1" si="10"/>
        <v/>
      </c>
      <c r="D48" s="126" t="str">
        <f t="shared" ca="1" si="11"/>
        <v/>
      </c>
      <c r="E48" s="126" t="str">
        <f t="shared" ca="1" si="12"/>
        <v/>
      </c>
      <c r="F48" s="127" t="str">
        <f ca="1">OFFSET(prihlasky!$H$1,AW48,0)</f>
        <v/>
      </c>
      <c r="G48" s="127" t="str">
        <f ca="1">IF(OFFSET(prihlasky!$B$1,AW48,0)="","",(OFFSET(prihlasky!$B$1,AW48,0)))</f>
        <v/>
      </c>
      <c r="H48" s="127">
        <f ca="1">OFFSET(prihlasky!$I$1,AW48,0)</f>
        <v>0</v>
      </c>
      <c r="I48" s="127">
        <f ca="1">OFFSET(prihlasky!$A$1,AW48,0)</f>
        <v>0</v>
      </c>
      <c r="J48" s="159">
        <f t="shared" ca="1" si="0"/>
        <v>9999</v>
      </c>
      <c r="K48" s="145"/>
      <c r="L48" s="140">
        <f ca="1">OFFSET('Trail-1'!$J$1,$O48-1,0)</f>
        <v>0</v>
      </c>
      <c r="M48" s="141">
        <f ca="1">OFFSET('Trail-1'!$K$1,$O48-1,0)</f>
        <v>0</v>
      </c>
      <c r="N48" s="263">
        <f ca="1">('Trail-1'!$CN$4-L48)*$AY$4+M48</f>
        <v>0</v>
      </c>
      <c r="O48" s="146">
        <f>MATCH($AW48,'Trail-1'!$CJ$1:$CJ$128,0)</f>
        <v>48</v>
      </c>
      <c r="P48" s="143" t="str">
        <f ca="1">IF(N48=0,"",OFFSET('Trail-1'!$B$1,$O48-1,0))</f>
        <v/>
      </c>
      <c r="Q48" s="140">
        <f ca="1">OFFSET('Trail-2'!$J$1,$T48-1,0)</f>
        <v>0</v>
      </c>
      <c r="R48" s="141">
        <f ca="1">OFFSET('Trail-2'!$K$1,$T48-1,0)</f>
        <v>0</v>
      </c>
      <c r="S48" s="263">
        <f ca="1">('Trail-2'!$CN$4-Q48)*$AY$4+R48</f>
        <v>0</v>
      </c>
      <c r="T48" s="146">
        <f>MATCH($AW48,'Trail-2'!$CJ$1:$CJ$128,0)</f>
        <v>48</v>
      </c>
      <c r="U48" s="143" t="str">
        <f ca="1">IF(S48=0,"",OFFSET('Trail-2'!$B$1,$T48-1,0))</f>
        <v/>
      </c>
      <c r="V48" s="140">
        <f ca="1">OFFSET('Trail-3'!$J$1,$Y48-1,0)</f>
        <v>0</v>
      </c>
      <c r="W48" s="141">
        <f ca="1">OFFSET('Trail-3'!$K$1,$Y48-1,0)</f>
        <v>0</v>
      </c>
      <c r="X48" s="263">
        <f ca="1">('Trail-3'!$CN$4-V48)*$AY$4+W48</f>
        <v>0</v>
      </c>
      <c r="Y48" s="146">
        <f>MATCH($AW48,'Trail-3'!$CJ$1:$CJ$128,0)</f>
        <v>48</v>
      </c>
      <c r="Z48" s="143" t="str">
        <f ca="1">IF(X48=0,"",OFFSET('Trail-3'!$B$1,$Y48-1,0))</f>
        <v/>
      </c>
      <c r="AA48" s="140">
        <f ca="1">OFFSET('Trail-4'!$J$1,$AD48-1,0)</f>
        <v>0</v>
      </c>
      <c r="AB48" s="141">
        <f ca="1">OFFSET('Trail-4'!$K$1,$AD48-1,0)</f>
        <v>0</v>
      </c>
      <c r="AC48" s="263">
        <f ca="1">('Trail-4'!$CN$4-AA48)*$AY$4+AB48</f>
        <v>0</v>
      </c>
      <c r="AD48" s="146">
        <f>MATCH($AW48,'Trail-4'!$CJ$1:$CJ$128,0)</f>
        <v>48</v>
      </c>
      <c r="AE48" s="143" t="str">
        <f ca="1">IF(AC48=0,"",OFFSET('Trail-4'!$B$1,$AD48-1,0))</f>
        <v/>
      </c>
      <c r="AF48" s="140">
        <f ca="1">OFFSET('Trail-5'!$J$1,$AI48-1,0)</f>
        <v>0</v>
      </c>
      <c r="AG48" s="141">
        <f ca="1">OFFSET('Trail-5'!$K$1,$AI48-1,0)</f>
        <v>0</v>
      </c>
      <c r="AH48" s="263">
        <f ca="1">('Trail-5'!$CN$4-AF48)*$AY$4+AG48</f>
        <v>0</v>
      </c>
      <c r="AI48" s="146">
        <f>MATCH($AW48,'Trail-5'!$CJ$1:$CJ$128,0)</f>
        <v>48</v>
      </c>
      <c r="AJ48" s="143" t="str">
        <f ca="1">IF(AH48=0,"",OFFSET('Trail-5'!$B$1,$AI48-1,0))</f>
        <v/>
      </c>
      <c r="AK48" s="140">
        <f ca="1">OFFSET('TempO-1'!$K$1,$AN48-1,0)</f>
        <v>0</v>
      </c>
      <c r="AL48" s="144"/>
      <c r="AM48" s="263">
        <f t="shared" ca="1" si="13"/>
        <v>0</v>
      </c>
      <c r="AN48" s="146">
        <f>MATCH($AW48,'TempO-1'!$CB$1:$CB$128,0)</f>
        <v>48</v>
      </c>
      <c r="AO48" s="143" t="str">
        <f ca="1">IF(AM48=0,"",OFFSET('TempO-1'!$B$1,$AN48-1,0))</f>
        <v/>
      </c>
      <c r="AP48" s="140">
        <f ca="1">OFFSET('TempO-2'!$K$1,$AS48-1,0)</f>
        <v>0</v>
      </c>
      <c r="AQ48" s="144"/>
      <c r="AR48" s="263">
        <f t="shared" ca="1" si="14"/>
        <v>0</v>
      </c>
      <c r="AS48" s="146">
        <f>MATCH($AW48,'TempO-2'!$CB$1:$CB$128,0)</f>
        <v>48</v>
      </c>
      <c r="AT48" s="143" t="str">
        <f ca="1">IF(AR48=0,"",OFFSET('TempO-2'!$B$1,$AS48-1,0))</f>
        <v/>
      </c>
      <c r="AU48" s="22"/>
      <c r="AW48" s="39">
        <v>40</v>
      </c>
      <c r="AX48" s="16"/>
      <c r="AY48" s="51">
        <f t="shared" ca="1" si="31"/>
        <v>99999</v>
      </c>
      <c r="AZ48" s="51">
        <f t="shared" ca="1" si="31"/>
        <v>99999</v>
      </c>
      <c r="BA48" s="51">
        <f t="shared" ca="1" si="31"/>
        <v>99999</v>
      </c>
      <c r="BC48" s="51">
        <f t="shared" ca="1" si="1"/>
        <v>0</v>
      </c>
      <c r="BD48" s="51">
        <f t="shared" ca="1" si="2"/>
        <v>0</v>
      </c>
      <c r="BE48" s="51">
        <f t="shared" ca="1" si="3"/>
        <v>0</v>
      </c>
      <c r="BF48" s="51">
        <f t="shared" ca="1" si="4"/>
        <v>0</v>
      </c>
      <c r="BG48" s="51">
        <f t="shared" ca="1" si="5"/>
        <v>0</v>
      </c>
      <c r="BH48" s="51">
        <f t="shared" ca="1" si="28"/>
        <v>9999</v>
      </c>
      <c r="BI48" s="51">
        <f t="shared" ca="1" si="29"/>
        <v>0</v>
      </c>
      <c r="BJ48" s="51"/>
      <c r="BK48" s="51"/>
      <c r="BL48" s="53">
        <f t="shared" ca="1" si="30"/>
        <v>9999</v>
      </c>
      <c r="BM48" s="53">
        <f t="shared" ca="1" si="30"/>
        <v>0</v>
      </c>
      <c r="BN48" s="53">
        <f t="shared" ca="1" si="30"/>
        <v>0</v>
      </c>
      <c r="BO48" s="53">
        <f t="shared" ca="1" si="30"/>
        <v>0</v>
      </c>
      <c r="BP48" s="53">
        <f t="shared" ca="1" si="30"/>
        <v>0</v>
      </c>
      <c r="BQ48" s="53">
        <f t="shared" ca="1" si="30"/>
        <v>0</v>
      </c>
      <c r="BR48" s="53">
        <f t="shared" ca="1" si="30"/>
        <v>0</v>
      </c>
    </row>
    <row r="49" spans="2:70" x14ac:dyDescent="0.2">
      <c r="B49" s="126">
        <f t="shared" ca="1" si="9"/>
        <v>1</v>
      </c>
      <c r="C49" s="126" t="str">
        <f t="shared" ca="1" si="10"/>
        <v/>
      </c>
      <c r="D49" s="126" t="str">
        <f t="shared" ca="1" si="11"/>
        <v/>
      </c>
      <c r="E49" s="126" t="str">
        <f t="shared" ca="1" si="12"/>
        <v/>
      </c>
      <c r="F49" s="127" t="str">
        <f ca="1">OFFSET(prihlasky!$H$1,AW49,0)</f>
        <v/>
      </c>
      <c r="G49" s="127" t="str">
        <f ca="1">IF(OFFSET(prihlasky!$B$1,AW49,0)="","",(OFFSET(prihlasky!$B$1,AW49,0)))</f>
        <v/>
      </c>
      <c r="H49" s="127">
        <f ca="1">OFFSET(prihlasky!$I$1,AW49,0)</f>
        <v>0</v>
      </c>
      <c r="I49" s="127">
        <f ca="1">OFFSET(prihlasky!$A$1,AW49,0)</f>
        <v>0</v>
      </c>
      <c r="J49" s="159">
        <f t="shared" ca="1" si="0"/>
        <v>9999</v>
      </c>
      <c r="K49" s="145"/>
      <c r="L49" s="140">
        <f ca="1">OFFSET('Trail-1'!$J$1,$O49-1,0)</f>
        <v>0</v>
      </c>
      <c r="M49" s="141">
        <f ca="1">OFFSET('Trail-1'!$K$1,$O49-1,0)</f>
        <v>0</v>
      </c>
      <c r="N49" s="263">
        <f ca="1">('Trail-1'!$CN$4-L49)*$AY$4+M49</f>
        <v>0</v>
      </c>
      <c r="O49" s="146">
        <f>MATCH($AW49,'Trail-1'!$CJ$1:$CJ$128,0)</f>
        <v>49</v>
      </c>
      <c r="P49" s="143" t="str">
        <f ca="1">IF(N49=0,"",OFFSET('Trail-1'!$B$1,$O49-1,0))</f>
        <v/>
      </c>
      <c r="Q49" s="140">
        <f ca="1">OFFSET('Trail-2'!$J$1,$T49-1,0)</f>
        <v>0</v>
      </c>
      <c r="R49" s="141">
        <f ca="1">OFFSET('Trail-2'!$K$1,$T49-1,0)</f>
        <v>0</v>
      </c>
      <c r="S49" s="263">
        <f ca="1">('Trail-2'!$CN$4-Q49)*$AY$4+R49</f>
        <v>0</v>
      </c>
      <c r="T49" s="146">
        <f>MATCH($AW49,'Trail-2'!$CJ$1:$CJ$128,0)</f>
        <v>49</v>
      </c>
      <c r="U49" s="143" t="str">
        <f ca="1">IF(S49=0,"",OFFSET('Trail-2'!$B$1,$T49-1,0))</f>
        <v/>
      </c>
      <c r="V49" s="140">
        <f ca="1">OFFSET('Trail-3'!$J$1,$Y49-1,0)</f>
        <v>0</v>
      </c>
      <c r="W49" s="141">
        <f ca="1">OFFSET('Trail-3'!$K$1,$Y49-1,0)</f>
        <v>0</v>
      </c>
      <c r="X49" s="263">
        <f ca="1">('Trail-3'!$CN$4-V49)*$AY$4+W49</f>
        <v>0</v>
      </c>
      <c r="Y49" s="146">
        <f>MATCH($AW49,'Trail-3'!$CJ$1:$CJ$128,0)</f>
        <v>49</v>
      </c>
      <c r="Z49" s="143" t="str">
        <f ca="1">IF(X49=0,"",OFFSET('Trail-3'!$B$1,$Y49-1,0))</f>
        <v/>
      </c>
      <c r="AA49" s="140">
        <f ca="1">OFFSET('Trail-4'!$J$1,$AD49-1,0)</f>
        <v>0</v>
      </c>
      <c r="AB49" s="141">
        <f ca="1">OFFSET('Trail-4'!$K$1,$AD49-1,0)</f>
        <v>0</v>
      </c>
      <c r="AC49" s="263">
        <f ca="1">('Trail-4'!$CN$4-AA49)*$AY$4+AB49</f>
        <v>0</v>
      </c>
      <c r="AD49" s="146">
        <f>MATCH($AW49,'Trail-4'!$CJ$1:$CJ$128,0)</f>
        <v>49</v>
      </c>
      <c r="AE49" s="143" t="str">
        <f ca="1">IF(AC49=0,"",OFFSET('Trail-4'!$B$1,$AD49-1,0))</f>
        <v/>
      </c>
      <c r="AF49" s="140">
        <f ca="1">OFFSET('Trail-5'!$J$1,$AI49-1,0)</f>
        <v>0</v>
      </c>
      <c r="AG49" s="141">
        <f ca="1">OFFSET('Trail-5'!$K$1,$AI49-1,0)</f>
        <v>0</v>
      </c>
      <c r="AH49" s="263">
        <f ca="1">('Trail-5'!$CN$4-AF49)*$AY$4+AG49</f>
        <v>0</v>
      </c>
      <c r="AI49" s="146">
        <f>MATCH($AW49,'Trail-5'!$CJ$1:$CJ$128,0)</f>
        <v>49</v>
      </c>
      <c r="AJ49" s="143" t="str">
        <f ca="1">IF(AH49=0,"",OFFSET('Trail-5'!$B$1,$AI49-1,0))</f>
        <v/>
      </c>
      <c r="AK49" s="140">
        <f ca="1">OFFSET('TempO-1'!$K$1,$AN49-1,0)</f>
        <v>0</v>
      </c>
      <c r="AL49" s="144"/>
      <c r="AM49" s="263">
        <f t="shared" ca="1" si="13"/>
        <v>0</v>
      </c>
      <c r="AN49" s="146">
        <f>MATCH($AW49,'TempO-1'!$CB$1:$CB$128,0)</f>
        <v>49</v>
      </c>
      <c r="AO49" s="143" t="str">
        <f ca="1">IF(AM49=0,"",OFFSET('TempO-1'!$B$1,$AN49-1,0))</f>
        <v/>
      </c>
      <c r="AP49" s="140">
        <f ca="1">OFFSET('TempO-2'!$K$1,$AS49-1,0)</f>
        <v>0</v>
      </c>
      <c r="AQ49" s="144"/>
      <c r="AR49" s="263">
        <f t="shared" ca="1" si="14"/>
        <v>0</v>
      </c>
      <c r="AS49" s="146">
        <f>MATCH($AW49,'TempO-2'!$CB$1:$CB$128,0)</f>
        <v>49</v>
      </c>
      <c r="AT49" s="143" t="str">
        <f ca="1">IF(AR49=0,"",OFFSET('TempO-2'!$B$1,$AS49-1,0))</f>
        <v/>
      </c>
      <c r="AU49" s="22"/>
      <c r="AW49" s="39">
        <v>41</v>
      </c>
      <c r="AX49" s="16"/>
      <c r="AY49" s="51">
        <f t="shared" ca="1" si="31"/>
        <v>99999</v>
      </c>
      <c r="AZ49" s="51">
        <f t="shared" ca="1" si="31"/>
        <v>99999</v>
      </c>
      <c r="BA49" s="51">
        <f t="shared" ca="1" si="31"/>
        <v>99999</v>
      </c>
      <c r="BC49" s="51">
        <f t="shared" ca="1" si="1"/>
        <v>0</v>
      </c>
      <c r="BD49" s="51">
        <f t="shared" ca="1" si="2"/>
        <v>0</v>
      </c>
      <c r="BE49" s="51">
        <f t="shared" ca="1" si="3"/>
        <v>0</v>
      </c>
      <c r="BF49" s="51">
        <f t="shared" ca="1" si="4"/>
        <v>0</v>
      </c>
      <c r="BG49" s="51">
        <f t="shared" ca="1" si="5"/>
        <v>0</v>
      </c>
      <c r="BH49" s="51">
        <f t="shared" ca="1" si="28"/>
        <v>9999</v>
      </c>
      <c r="BI49" s="51">
        <f t="shared" ca="1" si="29"/>
        <v>0</v>
      </c>
      <c r="BJ49" s="51"/>
      <c r="BK49" s="51"/>
      <c r="BL49" s="53">
        <f t="shared" ca="1" si="30"/>
        <v>9999</v>
      </c>
      <c r="BM49" s="53">
        <f t="shared" ca="1" si="30"/>
        <v>0</v>
      </c>
      <c r="BN49" s="53">
        <f t="shared" ca="1" si="30"/>
        <v>0</v>
      </c>
      <c r="BO49" s="53">
        <f t="shared" ca="1" si="30"/>
        <v>0</v>
      </c>
      <c r="BP49" s="53">
        <f t="shared" ca="1" si="30"/>
        <v>0</v>
      </c>
      <c r="BQ49" s="53">
        <f t="shared" ca="1" si="30"/>
        <v>0</v>
      </c>
      <c r="BR49" s="53">
        <f t="shared" ca="1" si="30"/>
        <v>0</v>
      </c>
    </row>
    <row r="50" spans="2:70" x14ac:dyDescent="0.2">
      <c r="B50" s="126">
        <f t="shared" ca="1" si="9"/>
        <v>1</v>
      </c>
      <c r="C50" s="126" t="str">
        <f t="shared" ca="1" si="10"/>
        <v/>
      </c>
      <c r="D50" s="126" t="str">
        <f t="shared" ca="1" si="11"/>
        <v/>
      </c>
      <c r="E50" s="126" t="str">
        <f t="shared" ca="1" si="12"/>
        <v/>
      </c>
      <c r="F50" s="127" t="str">
        <f ca="1">OFFSET(prihlasky!$H$1,AW50,0)</f>
        <v/>
      </c>
      <c r="G50" s="127" t="str">
        <f ca="1">IF(OFFSET(prihlasky!$B$1,AW50,0)="","",(OFFSET(prihlasky!$B$1,AW50,0)))</f>
        <v/>
      </c>
      <c r="H50" s="127">
        <f ca="1">OFFSET(prihlasky!$I$1,AW50,0)</f>
        <v>0</v>
      </c>
      <c r="I50" s="127">
        <f ca="1">OFFSET(prihlasky!$A$1,AW50,0)</f>
        <v>0</v>
      </c>
      <c r="J50" s="159">
        <f t="shared" ca="1" si="0"/>
        <v>9999</v>
      </c>
      <c r="K50" s="145"/>
      <c r="L50" s="140">
        <f ca="1">OFFSET('Trail-1'!$J$1,$O50-1,0)</f>
        <v>0</v>
      </c>
      <c r="M50" s="141">
        <f ca="1">OFFSET('Trail-1'!$K$1,$O50-1,0)</f>
        <v>0</v>
      </c>
      <c r="N50" s="263">
        <f ca="1">('Trail-1'!$CN$4-L50)*$AY$4+M50</f>
        <v>0</v>
      </c>
      <c r="O50" s="146">
        <f>MATCH($AW50,'Trail-1'!$CJ$1:$CJ$128,0)</f>
        <v>50</v>
      </c>
      <c r="P50" s="143" t="str">
        <f ca="1">IF(N50=0,"",OFFSET('Trail-1'!$B$1,$O50-1,0))</f>
        <v/>
      </c>
      <c r="Q50" s="140">
        <f ca="1">OFFSET('Trail-2'!$J$1,$T50-1,0)</f>
        <v>0</v>
      </c>
      <c r="R50" s="141">
        <f ca="1">OFFSET('Trail-2'!$K$1,$T50-1,0)</f>
        <v>0</v>
      </c>
      <c r="S50" s="263">
        <f ca="1">('Trail-2'!$CN$4-Q50)*$AY$4+R50</f>
        <v>0</v>
      </c>
      <c r="T50" s="146">
        <f>MATCH($AW50,'Trail-2'!$CJ$1:$CJ$128,0)</f>
        <v>50</v>
      </c>
      <c r="U50" s="143" t="str">
        <f ca="1">IF(S50=0,"",OFFSET('Trail-2'!$B$1,$T50-1,0))</f>
        <v/>
      </c>
      <c r="V50" s="140">
        <f ca="1">OFFSET('Trail-3'!$J$1,$Y50-1,0)</f>
        <v>0</v>
      </c>
      <c r="W50" s="141">
        <f ca="1">OFFSET('Trail-3'!$K$1,$Y50-1,0)</f>
        <v>0</v>
      </c>
      <c r="X50" s="263">
        <f ca="1">('Trail-3'!$CN$4-V50)*$AY$4+W50</f>
        <v>0</v>
      </c>
      <c r="Y50" s="146">
        <f>MATCH($AW50,'Trail-3'!$CJ$1:$CJ$128,0)</f>
        <v>50</v>
      </c>
      <c r="Z50" s="143" t="str">
        <f ca="1">IF(X50=0,"",OFFSET('Trail-3'!$B$1,$Y50-1,0))</f>
        <v/>
      </c>
      <c r="AA50" s="140">
        <f ca="1">OFFSET('Trail-4'!$J$1,$AD50-1,0)</f>
        <v>0</v>
      </c>
      <c r="AB50" s="141">
        <f ca="1">OFFSET('Trail-4'!$K$1,$AD50-1,0)</f>
        <v>0</v>
      </c>
      <c r="AC50" s="263">
        <f ca="1">('Trail-4'!$CN$4-AA50)*$AY$4+AB50</f>
        <v>0</v>
      </c>
      <c r="AD50" s="146">
        <f>MATCH($AW50,'Trail-4'!$CJ$1:$CJ$128,0)</f>
        <v>50</v>
      </c>
      <c r="AE50" s="143" t="str">
        <f ca="1">IF(AC50=0,"",OFFSET('Trail-4'!$B$1,$AD50-1,0))</f>
        <v/>
      </c>
      <c r="AF50" s="140">
        <f ca="1">OFFSET('Trail-5'!$J$1,$AI50-1,0)</f>
        <v>0</v>
      </c>
      <c r="AG50" s="141">
        <f ca="1">OFFSET('Trail-5'!$K$1,$AI50-1,0)</f>
        <v>0</v>
      </c>
      <c r="AH50" s="263">
        <f ca="1">('Trail-5'!$CN$4-AF50)*$AY$4+AG50</f>
        <v>0</v>
      </c>
      <c r="AI50" s="146">
        <f>MATCH($AW50,'Trail-5'!$CJ$1:$CJ$128,0)</f>
        <v>50</v>
      </c>
      <c r="AJ50" s="143" t="str">
        <f ca="1">IF(AH50=0,"",OFFSET('Trail-5'!$B$1,$AI50-1,0))</f>
        <v/>
      </c>
      <c r="AK50" s="140">
        <f ca="1">OFFSET('TempO-1'!$K$1,$AN50-1,0)</f>
        <v>0</v>
      </c>
      <c r="AL50" s="144"/>
      <c r="AM50" s="263">
        <f t="shared" ca="1" si="13"/>
        <v>0</v>
      </c>
      <c r="AN50" s="146">
        <f>MATCH($AW50,'TempO-1'!$CB$1:$CB$128,0)</f>
        <v>50</v>
      </c>
      <c r="AO50" s="143" t="str">
        <f ca="1">IF(AM50=0,"",OFFSET('TempO-1'!$B$1,$AN50-1,0))</f>
        <v/>
      </c>
      <c r="AP50" s="140">
        <f ca="1">OFFSET('TempO-2'!$K$1,$AS50-1,0)</f>
        <v>0</v>
      </c>
      <c r="AQ50" s="144"/>
      <c r="AR50" s="263">
        <f t="shared" ca="1" si="14"/>
        <v>0</v>
      </c>
      <c r="AS50" s="146">
        <f>MATCH($AW50,'TempO-2'!$CB$1:$CB$128,0)</f>
        <v>50</v>
      </c>
      <c r="AT50" s="143" t="str">
        <f ca="1">IF(AR50=0,"",OFFSET('TempO-2'!$B$1,$AS50-1,0))</f>
        <v/>
      </c>
      <c r="AU50" s="22"/>
      <c r="AW50" s="39">
        <v>42</v>
      </c>
      <c r="AX50" s="16"/>
      <c r="AY50" s="51">
        <f t="shared" ca="1" si="31"/>
        <v>99999</v>
      </c>
      <c r="AZ50" s="51">
        <f t="shared" ca="1" si="31"/>
        <v>99999</v>
      </c>
      <c r="BA50" s="51">
        <f t="shared" ca="1" si="31"/>
        <v>99999</v>
      </c>
      <c r="BC50" s="51">
        <f t="shared" ca="1" si="1"/>
        <v>0</v>
      </c>
      <c r="BD50" s="51">
        <f t="shared" ca="1" si="2"/>
        <v>0</v>
      </c>
      <c r="BE50" s="51">
        <f t="shared" ca="1" si="3"/>
        <v>0</v>
      </c>
      <c r="BF50" s="51">
        <f t="shared" ca="1" si="4"/>
        <v>0</v>
      </c>
      <c r="BG50" s="51">
        <f t="shared" ca="1" si="5"/>
        <v>0</v>
      </c>
      <c r="BH50" s="51">
        <f t="shared" ca="1" si="28"/>
        <v>9999</v>
      </c>
      <c r="BI50" s="51">
        <f t="shared" ca="1" si="29"/>
        <v>0</v>
      </c>
      <c r="BJ50" s="51"/>
      <c r="BK50" s="51"/>
      <c r="BL50" s="53">
        <f t="shared" ca="1" si="30"/>
        <v>9999</v>
      </c>
      <c r="BM50" s="53">
        <f t="shared" ca="1" si="30"/>
        <v>0</v>
      </c>
      <c r="BN50" s="53">
        <f t="shared" ca="1" si="30"/>
        <v>0</v>
      </c>
      <c r="BO50" s="53">
        <f t="shared" ca="1" si="30"/>
        <v>0</v>
      </c>
      <c r="BP50" s="53">
        <f t="shared" ca="1" si="30"/>
        <v>0</v>
      </c>
      <c r="BQ50" s="53">
        <f t="shared" ca="1" si="30"/>
        <v>0</v>
      </c>
      <c r="BR50" s="53">
        <f t="shared" ca="1" si="30"/>
        <v>0</v>
      </c>
    </row>
    <row r="51" spans="2:70" x14ac:dyDescent="0.2">
      <c r="B51" s="126">
        <f t="shared" ca="1" si="9"/>
        <v>1</v>
      </c>
      <c r="C51" s="126" t="str">
        <f t="shared" ca="1" si="10"/>
        <v/>
      </c>
      <c r="D51" s="126" t="str">
        <f t="shared" ca="1" si="11"/>
        <v/>
      </c>
      <c r="E51" s="126" t="str">
        <f t="shared" ca="1" si="12"/>
        <v/>
      </c>
      <c r="F51" s="127" t="str">
        <f ca="1">OFFSET(prihlasky!$H$1,AW51,0)</f>
        <v/>
      </c>
      <c r="G51" s="127" t="str">
        <f ca="1">IF(OFFSET(prihlasky!$B$1,AW51,0)="","",(OFFSET(prihlasky!$B$1,AW51,0)))</f>
        <v/>
      </c>
      <c r="H51" s="127">
        <f ca="1">OFFSET(prihlasky!$I$1,AW51,0)</f>
        <v>0</v>
      </c>
      <c r="I51" s="127">
        <f ca="1">OFFSET(prihlasky!$A$1,AW51,0)</f>
        <v>0</v>
      </c>
      <c r="J51" s="159">
        <f t="shared" ca="1" si="0"/>
        <v>9999</v>
      </c>
      <c r="K51" s="145"/>
      <c r="L51" s="140">
        <f ca="1">OFFSET('Trail-1'!$J$1,$O51-1,0)</f>
        <v>0</v>
      </c>
      <c r="M51" s="141">
        <f ca="1">OFFSET('Trail-1'!$K$1,$O51-1,0)</f>
        <v>0</v>
      </c>
      <c r="N51" s="263">
        <f ca="1">('Trail-1'!$CN$4-L51)*$AY$4+M51</f>
        <v>0</v>
      </c>
      <c r="O51" s="146">
        <f>MATCH($AW51,'Trail-1'!$CJ$1:$CJ$128,0)</f>
        <v>51</v>
      </c>
      <c r="P51" s="143" t="str">
        <f ca="1">IF(N51=0,"",OFFSET('Trail-1'!$B$1,$O51-1,0))</f>
        <v/>
      </c>
      <c r="Q51" s="140">
        <f ca="1">OFFSET('Trail-2'!$J$1,$T51-1,0)</f>
        <v>0</v>
      </c>
      <c r="R51" s="141">
        <f ca="1">OFFSET('Trail-2'!$K$1,$T51-1,0)</f>
        <v>0</v>
      </c>
      <c r="S51" s="263">
        <f ca="1">('Trail-2'!$CN$4-Q51)*$AY$4+R51</f>
        <v>0</v>
      </c>
      <c r="T51" s="146">
        <f>MATCH($AW51,'Trail-2'!$CJ$1:$CJ$128,0)</f>
        <v>51</v>
      </c>
      <c r="U51" s="143" t="str">
        <f ca="1">IF(S51=0,"",OFFSET('Trail-2'!$B$1,$T51-1,0))</f>
        <v/>
      </c>
      <c r="V51" s="140">
        <f ca="1">OFFSET('Trail-3'!$J$1,$Y51-1,0)</f>
        <v>0</v>
      </c>
      <c r="W51" s="141">
        <f ca="1">OFFSET('Trail-3'!$K$1,$Y51-1,0)</f>
        <v>0</v>
      </c>
      <c r="X51" s="263">
        <f ca="1">('Trail-3'!$CN$4-V51)*$AY$4+W51</f>
        <v>0</v>
      </c>
      <c r="Y51" s="146">
        <f>MATCH($AW51,'Trail-3'!$CJ$1:$CJ$128,0)</f>
        <v>51</v>
      </c>
      <c r="Z51" s="143" t="str">
        <f ca="1">IF(X51=0,"",OFFSET('Trail-3'!$B$1,$Y51-1,0))</f>
        <v/>
      </c>
      <c r="AA51" s="140">
        <f ca="1">OFFSET('Trail-4'!$J$1,$AD51-1,0)</f>
        <v>0</v>
      </c>
      <c r="AB51" s="141">
        <f ca="1">OFFSET('Trail-4'!$K$1,$AD51-1,0)</f>
        <v>0</v>
      </c>
      <c r="AC51" s="263">
        <f ca="1">('Trail-4'!$CN$4-AA51)*$AY$4+AB51</f>
        <v>0</v>
      </c>
      <c r="AD51" s="146">
        <f>MATCH($AW51,'Trail-4'!$CJ$1:$CJ$128,0)</f>
        <v>51</v>
      </c>
      <c r="AE51" s="143" t="str">
        <f ca="1">IF(AC51=0,"",OFFSET('Trail-4'!$B$1,$AD51-1,0))</f>
        <v/>
      </c>
      <c r="AF51" s="140">
        <f ca="1">OFFSET('Trail-5'!$J$1,$AI51-1,0)</f>
        <v>0</v>
      </c>
      <c r="AG51" s="141">
        <f ca="1">OFFSET('Trail-5'!$K$1,$AI51-1,0)</f>
        <v>0</v>
      </c>
      <c r="AH51" s="263">
        <f ca="1">('Trail-5'!$CN$4-AF51)*$AY$4+AG51</f>
        <v>0</v>
      </c>
      <c r="AI51" s="146">
        <f>MATCH($AW51,'Trail-5'!$CJ$1:$CJ$128,0)</f>
        <v>51</v>
      </c>
      <c r="AJ51" s="143" t="str">
        <f ca="1">IF(AH51=0,"",OFFSET('Trail-5'!$B$1,$AI51-1,0))</f>
        <v/>
      </c>
      <c r="AK51" s="140">
        <f ca="1">OFFSET('TempO-1'!$K$1,$AN51-1,0)</f>
        <v>0</v>
      </c>
      <c r="AL51" s="144"/>
      <c r="AM51" s="263">
        <f t="shared" ca="1" si="13"/>
        <v>0</v>
      </c>
      <c r="AN51" s="146">
        <f>MATCH($AW51,'TempO-1'!$CB$1:$CB$128,0)</f>
        <v>51</v>
      </c>
      <c r="AO51" s="143" t="str">
        <f ca="1">IF(AM51=0,"",OFFSET('TempO-1'!$B$1,$AN51-1,0))</f>
        <v/>
      </c>
      <c r="AP51" s="140">
        <f ca="1">OFFSET('TempO-2'!$K$1,$AS51-1,0)</f>
        <v>0</v>
      </c>
      <c r="AQ51" s="144"/>
      <c r="AR51" s="263">
        <f t="shared" ca="1" si="14"/>
        <v>0</v>
      </c>
      <c r="AS51" s="146">
        <f>MATCH($AW51,'TempO-2'!$CB$1:$CB$128,0)</f>
        <v>51</v>
      </c>
      <c r="AT51" s="143" t="str">
        <f ca="1">IF(AR51=0,"",OFFSET('TempO-2'!$B$1,$AS51-1,0))</f>
        <v/>
      </c>
      <c r="AU51" s="22"/>
      <c r="AW51" s="39">
        <v>43</v>
      </c>
      <c r="AX51" s="16"/>
      <c r="AY51" s="51">
        <f t="shared" ca="1" si="31"/>
        <v>99999</v>
      </c>
      <c r="AZ51" s="51">
        <f t="shared" ca="1" si="31"/>
        <v>99999</v>
      </c>
      <c r="BA51" s="51">
        <f t="shared" ca="1" si="31"/>
        <v>99999</v>
      </c>
      <c r="BC51" s="51">
        <f t="shared" ca="1" si="1"/>
        <v>0</v>
      </c>
      <c r="BD51" s="51">
        <f t="shared" ca="1" si="2"/>
        <v>0</v>
      </c>
      <c r="BE51" s="51">
        <f t="shared" ca="1" si="3"/>
        <v>0</v>
      </c>
      <c r="BF51" s="51">
        <f t="shared" ca="1" si="4"/>
        <v>0</v>
      </c>
      <c r="BG51" s="51">
        <f t="shared" ca="1" si="5"/>
        <v>0</v>
      </c>
      <c r="BH51" s="51">
        <f t="shared" ca="1" si="28"/>
        <v>9999</v>
      </c>
      <c r="BI51" s="51">
        <f t="shared" ca="1" si="29"/>
        <v>0</v>
      </c>
      <c r="BJ51" s="51"/>
      <c r="BK51" s="51"/>
      <c r="BL51" s="53">
        <f t="shared" ca="1" si="30"/>
        <v>9999</v>
      </c>
      <c r="BM51" s="53">
        <f t="shared" ca="1" si="30"/>
        <v>0</v>
      </c>
      <c r="BN51" s="53">
        <f t="shared" ca="1" si="30"/>
        <v>0</v>
      </c>
      <c r="BO51" s="53">
        <f t="shared" ca="1" si="30"/>
        <v>0</v>
      </c>
      <c r="BP51" s="53">
        <f t="shared" ca="1" si="30"/>
        <v>0</v>
      </c>
      <c r="BQ51" s="53">
        <f t="shared" ca="1" si="30"/>
        <v>0</v>
      </c>
      <c r="BR51" s="53">
        <f t="shared" ca="1" si="30"/>
        <v>0</v>
      </c>
    </row>
    <row r="52" spans="2:70" x14ac:dyDescent="0.2">
      <c r="B52" s="126">
        <f t="shared" ca="1" si="9"/>
        <v>1</v>
      </c>
      <c r="C52" s="126" t="str">
        <f t="shared" ca="1" si="10"/>
        <v/>
      </c>
      <c r="D52" s="126" t="str">
        <f t="shared" ca="1" si="11"/>
        <v/>
      </c>
      <c r="E52" s="126" t="str">
        <f t="shared" ca="1" si="12"/>
        <v/>
      </c>
      <c r="F52" s="127" t="str">
        <f ca="1">OFFSET(prihlasky!$H$1,AW52,0)</f>
        <v/>
      </c>
      <c r="G52" s="127" t="str">
        <f ca="1">IF(OFFSET(prihlasky!$B$1,AW52,0)="","",(OFFSET(prihlasky!$B$1,AW52,0)))</f>
        <v/>
      </c>
      <c r="H52" s="127">
        <f ca="1">OFFSET(prihlasky!$I$1,AW52,0)</f>
        <v>0</v>
      </c>
      <c r="I52" s="127">
        <f ca="1">OFFSET(prihlasky!$A$1,AW52,0)</f>
        <v>0</v>
      </c>
      <c r="J52" s="159">
        <f t="shared" ca="1" si="0"/>
        <v>9999</v>
      </c>
      <c r="K52" s="145"/>
      <c r="L52" s="140">
        <f ca="1">OFFSET('Trail-1'!$J$1,$O52-1,0)</f>
        <v>0</v>
      </c>
      <c r="M52" s="141">
        <f ca="1">OFFSET('Trail-1'!$K$1,$O52-1,0)</f>
        <v>0</v>
      </c>
      <c r="N52" s="263">
        <f ca="1">('Trail-1'!$CN$4-L52)*$AY$4+M52</f>
        <v>0</v>
      </c>
      <c r="O52" s="146">
        <f>MATCH($AW52,'Trail-1'!$CJ$1:$CJ$128,0)</f>
        <v>52</v>
      </c>
      <c r="P52" s="143" t="str">
        <f ca="1">IF(N52=0,"",OFFSET('Trail-1'!$B$1,$O52-1,0))</f>
        <v/>
      </c>
      <c r="Q52" s="140">
        <f ca="1">OFFSET('Trail-2'!$J$1,$T52-1,0)</f>
        <v>0</v>
      </c>
      <c r="R52" s="141">
        <f ca="1">OFFSET('Trail-2'!$K$1,$T52-1,0)</f>
        <v>0</v>
      </c>
      <c r="S52" s="263">
        <f ca="1">('Trail-2'!$CN$4-Q52)*$AY$4+R52</f>
        <v>0</v>
      </c>
      <c r="T52" s="146">
        <f>MATCH($AW52,'Trail-2'!$CJ$1:$CJ$128,0)</f>
        <v>52</v>
      </c>
      <c r="U52" s="143" t="str">
        <f ca="1">IF(S52=0,"",OFFSET('Trail-2'!$B$1,$T52-1,0))</f>
        <v/>
      </c>
      <c r="V52" s="140">
        <f ca="1">OFFSET('Trail-3'!$J$1,$Y52-1,0)</f>
        <v>0</v>
      </c>
      <c r="W52" s="141">
        <f ca="1">OFFSET('Trail-3'!$K$1,$Y52-1,0)</f>
        <v>0</v>
      </c>
      <c r="X52" s="263">
        <f ca="1">('Trail-3'!$CN$4-V52)*$AY$4+W52</f>
        <v>0</v>
      </c>
      <c r="Y52" s="146">
        <f>MATCH($AW52,'Trail-3'!$CJ$1:$CJ$128,0)</f>
        <v>52</v>
      </c>
      <c r="Z52" s="143" t="str">
        <f ca="1">IF(X52=0,"",OFFSET('Trail-3'!$B$1,$Y52-1,0))</f>
        <v/>
      </c>
      <c r="AA52" s="140">
        <f ca="1">OFFSET('Trail-4'!$J$1,$AD52-1,0)</f>
        <v>0</v>
      </c>
      <c r="AB52" s="141">
        <f ca="1">OFFSET('Trail-4'!$K$1,$AD52-1,0)</f>
        <v>0</v>
      </c>
      <c r="AC52" s="263">
        <f ca="1">('Trail-4'!$CN$4-AA52)*$AY$4+AB52</f>
        <v>0</v>
      </c>
      <c r="AD52" s="146">
        <f>MATCH($AW52,'Trail-4'!$CJ$1:$CJ$128,0)</f>
        <v>52</v>
      </c>
      <c r="AE52" s="143" t="str">
        <f ca="1">IF(AC52=0,"",OFFSET('Trail-4'!$B$1,$AD52-1,0))</f>
        <v/>
      </c>
      <c r="AF52" s="140">
        <f ca="1">OFFSET('Trail-5'!$J$1,$AI52-1,0)</f>
        <v>0</v>
      </c>
      <c r="AG52" s="141">
        <f ca="1">OFFSET('Trail-5'!$K$1,$AI52-1,0)</f>
        <v>0</v>
      </c>
      <c r="AH52" s="263">
        <f ca="1">('Trail-5'!$CN$4-AF52)*$AY$4+AG52</f>
        <v>0</v>
      </c>
      <c r="AI52" s="146">
        <f>MATCH($AW52,'Trail-5'!$CJ$1:$CJ$128,0)</f>
        <v>52</v>
      </c>
      <c r="AJ52" s="143" t="str">
        <f ca="1">IF(AH52=0,"",OFFSET('Trail-5'!$B$1,$AI52-1,0))</f>
        <v/>
      </c>
      <c r="AK52" s="140">
        <f ca="1">OFFSET('TempO-1'!$K$1,$AN52-1,0)</f>
        <v>0</v>
      </c>
      <c r="AL52" s="144"/>
      <c r="AM52" s="263">
        <f t="shared" ca="1" si="13"/>
        <v>0</v>
      </c>
      <c r="AN52" s="146">
        <f>MATCH($AW52,'TempO-1'!$CB$1:$CB$128,0)</f>
        <v>52</v>
      </c>
      <c r="AO52" s="143" t="str">
        <f ca="1">IF(AM52=0,"",OFFSET('TempO-1'!$B$1,$AN52-1,0))</f>
        <v/>
      </c>
      <c r="AP52" s="140">
        <f ca="1">OFFSET('TempO-2'!$K$1,$AS52-1,0)</f>
        <v>0</v>
      </c>
      <c r="AQ52" s="144"/>
      <c r="AR52" s="263">
        <f t="shared" ca="1" si="14"/>
        <v>0</v>
      </c>
      <c r="AS52" s="146">
        <f>MATCH($AW52,'TempO-2'!$CB$1:$CB$128,0)</f>
        <v>52</v>
      </c>
      <c r="AT52" s="143" t="str">
        <f ca="1">IF(AR52=0,"",OFFSET('TempO-2'!$B$1,$AS52-1,0))</f>
        <v/>
      </c>
      <c r="AU52" s="22"/>
      <c r="AW52" s="39">
        <v>44</v>
      </c>
      <c r="AX52" s="16"/>
      <c r="AY52" s="51">
        <f t="shared" ca="1" si="31"/>
        <v>99999</v>
      </c>
      <c r="AZ52" s="51">
        <f t="shared" ca="1" si="31"/>
        <v>99999</v>
      </c>
      <c r="BA52" s="51">
        <f t="shared" ca="1" si="31"/>
        <v>99999</v>
      </c>
      <c r="BC52" s="51">
        <f t="shared" ca="1" si="1"/>
        <v>0</v>
      </c>
      <c r="BD52" s="51">
        <f t="shared" ca="1" si="2"/>
        <v>0</v>
      </c>
      <c r="BE52" s="51">
        <f t="shared" ca="1" si="3"/>
        <v>0</v>
      </c>
      <c r="BF52" s="51">
        <f t="shared" ca="1" si="4"/>
        <v>0</v>
      </c>
      <c r="BG52" s="51">
        <f t="shared" ca="1" si="5"/>
        <v>0</v>
      </c>
      <c r="BH52" s="51">
        <f t="shared" ca="1" si="28"/>
        <v>9999</v>
      </c>
      <c r="BI52" s="51">
        <f t="shared" ca="1" si="29"/>
        <v>0</v>
      </c>
      <c r="BJ52" s="51"/>
      <c r="BK52" s="51"/>
      <c r="BL52" s="53">
        <f t="shared" ca="1" si="30"/>
        <v>9999</v>
      </c>
      <c r="BM52" s="53">
        <f t="shared" ca="1" si="30"/>
        <v>0</v>
      </c>
      <c r="BN52" s="53">
        <f t="shared" ca="1" si="30"/>
        <v>0</v>
      </c>
      <c r="BO52" s="53">
        <f t="shared" ca="1" si="30"/>
        <v>0</v>
      </c>
      <c r="BP52" s="53">
        <f t="shared" ca="1" si="30"/>
        <v>0</v>
      </c>
      <c r="BQ52" s="53">
        <f t="shared" ca="1" si="30"/>
        <v>0</v>
      </c>
      <c r="BR52" s="53">
        <f t="shared" ca="1" si="30"/>
        <v>0</v>
      </c>
    </row>
    <row r="53" spans="2:70" x14ac:dyDescent="0.2">
      <c r="B53" s="126">
        <f t="shared" ca="1" si="9"/>
        <v>1</v>
      </c>
      <c r="C53" s="126" t="str">
        <f t="shared" ca="1" si="10"/>
        <v/>
      </c>
      <c r="D53" s="126" t="str">
        <f t="shared" ca="1" si="11"/>
        <v/>
      </c>
      <c r="E53" s="126" t="str">
        <f t="shared" ca="1" si="12"/>
        <v/>
      </c>
      <c r="F53" s="127" t="str">
        <f ca="1">OFFSET(prihlasky!$H$1,AW53,0)</f>
        <v/>
      </c>
      <c r="G53" s="127" t="str">
        <f ca="1">IF(OFFSET(prihlasky!$B$1,AW53,0)="","",(OFFSET(prihlasky!$B$1,AW53,0)))</f>
        <v/>
      </c>
      <c r="H53" s="127">
        <f ca="1">OFFSET(prihlasky!$I$1,AW53,0)</f>
        <v>0</v>
      </c>
      <c r="I53" s="127">
        <f ca="1">OFFSET(prihlasky!$A$1,AW53,0)</f>
        <v>0</v>
      </c>
      <c r="J53" s="159">
        <f t="shared" ca="1" si="0"/>
        <v>9999</v>
      </c>
      <c r="K53" s="145"/>
      <c r="L53" s="140">
        <f ca="1">OFFSET('Trail-1'!$J$1,$O53-1,0)</f>
        <v>0</v>
      </c>
      <c r="M53" s="141">
        <f ca="1">OFFSET('Trail-1'!$K$1,$O53-1,0)</f>
        <v>0</v>
      </c>
      <c r="N53" s="263">
        <f ca="1">('Trail-1'!$CN$4-L53)*$AY$4+M53</f>
        <v>0</v>
      </c>
      <c r="O53" s="146">
        <f>MATCH($AW53,'Trail-1'!$CJ$1:$CJ$128,0)</f>
        <v>53</v>
      </c>
      <c r="P53" s="143" t="str">
        <f ca="1">IF(N53=0,"",OFFSET('Trail-1'!$B$1,$O53-1,0))</f>
        <v/>
      </c>
      <c r="Q53" s="140">
        <f ca="1">OFFSET('Trail-2'!$J$1,$T53-1,0)</f>
        <v>0</v>
      </c>
      <c r="R53" s="141">
        <f ca="1">OFFSET('Trail-2'!$K$1,$T53-1,0)</f>
        <v>0</v>
      </c>
      <c r="S53" s="263">
        <f ca="1">('Trail-2'!$CN$4-Q53)*$AY$4+R53</f>
        <v>0</v>
      </c>
      <c r="T53" s="146">
        <f>MATCH($AW53,'Trail-2'!$CJ$1:$CJ$128,0)</f>
        <v>53</v>
      </c>
      <c r="U53" s="143" t="str">
        <f ca="1">IF(S53=0,"",OFFSET('Trail-2'!$B$1,$T53-1,0))</f>
        <v/>
      </c>
      <c r="V53" s="140">
        <f ca="1">OFFSET('Trail-3'!$J$1,$Y53-1,0)</f>
        <v>0</v>
      </c>
      <c r="W53" s="141">
        <f ca="1">OFFSET('Trail-3'!$K$1,$Y53-1,0)</f>
        <v>0</v>
      </c>
      <c r="X53" s="263">
        <f ca="1">('Trail-3'!$CN$4-V53)*$AY$4+W53</f>
        <v>0</v>
      </c>
      <c r="Y53" s="146">
        <f>MATCH($AW53,'Trail-3'!$CJ$1:$CJ$128,0)</f>
        <v>53</v>
      </c>
      <c r="Z53" s="143" t="str">
        <f ca="1">IF(X53=0,"",OFFSET('Trail-3'!$B$1,$Y53-1,0))</f>
        <v/>
      </c>
      <c r="AA53" s="140">
        <f ca="1">OFFSET('Trail-4'!$J$1,$AD53-1,0)</f>
        <v>0</v>
      </c>
      <c r="AB53" s="141">
        <f ca="1">OFFSET('Trail-4'!$K$1,$AD53-1,0)</f>
        <v>0</v>
      </c>
      <c r="AC53" s="263">
        <f ca="1">('Trail-4'!$CN$4-AA53)*$AY$4+AB53</f>
        <v>0</v>
      </c>
      <c r="AD53" s="146">
        <f>MATCH($AW53,'Trail-4'!$CJ$1:$CJ$128,0)</f>
        <v>53</v>
      </c>
      <c r="AE53" s="143" t="str">
        <f ca="1">IF(AC53=0,"",OFFSET('Trail-4'!$B$1,$AD53-1,0))</f>
        <v/>
      </c>
      <c r="AF53" s="140">
        <f ca="1">OFFSET('Trail-5'!$J$1,$AI53-1,0)</f>
        <v>0</v>
      </c>
      <c r="AG53" s="141">
        <f ca="1">OFFSET('Trail-5'!$K$1,$AI53-1,0)</f>
        <v>0</v>
      </c>
      <c r="AH53" s="263">
        <f ca="1">('Trail-5'!$CN$4-AF53)*$AY$4+AG53</f>
        <v>0</v>
      </c>
      <c r="AI53" s="146">
        <f>MATCH($AW53,'Trail-5'!$CJ$1:$CJ$128,0)</f>
        <v>53</v>
      </c>
      <c r="AJ53" s="143" t="str">
        <f ca="1">IF(AH53=0,"",OFFSET('Trail-5'!$B$1,$AI53-1,0))</f>
        <v/>
      </c>
      <c r="AK53" s="140">
        <f ca="1">OFFSET('TempO-1'!$K$1,$AN53-1,0)</f>
        <v>0</v>
      </c>
      <c r="AL53" s="144"/>
      <c r="AM53" s="263">
        <f t="shared" ca="1" si="13"/>
        <v>0</v>
      </c>
      <c r="AN53" s="146">
        <f>MATCH($AW53,'TempO-1'!$CB$1:$CB$128,0)</f>
        <v>53</v>
      </c>
      <c r="AO53" s="143" t="str">
        <f ca="1">IF(AM53=0,"",OFFSET('TempO-1'!$B$1,$AN53-1,0))</f>
        <v/>
      </c>
      <c r="AP53" s="140">
        <f ca="1">OFFSET('TempO-2'!$K$1,$AS53-1,0)</f>
        <v>0</v>
      </c>
      <c r="AQ53" s="144"/>
      <c r="AR53" s="263">
        <f t="shared" ca="1" si="14"/>
        <v>0</v>
      </c>
      <c r="AS53" s="146">
        <f>MATCH($AW53,'TempO-2'!$CB$1:$CB$128,0)</f>
        <v>53</v>
      </c>
      <c r="AT53" s="143" t="str">
        <f ca="1">IF(AR53=0,"",OFFSET('TempO-2'!$B$1,$AS53-1,0))</f>
        <v/>
      </c>
      <c r="AU53" s="22"/>
      <c r="AW53" s="39">
        <v>45</v>
      </c>
      <c r="AX53" s="16"/>
      <c r="AY53" s="51">
        <f t="shared" ca="1" si="31"/>
        <v>99999</v>
      </c>
      <c r="AZ53" s="51">
        <f t="shared" ca="1" si="31"/>
        <v>99999</v>
      </c>
      <c r="BA53" s="51">
        <f t="shared" ca="1" si="31"/>
        <v>99999</v>
      </c>
      <c r="BC53" s="51">
        <f t="shared" ca="1" si="1"/>
        <v>0</v>
      </c>
      <c r="BD53" s="51">
        <f t="shared" ca="1" si="2"/>
        <v>0</v>
      </c>
      <c r="BE53" s="51">
        <f t="shared" ca="1" si="3"/>
        <v>0</v>
      </c>
      <c r="BF53" s="51">
        <f t="shared" ca="1" si="4"/>
        <v>0</v>
      </c>
      <c r="BG53" s="51">
        <f t="shared" ca="1" si="5"/>
        <v>0</v>
      </c>
      <c r="BH53" s="51">
        <f t="shared" ca="1" si="28"/>
        <v>9999</v>
      </c>
      <c r="BI53" s="51">
        <f t="shared" ca="1" si="29"/>
        <v>0</v>
      </c>
      <c r="BJ53" s="51"/>
      <c r="BK53" s="51"/>
      <c r="BL53" s="53">
        <f t="shared" ca="1" si="30"/>
        <v>9999</v>
      </c>
      <c r="BM53" s="53">
        <f t="shared" ca="1" si="30"/>
        <v>0</v>
      </c>
      <c r="BN53" s="53">
        <f t="shared" ca="1" si="30"/>
        <v>0</v>
      </c>
      <c r="BO53" s="53">
        <f t="shared" ca="1" si="30"/>
        <v>0</v>
      </c>
      <c r="BP53" s="53">
        <f t="shared" ca="1" si="30"/>
        <v>0</v>
      </c>
      <c r="BQ53" s="53">
        <f t="shared" ca="1" si="30"/>
        <v>0</v>
      </c>
      <c r="BR53" s="53">
        <f t="shared" ca="1" si="30"/>
        <v>0</v>
      </c>
    </row>
    <row r="54" spans="2:70" x14ac:dyDescent="0.2">
      <c r="B54" s="126">
        <f t="shared" ca="1" si="9"/>
        <v>1</v>
      </c>
      <c r="C54" s="126" t="str">
        <f t="shared" ca="1" si="10"/>
        <v/>
      </c>
      <c r="D54" s="126" t="str">
        <f t="shared" ca="1" si="11"/>
        <v/>
      </c>
      <c r="E54" s="126" t="str">
        <f t="shared" ca="1" si="12"/>
        <v/>
      </c>
      <c r="F54" s="127" t="str">
        <f ca="1">OFFSET(prihlasky!$H$1,AW54,0)</f>
        <v/>
      </c>
      <c r="G54" s="127" t="str">
        <f ca="1">IF(OFFSET(prihlasky!$B$1,AW54,0)="","",(OFFSET(prihlasky!$B$1,AW54,0)))</f>
        <v/>
      </c>
      <c r="H54" s="127">
        <f ca="1">OFFSET(prihlasky!$I$1,AW54,0)</f>
        <v>0</v>
      </c>
      <c r="I54" s="127">
        <f ca="1">OFFSET(prihlasky!$A$1,AW54,0)</f>
        <v>0</v>
      </c>
      <c r="J54" s="159">
        <f t="shared" ca="1" si="0"/>
        <v>9999</v>
      </c>
      <c r="K54" s="145"/>
      <c r="L54" s="140">
        <f ca="1">OFFSET('Trail-1'!$J$1,$O54-1,0)</f>
        <v>0</v>
      </c>
      <c r="M54" s="141">
        <f ca="1">OFFSET('Trail-1'!$K$1,$O54-1,0)</f>
        <v>0</v>
      </c>
      <c r="N54" s="263">
        <f ca="1">('Trail-1'!$CN$4-L54)*$AY$4+M54</f>
        <v>0</v>
      </c>
      <c r="O54" s="146">
        <f>MATCH($AW54,'Trail-1'!$CJ$1:$CJ$128,0)</f>
        <v>54</v>
      </c>
      <c r="P54" s="143" t="str">
        <f ca="1">IF(N54=0,"",OFFSET('Trail-1'!$B$1,$O54-1,0))</f>
        <v/>
      </c>
      <c r="Q54" s="140">
        <f ca="1">OFFSET('Trail-2'!$J$1,$T54-1,0)</f>
        <v>0</v>
      </c>
      <c r="R54" s="141">
        <f ca="1">OFFSET('Trail-2'!$K$1,$T54-1,0)</f>
        <v>0</v>
      </c>
      <c r="S54" s="263">
        <f ca="1">('Trail-2'!$CN$4-Q54)*$AY$4+R54</f>
        <v>0</v>
      </c>
      <c r="T54" s="146">
        <f>MATCH($AW54,'Trail-2'!$CJ$1:$CJ$128,0)</f>
        <v>54</v>
      </c>
      <c r="U54" s="143" t="str">
        <f ca="1">IF(S54=0,"",OFFSET('Trail-2'!$B$1,$T54-1,0))</f>
        <v/>
      </c>
      <c r="V54" s="140">
        <f ca="1">OFFSET('Trail-3'!$J$1,$Y54-1,0)</f>
        <v>0</v>
      </c>
      <c r="W54" s="141">
        <f ca="1">OFFSET('Trail-3'!$K$1,$Y54-1,0)</f>
        <v>0</v>
      </c>
      <c r="X54" s="263">
        <f ca="1">('Trail-3'!$CN$4-V54)*$AY$4+W54</f>
        <v>0</v>
      </c>
      <c r="Y54" s="146">
        <f>MATCH($AW54,'Trail-3'!$CJ$1:$CJ$128,0)</f>
        <v>54</v>
      </c>
      <c r="Z54" s="143" t="str">
        <f ca="1">IF(X54=0,"",OFFSET('Trail-3'!$B$1,$Y54-1,0))</f>
        <v/>
      </c>
      <c r="AA54" s="140">
        <f ca="1">OFFSET('Trail-4'!$J$1,$AD54-1,0)</f>
        <v>0</v>
      </c>
      <c r="AB54" s="141">
        <f ca="1">OFFSET('Trail-4'!$K$1,$AD54-1,0)</f>
        <v>0</v>
      </c>
      <c r="AC54" s="263">
        <f ca="1">('Trail-4'!$CN$4-AA54)*$AY$4+AB54</f>
        <v>0</v>
      </c>
      <c r="AD54" s="146">
        <f>MATCH($AW54,'Trail-4'!$CJ$1:$CJ$128,0)</f>
        <v>54</v>
      </c>
      <c r="AE54" s="143" t="str">
        <f ca="1">IF(AC54=0,"",OFFSET('Trail-4'!$B$1,$AD54-1,0))</f>
        <v/>
      </c>
      <c r="AF54" s="140">
        <f ca="1">OFFSET('Trail-5'!$J$1,$AI54-1,0)</f>
        <v>0</v>
      </c>
      <c r="AG54" s="141">
        <f ca="1">OFFSET('Trail-5'!$K$1,$AI54-1,0)</f>
        <v>0</v>
      </c>
      <c r="AH54" s="263">
        <f ca="1">('Trail-5'!$CN$4-AF54)*$AY$4+AG54</f>
        <v>0</v>
      </c>
      <c r="AI54" s="146">
        <f>MATCH($AW54,'Trail-5'!$CJ$1:$CJ$128,0)</f>
        <v>54</v>
      </c>
      <c r="AJ54" s="143" t="str">
        <f ca="1">IF(AH54=0,"",OFFSET('Trail-5'!$B$1,$AI54-1,0))</f>
        <v/>
      </c>
      <c r="AK54" s="140">
        <f ca="1">OFFSET('TempO-1'!$K$1,$AN54-1,0)</f>
        <v>0</v>
      </c>
      <c r="AL54" s="144"/>
      <c r="AM54" s="263">
        <f t="shared" ca="1" si="13"/>
        <v>0</v>
      </c>
      <c r="AN54" s="146">
        <f>MATCH($AW54,'TempO-1'!$CB$1:$CB$128,0)</f>
        <v>54</v>
      </c>
      <c r="AO54" s="143" t="str">
        <f ca="1">IF(AM54=0,"",OFFSET('TempO-1'!$B$1,$AN54-1,0))</f>
        <v/>
      </c>
      <c r="AP54" s="140">
        <f ca="1">OFFSET('TempO-2'!$K$1,$AS54-1,0)</f>
        <v>0</v>
      </c>
      <c r="AQ54" s="144"/>
      <c r="AR54" s="263">
        <f t="shared" ca="1" si="14"/>
        <v>0</v>
      </c>
      <c r="AS54" s="146">
        <f>MATCH($AW54,'TempO-2'!$CB$1:$CB$128,0)</f>
        <v>54</v>
      </c>
      <c r="AT54" s="143" t="str">
        <f ca="1">IF(AR54=0,"",OFFSET('TempO-2'!$B$1,$AS54-1,0))</f>
        <v/>
      </c>
      <c r="AU54" s="22"/>
      <c r="AW54" s="39">
        <v>46</v>
      </c>
      <c r="AX54" s="16"/>
      <c r="AY54" s="51">
        <f t="shared" ca="1" si="31"/>
        <v>99999</v>
      </c>
      <c r="AZ54" s="51">
        <f t="shared" ca="1" si="31"/>
        <v>99999</v>
      </c>
      <c r="BA54" s="51">
        <f t="shared" ca="1" si="31"/>
        <v>99999</v>
      </c>
      <c r="BC54" s="51">
        <f t="shared" ca="1" si="1"/>
        <v>0</v>
      </c>
      <c r="BD54" s="51">
        <f t="shared" ca="1" si="2"/>
        <v>0</v>
      </c>
      <c r="BE54" s="51">
        <f t="shared" ca="1" si="3"/>
        <v>0</v>
      </c>
      <c r="BF54" s="51">
        <f t="shared" ca="1" si="4"/>
        <v>0</v>
      </c>
      <c r="BG54" s="51">
        <f t="shared" ca="1" si="5"/>
        <v>0</v>
      </c>
      <c r="BH54" s="51">
        <f t="shared" ca="1" si="28"/>
        <v>9999</v>
      </c>
      <c r="BI54" s="51">
        <f t="shared" ca="1" si="29"/>
        <v>0</v>
      </c>
      <c r="BJ54" s="51"/>
      <c r="BK54" s="51"/>
      <c r="BL54" s="53">
        <f t="shared" ca="1" si="30"/>
        <v>9999</v>
      </c>
      <c r="BM54" s="53">
        <f t="shared" ca="1" si="30"/>
        <v>0</v>
      </c>
      <c r="BN54" s="53">
        <f t="shared" ca="1" si="30"/>
        <v>0</v>
      </c>
      <c r="BO54" s="53">
        <f t="shared" ca="1" si="30"/>
        <v>0</v>
      </c>
      <c r="BP54" s="53">
        <f t="shared" ca="1" si="30"/>
        <v>0</v>
      </c>
      <c r="BQ54" s="53">
        <f t="shared" ca="1" si="30"/>
        <v>0</v>
      </c>
      <c r="BR54" s="53">
        <f t="shared" ca="1" si="30"/>
        <v>0</v>
      </c>
    </row>
    <row r="55" spans="2:70" x14ac:dyDescent="0.2">
      <c r="B55" s="126">
        <f t="shared" ca="1" si="9"/>
        <v>1</v>
      </c>
      <c r="C55" s="126" t="str">
        <f t="shared" ca="1" si="10"/>
        <v/>
      </c>
      <c r="D55" s="126" t="str">
        <f t="shared" ca="1" si="11"/>
        <v/>
      </c>
      <c r="E55" s="126" t="str">
        <f t="shared" ca="1" si="12"/>
        <v/>
      </c>
      <c r="F55" s="127" t="str">
        <f ca="1">OFFSET(prihlasky!$H$1,AW55,0)</f>
        <v/>
      </c>
      <c r="G55" s="127" t="str">
        <f ca="1">IF(OFFSET(prihlasky!$B$1,AW55,0)="","",(OFFSET(prihlasky!$B$1,AW55,0)))</f>
        <v/>
      </c>
      <c r="H55" s="127">
        <f ca="1">OFFSET(prihlasky!$I$1,AW55,0)</f>
        <v>0</v>
      </c>
      <c r="I55" s="127">
        <f ca="1">OFFSET(prihlasky!$A$1,AW55,0)</f>
        <v>0</v>
      </c>
      <c r="J55" s="159">
        <f t="shared" ca="1" si="0"/>
        <v>9999</v>
      </c>
      <c r="K55" s="145"/>
      <c r="L55" s="140">
        <f ca="1">OFFSET('Trail-1'!$J$1,$O55-1,0)</f>
        <v>0</v>
      </c>
      <c r="M55" s="141">
        <f ca="1">OFFSET('Trail-1'!$K$1,$O55-1,0)</f>
        <v>0</v>
      </c>
      <c r="N55" s="263">
        <f ca="1">('Trail-1'!$CN$4-L55)*$AY$4+M55</f>
        <v>0</v>
      </c>
      <c r="O55" s="146">
        <f>MATCH($AW55,'Trail-1'!$CJ$1:$CJ$128,0)</f>
        <v>55</v>
      </c>
      <c r="P55" s="143" t="str">
        <f ca="1">IF(N55=0,"",OFFSET('Trail-1'!$B$1,$O55-1,0))</f>
        <v/>
      </c>
      <c r="Q55" s="140">
        <f ca="1">OFFSET('Trail-2'!$J$1,$T55-1,0)</f>
        <v>0</v>
      </c>
      <c r="R55" s="141">
        <f ca="1">OFFSET('Trail-2'!$K$1,$T55-1,0)</f>
        <v>0</v>
      </c>
      <c r="S55" s="263">
        <f ca="1">('Trail-2'!$CN$4-Q55)*$AY$4+R55</f>
        <v>0</v>
      </c>
      <c r="T55" s="146">
        <f>MATCH($AW55,'Trail-2'!$CJ$1:$CJ$128,0)</f>
        <v>55</v>
      </c>
      <c r="U55" s="143" t="str">
        <f ca="1">IF(S55=0,"",OFFSET('Trail-2'!$B$1,$T55-1,0))</f>
        <v/>
      </c>
      <c r="V55" s="140">
        <f ca="1">OFFSET('Trail-3'!$J$1,$Y55-1,0)</f>
        <v>0</v>
      </c>
      <c r="W55" s="141">
        <f ca="1">OFFSET('Trail-3'!$K$1,$Y55-1,0)</f>
        <v>0</v>
      </c>
      <c r="X55" s="263">
        <f ca="1">('Trail-3'!$CN$4-V55)*$AY$4+W55</f>
        <v>0</v>
      </c>
      <c r="Y55" s="146">
        <f>MATCH($AW55,'Trail-3'!$CJ$1:$CJ$128,0)</f>
        <v>55</v>
      </c>
      <c r="Z55" s="143" t="str">
        <f ca="1">IF(X55=0,"",OFFSET('Trail-3'!$B$1,$Y55-1,0))</f>
        <v/>
      </c>
      <c r="AA55" s="140">
        <f ca="1">OFFSET('Trail-4'!$J$1,$AD55-1,0)</f>
        <v>0</v>
      </c>
      <c r="AB55" s="141">
        <f ca="1">OFFSET('Trail-4'!$K$1,$AD55-1,0)</f>
        <v>0</v>
      </c>
      <c r="AC55" s="263">
        <f ca="1">('Trail-4'!$CN$4-AA55)*$AY$4+AB55</f>
        <v>0</v>
      </c>
      <c r="AD55" s="146">
        <f>MATCH($AW55,'Trail-4'!$CJ$1:$CJ$128,0)</f>
        <v>55</v>
      </c>
      <c r="AE55" s="143" t="str">
        <f ca="1">IF(AC55=0,"",OFFSET('Trail-4'!$B$1,$AD55-1,0))</f>
        <v/>
      </c>
      <c r="AF55" s="140">
        <f ca="1">OFFSET('Trail-5'!$J$1,$AI55-1,0)</f>
        <v>0</v>
      </c>
      <c r="AG55" s="141">
        <f ca="1">OFFSET('Trail-5'!$K$1,$AI55-1,0)</f>
        <v>0</v>
      </c>
      <c r="AH55" s="263">
        <f ca="1">('Trail-5'!$CN$4-AF55)*$AY$4+AG55</f>
        <v>0</v>
      </c>
      <c r="AI55" s="146">
        <f>MATCH($AW55,'Trail-5'!$CJ$1:$CJ$128,0)</f>
        <v>55</v>
      </c>
      <c r="AJ55" s="143" t="str">
        <f ca="1">IF(AH55=0,"",OFFSET('Trail-5'!$B$1,$AI55-1,0))</f>
        <v/>
      </c>
      <c r="AK55" s="140">
        <f ca="1">OFFSET('TempO-1'!$K$1,$AN55-1,0)</f>
        <v>0</v>
      </c>
      <c r="AL55" s="144"/>
      <c r="AM55" s="263">
        <f t="shared" ca="1" si="13"/>
        <v>0</v>
      </c>
      <c r="AN55" s="146">
        <f>MATCH($AW55,'TempO-1'!$CB$1:$CB$128,0)</f>
        <v>55</v>
      </c>
      <c r="AO55" s="143" t="str">
        <f ca="1">IF(AM55=0,"",OFFSET('TempO-1'!$B$1,$AN55-1,0))</f>
        <v/>
      </c>
      <c r="AP55" s="140">
        <f ca="1">OFFSET('TempO-2'!$K$1,$AS55-1,0)</f>
        <v>0</v>
      </c>
      <c r="AQ55" s="144"/>
      <c r="AR55" s="263">
        <f t="shared" ca="1" si="14"/>
        <v>0</v>
      </c>
      <c r="AS55" s="146">
        <f>MATCH($AW55,'TempO-2'!$CB$1:$CB$128,0)</f>
        <v>55</v>
      </c>
      <c r="AT55" s="143" t="str">
        <f ca="1">IF(AR55=0,"",OFFSET('TempO-2'!$B$1,$AS55-1,0))</f>
        <v/>
      </c>
      <c r="AU55" s="22"/>
      <c r="AW55" s="39">
        <v>47</v>
      </c>
      <c r="AX55" s="16"/>
      <c r="AY55" s="51">
        <f t="shared" ca="1" si="31"/>
        <v>99999</v>
      </c>
      <c r="AZ55" s="51">
        <f t="shared" ca="1" si="31"/>
        <v>99999</v>
      </c>
      <c r="BA55" s="51">
        <f t="shared" ca="1" si="31"/>
        <v>99999</v>
      </c>
      <c r="BC55" s="51">
        <f t="shared" ca="1" si="1"/>
        <v>0</v>
      </c>
      <c r="BD55" s="51">
        <f t="shared" ca="1" si="2"/>
        <v>0</v>
      </c>
      <c r="BE55" s="51">
        <f t="shared" ca="1" si="3"/>
        <v>0</v>
      </c>
      <c r="BF55" s="51">
        <f t="shared" ca="1" si="4"/>
        <v>0</v>
      </c>
      <c r="BG55" s="51">
        <f t="shared" ca="1" si="5"/>
        <v>0</v>
      </c>
      <c r="BH55" s="51">
        <f t="shared" ca="1" si="28"/>
        <v>9999</v>
      </c>
      <c r="BI55" s="51">
        <f t="shared" ca="1" si="29"/>
        <v>0</v>
      </c>
      <c r="BJ55" s="51"/>
      <c r="BK55" s="51"/>
      <c r="BL55" s="53">
        <f t="shared" ca="1" si="30"/>
        <v>9999</v>
      </c>
      <c r="BM55" s="53">
        <f t="shared" ca="1" si="30"/>
        <v>0</v>
      </c>
      <c r="BN55" s="53">
        <f t="shared" ca="1" si="30"/>
        <v>0</v>
      </c>
      <c r="BO55" s="53">
        <f t="shared" ca="1" si="30"/>
        <v>0</v>
      </c>
      <c r="BP55" s="53">
        <f t="shared" ca="1" si="30"/>
        <v>0</v>
      </c>
      <c r="BQ55" s="53">
        <f t="shared" ca="1" si="30"/>
        <v>0</v>
      </c>
      <c r="BR55" s="53">
        <f t="shared" ca="1" si="30"/>
        <v>0</v>
      </c>
    </row>
    <row r="56" spans="2:70" x14ac:dyDescent="0.2">
      <c r="B56" s="126">
        <f t="shared" ca="1" si="9"/>
        <v>1</v>
      </c>
      <c r="C56" s="126" t="str">
        <f t="shared" ca="1" si="10"/>
        <v/>
      </c>
      <c r="D56" s="126" t="str">
        <f t="shared" ca="1" si="11"/>
        <v/>
      </c>
      <c r="E56" s="126" t="str">
        <f t="shared" ca="1" si="12"/>
        <v/>
      </c>
      <c r="F56" s="127" t="str">
        <f ca="1">OFFSET(prihlasky!$H$1,AW56,0)</f>
        <v/>
      </c>
      <c r="G56" s="127" t="str">
        <f ca="1">IF(OFFSET(prihlasky!$B$1,AW56,0)="","",(OFFSET(prihlasky!$B$1,AW56,0)))</f>
        <v/>
      </c>
      <c r="H56" s="127">
        <f ca="1">OFFSET(prihlasky!$I$1,AW56,0)</f>
        <v>0</v>
      </c>
      <c r="I56" s="127">
        <f ca="1">OFFSET(prihlasky!$A$1,AW56,0)</f>
        <v>0</v>
      </c>
      <c r="J56" s="159">
        <f t="shared" ca="1" si="0"/>
        <v>9999</v>
      </c>
      <c r="K56" s="145"/>
      <c r="L56" s="140">
        <f ca="1">OFFSET('Trail-1'!$J$1,$O56-1,0)</f>
        <v>0</v>
      </c>
      <c r="M56" s="141">
        <f ca="1">OFFSET('Trail-1'!$K$1,$O56-1,0)</f>
        <v>0</v>
      </c>
      <c r="N56" s="263">
        <f ca="1">('Trail-1'!$CN$4-L56)*$AY$4+M56</f>
        <v>0</v>
      </c>
      <c r="O56" s="146">
        <f>MATCH($AW56,'Trail-1'!$CJ$1:$CJ$128,0)</f>
        <v>56</v>
      </c>
      <c r="P56" s="143" t="str">
        <f ca="1">IF(N56=0,"",OFFSET('Trail-1'!$B$1,$O56-1,0))</f>
        <v/>
      </c>
      <c r="Q56" s="140">
        <f ca="1">OFFSET('Trail-2'!$J$1,$T56-1,0)</f>
        <v>0</v>
      </c>
      <c r="R56" s="141">
        <f ca="1">OFFSET('Trail-2'!$K$1,$T56-1,0)</f>
        <v>0</v>
      </c>
      <c r="S56" s="263">
        <f ca="1">('Trail-2'!$CN$4-Q56)*$AY$4+R56</f>
        <v>0</v>
      </c>
      <c r="T56" s="146">
        <f>MATCH($AW56,'Trail-2'!$CJ$1:$CJ$128,0)</f>
        <v>56</v>
      </c>
      <c r="U56" s="143" t="str">
        <f ca="1">IF(S56=0,"",OFFSET('Trail-2'!$B$1,$T56-1,0))</f>
        <v/>
      </c>
      <c r="V56" s="140">
        <f ca="1">OFFSET('Trail-3'!$J$1,$Y56-1,0)</f>
        <v>0</v>
      </c>
      <c r="W56" s="141">
        <f ca="1">OFFSET('Trail-3'!$K$1,$Y56-1,0)</f>
        <v>0</v>
      </c>
      <c r="X56" s="263">
        <f ca="1">('Trail-3'!$CN$4-V56)*$AY$4+W56</f>
        <v>0</v>
      </c>
      <c r="Y56" s="146">
        <f>MATCH($AW56,'Trail-3'!$CJ$1:$CJ$128,0)</f>
        <v>56</v>
      </c>
      <c r="Z56" s="143" t="str">
        <f ca="1">IF(X56=0,"",OFFSET('Trail-3'!$B$1,$Y56-1,0))</f>
        <v/>
      </c>
      <c r="AA56" s="140">
        <f ca="1">OFFSET('Trail-4'!$J$1,$AD56-1,0)</f>
        <v>0</v>
      </c>
      <c r="AB56" s="141">
        <f ca="1">OFFSET('Trail-4'!$K$1,$AD56-1,0)</f>
        <v>0</v>
      </c>
      <c r="AC56" s="263">
        <f ca="1">('Trail-4'!$CN$4-AA56)*$AY$4+AB56</f>
        <v>0</v>
      </c>
      <c r="AD56" s="146">
        <f>MATCH($AW56,'Trail-4'!$CJ$1:$CJ$128,0)</f>
        <v>56</v>
      </c>
      <c r="AE56" s="143" t="str">
        <f ca="1">IF(AC56=0,"",OFFSET('Trail-4'!$B$1,$AD56-1,0))</f>
        <v/>
      </c>
      <c r="AF56" s="140">
        <f ca="1">OFFSET('Trail-5'!$J$1,$AI56-1,0)</f>
        <v>0</v>
      </c>
      <c r="AG56" s="141">
        <f ca="1">OFFSET('Trail-5'!$K$1,$AI56-1,0)</f>
        <v>0</v>
      </c>
      <c r="AH56" s="263">
        <f ca="1">('Trail-5'!$CN$4-AF56)*$AY$4+AG56</f>
        <v>0</v>
      </c>
      <c r="AI56" s="146">
        <f>MATCH($AW56,'Trail-5'!$CJ$1:$CJ$128,0)</f>
        <v>56</v>
      </c>
      <c r="AJ56" s="143" t="str">
        <f ca="1">IF(AH56=0,"",OFFSET('Trail-5'!$B$1,$AI56-1,0))</f>
        <v/>
      </c>
      <c r="AK56" s="140">
        <f ca="1">OFFSET('TempO-1'!$K$1,$AN56-1,0)</f>
        <v>0</v>
      </c>
      <c r="AL56" s="144"/>
      <c r="AM56" s="263">
        <f t="shared" ca="1" si="13"/>
        <v>0</v>
      </c>
      <c r="AN56" s="146">
        <f>MATCH($AW56,'TempO-1'!$CB$1:$CB$128,0)</f>
        <v>56</v>
      </c>
      <c r="AO56" s="143" t="str">
        <f ca="1">IF(AM56=0,"",OFFSET('TempO-1'!$B$1,$AN56-1,0))</f>
        <v/>
      </c>
      <c r="AP56" s="140">
        <f ca="1">OFFSET('TempO-2'!$K$1,$AS56-1,0)</f>
        <v>0</v>
      </c>
      <c r="AQ56" s="144"/>
      <c r="AR56" s="263">
        <f t="shared" ca="1" si="14"/>
        <v>0</v>
      </c>
      <c r="AS56" s="146">
        <f>MATCH($AW56,'TempO-2'!$CB$1:$CB$128,0)</f>
        <v>56</v>
      </c>
      <c r="AT56" s="143" t="str">
        <f ca="1">IF(AR56=0,"",OFFSET('TempO-2'!$B$1,$AS56-1,0))</f>
        <v/>
      </c>
      <c r="AU56" s="22"/>
      <c r="AW56" s="39">
        <v>48</v>
      </c>
      <c r="AX56" s="16"/>
      <c r="AY56" s="51">
        <f t="shared" ca="1" si="31"/>
        <v>99999</v>
      </c>
      <c r="AZ56" s="51">
        <f t="shared" ca="1" si="31"/>
        <v>99999</v>
      </c>
      <c r="BA56" s="51">
        <f t="shared" ca="1" si="31"/>
        <v>99999</v>
      </c>
      <c r="BC56" s="51">
        <f t="shared" ca="1" si="1"/>
        <v>0</v>
      </c>
      <c r="BD56" s="51">
        <f t="shared" ca="1" si="2"/>
        <v>0</v>
      </c>
      <c r="BE56" s="51">
        <f t="shared" ca="1" si="3"/>
        <v>0</v>
      </c>
      <c r="BF56" s="51">
        <f t="shared" ca="1" si="4"/>
        <v>0</v>
      </c>
      <c r="BG56" s="51">
        <f t="shared" ca="1" si="5"/>
        <v>0</v>
      </c>
      <c r="BH56" s="51">
        <f t="shared" ca="1" si="28"/>
        <v>9999</v>
      </c>
      <c r="BI56" s="51">
        <f t="shared" ca="1" si="29"/>
        <v>0</v>
      </c>
      <c r="BJ56" s="51"/>
      <c r="BK56" s="51"/>
      <c r="BL56" s="53">
        <f t="shared" ca="1" si="30"/>
        <v>9999</v>
      </c>
      <c r="BM56" s="53">
        <f t="shared" ca="1" si="30"/>
        <v>0</v>
      </c>
      <c r="BN56" s="53">
        <f t="shared" ca="1" si="30"/>
        <v>0</v>
      </c>
      <c r="BO56" s="53">
        <f t="shared" ca="1" si="30"/>
        <v>0</v>
      </c>
      <c r="BP56" s="53">
        <f t="shared" ca="1" si="30"/>
        <v>0</v>
      </c>
      <c r="BQ56" s="53">
        <f t="shared" ca="1" si="30"/>
        <v>0</v>
      </c>
      <c r="BR56" s="53">
        <f t="shared" ca="1" si="30"/>
        <v>0</v>
      </c>
    </row>
    <row r="57" spans="2:70" x14ac:dyDescent="0.2">
      <c r="B57" s="126">
        <f t="shared" ca="1" si="9"/>
        <v>1</v>
      </c>
      <c r="C57" s="126" t="str">
        <f t="shared" ca="1" si="10"/>
        <v/>
      </c>
      <c r="D57" s="126" t="str">
        <f t="shared" ca="1" si="11"/>
        <v/>
      </c>
      <c r="E57" s="126" t="str">
        <f t="shared" ca="1" si="12"/>
        <v/>
      </c>
      <c r="F57" s="127" t="str">
        <f ca="1">OFFSET(prihlasky!$H$1,AW57,0)</f>
        <v/>
      </c>
      <c r="G57" s="127" t="str">
        <f ca="1">IF(OFFSET(prihlasky!$B$1,AW57,0)="","",(OFFSET(prihlasky!$B$1,AW57,0)))</f>
        <v/>
      </c>
      <c r="H57" s="127">
        <f ca="1">OFFSET(prihlasky!$I$1,AW57,0)</f>
        <v>0</v>
      </c>
      <c r="I57" s="127">
        <f ca="1">OFFSET(prihlasky!$A$1,AW57,0)</f>
        <v>0</v>
      </c>
      <c r="J57" s="159">
        <f t="shared" ca="1" si="0"/>
        <v>9999</v>
      </c>
      <c r="K57" s="145"/>
      <c r="L57" s="140">
        <f ca="1">OFFSET('Trail-1'!$J$1,$O57-1,0)</f>
        <v>0</v>
      </c>
      <c r="M57" s="141">
        <f ca="1">OFFSET('Trail-1'!$K$1,$O57-1,0)</f>
        <v>0</v>
      </c>
      <c r="N57" s="263">
        <f ca="1">('Trail-1'!$CN$4-L57)*$AY$4+M57</f>
        <v>0</v>
      </c>
      <c r="O57" s="146">
        <f>MATCH($AW57,'Trail-1'!$CJ$1:$CJ$128,0)</f>
        <v>57</v>
      </c>
      <c r="P57" s="143" t="str">
        <f ca="1">IF(N57=0,"",OFFSET('Trail-1'!$B$1,$O57-1,0))</f>
        <v/>
      </c>
      <c r="Q57" s="140">
        <f ca="1">OFFSET('Trail-2'!$J$1,$T57-1,0)</f>
        <v>0</v>
      </c>
      <c r="R57" s="141">
        <f ca="1">OFFSET('Trail-2'!$K$1,$T57-1,0)</f>
        <v>0</v>
      </c>
      <c r="S57" s="263">
        <f ca="1">('Trail-2'!$CN$4-Q57)*$AY$4+R57</f>
        <v>0</v>
      </c>
      <c r="T57" s="146">
        <f>MATCH($AW57,'Trail-2'!$CJ$1:$CJ$128,0)</f>
        <v>57</v>
      </c>
      <c r="U57" s="143" t="str">
        <f ca="1">IF(S57=0,"",OFFSET('Trail-2'!$B$1,$T57-1,0))</f>
        <v/>
      </c>
      <c r="V57" s="140">
        <f ca="1">OFFSET('Trail-3'!$J$1,$Y57-1,0)</f>
        <v>0</v>
      </c>
      <c r="W57" s="141">
        <f ca="1">OFFSET('Trail-3'!$K$1,$Y57-1,0)</f>
        <v>0</v>
      </c>
      <c r="X57" s="263">
        <f ca="1">('Trail-3'!$CN$4-V57)*$AY$4+W57</f>
        <v>0</v>
      </c>
      <c r="Y57" s="146">
        <f>MATCH($AW57,'Trail-3'!$CJ$1:$CJ$128,0)</f>
        <v>57</v>
      </c>
      <c r="Z57" s="143" t="str">
        <f ca="1">IF(X57=0,"",OFFSET('Trail-3'!$B$1,$Y57-1,0))</f>
        <v/>
      </c>
      <c r="AA57" s="140">
        <f ca="1">OFFSET('Trail-4'!$J$1,$AD57-1,0)</f>
        <v>0</v>
      </c>
      <c r="AB57" s="141">
        <f ca="1">OFFSET('Trail-4'!$K$1,$AD57-1,0)</f>
        <v>0</v>
      </c>
      <c r="AC57" s="263">
        <f ca="1">('Trail-4'!$CN$4-AA57)*$AY$4+AB57</f>
        <v>0</v>
      </c>
      <c r="AD57" s="146">
        <f>MATCH($AW57,'Trail-4'!$CJ$1:$CJ$128,0)</f>
        <v>57</v>
      </c>
      <c r="AE57" s="143" t="str">
        <f ca="1">IF(AC57=0,"",OFFSET('Trail-4'!$B$1,$AD57-1,0))</f>
        <v/>
      </c>
      <c r="AF57" s="140">
        <f ca="1">OFFSET('Trail-5'!$J$1,$AI57-1,0)</f>
        <v>0</v>
      </c>
      <c r="AG57" s="141">
        <f ca="1">OFFSET('Trail-5'!$K$1,$AI57-1,0)</f>
        <v>0</v>
      </c>
      <c r="AH57" s="263">
        <f ca="1">('Trail-5'!$CN$4-AF57)*$AY$4+AG57</f>
        <v>0</v>
      </c>
      <c r="AI57" s="146">
        <f>MATCH($AW57,'Trail-5'!$CJ$1:$CJ$128,0)</f>
        <v>57</v>
      </c>
      <c r="AJ57" s="143" t="str">
        <f ca="1">IF(AH57=0,"",OFFSET('Trail-5'!$B$1,$AI57-1,0))</f>
        <v/>
      </c>
      <c r="AK57" s="140">
        <f ca="1">OFFSET('TempO-1'!$K$1,$AN57-1,0)</f>
        <v>0</v>
      </c>
      <c r="AL57" s="144"/>
      <c r="AM57" s="263">
        <f t="shared" ca="1" si="13"/>
        <v>0</v>
      </c>
      <c r="AN57" s="146">
        <f>MATCH($AW57,'TempO-1'!$CB$1:$CB$128,0)</f>
        <v>57</v>
      </c>
      <c r="AO57" s="143" t="str">
        <f ca="1">IF(AM57=0,"",OFFSET('TempO-1'!$B$1,$AN57-1,0))</f>
        <v/>
      </c>
      <c r="AP57" s="140">
        <f ca="1">OFFSET('TempO-2'!$K$1,$AS57-1,0)</f>
        <v>0</v>
      </c>
      <c r="AQ57" s="144"/>
      <c r="AR57" s="263">
        <f t="shared" ca="1" si="14"/>
        <v>0</v>
      </c>
      <c r="AS57" s="146">
        <f>MATCH($AW57,'TempO-2'!$CB$1:$CB$128,0)</f>
        <v>57</v>
      </c>
      <c r="AT57" s="143" t="str">
        <f ca="1">IF(AR57=0,"",OFFSET('TempO-2'!$B$1,$AS57-1,0))</f>
        <v/>
      </c>
      <c r="AU57" s="22"/>
      <c r="AW57" s="39">
        <v>49</v>
      </c>
      <c r="AX57" s="16"/>
      <c r="AY57" s="51">
        <f t="shared" ca="1" si="31"/>
        <v>99999</v>
      </c>
      <c r="AZ57" s="51">
        <f t="shared" ca="1" si="31"/>
        <v>99999</v>
      </c>
      <c r="BA57" s="51">
        <f t="shared" ca="1" si="31"/>
        <v>99999</v>
      </c>
      <c r="BC57" s="51">
        <f t="shared" ca="1" si="1"/>
        <v>0</v>
      </c>
      <c r="BD57" s="51">
        <f t="shared" ca="1" si="2"/>
        <v>0</v>
      </c>
      <c r="BE57" s="51">
        <f t="shared" ca="1" si="3"/>
        <v>0</v>
      </c>
      <c r="BF57" s="51">
        <f t="shared" ca="1" si="4"/>
        <v>0</v>
      </c>
      <c r="BG57" s="51">
        <f t="shared" ca="1" si="5"/>
        <v>0</v>
      </c>
      <c r="BH57" s="51">
        <f t="shared" ca="1" si="28"/>
        <v>9999</v>
      </c>
      <c r="BI57" s="51">
        <f t="shared" ca="1" si="29"/>
        <v>0</v>
      </c>
      <c r="BJ57" s="51"/>
      <c r="BK57" s="51"/>
      <c r="BL57" s="53">
        <f t="shared" ca="1" si="30"/>
        <v>9999</v>
      </c>
      <c r="BM57" s="53">
        <f t="shared" ca="1" si="30"/>
        <v>0</v>
      </c>
      <c r="BN57" s="53">
        <f t="shared" ca="1" si="30"/>
        <v>0</v>
      </c>
      <c r="BO57" s="53">
        <f t="shared" ca="1" si="30"/>
        <v>0</v>
      </c>
      <c r="BP57" s="53">
        <f t="shared" ca="1" si="30"/>
        <v>0</v>
      </c>
      <c r="BQ57" s="53">
        <f t="shared" ca="1" si="30"/>
        <v>0</v>
      </c>
      <c r="BR57" s="53">
        <f t="shared" ca="1" si="30"/>
        <v>0</v>
      </c>
    </row>
    <row r="58" spans="2:70" x14ac:dyDescent="0.2">
      <c r="B58" s="126">
        <f t="shared" ca="1" si="9"/>
        <v>1</v>
      </c>
      <c r="C58" s="126" t="str">
        <f t="shared" ca="1" si="10"/>
        <v/>
      </c>
      <c r="D58" s="126" t="str">
        <f t="shared" ca="1" si="11"/>
        <v/>
      </c>
      <c r="E58" s="126" t="str">
        <f t="shared" ca="1" si="12"/>
        <v/>
      </c>
      <c r="F58" s="127" t="str">
        <f ca="1">OFFSET(prihlasky!$H$1,AW58,0)</f>
        <v/>
      </c>
      <c r="G58" s="127" t="str">
        <f ca="1">IF(OFFSET(prihlasky!$B$1,AW58,0)="","",(OFFSET(prihlasky!$B$1,AW58,0)))</f>
        <v/>
      </c>
      <c r="H58" s="127">
        <f ca="1">OFFSET(prihlasky!$I$1,AW58,0)</f>
        <v>0</v>
      </c>
      <c r="I58" s="127">
        <f ca="1">OFFSET(prihlasky!$A$1,AW58,0)</f>
        <v>0</v>
      </c>
      <c r="J58" s="159">
        <f t="shared" ca="1" si="0"/>
        <v>9999</v>
      </c>
      <c r="K58" s="145"/>
      <c r="L58" s="140">
        <f ca="1">OFFSET('Trail-1'!$J$1,$O58-1,0)</f>
        <v>0</v>
      </c>
      <c r="M58" s="141">
        <f ca="1">OFFSET('Trail-1'!$K$1,$O58-1,0)</f>
        <v>0</v>
      </c>
      <c r="N58" s="263">
        <f ca="1">('Trail-1'!$CN$4-L58)*$AY$4+M58</f>
        <v>0</v>
      </c>
      <c r="O58" s="146">
        <f>MATCH($AW58,'Trail-1'!$CJ$1:$CJ$128,0)</f>
        <v>58</v>
      </c>
      <c r="P58" s="143" t="str">
        <f ca="1">IF(N58=0,"",OFFSET('Trail-1'!$B$1,$O58-1,0))</f>
        <v/>
      </c>
      <c r="Q58" s="140">
        <f ca="1">OFFSET('Trail-2'!$J$1,$T58-1,0)</f>
        <v>0</v>
      </c>
      <c r="R58" s="141">
        <f ca="1">OFFSET('Trail-2'!$K$1,$T58-1,0)</f>
        <v>0</v>
      </c>
      <c r="S58" s="263">
        <f ca="1">('Trail-2'!$CN$4-Q58)*$AY$4+R58</f>
        <v>0</v>
      </c>
      <c r="T58" s="146">
        <f>MATCH($AW58,'Trail-2'!$CJ$1:$CJ$128,0)</f>
        <v>58</v>
      </c>
      <c r="U58" s="143" t="str">
        <f ca="1">IF(S58=0,"",OFFSET('Trail-2'!$B$1,$T58-1,0))</f>
        <v/>
      </c>
      <c r="V58" s="140">
        <f ca="1">OFFSET('Trail-3'!$J$1,$Y58-1,0)</f>
        <v>0</v>
      </c>
      <c r="W58" s="141">
        <f ca="1">OFFSET('Trail-3'!$K$1,$Y58-1,0)</f>
        <v>0</v>
      </c>
      <c r="X58" s="263">
        <f ca="1">('Trail-3'!$CN$4-V58)*$AY$4+W58</f>
        <v>0</v>
      </c>
      <c r="Y58" s="146">
        <f>MATCH($AW58,'Trail-3'!$CJ$1:$CJ$128,0)</f>
        <v>58</v>
      </c>
      <c r="Z58" s="143" t="str">
        <f ca="1">IF(X58=0,"",OFFSET('Trail-3'!$B$1,$Y58-1,0))</f>
        <v/>
      </c>
      <c r="AA58" s="140">
        <f ca="1">OFFSET('Trail-4'!$J$1,$AD58-1,0)</f>
        <v>0</v>
      </c>
      <c r="AB58" s="141">
        <f ca="1">OFFSET('Trail-4'!$K$1,$AD58-1,0)</f>
        <v>0</v>
      </c>
      <c r="AC58" s="263">
        <f ca="1">('Trail-4'!$CN$4-AA58)*$AY$4+AB58</f>
        <v>0</v>
      </c>
      <c r="AD58" s="146">
        <f>MATCH($AW58,'Trail-4'!$CJ$1:$CJ$128,0)</f>
        <v>58</v>
      </c>
      <c r="AE58" s="143" t="str">
        <f ca="1">IF(AC58=0,"",OFFSET('Trail-4'!$B$1,$AD58-1,0))</f>
        <v/>
      </c>
      <c r="AF58" s="140">
        <f ca="1">OFFSET('Trail-5'!$J$1,$AI58-1,0)</f>
        <v>0</v>
      </c>
      <c r="AG58" s="141">
        <f ca="1">OFFSET('Trail-5'!$K$1,$AI58-1,0)</f>
        <v>0</v>
      </c>
      <c r="AH58" s="263">
        <f ca="1">('Trail-5'!$CN$4-AF58)*$AY$4+AG58</f>
        <v>0</v>
      </c>
      <c r="AI58" s="146">
        <f>MATCH($AW58,'Trail-5'!$CJ$1:$CJ$128,0)</f>
        <v>58</v>
      </c>
      <c r="AJ58" s="143" t="str">
        <f ca="1">IF(AH58=0,"",OFFSET('Trail-5'!$B$1,$AI58-1,0))</f>
        <v/>
      </c>
      <c r="AK58" s="140">
        <f ca="1">OFFSET('TempO-1'!$K$1,$AN58-1,0)</f>
        <v>0</v>
      </c>
      <c r="AL58" s="144"/>
      <c r="AM58" s="263">
        <f t="shared" ca="1" si="13"/>
        <v>0</v>
      </c>
      <c r="AN58" s="146">
        <f>MATCH($AW58,'TempO-1'!$CB$1:$CB$128,0)</f>
        <v>58</v>
      </c>
      <c r="AO58" s="143" t="str">
        <f ca="1">IF(AM58=0,"",OFFSET('TempO-1'!$B$1,$AN58-1,0))</f>
        <v/>
      </c>
      <c r="AP58" s="140">
        <f ca="1">OFFSET('TempO-2'!$K$1,$AS58-1,0)</f>
        <v>0</v>
      </c>
      <c r="AQ58" s="144"/>
      <c r="AR58" s="263">
        <f t="shared" ca="1" si="14"/>
        <v>0</v>
      </c>
      <c r="AS58" s="146">
        <f>MATCH($AW58,'TempO-2'!$CB$1:$CB$128,0)</f>
        <v>58</v>
      </c>
      <c r="AT58" s="143" t="str">
        <f ca="1">IF(AR58=0,"",OFFSET('TempO-2'!$B$1,$AS58-1,0))</f>
        <v/>
      </c>
      <c r="AU58" s="22"/>
      <c r="AW58" s="39">
        <v>50</v>
      </c>
      <c r="AX58" s="16"/>
      <c r="AY58" s="51">
        <f t="shared" ca="1" si="31"/>
        <v>99999</v>
      </c>
      <c r="AZ58" s="51">
        <f t="shared" ca="1" si="31"/>
        <v>99999</v>
      </c>
      <c r="BA58" s="51">
        <f t="shared" ca="1" si="31"/>
        <v>99999</v>
      </c>
      <c r="BC58" s="51">
        <f t="shared" ca="1" si="1"/>
        <v>0</v>
      </c>
      <c r="BD58" s="51">
        <f t="shared" ca="1" si="2"/>
        <v>0</v>
      </c>
      <c r="BE58" s="51">
        <f t="shared" ca="1" si="3"/>
        <v>0</v>
      </c>
      <c r="BF58" s="51">
        <f t="shared" ca="1" si="4"/>
        <v>0</v>
      </c>
      <c r="BG58" s="51">
        <f t="shared" ca="1" si="5"/>
        <v>0</v>
      </c>
      <c r="BH58" s="51">
        <f t="shared" ca="1" si="28"/>
        <v>9999</v>
      </c>
      <c r="BI58" s="51">
        <f t="shared" ca="1" si="29"/>
        <v>0</v>
      </c>
      <c r="BJ58" s="51"/>
      <c r="BK58" s="51"/>
      <c r="BL58" s="53">
        <f t="shared" ca="1" si="30"/>
        <v>9999</v>
      </c>
      <c r="BM58" s="53">
        <f t="shared" ca="1" si="30"/>
        <v>0</v>
      </c>
      <c r="BN58" s="53">
        <f t="shared" ca="1" si="30"/>
        <v>0</v>
      </c>
      <c r="BO58" s="53">
        <f t="shared" ca="1" si="30"/>
        <v>0</v>
      </c>
      <c r="BP58" s="53">
        <f t="shared" ca="1" si="30"/>
        <v>0</v>
      </c>
      <c r="BQ58" s="53">
        <f t="shared" ca="1" si="30"/>
        <v>0</v>
      </c>
      <c r="BR58" s="53">
        <f t="shared" ca="1" si="30"/>
        <v>0</v>
      </c>
    </row>
    <row r="59" spans="2:70" x14ac:dyDescent="0.2">
      <c r="B59" s="126">
        <f t="shared" ca="1" si="9"/>
        <v>1</v>
      </c>
      <c r="C59" s="126" t="str">
        <f t="shared" ca="1" si="10"/>
        <v/>
      </c>
      <c r="D59" s="126" t="str">
        <f t="shared" ca="1" si="11"/>
        <v/>
      </c>
      <c r="E59" s="126" t="str">
        <f t="shared" ca="1" si="12"/>
        <v/>
      </c>
      <c r="F59" s="127" t="str">
        <f ca="1">OFFSET(prihlasky!$H$1,AW59,0)</f>
        <v/>
      </c>
      <c r="G59" s="127" t="str">
        <f ca="1">IF(OFFSET(prihlasky!$B$1,AW59,0)="","",(OFFSET(prihlasky!$B$1,AW59,0)))</f>
        <v/>
      </c>
      <c r="H59" s="127">
        <f ca="1">OFFSET(prihlasky!$I$1,AW59,0)</f>
        <v>0</v>
      </c>
      <c r="I59" s="127">
        <f ca="1">OFFSET(prihlasky!$A$1,AW59,0)</f>
        <v>0</v>
      </c>
      <c r="J59" s="159">
        <f t="shared" ca="1" si="0"/>
        <v>9999</v>
      </c>
      <c r="K59" s="145"/>
      <c r="L59" s="140">
        <f ca="1">OFFSET('Trail-1'!$J$1,$O59-1,0)</f>
        <v>0</v>
      </c>
      <c r="M59" s="141">
        <f ca="1">OFFSET('Trail-1'!$K$1,$O59-1,0)</f>
        <v>0</v>
      </c>
      <c r="N59" s="263">
        <f ca="1">('Trail-1'!$CN$4-L59)*$AY$4+M59</f>
        <v>0</v>
      </c>
      <c r="O59" s="146">
        <f>MATCH($AW59,'Trail-1'!$CJ$1:$CJ$128,0)</f>
        <v>59</v>
      </c>
      <c r="P59" s="143" t="str">
        <f ca="1">IF(N59=0,"",OFFSET('Trail-1'!$B$1,$O59-1,0))</f>
        <v/>
      </c>
      <c r="Q59" s="140">
        <f ca="1">OFFSET('Trail-2'!$J$1,$T59-1,0)</f>
        <v>0</v>
      </c>
      <c r="R59" s="141">
        <f ca="1">OFFSET('Trail-2'!$K$1,$T59-1,0)</f>
        <v>0</v>
      </c>
      <c r="S59" s="263">
        <f ca="1">('Trail-2'!$CN$4-Q59)*$AY$4+R59</f>
        <v>0</v>
      </c>
      <c r="T59" s="146">
        <f>MATCH($AW59,'Trail-2'!$CJ$1:$CJ$128,0)</f>
        <v>59</v>
      </c>
      <c r="U59" s="143" t="str">
        <f ca="1">IF(S59=0,"",OFFSET('Trail-2'!$B$1,$T59-1,0))</f>
        <v/>
      </c>
      <c r="V59" s="140">
        <f ca="1">OFFSET('Trail-3'!$J$1,$Y59-1,0)</f>
        <v>0</v>
      </c>
      <c r="W59" s="141">
        <f ca="1">OFFSET('Trail-3'!$K$1,$Y59-1,0)</f>
        <v>0</v>
      </c>
      <c r="X59" s="263">
        <f ca="1">('Trail-3'!$CN$4-V59)*$AY$4+W59</f>
        <v>0</v>
      </c>
      <c r="Y59" s="146">
        <f>MATCH($AW59,'Trail-3'!$CJ$1:$CJ$128,0)</f>
        <v>59</v>
      </c>
      <c r="Z59" s="143" t="str">
        <f ca="1">IF(X59=0,"",OFFSET('Trail-3'!$B$1,$Y59-1,0))</f>
        <v/>
      </c>
      <c r="AA59" s="140">
        <f ca="1">OFFSET('Trail-4'!$J$1,$AD59-1,0)</f>
        <v>0</v>
      </c>
      <c r="AB59" s="141">
        <f ca="1">OFFSET('Trail-4'!$K$1,$AD59-1,0)</f>
        <v>0</v>
      </c>
      <c r="AC59" s="263">
        <f ca="1">('Trail-4'!$CN$4-AA59)*$AY$4+AB59</f>
        <v>0</v>
      </c>
      <c r="AD59" s="146">
        <f>MATCH($AW59,'Trail-4'!$CJ$1:$CJ$128,0)</f>
        <v>59</v>
      </c>
      <c r="AE59" s="143" t="str">
        <f ca="1">IF(AC59=0,"",OFFSET('Trail-4'!$B$1,$AD59-1,0))</f>
        <v/>
      </c>
      <c r="AF59" s="140">
        <f ca="1">OFFSET('Trail-5'!$J$1,$AI59-1,0)</f>
        <v>0</v>
      </c>
      <c r="AG59" s="141">
        <f ca="1">OFFSET('Trail-5'!$K$1,$AI59-1,0)</f>
        <v>0</v>
      </c>
      <c r="AH59" s="263">
        <f ca="1">('Trail-5'!$CN$4-AF59)*$AY$4+AG59</f>
        <v>0</v>
      </c>
      <c r="AI59" s="146">
        <f>MATCH($AW59,'Trail-5'!$CJ$1:$CJ$128,0)</f>
        <v>59</v>
      </c>
      <c r="AJ59" s="143" t="str">
        <f ca="1">IF(AH59=0,"",OFFSET('Trail-5'!$B$1,$AI59-1,0))</f>
        <v/>
      </c>
      <c r="AK59" s="140">
        <f ca="1">OFFSET('TempO-1'!$K$1,$AN59-1,0)</f>
        <v>0</v>
      </c>
      <c r="AL59" s="144"/>
      <c r="AM59" s="263">
        <f t="shared" ca="1" si="13"/>
        <v>0</v>
      </c>
      <c r="AN59" s="146">
        <f>MATCH($AW59,'TempO-1'!$CB$1:$CB$128,0)</f>
        <v>59</v>
      </c>
      <c r="AO59" s="143" t="str">
        <f ca="1">IF(AM59=0,"",OFFSET('TempO-1'!$B$1,$AN59-1,0))</f>
        <v/>
      </c>
      <c r="AP59" s="140">
        <f ca="1">OFFSET('TempO-2'!$K$1,$AS59-1,0)</f>
        <v>0</v>
      </c>
      <c r="AQ59" s="144"/>
      <c r="AR59" s="263">
        <f t="shared" ca="1" si="14"/>
        <v>0</v>
      </c>
      <c r="AS59" s="146">
        <f>MATCH($AW59,'TempO-2'!$CB$1:$CB$128,0)</f>
        <v>59</v>
      </c>
      <c r="AT59" s="143" t="str">
        <f ca="1">IF(AR59=0,"",OFFSET('TempO-2'!$B$1,$AS59-1,0))</f>
        <v/>
      </c>
      <c r="AU59" s="22"/>
      <c r="AW59" s="39">
        <v>51</v>
      </c>
      <c r="AX59" s="16"/>
      <c r="AY59" s="51">
        <f t="shared" ca="1" si="31"/>
        <v>99999</v>
      </c>
      <c r="AZ59" s="51">
        <f t="shared" ca="1" si="31"/>
        <v>99999</v>
      </c>
      <c r="BA59" s="51">
        <f t="shared" ca="1" si="31"/>
        <v>99999</v>
      </c>
      <c r="BC59" s="51">
        <f t="shared" ca="1" si="1"/>
        <v>0</v>
      </c>
      <c r="BD59" s="51">
        <f t="shared" ca="1" si="2"/>
        <v>0</v>
      </c>
      <c r="BE59" s="51">
        <f t="shared" ca="1" si="3"/>
        <v>0</v>
      </c>
      <c r="BF59" s="51">
        <f t="shared" ca="1" si="4"/>
        <v>0</v>
      </c>
      <c r="BG59" s="51">
        <f t="shared" ca="1" si="5"/>
        <v>0</v>
      </c>
      <c r="BH59" s="51">
        <f t="shared" ca="1" si="28"/>
        <v>9999</v>
      </c>
      <c r="BI59" s="51">
        <f t="shared" ca="1" si="29"/>
        <v>0</v>
      </c>
      <c r="BJ59" s="51"/>
      <c r="BK59" s="51"/>
      <c r="BL59" s="53">
        <f t="shared" ca="1" si="30"/>
        <v>9999</v>
      </c>
      <c r="BM59" s="53">
        <f t="shared" ca="1" si="30"/>
        <v>0</v>
      </c>
      <c r="BN59" s="53">
        <f t="shared" ca="1" si="30"/>
        <v>0</v>
      </c>
      <c r="BO59" s="53">
        <f t="shared" ca="1" si="30"/>
        <v>0</v>
      </c>
      <c r="BP59" s="53">
        <f t="shared" ca="1" si="30"/>
        <v>0</v>
      </c>
      <c r="BQ59" s="53">
        <f t="shared" ca="1" si="30"/>
        <v>0</v>
      </c>
      <c r="BR59" s="53">
        <f t="shared" ca="1" si="30"/>
        <v>0</v>
      </c>
    </row>
    <row r="60" spans="2:70" x14ac:dyDescent="0.2">
      <c r="B60" s="126">
        <f t="shared" ca="1" si="9"/>
        <v>1</v>
      </c>
      <c r="C60" s="126" t="str">
        <f t="shared" ca="1" si="10"/>
        <v/>
      </c>
      <c r="D60" s="126" t="str">
        <f t="shared" ca="1" si="11"/>
        <v/>
      </c>
      <c r="E60" s="126" t="str">
        <f t="shared" ca="1" si="12"/>
        <v/>
      </c>
      <c r="F60" s="127" t="str">
        <f ca="1">OFFSET(prihlasky!$H$1,AW60,0)</f>
        <v/>
      </c>
      <c r="G60" s="127" t="str">
        <f ca="1">IF(OFFSET(prihlasky!$B$1,AW60,0)="","",(OFFSET(prihlasky!$B$1,AW60,0)))</f>
        <v/>
      </c>
      <c r="H60" s="127">
        <f ca="1">OFFSET(prihlasky!$I$1,AW60,0)</f>
        <v>0</v>
      </c>
      <c r="I60" s="127">
        <f ca="1">OFFSET(prihlasky!$A$1,AW60,0)</f>
        <v>0</v>
      </c>
      <c r="J60" s="159">
        <f t="shared" ca="1" si="0"/>
        <v>9999</v>
      </c>
      <c r="K60" s="145"/>
      <c r="L60" s="140">
        <f ca="1">OFFSET('Trail-1'!$J$1,$O60-1,0)</f>
        <v>0</v>
      </c>
      <c r="M60" s="141">
        <f ca="1">OFFSET('Trail-1'!$K$1,$O60-1,0)</f>
        <v>0</v>
      </c>
      <c r="N60" s="263">
        <f ca="1">('Trail-1'!$CN$4-L60)*$AY$4+M60</f>
        <v>0</v>
      </c>
      <c r="O60" s="146">
        <f>MATCH($AW60,'Trail-1'!$CJ$1:$CJ$128,0)</f>
        <v>60</v>
      </c>
      <c r="P60" s="143" t="str">
        <f ca="1">IF(N60=0,"",OFFSET('Trail-1'!$B$1,$O60-1,0))</f>
        <v/>
      </c>
      <c r="Q60" s="140">
        <f ca="1">OFFSET('Trail-2'!$J$1,$T60-1,0)</f>
        <v>0</v>
      </c>
      <c r="R60" s="141">
        <f ca="1">OFFSET('Trail-2'!$K$1,$T60-1,0)</f>
        <v>0</v>
      </c>
      <c r="S60" s="263">
        <f ca="1">('Trail-2'!$CN$4-Q60)*$AY$4+R60</f>
        <v>0</v>
      </c>
      <c r="T60" s="146">
        <f>MATCH($AW60,'Trail-2'!$CJ$1:$CJ$128,0)</f>
        <v>60</v>
      </c>
      <c r="U60" s="143" t="str">
        <f ca="1">IF(S60=0,"",OFFSET('Trail-2'!$B$1,$T60-1,0))</f>
        <v/>
      </c>
      <c r="V60" s="140">
        <f ca="1">OFFSET('Trail-3'!$J$1,$Y60-1,0)</f>
        <v>0</v>
      </c>
      <c r="W60" s="141">
        <f ca="1">OFFSET('Trail-3'!$K$1,$Y60-1,0)</f>
        <v>0</v>
      </c>
      <c r="X60" s="263">
        <f ca="1">('Trail-3'!$CN$4-V60)*$AY$4+W60</f>
        <v>0</v>
      </c>
      <c r="Y60" s="146">
        <f>MATCH($AW60,'Trail-3'!$CJ$1:$CJ$128,0)</f>
        <v>60</v>
      </c>
      <c r="Z60" s="143" t="str">
        <f ca="1">IF(X60=0,"",OFFSET('Trail-3'!$B$1,$Y60-1,0))</f>
        <v/>
      </c>
      <c r="AA60" s="140">
        <f ca="1">OFFSET('Trail-4'!$J$1,$AD60-1,0)</f>
        <v>0</v>
      </c>
      <c r="AB60" s="141">
        <f ca="1">OFFSET('Trail-4'!$K$1,$AD60-1,0)</f>
        <v>0</v>
      </c>
      <c r="AC60" s="263">
        <f ca="1">('Trail-4'!$CN$4-AA60)*$AY$4+AB60</f>
        <v>0</v>
      </c>
      <c r="AD60" s="146">
        <f>MATCH($AW60,'Trail-4'!$CJ$1:$CJ$128,0)</f>
        <v>60</v>
      </c>
      <c r="AE60" s="143" t="str">
        <f ca="1">IF(AC60=0,"",OFFSET('Trail-4'!$B$1,$AD60-1,0))</f>
        <v/>
      </c>
      <c r="AF60" s="140">
        <f ca="1">OFFSET('Trail-5'!$J$1,$AI60-1,0)</f>
        <v>0</v>
      </c>
      <c r="AG60" s="141">
        <f ca="1">OFFSET('Trail-5'!$K$1,$AI60-1,0)</f>
        <v>0</v>
      </c>
      <c r="AH60" s="263">
        <f ca="1">('Trail-5'!$CN$4-AF60)*$AY$4+AG60</f>
        <v>0</v>
      </c>
      <c r="AI60" s="146">
        <f>MATCH($AW60,'Trail-5'!$CJ$1:$CJ$128,0)</f>
        <v>60</v>
      </c>
      <c r="AJ60" s="143" t="str">
        <f ca="1">IF(AH60=0,"",OFFSET('Trail-5'!$B$1,$AI60-1,0))</f>
        <v/>
      </c>
      <c r="AK60" s="140">
        <f ca="1">OFFSET('TempO-1'!$K$1,$AN60-1,0)</f>
        <v>0</v>
      </c>
      <c r="AL60" s="144"/>
      <c r="AM60" s="263">
        <f t="shared" ca="1" si="13"/>
        <v>0</v>
      </c>
      <c r="AN60" s="146">
        <f>MATCH($AW60,'TempO-1'!$CB$1:$CB$128,0)</f>
        <v>60</v>
      </c>
      <c r="AO60" s="143" t="str">
        <f ca="1">IF(AM60=0,"",OFFSET('TempO-1'!$B$1,$AN60-1,0))</f>
        <v/>
      </c>
      <c r="AP60" s="140">
        <f ca="1">OFFSET('TempO-2'!$K$1,$AS60-1,0)</f>
        <v>0</v>
      </c>
      <c r="AQ60" s="144"/>
      <c r="AR60" s="263">
        <f t="shared" ca="1" si="14"/>
        <v>0</v>
      </c>
      <c r="AS60" s="146">
        <f>MATCH($AW60,'TempO-2'!$CB$1:$CB$128,0)</f>
        <v>60</v>
      </c>
      <c r="AT60" s="143" t="str">
        <f ca="1">IF(AR60=0,"",OFFSET('TempO-2'!$B$1,$AS60-1,0))</f>
        <v/>
      </c>
      <c r="AU60" s="22"/>
      <c r="AW60" s="39">
        <v>52</v>
      </c>
      <c r="AX60" s="16"/>
      <c r="AY60" s="51">
        <f t="shared" ca="1" si="31"/>
        <v>99999</v>
      </c>
      <c r="AZ60" s="51">
        <f t="shared" ca="1" si="31"/>
        <v>99999</v>
      </c>
      <c r="BA60" s="51">
        <f t="shared" ca="1" si="31"/>
        <v>99999</v>
      </c>
      <c r="BC60" s="51">
        <f t="shared" ca="1" si="1"/>
        <v>0</v>
      </c>
      <c r="BD60" s="51">
        <f t="shared" ca="1" si="2"/>
        <v>0</v>
      </c>
      <c r="BE60" s="51">
        <f t="shared" ca="1" si="3"/>
        <v>0</v>
      </c>
      <c r="BF60" s="51">
        <f t="shared" ca="1" si="4"/>
        <v>0</v>
      </c>
      <c r="BG60" s="51">
        <f t="shared" ca="1" si="5"/>
        <v>0</v>
      </c>
      <c r="BH60" s="51">
        <f t="shared" ca="1" si="28"/>
        <v>9999</v>
      </c>
      <c r="BI60" s="51">
        <f t="shared" ca="1" si="29"/>
        <v>0</v>
      </c>
      <c r="BJ60" s="51"/>
      <c r="BK60" s="51"/>
      <c r="BL60" s="53">
        <f t="shared" ca="1" si="30"/>
        <v>9999</v>
      </c>
      <c r="BM60" s="53">
        <f t="shared" ca="1" si="30"/>
        <v>0</v>
      </c>
      <c r="BN60" s="53">
        <f t="shared" ca="1" si="30"/>
        <v>0</v>
      </c>
      <c r="BO60" s="53">
        <f t="shared" ca="1" si="30"/>
        <v>0</v>
      </c>
      <c r="BP60" s="53">
        <f t="shared" ca="1" si="30"/>
        <v>0</v>
      </c>
      <c r="BQ60" s="53">
        <f t="shared" ca="1" si="30"/>
        <v>0</v>
      </c>
      <c r="BR60" s="53">
        <f t="shared" ca="1" si="30"/>
        <v>0</v>
      </c>
    </row>
    <row r="61" spans="2:70" x14ac:dyDescent="0.2">
      <c r="B61" s="126">
        <f t="shared" ca="1" si="9"/>
        <v>1</v>
      </c>
      <c r="C61" s="126" t="str">
        <f t="shared" ca="1" si="10"/>
        <v/>
      </c>
      <c r="D61" s="126" t="str">
        <f t="shared" ca="1" si="11"/>
        <v/>
      </c>
      <c r="E61" s="126" t="str">
        <f t="shared" ca="1" si="12"/>
        <v/>
      </c>
      <c r="F61" s="127" t="str">
        <f ca="1">OFFSET(prihlasky!$H$1,AW61,0)</f>
        <v/>
      </c>
      <c r="G61" s="127" t="str">
        <f ca="1">IF(OFFSET(prihlasky!$B$1,AW61,0)="","",(OFFSET(prihlasky!$B$1,AW61,0)))</f>
        <v/>
      </c>
      <c r="H61" s="127">
        <f ca="1">OFFSET(prihlasky!$I$1,AW61,0)</f>
        <v>0</v>
      </c>
      <c r="I61" s="127">
        <f ca="1">OFFSET(prihlasky!$A$1,AW61,0)</f>
        <v>0</v>
      </c>
      <c r="J61" s="159">
        <f t="shared" ca="1" si="0"/>
        <v>9999</v>
      </c>
      <c r="K61" s="145"/>
      <c r="L61" s="140">
        <f ca="1">OFFSET('Trail-1'!$J$1,$O61-1,0)</f>
        <v>0</v>
      </c>
      <c r="M61" s="141">
        <f ca="1">OFFSET('Trail-1'!$K$1,$O61-1,0)</f>
        <v>0</v>
      </c>
      <c r="N61" s="263">
        <f ca="1">('Trail-1'!$CN$4-L61)*$AY$4+M61</f>
        <v>0</v>
      </c>
      <c r="O61" s="146">
        <f>MATCH($AW61,'Trail-1'!$CJ$1:$CJ$128,0)</f>
        <v>61</v>
      </c>
      <c r="P61" s="143" t="str">
        <f ca="1">IF(N61=0,"",OFFSET('Trail-1'!$B$1,$O61-1,0))</f>
        <v/>
      </c>
      <c r="Q61" s="140">
        <f ca="1">OFFSET('Trail-2'!$J$1,$T61-1,0)</f>
        <v>0</v>
      </c>
      <c r="R61" s="141">
        <f ca="1">OFFSET('Trail-2'!$K$1,$T61-1,0)</f>
        <v>0</v>
      </c>
      <c r="S61" s="263">
        <f ca="1">('Trail-2'!$CN$4-Q61)*$AY$4+R61</f>
        <v>0</v>
      </c>
      <c r="T61" s="146">
        <f>MATCH($AW61,'Trail-2'!$CJ$1:$CJ$128,0)</f>
        <v>61</v>
      </c>
      <c r="U61" s="143" t="str">
        <f ca="1">IF(S61=0,"",OFFSET('Trail-2'!$B$1,$T61-1,0))</f>
        <v/>
      </c>
      <c r="V61" s="140">
        <f ca="1">OFFSET('Trail-3'!$J$1,$Y61-1,0)</f>
        <v>0</v>
      </c>
      <c r="W61" s="141">
        <f ca="1">OFFSET('Trail-3'!$K$1,$Y61-1,0)</f>
        <v>0</v>
      </c>
      <c r="X61" s="263">
        <f ca="1">('Trail-3'!$CN$4-V61)*$AY$4+W61</f>
        <v>0</v>
      </c>
      <c r="Y61" s="146">
        <f>MATCH($AW61,'Trail-3'!$CJ$1:$CJ$128,0)</f>
        <v>61</v>
      </c>
      <c r="Z61" s="143" t="str">
        <f ca="1">IF(X61=0,"",OFFSET('Trail-3'!$B$1,$Y61-1,0))</f>
        <v/>
      </c>
      <c r="AA61" s="140">
        <f ca="1">OFFSET('Trail-4'!$J$1,$AD61-1,0)</f>
        <v>0</v>
      </c>
      <c r="AB61" s="141">
        <f ca="1">OFFSET('Trail-4'!$K$1,$AD61-1,0)</f>
        <v>0</v>
      </c>
      <c r="AC61" s="263">
        <f ca="1">('Trail-4'!$CN$4-AA61)*$AY$4+AB61</f>
        <v>0</v>
      </c>
      <c r="AD61" s="146">
        <f>MATCH($AW61,'Trail-4'!$CJ$1:$CJ$128,0)</f>
        <v>61</v>
      </c>
      <c r="AE61" s="143" t="str">
        <f ca="1">IF(AC61=0,"",OFFSET('Trail-4'!$B$1,$AD61-1,0))</f>
        <v/>
      </c>
      <c r="AF61" s="140">
        <f ca="1">OFFSET('Trail-5'!$J$1,$AI61-1,0)</f>
        <v>0</v>
      </c>
      <c r="AG61" s="141">
        <f ca="1">OFFSET('Trail-5'!$K$1,$AI61-1,0)</f>
        <v>0</v>
      </c>
      <c r="AH61" s="263">
        <f ca="1">('Trail-5'!$CN$4-AF61)*$AY$4+AG61</f>
        <v>0</v>
      </c>
      <c r="AI61" s="146">
        <f>MATCH($AW61,'Trail-5'!$CJ$1:$CJ$128,0)</f>
        <v>61</v>
      </c>
      <c r="AJ61" s="143" t="str">
        <f ca="1">IF(AH61=0,"",OFFSET('Trail-5'!$B$1,$AI61-1,0))</f>
        <v/>
      </c>
      <c r="AK61" s="140">
        <f ca="1">OFFSET('TempO-1'!$K$1,$AN61-1,0)</f>
        <v>0</v>
      </c>
      <c r="AL61" s="144"/>
      <c r="AM61" s="263">
        <f t="shared" ca="1" si="13"/>
        <v>0</v>
      </c>
      <c r="AN61" s="146">
        <f>MATCH($AW61,'TempO-1'!$CB$1:$CB$128,0)</f>
        <v>61</v>
      </c>
      <c r="AO61" s="143" t="str">
        <f ca="1">IF(AM61=0,"",OFFSET('TempO-1'!$B$1,$AN61-1,0))</f>
        <v/>
      </c>
      <c r="AP61" s="140">
        <f ca="1">OFFSET('TempO-2'!$K$1,$AS61-1,0)</f>
        <v>0</v>
      </c>
      <c r="AQ61" s="144"/>
      <c r="AR61" s="263">
        <f t="shared" ca="1" si="14"/>
        <v>0</v>
      </c>
      <c r="AS61" s="146">
        <f>MATCH($AW61,'TempO-2'!$CB$1:$CB$128,0)</f>
        <v>61</v>
      </c>
      <c r="AT61" s="143" t="str">
        <f ca="1">IF(AR61=0,"",OFFSET('TempO-2'!$B$1,$AS61-1,0))</f>
        <v/>
      </c>
      <c r="AU61" s="22"/>
      <c r="AW61" s="39">
        <v>53</v>
      </c>
      <c r="AX61" s="16"/>
      <c r="AY61" s="51">
        <f t="shared" ca="1" si="31"/>
        <v>99999</v>
      </c>
      <c r="AZ61" s="51">
        <f t="shared" ca="1" si="31"/>
        <v>99999</v>
      </c>
      <c r="BA61" s="51">
        <f t="shared" ca="1" si="31"/>
        <v>99999</v>
      </c>
      <c r="BC61" s="51">
        <f t="shared" ca="1" si="1"/>
        <v>0</v>
      </c>
      <c r="BD61" s="51">
        <f t="shared" ca="1" si="2"/>
        <v>0</v>
      </c>
      <c r="BE61" s="51">
        <f t="shared" ca="1" si="3"/>
        <v>0</v>
      </c>
      <c r="BF61" s="51">
        <f t="shared" ca="1" si="4"/>
        <v>0</v>
      </c>
      <c r="BG61" s="51">
        <f t="shared" ca="1" si="5"/>
        <v>0</v>
      </c>
      <c r="BH61" s="51">
        <f t="shared" ca="1" si="28"/>
        <v>9999</v>
      </c>
      <c r="BI61" s="51">
        <f t="shared" ca="1" si="29"/>
        <v>0</v>
      </c>
      <c r="BJ61" s="51"/>
      <c r="BK61" s="51"/>
      <c r="BL61" s="53">
        <f t="shared" ca="1" si="30"/>
        <v>9999</v>
      </c>
      <c r="BM61" s="53">
        <f t="shared" ca="1" si="30"/>
        <v>0</v>
      </c>
      <c r="BN61" s="53">
        <f t="shared" ca="1" si="30"/>
        <v>0</v>
      </c>
      <c r="BO61" s="53">
        <f t="shared" ca="1" si="30"/>
        <v>0</v>
      </c>
      <c r="BP61" s="53">
        <f t="shared" ca="1" si="30"/>
        <v>0</v>
      </c>
      <c r="BQ61" s="53">
        <f t="shared" ca="1" si="30"/>
        <v>0</v>
      </c>
      <c r="BR61" s="53">
        <f t="shared" ca="1" si="30"/>
        <v>0</v>
      </c>
    </row>
    <row r="62" spans="2:70" x14ac:dyDescent="0.2">
      <c r="B62" s="126">
        <f t="shared" ca="1" si="9"/>
        <v>1</v>
      </c>
      <c r="C62" s="126" t="str">
        <f t="shared" ca="1" si="10"/>
        <v/>
      </c>
      <c r="D62" s="126" t="str">
        <f t="shared" ca="1" si="11"/>
        <v/>
      </c>
      <c r="E62" s="126" t="str">
        <f t="shared" ca="1" si="12"/>
        <v/>
      </c>
      <c r="F62" s="127" t="str">
        <f ca="1">OFFSET(prihlasky!$H$1,AW62,0)</f>
        <v/>
      </c>
      <c r="G62" s="127" t="str">
        <f ca="1">IF(OFFSET(prihlasky!$B$1,AW62,0)="","",(OFFSET(prihlasky!$B$1,AW62,0)))</f>
        <v/>
      </c>
      <c r="H62" s="127">
        <f ca="1">OFFSET(prihlasky!$I$1,AW62,0)</f>
        <v>0</v>
      </c>
      <c r="I62" s="127">
        <f ca="1">OFFSET(prihlasky!$A$1,AW62,0)</f>
        <v>0</v>
      </c>
      <c r="J62" s="159">
        <f t="shared" ca="1" si="0"/>
        <v>9999</v>
      </c>
      <c r="K62" s="145"/>
      <c r="L62" s="140">
        <f ca="1">OFFSET('Trail-1'!$J$1,$O62-1,0)</f>
        <v>0</v>
      </c>
      <c r="M62" s="141">
        <f ca="1">OFFSET('Trail-1'!$K$1,$O62-1,0)</f>
        <v>0</v>
      </c>
      <c r="N62" s="263">
        <f ca="1">('Trail-1'!$CN$4-L62)*$AY$4+M62</f>
        <v>0</v>
      </c>
      <c r="O62" s="146">
        <f>MATCH($AW62,'Trail-1'!$CJ$1:$CJ$128,0)</f>
        <v>62</v>
      </c>
      <c r="P62" s="143" t="str">
        <f ca="1">IF(N62=0,"",OFFSET('Trail-1'!$B$1,$O62-1,0))</f>
        <v/>
      </c>
      <c r="Q62" s="140">
        <f ca="1">OFFSET('Trail-2'!$J$1,$T62-1,0)</f>
        <v>0</v>
      </c>
      <c r="R62" s="141">
        <f ca="1">OFFSET('Trail-2'!$K$1,$T62-1,0)</f>
        <v>0</v>
      </c>
      <c r="S62" s="263">
        <f ca="1">('Trail-2'!$CN$4-Q62)*$AY$4+R62</f>
        <v>0</v>
      </c>
      <c r="T62" s="146">
        <f>MATCH($AW62,'Trail-2'!$CJ$1:$CJ$128,0)</f>
        <v>62</v>
      </c>
      <c r="U62" s="143" t="str">
        <f ca="1">IF(S62=0,"",OFFSET('Trail-2'!$B$1,$T62-1,0))</f>
        <v/>
      </c>
      <c r="V62" s="140">
        <f ca="1">OFFSET('Trail-3'!$J$1,$Y62-1,0)</f>
        <v>0</v>
      </c>
      <c r="W62" s="141">
        <f ca="1">OFFSET('Trail-3'!$K$1,$Y62-1,0)</f>
        <v>0</v>
      </c>
      <c r="X62" s="263">
        <f ca="1">('Trail-3'!$CN$4-V62)*$AY$4+W62</f>
        <v>0</v>
      </c>
      <c r="Y62" s="146">
        <f>MATCH($AW62,'Trail-3'!$CJ$1:$CJ$128,0)</f>
        <v>62</v>
      </c>
      <c r="Z62" s="143" t="str">
        <f ca="1">IF(X62=0,"",OFFSET('Trail-3'!$B$1,$Y62-1,0))</f>
        <v/>
      </c>
      <c r="AA62" s="140">
        <f ca="1">OFFSET('Trail-4'!$J$1,$AD62-1,0)</f>
        <v>0</v>
      </c>
      <c r="AB62" s="141">
        <f ca="1">OFFSET('Trail-4'!$K$1,$AD62-1,0)</f>
        <v>0</v>
      </c>
      <c r="AC62" s="263">
        <f ca="1">('Trail-4'!$CN$4-AA62)*$AY$4+AB62</f>
        <v>0</v>
      </c>
      <c r="AD62" s="146">
        <f>MATCH($AW62,'Trail-4'!$CJ$1:$CJ$128,0)</f>
        <v>62</v>
      </c>
      <c r="AE62" s="143" t="str">
        <f ca="1">IF(AC62=0,"",OFFSET('Trail-4'!$B$1,$AD62-1,0))</f>
        <v/>
      </c>
      <c r="AF62" s="140">
        <f ca="1">OFFSET('Trail-5'!$J$1,$AI62-1,0)</f>
        <v>0</v>
      </c>
      <c r="AG62" s="141">
        <f ca="1">OFFSET('Trail-5'!$K$1,$AI62-1,0)</f>
        <v>0</v>
      </c>
      <c r="AH62" s="263">
        <f ca="1">('Trail-5'!$CN$4-AF62)*$AY$4+AG62</f>
        <v>0</v>
      </c>
      <c r="AI62" s="146">
        <f>MATCH($AW62,'Trail-5'!$CJ$1:$CJ$128,0)</f>
        <v>62</v>
      </c>
      <c r="AJ62" s="143" t="str">
        <f ca="1">IF(AH62=0,"",OFFSET('Trail-5'!$B$1,$AI62-1,0))</f>
        <v/>
      </c>
      <c r="AK62" s="140">
        <f ca="1">OFFSET('TempO-1'!$K$1,$AN62-1,0)</f>
        <v>0</v>
      </c>
      <c r="AL62" s="144"/>
      <c r="AM62" s="263">
        <f t="shared" ca="1" si="13"/>
        <v>0</v>
      </c>
      <c r="AN62" s="146">
        <f>MATCH($AW62,'TempO-1'!$CB$1:$CB$128,0)</f>
        <v>62</v>
      </c>
      <c r="AO62" s="143" t="str">
        <f ca="1">IF(AM62=0,"",OFFSET('TempO-1'!$B$1,$AN62-1,0))</f>
        <v/>
      </c>
      <c r="AP62" s="140">
        <f ca="1">OFFSET('TempO-2'!$K$1,$AS62-1,0)</f>
        <v>0</v>
      </c>
      <c r="AQ62" s="144"/>
      <c r="AR62" s="263">
        <f t="shared" ca="1" si="14"/>
        <v>0</v>
      </c>
      <c r="AS62" s="146">
        <f>MATCH($AW62,'TempO-2'!$CB$1:$CB$128,0)</f>
        <v>62</v>
      </c>
      <c r="AT62" s="143" t="str">
        <f ca="1">IF(AR62=0,"",OFFSET('TempO-2'!$B$1,$AS62-1,0))</f>
        <v/>
      </c>
      <c r="AU62" s="22"/>
      <c r="AW62" s="39">
        <v>54</v>
      </c>
      <c r="AX62" s="16"/>
      <c r="AY62" s="51">
        <f t="shared" ca="1" si="31"/>
        <v>99999</v>
      </c>
      <c r="AZ62" s="51">
        <f t="shared" ca="1" si="31"/>
        <v>99999</v>
      </c>
      <c r="BA62" s="51">
        <f t="shared" ca="1" si="31"/>
        <v>99999</v>
      </c>
      <c r="BC62" s="51">
        <f t="shared" ca="1" si="1"/>
        <v>0</v>
      </c>
      <c r="BD62" s="51">
        <f t="shared" ca="1" si="2"/>
        <v>0</v>
      </c>
      <c r="BE62" s="51">
        <f t="shared" ca="1" si="3"/>
        <v>0</v>
      </c>
      <c r="BF62" s="51">
        <f t="shared" ca="1" si="4"/>
        <v>0</v>
      </c>
      <c r="BG62" s="51">
        <f t="shared" ca="1" si="5"/>
        <v>0</v>
      </c>
      <c r="BH62" s="51">
        <f t="shared" ca="1" si="28"/>
        <v>9999</v>
      </c>
      <c r="BI62" s="51">
        <f t="shared" ca="1" si="29"/>
        <v>0</v>
      </c>
      <c r="BJ62" s="51"/>
      <c r="BK62" s="51"/>
      <c r="BL62" s="53">
        <f t="shared" ca="1" si="30"/>
        <v>9999</v>
      </c>
      <c r="BM62" s="53">
        <f t="shared" ca="1" si="30"/>
        <v>0</v>
      </c>
      <c r="BN62" s="53">
        <f t="shared" ca="1" si="30"/>
        <v>0</v>
      </c>
      <c r="BO62" s="53">
        <f t="shared" ca="1" si="30"/>
        <v>0</v>
      </c>
      <c r="BP62" s="53">
        <f t="shared" ca="1" si="30"/>
        <v>0</v>
      </c>
      <c r="BQ62" s="53">
        <f t="shared" ca="1" si="30"/>
        <v>0</v>
      </c>
      <c r="BR62" s="53">
        <f t="shared" ca="1" si="30"/>
        <v>0</v>
      </c>
    </row>
    <row r="63" spans="2:70" x14ac:dyDescent="0.2">
      <c r="B63" s="126">
        <f t="shared" ca="1" si="9"/>
        <v>1</v>
      </c>
      <c r="C63" s="126" t="str">
        <f t="shared" ca="1" si="10"/>
        <v/>
      </c>
      <c r="D63" s="126" t="str">
        <f t="shared" ca="1" si="11"/>
        <v/>
      </c>
      <c r="E63" s="126" t="str">
        <f t="shared" ca="1" si="12"/>
        <v/>
      </c>
      <c r="F63" s="127" t="str">
        <f ca="1">OFFSET(prihlasky!$H$1,AW63,0)</f>
        <v/>
      </c>
      <c r="G63" s="127" t="str">
        <f ca="1">IF(OFFSET(prihlasky!$B$1,AW63,0)="","",(OFFSET(prihlasky!$B$1,AW63,0)))</f>
        <v/>
      </c>
      <c r="H63" s="127">
        <f ca="1">OFFSET(prihlasky!$I$1,AW63,0)</f>
        <v>0</v>
      </c>
      <c r="I63" s="127">
        <f ca="1">OFFSET(prihlasky!$A$1,AW63,0)</f>
        <v>0</v>
      </c>
      <c r="J63" s="159">
        <f t="shared" ca="1" si="0"/>
        <v>9999</v>
      </c>
      <c r="K63" s="145"/>
      <c r="L63" s="140">
        <f ca="1">OFFSET('Trail-1'!$J$1,$O63-1,0)</f>
        <v>0</v>
      </c>
      <c r="M63" s="141">
        <f ca="1">OFFSET('Trail-1'!$K$1,$O63-1,0)</f>
        <v>0</v>
      </c>
      <c r="N63" s="263">
        <f ca="1">('Trail-1'!$CN$4-L63)*$AY$4+M63</f>
        <v>0</v>
      </c>
      <c r="O63" s="146">
        <f>MATCH($AW63,'Trail-1'!$CJ$1:$CJ$128,0)</f>
        <v>63</v>
      </c>
      <c r="P63" s="143" t="str">
        <f ca="1">IF(N63=0,"",OFFSET('Trail-1'!$B$1,$O63-1,0))</f>
        <v/>
      </c>
      <c r="Q63" s="140">
        <f ca="1">OFFSET('Trail-2'!$J$1,$T63-1,0)</f>
        <v>0</v>
      </c>
      <c r="R63" s="141">
        <f ca="1">OFFSET('Trail-2'!$K$1,$T63-1,0)</f>
        <v>0</v>
      </c>
      <c r="S63" s="263">
        <f ca="1">('Trail-2'!$CN$4-Q63)*$AY$4+R63</f>
        <v>0</v>
      </c>
      <c r="T63" s="146">
        <f>MATCH($AW63,'Trail-2'!$CJ$1:$CJ$128,0)</f>
        <v>63</v>
      </c>
      <c r="U63" s="143" t="str">
        <f ca="1">IF(S63=0,"",OFFSET('Trail-2'!$B$1,$T63-1,0))</f>
        <v/>
      </c>
      <c r="V63" s="140">
        <f ca="1">OFFSET('Trail-3'!$J$1,$Y63-1,0)</f>
        <v>0</v>
      </c>
      <c r="W63" s="141">
        <f ca="1">OFFSET('Trail-3'!$K$1,$Y63-1,0)</f>
        <v>0</v>
      </c>
      <c r="X63" s="263">
        <f ca="1">('Trail-3'!$CN$4-V63)*$AY$4+W63</f>
        <v>0</v>
      </c>
      <c r="Y63" s="146">
        <f>MATCH($AW63,'Trail-3'!$CJ$1:$CJ$128,0)</f>
        <v>63</v>
      </c>
      <c r="Z63" s="143" t="str">
        <f ca="1">IF(X63=0,"",OFFSET('Trail-3'!$B$1,$Y63-1,0))</f>
        <v/>
      </c>
      <c r="AA63" s="140">
        <f ca="1">OFFSET('Trail-4'!$J$1,$AD63-1,0)</f>
        <v>0</v>
      </c>
      <c r="AB63" s="141">
        <f ca="1">OFFSET('Trail-4'!$K$1,$AD63-1,0)</f>
        <v>0</v>
      </c>
      <c r="AC63" s="263">
        <f ca="1">('Trail-4'!$CN$4-AA63)*$AY$4+AB63</f>
        <v>0</v>
      </c>
      <c r="AD63" s="146">
        <f>MATCH($AW63,'Trail-4'!$CJ$1:$CJ$128,0)</f>
        <v>63</v>
      </c>
      <c r="AE63" s="143" t="str">
        <f ca="1">IF(AC63=0,"",OFFSET('Trail-4'!$B$1,$AD63-1,0))</f>
        <v/>
      </c>
      <c r="AF63" s="140">
        <f ca="1">OFFSET('Trail-5'!$J$1,$AI63-1,0)</f>
        <v>0</v>
      </c>
      <c r="AG63" s="141">
        <f ca="1">OFFSET('Trail-5'!$K$1,$AI63-1,0)</f>
        <v>0</v>
      </c>
      <c r="AH63" s="263">
        <f ca="1">('Trail-5'!$CN$4-AF63)*$AY$4+AG63</f>
        <v>0</v>
      </c>
      <c r="AI63" s="146">
        <f>MATCH($AW63,'Trail-5'!$CJ$1:$CJ$128,0)</f>
        <v>63</v>
      </c>
      <c r="AJ63" s="143" t="str">
        <f ca="1">IF(AH63=0,"",OFFSET('Trail-5'!$B$1,$AI63-1,0))</f>
        <v/>
      </c>
      <c r="AK63" s="140">
        <f ca="1">OFFSET('TempO-1'!$K$1,$AN63-1,0)</f>
        <v>0</v>
      </c>
      <c r="AL63" s="144"/>
      <c r="AM63" s="263">
        <f t="shared" ca="1" si="13"/>
        <v>0</v>
      </c>
      <c r="AN63" s="146">
        <f>MATCH($AW63,'TempO-1'!$CB$1:$CB$128,0)</f>
        <v>63</v>
      </c>
      <c r="AO63" s="143" t="str">
        <f ca="1">IF(AM63=0,"",OFFSET('TempO-1'!$B$1,$AN63-1,0))</f>
        <v/>
      </c>
      <c r="AP63" s="140">
        <f ca="1">OFFSET('TempO-2'!$K$1,$AS63-1,0)</f>
        <v>0</v>
      </c>
      <c r="AQ63" s="144"/>
      <c r="AR63" s="263">
        <f t="shared" ca="1" si="14"/>
        <v>0</v>
      </c>
      <c r="AS63" s="146">
        <f>MATCH($AW63,'TempO-2'!$CB$1:$CB$128,0)</f>
        <v>63</v>
      </c>
      <c r="AT63" s="143" t="str">
        <f ca="1">IF(AR63=0,"",OFFSET('TempO-2'!$B$1,$AS63-1,0))</f>
        <v/>
      </c>
      <c r="AU63" s="22"/>
      <c r="AW63" s="39">
        <v>55</v>
      </c>
      <c r="AX63" s="16"/>
      <c r="AY63" s="51">
        <f t="shared" ca="1" si="31"/>
        <v>99999</v>
      </c>
      <c r="AZ63" s="51">
        <f t="shared" ca="1" si="31"/>
        <v>99999</v>
      </c>
      <c r="BA63" s="51">
        <f t="shared" ca="1" si="31"/>
        <v>99999</v>
      </c>
      <c r="BC63" s="51">
        <f t="shared" ca="1" si="1"/>
        <v>0</v>
      </c>
      <c r="BD63" s="51">
        <f t="shared" ca="1" si="2"/>
        <v>0</v>
      </c>
      <c r="BE63" s="51">
        <f t="shared" ca="1" si="3"/>
        <v>0</v>
      </c>
      <c r="BF63" s="51">
        <f t="shared" ca="1" si="4"/>
        <v>0</v>
      </c>
      <c r="BG63" s="51">
        <f t="shared" ca="1" si="5"/>
        <v>0</v>
      </c>
      <c r="BH63" s="51">
        <f t="shared" ca="1" si="28"/>
        <v>9999</v>
      </c>
      <c r="BI63" s="51">
        <f t="shared" ca="1" si="29"/>
        <v>0</v>
      </c>
      <c r="BJ63" s="51"/>
      <c r="BK63" s="51"/>
      <c r="BL63" s="53">
        <f t="shared" ca="1" si="30"/>
        <v>9999</v>
      </c>
      <c r="BM63" s="53">
        <f t="shared" ca="1" si="30"/>
        <v>0</v>
      </c>
      <c r="BN63" s="53">
        <f t="shared" ca="1" si="30"/>
        <v>0</v>
      </c>
      <c r="BO63" s="53">
        <f t="shared" ca="1" si="30"/>
        <v>0</v>
      </c>
      <c r="BP63" s="53">
        <f t="shared" ca="1" si="30"/>
        <v>0</v>
      </c>
      <c r="BQ63" s="53">
        <f t="shared" ca="1" si="30"/>
        <v>0</v>
      </c>
      <c r="BR63" s="53">
        <f t="shared" ca="1" si="30"/>
        <v>0</v>
      </c>
    </row>
    <row r="64" spans="2:70" x14ac:dyDescent="0.2">
      <c r="B64" s="126">
        <f t="shared" ca="1" si="9"/>
        <v>1</v>
      </c>
      <c r="C64" s="126" t="str">
        <f t="shared" ca="1" si="10"/>
        <v/>
      </c>
      <c r="D64" s="126" t="str">
        <f t="shared" ca="1" si="11"/>
        <v/>
      </c>
      <c r="E64" s="126" t="str">
        <f t="shared" ca="1" si="12"/>
        <v/>
      </c>
      <c r="F64" s="127" t="str">
        <f ca="1">OFFSET(prihlasky!$H$1,AW64,0)</f>
        <v/>
      </c>
      <c r="G64" s="127" t="str">
        <f ca="1">IF(OFFSET(prihlasky!$B$1,AW64,0)="","",(OFFSET(prihlasky!$B$1,AW64,0)))</f>
        <v/>
      </c>
      <c r="H64" s="127">
        <f ca="1">OFFSET(prihlasky!$I$1,AW64,0)</f>
        <v>0</v>
      </c>
      <c r="I64" s="127">
        <f ca="1">OFFSET(prihlasky!$A$1,AW64,0)</f>
        <v>0</v>
      </c>
      <c r="J64" s="159">
        <f t="shared" ca="1" si="0"/>
        <v>9999</v>
      </c>
      <c r="K64" s="145"/>
      <c r="L64" s="140">
        <f ca="1">OFFSET('Trail-1'!$J$1,$O64-1,0)</f>
        <v>0</v>
      </c>
      <c r="M64" s="141">
        <f ca="1">OFFSET('Trail-1'!$K$1,$O64-1,0)</f>
        <v>0</v>
      </c>
      <c r="N64" s="263">
        <f ca="1">('Trail-1'!$CN$4-L64)*$AY$4+M64</f>
        <v>0</v>
      </c>
      <c r="O64" s="146">
        <f>MATCH($AW64,'Trail-1'!$CJ$1:$CJ$128,0)</f>
        <v>64</v>
      </c>
      <c r="P64" s="143" t="str">
        <f ca="1">IF(N64=0,"",OFFSET('Trail-1'!$B$1,$O64-1,0))</f>
        <v/>
      </c>
      <c r="Q64" s="140">
        <f ca="1">OFFSET('Trail-2'!$J$1,$T64-1,0)</f>
        <v>0</v>
      </c>
      <c r="R64" s="141">
        <f ca="1">OFFSET('Trail-2'!$K$1,$T64-1,0)</f>
        <v>0</v>
      </c>
      <c r="S64" s="263">
        <f ca="1">('Trail-2'!$CN$4-Q64)*$AY$4+R64</f>
        <v>0</v>
      </c>
      <c r="T64" s="146">
        <f>MATCH($AW64,'Trail-2'!$CJ$1:$CJ$128,0)</f>
        <v>64</v>
      </c>
      <c r="U64" s="143" t="str">
        <f ca="1">IF(S64=0,"",OFFSET('Trail-2'!$B$1,$T64-1,0))</f>
        <v/>
      </c>
      <c r="V64" s="140">
        <f ca="1">OFFSET('Trail-3'!$J$1,$Y64-1,0)</f>
        <v>0</v>
      </c>
      <c r="W64" s="141">
        <f ca="1">OFFSET('Trail-3'!$K$1,$Y64-1,0)</f>
        <v>0</v>
      </c>
      <c r="X64" s="263">
        <f ca="1">('Trail-3'!$CN$4-V64)*$AY$4+W64</f>
        <v>0</v>
      </c>
      <c r="Y64" s="146">
        <f>MATCH($AW64,'Trail-3'!$CJ$1:$CJ$128,0)</f>
        <v>64</v>
      </c>
      <c r="Z64" s="143" t="str">
        <f ca="1">IF(X64=0,"",OFFSET('Trail-3'!$B$1,$Y64-1,0))</f>
        <v/>
      </c>
      <c r="AA64" s="140">
        <f ca="1">OFFSET('Trail-4'!$J$1,$AD64-1,0)</f>
        <v>0</v>
      </c>
      <c r="AB64" s="141">
        <f ca="1">OFFSET('Trail-4'!$K$1,$AD64-1,0)</f>
        <v>0</v>
      </c>
      <c r="AC64" s="263">
        <f ca="1">('Trail-4'!$CN$4-AA64)*$AY$4+AB64</f>
        <v>0</v>
      </c>
      <c r="AD64" s="146">
        <f>MATCH($AW64,'Trail-4'!$CJ$1:$CJ$128,0)</f>
        <v>64</v>
      </c>
      <c r="AE64" s="143" t="str">
        <f ca="1">IF(AC64=0,"",OFFSET('Trail-4'!$B$1,$AD64-1,0))</f>
        <v/>
      </c>
      <c r="AF64" s="140">
        <f ca="1">OFFSET('Trail-5'!$J$1,$AI64-1,0)</f>
        <v>0</v>
      </c>
      <c r="AG64" s="141">
        <f ca="1">OFFSET('Trail-5'!$K$1,$AI64-1,0)</f>
        <v>0</v>
      </c>
      <c r="AH64" s="263">
        <f ca="1">('Trail-5'!$CN$4-AF64)*$AY$4+AG64</f>
        <v>0</v>
      </c>
      <c r="AI64" s="146">
        <f>MATCH($AW64,'Trail-5'!$CJ$1:$CJ$128,0)</f>
        <v>64</v>
      </c>
      <c r="AJ64" s="143" t="str">
        <f ca="1">IF(AH64=0,"",OFFSET('Trail-5'!$B$1,$AI64-1,0))</f>
        <v/>
      </c>
      <c r="AK64" s="140">
        <f ca="1">OFFSET('TempO-1'!$K$1,$AN64-1,0)</f>
        <v>0</v>
      </c>
      <c r="AL64" s="144"/>
      <c r="AM64" s="263">
        <f t="shared" ca="1" si="13"/>
        <v>0</v>
      </c>
      <c r="AN64" s="146">
        <f>MATCH($AW64,'TempO-1'!$CB$1:$CB$128,0)</f>
        <v>64</v>
      </c>
      <c r="AO64" s="143" t="str">
        <f ca="1">IF(AM64=0,"",OFFSET('TempO-1'!$B$1,$AN64-1,0))</f>
        <v/>
      </c>
      <c r="AP64" s="140">
        <f ca="1">OFFSET('TempO-2'!$K$1,$AS64-1,0)</f>
        <v>0</v>
      </c>
      <c r="AQ64" s="144"/>
      <c r="AR64" s="263">
        <f t="shared" ca="1" si="14"/>
        <v>0</v>
      </c>
      <c r="AS64" s="146">
        <f>MATCH($AW64,'TempO-2'!$CB$1:$CB$128,0)</f>
        <v>64</v>
      </c>
      <c r="AT64" s="143" t="str">
        <f ca="1">IF(AR64=0,"",OFFSET('TempO-2'!$B$1,$AS64-1,0))</f>
        <v/>
      </c>
      <c r="AU64" s="22"/>
      <c r="AW64" s="39">
        <v>56</v>
      </c>
      <c r="AX64" s="16"/>
      <c r="AY64" s="51">
        <f t="shared" ca="1" si="31"/>
        <v>99999</v>
      </c>
      <c r="AZ64" s="51">
        <f t="shared" ca="1" si="31"/>
        <v>99999</v>
      </c>
      <c r="BA64" s="51">
        <f t="shared" ca="1" si="31"/>
        <v>99999</v>
      </c>
      <c r="BC64" s="51">
        <f t="shared" ca="1" si="1"/>
        <v>0</v>
      </c>
      <c r="BD64" s="51">
        <f t="shared" ca="1" si="2"/>
        <v>0</v>
      </c>
      <c r="BE64" s="51">
        <f t="shared" ca="1" si="3"/>
        <v>0</v>
      </c>
      <c r="BF64" s="51">
        <f t="shared" ca="1" si="4"/>
        <v>0</v>
      </c>
      <c r="BG64" s="51">
        <f t="shared" ca="1" si="5"/>
        <v>0</v>
      </c>
      <c r="BH64" s="51">
        <f t="shared" ca="1" si="28"/>
        <v>9999</v>
      </c>
      <c r="BI64" s="51">
        <f t="shared" ca="1" si="29"/>
        <v>0</v>
      </c>
      <c r="BJ64" s="51"/>
      <c r="BK64" s="51"/>
      <c r="BL64" s="53">
        <f t="shared" ca="1" si="30"/>
        <v>9999</v>
      </c>
      <c r="BM64" s="53">
        <f t="shared" ca="1" si="30"/>
        <v>0</v>
      </c>
      <c r="BN64" s="53">
        <f t="shared" ca="1" si="30"/>
        <v>0</v>
      </c>
      <c r="BO64" s="53">
        <f t="shared" ca="1" si="30"/>
        <v>0</v>
      </c>
      <c r="BP64" s="53">
        <f t="shared" ca="1" si="30"/>
        <v>0</v>
      </c>
      <c r="BQ64" s="53">
        <f t="shared" ca="1" si="30"/>
        <v>0</v>
      </c>
      <c r="BR64" s="53">
        <f t="shared" ca="1" si="30"/>
        <v>0</v>
      </c>
    </row>
    <row r="65" spans="2:70" x14ac:dyDescent="0.2">
      <c r="B65" s="126">
        <f t="shared" ca="1" si="9"/>
        <v>1</v>
      </c>
      <c r="C65" s="126" t="str">
        <f t="shared" ca="1" si="10"/>
        <v/>
      </c>
      <c r="D65" s="126" t="str">
        <f t="shared" ca="1" si="11"/>
        <v/>
      </c>
      <c r="E65" s="126" t="str">
        <f t="shared" ca="1" si="12"/>
        <v/>
      </c>
      <c r="F65" s="127" t="str">
        <f ca="1">OFFSET(prihlasky!$H$1,AW65,0)</f>
        <v/>
      </c>
      <c r="G65" s="127" t="str">
        <f ca="1">IF(OFFSET(prihlasky!$B$1,AW65,0)="","",(OFFSET(prihlasky!$B$1,AW65,0)))</f>
        <v/>
      </c>
      <c r="H65" s="127">
        <f ca="1">OFFSET(prihlasky!$I$1,AW65,0)</f>
        <v>0</v>
      </c>
      <c r="I65" s="127">
        <f ca="1">OFFSET(prihlasky!$A$1,AW65,0)</f>
        <v>0</v>
      </c>
      <c r="J65" s="159">
        <f t="shared" ca="1" si="0"/>
        <v>9999</v>
      </c>
      <c r="K65" s="145"/>
      <c r="L65" s="140">
        <f ca="1">OFFSET('Trail-1'!$J$1,$O65-1,0)</f>
        <v>0</v>
      </c>
      <c r="M65" s="141">
        <f ca="1">OFFSET('Trail-1'!$K$1,$O65-1,0)</f>
        <v>0</v>
      </c>
      <c r="N65" s="263">
        <f ca="1">('Trail-1'!$CN$4-L65)*$AY$4+M65</f>
        <v>0</v>
      </c>
      <c r="O65" s="146">
        <f>MATCH($AW65,'Trail-1'!$CJ$1:$CJ$128,0)</f>
        <v>65</v>
      </c>
      <c r="P65" s="143" t="str">
        <f ca="1">IF(N65=0,"",OFFSET('Trail-1'!$B$1,$O65-1,0))</f>
        <v/>
      </c>
      <c r="Q65" s="140">
        <f ca="1">OFFSET('Trail-2'!$J$1,$T65-1,0)</f>
        <v>0</v>
      </c>
      <c r="R65" s="141">
        <f ca="1">OFFSET('Trail-2'!$K$1,$T65-1,0)</f>
        <v>0</v>
      </c>
      <c r="S65" s="263">
        <f ca="1">('Trail-2'!$CN$4-Q65)*$AY$4+R65</f>
        <v>0</v>
      </c>
      <c r="T65" s="146">
        <f>MATCH($AW65,'Trail-2'!$CJ$1:$CJ$128,0)</f>
        <v>65</v>
      </c>
      <c r="U65" s="143" t="str">
        <f ca="1">IF(S65=0,"",OFFSET('Trail-2'!$B$1,$T65-1,0))</f>
        <v/>
      </c>
      <c r="V65" s="140">
        <f ca="1">OFFSET('Trail-3'!$J$1,$Y65-1,0)</f>
        <v>0</v>
      </c>
      <c r="W65" s="141">
        <f ca="1">OFFSET('Trail-3'!$K$1,$Y65-1,0)</f>
        <v>0</v>
      </c>
      <c r="X65" s="263">
        <f ca="1">('Trail-3'!$CN$4-V65)*$AY$4+W65</f>
        <v>0</v>
      </c>
      <c r="Y65" s="146">
        <f>MATCH($AW65,'Trail-3'!$CJ$1:$CJ$128,0)</f>
        <v>65</v>
      </c>
      <c r="Z65" s="143" t="str">
        <f ca="1">IF(X65=0,"",OFFSET('Trail-3'!$B$1,$Y65-1,0))</f>
        <v/>
      </c>
      <c r="AA65" s="140">
        <f ca="1">OFFSET('Trail-4'!$J$1,$AD65-1,0)</f>
        <v>0</v>
      </c>
      <c r="AB65" s="141">
        <f ca="1">OFFSET('Trail-4'!$K$1,$AD65-1,0)</f>
        <v>0</v>
      </c>
      <c r="AC65" s="263">
        <f ca="1">('Trail-4'!$CN$4-AA65)*$AY$4+AB65</f>
        <v>0</v>
      </c>
      <c r="AD65" s="146">
        <f>MATCH($AW65,'Trail-4'!$CJ$1:$CJ$128,0)</f>
        <v>65</v>
      </c>
      <c r="AE65" s="143" t="str">
        <f ca="1">IF(AC65=0,"",OFFSET('Trail-4'!$B$1,$AD65-1,0))</f>
        <v/>
      </c>
      <c r="AF65" s="140">
        <f ca="1">OFFSET('Trail-5'!$J$1,$AI65-1,0)</f>
        <v>0</v>
      </c>
      <c r="AG65" s="141">
        <f ca="1">OFFSET('Trail-5'!$K$1,$AI65-1,0)</f>
        <v>0</v>
      </c>
      <c r="AH65" s="263">
        <f ca="1">('Trail-5'!$CN$4-AF65)*$AY$4+AG65</f>
        <v>0</v>
      </c>
      <c r="AI65" s="146">
        <f>MATCH($AW65,'Trail-5'!$CJ$1:$CJ$128,0)</f>
        <v>65</v>
      </c>
      <c r="AJ65" s="143" t="str">
        <f ca="1">IF(AH65=0,"",OFFSET('Trail-5'!$B$1,$AI65-1,0))</f>
        <v/>
      </c>
      <c r="AK65" s="140">
        <f ca="1">OFFSET('TempO-1'!$K$1,$AN65-1,0)</f>
        <v>0</v>
      </c>
      <c r="AL65" s="144"/>
      <c r="AM65" s="263">
        <f t="shared" ca="1" si="13"/>
        <v>0</v>
      </c>
      <c r="AN65" s="146">
        <f>MATCH($AW65,'TempO-1'!$CB$1:$CB$128,0)</f>
        <v>65</v>
      </c>
      <c r="AO65" s="143" t="str">
        <f ca="1">IF(AM65=0,"",OFFSET('TempO-1'!$B$1,$AN65-1,0))</f>
        <v/>
      </c>
      <c r="AP65" s="140">
        <f ca="1">OFFSET('TempO-2'!$K$1,$AS65-1,0)</f>
        <v>0</v>
      </c>
      <c r="AQ65" s="144"/>
      <c r="AR65" s="263">
        <f t="shared" ca="1" si="14"/>
        <v>0</v>
      </c>
      <c r="AS65" s="146">
        <f>MATCH($AW65,'TempO-2'!$CB$1:$CB$128,0)</f>
        <v>65</v>
      </c>
      <c r="AT65" s="143" t="str">
        <f ca="1">IF(AR65=0,"",OFFSET('TempO-2'!$B$1,$AS65-1,0))</f>
        <v/>
      </c>
      <c r="AU65" s="22"/>
      <c r="AW65" s="39">
        <v>57</v>
      </c>
      <c r="AX65" s="16"/>
      <c r="AY65" s="51">
        <f t="shared" ca="1" si="31"/>
        <v>99999</v>
      </c>
      <c r="AZ65" s="51">
        <f t="shared" ca="1" si="31"/>
        <v>99999</v>
      </c>
      <c r="BA65" s="51">
        <f t="shared" ca="1" si="31"/>
        <v>99999</v>
      </c>
      <c r="BC65" s="51">
        <f t="shared" ca="1" si="1"/>
        <v>0</v>
      </c>
      <c r="BD65" s="51">
        <f t="shared" ca="1" si="2"/>
        <v>0</v>
      </c>
      <c r="BE65" s="51">
        <f t="shared" ca="1" si="3"/>
        <v>0</v>
      </c>
      <c r="BF65" s="51">
        <f t="shared" ca="1" si="4"/>
        <v>0</v>
      </c>
      <c r="BG65" s="51">
        <f t="shared" ca="1" si="5"/>
        <v>0</v>
      </c>
      <c r="BH65" s="51">
        <f t="shared" ca="1" si="28"/>
        <v>9999</v>
      </c>
      <c r="BI65" s="51">
        <f t="shared" ca="1" si="29"/>
        <v>0</v>
      </c>
      <c r="BJ65" s="51"/>
      <c r="BK65" s="51"/>
      <c r="BL65" s="53">
        <f t="shared" ca="1" si="30"/>
        <v>9999</v>
      </c>
      <c r="BM65" s="53">
        <f t="shared" ca="1" si="30"/>
        <v>0</v>
      </c>
      <c r="BN65" s="53">
        <f t="shared" ca="1" si="30"/>
        <v>0</v>
      </c>
      <c r="BO65" s="53">
        <f t="shared" ca="1" si="30"/>
        <v>0</v>
      </c>
      <c r="BP65" s="53">
        <f t="shared" ca="1" si="30"/>
        <v>0</v>
      </c>
      <c r="BQ65" s="53">
        <f t="shared" ca="1" si="30"/>
        <v>0</v>
      </c>
      <c r="BR65" s="53">
        <f t="shared" ca="1" si="30"/>
        <v>0</v>
      </c>
    </row>
    <row r="66" spans="2:70" x14ac:dyDescent="0.2">
      <c r="B66" s="126">
        <f t="shared" ca="1" si="9"/>
        <v>1</v>
      </c>
      <c r="C66" s="126" t="str">
        <f t="shared" ca="1" si="10"/>
        <v/>
      </c>
      <c r="D66" s="126" t="str">
        <f t="shared" ca="1" si="11"/>
        <v/>
      </c>
      <c r="E66" s="126" t="str">
        <f t="shared" ca="1" si="12"/>
        <v/>
      </c>
      <c r="F66" s="127" t="str">
        <f ca="1">OFFSET(prihlasky!$H$1,AW66,0)</f>
        <v/>
      </c>
      <c r="G66" s="127" t="str">
        <f ca="1">IF(OFFSET(prihlasky!$B$1,AW66,0)="","",(OFFSET(prihlasky!$B$1,AW66,0)))</f>
        <v/>
      </c>
      <c r="H66" s="127">
        <f ca="1">OFFSET(prihlasky!$I$1,AW66,0)</f>
        <v>0</v>
      </c>
      <c r="I66" s="127">
        <f ca="1">OFFSET(prihlasky!$A$1,AW66,0)</f>
        <v>0</v>
      </c>
      <c r="J66" s="159">
        <f t="shared" ca="1" si="0"/>
        <v>9999</v>
      </c>
      <c r="K66" s="145"/>
      <c r="L66" s="140">
        <f ca="1">OFFSET('Trail-1'!$J$1,$O66-1,0)</f>
        <v>0</v>
      </c>
      <c r="M66" s="141">
        <f ca="1">OFFSET('Trail-1'!$K$1,$O66-1,0)</f>
        <v>0</v>
      </c>
      <c r="N66" s="263">
        <f ca="1">('Trail-1'!$CN$4-L66)*$AY$4+M66</f>
        <v>0</v>
      </c>
      <c r="O66" s="146">
        <f>MATCH($AW66,'Trail-1'!$CJ$1:$CJ$128,0)</f>
        <v>66</v>
      </c>
      <c r="P66" s="143" t="str">
        <f ca="1">IF(N66=0,"",OFFSET('Trail-1'!$B$1,$O66-1,0))</f>
        <v/>
      </c>
      <c r="Q66" s="140">
        <f ca="1">OFFSET('Trail-2'!$J$1,$T66-1,0)</f>
        <v>0</v>
      </c>
      <c r="R66" s="141">
        <f ca="1">OFFSET('Trail-2'!$K$1,$T66-1,0)</f>
        <v>0</v>
      </c>
      <c r="S66" s="263">
        <f ca="1">('Trail-2'!$CN$4-Q66)*$AY$4+R66</f>
        <v>0</v>
      </c>
      <c r="T66" s="146">
        <f>MATCH($AW66,'Trail-2'!$CJ$1:$CJ$128,0)</f>
        <v>66</v>
      </c>
      <c r="U66" s="143" t="str">
        <f ca="1">IF(S66=0,"",OFFSET('Trail-2'!$B$1,$T66-1,0))</f>
        <v/>
      </c>
      <c r="V66" s="140">
        <f ca="1">OFFSET('Trail-3'!$J$1,$Y66-1,0)</f>
        <v>0</v>
      </c>
      <c r="W66" s="141">
        <f ca="1">OFFSET('Trail-3'!$K$1,$Y66-1,0)</f>
        <v>0</v>
      </c>
      <c r="X66" s="263">
        <f ca="1">('Trail-3'!$CN$4-V66)*$AY$4+W66</f>
        <v>0</v>
      </c>
      <c r="Y66" s="146">
        <f>MATCH($AW66,'Trail-3'!$CJ$1:$CJ$128,0)</f>
        <v>66</v>
      </c>
      <c r="Z66" s="143" t="str">
        <f ca="1">IF(X66=0,"",OFFSET('Trail-3'!$B$1,$Y66-1,0))</f>
        <v/>
      </c>
      <c r="AA66" s="140">
        <f ca="1">OFFSET('Trail-4'!$J$1,$AD66-1,0)</f>
        <v>0</v>
      </c>
      <c r="AB66" s="141">
        <f ca="1">OFFSET('Trail-4'!$K$1,$AD66-1,0)</f>
        <v>0</v>
      </c>
      <c r="AC66" s="263">
        <f ca="1">('Trail-4'!$CN$4-AA66)*$AY$4+AB66</f>
        <v>0</v>
      </c>
      <c r="AD66" s="146">
        <f>MATCH($AW66,'Trail-4'!$CJ$1:$CJ$128,0)</f>
        <v>66</v>
      </c>
      <c r="AE66" s="143" t="str">
        <f ca="1">IF(AC66=0,"",OFFSET('Trail-4'!$B$1,$AD66-1,0))</f>
        <v/>
      </c>
      <c r="AF66" s="140">
        <f ca="1">OFFSET('Trail-5'!$J$1,$AI66-1,0)</f>
        <v>0</v>
      </c>
      <c r="AG66" s="141">
        <f ca="1">OFFSET('Trail-5'!$K$1,$AI66-1,0)</f>
        <v>0</v>
      </c>
      <c r="AH66" s="263">
        <f ca="1">('Trail-5'!$CN$4-AF66)*$AY$4+AG66</f>
        <v>0</v>
      </c>
      <c r="AI66" s="146">
        <f>MATCH($AW66,'Trail-5'!$CJ$1:$CJ$128,0)</f>
        <v>66</v>
      </c>
      <c r="AJ66" s="143" t="str">
        <f ca="1">IF(AH66=0,"",OFFSET('Trail-5'!$B$1,$AI66-1,0))</f>
        <v/>
      </c>
      <c r="AK66" s="140">
        <f ca="1">OFFSET('TempO-1'!$K$1,$AN66-1,0)</f>
        <v>0</v>
      </c>
      <c r="AL66" s="144"/>
      <c r="AM66" s="263">
        <f t="shared" ca="1" si="13"/>
        <v>0</v>
      </c>
      <c r="AN66" s="146">
        <f>MATCH($AW66,'TempO-1'!$CB$1:$CB$128,0)</f>
        <v>66</v>
      </c>
      <c r="AO66" s="143" t="str">
        <f ca="1">IF(AM66=0,"",OFFSET('TempO-1'!$B$1,$AN66-1,0))</f>
        <v/>
      </c>
      <c r="AP66" s="140">
        <f ca="1">OFFSET('TempO-2'!$K$1,$AS66-1,0)</f>
        <v>0</v>
      </c>
      <c r="AQ66" s="144"/>
      <c r="AR66" s="263">
        <f t="shared" ca="1" si="14"/>
        <v>0</v>
      </c>
      <c r="AS66" s="146">
        <f>MATCH($AW66,'TempO-2'!$CB$1:$CB$128,0)</f>
        <v>66</v>
      </c>
      <c r="AT66" s="143" t="str">
        <f ca="1">IF(AR66=0,"",OFFSET('TempO-2'!$B$1,$AS66-1,0))</f>
        <v/>
      </c>
      <c r="AU66" s="22"/>
      <c r="AW66" s="39">
        <v>58</v>
      </c>
      <c r="AX66" s="16"/>
      <c r="AY66" s="51">
        <f t="shared" ca="1" si="31"/>
        <v>99999</v>
      </c>
      <c r="AZ66" s="51">
        <f t="shared" ca="1" si="31"/>
        <v>99999</v>
      </c>
      <c r="BA66" s="51">
        <f t="shared" ca="1" si="31"/>
        <v>99999</v>
      </c>
      <c r="BC66" s="51">
        <f t="shared" ca="1" si="1"/>
        <v>0</v>
      </c>
      <c r="BD66" s="51">
        <f t="shared" ca="1" si="2"/>
        <v>0</v>
      </c>
      <c r="BE66" s="51">
        <f t="shared" ca="1" si="3"/>
        <v>0</v>
      </c>
      <c r="BF66" s="51">
        <f t="shared" ca="1" si="4"/>
        <v>0</v>
      </c>
      <c r="BG66" s="51">
        <f t="shared" ca="1" si="5"/>
        <v>0</v>
      </c>
      <c r="BH66" s="51">
        <f t="shared" ca="1" si="28"/>
        <v>9999</v>
      </c>
      <c r="BI66" s="51">
        <f t="shared" ca="1" si="29"/>
        <v>0</v>
      </c>
      <c r="BJ66" s="51"/>
      <c r="BK66" s="51"/>
      <c r="BL66" s="53">
        <f t="shared" ca="1" si="30"/>
        <v>9999</v>
      </c>
      <c r="BM66" s="53">
        <f t="shared" ca="1" si="30"/>
        <v>0</v>
      </c>
      <c r="BN66" s="53">
        <f t="shared" ca="1" si="30"/>
        <v>0</v>
      </c>
      <c r="BO66" s="53">
        <f t="shared" ca="1" si="30"/>
        <v>0</v>
      </c>
      <c r="BP66" s="53">
        <f t="shared" ca="1" si="30"/>
        <v>0</v>
      </c>
      <c r="BQ66" s="53">
        <f t="shared" ca="1" si="30"/>
        <v>0</v>
      </c>
      <c r="BR66" s="53">
        <f t="shared" ca="1" si="30"/>
        <v>0</v>
      </c>
    </row>
    <row r="67" spans="2:70" x14ac:dyDescent="0.2">
      <c r="B67" s="126">
        <f t="shared" ca="1" si="9"/>
        <v>1</v>
      </c>
      <c r="C67" s="126" t="str">
        <f t="shared" ca="1" si="10"/>
        <v/>
      </c>
      <c r="D67" s="126" t="str">
        <f t="shared" ca="1" si="11"/>
        <v/>
      </c>
      <c r="E67" s="126" t="str">
        <f t="shared" ca="1" si="12"/>
        <v/>
      </c>
      <c r="F67" s="127" t="str">
        <f ca="1">OFFSET(prihlasky!$H$1,AW67,0)</f>
        <v/>
      </c>
      <c r="G67" s="127" t="str">
        <f ca="1">IF(OFFSET(prihlasky!$B$1,AW67,0)="","",(OFFSET(prihlasky!$B$1,AW67,0)))</f>
        <v/>
      </c>
      <c r="H67" s="127">
        <f ca="1">OFFSET(prihlasky!$I$1,AW67,0)</f>
        <v>0</v>
      </c>
      <c r="I67" s="127">
        <f ca="1">OFFSET(prihlasky!$A$1,AW67,0)</f>
        <v>0</v>
      </c>
      <c r="J67" s="159">
        <f t="shared" ca="1" si="0"/>
        <v>9999</v>
      </c>
      <c r="K67" s="145"/>
      <c r="L67" s="140">
        <f ca="1">OFFSET('Trail-1'!$J$1,$O67-1,0)</f>
        <v>0</v>
      </c>
      <c r="M67" s="141">
        <f ca="1">OFFSET('Trail-1'!$K$1,$O67-1,0)</f>
        <v>0</v>
      </c>
      <c r="N67" s="263">
        <f ca="1">('Trail-1'!$CN$4-L67)*$AY$4+M67</f>
        <v>0</v>
      </c>
      <c r="O67" s="146">
        <f>MATCH($AW67,'Trail-1'!$CJ$1:$CJ$128,0)</f>
        <v>67</v>
      </c>
      <c r="P67" s="143" t="str">
        <f ca="1">IF(N67=0,"",OFFSET('Trail-1'!$B$1,$O67-1,0))</f>
        <v/>
      </c>
      <c r="Q67" s="140">
        <f ca="1">OFFSET('Trail-2'!$J$1,$T67-1,0)</f>
        <v>0</v>
      </c>
      <c r="R67" s="141">
        <f ca="1">OFFSET('Trail-2'!$K$1,$T67-1,0)</f>
        <v>0</v>
      </c>
      <c r="S67" s="263">
        <f ca="1">('Trail-2'!$CN$4-Q67)*$AY$4+R67</f>
        <v>0</v>
      </c>
      <c r="T67" s="146">
        <f>MATCH($AW67,'Trail-2'!$CJ$1:$CJ$128,0)</f>
        <v>67</v>
      </c>
      <c r="U67" s="143" t="str">
        <f ca="1">IF(S67=0,"",OFFSET('Trail-2'!$B$1,$T67-1,0))</f>
        <v/>
      </c>
      <c r="V67" s="140">
        <f ca="1">OFFSET('Trail-3'!$J$1,$Y67-1,0)</f>
        <v>0</v>
      </c>
      <c r="W67" s="141">
        <f ca="1">OFFSET('Trail-3'!$K$1,$Y67-1,0)</f>
        <v>0</v>
      </c>
      <c r="X67" s="263">
        <f ca="1">('Trail-3'!$CN$4-V67)*$AY$4+W67</f>
        <v>0</v>
      </c>
      <c r="Y67" s="146">
        <f>MATCH($AW67,'Trail-3'!$CJ$1:$CJ$128,0)</f>
        <v>67</v>
      </c>
      <c r="Z67" s="143" t="str">
        <f ca="1">IF(X67=0,"",OFFSET('Trail-3'!$B$1,$Y67-1,0))</f>
        <v/>
      </c>
      <c r="AA67" s="140">
        <f ca="1">OFFSET('Trail-4'!$J$1,$AD67-1,0)</f>
        <v>0</v>
      </c>
      <c r="AB67" s="141">
        <f ca="1">OFFSET('Trail-4'!$K$1,$AD67-1,0)</f>
        <v>0</v>
      </c>
      <c r="AC67" s="263">
        <f ca="1">('Trail-4'!$CN$4-AA67)*$AY$4+AB67</f>
        <v>0</v>
      </c>
      <c r="AD67" s="146">
        <f>MATCH($AW67,'Trail-4'!$CJ$1:$CJ$128,0)</f>
        <v>67</v>
      </c>
      <c r="AE67" s="143" t="str">
        <f ca="1">IF(AC67=0,"",OFFSET('Trail-4'!$B$1,$AD67-1,0))</f>
        <v/>
      </c>
      <c r="AF67" s="140">
        <f ca="1">OFFSET('Trail-5'!$J$1,$AI67-1,0)</f>
        <v>0</v>
      </c>
      <c r="AG67" s="141">
        <f ca="1">OFFSET('Trail-5'!$K$1,$AI67-1,0)</f>
        <v>0</v>
      </c>
      <c r="AH67" s="263">
        <f ca="1">('Trail-5'!$CN$4-AF67)*$AY$4+AG67</f>
        <v>0</v>
      </c>
      <c r="AI67" s="146">
        <f>MATCH($AW67,'Trail-5'!$CJ$1:$CJ$128,0)</f>
        <v>67</v>
      </c>
      <c r="AJ67" s="143" t="str">
        <f ca="1">IF(AH67=0,"",OFFSET('Trail-5'!$B$1,$AI67-1,0))</f>
        <v/>
      </c>
      <c r="AK67" s="140">
        <f ca="1">OFFSET('TempO-1'!$K$1,$AN67-1,0)</f>
        <v>0</v>
      </c>
      <c r="AL67" s="144"/>
      <c r="AM67" s="263">
        <f t="shared" ca="1" si="13"/>
        <v>0</v>
      </c>
      <c r="AN67" s="146">
        <f>MATCH($AW67,'TempO-1'!$CB$1:$CB$128,0)</f>
        <v>67</v>
      </c>
      <c r="AO67" s="143" t="str">
        <f ca="1">IF(AM67=0,"",OFFSET('TempO-1'!$B$1,$AN67-1,0))</f>
        <v/>
      </c>
      <c r="AP67" s="140">
        <f ca="1">OFFSET('TempO-2'!$K$1,$AS67-1,0)</f>
        <v>0</v>
      </c>
      <c r="AQ67" s="144"/>
      <c r="AR67" s="263">
        <f t="shared" ca="1" si="14"/>
        <v>0</v>
      </c>
      <c r="AS67" s="146">
        <f>MATCH($AW67,'TempO-2'!$CB$1:$CB$128,0)</f>
        <v>67</v>
      </c>
      <c r="AT67" s="143" t="str">
        <f ca="1">IF(AR67=0,"",OFFSET('TempO-2'!$B$1,$AS67-1,0))</f>
        <v/>
      </c>
      <c r="AU67" s="22"/>
      <c r="AW67" s="39">
        <v>59</v>
      </c>
      <c r="AX67" s="16"/>
      <c r="AY67" s="51">
        <f t="shared" ca="1" si="31"/>
        <v>99999</v>
      </c>
      <c r="AZ67" s="51">
        <f t="shared" ca="1" si="31"/>
        <v>99999</v>
      </c>
      <c r="BA67" s="51">
        <f t="shared" ca="1" si="31"/>
        <v>99999</v>
      </c>
      <c r="BC67" s="51">
        <f t="shared" ca="1" si="1"/>
        <v>0</v>
      </c>
      <c r="BD67" s="51">
        <f t="shared" ca="1" si="2"/>
        <v>0</v>
      </c>
      <c r="BE67" s="51">
        <f t="shared" ca="1" si="3"/>
        <v>0</v>
      </c>
      <c r="BF67" s="51">
        <f t="shared" ca="1" si="4"/>
        <v>0</v>
      </c>
      <c r="BG67" s="51">
        <f t="shared" ca="1" si="5"/>
        <v>0</v>
      </c>
      <c r="BH67" s="51">
        <f t="shared" ca="1" si="28"/>
        <v>9999</v>
      </c>
      <c r="BI67" s="51">
        <f t="shared" ca="1" si="29"/>
        <v>0</v>
      </c>
      <c r="BJ67" s="51"/>
      <c r="BK67" s="51"/>
      <c r="BL67" s="53">
        <f t="shared" ca="1" si="30"/>
        <v>9999</v>
      </c>
      <c r="BM67" s="53">
        <f t="shared" ca="1" si="30"/>
        <v>0</v>
      </c>
      <c r="BN67" s="53">
        <f t="shared" ca="1" si="30"/>
        <v>0</v>
      </c>
      <c r="BO67" s="53">
        <f t="shared" ca="1" si="30"/>
        <v>0</v>
      </c>
      <c r="BP67" s="53">
        <f t="shared" ca="1" si="30"/>
        <v>0</v>
      </c>
      <c r="BQ67" s="53">
        <f t="shared" ca="1" si="30"/>
        <v>0</v>
      </c>
      <c r="BR67" s="53">
        <f t="shared" ca="1" si="30"/>
        <v>0</v>
      </c>
    </row>
    <row r="68" spans="2:70" x14ac:dyDescent="0.2">
      <c r="B68" s="126">
        <f t="shared" ca="1" si="9"/>
        <v>1</v>
      </c>
      <c r="C68" s="126" t="str">
        <f t="shared" ca="1" si="10"/>
        <v/>
      </c>
      <c r="D68" s="126" t="str">
        <f t="shared" ca="1" si="11"/>
        <v/>
      </c>
      <c r="E68" s="126" t="str">
        <f t="shared" ca="1" si="12"/>
        <v/>
      </c>
      <c r="F68" s="127" t="str">
        <f ca="1">OFFSET(prihlasky!$H$1,AW68,0)</f>
        <v/>
      </c>
      <c r="G68" s="127" t="str">
        <f ca="1">IF(OFFSET(prihlasky!$B$1,AW68,0)="","",(OFFSET(prihlasky!$B$1,AW68,0)))</f>
        <v/>
      </c>
      <c r="H68" s="127">
        <f ca="1">OFFSET(prihlasky!$I$1,AW68,0)</f>
        <v>0</v>
      </c>
      <c r="I68" s="127">
        <f ca="1">OFFSET(prihlasky!$A$1,AW68,0)</f>
        <v>0</v>
      </c>
      <c r="J68" s="159">
        <f t="shared" ca="1" si="0"/>
        <v>9999</v>
      </c>
      <c r="K68" s="145"/>
      <c r="L68" s="140">
        <f ca="1">OFFSET('Trail-1'!$J$1,$O68-1,0)</f>
        <v>0</v>
      </c>
      <c r="M68" s="141">
        <f ca="1">OFFSET('Trail-1'!$K$1,$O68-1,0)</f>
        <v>0</v>
      </c>
      <c r="N68" s="263">
        <f ca="1">('Trail-1'!$CN$4-L68)*$AY$4+M68</f>
        <v>0</v>
      </c>
      <c r="O68" s="146">
        <f>MATCH($AW68,'Trail-1'!$CJ$1:$CJ$128,0)</f>
        <v>68</v>
      </c>
      <c r="P68" s="143" t="str">
        <f ca="1">IF(N68=0,"",OFFSET('Trail-1'!$B$1,$O68-1,0))</f>
        <v/>
      </c>
      <c r="Q68" s="140">
        <f ca="1">OFFSET('Trail-2'!$J$1,$T68-1,0)</f>
        <v>0</v>
      </c>
      <c r="R68" s="141">
        <f ca="1">OFFSET('Trail-2'!$K$1,$T68-1,0)</f>
        <v>0</v>
      </c>
      <c r="S68" s="263">
        <f ca="1">('Trail-2'!$CN$4-Q68)*$AY$4+R68</f>
        <v>0</v>
      </c>
      <c r="T68" s="146">
        <f>MATCH($AW68,'Trail-2'!$CJ$1:$CJ$128,0)</f>
        <v>68</v>
      </c>
      <c r="U68" s="143" t="str">
        <f ca="1">IF(S68=0,"",OFFSET('Trail-2'!$B$1,$T68-1,0))</f>
        <v/>
      </c>
      <c r="V68" s="140">
        <f ca="1">OFFSET('Trail-3'!$J$1,$Y68-1,0)</f>
        <v>0</v>
      </c>
      <c r="W68" s="141">
        <f ca="1">OFFSET('Trail-3'!$K$1,$Y68-1,0)</f>
        <v>0</v>
      </c>
      <c r="X68" s="263">
        <f ca="1">('Trail-3'!$CN$4-V68)*$AY$4+W68</f>
        <v>0</v>
      </c>
      <c r="Y68" s="146">
        <f>MATCH($AW68,'Trail-3'!$CJ$1:$CJ$128,0)</f>
        <v>68</v>
      </c>
      <c r="Z68" s="143" t="str">
        <f ca="1">IF(X68=0,"",OFFSET('Trail-3'!$B$1,$Y68-1,0))</f>
        <v/>
      </c>
      <c r="AA68" s="140">
        <f ca="1">OFFSET('Trail-4'!$J$1,$AD68-1,0)</f>
        <v>0</v>
      </c>
      <c r="AB68" s="141">
        <f ca="1">OFFSET('Trail-4'!$K$1,$AD68-1,0)</f>
        <v>0</v>
      </c>
      <c r="AC68" s="263">
        <f ca="1">('Trail-4'!$CN$4-AA68)*$AY$4+AB68</f>
        <v>0</v>
      </c>
      <c r="AD68" s="146">
        <f>MATCH($AW68,'Trail-4'!$CJ$1:$CJ$128,0)</f>
        <v>68</v>
      </c>
      <c r="AE68" s="143" t="str">
        <f ca="1">IF(AC68=0,"",OFFSET('Trail-4'!$B$1,$AD68-1,0))</f>
        <v/>
      </c>
      <c r="AF68" s="140">
        <f ca="1">OFFSET('Trail-5'!$J$1,$AI68-1,0)</f>
        <v>0</v>
      </c>
      <c r="AG68" s="141">
        <f ca="1">OFFSET('Trail-5'!$K$1,$AI68-1,0)</f>
        <v>0</v>
      </c>
      <c r="AH68" s="263">
        <f ca="1">('Trail-5'!$CN$4-AF68)*$AY$4+AG68</f>
        <v>0</v>
      </c>
      <c r="AI68" s="146">
        <f>MATCH($AW68,'Trail-5'!$CJ$1:$CJ$128,0)</f>
        <v>68</v>
      </c>
      <c r="AJ68" s="143" t="str">
        <f ca="1">IF(AH68=0,"",OFFSET('Trail-5'!$B$1,$AI68-1,0))</f>
        <v/>
      </c>
      <c r="AK68" s="140">
        <f ca="1">OFFSET('TempO-1'!$K$1,$AN68-1,0)</f>
        <v>0</v>
      </c>
      <c r="AL68" s="144"/>
      <c r="AM68" s="263">
        <f t="shared" ca="1" si="13"/>
        <v>0</v>
      </c>
      <c r="AN68" s="146">
        <f>MATCH($AW68,'TempO-1'!$CB$1:$CB$128,0)</f>
        <v>68</v>
      </c>
      <c r="AO68" s="143" t="str">
        <f ca="1">IF(AM68=0,"",OFFSET('TempO-1'!$B$1,$AN68-1,0))</f>
        <v/>
      </c>
      <c r="AP68" s="140">
        <f ca="1">OFFSET('TempO-2'!$K$1,$AS68-1,0)</f>
        <v>0</v>
      </c>
      <c r="AQ68" s="144"/>
      <c r="AR68" s="263">
        <f t="shared" ca="1" si="14"/>
        <v>0</v>
      </c>
      <c r="AS68" s="146">
        <f>MATCH($AW68,'TempO-2'!$CB$1:$CB$128,0)</f>
        <v>68</v>
      </c>
      <c r="AT68" s="143" t="str">
        <f ca="1">IF(AR68=0,"",OFFSET('TempO-2'!$B$1,$AS68-1,0))</f>
        <v/>
      </c>
      <c r="AU68" s="22"/>
      <c r="AW68" s="39">
        <v>60</v>
      </c>
      <c r="AX68" s="16"/>
      <c r="AY68" s="51">
        <f t="shared" ca="1" si="31"/>
        <v>99999</v>
      </c>
      <c r="AZ68" s="51">
        <f t="shared" ca="1" si="31"/>
        <v>99999</v>
      </c>
      <c r="BA68" s="51">
        <f t="shared" ca="1" si="31"/>
        <v>99999</v>
      </c>
      <c r="BC68" s="51">
        <f t="shared" ca="1" si="1"/>
        <v>0</v>
      </c>
      <c r="BD68" s="51">
        <f t="shared" ca="1" si="2"/>
        <v>0</v>
      </c>
      <c r="BE68" s="51">
        <f t="shared" ca="1" si="3"/>
        <v>0</v>
      </c>
      <c r="BF68" s="51">
        <f t="shared" ca="1" si="4"/>
        <v>0</v>
      </c>
      <c r="BG68" s="51">
        <f t="shared" ca="1" si="5"/>
        <v>0</v>
      </c>
      <c r="BH68" s="51">
        <f t="shared" ca="1" si="28"/>
        <v>9999</v>
      </c>
      <c r="BI68" s="51">
        <f t="shared" ca="1" si="29"/>
        <v>0</v>
      </c>
      <c r="BJ68" s="51"/>
      <c r="BK68" s="51"/>
      <c r="BL68" s="53">
        <f t="shared" ca="1" si="30"/>
        <v>9999</v>
      </c>
      <c r="BM68" s="53">
        <f t="shared" ca="1" si="30"/>
        <v>0</v>
      </c>
      <c r="BN68" s="53">
        <f t="shared" ca="1" si="30"/>
        <v>0</v>
      </c>
      <c r="BO68" s="53">
        <f t="shared" ca="1" si="30"/>
        <v>0</v>
      </c>
      <c r="BP68" s="53">
        <f t="shared" ca="1" si="30"/>
        <v>0</v>
      </c>
      <c r="BQ68" s="53">
        <f t="shared" ca="1" si="30"/>
        <v>0</v>
      </c>
      <c r="BR68" s="53">
        <f t="shared" ca="1" si="30"/>
        <v>0</v>
      </c>
    </row>
    <row r="69" spans="2:70" x14ac:dyDescent="0.2">
      <c r="B69" s="126">
        <f t="shared" ca="1" si="9"/>
        <v>1</v>
      </c>
      <c r="C69" s="126" t="str">
        <f t="shared" ca="1" si="10"/>
        <v/>
      </c>
      <c r="D69" s="126" t="str">
        <f t="shared" ca="1" si="11"/>
        <v/>
      </c>
      <c r="E69" s="126" t="str">
        <f t="shared" ca="1" si="12"/>
        <v/>
      </c>
      <c r="F69" s="127" t="str">
        <f ca="1">OFFSET(prihlasky!$H$1,AW69,0)</f>
        <v/>
      </c>
      <c r="G69" s="127" t="str">
        <f ca="1">IF(OFFSET(prihlasky!$B$1,AW69,0)="","",(OFFSET(prihlasky!$B$1,AW69,0)))</f>
        <v/>
      </c>
      <c r="H69" s="127">
        <f ca="1">OFFSET(prihlasky!$I$1,AW69,0)</f>
        <v>0</v>
      </c>
      <c r="I69" s="127">
        <f ca="1">OFFSET(prihlasky!$A$1,AW69,0)</f>
        <v>0</v>
      </c>
      <c r="J69" s="159">
        <f t="shared" ca="1" si="0"/>
        <v>9999</v>
      </c>
      <c r="K69" s="145"/>
      <c r="L69" s="140">
        <f ca="1">OFFSET('Trail-1'!$J$1,$O69-1,0)</f>
        <v>0</v>
      </c>
      <c r="M69" s="141">
        <f ca="1">OFFSET('Trail-1'!$K$1,$O69-1,0)</f>
        <v>0</v>
      </c>
      <c r="N69" s="263">
        <f ca="1">('Trail-1'!$CN$4-L69)*$AY$4+M69</f>
        <v>0</v>
      </c>
      <c r="O69" s="146">
        <f>MATCH($AW69,'Trail-1'!$CJ$1:$CJ$128,0)</f>
        <v>69</v>
      </c>
      <c r="P69" s="143" t="str">
        <f ca="1">IF(N69=0,"",OFFSET('Trail-1'!$B$1,$O69-1,0))</f>
        <v/>
      </c>
      <c r="Q69" s="140">
        <f ca="1">OFFSET('Trail-2'!$J$1,$T69-1,0)</f>
        <v>0</v>
      </c>
      <c r="R69" s="141">
        <f ca="1">OFFSET('Trail-2'!$K$1,$T69-1,0)</f>
        <v>0</v>
      </c>
      <c r="S69" s="263">
        <f ca="1">('Trail-2'!$CN$4-Q69)*$AY$4+R69</f>
        <v>0</v>
      </c>
      <c r="T69" s="146">
        <f>MATCH($AW69,'Trail-2'!$CJ$1:$CJ$128,0)</f>
        <v>69</v>
      </c>
      <c r="U69" s="143" t="str">
        <f ca="1">IF(S69=0,"",OFFSET('Trail-2'!$B$1,$T69-1,0))</f>
        <v/>
      </c>
      <c r="V69" s="140">
        <f ca="1">OFFSET('Trail-3'!$J$1,$Y69-1,0)</f>
        <v>0</v>
      </c>
      <c r="W69" s="141">
        <f ca="1">OFFSET('Trail-3'!$K$1,$Y69-1,0)</f>
        <v>0</v>
      </c>
      <c r="X69" s="263">
        <f ca="1">('Trail-3'!$CN$4-V69)*$AY$4+W69</f>
        <v>0</v>
      </c>
      <c r="Y69" s="146">
        <f>MATCH($AW69,'Trail-3'!$CJ$1:$CJ$128,0)</f>
        <v>69</v>
      </c>
      <c r="Z69" s="143" t="str">
        <f ca="1">IF(X69=0,"",OFFSET('Trail-3'!$B$1,$Y69-1,0))</f>
        <v/>
      </c>
      <c r="AA69" s="140">
        <f ca="1">OFFSET('Trail-4'!$J$1,$AD69-1,0)</f>
        <v>0</v>
      </c>
      <c r="AB69" s="141">
        <f ca="1">OFFSET('Trail-4'!$K$1,$AD69-1,0)</f>
        <v>0</v>
      </c>
      <c r="AC69" s="263">
        <f ca="1">('Trail-4'!$CN$4-AA69)*$AY$4+AB69</f>
        <v>0</v>
      </c>
      <c r="AD69" s="146">
        <f>MATCH($AW69,'Trail-4'!$CJ$1:$CJ$128,0)</f>
        <v>69</v>
      </c>
      <c r="AE69" s="143" t="str">
        <f ca="1">IF(AC69=0,"",OFFSET('Trail-4'!$B$1,$AD69-1,0))</f>
        <v/>
      </c>
      <c r="AF69" s="140">
        <f ca="1">OFFSET('Trail-5'!$J$1,$AI69-1,0)</f>
        <v>0</v>
      </c>
      <c r="AG69" s="141">
        <f ca="1">OFFSET('Trail-5'!$K$1,$AI69-1,0)</f>
        <v>0</v>
      </c>
      <c r="AH69" s="263">
        <f ca="1">('Trail-5'!$CN$4-AF69)*$AY$4+AG69</f>
        <v>0</v>
      </c>
      <c r="AI69" s="146">
        <f>MATCH($AW69,'Trail-5'!$CJ$1:$CJ$128,0)</f>
        <v>69</v>
      </c>
      <c r="AJ69" s="143" t="str">
        <f ca="1">IF(AH69=0,"",OFFSET('Trail-5'!$B$1,$AI69-1,0))</f>
        <v/>
      </c>
      <c r="AK69" s="140">
        <f ca="1">OFFSET('TempO-1'!$K$1,$AN69-1,0)</f>
        <v>0</v>
      </c>
      <c r="AL69" s="144"/>
      <c r="AM69" s="263">
        <f t="shared" ca="1" si="13"/>
        <v>0</v>
      </c>
      <c r="AN69" s="146">
        <f>MATCH($AW69,'TempO-1'!$CB$1:$CB$128,0)</f>
        <v>69</v>
      </c>
      <c r="AO69" s="143" t="str">
        <f ca="1">IF(AM69=0,"",OFFSET('TempO-1'!$B$1,$AN69-1,0))</f>
        <v/>
      </c>
      <c r="AP69" s="140">
        <f ca="1">OFFSET('TempO-2'!$K$1,$AS69-1,0)</f>
        <v>0</v>
      </c>
      <c r="AQ69" s="144"/>
      <c r="AR69" s="263">
        <f t="shared" ca="1" si="14"/>
        <v>0</v>
      </c>
      <c r="AS69" s="146">
        <f>MATCH($AW69,'TempO-2'!$CB$1:$CB$128,0)</f>
        <v>69</v>
      </c>
      <c r="AT69" s="143" t="str">
        <f ca="1">IF(AR69=0,"",OFFSET('TempO-2'!$B$1,$AS69-1,0))</f>
        <v/>
      </c>
      <c r="AU69" s="22"/>
      <c r="AW69" s="39">
        <v>61</v>
      </c>
      <c r="AX69" s="16"/>
      <c r="AY69" s="51">
        <f t="shared" ca="1" si="31"/>
        <v>99999</v>
      </c>
      <c r="AZ69" s="51">
        <f t="shared" ca="1" si="31"/>
        <v>99999</v>
      </c>
      <c r="BA69" s="51">
        <f t="shared" ca="1" si="31"/>
        <v>99999</v>
      </c>
      <c r="BC69" s="51">
        <f t="shared" ca="1" si="1"/>
        <v>0</v>
      </c>
      <c r="BD69" s="51">
        <f t="shared" ca="1" si="2"/>
        <v>0</v>
      </c>
      <c r="BE69" s="51">
        <f t="shared" ca="1" si="3"/>
        <v>0</v>
      </c>
      <c r="BF69" s="51">
        <f t="shared" ca="1" si="4"/>
        <v>0</v>
      </c>
      <c r="BG69" s="51">
        <f t="shared" ca="1" si="5"/>
        <v>0</v>
      </c>
      <c r="BH69" s="51">
        <f t="shared" ca="1" si="28"/>
        <v>9999</v>
      </c>
      <c r="BI69" s="51">
        <f t="shared" ca="1" si="29"/>
        <v>0</v>
      </c>
      <c r="BJ69" s="51"/>
      <c r="BK69" s="51"/>
      <c r="BL69" s="53">
        <f t="shared" ca="1" si="30"/>
        <v>9999</v>
      </c>
      <c r="BM69" s="53">
        <f t="shared" ca="1" si="30"/>
        <v>0</v>
      </c>
      <c r="BN69" s="53">
        <f t="shared" ca="1" si="30"/>
        <v>0</v>
      </c>
      <c r="BO69" s="53">
        <f t="shared" ca="1" si="30"/>
        <v>0</v>
      </c>
      <c r="BP69" s="53">
        <f t="shared" ca="1" si="30"/>
        <v>0</v>
      </c>
      <c r="BQ69" s="53">
        <f t="shared" ca="1" si="30"/>
        <v>0</v>
      </c>
      <c r="BR69" s="53">
        <f t="shared" ca="1" si="30"/>
        <v>0</v>
      </c>
    </row>
    <row r="70" spans="2:70" x14ac:dyDescent="0.2">
      <c r="B70" s="126">
        <f t="shared" ca="1" si="9"/>
        <v>1</v>
      </c>
      <c r="C70" s="126" t="str">
        <f t="shared" ca="1" si="10"/>
        <v/>
      </c>
      <c r="D70" s="126" t="str">
        <f t="shared" ca="1" si="11"/>
        <v/>
      </c>
      <c r="E70" s="126" t="str">
        <f t="shared" ca="1" si="12"/>
        <v/>
      </c>
      <c r="F70" s="127" t="str">
        <f ca="1">OFFSET(prihlasky!$H$1,AW70,0)</f>
        <v/>
      </c>
      <c r="G70" s="127" t="str">
        <f ca="1">IF(OFFSET(prihlasky!$B$1,AW70,0)="","",(OFFSET(prihlasky!$B$1,AW70,0)))</f>
        <v/>
      </c>
      <c r="H70" s="127">
        <f ca="1">OFFSET(prihlasky!$I$1,AW70,0)</f>
        <v>0</v>
      </c>
      <c r="I70" s="127">
        <f ca="1">OFFSET(prihlasky!$A$1,AW70,0)</f>
        <v>0</v>
      </c>
      <c r="J70" s="159">
        <f t="shared" ca="1" si="0"/>
        <v>9999</v>
      </c>
      <c r="K70" s="145"/>
      <c r="L70" s="140">
        <f ca="1">OFFSET('Trail-1'!$J$1,$O70-1,0)</f>
        <v>0</v>
      </c>
      <c r="M70" s="141">
        <f ca="1">OFFSET('Trail-1'!$K$1,$O70-1,0)</f>
        <v>0</v>
      </c>
      <c r="N70" s="263">
        <f ca="1">('Trail-1'!$CN$4-L70)*$AY$4+M70</f>
        <v>0</v>
      </c>
      <c r="O70" s="146">
        <f>MATCH($AW70,'Trail-1'!$CJ$1:$CJ$128,0)</f>
        <v>70</v>
      </c>
      <c r="P70" s="143" t="str">
        <f ca="1">IF(N70=0,"",OFFSET('Trail-1'!$B$1,$O70-1,0))</f>
        <v/>
      </c>
      <c r="Q70" s="140">
        <f ca="1">OFFSET('Trail-2'!$J$1,$T70-1,0)</f>
        <v>0</v>
      </c>
      <c r="R70" s="141">
        <f ca="1">OFFSET('Trail-2'!$K$1,$T70-1,0)</f>
        <v>0</v>
      </c>
      <c r="S70" s="263">
        <f ca="1">('Trail-2'!$CN$4-Q70)*$AY$4+R70</f>
        <v>0</v>
      </c>
      <c r="T70" s="146">
        <f>MATCH($AW70,'Trail-2'!$CJ$1:$CJ$128,0)</f>
        <v>70</v>
      </c>
      <c r="U70" s="143" t="str">
        <f ca="1">IF(S70=0,"",OFFSET('Trail-2'!$B$1,$T70-1,0))</f>
        <v/>
      </c>
      <c r="V70" s="140">
        <f ca="1">OFFSET('Trail-3'!$J$1,$Y70-1,0)</f>
        <v>0</v>
      </c>
      <c r="W70" s="141">
        <f ca="1">OFFSET('Trail-3'!$K$1,$Y70-1,0)</f>
        <v>0</v>
      </c>
      <c r="X70" s="263">
        <f ca="1">('Trail-3'!$CN$4-V70)*$AY$4+W70</f>
        <v>0</v>
      </c>
      <c r="Y70" s="146">
        <f>MATCH($AW70,'Trail-3'!$CJ$1:$CJ$128,0)</f>
        <v>70</v>
      </c>
      <c r="Z70" s="143" t="str">
        <f ca="1">IF(X70=0,"",OFFSET('Trail-3'!$B$1,$Y70-1,0))</f>
        <v/>
      </c>
      <c r="AA70" s="140">
        <f ca="1">OFFSET('Trail-4'!$J$1,$AD70-1,0)</f>
        <v>0</v>
      </c>
      <c r="AB70" s="141">
        <f ca="1">OFFSET('Trail-4'!$K$1,$AD70-1,0)</f>
        <v>0</v>
      </c>
      <c r="AC70" s="263">
        <f ca="1">('Trail-4'!$CN$4-AA70)*$AY$4+AB70</f>
        <v>0</v>
      </c>
      <c r="AD70" s="146">
        <f>MATCH($AW70,'Trail-4'!$CJ$1:$CJ$128,0)</f>
        <v>70</v>
      </c>
      <c r="AE70" s="143" t="str">
        <f ca="1">IF(AC70=0,"",OFFSET('Trail-4'!$B$1,$AD70-1,0))</f>
        <v/>
      </c>
      <c r="AF70" s="140">
        <f ca="1">OFFSET('Trail-5'!$J$1,$AI70-1,0)</f>
        <v>0</v>
      </c>
      <c r="AG70" s="141">
        <f ca="1">OFFSET('Trail-5'!$K$1,$AI70-1,0)</f>
        <v>0</v>
      </c>
      <c r="AH70" s="263">
        <f ca="1">('Trail-5'!$CN$4-AF70)*$AY$4+AG70</f>
        <v>0</v>
      </c>
      <c r="AI70" s="146">
        <f>MATCH($AW70,'Trail-5'!$CJ$1:$CJ$128,0)</f>
        <v>70</v>
      </c>
      <c r="AJ70" s="143" t="str">
        <f ca="1">IF(AH70=0,"",OFFSET('Trail-5'!$B$1,$AI70-1,0))</f>
        <v/>
      </c>
      <c r="AK70" s="140">
        <f ca="1">OFFSET('TempO-1'!$K$1,$AN70-1,0)</f>
        <v>0</v>
      </c>
      <c r="AL70" s="144"/>
      <c r="AM70" s="263">
        <f t="shared" ca="1" si="13"/>
        <v>0</v>
      </c>
      <c r="AN70" s="146">
        <f>MATCH($AW70,'TempO-1'!$CB$1:$CB$128,0)</f>
        <v>70</v>
      </c>
      <c r="AO70" s="143" t="str">
        <f ca="1">IF(AM70=0,"",OFFSET('TempO-1'!$B$1,$AN70-1,0))</f>
        <v/>
      </c>
      <c r="AP70" s="140">
        <f ca="1">OFFSET('TempO-2'!$K$1,$AS70-1,0)</f>
        <v>0</v>
      </c>
      <c r="AQ70" s="144"/>
      <c r="AR70" s="263">
        <f t="shared" ca="1" si="14"/>
        <v>0</v>
      </c>
      <c r="AS70" s="146">
        <f>MATCH($AW70,'TempO-2'!$CB$1:$CB$128,0)</f>
        <v>70</v>
      </c>
      <c r="AT70" s="143" t="str">
        <f ca="1">IF(AR70=0,"",OFFSET('TempO-2'!$B$1,$AS70-1,0))</f>
        <v/>
      </c>
      <c r="AU70" s="22"/>
      <c r="AW70" s="39">
        <v>62</v>
      </c>
      <c r="AX70" s="16"/>
      <c r="AY70" s="51">
        <f t="shared" ca="1" si="31"/>
        <v>99999</v>
      </c>
      <c r="AZ70" s="51">
        <f t="shared" ca="1" si="31"/>
        <v>99999</v>
      </c>
      <c r="BA70" s="51">
        <f t="shared" ca="1" si="31"/>
        <v>99999</v>
      </c>
      <c r="BC70" s="51">
        <f t="shared" ca="1" si="1"/>
        <v>0</v>
      </c>
      <c r="BD70" s="51">
        <f t="shared" ca="1" si="2"/>
        <v>0</v>
      </c>
      <c r="BE70" s="51">
        <f t="shared" ca="1" si="3"/>
        <v>0</v>
      </c>
      <c r="BF70" s="51">
        <f t="shared" ca="1" si="4"/>
        <v>0</v>
      </c>
      <c r="BG70" s="51">
        <f t="shared" ca="1" si="5"/>
        <v>0</v>
      </c>
      <c r="BH70" s="51">
        <f t="shared" ca="1" si="28"/>
        <v>9999</v>
      </c>
      <c r="BI70" s="51">
        <f t="shared" ca="1" si="29"/>
        <v>0</v>
      </c>
      <c r="BJ70" s="51"/>
      <c r="BK70" s="51"/>
      <c r="BL70" s="53">
        <f t="shared" ca="1" si="30"/>
        <v>9999</v>
      </c>
      <c r="BM70" s="53">
        <f t="shared" ca="1" si="30"/>
        <v>0</v>
      </c>
      <c r="BN70" s="53">
        <f t="shared" ca="1" si="30"/>
        <v>0</v>
      </c>
      <c r="BO70" s="53">
        <f t="shared" ca="1" si="30"/>
        <v>0</v>
      </c>
      <c r="BP70" s="53">
        <f t="shared" ca="1" si="30"/>
        <v>0</v>
      </c>
      <c r="BQ70" s="53">
        <f t="shared" ca="1" si="30"/>
        <v>0</v>
      </c>
      <c r="BR70" s="53">
        <f t="shared" ca="1" si="30"/>
        <v>0</v>
      </c>
    </row>
    <row r="71" spans="2:70" x14ac:dyDescent="0.2">
      <c r="B71" s="126">
        <f t="shared" ca="1" si="9"/>
        <v>1</v>
      </c>
      <c r="C71" s="126" t="str">
        <f t="shared" ca="1" si="10"/>
        <v/>
      </c>
      <c r="D71" s="126" t="str">
        <f t="shared" ca="1" si="11"/>
        <v/>
      </c>
      <c r="E71" s="126" t="str">
        <f t="shared" ca="1" si="12"/>
        <v/>
      </c>
      <c r="F71" s="127" t="str">
        <f ca="1">OFFSET(prihlasky!$H$1,AW71,0)</f>
        <v/>
      </c>
      <c r="G71" s="127" t="str">
        <f ca="1">IF(OFFSET(prihlasky!$B$1,AW71,0)="","",(OFFSET(prihlasky!$B$1,AW71,0)))</f>
        <v/>
      </c>
      <c r="H71" s="127">
        <f ca="1">OFFSET(prihlasky!$I$1,AW71,0)</f>
        <v>0</v>
      </c>
      <c r="I71" s="127">
        <f ca="1">OFFSET(prihlasky!$A$1,AW71,0)</f>
        <v>0</v>
      </c>
      <c r="J71" s="159">
        <f t="shared" ca="1" si="0"/>
        <v>9999</v>
      </c>
      <c r="K71" s="145"/>
      <c r="L71" s="140">
        <f ca="1">OFFSET('Trail-1'!$J$1,$O71-1,0)</f>
        <v>0</v>
      </c>
      <c r="M71" s="141">
        <f ca="1">OFFSET('Trail-1'!$K$1,$O71-1,0)</f>
        <v>0</v>
      </c>
      <c r="N71" s="263">
        <f ca="1">('Trail-1'!$CN$4-L71)*$AY$4+M71</f>
        <v>0</v>
      </c>
      <c r="O71" s="146">
        <f>MATCH($AW71,'Trail-1'!$CJ$1:$CJ$128,0)</f>
        <v>71</v>
      </c>
      <c r="P71" s="143" t="str">
        <f ca="1">IF(N71=0,"",OFFSET('Trail-1'!$B$1,$O71-1,0))</f>
        <v/>
      </c>
      <c r="Q71" s="140">
        <f ca="1">OFFSET('Trail-2'!$J$1,$T71-1,0)</f>
        <v>0</v>
      </c>
      <c r="R71" s="141">
        <f ca="1">OFFSET('Trail-2'!$K$1,$T71-1,0)</f>
        <v>0</v>
      </c>
      <c r="S71" s="263">
        <f ca="1">('Trail-2'!$CN$4-Q71)*$AY$4+R71</f>
        <v>0</v>
      </c>
      <c r="T71" s="146">
        <f>MATCH($AW71,'Trail-2'!$CJ$1:$CJ$128,0)</f>
        <v>71</v>
      </c>
      <c r="U71" s="143" t="str">
        <f ca="1">IF(S71=0,"",OFFSET('Trail-2'!$B$1,$T71-1,0))</f>
        <v/>
      </c>
      <c r="V71" s="140">
        <f ca="1">OFFSET('Trail-3'!$J$1,$Y71-1,0)</f>
        <v>0</v>
      </c>
      <c r="W71" s="141">
        <f ca="1">OFFSET('Trail-3'!$K$1,$Y71-1,0)</f>
        <v>0</v>
      </c>
      <c r="X71" s="263">
        <f ca="1">('Trail-3'!$CN$4-V71)*$AY$4+W71</f>
        <v>0</v>
      </c>
      <c r="Y71" s="146">
        <f>MATCH($AW71,'Trail-3'!$CJ$1:$CJ$128,0)</f>
        <v>71</v>
      </c>
      <c r="Z71" s="143" t="str">
        <f ca="1">IF(X71=0,"",OFFSET('Trail-3'!$B$1,$Y71-1,0))</f>
        <v/>
      </c>
      <c r="AA71" s="140">
        <f ca="1">OFFSET('Trail-4'!$J$1,$AD71-1,0)</f>
        <v>0</v>
      </c>
      <c r="AB71" s="141">
        <f ca="1">OFFSET('Trail-4'!$K$1,$AD71-1,0)</f>
        <v>0</v>
      </c>
      <c r="AC71" s="263">
        <f ca="1">('Trail-4'!$CN$4-AA71)*$AY$4+AB71</f>
        <v>0</v>
      </c>
      <c r="AD71" s="146">
        <f>MATCH($AW71,'Trail-4'!$CJ$1:$CJ$128,0)</f>
        <v>71</v>
      </c>
      <c r="AE71" s="143" t="str">
        <f ca="1">IF(AC71=0,"",OFFSET('Trail-4'!$B$1,$AD71-1,0))</f>
        <v/>
      </c>
      <c r="AF71" s="140">
        <f ca="1">OFFSET('Trail-5'!$J$1,$AI71-1,0)</f>
        <v>0</v>
      </c>
      <c r="AG71" s="141">
        <f ca="1">OFFSET('Trail-5'!$K$1,$AI71-1,0)</f>
        <v>0</v>
      </c>
      <c r="AH71" s="263">
        <f ca="1">('Trail-5'!$CN$4-AF71)*$AY$4+AG71</f>
        <v>0</v>
      </c>
      <c r="AI71" s="146">
        <f>MATCH($AW71,'Trail-5'!$CJ$1:$CJ$128,0)</f>
        <v>71</v>
      </c>
      <c r="AJ71" s="143" t="str">
        <f ca="1">IF(AH71=0,"",OFFSET('Trail-5'!$B$1,$AI71-1,0))</f>
        <v/>
      </c>
      <c r="AK71" s="140">
        <f ca="1">OFFSET('TempO-1'!$K$1,$AN71-1,0)</f>
        <v>0</v>
      </c>
      <c r="AL71" s="144"/>
      <c r="AM71" s="263">
        <f t="shared" ca="1" si="13"/>
        <v>0</v>
      </c>
      <c r="AN71" s="146">
        <f>MATCH($AW71,'TempO-1'!$CB$1:$CB$128,0)</f>
        <v>71</v>
      </c>
      <c r="AO71" s="143" t="str">
        <f ca="1">IF(AM71=0,"",OFFSET('TempO-1'!$B$1,$AN71-1,0))</f>
        <v/>
      </c>
      <c r="AP71" s="140">
        <f ca="1">OFFSET('TempO-2'!$K$1,$AS71-1,0)</f>
        <v>0</v>
      </c>
      <c r="AQ71" s="144"/>
      <c r="AR71" s="263">
        <f t="shared" ca="1" si="14"/>
        <v>0</v>
      </c>
      <c r="AS71" s="146">
        <f>MATCH($AW71,'TempO-2'!$CB$1:$CB$128,0)</f>
        <v>71</v>
      </c>
      <c r="AT71" s="143" t="str">
        <f ca="1">IF(AR71=0,"",OFFSET('TempO-2'!$B$1,$AS71-1,0))</f>
        <v/>
      </c>
      <c r="AU71" s="22"/>
      <c r="AW71" s="39">
        <v>63</v>
      </c>
      <c r="AX71" s="16"/>
      <c r="AY71" s="51">
        <f t="shared" ca="1" si="31"/>
        <v>99999</v>
      </c>
      <c r="AZ71" s="51">
        <f t="shared" ca="1" si="31"/>
        <v>99999</v>
      </c>
      <c r="BA71" s="51">
        <f t="shared" ca="1" si="31"/>
        <v>99999</v>
      </c>
      <c r="BC71" s="51">
        <f t="shared" ca="1" si="1"/>
        <v>0</v>
      </c>
      <c r="BD71" s="51">
        <f t="shared" ca="1" si="2"/>
        <v>0</v>
      </c>
      <c r="BE71" s="51">
        <f t="shared" ca="1" si="3"/>
        <v>0</v>
      </c>
      <c r="BF71" s="51">
        <f t="shared" ca="1" si="4"/>
        <v>0</v>
      </c>
      <c r="BG71" s="51">
        <f t="shared" ca="1" si="5"/>
        <v>0</v>
      </c>
      <c r="BH71" s="51">
        <f t="shared" ca="1" si="28"/>
        <v>9999</v>
      </c>
      <c r="BI71" s="51">
        <f t="shared" ca="1" si="29"/>
        <v>0</v>
      </c>
      <c r="BJ71" s="51"/>
      <c r="BK71" s="51"/>
      <c r="BL71" s="53">
        <f t="shared" ca="1" si="30"/>
        <v>9999</v>
      </c>
      <c r="BM71" s="53">
        <f t="shared" ca="1" si="30"/>
        <v>0</v>
      </c>
      <c r="BN71" s="53">
        <f t="shared" ca="1" si="30"/>
        <v>0</v>
      </c>
      <c r="BO71" s="53">
        <f t="shared" ca="1" si="30"/>
        <v>0</v>
      </c>
      <c r="BP71" s="53">
        <f t="shared" ca="1" si="30"/>
        <v>0</v>
      </c>
      <c r="BQ71" s="53">
        <f t="shared" ca="1" si="30"/>
        <v>0</v>
      </c>
      <c r="BR71" s="53">
        <f t="shared" ca="1" si="30"/>
        <v>0</v>
      </c>
    </row>
    <row r="72" spans="2:70" x14ac:dyDescent="0.2">
      <c r="B72" s="126">
        <f t="shared" ca="1" si="9"/>
        <v>1</v>
      </c>
      <c r="C72" s="126" t="str">
        <f t="shared" ca="1" si="10"/>
        <v/>
      </c>
      <c r="D72" s="126" t="str">
        <f t="shared" ca="1" si="11"/>
        <v/>
      </c>
      <c r="E72" s="126" t="str">
        <f t="shared" ca="1" si="12"/>
        <v/>
      </c>
      <c r="F72" s="127" t="str">
        <f ca="1">OFFSET(prihlasky!$H$1,AW72,0)</f>
        <v/>
      </c>
      <c r="G72" s="127" t="str">
        <f ca="1">IF(OFFSET(prihlasky!$B$1,AW72,0)="","",(OFFSET(prihlasky!$B$1,AW72,0)))</f>
        <v/>
      </c>
      <c r="H72" s="127">
        <f ca="1">OFFSET(prihlasky!$I$1,AW72,0)</f>
        <v>0</v>
      </c>
      <c r="I72" s="127">
        <f ca="1">OFFSET(prihlasky!$A$1,AW72,0)</f>
        <v>0</v>
      </c>
      <c r="J72" s="159">
        <f t="shared" ca="1" si="0"/>
        <v>9999</v>
      </c>
      <c r="K72" s="145"/>
      <c r="L72" s="140">
        <f ca="1">OFFSET('Trail-1'!$J$1,$O72-1,0)</f>
        <v>0</v>
      </c>
      <c r="M72" s="141">
        <f ca="1">OFFSET('Trail-1'!$K$1,$O72-1,0)</f>
        <v>0</v>
      </c>
      <c r="N72" s="263">
        <f ca="1">('Trail-1'!$CN$4-L72)*$AY$4+M72</f>
        <v>0</v>
      </c>
      <c r="O72" s="146">
        <f>MATCH($AW72,'Trail-1'!$CJ$1:$CJ$128,0)</f>
        <v>72</v>
      </c>
      <c r="P72" s="143" t="str">
        <f ca="1">IF(N72=0,"",OFFSET('Trail-1'!$B$1,$O72-1,0))</f>
        <v/>
      </c>
      <c r="Q72" s="140">
        <f ca="1">OFFSET('Trail-2'!$J$1,$T72-1,0)</f>
        <v>0</v>
      </c>
      <c r="R72" s="141">
        <f ca="1">OFFSET('Trail-2'!$K$1,$T72-1,0)</f>
        <v>0</v>
      </c>
      <c r="S72" s="263">
        <f ca="1">('Trail-2'!$CN$4-Q72)*$AY$4+R72</f>
        <v>0</v>
      </c>
      <c r="T72" s="146">
        <f>MATCH($AW72,'Trail-2'!$CJ$1:$CJ$128,0)</f>
        <v>72</v>
      </c>
      <c r="U72" s="143" t="str">
        <f ca="1">IF(S72=0,"",OFFSET('Trail-2'!$B$1,$T72-1,0))</f>
        <v/>
      </c>
      <c r="V72" s="140">
        <f ca="1">OFFSET('Trail-3'!$J$1,$Y72-1,0)</f>
        <v>0</v>
      </c>
      <c r="W72" s="141">
        <f ca="1">OFFSET('Trail-3'!$K$1,$Y72-1,0)</f>
        <v>0</v>
      </c>
      <c r="X72" s="263">
        <f ca="1">('Trail-3'!$CN$4-V72)*$AY$4+W72</f>
        <v>0</v>
      </c>
      <c r="Y72" s="146">
        <f>MATCH($AW72,'Trail-3'!$CJ$1:$CJ$128,0)</f>
        <v>72</v>
      </c>
      <c r="Z72" s="143" t="str">
        <f ca="1">IF(X72=0,"",OFFSET('Trail-3'!$B$1,$Y72-1,0))</f>
        <v/>
      </c>
      <c r="AA72" s="140">
        <f ca="1">OFFSET('Trail-4'!$J$1,$AD72-1,0)</f>
        <v>0</v>
      </c>
      <c r="AB72" s="141">
        <f ca="1">OFFSET('Trail-4'!$K$1,$AD72-1,0)</f>
        <v>0</v>
      </c>
      <c r="AC72" s="263">
        <f ca="1">('Trail-4'!$CN$4-AA72)*$AY$4+AB72</f>
        <v>0</v>
      </c>
      <c r="AD72" s="146">
        <f>MATCH($AW72,'Trail-4'!$CJ$1:$CJ$128,0)</f>
        <v>72</v>
      </c>
      <c r="AE72" s="143" t="str">
        <f ca="1">IF(AC72=0,"",OFFSET('Trail-4'!$B$1,$AD72-1,0))</f>
        <v/>
      </c>
      <c r="AF72" s="140">
        <f ca="1">OFFSET('Trail-5'!$J$1,$AI72-1,0)</f>
        <v>0</v>
      </c>
      <c r="AG72" s="141">
        <f ca="1">OFFSET('Trail-5'!$K$1,$AI72-1,0)</f>
        <v>0</v>
      </c>
      <c r="AH72" s="263">
        <f ca="1">('Trail-5'!$CN$4-AF72)*$AY$4+AG72</f>
        <v>0</v>
      </c>
      <c r="AI72" s="146">
        <f>MATCH($AW72,'Trail-5'!$CJ$1:$CJ$128,0)</f>
        <v>72</v>
      </c>
      <c r="AJ72" s="143" t="str">
        <f ca="1">IF(AH72=0,"",OFFSET('Trail-5'!$B$1,$AI72-1,0))</f>
        <v/>
      </c>
      <c r="AK72" s="140">
        <f ca="1">OFFSET('TempO-1'!$K$1,$AN72-1,0)</f>
        <v>0</v>
      </c>
      <c r="AL72" s="144"/>
      <c r="AM72" s="263">
        <f t="shared" ca="1" si="13"/>
        <v>0</v>
      </c>
      <c r="AN72" s="146">
        <f>MATCH($AW72,'TempO-1'!$CB$1:$CB$128,0)</f>
        <v>72</v>
      </c>
      <c r="AO72" s="143" t="str">
        <f ca="1">IF(AM72=0,"",OFFSET('TempO-1'!$B$1,$AN72-1,0))</f>
        <v/>
      </c>
      <c r="AP72" s="140">
        <f ca="1">OFFSET('TempO-2'!$K$1,$AS72-1,0)</f>
        <v>0</v>
      </c>
      <c r="AQ72" s="144"/>
      <c r="AR72" s="263">
        <f t="shared" ca="1" si="14"/>
        <v>0</v>
      </c>
      <c r="AS72" s="146">
        <f>MATCH($AW72,'TempO-2'!$CB$1:$CB$128,0)</f>
        <v>72</v>
      </c>
      <c r="AT72" s="143" t="str">
        <f ca="1">IF(AR72=0,"",OFFSET('TempO-2'!$B$1,$AS72-1,0))</f>
        <v/>
      </c>
      <c r="AU72" s="22"/>
      <c r="AW72" s="39">
        <v>64</v>
      </c>
      <c r="AX72" s="16"/>
      <c r="AY72" s="51">
        <f t="shared" ca="1" si="31"/>
        <v>99999</v>
      </c>
      <c r="AZ72" s="51">
        <f t="shared" ca="1" si="31"/>
        <v>99999</v>
      </c>
      <c r="BA72" s="51">
        <f t="shared" ca="1" si="31"/>
        <v>99999</v>
      </c>
      <c r="BC72" s="51">
        <f t="shared" ca="1" si="1"/>
        <v>0</v>
      </c>
      <c r="BD72" s="51">
        <f t="shared" ca="1" si="2"/>
        <v>0</v>
      </c>
      <c r="BE72" s="51">
        <f t="shared" ca="1" si="3"/>
        <v>0</v>
      </c>
      <c r="BF72" s="51">
        <f t="shared" ca="1" si="4"/>
        <v>0</v>
      </c>
      <c r="BG72" s="51">
        <f t="shared" ca="1" si="5"/>
        <v>0</v>
      </c>
      <c r="BH72" s="51">
        <f t="shared" ca="1" si="28"/>
        <v>9999</v>
      </c>
      <c r="BI72" s="51">
        <f t="shared" ca="1" si="29"/>
        <v>0</v>
      </c>
      <c r="BJ72" s="51"/>
      <c r="BK72" s="51"/>
      <c r="BL72" s="53">
        <f t="shared" ca="1" si="30"/>
        <v>9999</v>
      </c>
      <c r="BM72" s="53">
        <f t="shared" ca="1" si="30"/>
        <v>0</v>
      </c>
      <c r="BN72" s="53">
        <f t="shared" ca="1" si="30"/>
        <v>0</v>
      </c>
      <c r="BO72" s="53">
        <f t="shared" ca="1" si="30"/>
        <v>0</v>
      </c>
      <c r="BP72" s="53">
        <f t="shared" ca="1" si="30"/>
        <v>0</v>
      </c>
      <c r="BQ72" s="53">
        <f t="shared" ca="1" si="30"/>
        <v>0</v>
      </c>
      <c r="BR72" s="53">
        <f t="shared" ca="1" si="30"/>
        <v>0</v>
      </c>
    </row>
    <row r="73" spans="2:70" x14ac:dyDescent="0.2">
      <c r="B73" s="126">
        <f t="shared" ca="1" si="9"/>
        <v>1</v>
      </c>
      <c r="C73" s="126" t="str">
        <f t="shared" ca="1" si="10"/>
        <v/>
      </c>
      <c r="D73" s="126" t="str">
        <f t="shared" ca="1" si="11"/>
        <v/>
      </c>
      <c r="E73" s="126" t="str">
        <f t="shared" ca="1" si="12"/>
        <v/>
      </c>
      <c r="F73" s="127" t="str">
        <f ca="1">OFFSET(prihlasky!$H$1,AW73,0)</f>
        <v/>
      </c>
      <c r="G73" s="127" t="str">
        <f ca="1">IF(OFFSET(prihlasky!$B$1,AW73,0)="","",(OFFSET(prihlasky!$B$1,AW73,0)))</f>
        <v/>
      </c>
      <c r="H73" s="127">
        <f ca="1">OFFSET(prihlasky!$I$1,AW73,0)</f>
        <v>0</v>
      </c>
      <c r="I73" s="127">
        <f ca="1">OFFSET(prihlasky!$A$1,AW73,0)</f>
        <v>0</v>
      </c>
      <c r="J73" s="159">
        <f t="shared" ref="J73:J128" ca="1" si="32">SUM(OFFSET(BL73,0,0,1,$AX$4))</f>
        <v>9999</v>
      </c>
      <c r="K73" s="145"/>
      <c r="L73" s="140">
        <f ca="1">OFFSET('Trail-1'!$J$1,$O73-1,0)</f>
        <v>0</v>
      </c>
      <c r="M73" s="141">
        <f ca="1">OFFSET('Trail-1'!$K$1,$O73-1,0)</f>
        <v>0</v>
      </c>
      <c r="N73" s="263">
        <f ca="1">('Trail-1'!$CN$4-L73)*$AY$4+M73</f>
        <v>0</v>
      </c>
      <c r="O73" s="146">
        <f>MATCH($AW73,'Trail-1'!$CJ$1:$CJ$128,0)</f>
        <v>73</v>
      </c>
      <c r="P73" s="143" t="str">
        <f ca="1">IF(N73=0,"",OFFSET('Trail-1'!$B$1,$O73-1,0))</f>
        <v/>
      </c>
      <c r="Q73" s="140">
        <f ca="1">OFFSET('Trail-2'!$J$1,$T73-1,0)</f>
        <v>0</v>
      </c>
      <c r="R73" s="141">
        <f ca="1">OFFSET('Trail-2'!$K$1,$T73-1,0)</f>
        <v>0</v>
      </c>
      <c r="S73" s="263">
        <f ca="1">('Trail-2'!$CN$4-Q73)*$AY$4+R73</f>
        <v>0</v>
      </c>
      <c r="T73" s="146">
        <f>MATCH($AW73,'Trail-2'!$CJ$1:$CJ$128,0)</f>
        <v>73</v>
      </c>
      <c r="U73" s="143" t="str">
        <f ca="1">IF(S73=0,"",OFFSET('Trail-2'!$B$1,$T73-1,0))</f>
        <v/>
      </c>
      <c r="V73" s="140">
        <f ca="1">OFFSET('Trail-3'!$J$1,$Y73-1,0)</f>
        <v>0</v>
      </c>
      <c r="W73" s="141">
        <f ca="1">OFFSET('Trail-3'!$K$1,$Y73-1,0)</f>
        <v>0</v>
      </c>
      <c r="X73" s="263">
        <f ca="1">('Trail-3'!$CN$4-V73)*$AY$4+W73</f>
        <v>0</v>
      </c>
      <c r="Y73" s="146">
        <f>MATCH($AW73,'Trail-3'!$CJ$1:$CJ$128,0)</f>
        <v>73</v>
      </c>
      <c r="Z73" s="143" t="str">
        <f ca="1">IF(X73=0,"",OFFSET('Trail-3'!$B$1,$Y73-1,0))</f>
        <v/>
      </c>
      <c r="AA73" s="140">
        <f ca="1">OFFSET('Trail-4'!$J$1,$AD73-1,0)</f>
        <v>0</v>
      </c>
      <c r="AB73" s="141">
        <f ca="1">OFFSET('Trail-4'!$K$1,$AD73-1,0)</f>
        <v>0</v>
      </c>
      <c r="AC73" s="263">
        <f ca="1">('Trail-4'!$CN$4-AA73)*$AY$4+AB73</f>
        <v>0</v>
      </c>
      <c r="AD73" s="146">
        <f>MATCH($AW73,'Trail-4'!$CJ$1:$CJ$128,0)</f>
        <v>73</v>
      </c>
      <c r="AE73" s="143" t="str">
        <f ca="1">IF(AC73=0,"",OFFSET('Trail-4'!$B$1,$AD73-1,0))</f>
        <v/>
      </c>
      <c r="AF73" s="140">
        <f ca="1">OFFSET('Trail-5'!$J$1,$AI73-1,0)</f>
        <v>0</v>
      </c>
      <c r="AG73" s="141">
        <f ca="1">OFFSET('Trail-5'!$K$1,$AI73-1,0)</f>
        <v>0</v>
      </c>
      <c r="AH73" s="263">
        <f ca="1">('Trail-5'!$CN$4-AF73)*$AY$4+AG73</f>
        <v>0</v>
      </c>
      <c r="AI73" s="146">
        <f>MATCH($AW73,'Trail-5'!$CJ$1:$CJ$128,0)</f>
        <v>73</v>
      </c>
      <c r="AJ73" s="143" t="str">
        <f ca="1">IF(AH73=0,"",OFFSET('Trail-5'!$B$1,$AI73-1,0))</f>
        <v/>
      </c>
      <c r="AK73" s="140">
        <f ca="1">OFFSET('TempO-1'!$K$1,$AN73-1,0)</f>
        <v>0</v>
      </c>
      <c r="AL73" s="144"/>
      <c r="AM73" s="263">
        <f t="shared" ca="1" si="13"/>
        <v>0</v>
      </c>
      <c r="AN73" s="146">
        <f>MATCH($AW73,'TempO-1'!$CB$1:$CB$128,0)</f>
        <v>73</v>
      </c>
      <c r="AO73" s="143" t="str">
        <f ca="1">IF(AM73=0,"",OFFSET('TempO-1'!$B$1,$AN73-1,0))</f>
        <v/>
      </c>
      <c r="AP73" s="140">
        <f ca="1">OFFSET('TempO-2'!$K$1,$AS73-1,0)</f>
        <v>0</v>
      </c>
      <c r="AQ73" s="144"/>
      <c r="AR73" s="263">
        <f t="shared" ca="1" si="14"/>
        <v>0</v>
      </c>
      <c r="AS73" s="146">
        <f>MATCH($AW73,'TempO-2'!$CB$1:$CB$128,0)</f>
        <v>73</v>
      </c>
      <c r="AT73" s="143" t="str">
        <f ca="1">IF(AR73=0,"",OFFSET('TempO-2'!$B$1,$AS73-1,0))</f>
        <v/>
      </c>
      <c r="AU73" s="22"/>
      <c r="AW73" s="39">
        <v>65</v>
      </c>
      <c r="AX73" s="16"/>
      <c r="AY73" s="51">
        <f t="shared" ca="1" si="31"/>
        <v>99999</v>
      </c>
      <c r="AZ73" s="51">
        <f t="shared" ca="1" si="31"/>
        <v>99999</v>
      </c>
      <c r="BA73" s="51">
        <f t="shared" ca="1" si="31"/>
        <v>99999</v>
      </c>
      <c r="BC73" s="51">
        <f t="shared" ref="BC73:BC128" ca="1" si="33">+N73</f>
        <v>0</v>
      </c>
      <c r="BD73" s="51">
        <f t="shared" ref="BD73:BD128" ca="1" si="34">+S73</f>
        <v>0</v>
      </c>
      <c r="BE73" s="51">
        <f t="shared" ref="BE73:BE128" ca="1" si="35">+X73</f>
        <v>0</v>
      </c>
      <c r="BF73" s="51">
        <f t="shared" ref="BF73:BF128" ca="1" si="36">+AC73</f>
        <v>0</v>
      </c>
      <c r="BG73" s="51">
        <f t="shared" ref="BG73:BG128" ca="1" si="37">+AH73</f>
        <v>0</v>
      </c>
      <c r="BH73" s="51">
        <f t="shared" ref="BH73:BH104" ca="1" si="38">IF(OR(TempO_1_nazev="",AM73&gt;0),AM73,9999)</f>
        <v>9999</v>
      </c>
      <c r="BI73" s="51">
        <f t="shared" ref="BI73:BI104" ca="1" si="39">IF(OR(TempO_2_nazev="",AR73&gt;0),AR73,9999)</f>
        <v>0</v>
      </c>
      <c r="BJ73" s="51"/>
      <c r="BK73" s="51"/>
      <c r="BL73" s="53">
        <f t="shared" ca="1" si="30"/>
        <v>9999</v>
      </c>
      <c r="BM73" s="53">
        <f t="shared" ca="1" si="30"/>
        <v>0</v>
      </c>
      <c r="BN73" s="53">
        <f t="shared" ca="1" si="30"/>
        <v>0</v>
      </c>
      <c r="BO73" s="53">
        <f t="shared" ca="1" si="30"/>
        <v>0</v>
      </c>
      <c r="BP73" s="53">
        <f t="shared" ca="1" si="30"/>
        <v>0</v>
      </c>
      <c r="BQ73" s="53">
        <f t="shared" ca="1" si="30"/>
        <v>0</v>
      </c>
      <c r="BR73" s="53">
        <f t="shared" ca="1" si="30"/>
        <v>0</v>
      </c>
    </row>
    <row r="74" spans="2:70" x14ac:dyDescent="0.2">
      <c r="B74" s="126">
        <f t="shared" ref="B74:B128" ca="1" si="40">RANK(J74,$J$9:$J$128,1)</f>
        <v>1</v>
      </c>
      <c r="C74" s="126" t="str">
        <f t="shared" ref="C74:C128" ca="1" si="41">IF($H74=C$8,RANK($J74,AY$9:AY$128,1),"")</f>
        <v/>
      </c>
      <c r="D74" s="126" t="str">
        <f t="shared" ref="D74:D128" ca="1" si="42">IF($H74=D$8,RANK($J74,AZ$9:AZ$128,1),"")</f>
        <v/>
      </c>
      <c r="E74" s="126" t="str">
        <f t="shared" ref="E74:E128" ca="1" si="43">IF($H74=E$8,RANK($J74,BA$9:BA$128,1),"")</f>
        <v/>
      </c>
      <c r="F74" s="127" t="str">
        <f ca="1">OFFSET(prihlasky!$H$1,AW74,0)</f>
        <v/>
      </c>
      <c r="G74" s="127" t="str">
        <f ca="1">IF(OFFSET(prihlasky!$B$1,AW74,0)="","",(OFFSET(prihlasky!$B$1,AW74,0)))</f>
        <v/>
      </c>
      <c r="H74" s="127">
        <f ca="1">OFFSET(prihlasky!$I$1,AW74,0)</f>
        <v>0</v>
      </c>
      <c r="I74" s="127">
        <f ca="1">OFFSET(prihlasky!$A$1,AW74,0)</f>
        <v>0</v>
      </c>
      <c r="J74" s="159">
        <f t="shared" ca="1" si="32"/>
        <v>9999</v>
      </c>
      <c r="K74" s="145"/>
      <c r="L74" s="140">
        <f ca="1">OFFSET('Trail-1'!$J$1,$O74-1,0)</f>
        <v>0</v>
      </c>
      <c r="M74" s="141">
        <f ca="1">OFFSET('Trail-1'!$K$1,$O74-1,0)</f>
        <v>0</v>
      </c>
      <c r="N74" s="263">
        <f ca="1">('Trail-1'!$CN$4-L74)*$AY$4+M74</f>
        <v>0</v>
      </c>
      <c r="O74" s="146">
        <f>MATCH($AW74,'Trail-1'!$CJ$1:$CJ$128,0)</f>
        <v>74</v>
      </c>
      <c r="P74" s="143" t="str">
        <f ca="1">IF(N74=0,"",OFFSET('Trail-1'!$B$1,$O74-1,0))</f>
        <v/>
      </c>
      <c r="Q74" s="140">
        <f ca="1">OFFSET('Trail-2'!$J$1,$T74-1,0)</f>
        <v>0</v>
      </c>
      <c r="R74" s="141">
        <f ca="1">OFFSET('Trail-2'!$K$1,$T74-1,0)</f>
        <v>0</v>
      </c>
      <c r="S74" s="263">
        <f ca="1">('Trail-2'!$CN$4-Q74)*$AY$4+R74</f>
        <v>0</v>
      </c>
      <c r="T74" s="146">
        <f>MATCH($AW74,'Trail-2'!$CJ$1:$CJ$128,0)</f>
        <v>74</v>
      </c>
      <c r="U74" s="143" t="str">
        <f ca="1">IF(S74=0,"",OFFSET('Trail-2'!$B$1,$T74-1,0))</f>
        <v/>
      </c>
      <c r="V74" s="140">
        <f ca="1">OFFSET('Trail-3'!$J$1,$Y74-1,0)</f>
        <v>0</v>
      </c>
      <c r="W74" s="141">
        <f ca="1">OFFSET('Trail-3'!$K$1,$Y74-1,0)</f>
        <v>0</v>
      </c>
      <c r="X74" s="263">
        <f ca="1">('Trail-3'!$CN$4-V74)*$AY$4+W74</f>
        <v>0</v>
      </c>
      <c r="Y74" s="146">
        <f>MATCH($AW74,'Trail-3'!$CJ$1:$CJ$128,0)</f>
        <v>74</v>
      </c>
      <c r="Z74" s="143" t="str">
        <f ca="1">IF(X74=0,"",OFFSET('Trail-3'!$B$1,$Y74-1,0))</f>
        <v/>
      </c>
      <c r="AA74" s="140">
        <f ca="1">OFFSET('Trail-4'!$J$1,$AD74-1,0)</f>
        <v>0</v>
      </c>
      <c r="AB74" s="141">
        <f ca="1">OFFSET('Trail-4'!$K$1,$AD74-1,0)</f>
        <v>0</v>
      </c>
      <c r="AC74" s="263">
        <f ca="1">('Trail-4'!$CN$4-AA74)*$AY$4+AB74</f>
        <v>0</v>
      </c>
      <c r="AD74" s="146">
        <f>MATCH($AW74,'Trail-4'!$CJ$1:$CJ$128,0)</f>
        <v>74</v>
      </c>
      <c r="AE74" s="143" t="str">
        <f ca="1">IF(AC74=0,"",OFFSET('Trail-4'!$B$1,$AD74-1,0))</f>
        <v/>
      </c>
      <c r="AF74" s="140">
        <f ca="1">OFFSET('Trail-5'!$J$1,$AI74-1,0)</f>
        <v>0</v>
      </c>
      <c r="AG74" s="141">
        <f ca="1">OFFSET('Trail-5'!$K$1,$AI74-1,0)</f>
        <v>0</v>
      </c>
      <c r="AH74" s="263">
        <f ca="1">('Trail-5'!$CN$4-AF74)*$AY$4+AG74</f>
        <v>0</v>
      </c>
      <c r="AI74" s="146">
        <f>MATCH($AW74,'Trail-5'!$CJ$1:$CJ$128,0)</f>
        <v>74</v>
      </c>
      <c r="AJ74" s="143" t="str">
        <f ca="1">IF(AH74=0,"",OFFSET('Trail-5'!$B$1,$AI74-1,0))</f>
        <v/>
      </c>
      <c r="AK74" s="140">
        <f ca="1">OFFSET('TempO-1'!$K$1,$AN74-1,0)</f>
        <v>0</v>
      </c>
      <c r="AL74" s="144"/>
      <c r="AM74" s="263">
        <f t="shared" ref="AM74:AM128" ca="1" si="44">+AK74</f>
        <v>0</v>
      </c>
      <c r="AN74" s="146">
        <f>MATCH($AW74,'TempO-1'!$CB$1:$CB$128,0)</f>
        <v>74</v>
      </c>
      <c r="AO74" s="143" t="str">
        <f ca="1">IF(AM74=0,"",OFFSET('TempO-1'!$B$1,$AN74-1,0))</f>
        <v/>
      </c>
      <c r="AP74" s="140">
        <f ca="1">OFFSET('TempO-2'!$K$1,$AS74-1,0)</f>
        <v>0</v>
      </c>
      <c r="AQ74" s="144"/>
      <c r="AR74" s="263">
        <f t="shared" ref="AR74:AR128" ca="1" si="45">+AP74</f>
        <v>0</v>
      </c>
      <c r="AS74" s="146">
        <f>MATCH($AW74,'TempO-2'!$CB$1:$CB$128,0)</f>
        <v>74</v>
      </c>
      <c r="AT74" s="143" t="str">
        <f ca="1">IF(AR74=0,"",OFFSET('TempO-2'!$B$1,$AS74-1,0))</f>
        <v/>
      </c>
      <c r="AU74" s="22"/>
      <c r="AW74" s="39">
        <v>66</v>
      </c>
      <c r="AX74" s="16"/>
      <c r="AY74" s="51">
        <f t="shared" ref="AY74:BA105" ca="1" si="46">IF($H74=AY$8,$J74,99999)</f>
        <v>99999</v>
      </c>
      <c r="AZ74" s="51">
        <f t="shared" ca="1" si="46"/>
        <v>99999</v>
      </c>
      <c r="BA74" s="51">
        <f t="shared" ca="1" si="46"/>
        <v>99999</v>
      </c>
      <c r="BC74" s="51">
        <f t="shared" ca="1" si="33"/>
        <v>0</v>
      </c>
      <c r="BD74" s="51">
        <f t="shared" ca="1" si="34"/>
        <v>0</v>
      </c>
      <c r="BE74" s="51">
        <f t="shared" ca="1" si="35"/>
        <v>0</v>
      </c>
      <c r="BF74" s="51">
        <f t="shared" ca="1" si="36"/>
        <v>0</v>
      </c>
      <c r="BG74" s="51">
        <f t="shared" ca="1" si="37"/>
        <v>0</v>
      </c>
      <c r="BH74" s="51">
        <f t="shared" ca="1" si="38"/>
        <v>9999</v>
      </c>
      <c r="BI74" s="51">
        <f t="shared" ca="1" si="39"/>
        <v>0</v>
      </c>
      <c r="BJ74" s="51"/>
      <c r="BK74" s="51"/>
      <c r="BL74" s="53">
        <f t="shared" ca="1" si="30"/>
        <v>9999</v>
      </c>
      <c r="BM74" s="53">
        <f t="shared" ca="1" si="30"/>
        <v>0</v>
      </c>
      <c r="BN74" s="53">
        <f t="shared" ca="1" si="30"/>
        <v>0</v>
      </c>
      <c r="BO74" s="53">
        <f t="shared" ca="1" si="30"/>
        <v>0</v>
      </c>
      <c r="BP74" s="53">
        <f t="shared" ca="1" si="30"/>
        <v>0</v>
      </c>
      <c r="BQ74" s="53">
        <f t="shared" ca="1" si="30"/>
        <v>0</v>
      </c>
      <c r="BR74" s="53">
        <f t="shared" ca="1" si="30"/>
        <v>0</v>
      </c>
    </row>
    <row r="75" spans="2:70" x14ac:dyDescent="0.2">
      <c r="B75" s="126">
        <f t="shared" ca="1" si="40"/>
        <v>1</v>
      </c>
      <c r="C75" s="126" t="str">
        <f t="shared" ca="1" si="41"/>
        <v/>
      </c>
      <c r="D75" s="126" t="str">
        <f t="shared" ca="1" si="42"/>
        <v/>
      </c>
      <c r="E75" s="126" t="str">
        <f t="shared" ca="1" si="43"/>
        <v/>
      </c>
      <c r="F75" s="127" t="str">
        <f ca="1">OFFSET(prihlasky!$H$1,AW75,0)</f>
        <v/>
      </c>
      <c r="G75" s="127" t="str">
        <f ca="1">IF(OFFSET(prihlasky!$B$1,AW75,0)="","",(OFFSET(prihlasky!$B$1,AW75,0)))</f>
        <v/>
      </c>
      <c r="H75" s="127">
        <f ca="1">OFFSET(prihlasky!$I$1,AW75,0)</f>
        <v>0</v>
      </c>
      <c r="I75" s="127">
        <f ca="1">OFFSET(prihlasky!$A$1,AW75,0)</f>
        <v>0</v>
      </c>
      <c r="J75" s="159">
        <f t="shared" ca="1" si="32"/>
        <v>9999</v>
      </c>
      <c r="K75" s="145"/>
      <c r="L75" s="140">
        <f ca="1">OFFSET('Trail-1'!$J$1,$O75-1,0)</f>
        <v>0</v>
      </c>
      <c r="M75" s="141">
        <f ca="1">OFFSET('Trail-1'!$K$1,$O75-1,0)</f>
        <v>0</v>
      </c>
      <c r="N75" s="263">
        <f ca="1">('Trail-1'!$CN$4-L75)*$AY$4+M75</f>
        <v>0</v>
      </c>
      <c r="O75" s="146">
        <f>MATCH($AW75,'Trail-1'!$CJ$1:$CJ$128,0)</f>
        <v>75</v>
      </c>
      <c r="P75" s="143" t="str">
        <f ca="1">IF(N75=0,"",OFFSET('Trail-1'!$B$1,$O75-1,0))</f>
        <v/>
      </c>
      <c r="Q75" s="140">
        <f ca="1">OFFSET('Trail-2'!$J$1,$T75-1,0)</f>
        <v>0</v>
      </c>
      <c r="R75" s="141">
        <f ca="1">OFFSET('Trail-2'!$K$1,$T75-1,0)</f>
        <v>0</v>
      </c>
      <c r="S75" s="263">
        <f ca="1">('Trail-2'!$CN$4-Q75)*$AY$4+R75</f>
        <v>0</v>
      </c>
      <c r="T75" s="146">
        <f>MATCH($AW75,'Trail-2'!$CJ$1:$CJ$128,0)</f>
        <v>75</v>
      </c>
      <c r="U75" s="143" t="str">
        <f ca="1">IF(S75=0,"",OFFSET('Trail-2'!$B$1,$T75-1,0))</f>
        <v/>
      </c>
      <c r="V75" s="140">
        <f ca="1">OFFSET('Trail-3'!$J$1,$Y75-1,0)</f>
        <v>0</v>
      </c>
      <c r="W75" s="141">
        <f ca="1">OFFSET('Trail-3'!$K$1,$Y75-1,0)</f>
        <v>0</v>
      </c>
      <c r="X75" s="263">
        <f ca="1">('Trail-3'!$CN$4-V75)*$AY$4+W75</f>
        <v>0</v>
      </c>
      <c r="Y75" s="146">
        <f>MATCH($AW75,'Trail-3'!$CJ$1:$CJ$128,0)</f>
        <v>75</v>
      </c>
      <c r="Z75" s="143" t="str">
        <f ca="1">IF(X75=0,"",OFFSET('Trail-3'!$B$1,$Y75-1,0))</f>
        <v/>
      </c>
      <c r="AA75" s="140">
        <f ca="1">OFFSET('Trail-4'!$J$1,$AD75-1,0)</f>
        <v>0</v>
      </c>
      <c r="AB75" s="141">
        <f ca="1">OFFSET('Trail-4'!$K$1,$AD75-1,0)</f>
        <v>0</v>
      </c>
      <c r="AC75" s="263">
        <f ca="1">('Trail-4'!$CN$4-AA75)*$AY$4+AB75</f>
        <v>0</v>
      </c>
      <c r="AD75" s="146">
        <f>MATCH($AW75,'Trail-4'!$CJ$1:$CJ$128,0)</f>
        <v>75</v>
      </c>
      <c r="AE75" s="143" t="str">
        <f ca="1">IF(AC75=0,"",OFFSET('Trail-4'!$B$1,$AD75-1,0))</f>
        <v/>
      </c>
      <c r="AF75" s="140">
        <f ca="1">OFFSET('Trail-5'!$J$1,$AI75-1,0)</f>
        <v>0</v>
      </c>
      <c r="AG75" s="141">
        <f ca="1">OFFSET('Trail-5'!$K$1,$AI75-1,0)</f>
        <v>0</v>
      </c>
      <c r="AH75" s="263">
        <f ca="1">('Trail-5'!$CN$4-AF75)*$AY$4+AG75</f>
        <v>0</v>
      </c>
      <c r="AI75" s="146">
        <f>MATCH($AW75,'Trail-5'!$CJ$1:$CJ$128,0)</f>
        <v>75</v>
      </c>
      <c r="AJ75" s="143" t="str">
        <f ca="1">IF(AH75=0,"",OFFSET('Trail-5'!$B$1,$AI75-1,0))</f>
        <v/>
      </c>
      <c r="AK75" s="140">
        <f ca="1">OFFSET('TempO-1'!$K$1,$AN75-1,0)</f>
        <v>0</v>
      </c>
      <c r="AL75" s="144"/>
      <c r="AM75" s="263">
        <f t="shared" ca="1" si="44"/>
        <v>0</v>
      </c>
      <c r="AN75" s="146">
        <f>MATCH($AW75,'TempO-1'!$CB$1:$CB$128,0)</f>
        <v>75</v>
      </c>
      <c r="AO75" s="143" t="str">
        <f ca="1">IF(AM75=0,"",OFFSET('TempO-1'!$B$1,$AN75-1,0))</f>
        <v/>
      </c>
      <c r="AP75" s="140">
        <f ca="1">OFFSET('TempO-2'!$K$1,$AS75-1,0)</f>
        <v>0</v>
      </c>
      <c r="AQ75" s="144"/>
      <c r="AR75" s="263">
        <f t="shared" ca="1" si="45"/>
        <v>0</v>
      </c>
      <c r="AS75" s="146">
        <f>MATCH($AW75,'TempO-2'!$CB$1:$CB$128,0)</f>
        <v>75</v>
      </c>
      <c r="AT75" s="143" t="str">
        <f ca="1">IF(AR75=0,"",OFFSET('TempO-2'!$B$1,$AS75-1,0))</f>
        <v/>
      </c>
      <c r="AU75" s="22"/>
      <c r="AW75" s="39">
        <v>67</v>
      </c>
      <c r="AX75" s="16"/>
      <c r="AY75" s="51">
        <f t="shared" ca="1" si="46"/>
        <v>99999</v>
      </c>
      <c r="AZ75" s="51">
        <f t="shared" ca="1" si="46"/>
        <v>99999</v>
      </c>
      <c r="BA75" s="51">
        <f t="shared" ca="1" si="46"/>
        <v>99999</v>
      </c>
      <c r="BC75" s="51">
        <f t="shared" ca="1" si="33"/>
        <v>0</v>
      </c>
      <c r="BD75" s="51">
        <f t="shared" ca="1" si="34"/>
        <v>0</v>
      </c>
      <c r="BE75" s="51">
        <f t="shared" ca="1" si="35"/>
        <v>0</v>
      </c>
      <c r="BF75" s="51">
        <f t="shared" ca="1" si="36"/>
        <v>0</v>
      </c>
      <c r="BG75" s="51">
        <f t="shared" ca="1" si="37"/>
        <v>0</v>
      </c>
      <c r="BH75" s="51">
        <f t="shared" ca="1" si="38"/>
        <v>9999</v>
      </c>
      <c r="BI75" s="51">
        <f t="shared" ca="1" si="39"/>
        <v>0</v>
      </c>
      <c r="BJ75" s="51"/>
      <c r="BK75" s="51"/>
      <c r="BL75" s="53">
        <f t="shared" ca="1" si="30"/>
        <v>9999</v>
      </c>
      <c r="BM75" s="53">
        <f t="shared" ca="1" si="30"/>
        <v>0</v>
      </c>
      <c r="BN75" s="53">
        <f t="shared" ca="1" si="30"/>
        <v>0</v>
      </c>
      <c r="BO75" s="53">
        <f t="shared" ca="1" si="30"/>
        <v>0</v>
      </c>
      <c r="BP75" s="53">
        <f t="shared" ca="1" si="30"/>
        <v>0</v>
      </c>
      <c r="BQ75" s="53">
        <f t="shared" ca="1" si="30"/>
        <v>0</v>
      </c>
      <c r="BR75" s="53">
        <f t="shared" ca="1" si="30"/>
        <v>0</v>
      </c>
    </row>
    <row r="76" spans="2:70" x14ac:dyDescent="0.2">
      <c r="B76" s="126">
        <f t="shared" ca="1" si="40"/>
        <v>1</v>
      </c>
      <c r="C76" s="126" t="str">
        <f t="shared" ca="1" si="41"/>
        <v/>
      </c>
      <c r="D76" s="126" t="str">
        <f t="shared" ca="1" si="42"/>
        <v/>
      </c>
      <c r="E76" s="126" t="str">
        <f t="shared" ca="1" si="43"/>
        <v/>
      </c>
      <c r="F76" s="127" t="str">
        <f ca="1">OFFSET(prihlasky!$H$1,AW76,0)</f>
        <v/>
      </c>
      <c r="G76" s="127" t="str">
        <f ca="1">IF(OFFSET(prihlasky!$B$1,AW76,0)="","",(OFFSET(prihlasky!$B$1,AW76,0)))</f>
        <v/>
      </c>
      <c r="H76" s="127">
        <f ca="1">OFFSET(prihlasky!$I$1,AW76,0)</f>
        <v>0</v>
      </c>
      <c r="I76" s="127">
        <f ca="1">OFFSET(prihlasky!$A$1,AW76,0)</f>
        <v>0</v>
      </c>
      <c r="J76" s="159">
        <f t="shared" ca="1" si="32"/>
        <v>9999</v>
      </c>
      <c r="K76" s="145"/>
      <c r="L76" s="140">
        <f ca="1">OFFSET('Trail-1'!$J$1,$O76-1,0)</f>
        <v>0</v>
      </c>
      <c r="M76" s="141">
        <f ca="1">OFFSET('Trail-1'!$K$1,$O76-1,0)</f>
        <v>0</v>
      </c>
      <c r="N76" s="263">
        <f ca="1">('Trail-1'!$CN$4-L76)*$AY$4+M76</f>
        <v>0</v>
      </c>
      <c r="O76" s="146">
        <f>MATCH($AW76,'Trail-1'!$CJ$1:$CJ$128,0)</f>
        <v>76</v>
      </c>
      <c r="P76" s="143" t="str">
        <f ca="1">IF(N76=0,"",OFFSET('Trail-1'!$B$1,$O76-1,0))</f>
        <v/>
      </c>
      <c r="Q76" s="140">
        <f ca="1">OFFSET('Trail-2'!$J$1,$T76-1,0)</f>
        <v>0</v>
      </c>
      <c r="R76" s="141">
        <f ca="1">OFFSET('Trail-2'!$K$1,$T76-1,0)</f>
        <v>0</v>
      </c>
      <c r="S76" s="263">
        <f ca="1">('Trail-2'!$CN$4-Q76)*$AY$4+R76</f>
        <v>0</v>
      </c>
      <c r="T76" s="146">
        <f>MATCH($AW76,'Trail-2'!$CJ$1:$CJ$128,0)</f>
        <v>76</v>
      </c>
      <c r="U76" s="143" t="str">
        <f ca="1">IF(S76=0,"",OFFSET('Trail-2'!$B$1,$T76-1,0))</f>
        <v/>
      </c>
      <c r="V76" s="140">
        <f ca="1">OFFSET('Trail-3'!$J$1,$Y76-1,0)</f>
        <v>0</v>
      </c>
      <c r="W76" s="141">
        <f ca="1">OFFSET('Trail-3'!$K$1,$Y76-1,0)</f>
        <v>0</v>
      </c>
      <c r="X76" s="263">
        <f ca="1">('Trail-3'!$CN$4-V76)*$AY$4+W76</f>
        <v>0</v>
      </c>
      <c r="Y76" s="146">
        <f>MATCH($AW76,'Trail-3'!$CJ$1:$CJ$128,0)</f>
        <v>76</v>
      </c>
      <c r="Z76" s="143" t="str">
        <f ca="1">IF(X76=0,"",OFFSET('Trail-3'!$B$1,$Y76-1,0))</f>
        <v/>
      </c>
      <c r="AA76" s="140">
        <f ca="1">OFFSET('Trail-4'!$J$1,$AD76-1,0)</f>
        <v>0</v>
      </c>
      <c r="AB76" s="141">
        <f ca="1">OFFSET('Trail-4'!$K$1,$AD76-1,0)</f>
        <v>0</v>
      </c>
      <c r="AC76" s="263">
        <f ca="1">('Trail-4'!$CN$4-AA76)*$AY$4+AB76</f>
        <v>0</v>
      </c>
      <c r="AD76" s="146">
        <f>MATCH($AW76,'Trail-4'!$CJ$1:$CJ$128,0)</f>
        <v>76</v>
      </c>
      <c r="AE76" s="143" t="str">
        <f ca="1">IF(AC76=0,"",OFFSET('Trail-4'!$B$1,$AD76-1,0))</f>
        <v/>
      </c>
      <c r="AF76" s="140">
        <f ca="1">OFFSET('Trail-5'!$J$1,$AI76-1,0)</f>
        <v>0</v>
      </c>
      <c r="AG76" s="141">
        <f ca="1">OFFSET('Trail-5'!$K$1,$AI76-1,0)</f>
        <v>0</v>
      </c>
      <c r="AH76" s="263">
        <f ca="1">('Trail-5'!$CN$4-AF76)*$AY$4+AG76</f>
        <v>0</v>
      </c>
      <c r="AI76" s="146">
        <f>MATCH($AW76,'Trail-5'!$CJ$1:$CJ$128,0)</f>
        <v>76</v>
      </c>
      <c r="AJ76" s="143" t="str">
        <f ca="1">IF(AH76=0,"",OFFSET('Trail-5'!$B$1,$AI76-1,0))</f>
        <v/>
      </c>
      <c r="AK76" s="140">
        <f ca="1">OFFSET('TempO-1'!$K$1,$AN76-1,0)</f>
        <v>0</v>
      </c>
      <c r="AL76" s="144"/>
      <c r="AM76" s="263">
        <f t="shared" ca="1" si="44"/>
        <v>0</v>
      </c>
      <c r="AN76" s="146">
        <f>MATCH($AW76,'TempO-1'!$CB$1:$CB$128,0)</f>
        <v>76</v>
      </c>
      <c r="AO76" s="143" t="str">
        <f ca="1">IF(AM76=0,"",OFFSET('TempO-1'!$B$1,$AN76-1,0))</f>
        <v/>
      </c>
      <c r="AP76" s="140">
        <f ca="1">OFFSET('TempO-2'!$K$1,$AS76-1,0)</f>
        <v>0</v>
      </c>
      <c r="AQ76" s="144"/>
      <c r="AR76" s="263">
        <f t="shared" ca="1" si="45"/>
        <v>0</v>
      </c>
      <c r="AS76" s="146">
        <f>MATCH($AW76,'TempO-2'!$CB$1:$CB$128,0)</f>
        <v>76</v>
      </c>
      <c r="AT76" s="143" t="str">
        <f ca="1">IF(AR76=0,"",OFFSET('TempO-2'!$B$1,$AS76-1,0))</f>
        <v/>
      </c>
      <c r="AU76" s="22"/>
      <c r="AW76" s="39">
        <v>68</v>
      </c>
      <c r="AX76" s="16"/>
      <c r="AY76" s="51">
        <f t="shared" ca="1" si="46"/>
        <v>99999</v>
      </c>
      <c r="AZ76" s="51">
        <f t="shared" ca="1" si="46"/>
        <v>99999</v>
      </c>
      <c r="BA76" s="51">
        <f t="shared" ca="1" si="46"/>
        <v>99999</v>
      </c>
      <c r="BC76" s="51">
        <f t="shared" ca="1" si="33"/>
        <v>0</v>
      </c>
      <c r="BD76" s="51">
        <f t="shared" ca="1" si="34"/>
        <v>0</v>
      </c>
      <c r="BE76" s="51">
        <f t="shared" ca="1" si="35"/>
        <v>0</v>
      </c>
      <c r="BF76" s="51">
        <f t="shared" ca="1" si="36"/>
        <v>0</v>
      </c>
      <c r="BG76" s="51">
        <f t="shared" ca="1" si="37"/>
        <v>0</v>
      </c>
      <c r="BH76" s="51">
        <f t="shared" ca="1" si="38"/>
        <v>9999</v>
      </c>
      <c r="BI76" s="51">
        <f t="shared" ca="1" si="39"/>
        <v>0</v>
      </c>
      <c r="BJ76" s="51"/>
      <c r="BK76" s="51"/>
      <c r="BL76" s="53">
        <f t="shared" ca="1" si="30"/>
        <v>9999</v>
      </c>
      <c r="BM76" s="53">
        <f t="shared" ca="1" si="30"/>
        <v>0</v>
      </c>
      <c r="BN76" s="53">
        <f t="shared" ca="1" si="30"/>
        <v>0</v>
      </c>
      <c r="BO76" s="53">
        <f t="shared" ca="1" si="30"/>
        <v>0</v>
      </c>
      <c r="BP76" s="53">
        <f t="shared" ca="1" si="30"/>
        <v>0</v>
      </c>
      <c r="BQ76" s="53">
        <f t="shared" ca="1" si="30"/>
        <v>0</v>
      </c>
      <c r="BR76" s="53">
        <f t="shared" ca="1" si="30"/>
        <v>0</v>
      </c>
    </row>
    <row r="77" spans="2:70" x14ac:dyDescent="0.2">
      <c r="B77" s="126">
        <f t="shared" ca="1" si="40"/>
        <v>1</v>
      </c>
      <c r="C77" s="126" t="str">
        <f t="shared" ca="1" si="41"/>
        <v/>
      </c>
      <c r="D77" s="126" t="str">
        <f t="shared" ca="1" si="42"/>
        <v/>
      </c>
      <c r="E77" s="126" t="str">
        <f t="shared" ca="1" si="43"/>
        <v/>
      </c>
      <c r="F77" s="127" t="str">
        <f ca="1">OFFSET(prihlasky!$H$1,AW77,0)</f>
        <v/>
      </c>
      <c r="G77" s="127" t="str">
        <f ca="1">IF(OFFSET(prihlasky!$B$1,AW77,0)="","",(OFFSET(prihlasky!$B$1,AW77,0)))</f>
        <v/>
      </c>
      <c r="H77" s="127">
        <f ca="1">OFFSET(prihlasky!$I$1,AW77,0)</f>
        <v>0</v>
      </c>
      <c r="I77" s="127">
        <f ca="1">OFFSET(prihlasky!$A$1,AW77,0)</f>
        <v>0</v>
      </c>
      <c r="J77" s="159">
        <f t="shared" ca="1" si="32"/>
        <v>9999</v>
      </c>
      <c r="K77" s="145"/>
      <c r="L77" s="140">
        <f ca="1">OFFSET('Trail-1'!$J$1,$O77-1,0)</f>
        <v>0</v>
      </c>
      <c r="M77" s="141">
        <f ca="1">OFFSET('Trail-1'!$K$1,$O77-1,0)</f>
        <v>0</v>
      </c>
      <c r="N77" s="263">
        <f ca="1">('Trail-1'!$CN$4-L77)*$AY$4+M77</f>
        <v>0</v>
      </c>
      <c r="O77" s="146">
        <f>MATCH($AW77,'Trail-1'!$CJ$1:$CJ$128,0)</f>
        <v>77</v>
      </c>
      <c r="P77" s="143" t="str">
        <f ca="1">IF(N77=0,"",OFFSET('Trail-1'!$B$1,$O77-1,0))</f>
        <v/>
      </c>
      <c r="Q77" s="140">
        <f ca="1">OFFSET('Trail-2'!$J$1,$T77-1,0)</f>
        <v>0</v>
      </c>
      <c r="R77" s="141">
        <f ca="1">OFFSET('Trail-2'!$K$1,$T77-1,0)</f>
        <v>0</v>
      </c>
      <c r="S77" s="263">
        <f ca="1">('Trail-2'!$CN$4-Q77)*$AY$4+R77</f>
        <v>0</v>
      </c>
      <c r="T77" s="146">
        <f>MATCH($AW77,'Trail-2'!$CJ$1:$CJ$128,0)</f>
        <v>77</v>
      </c>
      <c r="U77" s="143" t="str">
        <f ca="1">IF(S77=0,"",OFFSET('Trail-2'!$B$1,$T77-1,0))</f>
        <v/>
      </c>
      <c r="V77" s="140">
        <f ca="1">OFFSET('Trail-3'!$J$1,$Y77-1,0)</f>
        <v>0</v>
      </c>
      <c r="W77" s="141">
        <f ca="1">OFFSET('Trail-3'!$K$1,$Y77-1,0)</f>
        <v>0</v>
      </c>
      <c r="X77" s="263">
        <f ca="1">('Trail-3'!$CN$4-V77)*$AY$4+W77</f>
        <v>0</v>
      </c>
      <c r="Y77" s="146">
        <f>MATCH($AW77,'Trail-3'!$CJ$1:$CJ$128,0)</f>
        <v>77</v>
      </c>
      <c r="Z77" s="143" t="str">
        <f ca="1">IF(X77=0,"",OFFSET('Trail-3'!$B$1,$Y77-1,0))</f>
        <v/>
      </c>
      <c r="AA77" s="140">
        <f ca="1">OFFSET('Trail-4'!$J$1,$AD77-1,0)</f>
        <v>0</v>
      </c>
      <c r="AB77" s="141">
        <f ca="1">OFFSET('Trail-4'!$K$1,$AD77-1,0)</f>
        <v>0</v>
      </c>
      <c r="AC77" s="263">
        <f ca="1">('Trail-4'!$CN$4-AA77)*$AY$4+AB77</f>
        <v>0</v>
      </c>
      <c r="AD77" s="146">
        <f>MATCH($AW77,'Trail-4'!$CJ$1:$CJ$128,0)</f>
        <v>77</v>
      </c>
      <c r="AE77" s="143" t="str">
        <f ca="1">IF(AC77=0,"",OFFSET('Trail-4'!$B$1,$AD77-1,0))</f>
        <v/>
      </c>
      <c r="AF77" s="140">
        <f ca="1">OFFSET('Trail-5'!$J$1,$AI77-1,0)</f>
        <v>0</v>
      </c>
      <c r="AG77" s="141">
        <f ca="1">OFFSET('Trail-5'!$K$1,$AI77-1,0)</f>
        <v>0</v>
      </c>
      <c r="AH77" s="263">
        <f ca="1">('Trail-5'!$CN$4-AF77)*$AY$4+AG77</f>
        <v>0</v>
      </c>
      <c r="AI77" s="146">
        <f>MATCH($AW77,'Trail-5'!$CJ$1:$CJ$128,0)</f>
        <v>77</v>
      </c>
      <c r="AJ77" s="143" t="str">
        <f ca="1">IF(AH77=0,"",OFFSET('Trail-5'!$B$1,$AI77-1,0))</f>
        <v/>
      </c>
      <c r="AK77" s="140">
        <f ca="1">OFFSET('TempO-1'!$K$1,$AN77-1,0)</f>
        <v>0</v>
      </c>
      <c r="AL77" s="144"/>
      <c r="AM77" s="263">
        <f t="shared" ca="1" si="44"/>
        <v>0</v>
      </c>
      <c r="AN77" s="146">
        <f>MATCH($AW77,'TempO-1'!$CB$1:$CB$128,0)</f>
        <v>77</v>
      </c>
      <c r="AO77" s="143" t="str">
        <f ca="1">IF(AM77=0,"",OFFSET('TempO-1'!$B$1,$AN77-1,0))</f>
        <v/>
      </c>
      <c r="AP77" s="140">
        <f ca="1">OFFSET('TempO-2'!$K$1,$AS77-1,0)</f>
        <v>0</v>
      </c>
      <c r="AQ77" s="144"/>
      <c r="AR77" s="263">
        <f t="shared" ca="1" si="45"/>
        <v>0</v>
      </c>
      <c r="AS77" s="146">
        <f>MATCH($AW77,'TempO-2'!$CB$1:$CB$128,0)</f>
        <v>77</v>
      </c>
      <c r="AT77" s="143" t="str">
        <f ca="1">IF(AR77=0,"",OFFSET('TempO-2'!$B$1,$AS77-1,0))</f>
        <v/>
      </c>
      <c r="AU77" s="22"/>
      <c r="AW77" s="39">
        <v>69</v>
      </c>
      <c r="AX77" s="16"/>
      <c r="AY77" s="51">
        <f t="shared" ca="1" si="46"/>
        <v>99999</v>
      </c>
      <c r="AZ77" s="51">
        <f t="shared" ca="1" si="46"/>
        <v>99999</v>
      </c>
      <c r="BA77" s="51">
        <f t="shared" ca="1" si="46"/>
        <v>99999</v>
      </c>
      <c r="BC77" s="51">
        <f t="shared" ca="1" si="33"/>
        <v>0</v>
      </c>
      <c r="BD77" s="51">
        <f t="shared" ca="1" si="34"/>
        <v>0</v>
      </c>
      <c r="BE77" s="51">
        <f t="shared" ca="1" si="35"/>
        <v>0</v>
      </c>
      <c r="BF77" s="51">
        <f t="shared" ca="1" si="36"/>
        <v>0</v>
      </c>
      <c r="BG77" s="51">
        <f t="shared" ca="1" si="37"/>
        <v>0</v>
      </c>
      <c r="BH77" s="51">
        <f t="shared" ca="1" si="38"/>
        <v>9999</v>
      </c>
      <c r="BI77" s="51">
        <f t="shared" ca="1" si="39"/>
        <v>0</v>
      </c>
      <c r="BJ77" s="51"/>
      <c r="BK77" s="51"/>
      <c r="BL77" s="53">
        <f t="shared" ca="1" si="30"/>
        <v>9999</v>
      </c>
      <c r="BM77" s="53">
        <f t="shared" ca="1" si="30"/>
        <v>0</v>
      </c>
      <c r="BN77" s="53">
        <f t="shared" ca="1" si="30"/>
        <v>0</v>
      </c>
      <c r="BO77" s="53">
        <f t="shared" ca="1" si="30"/>
        <v>0</v>
      </c>
      <c r="BP77" s="53">
        <f t="shared" ca="1" si="30"/>
        <v>0</v>
      </c>
      <c r="BQ77" s="53">
        <f t="shared" ca="1" si="30"/>
        <v>0</v>
      </c>
      <c r="BR77" s="53">
        <f t="shared" ref="BL77:BR114" ca="1" si="47">LARGE($BC77:$BI77,BR$7)</f>
        <v>0</v>
      </c>
    </row>
    <row r="78" spans="2:70" x14ac:dyDescent="0.2">
      <c r="B78" s="126">
        <f t="shared" ca="1" si="40"/>
        <v>1</v>
      </c>
      <c r="C78" s="126" t="str">
        <f t="shared" ca="1" si="41"/>
        <v/>
      </c>
      <c r="D78" s="126" t="str">
        <f t="shared" ca="1" si="42"/>
        <v/>
      </c>
      <c r="E78" s="126" t="str">
        <f t="shared" ca="1" si="43"/>
        <v/>
      </c>
      <c r="F78" s="127" t="str">
        <f ca="1">OFFSET(prihlasky!$H$1,AW78,0)</f>
        <v/>
      </c>
      <c r="G78" s="127" t="str">
        <f ca="1">IF(OFFSET(prihlasky!$B$1,AW78,0)="","",(OFFSET(prihlasky!$B$1,AW78,0)))</f>
        <v/>
      </c>
      <c r="H78" s="127">
        <f ca="1">OFFSET(prihlasky!$I$1,AW78,0)</f>
        <v>0</v>
      </c>
      <c r="I78" s="127">
        <f ca="1">OFFSET(prihlasky!$A$1,AW78,0)</f>
        <v>0</v>
      </c>
      <c r="J78" s="159">
        <f t="shared" ca="1" si="32"/>
        <v>9999</v>
      </c>
      <c r="K78" s="145"/>
      <c r="L78" s="140">
        <f ca="1">OFFSET('Trail-1'!$J$1,$O78-1,0)</f>
        <v>0</v>
      </c>
      <c r="M78" s="141">
        <f ca="1">OFFSET('Trail-1'!$K$1,$O78-1,0)</f>
        <v>0</v>
      </c>
      <c r="N78" s="263">
        <f ca="1">('Trail-1'!$CN$4-L78)*$AY$4+M78</f>
        <v>0</v>
      </c>
      <c r="O78" s="146">
        <f>MATCH($AW78,'Trail-1'!$CJ$1:$CJ$128,0)</f>
        <v>78</v>
      </c>
      <c r="P78" s="143" t="str">
        <f ca="1">IF(N78=0,"",OFFSET('Trail-1'!$B$1,$O78-1,0))</f>
        <v/>
      </c>
      <c r="Q78" s="140">
        <f ca="1">OFFSET('Trail-2'!$J$1,$T78-1,0)</f>
        <v>0</v>
      </c>
      <c r="R78" s="141">
        <f ca="1">OFFSET('Trail-2'!$K$1,$T78-1,0)</f>
        <v>0</v>
      </c>
      <c r="S78" s="263">
        <f ca="1">('Trail-2'!$CN$4-Q78)*$AY$4+R78</f>
        <v>0</v>
      </c>
      <c r="T78" s="146">
        <f>MATCH($AW78,'Trail-2'!$CJ$1:$CJ$128,0)</f>
        <v>78</v>
      </c>
      <c r="U78" s="143" t="str">
        <f ca="1">IF(S78=0,"",OFFSET('Trail-2'!$B$1,$T78-1,0))</f>
        <v/>
      </c>
      <c r="V78" s="140">
        <f ca="1">OFFSET('Trail-3'!$J$1,$Y78-1,0)</f>
        <v>0</v>
      </c>
      <c r="W78" s="141">
        <f ca="1">OFFSET('Trail-3'!$K$1,$Y78-1,0)</f>
        <v>0</v>
      </c>
      <c r="X78" s="263">
        <f ca="1">('Trail-3'!$CN$4-V78)*$AY$4+W78</f>
        <v>0</v>
      </c>
      <c r="Y78" s="146">
        <f>MATCH($AW78,'Trail-3'!$CJ$1:$CJ$128,0)</f>
        <v>78</v>
      </c>
      <c r="Z78" s="143" t="str">
        <f ca="1">IF(X78=0,"",OFFSET('Trail-3'!$B$1,$Y78-1,0))</f>
        <v/>
      </c>
      <c r="AA78" s="140">
        <f ca="1">OFFSET('Trail-4'!$J$1,$AD78-1,0)</f>
        <v>0</v>
      </c>
      <c r="AB78" s="141">
        <f ca="1">OFFSET('Trail-4'!$K$1,$AD78-1,0)</f>
        <v>0</v>
      </c>
      <c r="AC78" s="263">
        <f ca="1">('Trail-4'!$CN$4-AA78)*$AY$4+AB78</f>
        <v>0</v>
      </c>
      <c r="AD78" s="146">
        <f>MATCH($AW78,'Trail-4'!$CJ$1:$CJ$128,0)</f>
        <v>78</v>
      </c>
      <c r="AE78" s="143" t="str">
        <f ca="1">IF(AC78=0,"",OFFSET('Trail-4'!$B$1,$AD78-1,0))</f>
        <v/>
      </c>
      <c r="AF78" s="140">
        <f ca="1">OFFSET('Trail-5'!$J$1,$AI78-1,0)</f>
        <v>0</v>
      </c>
      <c r="AG78" s="141">
        <f ca="1">OFFSET('Trail-5'!$K$1,$AI78-1,0)</f>
        <v>0</v>
      </c>
      <c r="AH78" s="263">
        <f ca="1">('Trail-5'!$CN$4-AF78)*$AY$4+AG78</f>
        <v>0</v>
      </c>
      <c r="AI78" s="146">
        <f>MATCH($AW78,'Trail-5'!$CJ$1:$CJ$128,0)</f>
        <v>78</v>
      </c>
      <c r="AJ78" s="143" t="str">
        <f ca="1">IF(AH78=0,"",OFFSET('Trail-5'!$B$1,$AI78-1,0))</f>
        <v/>
      </c>
      <c r="AK78" s="140">
        <f ca="1">OFFSET('TempO-1'!$K$1,$AN78-1,0)</f>
        <v>0</v>
      </c>
      <c r="AL78" s="144"/>
      <c r="AM78" s="263">
        <f t="shared" ca="1" si="44"/>
        <v>0</v>
      </c>
      <c r="AN78" s="146">
        <f>MATCH($AW78,'TempO-1'!$CB$1:$CB$128,0)</f>
        <v>78</v>
      </c>
      <c r="AO78" s="143" t="str">
        <f ca="1">IF(AM78=0,"",OFFSET('TempO-1'!$B$1,$AN78-1,0))</f>
        <v/>
      </c>
      <c r="AP78" s="140">
        <f ca="1">OFFSET('TempO-2'!$K$1,$AS78-1,0)</f>
        <v>0</v>
      </c>
      <c r="AQ78" s="144"/>
      <c r="AR78" s="263">
        <f t="shared" ca="1" si="45"/>
        <v>0</v>
      </c>
      <c r="AS78" s="146">
        <f>MATCH($AW78,'TempO-2'!$CB$1:$CB$128,0)</f>
        <v>78</v>
      </c>
      <c r="AT78" s="143" t="str">
        <f ca="1">IF(AR78=0,"",OFFSET('TempO-2'!$B$1,$AS78-1,0))</f>
        <v/>
      </c>
      <c r="AU78" s="22"/>
      <c r="AW78" s="39">
        <v>70</v>
      </c>
      <c r="AX78" s="16"/>
      <c r="AY78" s="51">
        <f t="shared" ca="1" si="46"/>
        <v>99999</v>
      </c>
      <c r="AZ78" s="51">
        <f t="shared" ca="1" si="46"/>
        <v>99999</v>
      </c>
      <c r="BA78" s="51">
        <f t="shared" ca="1" si="46"/>
        <v>99999</v>
      </c>
      <c r="BC78" s="51">
        <f t="shared" ca="1" si="33"/>
        <v>0</v>
      </c>
      <c r="BD78" s="51">
        <f t="shared" ca="1" si="34"/>
        <v>0</v>
      </c>
      <c r="BE78" s="51">
        <f t="shared" ca="1" si="35"/>
        <v>0</v>
      </c>
      <c r="BF78" s="51">
        <f t="shared" ca="1" si="36"/>
        <v>0</v>
      </c>
      <c r="BG78" s="51">
        <f t="shared" ca="1" si="37"/>
        <v>0</v>
      </c>
      <c r="BH78" s="51">
        <f t="shared" ca="1" si="38"/>
        <v>9999</v>
      </c>
      <c r="BI78" s="51">
        <f t="shared" ca="1" si="39"/>
        <v>0</v>
      </c>
      <c r="BJ78" s="51"/>
      <c r="BK78" s="51"/>
      <c r="BL78" s="53">
        <f t="shared" ca="1" si="47"/>
        <v>9999</v>
      </c>
      <c r="BM78" s="53">
        <f t="shared" ca="1" si="47"/>
        <v>0</v>
      </c>
      <c r="BN78" s="53">
        <f t="shared" ca="1" si="47"/>
        <v>0</v>
      </c>
      <c r="BO78" s="53">
        <f t="shared" ca="1" si="47"/>
        <v>0</v>
      </c>
      <c r="BP78" s="53">
        <f t="shared" ca="1" si="47"/>
        <v>0</v>
      </c>
      <c r="BQ78" s="53">
        <f t="shared" ca="1" si="47"/>
        <v>0</v>
      </c>
      <c r="BR78" s="53">
        <f t="shared" ca="1" si="47"/>
        <v>0</v>
      </c>
    </row>
    <row r="79" spans="2:70" x14ac:dyDescent="0.2">
      <c r="B79" s="126">
        <f t="shared" ca="1" si="40"/>
        <v>1</v>
      </c>
      <c r="C79" s="126" t="str">
        <f t="shared" ca="1" si="41"/>
        <v/>
      </c>
      <c r="D79" s="126" t="str">
        <f t="shared" ca="1" si="42"/>
        <v/>
      </c>
      <c r="E79" s="126" t="str">
        <f t="shared" ca="1" si="43"/>
        <v/>
      </c>
      <c r="F79" s="127" t="str">
        <f ca="1">OFFSET(prihlasky!$H$1,AW79,0)</f>
        <v/>
      </c>
      <c r="G79" s="127" t="str">
        <f ca="1">IF(OFFSET(prihlasky!$B$1,AW79,0)="","",(OFFSET(prihlasky!$B$1,AW79,0)))</f>
        <v/>
      </c>
      <c r="H79" s="127">
        <f ca="1">OFFSET(prihlasky!$I$1,AW79,0)</f>
        <v>0</v>
      </c>
      <c r="I79" s="127">
        <f ca="1">OFFSET(prihlasky!$A$1,AW79,0)</f>
        <v>0</v>
      </c>
      <c r="J79" s="159">
        <f t="shared" ca="1" si="32"/>
        <v>9999</v>
      </c>
      <c r="K79" s="145"/>
      <c r="L79" s="140">
        <f ca="1">OFFSET('Trail-1'!$J$1,$O79-1,0)</f>
        <v>0</v>
      </c>
      <c r="M79" s="141">
        <f ca="1">OFFSET('Trail-1'!$K$1,$O79-1,0)</f>
        <v>0</v>
      </c>
      <c r="N79" s="263">
        <f ca="1">('Trail-1'!$CN$4-L79)*$AY$4+M79</f>
        <v>0</v>
      </c>
      <c r="O79" s="146">
        <f>MATCH($AW79,'Trail-1'!$CJ$1:$CJ$128,0)</f>
        <v>79</v>
      </c>
      <c r="P79" s="143" t="str">
        <f ca="1">IF(N79=0,"",OFFSET('Trail-1'!$B$1,$O79-1,0))</f>
        <v/>
      </c>
      <c r="Q79" s="140">
        <f ca="1">OFFSET('Trail-2'!$J$1,$T79-1,0)</f>
        <v>0</v>
      </c>
      <c r="R79" s="141">
        <f ca="1">OFFSET('Trail-2'!$K$1,$T79-1,0)</f>
        <v>0</v>
      </c>
      <c r="S79" s="263">
        <f ca="1">('Trail-2'!$CN$4-Q79)*$AY$4+R79</f>
        <v>0</v>
      </c>
      <c r="T79" s="146">
        <f>MATCH($AW79,'Trail-2'!$CJ$1:$CJ$128,0)</f>
        <v>79</v>
      </c>
      <c r="U79" s="143" t="str">
        <f ca="1">IF(S79=0,"",OFFSET('Trail-2'!$B$1,$T79-1,0))</f>
        <v/>
      </c>
      <c r="V79" s="140">
        <f ca="1">OFFSET('Trail-3'!$J$1,$Y79-1,0)</f>
        <v>0</v>
      </c>
      <c r="W79" s="141">
        <f ca="1">OFFSET('Trail-3'!$K$1,$Y79-1,0)</f>
        <v>0</v>
      </c>
      <c r="X79" s="263">
        <f ca="1">('Trail-3'!$CN$4-V79)*$AY$4+W79</f>
        <v>0</v>
      </c>
      <c r="Y79" s="146">
        <f>MATCH($AW79,'Trail-3'!$CJ$1:$CJ$128,0)</f>
        <v>79</v>
      </c>
      <c r="Z79" s="143" t="str">
        <f ca="1">IF(X79=0,"",OFFSET('Trail-3'!$B$1,$Y79-1,0))</f>
        <v/>
      </c>
      <c r="AA79" s="140">
        <f ca="1">OFFSET('Trail-4'!$J$1,$AD79-1,0)</f>
        <v>0</v>
      </c>
      <c r="AB79" s="141">
        <f ca="1">OFFSET('Trail-4'!$K$1,$AD79-1,0)</f>
        <v>0</v>
      </c>
      <c r="AC79" s="263">
        <f ca="1">('Trail-4'!$CN$4-AA79)*$AY$4+AB79</f>
        <v>0</v>
      </c>
      <c r="AD79" s="146">
        <f>MATCH($AW79,'Trail-4'!$CJ$1:$CJ$128,0)</f>
        <v>79</v>
      </c>
      <c r="AE79" s="143" t="str">
        <f ca="1">IF(AC79=0,"",OFFSET('Trail-4'!$B$1,$AD79-1,0))</f>
        <v/>
      </c>
      <c r="AF79" s="140">
        <f ca="1">OFFSET('Trail-5'!$J$1,$AI79-1,0)</f>
        <v>0</v>
      </c>
      <c r="AG79" s="141">
        <f ca="1">OFFSET('Trail-5'!$K$1,$AI79-1,0)</f>
        <v>0</v>
      </c>
      <c r="AH79" s="263">
        <f ca="1">('Trail-5'!$CN$4-AF79)*$AY$4+AG79</f>
        <v>0</v>
      </c>
      <c r="AI79" s="146">
        <f>MATCH($AW79,'Trail-5'!$CJ$1:$CJ$128,0)</f>
        <v>79</v>
      </c>
      <c r="AJ79" s="143" t="str">
        <f ca="1">IF(AH79=0,"",OFFSET('Trail-5'!$B$1,$AI79-1,0))</f>
        <v/>
      </c>
      <c r="AK79" s="140">
        <f ca="1">OFFSET('TempO-1'!$K$1,$AN79-1,0)</f>
        <v>0</v>
      </c>
      <c r="AL79" s="144"/>
      <c r="AM79" s="263">
        <f t="shared" ca="1" si="44"/>
        <v>0</v>
      </c>
      <c r="AN79" s="146">
        <f>MATCH($AW79,'TempO-1'!$CB$1:$CB$128,0)</f>
        <v>79</v>
      </c>
      <c r="AO79" s="143" t="str">
        <f ca="1">IF(AM79=0,"",OFFSET('TempO-1'!$B$1,$AN79-1,0))</f>
        <v/>
      </c>
      <c r="AP79" s="140">
        <f ca="1">OFFSET('TempO-2'!$K$1,$AS79-1,0)</f>
        <v>0</v>
      </c>
      <c r="AQ79" s="144"/>
      <c r="AR79" s="263">
        <f t="shared" ca="1" si="45"/>
        <v>0</v>
      </c>
      <c r="AS79" s="146">
        <f>MATCH($AW79,'TempO-2'!$CB$1:$CB$128,0)</f>
        <v>79</v>
      </c>
      <c r="AT79" s="143" t="str">
        <f ca="1">IF(AR79=0,"",OFFSET('TempO-2'!$B$1,$AS79-1,0))</f>
        <v/>
      </c>
      <c r="AU79" s="22"/>
      <c r="AW79" s="39">
        <v>71</v>
      </c>
      <c r="AX79" s="16"/>
      <c r="AY79" s="51">
        <f t="shared" ca="1" si="46"/>
        <v>99999</v>
      </c>
      <c r="AZ79" s="51">
        <f t="shared" ca="1" si="46"/>
        <v>99999</v>
      </c>
      <c r="BA79" s="51">
        <f t="shared" ca="1" si="46"/>
        <v>99999</v>
      </c>
      <c r="BC79" s="51">
        <f t="shared" ca="1" si="33"/>
        <v>0</v>
      </c>
      <c r="BD79" s="51">
        <f t="shared" ca="1" si="34"/>
        <v>0</v>
      </c>
      <c r="BE79" s="51">
        <f t="shared" ca="1" si="35"/>
        <v>0</v>
      </c>
      <c r="BF79" s="51">
        <f t="shared" ca="1" si="36"/>
        <v>0</v>
      </c>
      <c r="BG79" s="51">
        <f t="shared" ca="1" si="37"/>
        <v>0</v>
      </c>
      <c r="BH79" s="51">
        <f t="shared" ca="1" si="38"/>
        <v>9999</v>
      </c>
      <c r="BI79" s="51">
        <f t="shared" ca="1" si="39"/>
        <v>0</v>
      </c>
      <c r="BJ79" s="51"/>
      <c r="BK79" s="51"/>
      <c r="BL79" s="53">
        <f t="shared" ca="1" si="47"/>
        <v>9999</v>
      </c>
      <c r="BM79" s="53">
        <f t="shared" ca="1" si="47"/>
        <v>0</v>
      </c>
      <c r="BN79" s="53">
        <f t="shared" ca="1" si="47"/>
        <v>0</v>
      </c>
      <c r="BO79" s="53">
        <f t="shared" ca="1" si="47"/>
        <v>0</v>
      </c>
      <c r="BP79" s="53">
        <f t="shared" ca="1" si="47"/>
        <v>0</v>
      </c>
      <c r="BQ79" s="53">
        <f t="shared" ca="1" si="47"/>
        <v>0</v>
      </c>
      <c r="BR79" s="53">
        <f t="shared" ca="1" si="47"/>
        <v>0</v>
      </c>
    </row>
    <row r="80" spans="2:70" x14ac:dyDescent="0.2">
      <c r="B80" s="126">
        <f t="shared" ca="1" si="40"/>
        <v>1</v>
      </c>
      <c r="C80" s="126" t="str">
        <f t="shared" ca="1" si="41"/>
        <v/>
      </c>
      <c r="D80" s="126" t="str">
        <f t="shared" ca="1" si="42"/>
        <v/>
      </c>
      <c r="E80" s="126" t="str">
        <f t="shared" ca="1" si="43"/>
        <v/>
      </c>
      <c r="F80" s="127" t="str">
        <f ca="1">OFFSET(prihlasky!$H$1,AW80,0)</f>
        <v/>
      </c>
      <c r="G80" s="127" t="str">
        <f ca="1">IF(OFFSET(prihlasky!$B$1,AW80,0)="","",(OFFSET(prihlasky!$B$1,AW80,0)))</f>
        <v/>
      </c>
      <c r="H80" s="127">
        <f ca="1">OFFSET(prihlasky!$I$1,AW80,0)</f>
        <v>0</v>
      </c>
      <c r="I80" s="127">
        <f ca="1">OFFSET(prihlasky!$A$1,AW80,0)</f>
        <v>0</v>
      </c>
      <c r="J80" s="159">
        <f t="shared" ca="1" si="32"/>
        <v>9999</v>
      </c>
      <c r="K80" s="145"/>
      <c r="L80" s="140">
        <f ca="1">OFFSET('Trail-1'!$J$1,$O80-1,0)</f>
        <v>0</v>
      </c>
      <c r="M80" s="141">
        <f ca="1">OFFSET('Trail-1'!$K$1,$O80-1,0)</f>
        <v>0</v>
      </c>
      <c r="N80" s="263">
        <f ca="1">('Trail-1'!$CN$4-L80)*$AY$4+M80</f>
        <v>0</v>
      </c>
      <c r="O80" s="146">
        <f>MATCH($AW80,'Trail-1'!$CJ$1:$CJ$128,0)</f>
        <v>80</v>
      </c>
      <c r="P80" s="143" t="str">
        <f ca="1">IF(N80=0,"",OFFSET('Trail-1'!$B$1,$O80-1,0))</f>
        <v/>
      </c>
      <c r="Q80" s="140">
        <f ca="1">OFFSET('Trail-2'!$J$1,$T80-1,0)</f>
        <v>0</v>
      </c>
      <c r="R80" s="141">
        <f ca="1">OFFSET('Trail-2'!$K$1,$T80-1,0)</f>
        <v>0</v>
      </c>
      <c r="S80" s="263">
        <f ca="1">('Trail-2'!$CN$4-Q80)*$AY$4+R80</f>
        <v>0</v>
      </c>
      <c r="T80" s="146">
        <f>MATCH($AW80,'Trail-2'!$CJ$1:$CJ$128,0)</f>
        <v>80</v>
      </c>
      <c r="U80" s="143" t="str">
        <f ca="1">IF(S80=0,"",OFFSET('Trail-2'!$B$1,$T80-1,0))</f>
        <v/>
      </c>
      <c r="V80" s="140">
        <f ca="1">OFFSET('Trail-3'!$J$1,$Y80-1,0)</f>
        <v>0</v>
      </c>
      <c r="W80" s="141">
        <f ca="1">OFFSET('Trail-3'!$K$1,$Y80-1,0)</f>
        <v>0</v>
      </c>
      <c r="X80" s="263">
        <f ca="1">('Trail-3'!$CN$4-V80)*$AY$4+W80</f>
        <v>0</v>
      </c>
      <c r="Y80" s="146">
        <f>MATCH($AW80,'Trail-3'!$CJ$1:$CJ$128,0)</f>
        <v>80</v>
      </c>
      <c r="Z80" s="143" t="str">
        <f ca="1">IF(X80=0,"",OFFSET('Trail-3'!$B$1,$Y80-1,0))</f>
        <v/>
      </c>
      <c r="AA80" s="140">
        <f ca="1">OFFSET('Trail-4'!$J$1,$AD80-1,0)</f>
        <v>0</v>
      </c>
      <c r="AB80" s="141">
        <f ca="1">OFFSET('Trail-4'!$K$1,$AD80-1,0)</f>
        <v>0</v>
      </c>
      <c r="AC80" s="263">
        <f ca="1">('Trail-4'!$CN$4-AA80)*$AY$4+AB80</f>
        <v>0</v>
      </c>
      <c r="AD80" s="146">
        <f>MATCH($AW80,'Trail-4'!$CJ$1:$CJ$128,0)</f>
        <v>80</v>
      </c>
      <c r="AE80" s="143" t="str">
        <f ca="1">IF(AC80=0,"",OFFSET('Trail-4'!$B$1,$AD80-1,0))</f>
        <v/>
      </c>
      <c r="AF80" s="140">
        <f ca="1">OFFSET('Trail-5'!$J$1,$AI80-1,0)</f>
        <v>0</v>
      </c>
      <c r="AG80" s="141">
        <f ca="1">OFFSET('Trail-5'!$K$1,$AI80-1,0)</f>
        <v>0</v>
      </c>
      <c r="AH80" s="263">
        <f ca="1">('Trail-5'!$CN$4-AF80)*$AY$4+AG80</f>
        <v>0</v>
      </c>
      <c r="AI80" s="146">
        <f>MATCH($AW80,'Trail-5'!$CJ$1:$CJ$128,0)</f>
        <v>80</v>
      </c>
      <c r="AJ80" s="143" t="str">
        <f ca="1">IF(AH80=0,"",OFFSET('Trail-5'!$B$1,$AI80-1,0))</f>
        <v/>
      </c>
      <c r="AK80" s="140">
        <f ca="1">OFFSET('TempO-1'!$K$1,$AN80-1,0)</f>
        <v>0</v>
      </c>
      <c r="AL80" s="144"/>
      <c r="AM80" s="263">
        <f t="shared" ca="1" si="44"/>
        <v>0</v>
      </c>
      <c r="AN80" s="146">
        <f>MATCH($AW80,'TempO-1'!$CB$1:$CB$128,0)</f>
        <v>80</v>
      </c>
      <c r="AO80" s="143" t="str">
        <f ca="1">IF(AM80=0,"",OFFSET('TempO-1'!$B$1,$AN80-1,0))</f>
        <v/>
      </c>
      <c r="AP80" s="140">
        <f ca="1">OFFSET('TempO-2'!$K$1,$AS80-1,0)</f>
        <v>0</v>
      </c>
      <c r="AQ80" s="144"/>
      <c r="AR80" s="263">
        <f t="shared" ca="1" si="45"/>
        <v>0</v>
      </c>
      <c r="AS80" s="146">
        <f>MATCH($AW80,'TempO-2'!$CB$1:$CB$128,0)</f>
        <v>80</v>
      </c>
      <c r="AT80" s="143" t="str">
        <f ca="1">IF(AR80=0,"",OFFSET('TempO-2'!$B$1,$AS80-1,0))</f>
        <v/>
      </c>
      <c r="AU80" s="22"/>
      <c r="AW80" s="39">
        <v>72</v>
      </c>
      <c r="AX80" s="16"/>
      <c r="AY80" s="51">
        <f t="shared" ca="1" si="46"/>
        <v>99999</v>
      </c>
      <c r="AZ80" s="51">
        <f t="shared" ca="1" si="46"/>
        <v>99999</v>
      </c>
      <c r="BA80" s="51">
        <f t="shared" ca="1" si="46"/>
        <v>99999</v>
      </c>
      <c r="BC80" s="51">
        <f t="shared" ca="1" si="33"/>
        <v>0</v>
      </c>
      <c r="BD80" s="51">
        <f t="shared" ca="1" si="34"/>
        <v>0</v>
      </c>
      <c r="BE80" s="51">
        <f t="shared" ca="1" si="35"/>
        <v>0</v>
      </c>
      <c r="BF80" s="51">
        <f t="shared" ca="1" si="36"/>
        <v>0</v>
      </c>
      <c r="BG80" s="51">
        <f t="shared" ca="1" si="37"/>
        <v>0</v>
      </c>
      <c r="BH80" s="51">
        <f t="shared" ca="1" si="38"/>
        <v>9999</v>
      </c>
      <c r="BI80" s="51">
        <f t="shared" ca="1" si="39"/>
        <v>0</v>
      </c>
      <c r="BJ80" s="51"/>
      <c r="BK80" s="51"/>
      <c r="BL80" s="53">
        <f t="shared" ca="1" si="47"/>
        <v>9999</v>
      </c>
      <c r="BM80" s="53">
        <f t="shared" ca="1" si="47"/>
        <v>0</v>
      </c>
      <c r="BN80" s="53">
        <f t="shared" ca="1" si="47"/>
        <v>0</v>
      </c>
      <c r="BO80" s="53">
        <f t="shared" ca="1" si="47"/>
        <v>0</v>
      </c>
      <c r="BP80" s="53">
        <f t="shared" ca="1" si="47"/>
        <v>0</v>
      </c>
      <c r="BQ80" s="53">
        <f t="shared" ca="1" si="47"/>
        <v>0</v>
      </c>
      <c r="BR80" s="53">
        <f t="shared" ca="1" si="47"/>
        <v>0</v>
      </c>
    </row>
    <row r="81" spans="2:70" x14ac:dyDescent="0.2">
      <c r="B81" s="126">
        <f t="shared" ca="1" si="40"/>
        <v>1</v>
      </c>
      <c r="C81" s="126" t="str">
        <f t="shared" ca="1" si="41"/>
        <v/>
      </c>
      <c r="D81" s="126" t="str">
        <f t="shared" ca="1" si="42"/>
        <v/>
      </c>
      <c r="E81" s="126" t="str">
        <f t="shared" ca="1" si="43"/>
        <v/>
      </c>
      <c r="F81" s="127" t="str">
        <f ca="1">OFFSET(prihlasky!$H$1,AW81,0)</f>
        <v/>
      </c>
      <c r="G81" s="127" t="str">
        <f ca="1">IF(OFFSET(prihlasky!$B$1,AW81,0)="","",(OFFSET(prihlasky!$B$1,AW81,0)))</f>
        <v/>
      </c>
      <c r="H81" s="127">
        <f ca="1">OFFSET(prihlasky!$I$1,AW81,0)</f>
        <v>0</v>
      </c>
      <c r="I81" s="127">
        <f ca="1">OFFSET(prihlasky!$A$1,AW81,0)</f>
        <v>0</v>
      </c>
      <c r="J81" s="159">
        <f t="shared" ca="1" si="32"/>
        <v>9999</v>
      </c>
      <c r="K81" s="145"/>
      <c r="L81" s="140">
        <f ca="1">OFFSET('Trail-1'!$J$1,$O81-1,0)</f>
        <v>0</v>
      </c>
      <c r="M81" s="141">
        <f ca="1">OFFSET('Trail-1'!$K$1,$O81-1,0)</f>
        <v>0</v>
      </c>
      <c r="N81" s="263">
        <f ca="1">('Trail-1'!$CN$4-L81)*$AY$4+M81</f>
        <v>0</v>
      </c>
      <c r="O81" s="146">
        <f>MATCH($AW81,'Trail-1'!$CJ$1:$CJ$128,0)</f>
        <v>81</v>
      </c>
      <c r="P81" s="143" t="str">
        <f ca="1">IF(N81=0,"",OFFSET('Trail-1'!$B$1,$O81-1,0))</f>
        <v/>
      </c>
      <c r="Q81" s="140">
        <f ca="1">OFFSET('Trail-2'!$J$1,$T81-1,0)</f>
        <v>0</v>
      </c>
      <c r="R81" s="141">
        <f ca="1">OFFSET('Trail-2'!$K$1,$T81-1,0)</f>
        <v>0</v>
      </c>
      <c r="S81" s="263">
        <f ca="1">('Trail-2'!$CN$4-Q81)*$AY$4+R81</f>
        <v>0</v>
      </c>
      <c r="T81" s="146">
        <f>MATCH($AW81,'Trail-2'!$CJ$1:$CJ$128,0)</f>
        <v>81</v>
      </c>
      <c r="U81" s="143" t="str">
        <f ca="1">IF(S81=0,"",OFFSET('Trail-2'!$B$1,$T81-1,0))</f>
        <v/>
      </c>
      <c r="V81" s="140">
        <f ca="1">OFFSET('Trail-3'!$J$1,$Y81-1,0)</f>
        <v>0</v>
      </c>
      <c r="W81" s="141">
        <f ca="1">OFFSET('Trail-3'!$K$1,$Y81-1,0)</f>
        <v>0</v>
      </c>
      <c r="X81" s="263">
        <f ca="1">('Trail-3'!$CN$4-V81)*$AY$4+W81</f>
        <v>0</v>
      </c>
      <c r="Y81" s="146">
        <f>MATCH($AW81,'Trail-3'!$CJ$1:$CJ$128,0)</f>
        <v>81</v>
      </c>
      <c r="Z81" s="143" t="str">
        <f ca="1">IF(X81=0,"",OFFSET('Trail-3'!$B$1,$Y81-1,0))</f>
        <v/>
      </c>
      <c r="AA81" s="140">
        <f ca="1">OFFSET('Trail-4'!$J$1,$AD81-1,0)</f>
        <v>0</v>
      </c>
      <c r="AB81" s="141">
        <f ca="1">OFFSET('Trail-4'!$K$1,$AD81-1,0)</f>
        <v>0</v>
      </c>
      <c r="AC81" s="263">
        <f ca="1">('Trail-4'!$CN$4-AA81)*$AY$4+AB81</f>
        <v>0</v>
      </c>
      <c r="AD81" s="146">
        <f>MATCH($AW81,'Trail-4'!$CJ$1:$CJ$128,0)</f>
        <v>81</v>
      </c>
      <c r="AE81" s="143" t="str">
        <f ca="1">IF(AC81=0,"",OFFSET('Trail-4'!$B$1,$AD81-1,0))</f>
        <v/>
      </c>
      <c r="AF81" s="140">
        <f ca="1">OFFSET('Trail-5'!$J$1,$AI81-1,0)</f>
        <v>0</v>
      </c>
      <c r="AG81" s="141">
        <f ca="1">OFFSET('Trail-5'!$K$1,$AI81-1,0)</f>
        <v>0</v>
      </c>
      <c r="AH81" s="263">
        <f ca="1">('Trail-5'!$CN$4-AF81)*$AY$4+AG81</f>
        <v>0</v>
      </c>
      <c r="AI81" s="146">
        <f>MATCH($AW81,'Trail-5'!$CJ$1:$CJ$128,0)</f>
        <v>81</v>
      </c>
      <c r="AJ81" s="143" t="str">
        <f ca="1">IF(AH81=0,"",OFFSET('Trail-5'!$B$1,$AI81-1,0))</f>
        <v/>
      </c>
      <c r="AK81" s="140">
        <f ca="1">OFFSET('TempO-1'!$K$1,$AN81-1,0)</f>
        <v>0</v>
      </c>
      <c r="AL81" s="144"/>
      <c r="AM81" s="263">
        <f t="shared" ca="1" si="44"/>
        <v>0</v>
      </c>
      <c r="AN81" s="146">
        <f>MATCH($AW81,'TempO-1'!$CB$1:$CB$128,0)</f>
        <v>81</v>
      </c>
      <c r="AO81" s="143" t="str">
        <f ca="1">IF(AM81=0,"",OFFSET('TempO-1'!$B$1,$AN81-1,0))</f>
        <v/>
      </c>
      <c r="AP81" s="140">
        <f ca="1">OFFSET('TempO-2'!$K$1,$AS81-1,0)</f>
        <v>0</v>
      </c>
      <c r="AQ81" s="144"/>
      <c r="AR81" s="263">
        <f t="shared" ca="1" si="45"/>
        <v>0</v>
      </c>
      <c r="AS81" s="146">
        <f>MATCH($AW81,'TempO-2'!$CB$1:$CB$128,0)</f>
        <v>81</v>
      </c>
      <c r="AT81" s="143" t="str">
        <f ca="1">IF(AR81=0,"",OFFSET('TempO-2'!$B$1,$AS81-1,0))</f>
        <v/>
      </c>
      <c r="AU81" s="22"/>
      <c r="AW81" s="39">
        <v>73</v>
      </c>
      <c r="AX81" s="16"/>
      <c r="AY81" s="51">
        <f t="shared" ca="1" si="46"/>
        <v>99999</v>
      </c>
      <c r="AZ81" s="51">
        <f t="shared" ca="1" si="46"/>
        <v>99999</v>
      </c>
      <c r="BA81" s="51">
        <f t="shared" ca="1" si="46"/>
        <v>99999</v>
      </c>
      <c r="BC81" s="51">
        <f t="shared" ca="1" si="33"/>
        <v>0</v>
      </c>
      <c r="BD81" s="51">
        <f t="shared" ca="1" si="34"/>
        <v>0</v>
      </c>
      <c r="BE81" s="51">
        <f t="shared" ca="1" si="35"/>
        <v>0</v>
      </c>
      <c r="BF81" s="51">
        <f t="shared" ca="1" si="36"/>
        <v>0</v>
      </c>
      <c r="BG81" s="51">
        <f t="shared" ca="1" si="37"/>
        <v>0</v>
      </c>
      <c r="BH81" s="51">
        <f t="shared" ca="1" si="38"/>
        <v>9999</v>
      </c>
      <c r="BI81" s="51">
        <f t="shared" ca="1" si="39"/>
        <v>0</v>
      </c>
      <c r="BJ81" s="51"/>
      <c r="BK81" s="51"/>
      <c r="BL81" s="53">
        <f t="shared" ca="1" si="47"/>
        <v>9999</v>
      </c>
      <c r="BM81" s="53">
        <f t="shared" ca="1" si="47"/>
        <v>0</v>
      </c>
      <c r="BN81" s="53">
        <f t="shared" ca="1" si="47"/>
        <v>0</v>
      </c>
      <c r="BO81" s="53">
        <f t="shared" ca="1" si="47"/>
        <v>0</v>
      </c>
      <c r="BP81" s="53">
        <f t="shared" ca="1" si="47"/>
        <v>0</v>
      </c>
      <c r="BQ81" s="53">
        <f t="shared" ca="1" si="47"/>
        <v>0</v>
      </c>
      <c r="BR81" s="53">
        <f t="shared" ca="1" si="47"/>
        <v>0</v>
      </c>
    </row>
    <row r="82" spans="2:70" x14ac:dyDescent="0.2">
      <c r="B82" s="126">
        <f t="shared" ca="1" si="40"/>
        <v>1</v>
      </c>
      <c r="C82" s="126" t="str">
        <f t="shared" ca="1" si="41"/>
        <v/>
      </c>
      <c r="D82" s="126" t="str">
        <f t="shared" ca="1" si="42"/>
        <v/>
      </c>
      <c r="E82" s="126" t="str">
        <f t="shared" ca="1" si="43"/>
        <v/>
      </c>
      <c r="F82" s="127" t="str">
        <f ca="1">OFFSET(prihlasky!$H$1,AW82,0)</f>
        <v/>
      </c>
      <c r="G82" s="127" t="str">
        <f ca="1">IF(OFFSET(prihlasky!$B$1,AW82,0)="","",(OFFSET(prihlasky!$B$1,AW82,0)))</f>
        <v/>
      </c>
      <c r="H82" s="127">
        <f ca="1">OFFSET(prihlasky!$I$1,AW82,0)</f>
        <v>0</v>
      </c>
      <c r="I82" s="127">
        <f ca="1">OFFSET(prihlasky!$A$1,AW82,0)</f>
        <v>0</v>
      </c>
      <c r="J82" s="159">
        <f t="shared" ca="1" si="32"/>
        <v>9999</v>
      </c>
      <c r="K82" s="145"/>
      <c r="L82" s="140">
        <f ca="1">OFFSET('Trail-1'!$J$1,$O82-1,0)</f>
        <v>0</v>
      </c>
      <c r="M82" s="141">
        <f ca="1">OFFSET('Trail-1'!$K$1,$O82-1,0)</f>
        <v>0</v>
      </c>
      <c r="N82" s="263">
        <f ca="1">('Trail-1'!$CN$4-L82)*$AY$4+M82</f>
        <v>0</v>
      </c>
      <c r="O82" s="146">
        <f>MATCH($AW82,'Trail-1'!$CJ$1:$CJ$128,0)</f>
        <v>82</v>
      </c>
      <c r="P82" s="143" t="str">
        <f ca="1">IF(N82=0,"",OFFSET('Trail-1'!$B$1,$O82-1,0))</f>
        <v/>
      </c>
      <c r="Q82" s="140">
        <f ca="1">OFFSET('Trail-2'!$J$1,$T82-1,0)</f>
        <v>0</v>
      </c>
      <c r="R82" s="141">
        <f ca="1">OFFSET('Trail-2'!$K$1,$T82-1,0)</f>
        <v>0</v>
      </c>
      <c r="S82" s="263">
        <f ca="1">('Trail-2'!$CN$4-Q82)*$AY$4+R82</f>
        <v>0</v>
      </c>
      <c r="T82" s="146">
        <f>MATCH($AW82,'Trail-2'!$CJ$1:$CJ$128,0)</f>
        <v>82</v>
      </c>
      <c r="U82" s="143" t="str">
        <f ca="1">IF(S82=0,"",OFFSET('Trail-2'!$B$1,$T82-1,0))</f>
        <v/>
      </c>
      <c r="V82" s="140">
        <f ca="1">OFFSET('Trail-3'!$J$1,$Y82-1,0)</f>
        <v>0</v>
      </c>
      <c r="W82" s="141">
        <f ca="1">OFFSET('Trail-3'!$K$1,$Y82-1,0)</f>
        <v>0</v>
      </c>
      <c r="X82" s="263">
        <f ca="1">('Trail-3'!$CN$4-V82)*$AY$4+W82</f>
        <v>0</v>
      </c>
      <c r="Y82" s="146">
        <f>MATCH($AW82,'Trail-3'!$CJ$1:$CJ$128,0)</f>
        <v>82</v>
      </c>
      <c r="Z82" s="143" t="str">
        <f ca="1">IF(X82=0,"",OFFSET('Trail-3'!$B$1,$Y82-1,0))</f>
        <v/>
      </c>
      <c r="AA82" s="140">
        <f ca="1">OFFSET('Trail-4'!$J$1,$AD82-1,0)</f>
        <v>0</v>
      </c>
      <c r="AB82" s="141">
        <f ca="1">OFFSET('Trail-4'!$K$1,$AD82-1,0)</f>
        <v>0</v>
      </c>
      <c r="AC82" s="263">
        <f ca="1">('Trail-4'!$CN$4-AA82)*$AY$4+AB82</f>
        <v>0</v>
      </c>
      <c r="AD82" s="146">
        <f>MATCH($AW82,'Trail-4'!$CJ$1:$CJ$128,0)</f>
        <v>82</v>
      </c>
      <c r="AE82" s="143" t="str">
        <f ca="1">IF(AC82=0,"",OFFSET('Trail-4'!$B$1,$AD82-1,0))</f>
        <v/>
      </c>
      <c r="AF82" s="140">
        <f ca="1">OFFSET('Trail-5'!$J$1,$AI82-1,0)</f>
        <v>0</v>
      </c>
      <c r="AG82" s="141">
        <f ca="1">OFFSET('Trail-5'!$K$1,$AI82-1,0)</f>
        <v>0</v>
      </c>
      <c r="AH82" s="263">
        <f ca="1">('Trail-5'!$CN$4-AF82)*$AY$4+AG82</f>
        <v>0</v>
      </c>
      <c r="AI82" s="146">
        <f>MATCH($AW82,'Trail-5'!$CJ$1:$CJ$128,0)</f>
        <v>82</v>
      </c>
      <c r="AJ82" s="143" t="str">
        <f ca="1">IF(AH82=0,"",OFFSET('Trail-5'!$B$1,$AI82-1,0))</f>
        <v/>
      </c>
      <c r="AK82" s="140">
        <f ca="1">OFFSET('TempO-1'!$K$1,$AN82-1,0)</f>
        <v>0</v>
      </c>
      <c r="AL82" s="144"/>
      <c r="AM82" s="263">
        <f t="shared" ca="1" si="44"/>
        <v>0</v>
      </c>
      <c r="AN82" s="146">
        <f>MATCH($AW82,'TempO-1'!$CB$1:$CB$128,0)</f>
        <v>82</v>
      </c>
      <c r="AO82" s="143" t="str">
        <f ca="1">IF(AM82=0,"",OFFSET('TempO-1'!$B$1,$AN82-1,0))</f>
        <v/>
      </c>
      <c r="AP82" s="140">
        <f ca="1">OFFSET('TempO-2'!$K$1,$AS82-1,0)</f>
        <v>0</v>
      </c>
      <c r="AQ82" s="144"/>
      <c r="AR82" s="263">
        <f t="shared" ca="1" si="45"/>
        <v>0</v>
      </c>
      <c r="AS82" s="146">
        <f>MATCH($AW82,'TempO-2'!$CB$1:$CB$128,0)</f>
        <v>82</v>
      </c>
      <c r="AT82" s="143" t="str">
        <f ca="1">IF(AR82=0,"",OFFSET('TempO-2'!$B$1,$AS82-1,0))</f>
        <v/>
      </c>
      <c r="AU82" s="22"/>
      <c r="AW82" s="39">
        <v>74</v>
      </c>
      <c r="AX82" s="16"/>
      <c r="AY82" s="51">
        <f t="shared" ca="1" si="46"/>
        <v>99999</v>
      </c>
      <c r="AZ82" s="51">
        <f t="shared" ca="1" si="46"/>
        <v>99999</v>
      </c>
      <c r="BA82" s="51">
        <f t="shared" ca="1" si="46"/>
        <v>99999</v>
      </c>
      <c r="BC82" s="51">
        <f t="shared" ca="1" si="33"/>
        <v>0</v>
      </c>
      <c r="BD82" s="51">
        <f t="shared" ca="1" si="34"/>
        <v>0</v>
      </c>
      <c r="BE82" s="51">
        <f t="shared" ca="1" si="35"/>
        <v>0</v>
      </c>
      <c r="BF82" s="51">
        <f t="shared" ca="1" si="36"/>
        <v>0</v>
      </c>
      <c r="BG82" s="51">
        <f t="shared" ca="1" si="37"/>
        <v>0</v>
      </c>
      <c r="BH82" s="51">
        <f t="shared" ca="1" si="38"/>
        <v>9999</v>
      </c>
      <c r="BI82" s="51">
        <f t="shared" ca="1" si="39"/>
        <v>0</v>
      </c>
      <c r="BJ82" s="51"/>
      <c r="BK82" s="51"/>
      <c r="BL82" s="53">
        <f t="shared" ca="1" si="47"/>
        <v>9999</v>
      </c>
      <c r="BM82" s="53">
        <f t="shared" ca="1" si="47"/>
        <v>0</v>
      </c>
      <c r="BN82" s="53">
        <f t="shared" ca="1" si="47"/>
        <v>0</v>
      </c>
      <c r="BO82" s="53">
        <f t="shared" ca="1" si="47"/>
        <v>0</v>
      </c>
      <c r="BP82" s="53">
        <f t="shared" ca="1" si="47"/>
        <v>0</v>
      </c>
      <c r="BQ82" s="53">
        <f t="shared" ca="1" si="47"/>
        <v>0</v>
      </c>
      <c r="BR82" s="53">
        <f t="shared" ca="1" si="47"/>
        <v>0</v>
      </c>
    </row>
    <row r="83" spans="2:70" x14ac:dyDescent="0.2">
      <c r="B83" s="126">
        <f t="shared" ca="1" si="40"/>
        <v>1</v>
      </c>
      <c r="C83" s="126" t="str">
        <f t="shared" ca="1" si="41"/>
        <v/>
      </c>
      <c r="D83" s="126" t="str">
        <f t="shared" ca="1" si="42"/>
        <v/>
      </c>
      <c r="E83" s="126" t="str">
        <f t="shared" ca="1" si="43"/>
        <v/>
      </c>
      <c r="F83" s="127" t="str">
        <f ca="1">OFFSET(prihlasky!$H$1,AW83,0)</f>
        <v/>
      </c>
      <c r="G83" s="127" t="str">
        <f ca="1">IF(OFFSET(prihlasky!$B$1,AW83,0)="","",(OFFSET(prihlasky!$B$1,AW83,0)))</f>
        <v/>
      </c>
      <c r="H83" s="127">
        <f ca="1">OFFSET(prihlasky!$I$1,AW83,0)</f>
        <v>0</v>
      </c>
      <c r="I83" s="127">
        <f ca="1">OFFSET(prihlasky!$A$1,AW83,0)</f>
        <v>0</v>
      </c>
      <c r="J83" s="159">
        <f t="shared" ca="1" si="32"/>
        <v>9999</v>
      </c>
      <c r="K83" s="145"/>
      <c r="L83" s="140">
        <f ca="1">OFFSET('Trail-1'!$J$1,$O83-1,0)</f>
        <v>0</v>
      </c>
      <c r="M83" s="141">
        <f ca="1">OFFSET('Trail-1'!$K$1,$O83-1,0)</f>
        <v>0</v>
      </c>
      <c r="N83" s="263">
        <f ca="1">('Trail-1'!$CN$4-L83)*$AY$4+M83</f>
        <v>0</v>
      </c>
      <c r="O83" s="146">
        <f>MATCH($AW83,'Trail-1'!$CJ$1:$CJ$128,0)</f>
        <v>83</v>
      </c>
      <c r="P83" s="143" t="str">
        <f ca="1">IF(N83=0,"",OFFSET('Trail-1'!$B$1,$O83-1,0))</f>
        <v/>
      </c>
      <c r="Q83" s="140">
        <f ca="1">OFFSET('Trail-2'!$J$1,$T83-1,0)</f>
        <v>0</v>
      </c>
      <c r="R83" s="141">
        <f ca="1">OFFSET('Trail-2'!$K$1,$T83-1,0)</f>
        <v>0</v>
      </c>
      <c r="S83" s="263">
        <f ca="1">('Trail-2'!$CN$4-Q83)*$AY$4+R83</f>
        <v>0</v>
      </c>
      <c r="T83" s="146">
        <f>MATCH($AW83,'Trail-2'!$CJ$1:$CJ$128,0)</f>
        <v>83</v>
      </c>
      <c r="U83" s="143" t="str">
        <f ca="1">IF(S83=0,"",OFFSET('Trail-2'!$B$1,$T83-1,0))</f>
        <v/>
      </c>
      <c r="V83" s="140">
        <f ca="1">OFFSET('Trail-3'!$J$1,$Y83-1,0)</f>
        <v>0</v>
      </c>
      <c r="W83" s="141">
        <f ca="1">OFFSET('Trail-3'!$K$1,$Y83-1,0)</f>
        <v>0</v>
      </c>
      <c r="X83" s="263">
        <f ca="1">('Trail-3'!$CN$4-V83)*$AY$4+W83</f>
        <v>0</v>
      </c>
      <c r="Y83" s="146">
        <f>MATCH($AW83,'Trail-3'!$CJ$1:$CJ$128,0)</f>
        <v>83</v>
      </c>
      <c r="Z83" s="143" t="str">
        <f ca="1">IF(X83=0,"",OFFSET('Trail-3'!$B$1,$Y83-1,0))</f>
        <v/>
      </c>
      <c r="AA83" s="140">
        <f ca="1">OFFSET('Trail-4'!$J$1,$AD83-1,0)</f>
        <v>0</v>
      </c>
      <c r="AB83" s="141">
        <f ca="1">OFFSET('Trail-4'!$K$1,$AD83-1,0)</f>
        <v>0</v>
      </c>
      <c r="AC83" s="263">
        <f ca="1">('Trail-4'!$CN$4-AA83)*$AY$4+AB83</f>
        <v>0</v>
      </c>
      <c r="AD83" s="146">
        <f>MATCH($AW83,'Trail-4'!$CJ$1:$CJ$128,0)</f>
        <v>83</v>
      </c>
      <c r="AE83" s="143" t="str">
        <f ca="1">IF(AC83=0,"",OFFSET('Trail-4'!$B$1,$AD83-1,0))</f>
        <v/>
      </c>
      <c r="AF83" s="140">
        <f ca="1">OFFSET('Trail-5'!$J$1,$AI83-1,0)</f>
        <v>0</v>
      </c>
      <c r="AG83" s="141">
        <f ca="1">OFFSET('Trail-5'!$K$1,$AI83-1,0)</f>
        <v>0</v>
      </c>
      <c r="AH83" s="263">
        <f ca="1">('Trail-5'!$CN$4-AF83)*$AY$4+AG83</f>
        <v>0</v>
      </c>
      <c r="AI83" s="146">
        <f>MATCH($AW83,'Trail-5'!$CJ$1:$CJ$128,0)</f>
        <v>83</v>
      </c>
      <c r="AJ83" s="143" t="str">
        <f ca="1">IF(AH83=0,"",OFFSET('Trail-5'!$B$1,$AI83-1,0))</f>
        <v/>
      </c>
      <c r="AK83" s="140">
        <f ca="1">OFFSET('TempO-1'!$K$1,$AN83-1,0)</f>
        <v>0</v>
      </c>
      <c r="AL83" s="144"/>
      <c r="AM83" s="263">
        <f t="shared" ca="1" si="44"/>
        <v>0</v>
      </c>
      <c r="AN83" s="146">
        <f>MATCH($AW83,'TempO-1'!$CB$1:$CB$128,0)</f>
        <v>83</v>
      </c>
      <c r="AO83" s="143" t="str">
        <f ca="1">IF(AM83=0,"",OFFSET('TempO-1'!$B$1,$AN83-1,0))</f>
        <v/>
      </c>
      <c r="AP83" s="140">
        <f ca="1">OFFSET('TempO-2'!$K$1,$AS83-1,0)</f>
        <v>0</v>
      </c>
      <c r="AQ83" s="144"/>
      <c r="AR83" s="263">
        <f t="shared" ca="1" si="45"/>
        <v>0</v>
      </c>
      <c r="AS83" s="146">
        <f>MATCH($AW83,'TempO-2'!$CB$1:$CB$128,0)</f>
        <v>83</v>
      </c>
      <c r="AT83" s="143" t="str">
        <f ca="1">IF(AR83=0,"",OFFSET('TempO-2'!$B$1,$AS83-1,0))</f>
        <v/>
      </c>
      <c r="AU83" s="22"/>
      <c r="AW83" s="39">
        <v>75</v>
      </c>
      <c r="AX83" s="16"/>
      <c r="AY83" s="51">
        <f t="shared" ca="1" si="46"/>
        <v>99999</v>
      </c>
      <c r="AZ83" s="51">
        <f t="shared" ca="1" si="46"/>
        <v>99999</v>
      </c>
      <c r="BA83" s="51">
        <f t="shared" ca="1" si="46"/>
        <v>99999</v>
      </c>
      <c r="BC83" s="51">
        <f t="shared" ca="1" si="33"/>
        <v>0</v>
      </c>
      <c r="BD83" s="51">
        <f t="shared" ca="1" si="34"/>
        <v>0</v>
      </c>
      <c r="BE83" s="51">
        <f t="shared" ca="1" si="35"/>
        <v>0</v>
      </c>
      <c r="BF83" s="51">
        <f t="shared" ca="1" si="36"/>
        <v>0</v>
      </c>
      <c r="BG83" s="51">
        <f t="shared" ca="1" si="37"/>
        <v>0</v>
      </c>
      <c r="BH83" s="51">
        <f t="shared" ca="1" si="38"/>
        <v>9999</v>
      </c>
      <c r="BI83" s="51">
        <f t="shared" ca="1" si="39"/>
        <v>0</v>
      </c>
      <c r="BJ83" s="51"/>
      <c r="BK83" s="51"/>
      <c r="BL83" s="53">
        <f t="shared" ca="1" si="47"/>
        <v>9999</v>
      </c>
      <c r="BM83" s="53">
        <f t="shared" ca="1" si="47"/>
        <v>0</v>
      </c>
      <c r="BN83" s="53">
        <f t="shared" ca="1" si="47"/>
        <v>0</v>
      </c>
      <c r="BO83" s="53">
        <f t="shared" ca="1" si="47"/>
        <v>0</v>
      </c>
      <c r="BP83" s="53">
        <f t="shared" ca="1" si="47"/>
        <v>0</v>
      </c>
      <c r="BQ83" s="53">
        <f t="shared" ca="1" si="47"/>
        <v>0</v>
      </c>
      <c r="BR83" s="53">
        <f t="shared" ca="1" si="47"/>
        <v>0</v>
      </c>
    </row>
    <row r="84" spans="2:70" x14ac:dyDescent="0.2">
      <c r="B84" s="126">
        <f t="shared" ca="1" si="40"/>
        <v>1</v>
      </c>
      <c r="C84" s="126" t="str">
        <f t="shared" ca="1" si="41"/>
        <v/>
      </c>
      <c r="D84" s="126" t="str">
        <f t="shared" ca="1" si="42"/>
        <v/>
      </c>
      <c r="E84" s="126" t="str">
        <f t="shared" ca="1" si="43"/>
        <v/>
      </c>
      <c r="F84" s="127" t="str">
        <f ca="1">OFFSET(prihlasky!$H$1,AW84,0)</f>
        <v/>
      </c>
      <c r="G84" s="127" t="str">
        <f ca="1">IF(OFFSET(prihlasky!$B$1,AW84,0)="","",(OFFSET(prihlasky!$B$1,AW84,0)))</f>
        <v/>
      </c>
      <c r="H84" s="127">
        <f ca="1">OFFSET(prihlasky!$I$1,AW84,0)</f>
        <v>0</v>
      </c>
      <c r="I84" s="127">
        <f ca="1">OFFSET(prihlasky!$A$1,AW84,0)</f>
        <v>0</v>
      </c>
      <c r="J84" s="159">
        <f t="shared" ca="1" si="32"/>
        <v>9999</v>
      </c>
      <c r="K84" s="145"/>
      <c r="L84" s="140">
        <f ca="1">OFFSET('Trail-1'!$J$1,$O84-1,0)</f>
        <v>0</v>
      </c>
      <c r="M84" s="141">
        <f ca="1">OFFSET('Trail-1'!$K$1,$O84-1,0)</f>
        <v>0</v>
      </c>
      <c r="N84" s="263">
        <f ca="1">('Trail-1'!$CN$4-L84)*$AY$4+M84</f>
        <v>0</v>
      </c>
      <c r="O84" s="146">
        <f>MATCH($AW84,'Trail-1'!$CJ$1:$CJ$128,0)</f>
        <v>84</v>
      </c>
      <c r="P84" s="143" t="str">
        <f ca="1">IF(N84=0,"",OFFSET('Trail-1'!$B$1,$O84-1,0))</f>
        <v/>
      </c>
      <c r="Q84" s="140">
        <f ca="1">OFFSET('Trail-2'!$J$1,$T84-1,0)</f>
        <v>0</v>
      </c>
      <c r="R84" s="141">
        <f ca="1">OFFSET('Trail-2'!$K$1,$T84-1,0)</f>
        <v>0</v>
      </c>
      <c r="S84" s="263">
        <f ca="1">('Trail-2'!$CN$4-Q84)*$AY$4+R84</f>
        <v>0</v>
      </c>
      <c r="T84" s="146">
        <f>MATCH($AW84,'Trail-2'!$CJ$1:$CJ$128,0)</f>
        <v>84</v>
      </c>
      <c r="U84" s="143" t="str">
        <f ca="1">IF(S84=0,"",OFFSET('Trail-2'!$B$1,$T84-1,0))</f>
        <v/>
      </c>
      <c r="V84" s="140">
        <f ca="1">OFFSET('Trail-3'!$J$1,$Y84-1,0)</f>
        <v>0</v>
      </c>
      <c r="W84" s="141">
        <f ca="1">OFFSET('Trail-3'!$K$1,$Y84-1,0)</f>
        <v>0</v>
      </c>
      <c r="X84" s="263">
        <f ca="1">('Trail-3'!$CN$4-V84)*$AY$4+W84</f>
        <v>0</v>
      </c>
      <c r="Y84" s="146">
        <f>MATCH($AW84,'Trail-3'!$CJ$1:$CJ$128,0)</f>
        <v>84</v>
      </c>
      <c r="Z84" s="143" t="str">
        <f ca="1">IF(X84=0,"",OFFSET('Trail-3'!$B$1,$Y84-1,0))</f>
        <v/>
      </c>
      <c r="AA84" s="140">
        <f ca="1">OFFSET('Trail-4'!$J$1,$AD84-1,0)</f>
        <v>0</v>
      </c>
      <c r="AB84" s="141">
        <f ca="1">OFFSET('Trail-4'!$K$1,$AD84-1,0)</f>
        <v>0</v>
      </c>
      <c r="AC84" s="263">
        <f ca="1">('Trail-4'!$CN$4-AA84)*$AY$4+AB84</f>
        <v>0</v>
      </c>
      <c r="AD84" s="146">
        <f>MATCH($AW84,'Trail-4'!$CJ$1:$CJ$128,0)</f>
        <v>84</v>
      </c>
      <c r="AE84" s="143" t="str">
        <f ca="1">IF(AC84=0,"",OFFSET('Trail-4'!$B$1,$AD84-1,0))</f>
        <v/>
      </c>
      <c r="AF84" s="140">
        <f ca="1">OFFSET('Trail-5'!$J$1,$AI84-1,0)</f>
        <v>0</v>
      </c>
      <c r="AG84" s="141">
        <f ca="1">OFFSET('Trail-5'!$K$1,$AI84-1,0)</f>
        <v>0</v>
      </c>
      <c r="AH84" s="263">
        <f ca="1">('Trail-5'!$CN$4-AF84)*$AY$4+AG84</f>
        <v>0</v>
      </c>
      <c r="AI84" s="146">
        <f>MATCH($AW84,'Trail-5'!$CJ$1:$CJ$128,0)</f>
        <v>84</v>
      </c>
      <c r="AJ84" s="143" t="str">
        <f ca="1">IF(AH84=0,"",OFFSET('Trail-5'!$B$1,$AI84-1,0))</f>
        <v/>
      </c>
      <c r="AK84" s="140">
        <f ca="1">OFFSET('TempO-1'!$K$1,$AN84-1,0)</f>
        <v>0</v>
      </c>
      <c r="AL84" s="144"/>
      <c r="AM84" s="263">
        <f t="shared" ca="1" si="44"/>
        <v>0</v>
      </c>
      <c r="AN84" s="146">
        <f>MATCH($AW84,'TempO-1'!$CB$1:$CB$128,0)</f>
        <v>84</v>
      </c>
      <c r="AO84" s="143" t="str">
        <f ca="1">IF(AM84=0,"",OFFSET('TempO-1'!$B$1,$AN84-1,0))</f>
        <v/>
      </c>
      <c r="AP84" s="140">
        <f ca="1">OFFSET('TempO-2'!$K$1,$AS84-1,0)</f>
        <v>0</v>
      </c>
      <c r="AQ84" s="144"/>
      <c r="AR84" s="263">
        <f t="shared" ca="1" si="45"/>
        <v>0</v>
      </c>
      <c r="AS84" s="146">
        <f>MATCH($AW84,'TempO-2'!$CB$1:$CB$128,0)</f>
        <v>84</v>
      </c>
      <c r="AT84" s="143" t="str">
        <f ca="1">IF(AR84=0,"",OFFSET('TempO-2'!$B$1,$AS84-1,0))</f>
        <v/>
      </c>
      <c r="AU84" s="22"/>
      <c r="AW84" s="39">
        <v>76</v>
      </c>
      <c r="AX84" s="16"/>
      <c r="AY84" s="51">
        <f t="shared" ca="1" si="46"/>
        <v>99999</v>
      </c>
      <c r="AZ84" s="51">
        <f t="shared" ca="1" si="46"/>
        <v>99999</v>
      </c>
      <c r="BA84" s="51">
        <f t="shared" ca="1" si="46"/>
        <v>99999</v>
      </c>
      <c r="BC84" s="51">
        <f t="shared" ca="1" si="33"/>
        <v>0</v>
      </c>
      <c r="BD84" s="51">
        <f t="shared" ca="1" si="34"/>
        <v>0</v>
      </c>
      <c r="BE84" s="51">
        <f t="shared" ca="1" si="35"/>
        <v>0</v>
      </c>
      <c r="BF84" s="51">
        <f t="shared" ca="1" si="36"/>
        <v>0</v>
      </c>
      <c r="BG84" s="51">
        <f t="shared" ca="1" si="37"/>
        <v>0</v>
      </c>
      <c r="BH84" s="51">
        <f t="shared" ca="1" si="38"/>
        <v>9999</v>
      </c>
      <c r="BI84" s="51">
        <f t="shared" ca="1" si="39"/>
        <v>0</v>
      </c>
      <c r="BJ84" s="51"/>
      <c r="BK84" s="51"/>
      <c r="BL84" s="53">
        <f t="shared" ca="1" si="47"/>
        <v>9999</v>
      </c>
      <c r="BM84" s="53">
        <f t="shared" ca="1" si="47"/>
        <v>0</v>
      </c>
      <c r="BN84" s="53">
        <f t="shared" ca="1" si="47"/>
        <v>0</v>
      </c>
      <c r="BO84" s="53">
        <f t="shared" ca="1" si="47"/>
        <v>0</v>
      </c>
      <c r="BP84" s="53">
        <f t="shared" ca="1" si="47"/>
        <v>0</v>
      </c>
      <c r="BQ84" s="53">
        <f t="shared" ca="1" si="47"/>
        <v>0</v>
      </c>
      <c r="BR84" s="53">
        <f t="shared" ca="1" si="47"/>
        <v>0</v>
      </c>
    </row>
    <row r="85" spans="2:70" x14ac:dyDescent="0.2">
      <c r="B85" s="126">
        <f t="shared" ca="1" si="40"/>
        <v>1</v>
      </c>
      <c r="C85" s="126" t="str">
        <f t="shared" ca="1" si="41"/>
        <v/>
      </c>
      <c r="D85" s="126" t="str">
        <f t="shared" ca="1" si="42"/>
        <v/>
      </c>
      <c r="E85" s="126" t="str">
        <f t="shared" ca="1" si="43"/>
        <v/>
      </c>
      <c r="F85" s="127" t="str">
        <f ca="1">OFFSET(prihlasky!$H$1,AW85,0)</f>
        <v/>
      </c>
      <c r="G85" s="127" t="str">
        <f ca="1">IF(OFFSET(prihlasky!$B$1,AW85,0)="","",(OFFSET(prihlasky!$B$1,AW85,0)))</f>
        <v/>
      </c>
      <c r="H85" s="127">
        <f ca="1">OFFSET(prihlasky!$I$1,AW85,0)</f>
        <v>0</v>
      </c>
      <c r="I85" s="127">
        <f ca="1">OFFSET(prihlasky!$A$1,AW85,0)</f>
        <v>0</v>
      </c>
      <c r="J85" s="159">
        <f t="shared" ca="1" si="32"/>
        <v>9999</v>
      </c>
      <c r="K85" s="145"/>
      <c r="L85" s="140">
        <f ca="1">OFFSET('Trail-1'!$J$1,$O85-1,0)</f>
        <v>0</v>
      </c>
      <c r="M85" s="141">
        <f ca="1">OFFSET('Trail-1'!$K$1,$O85-1,0)</f>
        <v>0</v>
      </c>
      <c r="N85" s="263">
        <f ca="1">('Trail-1'!$CN$4-L85)*$AY$4+M85</f>
        <v>0</v>
      </c>
      <c r="O85" s="146">
        <f>MATCH($AW85,'Trail-1'!$CJ$1:$CJ$128,0)</f>
        <v>85</v>
      </c>
      <c r="P85" s="143" t="str">
        <f ca="1">IF(N85=0,"",OFFSET('Trail-1'!$B$1,$O85-1,0))</f>
        <v/>
      </c>
      <c r="Q85" s="140">
        <f ca="1">OFFSET('Trail-2'!$J$1,$T85-1,0)</f>
        <v>0</v>
      </c>
      <c r="R85" s="141">
        <f ca="1">OFFSET('Trail-2'!$K$1,$T85-1,0)</f>
        <v>0</v>
      </c>
      <c r="S85" s="263">
        <f ca="1">('Trail-2'!$CN$4-Q85)*$AY$4+R85</f>
        <v>0</v>
      </c>
      <c r="T85" s="146">
        <f>MATCH($AW85,'Trail-2'!$CJ$1:$CJ$128,0)</f>
        <v>85</v>
      </c>
      <c r="U85" s="143" t="str">
        <f ca="1">IF(S85=0,"",OFFSET('Trail-2'!$B$1,$T85-1,0))</f>
        <v/>
      </c>
      <c r="V85" s="140">
        <f ca="1">OFFSET('Trail-3'!$J$1,$Y85-1,0)</f>
        <v>0</v>
      </c>
      <c r="W85" s="141">
        <f ca="1">OFFSET('Trail-3'!$K$1,$Y85-1,0)</f>
        <v>0</v>
      </c>
      <c r="X85" s="263">
        <f ca="1">('Trail-3'!$CN$4-V85)*$AY$4+W85</f>
        <v>0</v>
      </c>
      <c r="Y85" s="146">
        <f>MATCH($AW85,'Trail-3'!$CJ$1:$CJ$128,0)</f>
        <v>85</v>
      </c>
      <c r="Z85" s="143" t="str">
        <f ca="1">IF(X85=0,"",OFFSET('Trail-3'!$B$1,$Y85-1,0))</f>
        <v/>
      </c>
      <c r="AA85" s="140">
        <f ca="1">OFFSET('Trail-4'!$J$1,$AD85-1,0)</f>
        <v>0</v>
      </c>
      <c r="AB85" s="141">
        <f ca="1">OFFSET('Trail-4'!$K$1,$AD85-1,0)</f>
        <v>0</v>
      </c>
      <c r="AC85" s="263">
        <f ca="1">('Trail-4'!$CN$4-AA85)*$AY$4+AB85</f>
        <v>0</v>
      </c>
      <c r="AD85" s="146">
        <f>MATCH($AW85,'Trail-4'!$CJ$1:$CJ$128,0)</f>
        <v>85</v>
      </c>
      <c r="AE85" s="143" t="str">
        <f ca="1">IF(AC85=0,"",OFFSET('Trail-4'!$B$1,$AD85-1,0))</f>
        <v/>
      </c>
      <c r="AF85" s="140">
        <f ca="1">OFFSET('Trail-5'!$J$1,$AI85-1,0)</f>
        <v>0</v>
      </c>
      <c r="AG85" s="141">
        <f ca="1">OFFSET('Trail-5'!$K$1,$AI85-1,0)</f>
        <v>0</v>
      </c>
      <c r="AH85" s="263">
        <f ca="1">('Trail-5'!$CN$4-AF85)*$AY$4+AG85</f>
        <v>0</v>
      </c>
      <c r="AI85" s="146">
        <f>MATCH($AW85,'Trail-5'!$CJ$1:$CJ$128,0)</f>
        <v>85</v>
      </c>
      <c r="AJ85" s="143" t="str">
        <f ca="1">IF(AH85=0,"",OFFSET('Trail-5'!$B$1,$AI85-1,0))</f>
        <v/>
      </c>
      <c r="AK85" s="140">
        <f ca="1">OFFSET('TempO-1'!$K$1,$AN85-1,0)</f>
        <v>0</v>
      </c>
      <c r="AL85" s="144"/>
      <c r="AM85" s="263">
        <f t="shared" ca="1" si="44"/>
        <v>0</v>
      </c>
      <c r="AN85" s="146">
        <f>MATCH($AW85,'TempO-1'!$CB$1:$CB$128,0)</f>
        <v>85</v>
      </c>
      <c r="AO85" s="143" t="str">
        <f ca="1">IF(AM85=0,"",OFFSET('TempO-1'!$B$1,$AN85-1,0))</f>
        <v/>
      </c>
      <c r="AP85" s="140">
        <f ca="1">OFFSET('TempO-2'!$K$1,$AS85-1,0)</f>
        <v>0</v>
      </c>
      <c r="AQ85" s="144"/>
      <c r="AR85" s="263">
        <f t="shared" ca="1" si="45"/>
        <v>0</v>
      </c>
      <c r="AS85" s="146">
        <f>MATCH($AW85,'TempO-2'!$CB$1:$CB$128,0)</f>
        <v>85</v>
      </c>
      <c r="AT85" s="143" t="str">
        <f ca="1">IF(AR85=0,"",OFFSET('TempO-2'!$B$1,$AS85-1,0))</f>
        <v/>
      </c>
      <c r="AU85" s="22"/>
      <c r="AW85" s="39">
        <v>77</v>
      </c>
      <c r="AX85" s="16"/>
      <c r="AY85" s="51">
        <f t="shared" ca="1" si="46"/>
        <v>99999</v>
      </c>
      <c r="AZ85" s="51">
        <f t="shared" ca="1" si="46"/>
        <v>99999</v>
      </c>
      <c r="BA85" s="51">
        <f t="shared" ca="1" si="46"/>
        <v>99999</v>
      </c>
      <c r="BC85" s="51">
        <f t="shared" ca="1" si="33"/>
        <v>0</v>
      </c>
      <c r="BD85" s="51">
        <f t="shared" ca="1" si="34"/>
        <v>0</v>
      </c>
      <c r="BE85" s="51">
        <f t="shared" ca="1" si="35"/>
        <v>0</v>
      </c>
      <c r="BF85" s="51">
        <f t="shared" ca="1" si="36"/>
        <v>0</v>
      </c>
      <c r="BG85" s="51">
        <f t="shared" ca="1" si="37"/>
        <v>0</v>
      </c>
      <c r="BH85" s="51">
        <f t="shared" ca="1" si="38"/>
        <v>9999</v>
      </c>
      <c r="BI85" s="51">
        <f t="shared" ca="1" si="39"/>
        <v>0</v>
      </c>
      <c r="BJ85" s="51"/>
      <c r="BK85" s="51"/>
      <c r="BL85" s="53">
        <f t="shared" ca="1" si="47"/>
        <v>9999</v>
      </c>
      <c r="BM85" s="53">
        <f t="shared" ca="1" si="47"/>
        <v>0</v>
      </c>
      <c r="BN85" s="53">
        <f t="shared" ca="1" si="47"/>
        <v>0</v>
      </c>
      <c r="BO85" s="53">
        <f t="shared" ca="1" si="47"/>
        <v>0</v>
      </c>
      <c r="BP85" s="53">
        <f t="shared" ca="1" si="47"/>
        <v>0</v>
      </c>
      <c r="BQ85" s="53">
        <f t="shared" ca="1" si="47"/>
        <v>0</v>
      </c>
      <c r="BR85" s="53">
        <f t="shared" ca="1" si="47"/>
        <v>0</v>
      </c>
    </row>
    <row r="86" spans="2:70" x14ac:dyDescent="0.2">
      <c r="B86" s="126">
        <f t="shared" ca="1" si="40"/>
        <v>1</v>
      </c>
      <c r="C86" s="126" t="str">
        <f t="shared" ca="1" si="41"/>
        <v/>
      </c>
      <c r="D86" s="126" t="str">
        <f t="shared" ca="1" si="42"/>
        <v/>
      </c>
      <c r="E86" s="126" t="str">
        <f t="shared" ca="1" si="43"/>
        <v/>
      </c>
      <c r="F86" s="127" t="str">
        <f ca="1">OFFSET(prihlasky!$H$1,AW86,0)</f>
        <v/>
      </c>
      <c r="G86" s="127" t="str">
        <f ca="1">IF(OFFSET(prihlasky!$B$1,AW86,0)="","",(OFFSET(prihlasky!$B$1,AW86,0)))</f>
        <v/>
      </c>
      <c r="H86" s="127">
        <f ca="1">OFFSET(prihlasky!$I$1,AW86,0)</f>
        <v>0</v>
      </c>
      <c r="I86" s="127">
        <f ca="1">OFFSET(prihlasky!$A$1,AW86,0)</f>
        <v>0</v>
      </c>
      <c r="J86" s="159">
        <f t="shared" ca="1" si="32"/>
        <v>9999</v>
      </c>
      <c r="K86" s="145"/>
      <c r="L86" s="140">
        <f ca="1">OFFSET('Trail-1'!$J$1,$O86-1,0)</f>
        <v>0</v>
      </c>
      <c r="M86" s="141">
        <f ca="1">OFFSET('Trail-1'!$K$1,$O86-1,0)</f>
        <v>0</v>
      </c>
      <c r="N86" s="263">
        <f ca="1">('Trail-1'!$CN$4-L86)*$AY$4+M86</f>
        <v>0</v>
      </c>
      <c r="O86" s="146">
        <f>MATCH($AW86,'Trail-1'!$CJ$1:$CJ$128,0)</f>
        <v>86</v>
      </c>
      <c r="P86" s="143" t="str">
        <f ca="1">IF(N86=0,"",OFFSET('Trail-1'!$B$1,$O86-1,0))</f>
        <v/>
      </c>
      <c r="Q86" s="140">
        <f ca="1">OFFSET('Trail-2'!$J$1,$T86-1,0)</f>
        <v>0</v>
      </c>
      <c r="R86" s="141">
        <f ca="1">OFFSET('Trail-2'!$K$1,$T86-1,0)</f>
        <v>0</v>
      </c>
      <c r="S86" s="263">
        <f ca="1">('Trail-2'!$CN$4-Q86)*$AY$4+R86</f>
        <v>0</v>
      </c>
      <c r="T86" s="146">
        <f>MATCH($AW86,'Trail-2'!$CJ$1:$CJ$128,0)</f>
        <v>86</v>
      </c>
      <c r="U86" s="143" t="str">
        <f ca="1">IF(S86=0,"",OFFSET('Trail-2'!$B$1,$T86-1,0))</f>
        <v/>
      </c>
      <c r="V86" s="140">
        <f ca="1">OFFSET('Trail-3'!$J$1,$Y86-1,0)</f>
        <v>0</v>
      </c>
      <c r="W86" s="141">
        <f ca="1">OFFSET('Trail-3'!$K$1,$Y86-1,0)</f>
        <v>0</v>
      </c>
      <c r="X86" s="263">
        <f ca="1">('Trail-3'!$CN$4-V86)*$AY$4+W86</f>
        <v>0</v>
      </c>
      <c r="Y86" s="146">
        <f>MATCH($AW86,'Trail-3'!$CJ$1:$CJ$128,0)</f>
        <v>86</v>
      </c>
      <c r="Z86" s="143" t="str">
        <f ca="1">IF(X86=0,"",OFFSET('Trail-3'!$B$1,$Y86-1,0))</f>
        <v/>
      </c>
      <c r="AA86" s="140">
        <f ca="1">OFFSET('Trail-4'!$J$1,$AD86-1,0)</f>
        <v>0</v>
      </c>
      <c r="AB86" s="141">
        <f ca="1">OFFSET('Trail-4'!$K$1,$AD86-1,0)</f>
        <v>0</v>
      </c>
      <c r="AC86" s="263">
        <f ca="1">('Trail-4'!$CN$4-AA86)*$AY$4+AB86</f>
        <v>0</v>
      </c>
      <c r="AD86" s="146">
        <f>MATCH($AW86,'Trail-4'!$CJ$1:$CJ$128,0)</f>
        <v>86</v>
      </c>
      <c r="AE86" s="143" t="str">
        <f ca="1">IF(AC86=0,"",OFFSET('Trail-4'!$B$1,$AD86-1,0))</f>
        <v/>
      </c>
      <c r="AF86" s="140">
        <f ca="1">OFFSET('Trail-5'!$J$1,$AI86-1,0)</f>
        <v>0</v>
      </c>
      <c r="AG86" s="141">
        <f ca="1">OFFSET('Trail-5'!$K$1,$AI86-1,0)</f>
        <v>0</v>
      </c>
      <c r="AH86" s="263">
        <f ca="1">('Trail-5'!$CN$4-AF86)*$AY$4+AG86</f>
        <v>0</v>
      </c>
      <c r="AI86" s="146">
        <f>MATCH($AW86,'Trail-5'!$CJ$1:$CJ$128,0)</f>
        <v>86</v>
      </c>
      <c r="AJ86" s="143" t="str">
        <f ca="1">IF(AH86=0,"",OFFSET('Trail-5'!$B$1,$AI86-1,0))</f>
        <v/>
      </c>
      <c r="AK86" s="140">
        <f ca="1">OFFSET('TempO-1'!$K$1,$AN86-1,0)</f>
        <v>0</v>
      </c>
      <c r="AL86" s="144"/>
      <c r="AM86" s="263">
        <f t="shared" ca="1" si="44"/>
        <v>0</v>
      </c>
      <c r="AN86" s="146">
        <f>MATCH($AW86,'TempO-1'!$CB$1:$CB$128,0)</f>
        <v>86</v>
      </c>
      <c r="AO86" s="143" t="str">
        <f ca="1">IF(AM86=0,"",OFFSET('TempO-1'!$B$1,$AN86-1,0))</f>
        <v/>
      </c>
      <c r="AP86" s="140">
        <f ca="1">OFFSET('TempO-2'!$K$1,$AS86-1,0)</f>
        <v>0</v>
      </c>
      <c r="AQ86" s="144"/>
      <c r="AR86" s="263">
        <f t="shared" ca="1" si="45"/>
        <v>0</v>
      </c>
      <c r="AS86" s="146">
        <f>MATCH($AW86,'TempO-2'!$CB$1:$CB$128,0)</f>
        <v>86</v>
      </c>
      <c r="AT86" s="143" t="str">
        <f ca="1">IF(AR86=0,"",OFFSET('TempO-2'!$B$1,$AS86-1,0))</f>
        <v/>
      </c>
      <c r="AU86" s="22"/>
      <c r="AW86" s="39">
        <v>78</v>
      </c>
      <c r="AX86" s="16"/>
      <c r="AY86" s="51">
        <f t="shared" ca="1" si="46"/>
        <v>99999</v>
      </c>
      <c r="AZ86" s="51">
        <f t="shared" ca="1" si="46"/>
        <v>99999</v>
      </c>
      <c r="BA86" s="51">
        <f t="shared" ca="1" si="46"/>
        <v>99999</v>
      </c>
      <c r="BC86" s="51">
        <f t="shared" ca="1" si="33"/>
        <v>0</v>
      </c>
      <c r="BD86" s="51">
        <f t="shared" ca="1" si="34"/>
        <v>0</v>
      </c>
      <c r="BE86" s="51">
        <f t="shared" ca="1" si="35"/>
        <v>0</v>
      </c>
      <c r="BF86" s="51">
        <f t="shared" ca="1" si="36"/>
        <v>0</v>
      </c>
      <c r="BG86" s="51">
        <f t="shared" ca="1" si="37"/>
        <v>0</v>
      </c>
      <c r="BH86" s="51">
        <f t="shared" ca="1" si="38"/>
        <v>9999</v>
      </c>
      <c r="BI86" s="51">
        <f t="shared" ca="1" si="39"/>
        <v>0</v>
      </c>
      <c r="BJ86" s="51"/>
      <c r="BK86" s="51"/>
      <c r="BL86" s="53">
        <f t="shared" ca="1" si="47"/>
        <v>9999</v>
      </c>
      <c r="BM86" s="53">
        <f t="shared" ca="1" si="47"/>
        <v>0</v>
      </c>
      <c r="BN86" s="53">
        <f t="shared" ca="1" si="47"/>
        <v>0</v>
      </c>
      <c r="BO86" s="53">
        <f t="shared" ca="1" si="47"/>
        <v>0</v>
      </c>
      <c r="BP86" s="53">
        <f t="shared" ca="1" si="47"/>
        <v>0</v>
      </c>
      <c r="BQ86" s="53">
        <f t="shared" ca="1" si="47"/>
        <v>0</v>
      </c>
      <c r="BR86" s="53">
        <f t="shared" ca="1" si="47"/>
        <v>0</v>
      </c>
    </row>
    <row r="87" spans="2:70" x14ac:dyDescent="0.2">
      <c r="B87" s="126">
        <f t="shared" ca="1" si="40"/>
        <v>1</v>
      </c>
      <c r="C87" s="126" t="str">
        <f t="shared" ca="1" si="41"/>
        <v/>
      </c>
      <c r="D87" s="126" t="str">
        <f t="shared" ca="1" si="42"/>
        <v/>
      </c>
      <c r="E87" s="126" t="str">
        <f t="shared" ca="1" si="43"/>
        <v/>
      </c>
      <c r="F87" s="127" t="str">
        <f ca="1">OFFSET(prihlasky!$H$1,AW87,0)</f>
        <v/>
      </c>
      <c r="G87" s="127" t="str">
        <f ca="1">IF(OFFSET(prihlasky!$B$1,AW87,0)="","",(OFFSET(prihlasky!$B$1,AW87,0)))</f>
        <v/>
      </c>
      <c r="H87" s="127">
        <f ca="1">OFFSET(prihlasky!$I$1,AW87,0)</f>
        <v>0</v>
      </c>
      <c r="I87" s="127">
        <f ca="1">OFFSET(prihlasky!$A$1,AW87,0)</f>
        <v>0</v>
      </c>
      <c r="J87" s="159">
        <f t="shared" ca="1" si="32"/>
        <v>9999</v>
      </c>
      <c r="K87" s="145"/>
      <c r="L87" s="140">
        <f ca="1">OFFSET('Trail-1'!$J$1,$O87-1,0)</f>
        <v>0</v>
      </c>
      <c r="M87" s="141">
        <f ca="1">OFFSET('Trail-1'!$K$1,$O87-1,0)</f>
        <v>0</v>
      </c>
      <c r="N87" s="263">
        <f ca="1">('Trail-1'!$CN$4-L87)*$AY$4+M87</f>
        <v>0</v>
      </c>
      <c r="O87" s="146">
        <f>MATCH($AW87,'Trail-1'!$CJ$1:$CJ$128,0)</f>
        <v>87</v>
      </c>
      <c r="P87" s="143" t="str">
        <f ca="1">IF(N87=0,"",OFFSET('Trail-1'!$B$1,$O87-1,0))</f>
        <v/>
      </c>
      <c r="Q87" s="140">
        <f ca="1">OFFSET('Trail-2'!$J$1,$T87-1,0)</f>
        <v>0</v>
      </c>
      <c r="R87" s="141">
        <f ca="1">OFFSET('Trail-2'!$K$1,$T87-1,0)</f>
        <v>0</v>
      </c>
      <c r="S87" s="263">
        <f ca="1">('Trail-2'!$CN$4-Q87)*$AY$4+R87</f>
        <v>0</v>
      </c>
      <c r="T87" s="146">
        <f>MATCH($AW87,'Trail-2'!$CJ$1:$CJ$128,0)</f>
        <v>87</v>
      </c>
      <c r="U87" s="143" t="str">
        <f ca="1">IF(S87=0,"",OFFSET('Trail-2'!$B$1,$T87-1,0))</f>
        <v/>
      </c>
      <c r="V87" s="140">
        <f ca="1">OFFSET('Trail-3'!$J$1,$Y87-1,0)</f>
        <v>0</v>
      </c>
      <c r="W87" s="141">
        <f ca="1">OFFSET('Trail-3'!$K$1,$Y87-1,0)</f>
        <v>0</v>
      </c>
      <c r="X87" s="263">
        <f ca="1">('Trail-3'!$CN$4-V87)*$AY$4+W87</f>
        <v>0</v>
      </c>
      <c r="Y87" s="146">
        <f>MATCH($AW87,'Trail-3'!$CJ$1:$CJ$128,0)</f>
        <v>87</v>
      </c>
      <c r="Z87" s="143" t="str">
        <f ca="1">IF(X87=0,"",OFFSET('Trail-3'!$B$1,$Y87-1,0))</f>
        <v/>
      </c>
      <c r="AA87" s="140">
        <f ca="1">OFFSET('Trail-4'!$J$1,$AD87-1,0)</f>
        <v>0</v>
      </c>
      <c r="AB87" s="141">
        <f ca="1">OFFSET('Trail-4'!$K$1,$AD87-1,0)</f>
        <v>0</v>
      </c>
      <c r="AC87" s="263">
        <f ca="1">('Trail-4'!$CN$4-AA87)*$AY$4+AB87</f>
        <v>0</v>
      </c>
      <c r="AD87" s="146">
        <f>MATCH($AW87,'Trail-4'!$CJ$1:$CJ$128,0)</f>
        <v>87</v>
      </c>
      <c r="AE87" s="143" t="str">
        <f ca="1">IF(AC87=0,"",OFFSET('Trail-4'!$B$1,$AD87-1,0))</f>
        <v/>
      </c>
      <c r="AF87" s="140">
        <f ca="1">OFFSET('Trail-5'!$J$1,$AI87-1,0)</f>
        <v>0</v>
      </c>
      <c r="AG87" s="141">
        <f ca="1">OFFSET('Trail-5'!$K$1,$AI87-1,0)</f>
        <v>0</v>
      </c>
      <c r="AH87" s="263">
        <f ca="1">('Trail-5'!$CN$4-AF87)*$AY$4+AG87</f>
        <v>0</v>
      </c>
      <c r="AI87" s="146">
        <f>MATCH($AW87,'Trail-5'!$CJ$1:$CJ$128,0)</f>
        <v>87</v>
      </c>
      <c r="AJ87" s="143" t="str">
        <f ca="1">IF(AH87=0,"",OFFSET('Trail-5'!$B$1,$AI87-1,0))</f>
        <v/>
      </c>
      <c r="AK87" s="140">
        <f ca="1">OFFSET('TempO-1'!$K$1,$AN87-1,0)</f>
        <v>0</v>
      </c>
      <c r="AL87" s="144"/>
      <c r="AM87" s="263">
        <f t="shared" ca="1" si="44"/>
        <v>0</v>
      </c>
      <c r="AN87" s="146">
        <f>MATCH($AW87,'TempO-1'!$CB$1:$CB$128,0)</f>
        <v>87</v>
      </c>
      <c r="AO87" s="143" t="str">
        <f ca="1">IF(AM87=0,"",OFFSET('TempO-1'!$B$1,$AN87-1,0))</f>
        <v/>
      </c>
      <c r="AP87" s="140">
        <f ca="1">OFFSET('TempO-2'!$K$1,$AS87-1,0)</f>
        <v>0</v>
      </c>
      <c r="AQ87" s="144"/>
      <c r="AR87" s="263">
        <f t="shared" ca="1" si="45"/>
        <v>0</v>
      </c>
      <c r="AS87" s="146">
        <f>MATCH($AW87,'TempO-2'!$CB$1:$CB$128,0)</f>
        <v>87</v>
      </c>
      <c r="AT87" s="143" t="str">
        <f ca="1">IF(AR87=0,"",OFFSET('TempO-2'!$B$1,$AS87-1,0))</f>
        <v/>
      </c>
      <c r="AU87" s="22"/>
      <c r="AW87" s="39">
        <v>79</v>
      </c>
      <c r="AX87" s="16"/>
      <c r="AY87" s="51">
        <f t="shared" ca="1" si="46"/>
        <v>99999</v>
      </c>
      <c r="AZ87" s="51">
        <f t="shared" ca="1" si="46"/>
        <v>99999</v>
      </c>
      <c r="BA87" s="51">
        <f t="shared" ca="1" si="46"/>
        <v>99999</v>
      </c>
      <c r="BC87" s="51">
        <f t="shared" ca="1" si="33"/>
        <v>0</v>
      </c>
      <c r="BD87" s="51">
        <f t="shared" ca="1" si="34"/>
        <v>0</v>
      </c>
      <c r="BE87" s="51">
        <f t="shared" ca="1" si="35"/>
        <v>0</v>
      </c>
      <c r="BF87" s="51">
        <f t="shared" ca="1" si="36"/>
        <v>0</v>
      </c>
      <c r="BG87" s="51">
        <f t="shared" ca="1" si="37"/>
        <v>0</v>
      </c>
      <c r="BH87" s="51">
        <f t="shared" ca="1" si="38"/>
        <v>9999</v>
      </c>
      <c r="BI87" s="51">
        <f t="shared" ca="1" si="39"/>
        <v>0</v>
      </c>
      <c r="BJ87" s="51"/>
      <c r="BK87" s="51"/>
      <c r="BL87" s="53">
        <f t="shared" ca="1" si="47"/>
        <v>9999</v>
      </c>
      <c r="BM87" s="53">
        <f t="shared" ca="1" si="47"/>
        <v>0</v>
      </c>
      <c r="BN87" s="53">
        <f t="shared" ca="1" si="47"/>
        <v>0</v>
      </c>
      <c r="BO87" s="53">
        <f t="shared" ca="1" si="47"/>
        <v>0</v>
      </c>
      <c r="BP87" s="53">
        <f t="shared" ca="1" si="47"/>
        <v>0</v>
      </c>
      <c r="BQ87" s="53">
        <f t="shared" ca="1" si="47"/>
        <v>0</v>
      </c>
      <c r="BR87" s="53">
        <f t="shared" ca="1" si="47"/>
        <v>0</v>
      </c>
    </row>
    <row r="88" spans="2:70" x14ac:dyDescent="0.2">
      <c r="B88" s="126">
        <f t="shared" ca="1" si="40"/>
        <v>1</v>
      </c>
      <c r="C88" s="126" t="str">
        <f t="shared" ca="1" si="41"/>
        <v/>
      </c>
      <c r="D88" s="126" t="str">
        <f t="shared" ca="1" si="42"/>
        <v/>
      </c>
      <c r="E88" s="126" t="str">
        <f t="shared" ca="1" si="43"/>
        <v/>
      </c>
      <c r="F88" s="127" t="str">
        <f ca="1">OFFSET(prihlasky!$H$1,AW88,0)</f>
        <v/>
      </c>
      <c r="G88" s="127" t="str">
        <f ca="1">IF(OFFSET(prihlasky!$B$1,AW88,0)="","",(OFFSET(prihlasky!$B$1,AW88,0)))</f>
        <v/>
      </c>
      <c r="H88" s="127">
        <f ca="1">OFFSET(prihlasky!$I$1,AW88,0)</f>
        <v>0</v>
      </c>
      <c r="I88" s="127">
        <f ca="1">OFFSET(prihlasky!$A$1,AW88,0)</f>
        <v>0</v>
      </c>
      <c r="J88" s="159">
        <f t="shared" ca="1" si="32"/>
        <v>9999</v>
      </c>
      <c r="K88" s="145"/>
      <c r="L88" s="140">
        <f ca="1">OFFSET('Trail-1'!$J$1,$O88-1,0)</f>
        <v>0</v>
      </c>
      <c r="M88" s="141">
        <f ca="1">OFFSET('Trail-1'!$K$1,$O88-1,0)</f>
        <v>0</v>
      </c>
      <c r="N88" s="263">
        <f ca="1">('Trail-1'!$CN$4-L88)*$AY$4+M88</f>
        <v>0</v>
      </c>
      <c r="O88" s="146">
        <f>MATCH($AW88,'Trail-1'!$CJ$1:$CJ$128,0)</f>
        <v>88</v>
      </c>
      <c r="P88" s="143" t="str">
        <f ca="1">IF(N88=0,"",OFFSET('Trail-1'!$B$1,$O88-1,0))</f>
        <v/>
      </c>
      <c r="Q88" s="140">
        <f ca="1">OFFSET('Trail-2'!$J$1,$T88-1,0)</f>
        <v>0</v>
      </c>
      <c r="R88" s="141">
        <f ca="1">OFFSET('Trail-2'!$K$1,$T88-1,0)</f>
        <v>0</v>
      </c>
      <c r="S88" s="263">
        <f ca="1">('Trail-2'!$CN$4-Q88)*$AY$4+R88</f>
        <v>0</v>
      </c>
      <c r="T88" s="146">
        <f>MATCH($AW88,'Trail-2'!$CJ$1:$CJ$128,0)</f>
        <v>88</v>
      </c>
      <c r="U88" s="143" t="str">
        <f ca="1">IF(S88=0,"",OFFSET('Trail-2'!$B$1,$T88-1,0))</f>
        <v/>
      </c>
      <c r="V88" s="140">
        <f ca="1">OFFSET('Trail-3'!$J$1,$Y88-1,0)</f>
        <v>0</v>
      </c>
      <c r="W88" s="141">
        <f ca="1">OFFSET('Trail-3'!$K$1,$Y88-1,0)</f>
        <v>0</v>
      </c>
      <c r="X88" s="263">
        <f ca="1">('Trail-3'!$CN$4-V88)*$AY$4+W88</f>
        <v>0</v>
      </c>
      <c r="Y88" s="146">
        <f>MATCH($AW88,'Trail-3'!$CJ$1:$CJ$128,0)</f>
        <v>88</v>
      </c>
      <c r="Z88" s="143" t="str">
        <f ca="1">IF(X88=0,"",OFFSET('Trail-3'!$B$1,$Y88-1,0))</f>
        <v/>
      </c>
      <c r="AA88" s="140">
        <f ca="1">OFFSET('Trail-4'!$J$1,$AD88-1,0)</f>
        <v>0</v>
      </c>
      <c r="AB88" s="141">
        <f ca="1">OFFSET('Trail-4'!$K$1,$AD88-1,0)</f>
        <v>0</v>
      </c>
      <c r="AC88" s="263">
        <f ca="1">('Trail-4'!$CN$4-AA88)*$AY$4+AB88</f>
        <v>0</v>
      </c>
      <c r="AD88" s="146">
        <f>MATCH($AW88,'Trail-4'!$CJ$1:$CJ$128,0)</f>
        <v>88</v>
      </c>
      <c r="AE88" s="143" t="str">
        <f ca="1">IF(AC88=0,"",OFFSET('Trail-4'!$B$1,$AD88-1,0))</f>
        <v/>
      </c>
      <c r="AF88" s="140">
        <f ca="1">OFFSET('Trail-5'!$J$1,$AI88-1,0)</f>
        <v>0</v>
      </c>
      <c r="AG88" s="141">
        <f ca="1">OFFSET('Trail-5'!$K$1,$AI88-1,0)</f>
        <v>0</v>
      </c>
      <c r="AH88" s="263">
        <f ca="1">('Trail-5'!$CN$4-AF88)*$AY$4+AG88</f>
        <v>0</v>
      </c>
      <c r="AI88" s="146">
        <f>MATCH($AW88,'Trail-5'!$CJ$1:$CJ$128,0)</f>
        <v>88</v>
      </c>
      <c r="AJ88" s="143" t="str">
        <f ca="1">IF(AH88=0,"",OFFSET('Trail-5'!$B$1,$AI88-1,0))</f>
        <v/>
      </c>
      <c r="AK88" s="140">
        <f ca="1">OFFSET('TempO-1'!$K$1,$AN88-1,0)</f>
        <v>0</v>
      </c>
      <c r="AL88" s="144"/>
      <c r="AM88" s="263">
        <f t="shared" ca="1" si="44"/>
        <v>0</v>
      </c>
      <c r="AN88" s="146">
        <f>MATCH($AW88,'TempO-1'!$CB$1:$CB$128,0)</f>
        <v>88</v>
      </c>
      <c r="AO88" s="143" t="str">
        <f ca="1">IF(AM88=0,"",OFFSET('TempO-1'!$B$1,$AN88-1,0))</f>
        <v/>
      </c>
      <c r="AP88" s="140">
        <f ca="1">OFFSET('TempO-2'!$K$1,$AS88-1,0)</f>
        <v>0</v>
      </c>
      <c r="AQ88" s="144"/>
      <c r="AR88" s="263">
        <f t="shared" ca="1" si="45"/>
        <v>0</v>
      </c>
      <c r="AS88" s="146">
        <f>MATCH($AW88,'TempO-2'!$CB$1:$CB$128,0)</f>
        <v>88</v>
      </c>
      <c r="AT88" s="143" t="str">
        <f ca="1">IF(AR88=0,"",OFFSET('TempO-2'!$B$1,$AS88-1,0))</f>
        <v/>
      </c>
      <c r="AU88" s="22"/>
      <c r="AW88" s="39">
        <v>80</v>
      </c>
      <c r="AX88" s="16"/>
      <c r="AY88" s="51">
        <f t="shared" ca="1" si="46"/>
        <v>99999</v>
      </c>
      <c r="AZ88" s="51">
        <f t="shared" ca="1" si="46"/>
        <v>99999</v>
      </c>
      <c r="BA88" s="51">
        <f t="shared" ca="1" si="46"/>
        <v>99999</v>
      </c>
      <c r="BC88" s="51">
        <f t="shared" ca="1" si="33"/>
        <v>0</v>
      </c>
      <c r="BD88" s="51">
        <f t="shared" ca="1" si="34"/>
        <v>0</v>
      </c>
      <c r="BE88" s="51">
        <f t="shared" ca="1" si="35"/>
        <v>0</v>
      </c>
      <c r="BF88" s="51">
        <f t="shared" ca="1" si="36"/>
        <v>0</v>
      </c>
      <c r="BG88" s="51">
        <f t="shared" ca="1" si="37"/>
        <v>0</v>
      </c>
      <c r="BH88" s="51">
        <f t="shared" ca="1" si="38"/>
        <v>9999</v>
      </c>
      <c r="BI88" s="51">
        <f t="shared" ca="1" si="39"/>
        <v>0</v>
      </c>
      <c r="BJ88" s="51"/>
      <c r="BK88" s="51"/>
      <c r="BL88" s="53">
        <f t="shared" ca="1" si="47"/>
        <v>9999</v>
      </c>
      <c r="BM88" s="53">
        <f t="shared" ca="1" si="47"/>
        <v>0</v>
      </c>
      <c r="BN88" s="53">
        <f t="shared" ca="1" si="47"/>
        <v>0</v>
      </c>
      <c r="BO88" s="53">
        <f t="shared" ca="1" si="47"/>
        <v>0</v>
      </c>
      <c r="BP88" s="53">
        <f t="shared" ca="1" si="47"/>
        <v>0</v>
      </c>
      <c r="BQ88" s="53">
        <f t="shared" ca="1" si="47"/>
        <v>0</v>
      </c>
      <c r="BR88" s="53">
        <f t="shared" ca="1" si="47"/>
        <v>0</v>
      </c>
    </row>
    <row r="89" spans="2:70" x14ac:dyDescent="0.2">
      <c r="B89" s="126">
        <f t="shared" ca="1" si="40"/>
        <v>1</v>
      </c>
      <c r="C89" s="126" t="str">
        <f t="shared" ca="1" si="41"/>
        <v/>
      </c>
      <c r="D89" s="126" t="str">
        <f t="shared" ca="1" si="42"/>
        <v/>
      </c>
      <c r="E89" s="126" t="str">
        <f t="shared" ca="1" si="43"/>
        <v/>
      </c>
      <c r="F89" s="127" t="str">
        <f ca="1">OFFSET(prihlasky!$H$1,AW89,0)</f>
        <v/>
      </c>
      <c r="G89" s="127" t="str">
        <f ca="1">IF(OFFSET(prihlasky!$B$1,AW89,0)="","",(OFFSET(prihlasky!$B$1,AW89,0)))</f>
        <v/>
      </c>
      <c r="H89" s="127">
        <f ca="1">OFFSET(prihlasky!$I$1,AW89,0)</f>
        <v>0</v>
      </c>
      <c r="I89" s="127">
        <f ca="1">OFFSET(prihlasky!$A$1,AW89,0)</f>
        <v>0</v>
      </c>
      <c r="J89" s="159">
        <f t="shared" ca="1" si="32"/>
        <v>9999</v>
      </c>
      <c r="K89" s="145"/>
      <c r="L89" s="140">
        <f ca="1">OFFSET('Trail-1'!$J$1,$O89-1,0)</f>
        <v>0</v>
      </c>
      <c r="M89" s="141">
        <f ca="1">OFFSET('Trail-1'!$K$1,$O89-1,0)</f>
        <v>0</v>
      </c>
      <c r="N89" s="263">
        <f ca="1">('Trail-1'!$CN$4-L89)*$AY$4+M89</f>
        <v>0</v>
      </c>
      <c r="O89" s="146">
        <f>MATCH($AW89,'Trail-1'!$CJ$1:$CJ$128,0)</f>
        <v>89</v>
      </c>
      <c r="P89" s="143" t="str">
        <f ca="1">IF(N89=0,"",OFFSET('Trail-1'!$B$1,$O89-1,0))</f>
        <v/>
      </c>
      <c r="Q89" s="140">
        <f ca="1">OFFSET('Trail-2'!$J$1,$T89-1,0)</f>
        <v>0</v>
      </c>
      <c r="R89" s="141">
        <f ca="1">OFFSET('Trail-2'!$K$1,$T89-1,0)</f>
        <v>0</v>
      </c>
      <c r="S89" s="263">
        <f ca="1">('Trail-2'!$CN$4-Q89)*$AY$4+R89</f>
        <v>0</v>
      </c>
      <c r="T89" s="146">
        <f>MATCH($AW89,'Trail-2'!$CJ$1:$CJ$128,0)</f>
        <v>89</v>
      </c>
      <c r="U89" s="143" t="str">
        <f ca="1">IF(S89=0,"",OFFSET('Trail-2'!$B$1,$T89-1,0))</f>
        <v/>
      </c>
      <c r="V89" s="140">
        <f ca="1">OFFSET('Trail-3'!$J$1,$Y89-1,0)</f>
        <v>0</v>
      </c>
      <c r="W89" s="141">
        <f ca="1">OFFSET('Trail-3'!$K$1,$Y89-1,0)</f>
        <v>0</v>
      </c>
      <c r="X89" s="263">
        <f ca="1">('Trail-3'!$CN$4-V89)*$AY$4+W89</f>
        <v>0</v>
      </c>
      <c r="Y89" s="146">
        <f>MATCH($AW89,'Trail-3'!$CJ$1:$CJ$128,0)</f>
        <v>89</v>
      </c>
      <c r="Z89" s="143" t="str">
        <f ca="1">IF(X89=0,"",OFFSET('Trail-3'!$B$1,$Y89-1,0))</f>
        <v/>
      </c>
      <c r="AA89" s="140">
        <f ca="1">OFFSET('Trail-4'!$J$1,$AD89-1,0)</f>
        <v>0</v>
      </c>
      <c r="AB89" s="141">
        <f ca="1">OFFSET('Trail-4'!$K$1,$AD89-1,0)</f>
        <v>0</v>
      </c>
      <c r="AC89" s="263">
        <f ca="1">('Trail-4'!$CN$4-AA89)*$AY$4+AB89</f>
        <v>0</v>
      </c>
      <c r="AD89" s="146">
        <f>MATCH($AW89,'Trail-4'!$CJ$1:$CJ$128,0)</f>
        <v>89</v>
      </c>
      <c r="AE89" s="143" t="str">
        <f ca="1">IF(AC89=0,"",OFFSET('Trail-4'!$B$1,$AD89-1,0))</f>
        <v/>
      </c>
      <c r="AF89" s="140">
        <f ca="1">OFFSET('Trail-5'!$J$1,$AI89-1,0)</f>
        <v>0</v>
      </c>
      <c r="AG89" s="141">
        <f ca="1">OFFSET('Trail-5'!$K$1,$AI89-1,0)</f>
        <v>0</v>
      </c>
      <c r="AH89" s="263">
        <f ca="1">('Trail-5'!$CN$4-AF89)*$AY$4+AG89</f>
        <v>0</v>
      </c>
      <c r="AI89" s="146">
        <f>MATCH($AW89,'Trail-5'!$CJ$1:$CJ$128,0)</f>
        <v>89</v>
      </c>
      <c r="AJ89" s="143" t="str">
        <f ca="1">IF(AH89=0,"",OFFSET('Trail-5'!$B$1,$AI89-1,0))</f>
        <v/>
      </c>
      <c r="AK89" s="140">
        <f ca="1">OFFSET('TempO-1'!$K$1,$AN89-1,0)</f>
        <v>0</v>
      </c>
      <c r="AL89" s="144"/>
      <c r="AM89" s="263">
        <f t="shared" ca="1" si="44"/>
        <v>0</v>
      </c>
      <c r="AN89" s="146">
        <f>MATCH($AW89,'TempO-1'!$CB$1:$CB$128,0)</f>
        <v>89</v>
      </c>
      <c r="AO89" s="143" t="str">
        <f ca="1">IF(AM89=0,"",OFFSET('TempO-1'!$B$1,$AN89-1,0))</f>
        <v/>
      </c>
      <c r="AP89" s="140">
        <f ca="1">OFFSET('TempO-2'!$K$1,$AS89-1,0)</f>
        <v>0</v>
      </c>
      <c r="AQ89" s="144"/>
      <c r="AR89" s="263">
        <f t="shared" ca="1" si="45"/>
        <v>0</v>
      </c>
      <c r="AS89" s="146">
        <f>MATCH($AW89,'TempO-2'!$CB$1:$CB$128,0)</f>
        <v>89</v>
      </c>
      <c r="AT89" s="143" t="str">
        <f ca="1">IF(AR89=0,"",OFFSET('TempO-2'!$B$1,$AS89-1,0))</f>
        <v/>
      </c>
      <c r="AU89" s="22"/>
      <c r="AW89" s="39">
        <v>81</v>
      </c>
      <c r="AX89" s="16"/>
      <c r="AY89" s="51">
        <f t="shared" ca="1" si="46"/>
        <v>99999</v>
      </c>
      <c r="AZ89" s="51">
        <f t="shared" ca="1" si="46"/>
        <v>99999</v>
      </c>
      <c r="BA89" s="51">
        <f t="shared" ca="1" si="46"/>
        <v>99999</v>
      </c>
      <c r="BC89" s="51">
        <f t="shared" ca="1" si="33"/>
        <v>0</v>
      </c>
      <c r="BD89" s="51">
        <f t="shared" ca="1" si="34"/>
        <v>0</v>
      </c>
      <c r="BE89" s="51">
        <f t="shared" ca="1" si="35"/>
        <v>0</v>
      </c>
      <c r="BF89" s="51">
        <f t="shared" ca="1" si="36"/>
        <v>0</v>
      </c>
      <c r="BG89" s="51">
        <f t="shared" ca="1" si="37"/>
        <v>0</v>
      </c>
      <c r="BH89" s="51">
        <f t="shared" ca="1" si="38"/>
        <v>9999</v>
      </c>
      <c r="BI89" s="51">
        <f t="shared" ca="1" si="39"/>
        <v>0</v>
      </c>
      <c r="BJ89" s="51"/>
      <c r="BK89" s="51"/>
      <c r="BL89" s="53">
        <f t="shared" ca="1" si="47"/>
        <v>9999</v>
      </c>
      <c r="BM89" s="53">
        <f t="shared" ca="1" si="47"/>
        <v>0</v>
      </c>
      <c r="BN89" s="53">
        <f t="shared" ca="1" si="47"/>
        <v>0</v>
      </c>
      <c r="BO89" s="53">
        <f t="shared" ca="1" si="47"/>
        <v>0</v>
      </c>
      <c r="BP89" s="53">
        <f t="shared" ca="1" si="47"/>
        <v>0</v>
      </c>
      <c r="BQ89" s="53">
        <f t="shared" ca="1" si="47"/>
        <v>0</v>
      </c>
      <c r="BR89" s="53">
        <f t="shared" ca="1" si="47"/>
        <v>0</v>
      </c>
    </row>
    <row r="90" spans="2:70" x14ac:dyDescent="0.2">
      <c r="B90" s="126">
        <f t="shared" ca="1" si="40"/>
        <v>1</v>
      </c>
      <c r="C90" s="126" t="str">
        <f t="shared" ca="1" si="41"/>
        <v/>
      </c>
      <c r="D90" s="126" t="str">
        <f t="shared" ca="1" si="42"/>
        <v/>
      </c>
      <c r="E90" s="126" t="str">
        <f t="shared" ca="1" si="43"/>
        <v/>
      </c>
      <c r="F90" s="127" t="str">
        <f ca="1">OFFSET(prihlasky!$H$1,AW90,0)</f>
        <v/>
      </c>
      <c r="G90" s="127" t="str">
        <f ca="1">IF(OFFSET(prihlasky!$B$1,AW90,0)="","",(OFFSET(prihlasky!$B$1,AW90,0)))</f>
        <v/>
      </c>
      <c r="H90" s="127">
        <f ca="1">OFFSET(prihlasky!$I$1,AW90,0)</f>
        <v>0</v>
      </c>
      <c r="I90" s="127">
        <f ca="1">OFFSET(prihlasky!$A$1,AW90,0)</f>
        <v>0</v>
      </c>
      <c r="J90" s="159">
        <f t="shared" ca="1" si="32"/>
        <v>9999</v>
      </c>
      <c r="K90" s="145"/>
      <c r="L90" s="140">
        <f ca="1">OFFSET('Trail-1'!$J$1,$O90-1,0)</f>
        <v>0</v>
      </c>
      <c r="M90" s="141">
        <f ca="1">OFFSET('Trail-1'!$K$1,$O90-1,0)</f>
        <v>0</v>
      </c>
      <c r="N90" s="263">
        <f ca="1">('Trail-1'!$CN$4-L90)*$AY$4+M90</f>
        <v>0</v>
      </c>
      <c r="O90" s="146">
        <f>MATCH($AW90,'Trail-1'!$CJ$1:$CJ$128,0)</f>
        <v>90</v>
      </c>
      <c r="P90" s="143" t="str">
        <f ca="1">IF(N90=0,"",OFFSET('Trail-1'!$B$1,$O90-1,0))</f>
        <v/>
      </c>
      <c r="Q90" s="140">
        <f ca="1">OFFSET('Trail-2'!$J$1,$T90-1,0)</f>
        <v>0</v>
      </c>
      <c r="R90" s="141">
        <f ca="1">OFFSET('Trail-2'!$K$1,$T90-1,0)</f>
        <v>0</v>
      </c>
      <c r="S90" s="263">
        <f ca="1">('Trail-2'!$CN$4-Q90)*$AY$4+R90</f>
        <v>0</v>
      </c>
      <c r="T90" s="146">
        <f>MATCH($AW90,'Trail-2'!$CJ$1:$CJ$128,0)</f>
        <v>90</v>
      </c>
      <c r="U90" s="143" t="str">
        <f ca="1">IF(S90=0,"",OFFSET('Trail-2'!$B$1,$T90-1,0))</f>
        <v/>
      </c>
      <c r="V90" s="140">
        <f ca="1">OFFSET('Trail-3'!$J$1,$Y90-1,0)</f>
        <v>0</v>
      </c>
      <c r="W90" s="141">
        <f ca="1">OFFSET('Trail-3'!$K$1,$Y90-1,0)</f>
        <v>0</v>
      </c>
      <c r="X90" s="263">
        <f ca="1">('Trail-3'!$CN$4-V90)*$AY$4+W90</f>
        <v>0</v>
      </c>
      <c r="Y90" s="146">
        <f>MATCH($AW90,'Trail-3'!$CJ$1:$CJ$128,0)</f>
        <v>90</v>
      </c>
      <c r="Z90" s="143" t="str">
        <f ca="1">IF(X90=0,"",OFFSET('Trail-3'!$B$1,$Y90-1,0))</f>
        <v/>
      </c>
      <c r="AA90" s="140">
        <f ca="1">OFFSET('Trail-4'!$J$1,$AD90-1,0)</f>
        <v>0</v>
      </c>
      <c r="AB90" s="141">
        <f ca="1">OFFSET('Trail-4'!$K$1,$AD90-1,0)</f>
        <v>0</v>
      </c>
      <c r="AC90" s="263">
        <f ca="1">('Trail-4'!$CN$4-AA90)*$AY$4+AB90</f>
        <v>0</v>
      </c>
      <c r="AD90" s="146">
        <f>MATCH($AW90,'Trail-4'!$CJ$1:$CJ$128,0)</f>
        <v>90</v>
      </c>
      <c r="AE90" s="143" t="str">
        <f ca="1">IF(AC90=0,"",OFFSET('Trail-4'!$B$1,$AD90-1,0))</f>
        <v/>
      </c>
      <c r="AF90" s="140">
        <f ca="1">OFFSET('Trail-5'!$J$1,$AI90-1,0)</f>
        <v>0</v>
      </c>
      <c r="AG90" s="141">
        <f ca="1">OFFSET('Trail-5'!$K$1,$AI90-1,0)</f>
        <v>0</v>
      </c>
      <c r="AH90" s="263">
        <f ca="1">('Trail-5'!$CN$4-AF90)*$AY$4+AG90</f>
        <v>0</v>
      </c>
      <c r="AI90" s="146">
        <f>MATCH($AW90,'Trail-5'!$CJ$1:$CJ$128,0)</f>
        <v>90</v>
      </c>
      <c r="AJ90" s="143" t="str">
        <f ca="1">IF(AH90=0,"",OFFSET('Trail-5'!$B$1,$AI90-1,0))</f>
        <v/>
      </c>
      <c r="AK90" s="140">
        <f ca="1">OFFSET('TempO-1'!$K$1,$AN90-1,0)</f>
        <v>0</v>
      </c>
      <c r="AL90" s="144"/>
      <c r="AM90" s="263">
        <f t="shared" ca="1" si="44"/>
        <v>0</v>
      </c>
      <c r="AN90" s="146">
        <f>MATCH($AW90,'TempO-1'!$CB$1:$CB$128,0)</f>
        <v>90</v>
      </c>
      <c r="AO90" s="143" t="str">
        <f ca="1">IF(AM90=0,"",OFFSET('TempO-1'!$B$1,$AN90-1,0))</f>
        <v/>
      </c>
      <c r="AP90" s="140">
        <f ca="1">OFFSET('TempO-2'!$K$1,$AS90-1,0)</f>
        <v>0</v>
      </c>
      <c r="AQ90" s="144"/>
      <c r="AR90" s="263">
        <f t="shared" ca="1" si="45"/>
        <v>0</v>
      </c>
      <c r="AS90" s="146">
        <f>MATCH($AW90,'TempO-2'!$CB$1:$CB$128,0)</f>
        <v>90</v>
      </c>
      <c r="AT90" s="143" t="str">
        <f ca="1">IF(AR90=0,"",OFFSET('TempO-2'!$B$1,$AS90-1,0))</f>
        <v/>
      </c>
      <c r="AU90" s="22"/>
      <c r="AW90" s="39">
        <v>82</v>
      </c>
      <c r="AX90" s="16"/>
      <c r="AY90" s="51">
        <f t="shared" ca="1" si="46"/>
        <v>99999</v>
      </c>
      <c r="AZ90" s="51">
        <f t="shared" ca="1" si="46"/>
        <v>99999</v>
      </c>
      <c r="BA90" s="51">
        <f t="shared" ca="1" si="46"/>
        <v>99999</v>
      </c>
      <c r="BC90" s="51">
        <f t="shared" ca="1" si="33"/>
        <v>0</v>
      </c>
      <c r="BD90" s="51">
        <f t="shared" ca="1" si="34"/>
        <v>0</v>
      </c>
      <c r="BE90" s="51">
        <f t="shared" ca="1" si="35"/>
        <v>0</v>
      </c>
      <c r="BF90" s="51">
        <f t="shared" ca="1" si="36"/>
        <v>0</v>
      </c>
      <c r="BG90" s="51">
        <f t="shared" ca="1" si="37"/>
        <v>0</v>
      </c>
      <c r="BH90" s="51">
        <f t="shared" ca="1" si="38"/>
        <v>9999</v>
      </c>
      <c r="BI90" s="51">
        <f t="shared" ca="1" si="39"/>
        <v>0</v>
      </c>
      <c r="BJ90" s="51"/>
      <c r="BK90" s="51"/>
      <c r="BL90" s="53">
        <f t="shared" ca="1" si="47"/>
        <v>9999</v>
      </c>
      <c r="BM90" s="53">
        <f t="shared" ca="1" si="47"/>
        <v>0</v>
      </c>
      <c r="BN90" s="53">
        <f t="shared" ca="1" si="47"/>
        <v>0</v>
      </c>
      <c r="BO90" s="53">
        <f t="shared" ca="1" si="47"/>
        <v>0</v>
      </c>
      <c r="BP90" s="53">
        <f t="shared" ca="1" si="47"/>
        <v>0</v>
      </c>
      <c r="BQ90" s="53">
        <f t="shared" ca="1" si="47"/>
        <v>0</v>
      </c>
      <c r="BR90" s="53">
        <f t="shared" ca="1" si="47"/>
        <v>0</v>
      </c>
    </row>
    <row r="91" spans="2:70" x14ac:dyDescent="0.2">
      <c r="B91" s="126">
        <f t="shared" ca="1" si="40"/>
        <v>1</v>
      </c>
      <c r="C91" s="126" t="str">
        <f t="shared" ca="1" si="41"/>
        <v/>
      </c>
      <c r="D91" s="126" t="str">
        <f t="shared" ca="1" si="42"/>
        <v/>
      </c>
      <c r="E91" s="126" t="str">
        <f t="shared" ca="1" si="43"/>
        <v/>
      </c>
      <c r="F91" s="127" t="str">
        <f ca="1">OFFSET(prihlasky!$H$1,AW91,0)</f>
        <v/>
      </c>
      <c r="G91" s="127" t="str">
        <f ca="1">IF(OFFSET(prihlasky!$B$1,AW91,0)="","",(OFFSET(prihlasky!$B$1,AW91,0)))</f>
        <v/>
      </c>
      <c r="H91" s="127">
        <f ca="1">OFFSET(prihlasky!$I$1,AW91,0)</f>
        <v>0</v>
      </c>
      <c r="I91" s="127">
        <f ca="1">OFFSET(prihlasky!$A$1,AW91,0)</f>
        <v>0</v>
      </c>
      <c r="J91" s="159">
        <f t="shared" ca="1" si="32"/>
        <v>9999</v>
      </c>
      <c r="K91" s="145"/>
      <c r="L91" s="140">
        <f ca="1">OFFSET('Trail-1'!$J$1,$O91-1,0)</f>
        <v>0</v>
      </c>
      <c r="M91" s="141">
        <f ca="1">OFFSET('Trail-1'!$K$1,$O91-1,0)</f>
        <v>0</v>
      </c>
      <c r="N91" s="263">
        <f ca="1">('Trail-1'!$CN$4-L91)*$AY$4+M91</f>
        <v>0</v>
      </c>
      <c r="O91" s="146">
        <f>MATCH($AW91,'Trail-1'!$CJ$1:$CJ$128,0)</f>
        <v>91</v>
      </c>
      <c r="P91" s="143" t="str">
        <f ca="1">IF(N91=0,"",OFFSET('Trail-1'!$B$1,$O91-1,0))</f>
        <v/>
      </c>
      <c r="Q91" s="140">
        <f ca="1">OFFSET('Trail-2'!$J$1,$T91-1,0)</f>
        <v>0</v>
      </c>
      <c r="R91" s="141">
        <f ca="1">OFFSET('Trail-2'!$K$1,$T91-1,0)</f>
        <v>0</v>
      </c>
      <c r="S91" s="263">
        <f ca="1">('Trail-2'!$CN$4-Q91)*$AY$4+R91</f>
        <v>0</v>
      </c>
      <c r="T91" s="146">
        <f>MATCH($AW91,'Trail-2'!$CJ$1:$CJ$128,0)</f>
        <v>91</v>
      </c>
      <c r="U91" s="143" t="str">
        <f ca="1">IF(S91=0,"",OFFSET('Trail-2'!$B$1,$T91-1,0))</f>
        <v/>
      </c>
      <c r="V91" s="140">
        <f ca="1">OFFSET('Trail-3'!$J$1,$Y91-1,0)</f>
        <v>0</v>
      </c>
      <c r="W91" s="141">
        <f ca="1">OFFSET('Trail-3'!$K$1,$Y91-1,0)</f>
        <v>0</v>
      </c>
      <c r="X91" s="263">
        <f ca="1">('Trail-3'!$CN$4-V91)*$AY$4+W91</f>
        <v>0</v>
      </c>
      <c r="Y91" s="146">
        <f>MATCH($AW91,'Trail-3'!$CJ$1:$CJ$128,0)</f>
        <v>91</v>
      </c>
      <c r="Z91" s="143" t="str">
        <f ca="1">IF(X91=0,"",OFFSET('Trail-3'!$B$1,$Y91-1,0))</f>
        <v/>
      </c>
      <c r="AA91" s="140">
        <f ca="1">OFFSET('Trail-4'!$J$1,$AD91-1,0)</f>
        <v>0</v>
      </c>
      <c r="AB91" s="141">
        <f ca="1">OFFSET('Trail-4'!$K$1,$AD91-1,0)</f>
        <v>0</v>
      </c>
      <c r="AC91" s="263">
        <f ca="1">('Trail-4'!$CN$4-AA91)*$AY$4+AB91</f>
        <v>0</v>
      </c>
      <c r="AD91" s="146">
        <f>MATCH($AW91,'Trail-4'!$CJ$1:$CJ$128,0)</f>
        <v>91</v>
      </c>
      <c r="AE91" s="143" t="str">
        <f ca="1">IF(AC91=0,"",OFFSET('Trail-4'!$B$1,$AD91-1,0))</f>
        <v/>
      </c>
      <c r="AF91" s="140">
        <f ca="1">OFFSET('Trail-5'!$J$1,$AI91-1,0)</f>
        <v>0</v>
      </c>
      <c r="AG91" s="141">
        <f ca="1">OFFSET('Trail-5'!$K$1,$AI91-1,0)</f>
        <v>0</v>
      </c>
      <c r="AH91" s="263">
        <f ca="1">('Trail-5'!$CN$4-AF91)*$AY$4+AG91</f>
        <v>0</v>
      </c>
      <c r="AI91" s="146">
        <f>MATCH($AW91,'Trail-5'!$CJ$1:$CJ$128,0)</f>
        <v>91</v>
      </c>
      <c r="AJ91" s="143" t="str">
        <f ca="1">IF(AH91=0,"",OFFSET('Trail-5'!$B$1,$AI91-1,0))</f>
        <v/>
      </c>
      <c r="AK91" s="140">
        <f ca="1">OFFSET('TempO-1'!$K$1,$AN91-1,0)</f>
        <v>0</v>
      </c>
      <c r="AL91" s="144"/>
      <c r="AM91" s="263">
        <f t="shared" ca="1" si="44"/>
        <v>0</v>
      </c>
      <c r="AN91" s="146">
        <f>MATCH($AW91,'TempO-1'!$CB$1:$CB$128,0)</f>
        <v>91</v>
      </c>
      <c r="AO91" s="143" t="str">
        <f ca="1">IF(AM91=0,"",OFFSET('TempO-1'!$B$1,$AN91-1,0))</f>
        <v/>
      </c>
      <c r="AP91" s="140">
        <f ca="1">OFFSET('TempO-2'!$K$1,$AS91-1,0)</f>
        <v>0</v>
      </c>
      <c r="AQ91" s="144"/>
      <c r="AR91" s="263">
        <f t="shared" ca="1" si="45"/>
        <v>0</v>
      </c>
      <c r="AS91" s="146">
        <f>MATCH($AW91,'TempO-2'!$CB$1:$CB$128,0)</f>
        <v>91</v>
      </c>
      <c r="AT91" s="143" t="str">
        <f ca="1">IF(AR91=0,"",OFFSET('TempO-2'!$B$1,$AS91-1,0))</f>
        <v/>
      </c>
      <c r="AU91" s="22"/>
      <c r="AW91" s="39">
        <v>83</v>
      </c>
      <c r="AX91" s="16"/>
      <c r="AY91" s="51">
        <f t="shared" ca="1" si="46"/>
        <v>99999</v>
      </c>
      <c r="AZ91" s="51">
        <f t="shared" ca="1" si="46"/>
        <v>99999</v>
      </c>
      <c r="BA91" s="51">
        <f t="shared" ca="1" si="46"/>
        <v>99999</v>
      </c>
      <c r="BC91" s="51">
        <f t="shared" ca="1" si="33"/>
        <v>0</v>
      </c>
      <c r="BD91" s="51">
        <f t="shared" ca="1" si="34"/>
        <v>0</v>
      </c>
      <c r="BE91" s="51">
        <f t="shared" ca="1" si="35"/>
        <v>0</v>
      </c>
      <c r="BF91" s="51">
        <f t="shared" ca="1" si="36"/>
        <v>0</v>
      </c>
      <c r="BG91" s="51">
        <f t="shared" ca="1" si="37"/>
        <v>0</v>
      </c>
      <c r="BH91" s="51">
        <f t="shared" ca="1" si="38"/>
        <v>9999</v>
      </c>
      <c r="BI91" s="51">
        <f t="shared" ca="1" si="39"/>
        <v>0</v>
      </c>
      <c r="BJ91" s="51"/>
      <c r="BK91" s="51"/>
      <c r="BL91" s="53">
        <f t="shared" ca="1" si="47"/>
        <v>9999</v>
      </c>
      <c r="BM91" s="53">
        <f t="shared" ca="1" si="47"/>
        <v>0</v>
      </c>
      <c r="BN91" s="53">
        <f t="shared" ca="1" si="47"/>
        <v>0</v>
      </c>
      <c r="BO91" s="53">
        <f t="shared" ca="1" si="47"/>
        <v>0</v>
      </c>
      <c r="BP91" s="53">
        <f t="shared" ca="1" si="47"/>
        <v>0</v>
      </c>
      <c r="BQ91" s="53">
        <f t="shared" ca="1" si="47"/>
        <v>0</v>
      </c>
      <c r="BR91" s="53">
        <f t="shared" ca="1" si="47"/>
        <v>0</v>
      </c>
    </row>
    <row r="92" spans="2:70" x14ac:dyDescent="0.2">
      <c r="B92" s="126">
        <f t="shared" ca="1" si="40"/>
        <v>1</v>
      </c>
      <c r="C92" s="126" t="str">
        <f t="shared" ca="1" si="41"/>
        <v/>
      </c>
      <c r="D92" s="126" t="str">
        <f t="shared" ca="1" si="42"/>
        <v/>
      </c>
      <c r="E92" s="126" t="str">
        <f t="shared" ca="1" si="43"/>
        <v/>
      </c>
      <c r="F92" s="127" t="str">
        <f ca="1">OFFSET(prihlasky!$H$1,AW92,0)</f>
        <v/>
      </c>
      <c r="G92" s="127" t="str">
        <f ca="1">IF(OFFSET(prihlasky!$B$1,AW92,0)="","",(OFFSET(prihlasky!$B$1,AW92,0)))</f>
        <v/>
      </c>
      <c r="H92" s="127">
        <f ca="1">OFFSET(prihlasky!$I$1,AW92,0)</f>
        <v>0</v>
      </c>
      <c r="I92" s="127">
        <f ca="1">OFFSET(prihlasky!$A$1,AW92,0)</f>
        <v>0</v>
      </c>
      <c r="J92" s="159">
        <f t="shared" ca="1" si="32"/>
        <v>9999</v>
      </c>
      <c r="K92" s="145"/>
      <c r="L92" s="140">
        <f ca="1">OFFSET('Trail-1'!$J$1,$O92-1,0)</f>
        <v>0</v>
      </c>
      <c r="M92" s="141">
        <f ca="1">OFFSET('Trail-1'!$K$1,$O92-1,0)</f>
        <v>0</v>
      </c>
      <c r="N92" s="263">
        <f ca="1">('Trail-1'!$CN$4-L92)*$AY$4+M92</f>
        <v>0</v>
      </c>
      <c r="O92" s="146">
        <f>MATCH($AW92,'Trail-1'!$CJ$1:$CJ$128,0)</f>
        <v>92</v>
      </c>
      <c r="P92" s="143" t="str">
        <f ca="1">IF(N92=0,"",OFFSET('Trail-1'!$B$1,$O92-1,0))</f>
        <v/>
      </c>
      <c r="Q92" s="140">
        <f ca="1">OFFSET('Trail-2'!$J$1,$T92-1,0)</f>
        <v>0</v>
      </c>
      <c r="R92" s="141">
        <f ca="1">OFFSET('Trail-2'!$K$1,$T92-1,0)</f>
        <v>0</v>
      </c>
      <c r="S92" s="263">
        <f ca="1">('Trail-2'!$CN$4-Q92)*$AY$4+R92</f>
        <v>0</v>
      </c>
      <c r="T92" s="146">
        <f>MATCH($AW92,'Trail-2'!$CJ$1:$CJ$128,0)</f>
        <v>92</v>
      </c>
      <c r="U92" s="143" t="str">
        <f ca="1">IF(S92=0,"",OFFSET('Trail-2'!$B$1,$T92-1,0))</f>
        <v/>
      </c>
      <c r="V92" s="140">
        <f ca="1">OFFSET('Trail-3'!$J$1,$Y92-1,0)</f>
        <v>0</v>
      </c>
      <c r="W92" s="141">
        <f ca="1">OFFSET('Trail-3'!$K$1,$Y92-1,0)</f>
        <v>0</v>
      </c>
      <c r="X92" s="263">
        <f ca="1">('Trail-3'!$CN$4-V92)*$AY$4+W92</f>
        <v>0</v>
      </c>
      <c r="Y92" s="146">
        <f>MATCH($AW92,'Trail-3'!$CJ$1:$CJ$128,0)</f>
        <v>92</v>
      </c>
      <c r="Z92" s="143" t="str">
        <f ca="1">IF(X92=0,"",OFFSET('Trail-3'!$B$1,$Y92-1,0))</f>
        <v/>
      </c>
      <c r="AA92" s="140">
        <f ca="1">OFFSET('Trail-4'!$J$1,$AD92-1,0)</f>
        <v>0</v>
      </c>
      <c r="AB92" s="141">
        <f ca="1">OFFSET('Trail-4'!$K$1,$AD92-1,0)</f>
        <v>0</v>
      </c>
      <c r="AC92" s="263">
        <f ca="1">('Trail-4'!$CN$4-AA92)*$AY$4+AB92</f>
        <v>0</v>
      </c>
      <c r="AD92" s="146">
        <f>MATCH($AW92,'Trail-4'!$CJ$1:$CJ$128,0)</f>
        <v>92</v>
      </c>
      <c r="AE92" s="143" t="str">
        <f ca="1">IF(AC92=0,"",OFFSET('Trail-4'!$B$1,$AD92-1,0))</f>
        <v/>
      </c>
      <c r="AF92" s="140">
        <f ca="1">OFFSET('Trail-5'!$J$1,$AI92-1,0)</f>
        <v>0</v>
      </c>
      <c r="AG92" s="141">
        <f ca="1">OFFSET('Trail-5'!$K$1,$AI92-1,0)</f>
        <v>0</v>
      </c>
      <c r="AH92" s="263">
        <f ca="1">('Trail-5'!$CN$4-AF92)*$AY$4+AG92</f>
        <v>0</v>
      </c>
      <c r="AI92" s="146">
        <f>MATCH($AW92,'Trail-5'!$CJ$1:$CJ$128,0)</f>
        <v>92</v>
      </c>
      <c r="AJ92" s="143" t="str">
        <f ca="1">IF(AH92=0,"",OFFSET('Trail-5'!$B$1,$AI92-1,0))</f>
        <v/>
      </c>
      <c r="AK92" s="140">
        <f ca="1">OFFSET('TempO-1'!$K$1,$AN92-1,0)</f>
        <v>0</v>
      </c>
      <c r="AL92" s="144"/>
      <c r="AM92" s="263">
        <f t="shared" ca="1" si="44"/>
        <v>0</v>
      </c>
      <c r="AN92" s="146">
        <f>MATCH($AW92,'TempO-1'!$CB$1:$CB$128,0)</f>
        <v>92</v>
      </c>
      <c r="AO92" s="143" t="str">
        <f ca="1">IF(AM92=0,"",OFFSET('TempO-1'!$B$1,$AN92-1,0))</f>
        <v/>
      </c>
      <c r="AP92" s="140">
        <f ca="1">OFFSET('TempO-2'!$K$1,$AS92-1,0)</f>
        <v>0</v>
      </c>
      <c r="AQ92" s="144"/>
      <c r="AR92" s="263">
        <f t="shared" ca="1" si="45"/>
        <v>0</v>
      </c>
      <c r="AS92" s="146">
        <f>MATCH($AW92,'TempO-2'!$CB$1:$CB$128,0)</f>
        <v>92</v>
      </c>
      <c r="AT92" s="143" t="str">
        <f ca="1">IF(AR92=0,"",OFFSET('TempO-2'!$B$1,$AS92-1,0))</f>
        <v/>
      </c>
      <c r="AU92" s="22"/>
      <c r="AW92" s="39">
        <v>84</v>
      </c>
      <c r="AX92" s="16"/>
      <c r="AY92" s="51">
        <f t="shared" ca="1" si="46"/>
        <v>99999</v>
      </c>
      <c r="AZ92" s="51">
        <f t="shared" ca="1" si="46"/>
        <v>99999</v>
      </c>
      <c r="BA92" s="51">
        <f t="shared" ca="1" si="46"/>
        <v>99999</v>
      </c>
      <c r="BC92" s="51">
        <f t="shared" ca="1" si="33"/>
        <v>0</v>
      </c>
      <c r="BD92" s="51">
        <f t="shared" ca="1" si="34"/>
        <v>0</v>
      </c>
      <c r="BE92" s="51">
        <f t="shared" ca="1" si="35"/>
        <v>0</v>
      </c>
      <c r="BF92" s="51">
        <f t="shared" ca="1" si="36"/>
        <v>0</v>
      </c>
      <c r="BG92" s="51">
        <f t="shared" ca="1" si="37"/>
        <v>0</v>
      </c>
      <c r="BH92" s="51">
        <f t="shared" ca="1" si="38"/>
        <v>9999</v>
      </c>
      <c r="BI92" s="51">
        <f t="shared" ca="1" si="39"/>
        <v>0</v>
      </c>
      <c r="BJ92" s="51"/>
      <c r="BK92" s="51"/>
      <c r="BL92" s="53">
        <f t="shared" ca="1" si="47"/>
        <v>9999</v>
      </c>
      <c r="BM92" s="53">
        <f t="shared" ca="1" si="47"/>
        <v>0</v>
      </c>
      <c r="BN92" s="53">
        <f t="shared" ca="1" si="47"/>
        <v>0</v>
      </c>
      <c r="BO92" s="53">
        <f t="shared" ca="1" si="47"/>
        <v>0</v>
      </c>
      <c r="BP92" s="53">
        <f t="shared" ca="1" si="47"/>
        <v>0</v>
      </c>
      <c r="BQ92" s="53">
        <f t="shared" ca="1" si="47"/>
        <v>0</v>
      </c>
      <c r="BR92" s="53">
        <f t="shared" ca="1" si="47"/>
        <v>0</v>
      </c>
    </row>
    <row r="93" spans="2:70" x14ac:dyDescent="0.2">
      <c r="B93" s="126">
        <f t="shared" ca="1" si="40"/>
        <v>1</v>
      </c>
      <c r="C93" s="126" t="str">
        <f t="shared" ca="1" si="41"/>
        <v/>
      </c>
      <c r="D93" s="126" t="str">
        <f t="shared" ca="1" si="42"/>
        <v/>
      </c>
      <c r="E93" s="126" t="str">
        <f t="shared" ca="1" si="43"/>
        <v/>
      </c>
      <c r="F93" s="127" t="str">
        <f ca="1">OFFSET(prihlasky!$H$1,AW93,0)</f>
        <v/>
      </c>
      <c r="G93" s="127" t="str">
        <f ca="1">IF(OFFSET(prihlasky!$B$1,AW93,0)="","",(OFFSET(prihlasky!$B$1,AW93,0)))</f>
        <v/>
      </c>
      <c r="H93" s="127">
        <f ca="1">OFFSET(prihlasky!$I$1,AW93,0)</f>
        <v>0</v>
      </c>
      <c r="I93" s="127">
        <f ca="1">OFFSET(prihlasky!$A$1,AW93,0)</f>
        <v>0</v>
      </c>
      <c r="J93" s="159">
        <f t="shared" ca="1" si="32"/>
        <v>9999</v>
      </c>
      <c r="K93" s="145"/>
      <c r="L93" s="140">
        <f ca="1">OFFSET('Trail-1'!$J$1,$O93-1,0)</f>
        <v>0</v>
      </c>
      <c r="M93" s="141">
        <f ca="1">OFFSET('Trail-1'!$K$1,$O93-1,0)</f>
        <v>0</v>
      </c>
      <c r="N93" s="263">
        <f ca="1">('Trail-1'!$CN$4-L93)*$AY$4+M93</f>
        <v>0</v>
      </c>
      <c r="O93" s="146">
        <f>MATCH($AW93,'Trail-1'!$CJ$1:$CJ$128,0)</f>
        <v>93</v>
      </c>
      <c r="P93" s="143" t="str">
        <f ca="1">IF(N93=0,"",OFFSET('Trail-1'!$B$1,$O93-1,0))</f>
        <v/>
      </c>
      <c r="Q93" s="140">
        <f ca="1">OFFSET('Trail-2'!$J$1,$T93-1,0)</f>
        <v>0</v>
      </c>
      <c r="R93" s="141">
        <f ca="1">OFFSET('Trail-2'!$K$1,$T93-1,0)</f>
        <v>0</v>
      </c>
      <c r="S93" s="263">
        <f ca="1">('Trail-2'!$CN$4-Q93)*$AY$4+R93</f>
        <v>0</v>
      </c>
      <c r="T93" s="146">
        <f>MATCH($AW93,'Trail-2'!$CJ$1:$CJ$128,0)</f>
        <v>93</v>
      </c>
      <c r="U93" s="143" t="str">
        <f ca="1">IF(S93=0,"",OFFSET('Trail-2'!$B$1,$T93-1,0))</f>
        <v/>
      </c>
      <c r="V93" s="140">
        <f ca="1">OFFSET('Trail-3'!$J$1,$Y93-1,0)</f>
        <v>0</v>
      </c>
      <c r="W93" s="141">
        <f ca="1">OFFSET('Trail-3'!$K$1,$Y93-1,0)</f>
        <v>0</v>
      </c>
      <c r="X93" s="263">
        <f ca="1">('Trail-3'!$CN$4-V93)*$AY$4+W93</f>
        <v>0</v>
      </c>
      <c r="Y93" s="146">
        <f>MATCH($AW93,'Trail-3'!$CJ$1:$CJ$128,0)</f>
        <v>93</v>
      </c>
      <c r="Z93" s="143" t="str">
        <f ca="1">IF(X93=0,"",OFFSET('Trail-3'!$B$1,$Y93-1,0))</f>
        <v/>
      </c>
      <c r="AA93" s="140">
        <f ca="1">OFFSET('Trail-4'!$J$1,$AD93-1,0)</f>
        <v>0</v>
      </c>
      <c r="AB93" s="141">
        <f ca="1">OFFSET('Trail-4'!$K$1,$AD93-1,0)</f>
        <v>0</v>
      </c>
      <c r="AC93" s="263">
        <f ca="1">('Trail-4'!$CN$4-AA93)*$AY$4+AB93</f>
        <v>0</v>
      </c>
      <c r="AD93" s="146">
        <f>MATCH($AW93,'Trail-4'!$CJ$1:$CJ$128,0)</f>
        <v>93</v>
      </c>
      <c r="AE93" s="143" t="str">
        <f ca="1">IF(AC93=0,"",OFFSET('Trail-4'!$B$1,$AD93-1,0))</f>
        <v/>
      </c>
      <c r="AF93" s="140">
        <f ca="1">OFFSET('Trail-5'!$J$1,$AI93-1,0)</f>
        <v>0</v>
      </c>
      <c r="AG93" s="141">
        <f ca="1">OFFSET('Trail-5'!$K$1,$AI93-1,0)</f>
        <v>0</v>
      </c>
      <c r="AH93" s="263">
        <f ca="1">('Trail-5'!$CN$4-AF93)*$AY$4+AG93</f>
        <v>0</v>
      </c>
      <c r="AI93" s="146">
        <f>MATCH($AW93,'Trail-5'!$CJ$1:$CJ$128,0)</f>
        <v>93</v>
      </c>
      <c r="AJ93" s="143" t="str">
        <f ca="1">IF(AH93=0,"",OFFSET('Trail-5'!$B$1,$AI93-1,0))</f>
        <v/>
      </c>
      <c r="AK93" s="140">
        <f ca="1">OFFSET('TempO-1'!$K$1,$AN93-1,0)</f>
        <v>0</v>
      </c>
      <c r="AL93" s="144"/>
      <c r="AM93" s="263">
        <f t="shared" ca="1" si="44"/>
        <v>0</v>
      </c>
      <c r="AN93" s="146">
        <f>MATCH($AW93,'TempO-1'!$CB$1:$CB$128,0)</f>
        <v>93</v>
      </c>
      <c r="AO93" s="143" t="str">
        <f ca="1">IF(AM93=0,"",OFFSET('TempO-1'!$B$1,$AN93-1,0))</f>
        <v/>
      </c>
      <c r="AP93" s="140">
        <f ca="1">OFFSET('TempO-2'!$K$1,$AS93-1,0)</f>
        <v>0</v>
      </c>
      <c r="AQ93" s="144"/>
      <c r="AR93" s="263">
        <f t="shared" ca="1" si="45"/>
        <v>0</v>
      </c>
      <c r="AS93" s="146">
        <f>MATCH($AW93,'TempO-2'!$CB$1:$CB$128,0)</f>
        <v>93</v>
      </c>
      <c r="AT93" s="143" t="str">
        <f ca="1">IF(AR93=0,"",OFFSET('TempO-2'!$B$1,$AS93-1,0))</f>
        <v/>
      </c>
      <c r="AU93" s="22"/>
      <c r="AW93" s="39">
        <v>85</v>
      </c>
      <c r="AX93" s="16"/>
      <c r="AY93" s="51">
        <f t="shared" ca="1" si="46"/>
        <v>99999</v>
      </c>
      <c r="AZ93" s="51">
        <f t="shared" ca="1" si="46"/>
        <v>99999</v>
      </c>
      <c r="BA93" s="51">
        <f t="shared" ca="1" si="46"/>
        <v>99999</v>
      </c>
      <c r="BC93" s="51">
        <f t="shared" ca="1" si="33"/>
        <v>0</v>
      </c>
      <c r="BD93" s="51">
        <f t="shared" ca="1" si="34"/>
        <v>0</v>
      </c>
      <c r="BE93" s="51">
        <f t="shared" ca="1" si="35"/>
        <v>0</v>
      </c>
      <c r="BF93" s="51">
        <f t="shared" ca="1" si="36"/>
        <v>0</v>
      </c>
      <c r="BG93" s="51">
        <f t="shared" ca="1" si="37"/>
        <v>0</v>
      </c>
      <c r="BH93" s="51">
        <f t="shared" ca="1" si="38"/>
        <v>9999</v>
      </c>
      <c r="BI93" s="51">
        <f t="shared" ca="1" si="39"/>
        <v>0</v>
      </c>
      <c r="BJ93" s="51"/>
      <c r="BK93" s="51"/>
      <c r="BL93" s="53">
        <f t="shared" ca="1" si="47"/>
        <v>9999</v>
      </c>
      <c r="BM93" s="53">
        <f t="shared" ca="1" si="47"/>
        <v>0</v>
      </c>
      <c r="BN93" s="53">
        <f t="shared" ca="1" si="47"/>
        <v>0</v>
      </c>
      <c r="BO93" s="53">
        <f t="shared" ca="1" si="47"/>
        <v>0</v>
      </c>
      <c r="BP93" s="53">
        <f t="shared" ca="1" si="47"/>
        <v>0</v>
      </c>
      <c r="BQ93" s="53">
        <f t="shared" ca="1" si="47"/>
        <v>0</v>
      </c>
      <c r="BR93" s="53">
        <f t="shared" ca="1" si="47"/>
        <v>0</v>
      </c>
    </row>
    <row r="94" spans="2:70" x14ac:dyDescent="0.2">
      <c r="B94" s="126">
        <f t="shared" ca="1" si="40"/>
        <v>1</v>
      </c>
      <c r="C94" s="126" t="str">
        <f t="shared" ca="1" si="41"/>
        <v/>
      </c>
      <c r="D94" s="126" t="str">
        <f t="shared" ca="1" si="42"/>
        <v/>
      </c>
      <c r="E94" s="126" t="str">
        <f t="shared" ca="1" si="43"/>
        <v/>
      </c>
      <c r="F94" s="127" t="str">
        <f ca="1">OFFSET(prihlasky!$H$1,AW94,0)</f>
        <v/>
      </c>
      <c r="G94" s="127" t="str">
        <f ca="1">IF(OFFSET(prihlasky!$B$1,AW94,0)="","",(OFFSET(prihlasky!$B$1,AW94,0)))</f>
        <v/>
      </c>
      <c r="H94" s="127">
        <f ca="1">OFFSET(prihlasky!$I$1,AW94,0)</f>
        <v>0</v>
      </c>
      <c r="I94" s="127">
        <f ca="1">OFFSET(prihlasky!$A$1,AW94,0)</f>
        <v>0</v>
      </c>
      <c r="J94" s="159">
        <f t="shared" ca="1" si="32"/>
        <v>9999</v>
      </c>
      <c r="K94" s="145"/>
      <c r="L94" s="140">
        <f ca="1">OFFSET('Trail-1'!$J$1,$O94-1,0)</f>
        <v>0</v>
      </c>
      <c r="M94" s="141">
        <f ca="1">OFFSET('Trail-1'!$K$1,$O94-1,0)</f>
        <v>0</v>
      </c>
      <c r="N94" s="263">
        <f ca="1">('Trail-1'!$CN$4-L94)*$AY$4+M94</f>
        <v>0</v>
      </c>
      <c r="O94" s="146">
        <f>MATCH($AW94,'Trail-1'!$CJ$1:$CJ$128,0)</f>
        <v>94</v>
      </c>
      <c r="P94" s="143" t="str">
        <f ca="1">IF(N94=0,"",OFFSET('Trail-1'!$B$1,$O94-1,0))</f>
        <v/>
      </c>
      <c r="Q94" s="140">
        <f ca="1">OFFSET('Trail-2'!$J$1,$T94-1,0)</f>
        <v>0</v>
      </c>
      <c r="R94" s="141">
        <f ca="1">OFFSET('Trail-2'!$K$1,$T94-1,0)</f>
        <v>0</v>
      </c>
      <c r="S94" s="263">
        <f ca="1">('Trail-2'!$CN$4-Q94)*$AY$4+R94</f>
        <v>0</v>
      </c>
      <c r="T94" s="146">
        <f>MATCH($AW94,'Trail-2'!$CJ$1:$CJ$128,0)</f>
        <v>94</v>
      </c>
      <c r="U94" s="143" t="str">
        <f ca="1">IF(S94=0,"",OFFSET('Trail-2'!$B$1,$T94-1,0))</f>
        <v/>
      </c>
      <c r="V94" s="140">
        <f ca="1">OFFSET('Trail-3'!$J$1,$Y94-1,0)</f>
        <v>0</v>
      </c>
      <c r="W94" s="141">
        <f ca="1">OFFSET('Trail-3'!$K$1,$Y94-1,0)</f>
        <v>0</v>
      </c>
      <c r="X94" s="263">
        <f ca="1">('Trail-3'!$CN$4-V94)*$AY$4+W94</f>
        <v>0</v>
      </c>
      <c r="Y94" s="146">
        <f>MATCH($AW94,'Trail-3'!$CJ$1:$CJ$128,0)</f>
        <v>94</v>
      </c>
      <c r="Z94" s="143" t="str">
        <f ca="1">IF(X94=0,"",OFFSET('Trail-3'!$B$1,$Y94-1,0))</f>
        <v/>
      </c>
      <c r="AA94" s="140">
        <f ca="1">OFFSET('Trail-4'!$J$1,$AD94-1,0)</f>
        <v>0</v>
      </c>
      <c r="AB94" s="141">
        <f ca="1">OFFSET('Trail-4'!$K$1,$AD94-1,0)</f>
        <v>0</v>
      </c>
      <c r="AC94" s="263">
        <f ca="1">('Trail-4'!$CN$4-AA94)*$AY$4+AB94</f>
        <v>0</v>
      </c>
      <c r="AD94" s="146">
        <f>MATCH($AW94,'Trail-4'!$CJ$1:$CJ$128,0)</f>
        <v>94</v>
      </c>
      <c r="AE94" s="143" t="str">
        <f ca="1">IF(AC94=0,"",OFFSET('Trail-4'!$B$1,$AD94-1,0))</f>
        <v/>
      </c>
      <c r="AF94" s="140">
        <f ca="1">OFFSET('Trail-5'!$J$1,$AI94-1,0)</f>
        <v>0</v>
      </c>
      <c r="AG94" s="141">
        <f ca="1">OFFSET('Trail-5'!$K$1,$AI94-1,0)</f>
        <v>0</v>
      </c>
      <c r="AH94" s="263">
        <f ca="1">('Trail-5'!$CN$4-AF94)*$AY$4+AG94</f>
        <v>0</v>
      </c>
      <c r="AI94" s="146">
        <f>MATCH($AW94,'Trail-5'!$CJ$1:$CJ$128,0)</f>
        <v>94</v>
      </c>
      <c r="AJ94" s="143" t="str">
        <f ca="1">IF(AH94=0,"",OFFSET('Trail-5'!$B$1,$AI94-1,0))</f>
        <v/>
      </c>
      <c r="AK94" s="140">
        <f ca="1">OFFSET('TempO-1'!$K$1,$AN94-1,0)</f>
        <v>0</v>
      </c>
      <c r="AL94" s="144"/>
      <c r="AM94" s="263">
        <f t="shared" ca="1" si="44"/>
        <v>0</v>
      </c>
      <c r="AN94" s="146">
        <f>MATCH($AW94,'TempO-1'!$CB$1:$CB$128,0)</f>
        <v>94</v>
      </c>
      <c r="AO94" s="143" t="str">
        <f ca="1">IF(AM94=0,"",OFFSET('TempO-1'!$B$1,$AN94-1,0))</f>
        <v/>
      </c>
      <c r="AP94" s="140">
        <f ca="1">OFFSET('TempO-2'!$K$1,$AS94-1,0)</f>
        <v>0</v>
      </c>
      <c r="AQ94" s="144"/>
      <c r="AR94" s="263">
        <f t="shared" ca="1" si="45"/>
        <v>0</v>
      </c>
      <c r="AS94" s="146">
        <f>MATCH($AW94,'TempO-2'!$CB$1:$CB$128,0)</f>
        <v>94</v>
      </c>
      <c r="AT94" s="143" t="str">
        <f ca="1">IF(AR94=0,"",OFFSET('TempO-2'!$B$1,$AS94-1,0))</f>
        <v/>
      </c>
      <c r="AU94" s="22"/>
      <c r="AW94" s="39">
        <v>86</v>
      </c>
      <c r="AX94" s="16"/>
      <c r="AY94" s="51">
        <f t="shared" ca="1" si="46"/>
        <v>99999</v>
      </c>
      <c r="AZ94" s="51">
        <f t="shared" ca="1" si="46"/>
        <v>99999</v>
      </c>
      <c r="BA94" s="51">
        <f t="shared" ca="1" si="46"/>
        <v>99999</v>
      </c>
      <c r="BC94" s="51">
        <f t="shared" ca="1" si="33"/>
        <v>0</v>
      </c>
      <c r="BD94" s="51">
        <f t="shared" ca="1" si="34"/>
        <v>0</v>
      </c>
      <c r="BE94" s="51">
        <f t="shared" ca="1" si="35"/>
        <v>0</v>
      </c>
      <c r="BF94" s="51">
        <f t="shared" ca="1" si="36"/>
        <v>0</v>
      </c>
      <c r="BG94" s="51">
        <f t="shared" ca="1" si="37"/>
        <v>0</v>
      </c>
      <c r="BH94" s="51">
        <f t="shared" ca="1" si="38"/>
        <v>9999</v>
      </c>
      <c r="BI94" s="51">
        <f t="shared" ca="1" si="39"/>
        <v>0</v>
      </c>
      <c r="BJ94" s="51"/>
      <c r="BK94" s="51"/>
      <c r="BL94" s="53">
        <f t="shared" ca="1" si="47"/>
        <v>9999</v>
      </c>
      <c r="BM94" s="53">
        <f t="shared" ca="1" si="47"/>
        <v>0</v>
      </c>
      <c r="BN94" s="53">
        <f t="shared" ca="1" si="47"/>
        <v>0</v>
      </c>
      <c r="BO94" s="53">
        <f t="shared" ca="1" si="47"/>
        <v>0</v>
      </c>
      <c r="BP94" s="53">
        <f t="shared" ca="1" si="47"/>
        <v>0</v>
      </c>
      <c r="BQ94" s="53">
        <f t="shared" ca="1" si="47"/>
        <v>0</v>
      </c>
      <c r="BR94" s="53">
        <f t="shared" ca="1" si="47"/>
        <v>0</v>
      </c>
    </row>
    <row r="95" spans="2:70" x14ac:dyDescent="0.2">
      <c r="B95" s="126">
        <f t="shared" ca="1" si="40"/>
        <v>1</v>
      </c>
      <c r="C95" s="126" t="str">
        <f t="shared" ca="1" si="41"/>
        <v/>
      </c>
      <c r="D95" s="126" t="str">
        <f t="shared" ca="1" si="42"/>
        <v/>
      </c>
      <c r="E95" s="126" t="str">
        <f t="shared" ca="1" si="43"/>
        <v/>
      </c>
      <c r="F95" s="127" t="str">
        <f ca="1">OFFSET(prihlasky!$H$1,AW95,0)</f>
        <v/>
      </c>
      <c r="G95" s="127" t="str">
        <f ca="1">IF(OFFSET(prihlasky!$B$1,AW95,0)="","",(OFFSET(prihlasky!$B$1,AW95,0)))</f>
        <v/>
      </c>
      <c r="H95" s="127">
        <f ca="1">OFFSET(prihlasky!$I$1,AW95,0)</f>
        <v>0</v>
      </c>
      <c r="I95" s="127">
        <f ca="1">OFFSET(prihlasky!$A$1,AW95,0)</f>
        <v>0</v>
      </c>
      <c r="J95" s="159">
        <f t="shared" ca="1" si="32"/>
        <v>9999</v>
      </c>
      <c r="K95" s="145"/>
      <c r="L95" s="140">
        <f ca="1">OFFSET('Trail-1'!$J$1,$O95-1,0)</f>
        <v>0</v>
      </c>
      <c r="M95" s="141">
        <f ca="1">OFFSET('Trail-1'!$K$1,$O95-1,0)</f>
        <v>0</v>
      </c>
      <c r="N95" s="263">
        <f ca="1">('Trail-1'!$CN$4-L95)*$AY$4+M95</f>
        <v>0</v>
      </c>
      <c r="O95" s="146">
        <f>MATCH($AW95,'Trail-1'!$CJ$1:$CJ$128,0)</f>
        <v>95</v>
      </c>
      <c r="P95" s="143" t="str">
        <f ca="1">IF(N95=0,"",OFFSET('Trail-1'!$B$1,$O95-1,0))</f>
        <v/>
      </c>
      <c r="Q95" s="140">
        <f ca="1">OFFSET('Trail-2'!$J$1,$T95-1,0)</f>
        <v>0</v>
      </c>
      <c r="R95" s="141">
        <f ca="1">OFFSET('Trail-2'!$K$1,$T95-1,0)</f>
        <v>0</v>
      </c>
      <c r="S95" s="263">
        <f ca="1">('Trail-2'!$CN$4-Q95)*$AY$4+R95</f>
        <v>0</v>
      </c>
      <c r="T95" s="146">
        <f>MATCH($AW95,'Trail-2'!$CJ$1:$CJ$128,0)</f>
        <v>95</v>
      </c>
      <c r="U95" s="143" t="str">
        <f ca="1">IF(S95=0,"",OFFSET('Trail-2'!$B$1,$T95-1,0))</f>
        <v/>
      </c>
      <c r="V95" s="140">
        <f ca="1">OFFSET('Trail-3'!$J$1,$Y95-1,0)</f>
        <v>0</v>
      </c>
      <c r="W95" s="141">
        <f ca="1">OFFSET('Trail-3'!$K$1,$Y95-1,0)</f>
        <v>0</v>
      </c>
      <c r="X95" s="263">
        <f ca="1">('Trail-3'!$CN$4-V95)*$AY$4+W95</f>
        <v>0</v>
      </c>
      <c r="Y95" s="146">
        <f>MATCH($AW95,'Trail-3'!$CJ$1:$CJ$128,0)</f>
        <v>95</v>
      </c>
      <c r="Z95" s="143" t="str">
        <f ca="1">IF(X95=0,"",OFFSET('Trail-3'!$B$1,$Y95-1,0))</f>
        <v/>
      </c>
      <c r="AA95" s="140">
        <f ca="1">OFFSET('Trail-4'!$J$1,$AD95-1,0)</f>
        <v>0</v>
      </c>
      <c r="AB95" s="141">
        <f ca="1">OFFSET('Trail-4'!$K$1,$AD95-1,0)</f>
        <v>0</v>
      </c>
      <c r="AC95" s="263">
        <f ca="1">('Trail-4'!$CN$4-AA95)*$AY$4+AB95</f>
        <v>0</v>
      </c>
      <c r="AD95" s="146">
        <f>MATCH($AW95,'Trail-4'!$CJ$1:$CJ$128,0)</f>
        <v>95</v>
      </c>
      <c r="AE95" s="143" t="str">
        <f ca="1">IF(AC95=0,"",OFFSET('Trail-4'!$B$1,$AD95-1,0))</f>
        <v/>
      </c>
      <c r="AF95" s="140">
        <f ca="1">OFFSET('Trail-5'!$J$1,$AI95-1,0)</f>
        <v>0</v>
      </c>
      <c r="AG95" s="141">
        <f ca="1">OFFSET('Trail-5'!$K$1,$AI95-1,0)</f>
        <v>0</v>
      </c>
      <c r="AH95" s="263">
        <f ca="1">('Trail-5'!$CN$4-AF95)*$AY$4+AG95</f>
        <v>0</v>
      </c>
      <c r="AI95" s="146">
        <f>MATCH($AW95,'Trail-5'!$CJ$1:$CJ$128,0)</f>
        <v>95</v>
      </c>
      <c r="AJ95" s="143" t="str">
        <f ca="1">IF(AH95=0,"",OFFSET('Trail-5'!$B$1,$AI95-1,0))</f>
        <v/>
      </c>
      <c r="AK95" s="140">
        <f ca="1">OFFSET('TempO-1'!$K$1,$AN95-1,0)</f>
        <v>0</v>
      </c>
      <c r="AL95" s="144"/>
      <c r="AM95" s="263">
        <f t="shared" ca="1" si="44"/>
        <v>0</v>
      </c>
      <c r="AN95" s="146">
        <f>MATCH($AW95,'TempO-1'!$CB$1:$CB$128,0)</f>
        <v>95</v>
      </c>
      <c r="AO95" s="143" t="str">
        <f ca="1">IF(AM95=0,"",OFFSET('TempO-1'!$B$1,$AN95-1,0))</f>
        <v/>
      </c>
      <c r="AP95" s="140">
        <f ca="1">OFFSET('TempO-2'!$K$1,$AS95-1,0)</f>
        <v>0</v>
      </c>
      <c r="AQ95" s="144"/>
      <c r="AR95" s="263">
        <f t="shared" ca="1" si="45"/>
        <v>0</v>
      </c>
      <c r="AS95" s="146">
        <f>MATCH($AW95,'TempO-2'!$CB$1:$CB$128,0)</f>
        <v>95</v>
      </c>
      <c r="AT95" s="143" t="str">
        <f ca="1">IF(AR95=0,"",OFFSET('TempO-2'!$B$1,$AS95-1,0))</f>
        <v/>
      </c>
      <c r="AU95" s="22"/>
      <c r="AW95" s="39">
        <v>87</v>
      </c>
      <c r="AX95" s="16"/>
      <c r="AY95" s="51">
        <f t="shared" ca="1" si="46"/>
        <v>99999</v>
      </c>
      <c r="AZ95" s="51">
        <f t="shared" ca="1" si="46"/>
        <v>99999</v>
      </c>
      <c r="BA95" s="51">
        <f t="shared" ca="1" si="46"/>
        <v>99999</v>
      </c>
      <c r="BC95" s="51">
        <f t="shared" ca="1" si="33"/>
        <v>0</v>
      </c>
      <c r="BD95" s="51">
        <f t="shared" ca="1" si="34"/>
        <v>0</v>
      </c>
      <c r="BE95" s="51">
        <f t="shared" ca="1" si="35"/>
        <v>0</v>
      </c>
      <c r="BF95" s="51">
        <f t="shared" ca="1" si="36"/>
        <v>0</v>
      </c>
      <c r="BG95" s="51">
        <f t="shared" ca="1" si="37"/>
        <v>0</v>
      </c>
      <c r="BH95" s="51">
        <f t="shared" ca="1" si="38"/>
        <v>9999</v>
      </c>
      <c r="BI95" s="51">
        <f t="shared" ca="1" si="39"/>
        <v>0</v>
      </c>
      <c r="BJ95" s="51"/>
      <c r="BK95" s="51"/>
      <c r="BL95" s="53">
        <f t="shared" ca="1" si="47"/>
        <v>9999</v>
      </c>
      <c r="BM95" s="53">
        <f t="shared" ca="1" si="47"/>
        <v>0</v>
      </c>
      <c r="BN95" s="53">
        <f t="shared" ca="1" si="47"/>
        <v>0</v>
      </c>
      <c r="BO95" s="53">
        <f t="shared" ca="1" si="47"/>
        <v>0</v>
      </c>
      <c r="BP95" s="53">
        <f t="shared" ca="1" si="47"/>
        <v>0</v>
      </c>
      <c r="BQ95" s="53">
        <f t="shared" ca="1" si="47"/>
        <v>0</v>
      </c>
      <c r="BR95" s="53">
        <f t="shared" ca="1" si="47"/>
        <v>0</v>
      </c>
    </row>
    <row r="96" spans="2:70" x14ac:dyDescent="0.2">
      <c r="B96" s="126">
        <f t="shared" ca="1" si="40"/>
        <v>1</v>
      </c>
      <c r="C96" s="126" t="str">
        <f t="shared" ca="1" si="41"/>
        <v/>
      </c>
      <c r="D96" s="126" t="str">
        <f t="shared" ca="1" si="42"/>
        <v/>
      </c>
      <c r="E96" s="126" t="str">
        <f t="shared" ca="1" si="43"/>
        <v/>
      </c>
      <c r="F96" s="127" t="str">
        <f ca="1">OFFSET(prihlasky!$H$1,AW96,0)</f>
        <v/>
      </c>
      <c r="G96" s="127" t="str">
        <f ca="1">IF(OFFSET(prihlasky!$B$1,AW96,0)="","",(OFFSET(prihlasky!$B$1,AW96,0)))</f>
        <v/>
      </c>
      <c r="H96" s="127">
        <f ca="1">OFFSET(prihlasky!$I$1,AW96,0)</f>
        <v>0</v>
      </c>
      <c r="I96" s="127">
        <f ca="1">OFFSET(prihlasky!$A$1,AW96,0)</f>
        <v>0</v>
      </c>
      <c r="J96" s="159">
        <f t="shared" ca="1" si="32"/>
        <v>9999</v>
      </c>
      <c r="K96" s="145"/>
      <c r="L96" s="140">
        <f ca="1">OFFSET('Trail-1'!$J$1,$O96-1,0)</f>
        <v>0</v>
      </c>
      <c r="M96" s="141">
        <f ca="1">OFFSET('Trail-1'!$K$1,$O96-1,0)</f>
        <v>0</v>
      </c>
      <c r="N96" s="263">
        <f ca="1">('Trail-1'!$CN$4-L96)*$AY$4+M96</f>
        <v>0</v>
      </c>
      <c r="O96" s="146">
        <f>MATCH($AW96,'Trail-1'!$CJ$1:$CJ$128,0)</f>
        <v>96</v>
      </c>
      <c r="P96" s="143" t="str">
        <f ca="1">IF(N96=0,"",OFFSET('Trail-1'!$B$1,$O96-1,0))</f>
        <v/>
      </c>
      <c r="Q96" s="140">
        <f ca="1">OFFSET('Trail-2'!$J$1,$T96-1,0)</f>
        <v>0</v>
      </c>
      <c r="R96" s="141">
        <f ca="1">OFFSET('Trail-2'!$K$1,$T96-1,0)</f>
        <v>0</v>
      </c>
      <c r="S96" s="263">
        <f ca="1">('Trail-2'!$CN$4-Q96)*$AY$4+R96</f>
        <v>0</v>
      </c>
      <c r="T96" s="146">
        <f>MATCH($AW96,'Trail-2'!$CJ$1:$CJ$128,0)</f>
        <v>96</v>
      </c>
      <c r="U96" s="143" t="str">
        <f ca="1">IF(S96=0,"",OFFSET('Trail-2'!$B$1,$T96-1,0))</f>
        <v/>
      </c>
      <c r="V96" s="140">
        <f ca="1">OFFSET('Trail-3'!$J$1,$Y96-1,0)</f>
        <v>0</v>
      </c>
      <c r="W96" s="141">
        <f ca="1">OFFSET('Trail-3'!$K$1,$Y96-1,0)</f>
        <v>0</v>
      </c>
      <c r="X96" s="263">
        <f ca="1">('Trail-3'!$CN$4-V96)*$AY$4+W96</f>
        <v>0</v>
      </c>
      <c r="Y96" s="146">
        <f>MATCH($AW96,'Trail-3'!$CJ$1:$CJ$128,0)</f>
        <v>96</v>
      </c>
      <c r="Z96" s="143" t="str">
        <f ca="1">IF(X96=0,"",OFFSET('Trail-3'!$B$1,$Y96-1,0))</f>
        <v/>
      </c>
      <c r="AA96" s="140">
        <f ca="1">OFFSET('Trail-4'!$J$1,$AD96-1,0)</f>
        <v>0</v>
      </c>
      <c r="AB96" s="141">
        <f ca="1">OFFSET('Trail-4'!$K$1,$AD96-1,0)</f>
        <v>0</v>
      </c>
      <c r="AC96" s="263">
        <f ca="1">('Trail-4'!$CN$4-AA96)*$AY$4+AB96</f>
        <v>0</v>
      </c>
      <c r="AD96" s="146">
        <f>MATCH($AW96,'Trail-4'!$CJ$1:$CJ$128,0)</f>
        <v>96</v>
      </c>
      <c r="AE96" s="143" t="str">
        <f ca="1">IF(AC96=0,"",OFFSET('Trail-4'!$B$1,$AD96-1,0))</f>
        <v/>
      </c>
      <c r="AF96" s="140">
        <f ca="1">OFFSET('Trail-5'!$J$1,$AI96-1,0)</f>
        <v>0</v>
      </c>
      <c r="AG96" s="141">
        <f ca="1">OFFSET('Trail-5'!$K$1,$AI96-1,0)</f>
        <v>0</v>
      </c>
      <c r="AH96" s="263">
        <f ca="1">('Trail-5'!$CN$4-AF96)*$AY$4+AG96</f>
        <v>0</v>
      </c>
      <c r="AI96" s="146">
        <f>MATCH($AW96,'Trail-5'!$CJ$1:$CJ$128,0)</f>
        <v>96</v>
      </c>
      <c r="AJ96" s="143" t="str">
        <f ca="1">IF(AH96=0,"",OFFSET('Trail-5'!$B$1,$AI96-1,0))</f>
        <v/>
      </c>
      <c r="AK96" s="140">
        <f ca="1">OFFSET('TempO-1'!$K$1,$AN96-1,0)</f>
        <v>0</v>
      </c>
      <c r="AL96" s="144"/>
      <c r="AM96" s="263">
        <f t="shared" ca="1" si="44"/>
        <v>0</v>
      </c>
      <c r="AN96" s="146">
        <f>MATCH($AW96,'TempO-1'!$CB$1:$CB$128,0)</f>
        <v>96</v>
      </c>
      <c r="AO96" s="143" t="str">
        <f ca="1">IF(AM96=0,"",OFFSET('TempO-1'!$B$1,$AN96-1,0))</f>
        <v/>
      </c>
      <c r="AP96" s="140">
        <f ca="1">OFFSET('TempO-2'!$K$1,$AS96-1,0)</f>
        <v>0</v>
      </c>
      <c r="AQ96" s="144"/>
      <c r="AR96" s="263">
        <f t="shared" ca="1" si="45"/>
        <v>0</v>
      </c>
      <c r="AS96" s="146">
        <f>MATCH($AW96,'TempO-2'!$CB$1:$CB$128,0)</f>
        <v>96</v>
      </c>
      <c r="AT96" s="143" t="str">
        <f ca="1">IF(AR96=0,"",OFFSET('TempO-2'!$B$1,$AS96-1,0))</f>
        <v/>
      </c>
      <c r="AU96" s="22"/>
      <c r="AW96" s="39">
        <v>88</v>
      </c>
      <c r="AX96" s="16"/>
      <c r="AY96" s="51">
        <f t="shared" ca="1" si="46"/>
        <v>99999</v>
      </c>
      <c r="AZ96" s="51">
        <f t="shared" ca="1" si="46"/>
        <v>99999</v>
      </c>
      <c r="BA96" s="51">
        <f t="shared" ca="1" si="46"/>
        <v>99999</v>
      </c>
      <c r="BC96" s="51">
        <f t="shared" ca="1" si="33"/>
        <v>0</v>
      </c>
      <c r="BD96" s="51">
        <f t="shared" ca="1" si="34"/>
        <v>0</v>
      </c>
      <c r="BE96" s="51">
        <f t="shared" ca="1" si="35"/>
        <v>0</v>
      </c>
      <c r="BF96" s="51">
        <f t="shared" ca="1" si="36"/>
        <v>0</v>
      </c>
      <c r="BG96" s="51">
        <f t="shared" ca="1" si="37"/>
        <v>0</v>
      </c>
      <c r="BH96" s="51">
        <f t="shared" ca="1" si="38"/>
        <v>9999</v>
      </c>
      <c r="BI96" s="51">
        <f t="shared" ca="1" si="39"/>
        <v>0</v>
      </c>
      <c r="BJ96" s="51"/>
      <c r="BK96" s="51"/>
      <c r="BL96" s="53">
        <f t="shared" ca="1" si="47"/>
        <v>9999</v>
      </c>
      <c r="BM96" s="53">
        <f t="shared" ca="1" si="47"/>
        <v>0</v>
      </c>
      <c r="BN96" s="53">
        <f t="shared" ca="1" si="47"/>
        <v>0</v>
      </c>
      <c r="BO96" s="53">
        <f t="shared" ca="1" si="47"/>
        <v>0</v>
      </c>
      <c r="BP96" s="53">
        <f t="shared" ca="1" si="47"/>
        <v>0</v>
      </c>
      <c r="BQ96" s="53">
        <f t="shared" ca="1" si="47"/>
        <v>0</v>
      </c>
      <c r="BR96" s="53">
        <f t="shared" ca="1" si="47"/>
        <v>0</v>
      </c>
    </row>
    <row r="97" spans="2:70" x14ac:dyDescent="0.2">
      <c r="B97" s="126">
        <f t="shared" ca="1" si="40"/>
        <v>1</v>
      </c>
      <c r="C97" s="126" t="str">
        <f t="shared" ca="1" si="41"/>
        <v/>
      </c>
      <c r="D97" s="126" t="str">
        <f t="shared" ca="1" si="42"/>
        <v/>
      </c>
      <c r="E97" s="126" t="str">
        <f t="shared" ca="1" si="43"/>
        <v/>
      </c>
      <c r="F97" s="127" t="str">
        <f ca="1">OFFSET(prihlasky!$H$1,AW97,0)</f>
        <v/>
      </c>
      <c r="G97" s="127" t="str">
        <f ca="1">IF(OFFSET(prihlasky!$B$1,AW97,0)="","",(OFFSET(prihlasky!$B$1,AW97,0)))</f>
        <v/>
      </c>
      <c r="H97" s="127">
        <f ca="1">OFFSET(prihlasky!$I$1,AW97,0)</f>
        <v>0</v>
      </c>
      <c r="I97" s="127">
        <f ca="1">OFFSET(prihlasky!$A$1,AW97,0)</f>
        <v>0</v>
      </c>
      <c r="J97" s="159">
        <f t="shared" ca="1" si="32"/>
        <v>9999</v>
      </c>
      <c r="K97" s="145"/>
      <c r="L97" s="140">
        <f ca="1">OFFSET('Trail-1'!$J$1,$O97-1,0)</f>
        <v>0</v>
      </c>
      <c r="M97" s="141">
        <f ca="1">OFFSET('Trail-1'!$K$1,$O97-1,0)</f>
        <v>0</v>
      </c>
      <c r="N97" s="263">
        <f ca="1">('Trail-1'!$CN$4-L97)*$AY$4+M97</f>
        <v>0</v>
      </c>
      <c r="O97" s="146">
        <f>MATCH($AW97,'Trail-1'!$CJ$1:$CJ$128,0)</f>
        <v>97</v>
      </c>
      <c r="P97" s="143" t="str">
        <f ca="1">IF(N97=0,"",OFFSET('Trail-1'!$B$1,$O97-1,0))</f>
        <v/>
      </c>
      <c r="Q97" s="140">
        <f ca="1">OFFSET('Trail-2'!$J$1,$T97-1,0)</f>
        <v>0</v>
      </c>
      <c r="R97" s="141">
        <f ca="1">OFFSET('Trail-2'!$K$1,$T97-1,0)</f>
        <v>0</v>
      </c>
      <c r="S97" s="263">
        <f ca="1">('Trail-2'!$CN$4-Q97)*$AY$4+R97</f>
        <v>0</v>
      </c>
      <c r="T97" s="146">
        <f>MATCH($AW97,'Trail-2'!$CJ$1:$CJ$128,0)</f>
        <v>97</v>
      </c>
      <c r="U97" s="143" t="str">
        <f ca="1">IF(S97=0,"",OFFSET('Trail-2'!$B$1,$T97-1,0))</f>
        <v/>
      </c>
      <c r="V97" s="140">
        <f ca="1">OFFSET('Trail-3'!$J$1,$Y97-1,0)</f>
        <v>0</v>
      </c>
      <c r="W97" s="141">
        <f ca="1">OFFSET('Trail-3'!$K$1,$Y97-1,0)</f>
        <v>0</v>
      </c>
      <c r="X97" s="263">
        <f ca="1">('Trail-3'!$CN$4-V97)*$AY$4+W97</f>
        <v>0</v>
      </c>
      <c r="Y97" s="146">
        <f>MATCH($AW97,'Trail-3'!$CJ$1:$CJ$128,0)</f>
        <v>97</v>
      </c>
      <c r="Z97" s="143" t="str">
        <f ca="1">IF(X97=0,"",OFFSET('Trail-3'!$B$1,$Y97-1,0))</f>
        <v/>
      </c>
      <c r="AA97" s="140">
        <f ca="1">OFFSET('Trail-4'!$J$1,$AD97-1,0)</f>
        <v>0</v>
      </c>
      <c r="AB97" s="141">
        <f ca="1">OFFSET('Trail-4'!$K$1,$AD97-1,0)</f>
        <v>0</v>
      </c>
      <c r="AC97" s="263">
        <f ca="1">('Trail-4'!$CN$4-AA97)*$AY$4+AB97</f>
        <v>0</v>
      </c>
      <c r="AD97" s="146">
        <f>MATCH($AW97,'Trail-4'!$CJ$1:$CJ$128,0)</f>
        <v>97</v>
      </c>
      <c r="AE97" s="143" t="str">
        <f ca="1">IF(AC97=0,"",OFFSET('Trail-4'!$B$1,$AD97-1,0))</f>
        <v/>
      </c>
      <c r="AF97" s="140">
        <f ca="1">OFFSET('Trail-5'!$J$1,$AI97-1,0)</f>
        <v>0</v>
      </c>
      <c r="AG97" s="141">
        <f ca="1">OFFSET('Trail-5'!$K$1,$AI97-1,0)</f>
        <v>0</v>
      </c>
      <c r="AH97" s="263">
        <f ca="1">('Trail-5'!$CN$4-AF97)*$AY$4+AG97</f>
        <v>0</v>
      </c>
      <c r="AI97" s="146">
        <f>MATCH($AW97,'Trail-5'!$CJ$1:$CJ$128,0)</f>
        <v>97</v>
      </c>
      <c r="AJ97" s="143" t="str">
        <f ca="1">IF(AH97=0,"",OFFSET('Trail-5'!$B$1,$AI97-1,0))</f>
        <v/>
      </c>
      <c r="AK97" s="140">
        <f ca="1">OFFSET('TempO-1'!$K$1,$AN97-1,0)</f>
        <v>0</v>
      </c>
      <c r="AL97" s="144"/>
      <c r="AM97" s="263">
        <f t="shared" ca="1" si="44"/>
        <v>0</v>
      </c>
      <c r="AN97" s="146">
        <f>MATCH($AW97,'TempO-1'!$CB$1:$CB$128,0)</f>
        <v>97</v>
      </c>
      <c r="AO97" s="143" t="str">
        <f ca="1">IF(AM97=0,"",OFFSET('TempO-1'!$B$1,$AN97-1,0))</f>
        <v/>
      </c>
      <c r="AP97" s="140">
        <f ca="1">OFFSET('TempO-2'!$K$1,$AS97-1,0)</f>
        <v>0</v>
      </c>
      <c r="AQ97" s="144"/>
      <c r="AR97" s="263">
        <f t="shared" ca="1" si="45"/>
        <v>0</v>
      </c>
      <c r="AS97" s="146">
        <f>MATCH($AW97,'TempO-2'!$CB$1:$CB$128,0)</f>
        <v>97</v>
      </c>
      <c r="AT97" s="143" t="str">
        <f ca="1">IF(AR97=0,"",OFFSET('TempO-2'!$B$1,$AS97-1,0))</f>
        <v/>
      </c>
      <c r="AU97" s="22"/>
      <c r="AW97" s="39">
        <v>89</v>
      </c>
      <c r="AX97" s="16"/>
      <c r="AY97" s="51">
        <f t="shared" ca="1" si="46"/>
        <v>99999</v>
      </c>
      <c r="AZ97" s="51">
        <f t="shared" ca="1" si="46"/>
        <v>99999</v>
      </c>
      <c r="BA97" s="51">
        <f t="shared" ca="1" si="46"/>
        <v>99999</v>
      </c>
      <c r="BC97" s="51">
        <f t="shared" ca="1" si="33"/>
        <v>0</v>
      </c>
      <c r="BD97" s="51">
        <f t="shared" ca="1" si="34"/>
        <v>0</v>
      </c>
      <c r="BE97" s="51">
        <f t="shared" ca="1" si="35"/>
        <v>0</v>
      </c>
      <c r="BF97" s="51">
        <f t="shared" ca="1" si="36"/>
        <v>0</v>
      </c>
      <c r="BG97" s="51">
        <f t="shared" ca="1" si="37"/>
        <v>0</v>
      </c>
      <c r="BH97" s="51">
        <f t="shared" ca="1" si="38"/>
        <v>9999</v>
      </c>
      <c r="BI97" s="51">
        <f t="shared" ca="1" si="39"/>
        <v>0</v>
      </c>
      <c r="BJ97" s="51"/>
      <c r="BK97" s="51"/>
      <c r="BL97" s="53">
        <f t="shared" ca="1" si="47"/>
        <v>9999</v>
      </c>
      <c r="BM97" s="53">
        <f t="shared" ca="1" si="47"/>
        <v>0</v>
      </c>
      <c r="BN97" s="53">
        <f t="shared" ca="1" si="47"/>
        <v>0</v>
      </c>
      <c r="BO97" s="53">
        <f t="shared" ca="1" si="47"/>
        <v>0</v>
      </c>
      <c r="BP97" s="53">
        <f t="shared" ca="1" si="47"/>
        <v>0</v>
      </c>
      <c r="BQ97" s="53">
        <f t="shared" ca="1" si="47"/>
        <v>0</v>
      </c>
      <c r="BR97" s="53">
        <f t="shared" ca="1" si="47"/>
        <v>0</v>
      </c>
    </row>
    <row r="98" spans="2:70" x14ac:dyDescent="0.2">
      <c r="B98" s="126">
        <f t="shared" ca="1" si="40"/>
        <v>1</v>
      </c>
      <c r="C98" s="126" t="str">
        <f t="shared" ca="1" si="41"/>
        <v/>
      </c>
      <c r="D98" s="126" t="str">
        <f t="shared" ca="1" si="42"/>
        <v/>
      </c>
      <c r="E98" s="126" t="str">
        <f t="shared" ca="1" si="43"/>
        <v/>
      </c>
      <c r="F98" s="127" t="str">
        <f ca="1">OFFSET(prihlasky!$H$1,AW98,0)</f>
        <v/>
      </c>
      <c r="G98" s="127" t="str">
        <f ca="1">IF(OFFSET(prihlasky!$B$1,AW98,0)="","",(OFFSET(prihlasky!$B$1,AW98,0)))</f>
        <v/>
      </c>
      <c r="H98" s="127">
        <f ca="1">OFFSET(prihlasky!$I$1,AW98,0)</f>
        <v>0</v>
      </c>
      <c r="I98" s="127">
        <f ca="1">OFFSET(prihlasky!$A$1,AW98,0)</f>
        <v>0</v>
      </c>
      <c r="J98" s="159">
        <f t="shared" ca="1" si="32"/>
        <v>9999</v>
      </c>
      <c r="K98" s="145"/>
      <c r="L98" s="140">
        <f ca="1">OFFSET('Trail-1'!$J$1,$O98-1,0)</f>
        <v>0</v>
      </c>
      <c r="M98" s="141">
        <f ca="1">OFFSET('Trail-1'!$K$1,$O98-1,0)</f>
        <v>0</v>
      </c>
      <c r="N98" s="263">
        <f ca="1">('Trail-1'!$CN$4-L98)*$AY$4+M98</f>
        <v>0</v>
      </c>
      <c r="O98" s="146">
        <f>MATCH($AW98,'Trail-1'!$CJ$1:$CJ$128,0)</f>
        <v>98</v>
      </c>
      <c r="P98" s="143" t="str">
        <f ca="1">IF(N98=0,"",OFFSET('Trail-1'!$B$1,$O98-1,0))</f>
        <v/>
      </c>
      <c r="Q98" s="140">
        <f ca="1">OFFSET('Trail-2'!$J$1,$T98-1,0)</f>
        <v>0</v>
      </c>
      <c r="R98" s="141">
        <f ca="1">OFFSET('Trail-2'!$K$1,$T98-1,0)</f>
        <v>0</v>
      </c>
      <c r="S98" s="263">
        <f ca="1">('Trail-2'!$CN$4-Q98)*$AY$4+R98</f>
        <v>0</v>
      </c>
      <c r="T98" s="146">
        <f>MATCH($AW98,'Trail-2'!$CJ$1:$CJ$128,0)</f>
        <v>98</v>
      </c>
      <c r="U98" s="143" t="str">
        <f ca="1">IF(S98=0,"",OFFSET('Trail-2'!$B$1,$T98-1,0))</f>
        <v/>
      </c>
      <c r="V98" s="140">
        <f ca="1">OFFSET('Trail-3'!$J$1,$Y98-1,0)</f>
        <v>0</v>
      </c>
      <c r="W98" s="141">
        <f ca="1">OFFSET('Trail-3'!$K$1,$Y98-1,0)</f>
        <v>0</v>
      </c>
      <c r="X98" s="263">
        <f ca="1">('Trail-3'!$CN$4-V98)*$AY$4+W98</f>
        <v>0</v>
      </c>
      <c r="Y98" s="146">
        <f>MATCH($AW98,'Trail-3'!$CJ$1:$CJ$128,0)</f>
        <v>98</v>
      </c>
      <c r="Z98" s="143" t="str">
        <f ca="1">IF(X98=0,"",OFFSET('Trail-3'!$B$1,$Y98-1,0))</f>
        <v/>
      </c>
      <c r="AA98" s="140">
        <f ca="1">OFFSET('Trail-4'!$J$1,$AD98-1,0)</f>
        <v>0</v>
      </c>
      <c r="AB98" s="141">
        <f ca="1">OFFSET('Trail-4'!$K$1,$AD98-1,0)</f>
        <v>0</v>
      </c>
      <c r="AC98" s="263">
        <f ca="1">('Trail-4'!$CN$4-AA98)*$AY$4+AB98</f>
        <v>0</v>
      </c>
      <c r="AD98" s="146">
        <f>MATCH($AW98,'Trail-4'!$CJ$1:$CJ$128,0)</f>
        <v>98</v>
      </c>
      <c r="AE98" s="143" t="str">
        <f ca="1">IF(AC98=0,"",OFFSET('Trail-4'!$B$1,$AD98-1,0))</f>
        <v/>
      </c>
      <c r="AF98" s="140">
        <f ca="1">OFFSET('Trail-5'!$J$1,$AI98-1,0)</f>
        <v>0</v>
      </c>
      <c r="AG98" s="141">
        <f ca="1">OFFSET('Trail-5'!$K$1,$AI98-1,0)</f>
        <v>0</v>
      </c>
      <c r="AH98" s="263">
        <f ca="1">('Trail-5'!$CN$4-AF98)*$AY$4+AG98</f>
        <v>0</v>
      </c>
      <c r="AI98" s="146">
        <f>MATCH($AW98,'Trail-5'!$CJ$1:$CJ$128,0)</f>
        <v>98</v>
      </c>
      <c r="AJ98" s="143" t="str">
        <f ca="1">IF(AH98=0,"",OFFSET('Trail-5'!$B$1,$AI98-1,0))</f>
        <v/>
      </c>
      <c r="AK98" s="140">
        <f ca="1">OFFSET('TempO-1'!$K$1,$AN98-1,0)</f>
        <v>0</v>
      </c>
      <c r="AL98" s="144"/>
      <c r="AM98" s="263">
        <f t="shared" ca="1" si="44"/>
        <v>0</v>
      </c>
      <c r="AN98" s="146">
        <f>MATCH($AW98,'TempO-1'!$CB$1:$CB$128,0)</f>
        <v>98</v>
      </c>
      <c r="AO98" s="143" t="str">
        <f ca="1">IF(AM98=0,"",OFFSET('TempO-1'!$B$1,$AN98-1,0))</f>
        <v/>
      </c>
      <c r="AP98" s="140">
        <f ca="1">OFFSET('TempO-2'!$K$1,$AS98-1,0)</f>
        <v>0</v>
      </c>
      <c r="AQ98" s="144"/>
      <c r="AR98" s="263">
        <f t="shared" ca="1" si="45"/>
        <v>0</v>
      </c>
      <c r="AS98" s="146">
        <f>MATCH($AW98,'TempO-2'!$CB$1:$CB$128,0)</f>
        <v>98</v>
      </c>
      <c r="AT98" s="143" t="str">
        <f ca="1">IF(AR98=0,"",OFFSET('TempO-2'!$B$1,$AS98-1,0))</f>
        <v/>
      </c>
      <c r="AU98" s="22"/>
      <c r="AW98" s="39">
        <v>90</v>
      </c>
      <c r="AX98" s="16"/>
      <c r="AY98" s="51">
        <f t="shared" ca="1" si="46"/>
        <v>99999</v>
      </c>
      <c r="AZ98" s="51">
        <f t="shared" ca="1" si="46"/>
        <v>99999</v>
      </c>
      <c r="BA98" s="51">
        <f t="shared" ca="1" si="46"/>
        <v>99999</v>
      </c>
      <c r="BC98" s="51">
        <f t="shared" ca="1" si="33"/>
        <v>0</v>
      </c>
      <c r="BD98" s="51">
        <f t="shared" ca="1" si="34"/>
        <v>0</v>
      </c>
      <c r="BE98" s="51">
        <f t="shared" ca="1" si="35"/>
        <v>0</v>
      </c>
      <c r="BF98" s="51">
        <f t="shared" ca="1" si="36"/>
        <v>0</v>
      </c>
      <c r="BG98" s="51">
        <f t="shared" ca="1" si="37"/>
        <v>0</v>
      </c>
      <c r="BH98" s="51">
        <f t="shared" ca="1" si="38"/>
        <v>9999</v>
      </c>
      <c r="BI98" s="51">
        <f t="shared" ca="1" si="39"/>
        <v>0</v>
      </c>
      <c r="BJ98" s="51"/>
      <c r="BK98" s="51"/>
      <c r="BL98" s="53">
        <f t="shared" ca="1" si="47"/>
        <v>9999</v>
      </c>
      <c r="BM98" s="53">
        <f t="shared" ca="1" si="47"/>
        <v>0</v>
      </c>
      <c r="BN98" s="53">
        <f t="shared" ca="1" si="47"/>
        <v>0</v>
      </c>
      <c r="BO98" s="53">
        <f t="shared" ca="1" si="47"/>
        <v>0</v>
      </c>
      <c r="BP98" s="53">
        <f t="shared" ca="1" si="47"/>
        <v>0</v>
      </c>
      <c r="BQ98" s="53">
        <f t="shared" ca="1" si="47"/>
        <v>0</v>
      </c>
      <c r="BR98" s="53">
        <f t="shared" ca="1" si="47"/>
        <v>0</v>
      </c>
    </row>
    <row r="99" spans="2:70" x14ac:dyDescent="0.2">
      <c r="B99" s="126">
        <f t="shared" ca="1" si="40"/>
        <v>1</v>
      </c>
      <c r="C99" s="126" t="str">
        <f t="shared" ca="1" si="41"/>
        <v/>
      </c>
      <c r="D99" s="126" t="str">
        <f t="shared" ca="1" si="42"/>
        <v/>
      </c>
      <c r="E99" s="126" t="str">
        <f t="shared" ca="1" si="43"/>
        <v/>
      </c>
      <c r="F99" s="127" t="str">
        <f ca="1">OFFSET(prihlasky!$H$1,AW99,0)</f>
        <v/>
      </c>
      <c r="G99" s="127" t="str">
        <f ca="1">IF(OFFSET(prihlasky!$B$1,AW99,0)="","",(OFFSET(prihlasky!$B$1,AW99,0)))</f>
        <v/>
      </c>
      <c r="H99" s="127">
        <f ca="1">OFFSET(prihlasky!$I$1,AW99,0)</f>
        <v>0</v>
      </c>
      <c r="I99" s="127">
        <f ca="1">OFFSET(prihlasky!$A$1,AW99,0)</f>
        <v>0</v>
      </c>
      <c r="J99" s="159">
        <f t="shared" ca="1" si="32"/>
        <v>9999</v>
      </c>
      <c r="K99" s="145"/>
      <c r="L99" s="140">
        <f ca="1">OFFSET('Trail-1'!$J$1,$O99-1,0)</f>
        <v>0</v>
      </c>
      <c r="M99" s="141">
        <f ca="1">OFFSET('Trail-1'!$K$1,$O99-1,0)</f>
        <v>0</v>
      </c>
      <c r="N99" s="263">
        <f ca="1">('Trail-1'!$CN$4-L99)*$AY$4+M99</f>
        <v>0</v>
      </c>
      <c r="O99" s="146">
        <f>MATCH($AW99,'Trail-1'!$CJ$1:$CJ$128,0)</f>
        <v>99</v>
      </c>
      <c r="P99" s="143" t="str">
        <f ca="1">IF(N99=0,"",OFFSET('Trail-1'!$B$1,$O99-1,0))</f>
        <v/>
      </c>
      <c r="Q99" s="140">
        <f ca="1">OFFSET('Trail-2'!$J$1,$T99-1,0)</f>
        <v>0</v>
      </c>
      <c r="R99" s="141">
        <f ca="1">OFFSET('Trail-2'!$K$1,$T99-1,0)</f>
        <v>0</v>
      </c>
      <c r="S99" s="263">
        <f ca="1">('Trail-2'!$CN$4-Q99)*$AY$4+R99</f>
        <v>0</v>
      </c>
      <c r="T99" s="146">
        <f>MATCH($AW99,'Trail-2'!$CJ$1:$CJ$128,0)</f>
        <v>99</v>
      </c>
      <c r="U99" s="143" t="str">
        <f ca="1">IF(S99=0,"",OFFSET('Trail-2'!$B$1,$T99-1,0))</f>
        <v/>
      </c>
      <c r="V99" s="140">
        <f ca="1">OFFSET('Trail-3'!$J$1,$Y99-1,0)</f>
        <v>0</v>
      </c>
      <c r="W99" s="141">
        <f ca="1">OFFSET('Trail-3'!$K$1,$Y99-1,0)</f>
        <v>0</v>
      </c>
      <c r="X99" s="263">
        <f ca="1">('Trail-3'!$CN$4-V99)*$AY$4+W99</f>
        <v>0</v>
      </c>
      <c r="Y99" s="146">
        <f>MATCH($AW99,'Trail-3'!$CJ$1:$CJ$128,0)</f>
        <v>99</v>
      </c>
      <c r="Z99" s="143" t="str">
        <f ca="1">IF(X99=0,"",OFFSET('Trail-3'!$B$1,$Y99-1,0))</f>
        <v/>
      </c>
      <c r="AA99" s="140">
        <f ca="1">OFFSET('Trail-4'!$J$1,$AD99-1,0)</f>
        <v>0</v>
      </c>
      <c r="AB99" s="141">
        <f ca="1">OFFSET('Trail-4'!$K$1,$AD99-1,0)</f>
        <v>0</v>
      </c>
      <c r="AC99" s="263">
        <f ca="1">('Trail-4'!$CN$4-AA99)*$AY$4+AB99</f>
        <v>0</v>
      </c>
      <c r="AD99" s="146">
        <f>MATCH($AW99,'Trail-4'!$CJ$1:$CJ$128,0)</f>
        <v>99</v>
      </c>
      <c r="AE99" s="143" t="str">
        <f ca="1">IF(AC99=0,"",OFFSET('Trail-4'!$B$1,$AD99-1,0))</f>
        <v/>
      </c>
      <c r="AF99" s="140">
        <f ca="1">OFFSET('Trail-5'!$J$1,$AI99-1,0)</f>
        <v>0</v>
      </c>
      <c r="AG99" s="141">
        <f ca="1">OFFSET('Trail-5'!$K$1,$AI99-1,0)</f>
        <v>0</v>
      </c>
      <c r="AH99" s="263">
        <f ca="1">('Trail-5'!$CN$4-AF99)*$AY$4+AG99</f>
        <v>0</v>
      </c>
      <c r="AI99" s="146">
        <f>MATCH($AW99,'Trail-5'!$CJ$1:$CJ$128,0)</f>
        <v>99</v>
      </c>
      <c r="AJ99" s="143" t="str">
        <f ca="1">IF(AH99=0,"",OFFSET('Trail-5'!$B$1,$AI99-1,0))</f>
        <v/>
      </c>
      <c r="AK99" s="140">
        <f ca="1">OFFSET('TempO-1'!$K$1,$AN99-1,0)</f>
        <v>0</v>
      </c>
      <c r="AL99" s="144"/>
      <c r="AM99" s="263">
        <f t="shared" ca="1" si="44"/>
        <v>0</v>
      </c>
      <c r="AN99" s="146">
        <f>MATCH($AW99,'TempO-1'!$CB$1:$CB$128,0)</f>
        <v>99</v>
      </c>
      <c r="AO99" s="143" t="str">
        <f ca="1">IF(AM99=0,"",OFFSET('TempO-1'!$B$1,$AN99-1,0))</f>
        <v/>
      </c>
      <c r="AP99" s="140">
        <f ca="1">OFFSET('TempO-2'!$K$1,$AS99-1,0)</f>
        <v>0</v>
      </c>
      <c r="AQ99" s="144"/>
      <c r="AR99" s="263">
        <f t="shared" ca="1" si="45"/>
        <v>0</v>
      </c>
      <c r="AS99" s="146">
        <f>MATCH($AW99,'TempO-2'!$CB$1:$CB$128,0)</f>
        <v>99</v>
      </c>
      <c r="AT99" s="143" t="str">
        <f ca="1">IF(AR99=0,"",OFFSET('TempO-2'!$B$1,$AS99-1,0))</f>
        <v/>
      </c>
      <c r="AU99" s="22"/>
      <c r="AW99" s="39">
        <v>91</v>
      </c>
      <c r="AX99" s="16"/>
      <c r="AY99" s="51">
        <f t="shared" ca="1" si="46"/>
        <v>99999</v>
      </c>
      <c r="AZ99" s="51">
        <f t="shared" ca="1" si="46"/>
        <v>99999</v>
      </c>
      <c r="BA99" s="51">
        <f t="shared" ca="1" si="46"/>
        <v>99999</v>
      </c>
      <c r="BC99" s="51">
        <f t="shared" ca="1" si="33"/>
        <v>0</v>
      </c>
      <c r="BD99" s="51">
        <f t="shared" ca="1" si="34"/>
        <v>0</v>
      </c>
      <c r="BE99" s="51">
        <f t="shared" ca="1" si="35"/>
        <v>0</v>
      </c>
      <c r="BF99" s="51">
        <f t="shared" ca="1" si="36"/>
        <v>0</v>
      </c>
      <c r="BG99" s="51">
        <f t="shared" ca="1" si="37"/>
        <v>0</v>
      </c>
      <c r="BH99" s="51">
        <f t="shared" ca="1" si="38"/>
        <v>9999</v>
      </c>
      <c r="BI99" s="51">
        <f t="shared" ca="1" si="39"/>
        <v>0</v>
      </c>
      <c r="BJ99" s="51"/>
      <c r="BK99" s="51"/>
      <c r="BL99" s="53">
        <f t="shared" ca="1" si="47"/>
        <v>9999</v>
      </c>
      <c r="BM99" s="53">
        <f t="shared" ca="1" si="47"/>
        <v>0</v>
      </c>
      <c r="BN99" s="53">
        <f t="shared" ca="1" si="47"/>
        <v>0</v>
      </c>
      <c r="BO99" s="53">
        <f t="shared" ca="1" si="47"/>
        <v>0</v>
      </c>
      <c r="BP99" s="53">
        <f t="shared" ca="1" si="47"/>
        <v>0</v>
      </c>
      <c r="BQ99" s="53">
        <f t="shared" ca="1" si="47"/>
        <v>0</v>
      </c>
      <c r="BR99" s="53">
        <f t="shared" ca="1" si="47"/>
        <v>0</v>
      </c>
    </row>
    <row r="100" spans="2:70" x14ac:dyDescent="0.2">
      <c r="B100" s="126">
        <f t="shared" ca="1" si="40"/>
        <v>1</v>
      </c>
      <c r="C100" s="126" t="str">
        <f t="shared" ca="1" si="41"/>
        <v/>
      </c>
      <c r="D100" s="126" t="str">
        <f t="shared" ca="1" si="42"/>
        <v/>
      </c>
      <c r="E100" s="126" t="str">
        <f t="shared" ca="1" si="43"/>
        <v/>
      </c>
      <c r="F100" s="127" t="str">
        <f ca="1">OFFSET(prihlasky!$H$1,AW100,0)</f>
        <v/>
      </c>
      <c r="G100" s="127" t="str">
        <f ca="1">IF(OFFSET(prihlasky!$B$1,AW100,0)="","",(OFFSET(prihlasky!$B$1,AW100,0)))</f>
        <v/>
      </c>
      <c r="H100" s="127">
        <f ca="1">OFFSET(prihlasky!$I$1,AW100,0)</f>
        <v>0</v>
      </c>
      <c r="I100" s="127">
        <f ca="1">OFFSET(prihlasky!$A$1,AW100,0)</f>
        <v>0</v>
      </c>
      <c r="J100" s="159">
        <f t="shared" ca="1" si="32"/>
        <v>9999</v>
      </c>
      <c r="K100" s="145"/>
      <c r="L100" s="140">
        <f ca="1">OFFSET('Trail-1'!$J$1,$O100-1,0)</f>
        <v>0</v>
      </c>
      <c r="M100" s="141">
        <f ca="1">OFFSET('Trail-1'!$K$1,$O100-1,0)</f>
        <v>0</v>
      </c>
      <c r="N100" s="263">
        <f ca="1">('Trail-1'!$CN$4-L100)*$AY$4+M100</f>
        <v>0</v>
      </c>
      <c r="O100" s="146">
        <f>MATCH($AW100,'Trail-1'!$CJ$1:$CJ$128,0)</f>
        <v>100</v>
      </c>
      <c r="P100" s="143" t="str">
        <f ca="1">IF(N100=0,"",OFFSET('Trail-1'!$B$1,$O100-1,0))</f>
        <v/>
      </c>
      <c r="Q100" s="140">
        <f ca="1">OFFSET('Trail-2'!$J$1,$T100-1,0)</f>
        <v>0</v>
      </c>
      <c r="R100" s="141">
        <f ca="1">OFFSET('Trail-2'!$K$1,$T100-1,0)</f>
        <v>0</v>
      </c>
      <c r="S100" s="263">
        <f ca="1">('Trail-2'!$CN$4-Q100)*$AY$4+R100</f>
        <v>0</v>
      </c>
      <c r="T100" s="146">
        <f>MATCH($AW100,'Trail-2'!$CJ$1:$CJ$128,0)</f>
        <v>100</v>
      </c>
      <c r="U100" s="143" t="str">
        <f ca="1">IF(S100=0,"",OFFSET('Trail-2'!$B$1,$T100-1,0))</f>
        <v/>
      </c>
      <c r="V100" s="140">
        <f ca="1">OFFSET('Trail-3'!$J$1,$Y100-1,0)</f>
        <v>0</v>
      </c>
      <c r="W100" s="141">
        <f ca="1">OFFSET('Trail-3'!$K$1,$Y100-1,0)</f>
        <v>0</v>
      </c>
      <c r="X100" s="263">
        <f ca="1">('Trail-3'!$CN$4-V100)*$AY$4+W100</f>
        <v>0</v>
      </c>
      <c r="Y100" s="146">
        <f>MATCH($AW100,'Trail-3'!$CJ$1:$CJ$128,0)</f>
        <v>100</v>
      </c>
      <c r="Z100" s="143" t="str">
        <f ca="1">IF(X100=0,"",OFFSET('Trail-3'!$B$1,$Y100-1,0))</f>
        <v/>
      </c>
      <c r="AA100" s="140">
        <f ca="1">OFFSET('Trail-4'!$J$1,$AD100-1,0)</f>
        <v>0</v>
      </c>
      <c r="AB100" s="141">
        <f ca="1">OFFSET('Trail-4'!$K$1,$AD100-1,0)</f>
        <v>0</v>
      </c>
      <c r="AC100" s="263">
        <f ca="1">('Trail-4'!$CN$4-AA100)*$AY$4+AB100</f>
        <v>0</v>
      </c>
      <c r="AD100" s="146">
        <f>MATCH($AW100,'Trail-4'!$CJ$1:$CJ$128,0)</f>
        <v>100</v>
      </c>
      <c r="AE100" s="143" t="str">
        <f ca="1">IF(AC100=0,"",OFFSET('Trail-4'!$B$1,$AD100-1,0))</f>
        <v/>
      </c>
      <c r="AF100" s="140">
        <f ca="1">OFFSET('Trail-5'!$J$1,$AI100-1,0)</f>
        <v>0</v>
      </c>
      <c r="AG100" s="141">
        <f ca="1">OFFSET('Trail-5'!$K$1,$AI100-1,0)</f>
        <v>0</v>
      </c>
      <c r="AH100" s="263">
        <f ca="1">('Trail-5'!$CN$4-AF100)*$AY$4+AG100</f>
        <v>0</v>
      </c>
      <c r="AI100" s="146">
        <f>MATCH($AW100,'Trail-5'!$CJ$1:$CJ$128,0)</f>
        <v>100</v>
      </c>
      <c r="AJ100" s="143" t="str">
        <f ca="1">IF(AH100=0,"",OFFSET('Trail-5'!$B$1,$AI100-1,0))</f>
        <v/>
      </c>
      <c r="AK100" s="140">
        <f ca="1">OFFSET('TempO-1'!$K$1,$AN100-1,0)</f>
        <v>0</v>
      </c>
      <c r="AL100" s="144"/>
      <c r="AM100" s="263">
        <f t="shared" ca="1" si="44"/>
        <v>0</v>
      </c>
      <c r="AN100" s="146">
        <f>MATCH($AW100,'TempO-1'!$CB$1:$CB$128,0)</f>
        <v>100</v>
      </c>
      <c r="AO100" s="143" t="str">
        <f ca="1">IF(AM100=0,"",OFFSET('TempO-1'!$B$1,$AN100-1,0))</f>
        <v/>
      </c>
      <c r="AP100" s="140">
        <f ca="1">OFFSET('TempO-2'!$K$1,$AS100-1,0)</f>
        <v>0</v>
      </c>
      <c r="AQ100" s="144"/>
      <c r="AR100" s="263">
        <f t="shared" ca="1" si="45"/>
        <v>0</v>
      </c>
      <c r="AS100" s="146">
        <f>MATCH($AW100,'TempO-2'!$CB$1:$CB$128,0)</f>
        <v>100</v>
      </c>
      <c r="AT100" s="143" t="str">
        <f ca="1">IF(AR100=0,"",OFFSET('TempO-2'!$B$1,$AS100-1,0))</f>
        <v/>
      </c>
      <c r="AU100" s="22"/>
      <c r="AW100" s="39">
        <v>92</v>
      </c>
      <c r="AX100" s="16"/>
      <c r="AY100" s="51">
        <f t="shared" ca="1" si="46"/>
        <v>99999</v>
      </c>
      <c r="AZ100" s="51">
        <f t="shared" ca="1" si="46"/>
        <v>99999</v>
      </c>
      <c r="BA100" s="51">
        <f t="shared" ca="1" si="46"/>
        <v>99999</v>
      </c>
      <c r="BC100" s="51">
        <f t="shared" ca="1" si="33"/>
        <v>0</v>
      </c>
      <c r="BD100" s="51">
        <f t="shared" ca="1" si="34"/>
        <v>0</v>
      </c>
      <c r="BE100" s="51">
        <f t="shared" ca="1" si="35"/>
        <v>0</v>
      </c>
      <c r="BF100" s="51">
        <f t="shared" ca="1" si="36"/>
        <v>0</v>
      </c>
      <c r="BG100" s="51">
        <f t="shared" ca="1" si="37"/>
        <v>0</v>
      </c>
      <c r="BH100" s="51">
        <f t="shared" ca="1" si="38"/>
        <v>9999</v>
      </c>
      <c r="BI100" s="51">
        <f t="shared" ca="1" si="39"/>
        <v>0</v>
      </c>
      <c r="BJ100" s="51"/>
      <c r="BK100" s="51"/>
      <c r="BL100" s="53">
        <f t="shared" ca="1" si="47"/>
        <v>9999</v>
      </c>
      <c r="BM100" s="53">
        <f t="shared" ca="1" si="47"/>
        <v>0</v>
      </c>
      <c r="BN100" s="53">
        <f t="shared" ca="1" si="47"/>
        <v>0</v>
      </c>
      <c r="BO100" s="53">
        <f t="shared" ca="1" si="47"/>
        <v>0</v>
      </c>
      <c r="BP100" s="53">
        <f t="shared" ca="1" si="47"/>
        <v>0</v>
      </c>
      <c r="BQ100" s="53">
        <f t="shared" ca="1" si="47"/>
        <v>0</v>
      </c>
      <c r="BR100" s="53">
        <f t="shared" ca="1" si="47"/>
        <v>0</v>
      </c>
    </row>
    <row r="101" spans="2:70" x14ac:dyDescent="0.2">
      <c r="B101" s="126">
        <f t="shared" ca="1" si="40"/>
        <v>1</v>
      </c>
      <c r="C101" s="126" t="str">
        <f t="shared" ca="1" si="41"/>
        <v/>
      </c>
      <c r="D101" s="126" t="str">
        <f t="shared" ca="1" si="42"/>
        <v/>
      </c>
      <c r="E101" s="126" t="str">
        <f t="shared" ca="1" si="43"/>
        <v/>
      </c>
      <c r="F101" s="127" t="str">
        <f ca="1">OFFSET(prihlasky!$H$1,AW101,0)</f>
        <v/>
      </c>
      <c r="G101" s="127" t="str">
        <f ca="1">IF(OFFSET(prihlasky!$B$1,AW101,0)="","",(OFFSET(prihlasky!$B$1,AW101,0)))</f>
        <v/>
      </c>
      <c r="H101" s="127">
        <f ca="1">OFFSET(prihlasky!$I$1,AW101,0)</f>
        <v>0</v>
      </c>
      <c r="I101" s="127">
        <f ca="1">OFFSET(prihlasky!$A$1,AW101,0)</f>
        <v>0</v>
      </c>
      <c r="J101" s="159">
        <f t="shared" ca="1" si="32"/>
        <v>9999</v>
      </c>
      <c r="K101" s="145"/>
      <c r="L101" s="140">
        <f ca="1">OFFSET('Trail-1'!$J$1,$O101-1,0)</f>
        <v>0</v>
      </c>
      <c r="M101" s="141">
        <f ca="1">OFFSET('Trail-1'!$K$1,$O101-1,0)</f>
        <v>0</v>
      </c>
      <c r="N101" s="263">
        <f ca="1">('Trail-1'!$CN$4-L101)*$AY$4+M101</f>
        <v>0</v>
      </c>
      <c r="O101" s="146">
        <f>MATCH($AW101,'Trail-1'!$CJ$1:$CJ$128,0)</f>
        <v>101</v>
      </c>
      <c r="P101" s="143" t="str">
        <f ca="1">IF(N101=0,"",OFFSET('Trail-1'!$B$1,$O101-1,0))</f>
        <v/>
      </c>
      <c r="Q101" s="140">
        <f ca="1">OFFSET('Trail-2'!$J$1,$T101-1,0)</f>
        <v>0</v>
      </c>
      <c r="R101" s="141">
        <f ca="1">OFFSET('Trail-2'!$K$1,$T101-1,0)</f>
        <v>0</v>
      </c>
      <c r="S101" s="263">
        <f ca="1">('Trail-2'!$CN$4-Q101)*$AY$4+R101</f>
        <v>0</v>
      </c>
      <c r="T101" s="146">
        <f>MATCH($AW101,'Trail-2'!$CJ$1:$CJ$128,0)</f>
        <v>101</v>
      </c>
      <c r="U101" s="143" t="str">
        <f ca="1">IF(S101=0,"",OFFSET('Trail-2'!$B$1,$T101-1,0))</f>
        <v/>
      </c>
      <c r="V101" s="140">
        <f ca="1">OFFSET('Trail-3'!$J$1,$Y101-1,0)</f>
        <v>0</v>
      </c>
      <c r="W101" s="141">
        <f ca="1">OFFSET('Trail-3'!$K$1,$Y101-1,0)</f>
        <v>0</v>
      </c>
      <c r="X101" s="263">
        <f ca="1">('Trail-3'!$CN$4-V101)*$AY$4+W101</f>
        <v>0</v>
      </c>
      <c r="Y101" s="146">
        <f>MATCH($AW101,'Trail-3'!$CJ$1:$CJ$128,0)</f>
        <v>101</v>
      </c>
      <c r="Z101" s="143" t="str">
        <f ca="1">IF(X101=0,"",OFFSET('Trail-3'!$B$1,$Y101-1,0))</f>
        <v/>
      </c>
      <c r="AA101" s="140">
        <f ca="1">OFFSET('Trail-4'!$J$1,$AD101-1,0)</f>
        <v>0</v>
      </c>
      <c r="AB101" s="141">
        <f ca="1">OFFSET('Trail-4'!$K$1,$AD101-1,0)</f>
        <v>0</v>
      </c>
      <c r="AC101" s="263">
        <f ca="1">('Trail-4'!$CN$4-AA101)*$AY$4+AB101</f>
        <v>0</v>
      </c>
      <c r="AD101" s="146">
        <f>MATCH($AW101,'Trail-4'!$CJ$1:$CJ$128,0)</f>
        <v>101</v>
      </c>
      <c r="AE101" s="143" t="str">
        <f ca="1">IF(AC101=0,"",OFFSET('Trail-4'!$B$1,$AD101-1,0))</f>
        <v/>
      </c>
      <c r="AF101" s="140">
        <f ca="1">OFFSET('Trail-5'!$J$1,$AI101-1,0)</f>
        <v>0</v>
      </c>
      <c r="AG101" s="141">
        <f ca="1">OFFSET('Trail-5'!$K$1,$AI101-1,0)</f>
        <v>0</v>
      </c>
      <c r="AH101" s="263">
        <f ca="1">('Trail-5'!$CN$4-AF101)*$AY$4+AG101</f>
        <v>0</v>
      </c>
      <c r="AI101" s="146">
        <f>MATCH($AW101,'Trail-5'!$CJ$1:$CJ$128,0)</f>
        <v>101</v>
      </c>
      <c r="AJ101" s="143" t="str">
        <f ca="1">IF(AH101=0,"",OFFSET('Trail-5'!$B$1,$AI101-1,0))</f>
        <v/>
      </c>
      <c r="AK101" s="140">
        <f ca="1">OFFSET('TempO-1'!$K$1,$AN101-1,0)</f>
        <v>0</v>
      </c>
      <c r="AL101" s="144"/>
      <c r="AM101" s="263">
        <f t="shared" ca="1" si="44"/>
        <v>0</v>
      </c>
      <c r="AN101" s="146">
        <f>MATCH($AW101,'TempO-1'!$CB$1:$CB$128,0)</f>
        <v>101</v>
      </c>
      <c r="AO101" s="143" t="str">
        <f ca="1">IF(AM101=0,"",OFFSET('TempO-1'!$B$1,$AN101-1,0))</f>
        <v/>
      </c>
      <c r="AP101" s="140">
        <f ca="1">OFFSET('TempO-2'!$K$1,$AS101-1,0)</f>
        <v>0</v>
      </c>
      <c r="AQ101" s="144"/>
      <c r="AR101" s="263">
        <f t="shared" ca="1" si="45"/>
        <v>0</v>
      </c>
      <c r="AS101" s="146">
        <f>MATCH($AW101,'TempO-2'!$CB$1:$CB$128,0)</f>
        <v>101</v>
      </c>
      <c r="AT101" s="143" t="str">
        <f ca="1">IF(AR101=0,"",OFFSET('TempO-2'!$B$1,$AS101-1,0))</f>
        <v/>
      </c>
      <c r="AU101" s="22"/>
      <c r="AW101" s="39">
        <v>93</v>
      </c>
      <c r="AX101" s="16"/>
      <c r="AY101" s="51">
        <f t="shared" ca="1" si="46"/>
        <v>99999</v>
      </c>
      <c r="AZ101" s="51">
        <f t="shared" ca="1" si="46"/>
        <v>99999</v>
      </c>
      <c r="BA101" s="51">
        <f t="shared" ca="1" si="46"/>
        <v>99999</v>
      </c>
      <c r="BC101" s="51">
        <f t="shared" ca="1" si="33"/>
        <v>0</v>
      </c>
      <c r="BD101" s="51">
        <f t="shared" ca="1" si="34"/>
        <v>0</v>
      </c>
      <c r="BE101" s="51">
        <f t="shared" ca="1" si="35"/>
        <v>0</v>
      </c>
      <c r="BF101" s="51">
        <f t="shared" ca="1" si="36"/>
        <v>0</v>
      </c>
      <c r="BG101" s="51">
        <f t="shared" ca="1" si="37"/>
        <v>0</v>
      </c>
      <c r="BH101" s="51">
        <f t="shared" ca="1" si="38"/>
        <v>9999</v>
      </c>
      <c r="BI101" s="51">
        <f t="shared" ca="1" si="39"/>
        <v>0</v>
      </c>
      <c r="BJ101" s="51"/>
      <c r="BK101" s="51"/>
      <c r="BL101" s="53">
        <f t="shared" ca="1" si="47"/>
        <v>9999</v>
      </c>
      <c r="BM101" s="53">
        <f t="shared" ca="1" si="47"/>
        <v>0</v>
      </c>
      <c r="BN101" s="53">
        <f t="shared" ca="1" si="47"/>
        <v>0</v>
      </c>
      <c r="BO101" s="53">
        <f t="shared" ca="1" si="47"/>
        <v>0</v>
      </c>
      <c r="BP101" s="53">
        <f t="shared" ca="1" si="47"/>
        <v>0</v>
      </c>
      <c r="BQ101" s="53">
        <f t="shared" ca="1" si="47"/>
        <v>0</v>
      </c>
      <c r="BR101" s="53">
        <f t="shared" ca="1" si="47"/>
        <v>0</v>
      </c>
    </row>
    <row r="102" spans="2:70" x14ac:dyDescent="0.2">
      <c r="B102" s="126">
        <f t="shared" ca="1" si="40"/>
        <v>1</v>
      </c>
      <c r="C102" s="126" t="str">
        <f t="shared" ca="1" si="41"/>
        <v/>
      </c>
      <c r="D102" s="126" t="str">
        <f t="shared" ca="1" si="42"/>
        <v/>
      </c>
      <c r="E102" s="126" t="str">
        <f t="shared" ca="1" si="43"/>
        <v/>
      </c>
      <c r="F102" s="127" t="str">
        <f ca="1">OFFSET(prihlasky!$H$1,AW102,0)</f>
        <v/>
      </c>
      <c r="G102" s="127" t="str">
        <f ca="1">IF(OFFSET(prihlasky!$B$1,AW102,0)="","",(OFFSET(prihlasky!$B$1,AW102,0)))</f>
        <v/>
      </c>
      <c r="H102" s="127">
        <f ca="1">OFFSET(prihlasky!$I$1,AW102,0)</f>
        <v>0</v>
      </c>
      <c r="I102" s="127">
        <f ca="1">OFFSET(prihlasky!$A$1,AW102,0)</f>
        <v>0</v>
      </c>
      <c r="J102" s="159">
        <f t="shared" ca="1" si="32"/>
        <v>9999</v>
      </c>
      <c r="K102" s="145"/>
      <c r="L102" s="140">
        <f ca="1">OFFSET('Trail-1'!$J$1,$O102-1,0)</f>
        <v>0</v>
      </c>
      <c r="M102" s="141">
        <f ca="1">OFFSET('Trail-1'!$K$1,$O102-1,0)</f>
        <v>0</v>
      </c>
      <c r="N102" s="263">
        <f ca="1">('Trail-1'!$CN$4-L102)*$AY$4+M102</f>
        <v>0</v>
      </c>
      <c r="O102" s="146">
        <f>MATCH($AW102,'Trail-1'!$CJ$1:$CJ$128,0)</f>
        <v>102</v>
      </c>
      <c r="P102" s="143" t="str">
        <f ca="1">IF(N102=0,"",OFFSET('Trail-1'!$B$1,$O102-1,0))</f>
        <v/>
      </c>
      <c r="Q102" s="140">
        <f ca="1">OFFSET('Trail-2'!$J$1,$T102-1,0)</f>
        <v>0</v>
      </c>
      <c r="R102" s="141">
        <f ca="1">OFFSET('Trail-2'!$K$1,$T102-1,0)</f>
        <v>0</v>
      </c>
      <c r="S102" s="263">
        <f ca="1">('Trail-2'!$CN$4-Q102)*$AY$4+R102</f>
        <v>0</v>
      </c>
      <c r="T102" s="146">
        <f>MATCH($AW102,'Trail-2'!$CJ$1:$CJ$128,0)</f>
        <v>102</v>
      </c>
      <c r="U102" s="143" t="str">
        <f ca="1">IF(S102=0,"",OFFSET('Trail-2'!$B$1,$T102-1,0))</f>
        <v/>
      </c>
      <c r="V102" s="140">
        <f ca="1">OFFSET('Trail-3'!$J$1,$Y102-1,0)</f>
        <v>0</v>
      </c>
      <c r="W102" s="141">
        <f ca="1">OFFSET('Trail-3'!$K$1,$Y102-1,0)</f>
        <v>0</v>
      </c>
      <c r="X102" s="263">
        <f ca="1">('Trail-3'!$CN$4-V102)*$AY$4+W102</f>
        <v>0</v>
      </c>
      <c r="Y102" s="146">
        <f>MATCH($AW102,'Trail-3'!$CJ$1:$CJ$128,0)</f>
        <v>102</v>
      </c>
      <c r="Z102" s="143" t="str">
        <f ca="1">IF(X102=0,"",OFFSET('Trail-3'!$B$1,$Y102-1,0))</f>
        <v/>
      </c>
      <c r="AA102" s="140">
        <f ca="1">OFFSET('Trail-4'!$J$1,$AD102-1,0)</f>
        <v>0</v>
      </c>
      <c r="AB102" s="141">
        <f ca="1">OFFSET('Trail-4'!$K$1,$AD102-1,0)</f>
        <v>0</v>
      </c>
      <c r="AC102" s="263">
        <f ca="1">('Trail-4'!$CN$4-AA102)*$AY$4+AB102</f>
        <v>0</v>
      </c>
      <c r="AD102" s="146">
        <f>MATCH($AW102,'Trail-4'!$CJ$1:$CJ$128,0)</f>
        <v>102</v>
      </c>
      <c r="AE102" s="143" t="str">
        <f ca="1">IF(AC102=0,"",OFFSET('Trail-4'!$B$1,$AD102-1,0))</f>
        <v/>
      </c>
      <c r="AF102" s="140">
        <f ca="1">OFFSET('Trail-5'!$J$1,$AI102-1,0)</f>
        <v>0</v>
      </c>
      <c r="AG102" s="141">
        <f ca="1">OFFSET('Trail-5'!$K$1,$AI102-1,0)</f>
        <v>0</v>
      </c>
      <c r="AH102" s="263">
        <f ca="1">('Trail-5'!$CN$4-AF102)*$AY$4+AG102</f>
        <v>0</v>
      </c>
      <c r="AI102" s="146">
        <f>MATCH($AW102,'Trail-5'!$CJ$1:$CJ$128,0)</f>
        <v>102</v>
      </c>
      <c r="AJ102" s="143" t="str">
        <f ca="1">IF(AH102=0,"",OFFSET('Trail-5'!$B$1,$AI102-1,0))</f>
        <v/>
      </c>
      <c r="AK102" s="140">
        <f ca="1">OFFSET('TempO-1'!$K$1,$AN102-1,0)</f>
        <v>0</v>
      </c>
      <c r="AL102" s="144"/>
      <c r="AM102" s="263">
        <f t="shared" ca="1" si="44"/>
        <v>0</v>
      </c>
      <c r="AN102" s="146">
        <f>MATCH($AW102,'TempO-1'!$CB$1:$CB$128,0)</f>
        <v>102</v>
      </c>
      <c r="AO102" s="143" t="str">
        <f ca="1">IF(AM102=0,"",OFFSET('TempO-1'!$B$1,$AN102-1,0))</f>
        <v/>
      </c>
      <c r="AP102" s="140">
        <f ca="1">OFFSET('TempO-2'!$K$1,$AS102-1,0)</f>
        <v>0</v>
      </c>
      <c r="AQ102" s="144"/>
      <c r="AR102" s="263">
        <f t="shared" ca="1" si="45"/>
        <v>0</v>
      </c>
      <c r="AS102" s="146">
        <f>MATCH($AW102,'TempO-2'!$CB$1:$CB$128,0)</f>
        <v>102</v>
      </c>
      <c r="AT102" s="143" t="str">
        <f ca="1">IF(AR102=0,"",OFFSET('TempO-2'!$B$1,$AS102-1,0))</f>
        <v/>
      </c>
      <c r="AU102" s="22"/>
      <c r="AW102" s="39">
        <v>94</v>
      </c>
      <c r="AX102" s="16"/>
      <c r="AY102" s="51">
        <f t="shared" ca="1" si="46"/>
        <v>99999</v>
      </c>
      <c r="AZ102" s="51">
        <f t="shared" ca="1" si="46"/>
        <v>99999</v>
      </c>
      <c r="BA102" s="51">
        <f t="shared" ca="1" si="46"/>
        <v>99999</v>
      </c>
      <c r="BC102" s="51">
        <f t="shared" ca="1" si="33"/>
        <v>0</v>
      </c>
      <c r="BD102" s="51">
        <f t="shared" ca="1" si="34"/>
        <v>0</v>
      </c>
      <c r="BE102" s="51">
        <f t="shared" ca="1" si="35"/>
        <v>0</v>
      </c>
      <c r="BF102" s="51">
        <f t="shared" ca="1" si="36"/>
        <v>0</v>
      </c>
      <c r="BG102" s="51">
        <f t="shared" ca="1" si="37"/>
        <v>0</v>
      </c>
      <c r="BH102" s="51">
        <f t="shared" ca="1" si="38"/>
        <v>9999</v>
      </c>
      <c r="BI102" s="51">
        <f t="shared" ca="1" si="39"/>
        <v>0</v>
      </c>
      <c r="BJ102" s="51"/>
      <c r="BK102" s="51"/>
      <c r="BL102" s="53">
        <f t="shared" ca="1" si="47"/>
        <v>9999</v>
      </c>
      <c r="BM102" s="53">
        <f t="shared" ca="1" si="47"/>
        <v>0</v>
      </c>
      <c r="BN102" s="53">
        <f t="shared" ca="1" si="47"/>
        <v>0</v>
      </c>
      <c r="BO102" s="53">
        <f t="shared" ca="1" si="47"/>
        <v>0</v>
      </c>
      <c r="BP102" s="53">
        <f t="shared" ca="1" si="47"/>
        <v>0</v>
      </c>
      <c r="BQ102" s="53">
        <f t="shared" ca="1" si="47"/>
        <v>0</v>
      </c>
      <c r="BR102" s="53">
        <f t="shared" ca="1" si="47"/>
        <v>0</v>
      </c>
    </row>
    <row r="103" spans="2:70" x14ac:dyDescent="0.2">
      <c r="B103" s="126">
        <f t="shared" ca="1" si="40"/>
        <v>1</v>
      </c>
      <c r="C103" s="126" t="str">
        <f t="shared" ca="1" si="41"/>
        <v/>
      </c>
      <c r="D103" s="126" t="str">
        <f t="shared" ca="1" si="42"/>
        <v/>
      </c>
      <c r="E103" s="126" t="str">
        <f t="shared" ca="1" si="43"/>
        <v/>
      </c>
      <c r="F103" s="127" t="str">
        <f ca="1">OFFSET(prihlasky!$H$1,AW103,0)</f>
        <v/>
      </c>
      <c r="G103" s="127" t="str">
        <f ca="1">IF(OFFSET(prihlasky!$B$1,AW103,0)="","",(OFFSET(prihlasky!$B$1,AW103,0)))</f>
        <v/>
      </c>
      <c r="H103" s="127">
        <f ca="1">OFFSET(prihlasky!$I$1,AW103,0)</f>
        <v>0</v>
      </c>
      <c r="I103" s="127">
        <f ca="1">OFFSET(prihlasky!$A$1,AW103,0)</f>
        <v>0</v>
      </c>
      <c r="J103" s="159">
        <f t="shared" ca="1" si="32"/>
        <v>9999</v>
      </c>
      <c r="K103" s="145"/>
      <c r="L103" s="140">
        <f ca="1">OFFSET('Trail-1'!$J$1,$O103-1,0)</f>
        <v>0</v>
      </c>
      <c r="M103" s="141">
        <f ca="1">OFFSET('Trail-1'!$K$1,$O103-1,0)</f>
        <v>0</v>
      </c>
      <c r="N103" s="263">
        <f ca="1">('Trail-1'!$CN$4-L103)*$AY$4+M103</f>
        <v>0</v>
      </c>
      <c r="O103" s="146">
        <f>MATCH($AW103,'Trail-1'!$CJ$1:$CJ$128,0)</f>
        <v>103</v>
      </c>
      <c r="P103" s="143" t="str">
        <f ca="1">IF(N103=0,"",OFFSET('Trail-1'!$B$1,$O103-1,0))</f>
        <v/>
      </c>
      <c r="Q103" s="140">
        <f ca="1">OFFSET('Trail-2'!$J$1,$T103-1,0)</f>
        <v>0</v>
      </c>
      <c r="R103" s="141">
        <f ca="1">OFFSET('Trail-2'!$K$1,$T103-1,0)</f>
        <v>0</v>
      </c>
      <c r="S103" s="263">
        <f ca="1">('Trail-2'!$CN$4-Q103)*$AY$4+R103</f>
        <v>0</v>
      </c>
      <c r="T103" s="146">
        <f>MATCH($AW103,'Trail-2'!$CJ$1:$CJ$128,0)</f>
        <v>103</v>
      </c>
      <c r="U103" s="143" t="str">
        <f ca="1">IF(S103=0,"",OFFSET('Trail-2'!$B$1,$T103-1,0))</f>
        <v/>
      </c>
      <c r="V103" s="140">
        <f ca="1">OFFSET('Trail-3'!$J$1,$Y103-1,0)</f>
        <v>0</v>
      </c>
      <c r="W103" s="141">
        <f ca="1">OFFSET('Trail-3'!$K$1,$Y103-1,0)</f>
        <v>0</v>
      </c>
      <c r="X103" s="263">
        <f ca="1">('Trail-3'!$CN$4-V103)*$AY$4+W103</f>
        <v>0</v>
      </c>
      <c r="Y103" s="146">
        <f>MATCH($AW103,'Trail-3'!$CJ$1:$CJ$128,0)</f>
        <v>103</v>
      </c>
      <c r="Z103" s="143" t="str">
        <f ca="1">IF(X103=0,"",OFFSET('Trail-3'!$B$1,$Y103-1,0))</f>
        <v/>
      </c>
      <c r="AA103" s="140">
        <f ca="1">OFFSET('Trail-4'!$J$1,$AD103-1,0)</f>
        <v>0</v>
      </c>
      <c r="AB103" s="141">
        <f ca="1">OFFSET('Trail-4'!$K$1,$AD103-1,0)</f>
        <v>0</v>
      </c>
      <c r="AC103" s="263">
        <f ca="1">('Trail-4'!$CN$4-AA103)*$AY$4+AB103</f>
        <v>0</v>
      </c>
      <c r="AD103" s="146">
        <f>MATCH($AW103,'Trail-4'!$CJ$1:$CJ$128,0)</f>
        <v>103</v>
      </c>
      <c r="AE103" s="143" t="str">
        <f ca="1">IF(AC103=0,"",OFFSET('Trail-4'!$B$1,$AD103-1,0))</f>
        <v/>
      </c>
      <c r="AF103" s="140">
        <f ca="1">OFFSET('Trail-5'!$J$1,$AI103-1,0)</f>
        <v>0</v>
      </c>
      <c r="AG103" s="141">
        <f ca="1">OFFSET('Trail-5'!$K$1,$AI103-1,0)</f>
        <v>0</v>
      </c>
      <c r="AH103" s="263">
        <f ca="1">('Trail-5'!$CN$4-AF103)*$AY$4+AG103</f>
        <v>0</v>
      </c>
      <c r="AI103" s="146">
        <f>MATCH($AW103,'Trail-5'!$CJ$1:$CJ$128,0)</f>
        <v>103</v>
      </c>
      <c r="AJ103" s="143" t="str">
        <f ca="1">IF(AH103=0,"",OFFSET('Trail-5'!$B$1,$AI103-1,0))</f>
        <v/>
      </c>
      <c r="AK103" s="140">
        <f ca="1">OFFSET('TempO-1'!$K$1,$AN103-1,0)</f>
        <v>0</v>
      </c>
      <c r="AL103" s="144"/>
      <c r="AM103" s="263">
        <f t="shared" ca="1" si="44"/>
        <v>0</v>
      </c>
      <c r="AN103" s="146">
        <f>MATCH($AW103,'TempO-1'!$CB$1:$CB$128,0)</f>
        <v>103</v>
      </c>
      <c r="AO103" s="143" t="str">
        <f ca="1">IF(AM103=0,"",OFFSET('TempO-1'!$B$1,$AN103-1,0))</f>
        <v/>
      </c>
      <c r="AP103" s="140">
        <f ca="1">OFFSET('TempO-2'!$K$1,$AS103-1,0)</f>
        <v>0</v>
      </c>
      <c r="AQ103" s="144"/>
      <c r="AR103" s="263">
        <f t="shared" ca="1" si="45"/>
        <v>0</v>
      </c>
      <c r="AS103" s="146">
        <f>MATCH($AW103,'TempO-2'!$CB$1:$CB$128,0)</f>
        <v>103</v>
      </c>
      <c r="AT103" s="143" t="str">
        <f ca="1">IF(AR103=0,"",OFFSET('TempO-2'!$B$1,$AS103-1,0))</f>
        <v/>
      </c>
      <c r="AU103" s="22"/>
      <c r="AW103" s="39">
        <v>95</v>
      </c>
      <c r="AX103" s="16"/>
      <c r="AY103" s="51">
        <f t="shared" ca="1" si="46"/>
        <v>99999</v>
      </c>
      <c r="AZ103" s="51">
        <f t="shared" ca="1" si="46"/>
        <v>99999</v>
      </c>
      <c r="BA103" s="51">
        <f t="shared" ca="1" si="46"/>
        <v>99999</v>
      </c>
      <c r="BC103" s="51">
        <f t="shared" ca="1" si="33"/>
        <v>0</v>
      </c>
      <c r="BD103" s="51">
        <f t="shared" ca="1" si="34"/>
        <v>0</v>
      </c>
      <c r="BE103" s="51">
        <f t="shared" ca="1" si="35"/>
        <v>0</v>
      </c>
      <c r="BF103" s="51">
        <f t="shared" ca="1" si="36"/>
        <v>0</v>
      </c>
      <c r="BG103" s="51">
        <f t="shared" ca="1" si="37"/>
        <v>0</v>
      </c>
      <c r="BH103" s="51">
        <f t="shared" ca="1" si="38"/>
        <v>9999</v>
      </c>
      <c r="BI103" s="51">
        <f t="shared" ca="1" si="39"/>
        <v>0</v>
      </c>
      <c r="BJ103" s="51"/>
      <c r="BK103" s="51"/>
      <c r="BL103" s="53">
        <f t="shared" ca="1" si="47"/>
        <v>9999</v>
      </c>
      <c r="BM103" s="53">
        <f t="shared" ca="1" si="47"/>
        <v>0</v>
      </c>
      <c r="BN103" s="53">
        <f t="shared" ca="1" si="47"/>
        <v>0</v>
      </c>
      <c r="BO103" s="53">
        <f t="shared" ca="1" si="47"/>
        <v>0</v>
      </c>
      <c r="BP103" s="53">
        <f t="shared" ca="1" si="47"/>
        <v>0</v>
      </c>
      <c r="BQ103" s="53">
        <f t="shared" ca="1" si="47"/>
        <v>0</v>
      </c>
      <c r="BR103" s="53">
        <f t="shared" ca="1" si="47"/>
        <v>0</v>
      </c>
    </row>
    <row r="104" spans="2:70" x14ac:dyDescent="0.2">
      <c r="B104" s="126">
        <f t="shared" ca="1" si="40"/>
        <v>1</v>
      </c>
      <c r="C104" s="126" t="str">
        <f t="shared" ca="1" si="41"/>
        <v/>
      </c>
      <c r="D104" s="126" t="str">
        <f t="shared" ca="1" si="42"/>
        <v/>
      </c>
      <c r="E104" s="126" t="str">
        <f t="shared" ca="1" si="43"/>
        <v/>
      </c>
      <c r="F104" s="127" t="str">
        <f ca="1">OFFSET(prihlasky!$H$1,AW104,0)</f>
        <v/>
      </c>
      <c r="G104" s="127" t="str">
        <f ca="1">IF(OFFSET(prihlasky!$B$1,AW104,0)="","",(OFFSET(prihlasky!$B$1,AW104,0)))</f>
        <v/>
      </c>
      <c r="H104" s="127">
        <f ca="1">OFFSET(prihlasky!$I$1,AW104,0)</f>
        <v>0</v>
      </c>
      <c r="I104" s="127">
        <f ca="1">OFFSET(prihlasky!$A$1,AW104,0)</f>
        <v>0</v>
      </c>
      <c r="J104" s="159">
        <f t="shared" ca="1" si="32"/>
        <v>9999</v>
      </c>
      <c r="K104" s="145"/>
      <c r="L104" s="140">
        <f ca="1">OFFSET('Trail-1'!$J$1,$O104-1,0)</f>
        <v>0</v>
      </c>
      <c r="M104" s="141">
        <f ca="1">OFFSET('Trail-1'!$K$1,$O104-1,0)</f>
        <v>0</v>
      </c>
      <c r="N104" s="263">
        <f ca="1">('Trail-1'!$CN$4-L104)*$AY$4+M104</f>
        <v>0</v>
      </c>
      <c r="O104" s="146">
        <f>MATCH($AW104,'Trail-1'!$CJ$1:$CJ$128,0)</f>
        <v>104</v>
      </c>
      <c r="P104" s="143" t="str">
        <f ca="1">IF(N104=0,"",OFFSET('Trail-1'!$B$1,$O104-1,0))</f>
        <v/>
      </c>
      <c r="Q104" s="140">
        <f ca="1">OFFSET('Trail-2'!$J$1,$T104-1,0)</f>
        <v>0</v>
      </c>
      <c r="R104" s="141">
        <f ca="1">OFFSET('Trail-2'!$K$1,$T104-1,0)</f>
        <v>0</v>
      </c>
      <c r="S104" s="263">
        <f ca="1">('Trail-2'!$CN$4-Q104)*$AY$4+R104</f>
        <v>0</v>
      </c>
      <c r="T104" s="146">
        <f>MATCH($AW104,'Trail-2'!$CJ$1:$CJ$128,0)</f>
        <v>104</v>
      </c>
      <c r="U104" s="143" t="str">
        <f ca="1">IF(S104=0,"",OFFSET('Trail-2'!$B$1,$T104-1,0))</f>
        <v/>
      </c>
      <c r="V104" s="140">
        <f ca="1">OFFSET('Trail-3'!$J$1,$Y104-1,0)</f>
        <v>0</v>
      </c>
      <c r="W104" s="141">
        <f ca="1">OFFSET('Trail-3'!$K$1,$Y104-1,0)</f>
        <v>0</v>
      </c>
      <c r="X104" s="263">
        <f ca="1">('Trail-3'!$CN$4-V104)*$AY$4+W104</f>
        <v>0</v>
      </c>
      <c r="Y104" s="146">
        <f>MATCH($AW104,'Trail-3'!$CJ$1:$CJ$128,0)</f>
        <v>104</v>
      </c>
      <c r="Z104" s="143" t="str">
        <f ca="1">IF(X104=0,"",OFFSET('Trail-3'!$B$1,$Y104-1,0))</f>
        <v/>
      </c>
      <c r="AA104" s="140">
        <f ca="1">OFFSET('Trail-4'!$J$1,$AD104-1,0)</f>
        <v>0</v>
      </c>
      <c r="AB104" s="141">
        <f ca="1">OFFSET('Trail-4'!$K$1,$AD104-1,0)</f>
        <v>0</v>
      </c>
      <c r="AC104" s="263">
        <f ca="1">('Trail-4'!$CN$4-AA104)*$AY$4+AB104</f>
        <v>0</v>
      </c>
      <c r="AD104" s="146">
        <f>MATCH($AW104,'Trail-4'!$CJ$1:$CJ$128,0)</f>
        <v>104</v>
      </c>
      <c r="AE104" s="143" t="str">
        <f ca="1">IF(AC104=0,"",OFFSET('Trail-4'!$B$1,$AD104-1,0))</f>
        <v/>
      </c>
      <c r="AF104" s="140">
        <f ca="1">OFFSET('Trail-5'!$J$1,$AI104-1,0)</f>
        <v>0</v>
      </c>
      <c r="AG104" s="141">
        <f ca="1">OFFSET('Trail-5'!$K$1,$AI104-1,0)</f>
        <v>0</v>
      </c>
      <c r="AH104" s="263">
        <f ca="1">('Trail-5'!$CN$4-AF104)*$AY$4+AG104</f>
        <v>0</v>
      </c>
      <c r="AI104" s="146">
        <f>MATCH($AW104,'Trail-5'!$CJ$1:$CJ$128,0)</f>
        <v>104</v>
      </c>
      <c r="AJ104" s="143" t="str">
        <f ca="1">IF(AH104=0,"",OFFSET('Trail-5'!$B$1,$AI104-1,0))</f>
        <v/>
      </c>
      <c r="AK104" s="140">
        <f ca="1">OFFSET('TempO-1'!$K$1,$AN104-1,0)</f>
        <v>0</v>
      </c>
      <c r="AL104" s="144"/>
      <c r="AM104" s="263">
        <f t="shared" ca="1" si="44"/>
        <v>0</v>
      </c>
      <c r="AN104" s="146">
        <f>MATCH($AW104,'TempO-1'!$CB$1:$CB$128,0)</f>
        <v>104</v>
      </c>
      <c r="AO104" s="143" t="str">
        <f ca="1">IF(AM104=0,"",OFFSET('TempO-1'!$B$1,$AN104-1,0))</f>
        <v/>
      </c>
      <c r="AP104" s="140">
        <f ca="1">OFFSET('TempO-2'!$K$1,$AS104-1,0)</f>
        <v>0</v>
      </c>
      <c r="AQ104" s="144"/>
      <c r="AR104" s="263">
        <f t="shared" ca="1" si="45"/>
        <v>0</v>
      </c>
      <c r="AS104" s="146">
        <f>MATCH($AW104,'TempO-2'!$CB$1:$CB$128,0)</f>
        <v>104</v>
      </c>
      <c r="AT104" s="143" t="str">
        <f ca="1">IF(AR104=0,"",OFFSET('TempO-2'!$B$1,$AS104-1,0))</f>
        <v/>
      </c>
      <c r="AU104" s="22"/>
      <c r="AW104" s="39">
        <v>96</v>
      </c>
      <c r="AX104" s="16"/>
      <c r="AY104" s="51">
        <f t="shared" ca="1" si="46"/>
        <v>99999</v>
      </c>
      <c r="AZ104" s="51">
        <f t="shared" ca="1" si="46"/>
        <v>99999</v>
      </c>
      <c r="BA104" s="51">
        <f t="shared" ca="1" si="46"/>
        <v>99999</v>
      </c>
      <c r="BC104" s="51">
        <f t="shared" ca="1" si="33"/>
        <v>0</v>
      </c>
      <c r="BD104" s="51">
        <f t="shared" ca="1" si="34"/>
        <v>0</v>
      </c>
      <c r="BE104" s="51">
        <f t="shared" ca="1" si="35"/>
        <v>0</v>
      </c>
      <c r="BF104" s="51">
        <f t="shared" ca="1" si="36"/>
        <v>0</v>
      </c>
      <c r="BG104" s="51">
        <f t="shared" ca="1" si="37"/>
        <v>0</v>
      </c>
      <c r="BH104" s="51">
        <f t="shared" ca="1" si="38"/>
        <v>9999</v>
      </c>
      <c r="BI104" s="51">
        <f t="shared" ca="1" si="39"/>
        <v>0</v>
      </c>
      <c r="BJ104" s="51"/>
      <c r="BK104" s="51"/>
      <c r="BL104" s="53">
        <f t="shared" ca="1" si="47"/>
        <v>9999</v>
      </c>
      <c r="BM104" s="53">
        <f t="shared" ca="1" si="47"/>
        <v>0</v>
      </c>
      <c r="BN104" s="53">
        <f t="shared" ca="1" si="47"/>
        <v>0</v>
      </c>
      <c r="BO104" s="53">
        <f t="shared" ca="1" si="47"/>
        <v>0</v>
      </c>
      <c r="BP104" s="53">
        <f t="shared" ca="1" si="47"/>
        <v>0</v>
      </c>
      <c r="BQ104" s="53">
        <f t="shared" ca="1" si="47"/>
        <v>0</v>
      </c>
      <c r="BR104" s="53">
        <f t="shared" ca="1" si="47"/>
        <v>0</v>
      </c>
    </row>
    <row r="105" spans="2:70" x14ac:dyDescent="0.2">
      <c r="B105" s="126">
        <f t="shared" ca="1" si="40"/>
        <v>1</v>
      </c>
      <c r="C105" s="126" t="str">
        <f t="shared" ca="1" si="41"/>
        <v/>
      </c>
      <c r="D105" s="126" t="str">
        <f t="shared" ca="1" si="42"/>
        <v/>
      </c>
      <c r="E105" s="126" t="str">
        <f t="shared" ca="1" si="43"/>
        <v/>
      </c>
      <c r="F105" s="127" t="str">
        <f ca="1">OFFSET(prihlasky!$H$1,AW105,0)</f>
        <v/>
      </c>
      <c r="G105" s="127" t="str">
        <f ca="1">IF(OFFSET(prihlasky!$B$1,AW105,0)="","",(OFFSET(prihlasky!$B$1,AW105,0)))</f>
        <v/>
      </c>
      <c r="H105" s="127">
        <f ca="1">OFFSET(prihlasky!$I$1,AW105,0)</f>
        <v>0</v>
      </c>
      <c r="I105" s="127">
        <f ca="1">OFFSET(prihlasky!$A$1,AW105,0)</f>
        <v>0</v>
      </c>
      <c r="J105" s="159">
        <f t="shared" ca="1" si="32"/>
        <v>9999</v>
      </c>
      <c r="K105" s="145"/>
      <c r="L105" s="140">
        <f ca="1">OFFSET('Trail-1'!$J$1,$O105-1,0)</f>
        <v>0</v>
      </c>
      <c r="M105" s="141">
        <f ca="1">OFFSET('Trail-1'!$K$1,$O105-1,0)</f>
        <v>0</v>
      </c>
      <c r="N105" s="263">
        <f ca="1">('Trail-1'!$CN$4-L105)*$AY$4+M105</f>
        <v>0</v>
      </c>
      <c r="O105" s="146">
        <f>MATCH($AW105,'Trail-1'!$CJ$1:$CJ$128,0)</f>
        <v>105</v>
      </c>
      <c r="P105" s="143" t="str">
        <f ca="1">IF(N105=0,"",OFFSET('Trail-1'!$B$1,$O105-1,0))</f>
        <v/>
      </c>
      <c r="Q105" s="140">
        <f ca="1">OFFSET('Trail-2'!$J$1,$T105-1,0)</f>
        <v>0</v>
      </c>
      <c r="R105" s="141">
        <f ca="1">OFFSET('Trail-2'!$K$1,$T105-1,0)</f>
        <v>0</v>
      </c>
      <c r="S105" s="263">
        <f ca="1">('Trail-2'!$CN$4-Q105)*$AY$4+R105</f>
        <v>0</v>
      </c>
      <c r="T105" s="146">
        <f>MATCH($AW105,'Trail-2'!$CJ$1:$CJ$128,0)</f>
        <v>105</v>
      </c>
      <c r="U105" s="143" t="str">
        <f ca="1">IF(S105=0,"",OFFSET('Trail-2'!$B$1,$T105-1,0))</f>
        <v/>
      </c>
      <c r="V105" s="140">
        <f ca="1">OFFSET('Trail-3'!$J$1,$Y105-1,0)</f>
        <v>0</v>
      </c>
      <c r="W105" s="141">
        <f ca="1">OFFSET('Trail-3'!$K$1,$Y105-1,0)</f>
        <v>0</v>
      </c>
      <c r="X105" s="263">
        <f ca="1">('Trail-3'!$CN$4-V105)*$AY$4+W105</f>
        <v>0</v>
      </c>
      <c r="Y105" s="146">
        <f>MATCH($AW105,'Trail-3'!$CJ$1:$CJ$128,0)</f>
        <v>105</v>
      </c>
      <c r="Z105" s="143" t="str">
        <f ca="1">IF(X105=0,"",OFFSET('Trail-3'!$B$1,$Y105-1,0))</f>
        <v/>
      </c>
      <c r="AA105" s="140">
        <f ca="1">OFFSET('Trail-4'!$J$1,$AD105-1,0)</f>
        <v>0</v>
      </c>
      <c r="AB105" s="141">
        <f ca="1">OFFSET('Trail-4'!$K$1,$AD105-1,0)</f>
        <v>0</v>
      </c>
      <c r="AC105" s="263">
        <f ca="1">('Trail-4'!$CN$4-AA105)*$AY$4+AB105</f>
        <v>0</v>
      </c>
      <c r="AD105" s="146">
        <f>MATCH($AW105,'Trail-4'!$CJ$1:$CJ$128,0)</f>
        <v>105</v>
      </c>
      <c r="AE105" s="143" t="str">
        <f ca="1">IF(AC105=0,"",OFFSET('Trail-4'!$B$1,$AD105-1,0))</f>
        <v/>
      </c>
      <c r="AF105" s="140">
        <f ca="1">OFFSET('Trail-5'!$J$1,$AI105-1,0)</f>
        <v>0</v>
      </c>
      <c r="AG105" s="141">
        <f ca="1">OFFSET('Trail-5'!$K$1,$AI105-1,0)</f>
        <v>0</v>
      </c>
      <c r="AH105" s="263">
        <f ca="1">('Trail-5'!$CN$4-AF105)*$AY$4+AG105</f>
        <v>0</v>
      </c>
      <c r="AI105" s="146">
        <f>MATCH($AW105,'Trail-5'!$CJ$1:$CJ$128,0)</f>
        <v>105</v>
      </c>
      <c r="AJ105" s="143" t="str">
        <f ca="1">IF(AH105=0,"",OFFSET('Trail-5'!$B$1,$AI105-1,0))</f>
        <v/>
      </c>
      <c r="AK105" s="140">
        <f ca="1">OFFSET('TempO-1'!$K$1,$AN105-1,0)</f>
        <v>0</v>
      </c>
      <c r="AL105" s="144"/>
      <c r="AM105" s="263">
        <f t="shared" ca="1" si="44"/>
        <v>0</v>
      </c>
      <c r="AN105" s="146">
        <f>MATCH($AW105,'TempO-1'!$CB$1:$CB$128,0)</f>
        <v>105</v>
      </c>
      <c r="AO105" s="143" t="str">
        <f ca="1">IF(AM105=0,"",OFFSET('TempO-1'!$B$1,$AN105-1,0))</f>
        <v/>
      </c>
      <c r="AP105" s="140">
        <f ca="1">OFFSET('TempO-2'!$K$1,$AS105-1,0)</f>
        <v>0</v>
      </c>
      <c r="AQ105" s="144"/>
      <c r="AR105" s="263">
        <f t="shared" ca="1" si="45"/>
        <v>0</v>
      </c>
      <c r="AS105" s="146">
        <f>MATCH($AW105,'TempO-2'!$CB$1:$CB$128,0)</f>
        <v>105</v>
      </c>
      <c r="AT105" s="143" t="str">
        <f ca="1">IF(AR105=0,"",OFFSET('TempO-2'!$B$1,$AS105-1,0))</f>
        <v/>
      </c>
      <c r="AU105" s="22"/>
      <c r="AW105" s="39">
        <v>97</v>
      </c>
      <c r="AX105" s="16"/>
      <c r="AY105" s="51">
        <f t="shared" ca="1" si="46"/>
        <v>99999</v>
      </c>
      <c r="AZ105" s="51">
        <f t="shared" ca="1" si="46"/>
        <v>99999</v>
      </c>
      <c r="BA105" s="51">
        <f t="shared" ca="1" si="46"/>
        <v>99999</v>
      </c>
      <c r="BC105" s="51">
        <f t="shared" ca="1" si="33"/>
        <v>0</v>
      </c>
      <c r="BD105" s="51">
        <f t="shared" ca="1" si="34"/>
        <v>0</v>
      </c>
      <c r="BE105" s="51">
        <f t="shared" ca="1" si="35"/>
        <v>0</v>
      </c>
      <c r="BF105" s="51">
        <f t="shared" ca="1" si="36"/>
        <v>0</v>
      </c>
      <c r="BG105" s="51">
        <f t="shared" ca="1" si="37"/>
        <v>0</v>
      </c>
      <c r="BH105" s="51">
        <f t="shared" ref="BH105:BH128" ca="1" si="48">IF(OR(TempO_1_nazev="",AM105&gt;0),AM105,9999)</f>
        <v>9999</v>
      </c>
      <c r="BI105" s="51">
        <f t="shared" ref="BI105:BI128" ca="1" si="49">IF(OR(TempO_2_nazev="",AR105&gt;0),AR105,9999)</f>
        <v>0</v>
      </c>
      <c r="BJ105" s="51"/>
      <c r="BK105" s="51"/>
      <c r="BL105" s="53">
        <f t="shared" ca="1" si="47"/>
        <v>9999</v>
      </c>
      <c r="BM105" s="53">
        <f t="shared" ca="1" si="47"/>
        <v>0</v>
      </c>
      <c r="BN105" s="53">
        <f t="shared" ca="1" si="47"/>
        <v>0</v>
      </c>
      <c r="BO105" s="53">
        <f t="shared" ca="1" si="47"/>
        <v>0</v>
      </c>
      <c r="BP105" s="53">
        <f t="shared" ca="1" si="47"/>
        <v>0</v>
      </c>
      <c r="BQ105" s="53">
        <f t="shared" ca="1" si="47"/>
        <v>0</v>
      </c>
      <c r="BR105" s="53">
        <f t="shared" ca="1" si="47"/>
        <v>0</v>
      </c>
    </row>
    <row r="106" spans="2:70" x14ac:dyDescent="0.2">
      <c r="B106" s="126">
        <f t="shared" ca="1" si="40"/>
        <v>1</v>
      </c>
      <c r="C106" s="126" t="str">
        <f t="shared" ca="1" si="41"/>
        <v/>
      </c>
      <c r="D106" s="126" t="str">
        <f t="shared" ca="1" si="42"/>
        <v/>
      </c>
      <c r="E106" s="126" t="str">
        <f t="shared" ca="1" si="43"/>
        <v/>
      </c>
      <c r="F106" s="127" t="str">
        <f ca="1">OFFSET(prihlasky!$H$1,AW106,0)</f>
        <v/>
      </c>
      <c r="G106" s="127" t="str">
        <f ca="1">IF(OFFSET(prihlasky!$B$1,AW106,0)="","",(OFFSET(prihlasky!$B$1,AW106,0)))</f>
        <v/>
      </c>
      <c r="H106" s="127">
        <f ca="1">OFFSET(prihlasky!$I$1,AW106,0)</f>
        <v>0</v>
      </c>
      <c r="I106" s="127">
        <f ca="1">OFFSET(prihlasky!$A$1,AW106,0)</f>
        <v>0</v>
      </c>
      <c r="J106" s="159">
        <f t="shared" ca="1" si="32"/>
        <v>9999</v>
      </c>
      <c r="K106" s="145"/>
      <c r="L106" s="140">
        <f ca="1">OFFSET('Trail-1'!$J$1,$O106-1,0)</f>
        <v>0</v>
      </c>
      <c r="M106" s="141">
        <f ca="1">OFFSET('Trail-1'!$K$1,$O106-1,0)</f>
        <v>0</v>
      </c>
      <c r="N106" s="263">
        <f ca="1">('Trail-1'!$CN$4-L106)*$AY$4+M106</f>
        <v>0</v>
      </c>
      <c r="O106" s="146">
        <f>MATCH($AW106,'Trail-1'!$CJ$1:$CJ$128,0)</f>
        <v>106</v>
      </c>
      <c r="P106" s="143" t="str">
        <f ca="1">IF(N106=0,"",OFFSET('Trail-1'!$B$1,$O106-1,0))</f>
        <v/>
      </c>
      <c r="Q106" s="140">
        <f ca="1">OFFSET('Trail-2'!$J$1,$T106-1,0)</f>
        <v>0</v>
      </c>
      <c r="R106" s="141">
        <f ca="1">OFFSET('Trail-2'!$K$1,$T106-1,0)</f>
        <v>0</v>
      </c>
      <c r="S106" s="263">
        <f ca="1">('Trail-2'!$CN$4-Q106)*$AY$4+R106</f>
        <v>0</v>
      </c>
      <c r="T106" s="146">
        <f>MATCH($AW106,'Trail-2'!$CJ$1:$CJ$128,0)</f>
        <v>106</v>
      </c>
      <c r="U106" s="143" t="str">
        <f ca="1">IF(S106=0,"",OFFSET('Trail-2'!$B$1,$T106-1,0))</f>
        <v/>
      </c>
      <c r="V106" s="140">
        <f ca="1">OFFSET('Trail-3'!$J$1,$Y106-1,0)</f>
        <v>0</v>
      </c>
      <c r="W106" s="141">
        <f ca="1">OFFSET('Trail-3'!$K$1,$Y106-1,0)</f>
        <v>0</v>
      </c>
      <c r="X106" s="263">
        <f ca="1">('Trail-3'!$CN$4-V106)*$AY$4+W106</f>
        <v>0</v>
      </c>
      <c r="Y106" s="146">
        <f>MATCH($AW106,'Trail-3'!$CJ$1:$CJ$128,0)</f>
        <v>106</v>
      </c>
      <c r="Z106" s="143" t="str">
        <f ca="1">IF(X106=0,"",OFFSET('Trail-3'!$B$1,$Y106-1,0))</f>
        <v/>
      </c>
      <c r="AA106" s="140">
        <f ca="1">OFFSET('Trail-4'!$J$1,$AD106-1,0)</f>
        <v>0</v>
      </c>
      <c r="AB106" s="141">
        <f ca="1">OFFSET('Trail-4'!$K$1,$AD106-1,0)</f>
        <v>0</v>
      </c>
      <c r="AC106" s="263">
        <f ca="1">('Trail-4'!$CN$4-AA106)*$AY$4+AB106</f>
        <v>0</v>
      </c>
      <c r="AD106" s="146">
        <f>MATCH($AW106,'Trail-4'!$CJ$1:$CJ$128,0)</f>
        <v>106</v>
      </c>
      <c r="AE106" s="143" t="str">
        <f ca="1">IF(AC106=0,"",OFFSET('Trail-4'!$B$1,$AD106-1,0))</f>
        <v/>
      </c>
      <c r="AF106" s="140">
        <f ca="1">OFFSET('Trail-5'!$J$1,$AI106-1,0)</f>
        <v>0</v>
      </c>
      <c r="AG106" s="141">
        <f ca="1">OFFSET('Trail-5'!$K$1,$AI106-1,0)</f>
        <v>0</v>
      </c>
      <c r="AH106" s="263">
        <f ca="1">('Trail-5'!$CN$4-AF106)*$AY$4+AG106</f>
        <v>0</v>
      </c>
      <c r="AI106" s="146">
        <f>MATCH($AW106,'Trail-5'!$CJ$1:$CJ$128,0)</f>
        <v>106</v>
      </c>
      <c r="AJ106" s="143" t="str">
        <f ca="1">IF(AH106=0,"",OFFSET('Trail-5'!$B$1,$AI106-1,0))</f>
        <v/>
      </c>
      <c r="AK106" s="140">
        <f ca="1">OFFSET('TempO-1'!$K$1,$AN106-1,0)</f>
        <v>0</v>
      </c>
      <c r="AL106" s="144"/>
      <c r="AM106" s="263">
        <f t="shared" ca="1" si="44"/>
        <v>0</v>
      </c>
      <c r="AN106" s="146">
        <f>MATCH($AW106,'TempO-1'!$CB$1:$CB$128,0)</f>
        <v>106</v>
      </c>
      <c r="AO106" s="143" t="str">
        <f ca="1">IF(AM106=0,"",OFFSET('TempO-1'!$B$1,$AN106-1,0))</f>
        <v/>
      </c>
      <c r="AP106" s="140">
        <f ca="1">OFFSET('TempO-2'!$K$1,$AS106-1,0)</f>
        <v>0</v>
      </c>
      <c r="AQ106" s="144"/>
      <c r="AR106" s="263">
        <f t="shared" ca="1" si="45"/>
        <v>0</v>
      </c>
      <c r="AS106" s="146">
        <f>MATCH($AW106,'TempO-2'!$CB$1:$CB$128,0)</f>
        <v>106</v>
      </c>
      <c r="AT106" s="143" t="str">
        <f ca="1">IF(AR106=0,"",OFFSET('TempO-2'!$B$1,$AS106-1,0))</f>
        <v/>
      </c>
      <c r="AU106" s="22"/>
      <c r="AW106" s="39">
        <v>98</v>
      </c>
      <c r="AX106" s="16"/>
      <c r="AY106" s="51">
        <f t="shared" ref="AY106:BA128" ca="1" si="50">IF($H106=AY$8,$J106,99999)</f>
        <v>99999</v>
      </c>
      <c r="AZ106" s="51">
        <f t="shared" ca="1" si="50"/>
        <v>99999</v>
      </c>
      <c r="BA106" s="51">
        <f t="shared" ca="1" si="50"/>
        <v>99999</v>
      </c>
      <c r="BC106" s="51">
        <f t="shared" ca="1" si="33"/>
        <v>0</v>
      </c>
      <c r="BD106" s="51">
        <f t="shared" ca="1" si="34"/>
        <v>0</v>
      </c>
      <c r="BE106" s="51">
        <f t="shared" ca="1" si="35"/>
        <v>0</v>
      </c>
      <c r="BF106" s="51">
        <f t="shared" ca="1" si="36"/>
        <v>0</v>
      </c>
      <c r="BG106" s="51">
        <f t="shared" ca="1" si="37"/>
        <v>0</v>
      </c>
      <c r="BH106" s="51">
        <f t="shared" ca="1" si="48"/>
        <v>9999</v>
      </c>
      <c r="BI106" s="51">
        <f t="shared" ca="1" si="49"/>
        <v>0</v>
      </c>
      <c r="BJ106" s="51"/>
      <c r="BK106" s="51"/>
      <c r="BL106" s="53">
        <f t="shared" ca="1" si="47"/>
        <v>9999</v>
      </c>
      <c r="BM106" s="53">
        <f t="shared" ca="1" si="47"/>
        <v>0</v>
      </c>
      <c r="BN106" s="53">
        <f t="shared" ca="1" si="47"/>
        <v>0</v>
      </c>
      <c r="BO106" s="53">
        <f t="shared" ca="1" si="47"/>
        <v>0</v>
      </c>
      <c r="BP106" s="53">
        <f t="shared" ca="1" si="47"/>
        <v>0</v>
      </c>
      <c r="BQ106" s="53">
        <f t="shared" ca="1" si="47"/>
        <v>0</v>
      </c>
      <c r="BR106" s="53">
        <f t="shared" ca="1" si="47"/>
        <v>0</v>
      </c>
    </row>
    <row r="107" spans="2:70" x14ac:dyDescent="0.2">
      <c r="B107" s="126">
        <f t="shared" ca="1" si="40"/>
        <v>1</v>
      </c>
      <c r="C107" s="126" t="str">
        <f t="shared" ca="1" si="41"/>
        <v/>
      </c>
      <c r="D107" s="126" t="str">
        <f t="shared" ca="1" si="42"/>
        <v/>
      </c>
      <c r="E107" s="126" t="str">
        <f t="shared" ca="1" si="43"/>
        <v/>
      </c>
      <c r="F107" s="127" t="str">
        <f ca="1">OFFSET(prihlasky!$H$1,AW107,0)</f>
        <v/>
      </c>
      <c r="G107" s="127" t="str">
        <f ca="1">IF(OFFSET(prihlasky!$B$1,AW107,0)="","",(OFFSET(prihlasky!$B$1,AW107,0)))</f>
        <v/>
      </c>
      <c r="H107" s="127">
        <f ca="1">OFFSET(prihlasky!$I$1,AW107,0)</f>
        <v>0</v>
      </c>
      <c r="I107" s="127">
        <f ca="1">OFFSET(prihlasky!$A$1,AW107,0)</f>
        <v>0</v>
      </c>
      <c r="J107" s="159">
        <f t="shared" ca="1" si="32"/>
        <v>9999</v>
      </c>
      <c r="K107" s="145"/>
      <c r="L107" s="140">
        <f ca="1">OFFSET('Trail-1'!$J$1,$O107-1,0)</f>
        <v>0</v>
      </c>
      <c r="M107" s="141">
        <f ca="1">OFFSET('Trail-1'!$K$1,$O107-1,0)</f>
        <v>0</v>
      </c>
      <c r="N107" s="263">
        <f ca="1">('Trail-1'!$CN$4-L107)*$AY$4+M107</f>
        <v>0</v>
      </c>
      <c r="O107" s="146">
        <f>MATCH($AW107,'Trail-1'!$CJ$1:$CJ$128,0)</f>
        <v>107</v>
      </c>
      <c r="P107" s="143" t="str">
        <f ca="1">IF(N107=0,"",OFFSET('Trail-1'!$B$1,$O107-1,0))</f>
        <v/>
      </c>
      <c r="Q107" s="140">
        <f ca="1">OFFSET('Trail-2'!$J$1,$T107-1,0)</f>
        <v>0</v>
      </c>
      <c r="R107" s="141">
        <f ca="1">OFFSET('Trail-2'!$K$1,$T107-1,0)</f>
        <v>0</v>
      </c>
      <c r="S107" s="263">
        <f ca="1">('Trail-2'!$CN$4-Q107)*$AY$4+R107</f>
        <v>0</v>
      </c>
      <c r="T107" s="146">
        <f>MATCH($AW107,'Trail-2'!$CJ$1:$CJ$128,0)</f>
        <v>107</v>
      </c>
      <c r="U107" s="143" t="str">
        <f ca="1">IF(S107=0,"",OFFSET('Trail-2'!$B$1,$T107-1,0))</f>
        <v/>
      </c>
      <c r="V107" s="140">
        <f ca="1">OFFSET('Trail-3'!$J$1,$Y107-1,0)</f>
        <v>0</v>
      </c>
      <c r="W107" s="141">
        <f ca="1">OFFSET('Trail-3'!$K$1,$Y107-1,0)</f>
        <v>0</v>
      </c>
      <c r="X107" s="263">
        <f ca="1">('Trail-3'!$CN$4-V107)*$AY$4+W107</f>
        <v>0</v>
      </c>
      <c r="Y107" s="146">
        <f>MATCH($AW107,'Trail-3'!$CJ$1:$CJ$128,0)</f>
        <v>107</v>
      </c>
      <c r="Z107" s="143" t="str">
        <f ca="1">IF(X107=0,"",OFFSET('Trail-3'!$B$1,$Y107-1,0))</f>
        <v/>
      </c>
      <c r="AA107" s="140">
        <f ca="1">OFFSET('Trail-4'!$J$1,$AD107-1,0)</f>
        <v>0</v>
      </c>
      <c r="AB107" s="141">
        <f ca="1">OFFSET('Trail-4'!$K$1,$AD107-1,0)</f>
        <v>0</v>
      </c>
      <c r="AC107" s="263">
        <f ca="1">('Trail-4'!$CN$4-AA107)*$AY$4+AB107</f>
        <v>0</v>
      </c>
      <c r="AD107" s="146">
        <f>MATCH($AW107,'Trail-4'!$CJ$1:$CJ$128,0)</f>
        <v>107</v>
      </c>
      <c r="AE107" s="143" t="str">
        <f ca="1">IF(AC107=0,"",OFFSET('Trail-4'!$B$1,$AD107-1,0))</f>
        <v/>
      </c>
      <c r="AF107" s="140">
        <f ca="1">OFFSET('Trail-5'!$J$1,$AI107-1,0)</f>
        <v>0</v>
      </c>
      <c r="AG107" s="141">
        <f ca="1">OFFSET('Trail-5'!$K$1,$AI107-1,0)</f>
        <v>0</v>
      </c>
      <c r="AH107" s="263">
        <f ca="1">('Trail-5'!$CN$4-AF107)*$AY$4+AG107</f>
        <v>0</v>
      </c>
      <c r="AI107" s="146">
        <f>MATCH($AW107,'Trail-5'!$CJ$1:$CJ$128,0)</f>
        <v>107</v>
      </c>
      <c r="AJ107" s="143" t="str">
        <f ca="1">IF(AH107=0,"",OFFSET('Trail-5'!$B$1,$AI107-1,0))</f>
        <v/>
      </c>
      <c r="AK107" s="140">
        <f ca="1">OFFSET('TempO-1'!$K$1,$AN107-1,0)</f>
        <v>0</v>
      </c>
      <c r="AL107" s="144"/>
      <c r="AM107" s="263">
        <f t="shared" ca="1" si="44"/>
        <v>0</v>
      </c>
      <c r="AN107" s="146">
        <f>MATCH($AW107,'TempO-1'!$CB$1:$CB$128,0)</f>
        <v>107</v>
      </c>
      <c r="AO107" s="143" t="str">
        <f ca="1">IF(AM107=0,"",OFFSET('TempO-1'!$B$1,$AN107-1,0))</f>
        <v/>
      </c>
      <c r="AP107" s="140">
        <f ca="1">OFFSET('TempO-2'!$K$1,$AS107-1,0)</f>
        <v>0</v>
      </c>
      <c r="AQ107" s="144"/>
      <c r="AR107" s="263">
        <f t="shared" ca="1" si="45"/>
        <v>0</v>
      </c>
      <c r="AS107" s="146">
        <f>MATCH($AW107,'TempO-2'!$CB$1:$CB$128,0)</f>
        <v>107</v>
      </c>
      <c r="AT107" s="143" t="str">
        <f ca="1">IF(AR107=0,"",OFFSET('TempO-2'!$B$1,$AS107-1,0))</f>
        <v/>
      </c>
      <c r="AU107" s="22"/>
      <c r="AW107" s="39">
        <v>99</v>
      </c>
      <c r="AX107" s="16"/>
      <c r="AY107" s="51">
        <f t="shared" ca="1" si="50"/>
        <v>99999</v>
      </c>
      <c r="AZ107" s="51">
        <f t="shared" ca="1" si="50"/>
        <v>99999</v>
      </c>
      <c r="BA107" s="51">
        <f t="shared" ca="1" si="50"/>
        <v>99999</v>
      </c>
      <c r="BC107" s="51">
        <f t="shared" ca="1" si="33"/>
        <v>0</v>
      </c>
      <c r="BD107" s="51">
        <f t="shared" ca="1" si="34"/>
        <v>0</v>
      </c>
      <c r="BE107" s="51">
        <f t="shared" ca="1" si="35"/>
        <v>0</v>
      </c>
      <c r="BF107" s="51">
        <f t="shared" ca="1" si="36"/>
        <v>0</v>
      </c>
      <c r="BG107" s="51">
        <f t="shared" ca="1" si="37"/>
        <v>0</v>
      </c>
      <c r="BH107" s="51">
        <f t="shared" ca="1" si="48"/>
        <v>9999</v>
      </c>
      <c r="BI107" s="51">
        <f t="shared" ca="1" si="49"/>
        <v>0</v>
      </c>
      <c r="BJ107" s="51"/>
      <c r="BK107" s="51"/>
      <c r="BL107" s="53">
        <f t="shared" ca="1" si="47"/>
        <v>9999</v>
      </c>
      <c r="BM107" s="53">
        <f t="shared" ca="1" si="47"/>
        <v>0</v>
      </c>
      <c r="BN107" s="53">
        <f t="shared" ca="1" si="47"/>
        <v>0</v>
      </c>
      <c r="BO107" s="53">
        <f t="shared" ca="1" si="47"/>
        <v>0</v>
      </c>
      <c r="BP107" s="53">
        <f t="shared" ca="1" si="47"/>
        <v>0</v>
      </c>
      <c r="BQ107" s="53">
        <f t="shared" ca="1" si="47"/>
        <v>0</v>
      </c>
      <c r="BR107" s="53">
        <f t="shared" ca="1" si="47"/>
        <v>0</v>
      </c>
    </row>
    <row r="108" spans="2:70" x14ac:dyDescent="0.2">
      <c r="B108" s="126">
        <f t="shared" ca="1" si="40"/>
        <v>1</v>
      </c>
      <c r="C108" s="126" t="str">
        <f t="shared" ca="1" si="41"/>
        <v/>
      </c>
      <c r="D108" s="126" t="str">
        <f t="shared" ca="1" si="42"/>
        <v/>
      </c>
      <c r="E108" s="126" t="str">
        <f t="shared" ca="1" si="43"/>
        <v/>
      </c>
      <c r="F108" s="127" t="str">
        <f ca="1">OFFSET(prihlasky!$H$1,AW108,0)</f>
        <v/>
      </c>
      <c r="G108" s="127" t="str">
        <f ca="1">IF(OFFSET(prihlasky!$B$1,AW108,0)="","",(OFFSET(prihlasky!$B$1,AW108,0)))</f>
        <v/>
      </c>
      <c r="H108" s="127">
        <f ca="1">OFFSET(prihlasky!$I$1,AW108,0)</f>
        <v>0</v>
      </c>
      <c r="I108" s="127">
        <f ca="1">OFFSET(prihlasky!$A$1,AW108,0)</f>
        <v>0</v>
      </c>
      <c r="J108" s="159">
        <f t="shared" ca="1" si="32"/>
        <v>9999</v>
      </c>
      <c r="K108" s="145"/>
      <c r="L108" s="140">
        <f ca="1">OFFSET('Trail-1'!$J$1,$O108-1,0)</f>
        <v>0</v>
      </c>
      <c r="M108" s="141">
        <f ca="1">OFFSET('Trail-1'!$K$1,$O108-1,0)</f>
        <v>0</v>
      </c>
      <c r="N108" s="263">
        <f ca="1">('Trail-1'!$CN$4-L108)*$AY$4+M108</f>
        <v>0</v>
      </c>
      <c r="O108" s="146">
        <f>MATCH($AW108,'Trail-1'!$CJ$1:$CJ$128,0)</f>
        <v>108</v>
      </c>
      <c r="P108" s="143" t="str">
        <f ca="1">IF(N108=0,"",OFFSET('Trail-1'!$B$1,$O108-1,0))</f>
        <v/>
      </c>
      <c r="Q108" s="140">
        <f ca="1">OFFSET('Trail-2'!$J$1,$T108-1,0)</f>
        <v>0</v>
      </c>
      <c r="R108" s="141">
        <f ca="1">OFFSET('Trail-2'!$K$1,$T108-1,0)</f>
        <v>0</v>
      </c>
      <c r="S108" s="263">
        <f ca="1">('Trail-2'!$CN$4-Q108)*$AY$4+R108</f>
        <v>0</v>
      </c>
      <c r="T108" s="146">
        <f>MATCH($AW108,'Trail-2'!$CJ$1:$CJ$128,0)</f>
        <v>108</v>
      </c>
      <c r="U108" s="143" t="str">
        <f ca="1">IF(S108=0,"",OFFSET('Trail-2'!$B$1,$T108-1,0))</f>
        <v/>
      </c>
      <c r="V108" s="140">
        <f ca="1">OFFSET('Trail-3'!$J$1,$Y108-1,0)</f>
        <v>0</v>
      </c>
      <c r="W108" s="141">
        <f ca="1">OFFSET('Trail-3'!$K$1,$Y108-1,0)</f>
        <v>0</v>
      </c>
      <c r="X108" s="263">
        <f ca="1">('Trail-3'!$CN$4-V108)*$AY$4+W108</f>
        <v>0</v>
      </c>
      <c r="Y108" s="146">
        <f>MATCH($AW108,'Trail-3'!$CJ$1:$CJ$128,0)</f>
        <v>108</v>
      </c>
      <c r="Z108" s="143" t="str">
        <f ca="1">IF(X108=0,"",OFFSET('Trail-3'!$B$1,$Y108-1,0))</f>
        <v/>
      </c>
      <c r="AA108" s="140">
        <f ca="1">OFFSET('Trail-4'!$J$1,$AD108-1,0)</f>
        <v>0</v>
      </c>
      <c r="AB108" s="141">
        <f ca="1">OFFSET('Trail-4'!$K$1,$AD108-1,0)</f>
        <v>0</v>
      </c>
      <c r="AC108" s="263">
        <f ca="1">('Trail-4'!$CN$4-AA108)*$AY$4+AB108</f>
        <v>0</v>
      </c>
      <c r="AD108" s="146">
        <f>MATCH($AW108,'Trail-4'!$CJ$1:$CJ$128,0)</f>
        <v>108</v>
      </c>
      <c r="AE108" s="143" t="str">
        <f ca="1">IF(AC108=0,"",OFFSET('Trail-4'!$B$1,$AD108-1,0))</f>
        <v/>
      </c>
      <c r="AF108" s="140">
        <f ca="1">OFFSET('Trail-5'!$J$1,$AI108-1,0)</f>
        <v>0</v>
      </c>
      <c r="AG108" s="141">
        <f ca="1">OFFSET('Trail-5'!$K$1,$AI108-1,0)</f>
        <v>0</v>
      </c>
      <c r="AH108" s="263">
        <f ca="1">('Trail-5'!$CN$4-AF108)*$AY$4+AG108</f>
        <v>0</v>
      </c>
      <c r="AI108" s="146">
        <f>MATCH($AW108,'Trail-5'!$CJ$1:$CJ$128,0)</f>
        <v>108</v>
      </c>
      <c r="AJ108" s="143" t="str">
        <f ca="1">IF(AH108=0,"",OFFSET('Trail-5'!$B$1,$AI108-1,0))</f>
        <v/>
      </c>
      <c r="AK108" s="140">
        <f ca="1">OFFSET('TempO-1'!$K$1,$AN108-1,0)</f>
        <v>0</v>
      </c>
      <c r="AL108" s="144"/>
      <c r="AM108" s="263">
        <f t="shared" ca="1" si="44"/>
        <v>0</v>
      </c>
      <c r="AN108" s="146">
        <f>MATCH($AW108,'TempO-1'!$CB$1:$CB$128,0)</f>
        <v>108</v>
      </c>
      <c r="AO108" s="143" t="str">
        <f ca="1">IF(AM108=0,"",OFFSET('TempO-1'!$B$1,$AN108-1,0))</f>
        <v/>
      </c>
      <c r="AP108" s="140">
        <f ca="1">OFFSET('TempO-2'!$K$1,$AS108-1,0)</f>
        <v>0</v>
      </c>
      <c r="AQ108" s="144"/>
      <c r="AR108" s="263">
        <f t="shared" ca="1" si="45"/>
        <v>0</v>
      </c>
      <c r="AS108" s="146">
        <f>MATCH($AW108,'TempO-2'!$CB$1:$CB$128,0)</f>
        <v>108</v>
      </c>
      <c r="AT108" s="143" t="str">
        <f ca="1">IF(AR108=0,"",OFFSET('TempO-2'!$B$1,$AS108-1,0))</f>
        <v/>
      </c>
      <c r="AU108" s="22"/>
      <c r="AW108" s="39">
        <v>100</v>
      </c>
      <c r="AX108" s="16"/>
      <c r="AY108" s="51">
        <f t="shared" ca="1" si="50"/>
        <v>99999</v>
      </c>
      <c r="AZ108" s="51">
        <f t="shared" ca="1" si="50"/>
        <v>99999</v>
      </c>
      <c r="BA108" s="51">
        <f t="shared" ca="1" si="50"/>
        <v>99999</v>
      </c>
      <c r="BC108" s="51">
        <f t="shared" ca="1" si="33"/>
        <v>0</v>
      </c>
      <c r="BD108" s="51">
        <f t="shared" ca="1" si="34"/>
        <v>0</v>
      </c>
      <c r="BE108" s="51">
        <f t="shared" ca="1" si="35"/>
        <v>0</v>
      </c>
      <c r="BF108" s="51">
        <f t="shared" ca="1" si="36"/>
        <v>0</v>
      </c>
      <c r="BG108" s="51">
        <f t="shared" ca="1" si="37"/>
        <v>0</v>
      </c>
      <c r="BH108" s="51">
        <f t="shared" ca="1" si="48"/>
        <v>9999</v>
      </c>
      <c r="BI108" s="51">
        <f t="shared" ca="1" si="49"/>
        <v>0</v>
      </c>
      <c r="BJ108" s="51"/>
      <c r="BK108" s="51"/>
      <c r="BL108" s="53">
        <f t="shared" ca="1" si="47"/>
        <v>9999</v>
      </c>
      <c r="BM108" s="53">
        <f t="shared" ca="1" si="47"/>
        <v>0</v>
      </c>
      <c r="BN108" s="53">
        <f t="shared" ca="1" si="47"/>
        <v>0</v>
      </c>
      <c r="BO108" s="53">
        <f t="shared" ca="1" si="47"/>
        <v>0</v>
      </c>
      <c r="BP108" s="53">
        <f t="shared" ca="1" si="47"/>
        <v>0</v>
      </c>
      <c r="BQ108" s="53">
        <f t="shared" ca="1" si="47"/>
        <v>0</v>
      </c>
      <c r="BR108" s="53">
        <f t="shared" ca="1" si="47"/>
        <v>0</v>
      </c>
    </row>
    <row r="109" spans="2:70" x14ac:dyDescent="0.2">
      <c r="B109" s="126">
        <f t="shared" ca="1" si="40"/>
        <v>1</v>
      </c>
      <c r="C109" s="126" t="str">
        <f t="shared" ca="1" si="41"/>
        <v/>
      </c>
      <c r="D109" s="126" t="str">
        <f t="shared" ca="1" si="42"/>
        <v/>
      </c>
      <c r="E109" s="126" t="str">
        <f t="shared" ca="1" si="43"/>
        <v/>
      </c>
      <c r="F109" s="127" t="str">
        <f ca="1">OFFSET(prihlasky!$H$1,AW109,0)</f>
        <v/>
      </c>
      <c r="G109" s="127" t="str">
        <f ca="1">IF(OFFSET(prihlasky!$B$1,AW109,0)="","",(OFFSET(prihlasky!$B$1,AW109,0)))</f>
        <v/>
      </c>
      <c r="H109" s="127">
        <f ca="1">OFFSET(prihlasky!$I$1,AW109,0)</f>
        <v>0</v>
      </c>
      <c r="I109" s="127">
        <f ca="1">OFFSET(prihlasky!$A$1,AW109,0)</f>
        <v>0</v>
      </c>
      <c r="J109" s="159">
        <f t="shared" ca="1" si="32"/>
        <v>9999</v>
      </c>
      <c r="K109" s="145"/>
      <c r="L109" s="140">
        <f ca="1">OFFSET('Trail-1'!$J$1,$O109-1,0)</f>
        <v>0</v>
      </c>
      <c r="M109" s="141">
        <f ca="1">OFFSET('Trail-1'!$K$1,$O109-1,0)</f>
        <v>0</v>
      </c>
      <c r="N109" s="263">
        <f ca="1">('Trail-1'!$CN$4-L109)*$AY$4+M109</f>
        <v>0</v>
      </c>
      <c r="O109" s="146">
        <f>MATCH($AW109,'Trail-1'!$CJ$1:$CJ$128,0)</f>
        <v>109</v>
      </c>
      <c r="P109" s="143" t="str">
        <f ca="1">IF(N109=0,"",OFFSET('Trail-1'!$B$1,$O109-1,0))</f>
        <v/>
      </c>
      <c r="Q109" s="140">
        <f ca="1">OFFSET('Trail-2'!$J$1,$T109-1,0)</f>
        <v>0</v>
      </c>
      <c r="R109" s="141">
        <f ca="1">OFFSET('Trail-2'!$K$1,$T109-1,0)</f>
        <v>0</v>
      </c>
      <c r="S109" s="263">
        <f ca="1">('Trail-2'!$CN$4-Q109)*$AY$4+R109</f>
        <v>0</v>
      </c>
      <c r="T109" s="146">
        <f>MATCH($AW109,'Trail-2'!$CJ$1:$CJ$128,0)</f>
        <v>109</v>
      </c>
      <c r="U109" s="143" t="str">
        <f ca="1">IF(S109=0,"",OFFSET('Trail-2'!$B$1,$T109-1,0))</f>
        <v/>
      </c>
      <c r="V109" s="140">
        <f ca="1">OFFSET('Trail-3'!$J$1,$Y109-1,0)</f>
        <v>0</v>
      </c>
      <c r="W109" s="141">
        <f ca="1">OFFSET('Trail-3'!$K$1,$Y109-1,0)</f>
        <v>0</v>
      </c>
      <c r="X109" s="263">
        <f ca="1">('Trail-3'!$CN$4-V109)*$AY$4+W109</f>
        <v>0</v>
      </c>
      <c r="Y109" s="146">
        <f>MATCH($AW109,'Trail-3'!$CJ$1:$CJ$128,0)</f>
        <v>109</v>
      </c>
      <c r="Z109" s="143" t="str">
        <f ca="1">IF(X109=0,"",OFFSET('Trail-3'!$B$1,$Y109-1,0))</f>
        <v/>
      </c>
      <c r="AA109" s="140">
        <f ca="1">OFFSET('Trail-4'!$J$1,$AD109-1,0)</f>
        <v>0</v>
      </c>
      <c r="AB109" s="141">
        <f ca="1">OFFSET('Trail-4'!$K$1,$AD109-1,0)</f>
        <v>0</v>
      </c>
      <c r="AC109" s="263">
        <f ca="1">('Trail-4'!$CN$4-AA109)*$AY$4+AB109</f>
        <v>0</v>
      </c>
      <c r="AD109" s="146">
        <f>MATCH($AW109,'Trail-4'!$CJ$1:$CJ$128,0)</f>
        <v>109</v>
      </c>
      <c r="AE109" s="143" t="str">
        <f ca="1">IF(AC109=0,"",OFFSET('Trail-4'!$B$1,$AD109-1,0))</f>
        <v/>
      </c>
      <c r="AF109" s="140">
        <f ca="1">OFFSET('Trail-5'!$J$1,$AI109-1,0)</f>
        <v>0</v>
      </c>
      <c r="AG109" s="141">
        <f ca="1">OFFSET('Trail-5'!$K$1,$AI109-1,0)</f>
        <v>0</v>
      </c>
      <c r="AH109" s="263">
        <f ca="1">('Trail-5'!$CN$4-AF109)*$AY$4+AG109</f>
        <v>0</v>
      </c>
      <c r="AI109" s="146">
        <f>MATCH($AW109,'Trail-5'!$CJ$1:$CJ$128,0)</f>
        <v>109</v>
      </c>
      <c r="AJ109" s="143" t="str">
        <f ca="1">IF(AH109=0,"",OFFSET('Trail-5'!$B$1,$AI109-1,0))</f>
        <v/>
      </c>
      <c r="AK109" s="140">
        <f ca="1">OFFSET('TempO-1'!$K$1,$AN109-1,0)</f>
        <v>0</v>
      </c>
      <c r="AL109" s="144"/>
      <c r="AM109" s="263">
        <f t="shared" ca="1" si="44"/>
        <v>0</v>
      </c>
      <c r="AN109" s="146">
        <f>MATCH($AW109,'TempO-1'!$CB$1:$CB$128,0)</f>
        <v>109</v>
      </c>
      <c r="AO109" s="143" t="str">
        <f ca="1">IF(AM109=0,"",OFFSET('TempO-1'!$B$1,$AN109-1,0))</f>
        <v/>
      </c>
      <c r="AP109" s="140">
        <f ca="1">OFFSET('TempO-2'!$K$1,$AS109-1,0)</f>
        <v>0</v>
      </c>
      <c r="AQ109" s="144"/>
      <c r="AR109" s="263">
        <f t="shared" ca="1" si="45"/>
        <v>0</v>
      </c>
      <c r="AS109" s="146">
        <f>MATCH($AW109,'TempO-2'!$CB$1:$CB$128,0)</f>
        <v>109</v>
      </c>
      <c r="AT109" s="143" t="str">
        <f ca="1">IF(AR109=0,"",OFFSET('TempO-2'!$B$1,$AS109-1,0))</f>
        <v/>
      </c>
      <c r="AU109" s="22"/>
      <c r="AW109" s="39">
        <v>101</v>
      </c>
      <c r="AX109" s="16"/>
      <c r="AY109" s="51">
        <f t="shared" ca="1" si="50"/>
        <v>99999</v>
      </c>
      <c r="AZ109" s="51">
        <f t="shared" ca="1" si="50"/>
        <v>99999</v>
      </c>
      <c r="BA109" s="51">
        <f t="shared" ca="1" si="50"/>
        <v>99999</v>
      </c>
      <c r="BC109" s="51">
        <f t="shared" ca="1" si="33"/>
        <v>0</v>
      </c>
      <c r="BD109" s="51">
        <f t="shared" ca="1" si="34"/>
        <v>0</v>
      </c>
      <c r="BE109" s="51">
        <f t="shared" ca="1" si="35"/>
        <v>0</v>
      </c>
      <c r="BF109" s="51">
        <f t="shared" ca="1" si="36"/>
        <v>0</v>
      </c>
      <c r="BG109" s="51">
        <f t="shared" ca="1" si="37"/>
        <v>0</v>
      </c>
      <c r="BH109" s="51">
        <f t="shared" ca="1" si="48"/>
        <v>9999</v>
      </c>
      <c r="BI109" s="51">
        <f t="shared" ca="1" si="49"/>
        <v>0</v>
      </c>
      <c r="BJ109" s="51"/>
      <c r="BK109" s="51"/>
      <c r="BL109" s="53">
        <f t="shared" ca="1" si="47"/>
        <v>9999</v>
      </c>
      <c r="BM109" s="53">
        <f t="shared" ca="1" si="47"/>
        <v>0</v>
      </c>
      <c r="BN109" s="53">
        <f t="shared" ca="1" si="47"/>
        <v>0</v>
      </c>
      <c r="BO109" s="53">
        <f t="shared" ca="1" si="47"/>
        <v>0</v>
      </c>
      <c r="BP109" s="53">
        <f t="shared" ca="1" si="47"/>
        <v>0</v>
      </c>
      <c r="BQ109" s="53">
        <f t="shared" ca="1" si="47"/>
        <v>0</v>
      </c>
      <c r="BR109" s="53">
        <f t="shared" ca="1" si="47"/>
        <v>0</v>
      </c>
    </row>
    <row r="110" spans="2:70" x14ac:dyDescent="0.2">
      <c r="B110" s="126">
        <f t="shared" ca="1" si="40"/>
        <v>1</v>
      </c>
      <c r="C110" s="126" t="str">
        <f t="shared" ca="1" si="41"/>
        <v/>
      </c>
      <c r="D110" s="126" t="str">
        <f t="shared" ca="1" si="42"/>
        <v/>
      </c>
      <c r="E110" s="126" t="str">
        <f t="shared" ca="1" si="43"/>
        <v/>
      </c>
      <c r="F110" s="127" t="str">
        <f ca="1">OFFSET(prihlasky!$H$1,AW110,0)</f>
        <v/>
      </c>
      <c r="G110" s="127" t="str">
        <f ca="1">IF(OFFSET(prihlasky!$B$1,AW110,0)="","",(OFFSET(prihlasky!$B$1,AW110,0)))</f>
        <v/>
      </c>
      <c r="H110" s="127">
        <f ca="1">OFFSET(prihlasky!$I$1,AW110,0)</f>
        <v>0</v>
      </c>
      <c r="I110" s="127">
        <f ca="1">OFFSET(prihlasky!$A$1,AW110,0)</f>
        <v>0</v>
      </c>
      <c r="J110" s="159">
        <f t="shared" ca="1" si="32"/>
        <v>9999</v>
      </c>
      <c r="K110" s="145"/>
      <c r="L110" s="140">
        <f ca="1">OFFSET('Trail-1'!$J$1,$O110-1,0)</f>
        <v>0</v>
      </c>
      <c r="M110" s="141">
        <f ca="1">OFFSET('Trail-1'!$K$1,$O110-1,0)</f>
        <v>0</v>
      </c>
      <c r="N110" s="263">
        <f ca="1">('Trail-1'!$CN$4-L110)*$AY$4+M110</f>
        <v>0</v>
      </c>
      <c r="O110" s="146">
        <f>MATCH($AW110,'Trail-1'!$CJ$1:$CJ$128,0)</f>
        <v>110</v>
      </c>
      <c r="P110" s="143" t="str">
        <f ca="1">IF(N110=0,"",OFFSET('Trail-1'!$B$1,$O110-1,0))</f>
        <v/>
      </c>
      <c r="Q110" s="140">
        <f ca="1">OFFSET('Trail-2'!$J$1,$T110-1,0)</f>
        <v>0</v>
      </c>
      <c r="R110" s="141">
        <f ca="1">OFFSET('Trail-2'!$K$1,$T110-1,0)</f>
        <v>0</v>
      </c>
      <c r="S110" s="263">
        <f ca="1">('Trail-2'!$CN$4-Q110)*$AY$4+R110</f>
        <v>0</v>
      </c>
      <c r="T110" s="146">
        <f>MATCH($AW110,'Trail-2'!$CJ$1:$CJ$128,0)</f>
        <v>110</v>
      </c>
      <c r="U110" s="143" t="str">
        <f ca="1">IF(S110=0,"",OFFSET('Trail-2'!$B$1,$T110-1,0))</f>
        <v/>
      </c>
      <c r="V110" s="140">
        <f ca="1">OFFSET('Trail-3'!$J$1,$Y110-1,0)</f>
        <v>0</v>
      </c>
      <c r="W110" s="141">
        <f ca="1">OFFSET('Trail-3'!$K$1,$Y110-1,0)</f>
        <v>0</v>
      </c>
      <c r="X110" s="263">
        <f ca="1">('Trail-3'!$CN$4-V110)*$AY$4+W110</f>
        <v>0</v>
      </c>
      <c r="Y110" s="146">
        <f>MATCH($AW110,'Trail-3'!$CJ$1:$CJ$128,0)</f>
        <v>110</v>
      </c>
      <c r="Z110" s="143" t="str">
        <f ca="1">IF(X110=0,"",OFFSET('Trail-3'!$B$1,$Y110-1,0))</f>
        <v/>
      </c>
      <c r="AA110" s="140">
        <f ca="1">OFFSET('Trail-4'!$J$1,$AD110-1,0)</f>
        <v>0</v>
      </c>
      <c r="AB110" s="141">
        <f ca="1">OFFSET('Trail-4'!$K$1,$AD110-1,0)</f>
        <v>0</v>
      </c>
      <c r="AC110" s="263">
        <f ca="1">('Trail-4'!$CN$4-AA110)*$AY$4+AB110</f>
        <v>0</v>
      </c>
      <c r="AD110" s="146">
        <f>MATCH($AW110,'Trail-4'!$CJ$1:$CJ$128,0)</f>
        <v>110</v>
      </c>
      <c r="AE110" s="143" t="str">
        <f ca="1">IF(AC110=0,"",OFFSET('Trail-4'!$B$1,$AD110-1,0))</f>
        <v/>
      </c>
      <c r="AF110" s="140">
        <f ca="1">OFFSET('Trail-5'!$J$1,$AI110-1,0)</f>
        <v>0</v>
      </c>
      <c r="AG110" s="141">
        <f ca="1">OFFSET('Trail-5'!$K$1,$AI110-1,0)</f>
        <v>0</v>
      </c>
      <c r="AH110" s="263">
        <f ca="1">('Trail-5'!$CN$4-AF110)*$AY$4+AG110</f>
        <v>0</v>
      </c>
      <c r="AI110" s="146">
        <f>MATCH($AW110,'Trail-5'!$CJ$1:$CJ$128,0)</f>
        <v>110</v>
      </c>
      <c r="AJ110" s="143" t="str">
        <f ca="1">IF(AH110=0,"",OFFSET('Trail-5'!$B$1,$AI110-1,0))</f>
        <v/>
      </c>
      <c r="AK110" s="140">
        <f ca="1">OFFSET('TempO-1'!$K$1,$AN110-1,0)</f>
        <v>0</v>
      </c>
      <c r="AL110" s="144"/>
      <c r="AM110" s="263">
        <f t="shared" ca="1" si="44"/>
        <v>0</v>
      </c>
      <c r="AN110" s="146">
        <f>MATCH($AW110,'TempO-1'!$CB$1:$CB$128,0)</f>
        <v>110</v>
      </c>
      <c r="AO110" s="143" t="str">
        <f ca="1">IF(AM110=0,"",OFFSET('TempO-1'!$B$1,$AN110-1,0))</f>
        <v/>
      </c>
      <c r="AP110" s="140">
        <f ca="1">OFFSET('TempO-2'!$K$1,$AS110-1,0)</f>
        <v>0</v>
      </c>
      <c r="AQ110" s="144"/>
      <c r="AR110" s="263">
        <f t="shared" ca="1" si="45"/>
        <v>0</v>
      </c>
      <c r="AS110" s="146">
        <f>MATCH($AW110,'TempO-2'!$CB$1:$CB$128,0)</f>
        <v>110</v>
      </c>
      <c r="AT110" s="143" t="str">
        <f ca="1">IF(AR110=0,"",OFFSET('TempO-2'!$B$1,$AS110-1,0))</f>
        <v/>
      </c>
      <c r="AU110" s="22"/>
      <c r="AW110" s="39">
        <v>102</v>
      </c>
      <c r="AX110" s="16"/>
      <c r="AY110" s="51">
        <f t="shared" ca="1" si="50"/>
        <v>99999</v>
      </c>
      <c r="AZ110" s="51">
        <f t="shared" ca="1" si="50"/>
        <v>99999</v>
      </c>
      <c r="BA110" s="51">
        <f t="shared" ca="1" si="50"/>
        <v>99999</v>
      </c>
      <c r="BC110" s="51">
        <f t="shared" ca="1" si="33"/>
        <v>0</v>
      </c>
      <c r="BD110" s="51">
        <f t="shared" ca="1" si="34"/>
        <v>0</v>
      </c>
      <c r="BE110" s="51">
        <f t="shared" ca="1" si="35"/>
        <v>0</v>
      </c>
      <c r="BF110" s="51">
        <f t="shared" ca="1" si="36"/>
        <v>0</v>
      </c>
      <c r="BG110" s="51">
        <f t="shared" ca="1" si="37"/>
        <v>0</v>
      </c>
      <c r="BH110" s="51">
        <f t="shared" ca="1" si="48"/>
        <v>9999</v>
      </c>
      <c r="BI110" s="51">
        <f t="shared" ca="1" si="49"/>
        <v>0</v>
      </c>
      <c r="BJ110" s="51"/>
      <c r="BK110" s="51"/>
      <c r="BL110" s="53">
        <f t="shared" ca="1" si="47"/>
        <v>9999</v>
      </c>
      <c r="BM110" s="53">
        <f t="shared" ca="1" si="47"/>
        <v>0</v>
      </c>
      <c r="BN110" s="53">
        <f t="shared" ca="1" si="47"/>
        <v>0</v>
      </c>
      <c r="BO110" s="53">
        <f t="shared" ca="1" si="47"/>
        <v>0</v>
      </c>
      <c r="BP110" s="53">
        <f t="shared" ca="1" si="47"/>
        <v>0</v>
      </c>
      <c r="BQ110" s="53">
        <f t="shared" ca="1" si="47"/>
        <v>0</v>
      </c>
      <c r="BR110" s="53">
        <f t="shared" ca="1" si="47"/>
        <v>0</v>
      </c>
    </row>
    <row r="111" spans="2:70" x14ac:dyDescent="0.2">
      <c r="B111" s="126">
        <f t="shared" ca="1" si="40"/>
        <v>1</v>
      </c>
      <c r="C111" s="126" t="str">
        <f t="shared" ca="1" si="41"/>
        <v/>
      </c>
      <c r="D111" s="126" t="str">
        <f t="shared" ca="1" si="42"/>
        <v/>
      </c>
      <c r="E111" s="126" t="str">
        <f t="shared" ca="1" si="43"/>
        <v/>
      </c>
      <c r="F111" s="127" t="str">
        <f ca="1">OFFSET(prihlasky!$H$1,AW111,0)</f>
        <v/>
      </c>
      <c r="G111" s="127" t="str">
        <f ca="1">IF(OFFSET(prihlasky!$B$1,AW111,0)="","",(OFFSET(prihlasky!$B$1,AW111,0)))</f>
        <v/>
      </c>
      <c r="H111" s="127">
        <f ca="1">OFFSET(prihlasky!$I$1,AW111,0)</f>
        <v>0</v>
      </c>
      <c r="I111" s="127">
        <f ca="1">OFFSET(prihlasky!$A$1,AW111,0)</f>
        <v>0</v>
      </c>
      <c r="J111" s="159">
        <f t="shared" ca="1" si="32"/>
        <v>9999</v>
      </c>
      <c r="K111" s="145"/>
      <c r="L111" s="140">
        <f ca="1">OFFSET('Trail-1'!$J$1,$O111-1,0)</f>
        <v>0</v>
      </c>
      <c r="M111" s="141">
        <f ca="1">OFFSET('Trail-1'!$K$1,$O111-1,0)</f>
        <v>0</v>
      </c>
      <c r="N111" s="263">
        <f ca="1">('Trail-1'!$CN$4-L111)*$AY$4+M111</f>
        <v>0</v>
      </c>
      <c r="O111" s="146">
        <f>MATCH($AW111,'Trail-1'!$CJ$1:$CJ$128,0)</f>
        <v>111</v>
      </c>
      <c r="P111" s="143" t="str">
        <f ca="1">IF(N111=0,"",OFFSET('Trail-1'!$B$1,$O111-1,0))</f>
        <v/>
      </c>
      <c r="Q111" s="140">
        <f ca="1">OFFSET('Trail-2'!$J$1,$T111-1,0)</f>
        <v>0</v>
      </c>
      <c r="R111" s="141">
        <f ca="1">OFFSET('Trail-2'!$K$1,$T111-1,0)</f>
        <v>0</v>
      </c>
      <c r="S111" s="263">
        <f ca="1">('Trail-2'!$CN$4-Q111)*$AY$4+R111</f>
        <v>0</v>
      </c>
      <c r="T111" s="146">
        <f>MATCH($AW111,'Trail-2'!$CJ$1:$CJ$128,0)</f>
        <v>111</v>
      </c>
      <c r="U111" s="143" t="str">
        <f ca="1">IF(S111=0,"",OFFSET('Trail-2'!$B$1,$T111-1,0))</f>
        <v/>
      </c>
      <c r="V111" s="140">
        <f ca="1">OFFSET('Trail-3'!$J$1,$Y111-1,0)</f>
        <v>0</v>
      </c>
      <c r="W111" s="141">
        <f ca="1">OFFSET('Trail-3'!$K$1,$Y111-1,0)</f>
        <v>0</v>
      </c>
      <c r="X111" s="263">
        <f ca="1">('Trail-3'!$CN$4-V111)*$AY$4+W111</f>
        <v>0</v>
      </c>
      <c r="Y111" s="146">
        <f>MATCH($AW111,'Trail-3'!$CJ$1:$CJ$128,0)</f>
        <v>111</v>
      </c>
      <c r="Z111" s="143" t="str">
        <f ca="1">IF(X111=0,"",OFFSET('Trail-3'!$B$1,$Y111-1,0))</f>
        <v/>
      </c>
      <c r="AA111" s="140">
        <f ca="1">OFFSET('Trail-4'!$J$1,$AD111-1,0)</f>
        <v>0</v>
      </c>
      <c r="AB111" s="141">
        <f ca="1">OFFSET('Trail-4'!$K$1,$AD111-1,0)</f>
        <v>0</v>
      </c>
      <c r="AC111" s="263">
        <f ca="1">('Trail-4'!$CN$4-AA111)*$AY$4+AB111</f>
        <v>0</v>
      </c>
      <c r="AD111" s="146">
        <f>MATCH($AW111,'Trail-4'!$CJ$1:$CJ$128,0)</f>
        <v>111</v>
      </c>
      <c r="AE111" s="143" t="str">
        <f ca="1">IF(AC111=0,"",OFFSET('Trail-4'!$B$1,$AD111-1,0))</f>
        <v/>
      </c>
      <c r="AF111" s="140">
        <f ca="1">OFFSET('Trail-5'!$J$1,$AI111-1,0)</f>
        <v>0</v>
      </c>
      <c r="AG111" s="141">
        <f ca="1">OFFSET('Trail-5'!$K$1,$AI111-1,0)</f>
        <v>0</v>
      </c>
      <c r="AH111" s="263">
        <f ca="1">('Trail-5'!$CN$4-AF111)*$AY$4+AG111</f>
        <v>0</v>
      </c>
      <c r="AI111" s="146">
        <f>MATCH($AW111,'Trail-5'!$CJ$1:$CJ$128,0)</f>
        <v>111</v>
      </c>
      <c r="AJ111" s="143" t="str">
        <f ca="1">IF(AH111=0,"",OFFSET('Trail-5'!$B$1,$AI111-1,0))</f>
        <v/>
      </c>
      <c r="AK111" s="140">
        <f ca="1">OFFSET('TempO-1'!$K$1,$AN111-1,0)</f>
        <v>0</v>
      </c>
      <c r="AL111" s="144"/>
      <c r="AM111" s="263">
        <f t="shared" ca="1" si="44"/>
        <v>0</v>
      </c>
      <c r="AN111" s="146">
        <f>MATCH($AW111,'TempO-1'!$CB$1:$CB$128,0)</f>
        <v>111</v>
      </c>
      <c r="AO111" s="143" t="str">
        <f ca="1">IF(AM111=0,"",OFFSET('TempO-1'!$B$1,$AN111-1,0))</f>
        <v/>
      </c>
      <c r="AP111" s="140">
        <f ca="1">OFFSET('TempO-2'!$K$1,$AS111-1,0)</f>
        <v>0</v>
      </c>
      <c r="AQ111" s="144"/>
      <c r="AR111" s="263">
        <f t="shared" ca="1" si="45"/>
        <v>0</v>
      </c>
      <c r="AS111" s="146">
        <f>MATCH($AW111,'TempO-2'!$CB$1:$CB$128,0)</f>
        <v>111</v>
      </c>
      <c r="AT111" s="143" t="str">
        <f ca="1">IF(AR111=0,"",OFFSET('TempO-2'!$B$1,$AS111-1,0))</f>
        <v/>
      </c>
      <c r="AU111" s="22"/>
      <c r="AW111" s="39">
        <v>103</v>
      </c>
      <c r="AX111" s="16"/>
      <c r="AY111" s="51">
        <f t="shared" ca="1" si="50"/>
        <v>99999</v>
      </c>
      <c r="AZ111" s="51">
        <f t="shared" ca="1" si="50"/>
        <v>99999</v>
      </c>
      <c r="BA111" s="51">
        <f t="shared" ca="1" si="50"/>
        <v>99999</v>
      </c>
      <c r="BC111" s="51">
        <f t="shared" ca="1" si="33"/>
        <v>0</v>
      </c>
      <c r="BD111" s="51">
        <f t="shared" ca="1" si="34"/>
        <v>0</v>
      </c>
      <c r="BE111" s="51">
        <f t="shared" ca="1" si="35"/>
        <v>0</v>
      </c>
      <c r="BF111" s="51">
        <f t="shared" ca="1" si="36"/>
        <v>0</v>
      </c>
      <c r="BG111" s="51">
        <f t="shared" ca="1" si="37"/>
        <v>0</v>
      </c>
      <c r="BH111" s="51">
        <f t="shared" ca="1" si="48"/>
        <v>9999</v>
      </c>
      <c r="BI111" s="51">
        <f t="shared" ca="1" si="49"/>
        <v>0</v>
      </c>
      <c r="BJ111" s="51"/>
      <c r="BK111" s="51"/>
      <c r="BL111" s="53">
        <f t="shared" ca="1" si="47"/>
        <v>9999</v>
      </c>
      <c r="BM111" s="53">
        <f t="shared" ca="1" si="47"/>
        <v>0</v>
      </c>
      <c r="BN111" s="53">
        <f t="shared" ca="1" si="47"/>
        <v>0</v>
      </c>
      <c r="BO111" s="53">
        <f t="shared" ca="1" si="47"/>
        <v>0</v>
      </c>
      <c r="BP111" s="53">
        <f t="shared" ca="1" si="47"/>
        <v>0</v>
      </c>
      <c r="BQ111" s="53">
        <f t="shared" ca="1" si="47"/>
        <v>0</v>
      </c>
      <c r="BR111" s="53">
        <f t="shared" ca="1" si="47"/>
        <v>0</v>
      </c>
    </row>
    <row r="112" spans="2:70" x14ac:dyDescent="0.2">
      <c r="B112" s="126">
        <f t="shared" ca="1" si="40"/>
        <v>1</v>
      </c>
      <c r="C112" s="126" t="str">
        <f t="shared" ca="1" si="41"/>
        <v/>
      </c>
      <c r="D112" s="126" t="str">
        <f t="shared" ca="1" si="42"/>
        <v/>
      </c>
      <c r="E112" s="126" t="str">
        <f t="shared" ca="1" si="43"/>
        <v/>
      </c>
      <c r="F112" s="127" t="str">
        <f ca="1">OFFSET(prihlasky!$H$1,AW112,0)</f>
        <v/>
      </c>
      <c r="G112" s="127" t="str">
        <f ca="1">IF(OFFSET(prihlasky!$B$1,AW112,0)="","",(OFFSET(prihlasky!$B$1,AW112,0)))</f>
        <v/>
      </c>
      <c r="H112" s="127">
        <f ca="1">OFFSET(prihlasky!$I$1,AW112,0)</f>
        <v>0</v>
      </c>
      <c r="I112" s="127">
        <f ca="1">OFFSET(prihlasky!$A$1,AW112,0)</f>
        <v>0</v>
      </c>
      <c r="J112" s="159">
        <f t="shared" ca="1" si="32"/>
        <v>9999</v>
      </c>
      <c r="K112" s="145"/>
      <c r="L112" s="140">
        <f ca="1">OFFSET('Trail-1'!$J$1,$O112-1,0)</f>
        <v>0</v>
      </c>
      <c r="M112" s="141">
        <f ca="1">OFFSET('Trail-1'!$K$1,$O112-1,0)</f>
        <v>0</v>
      </c>
      <c r="N112" s="263">
        <f ca="1">('Trail-1'!$CN$4-L112)*$AY$4+M112</f>
        <v>0</v>
      </c>
      <c r="O112" s="146">
        <f>MATCH($AW112,'Trail-1'!$CJ$1:$CJ$128,0)</f>
        <v>112</v>
      </c>
      <c r="P112" s="143" t="str">
        <f ca="1">IF(N112=0,"",OFFSET('Trail-1'!$B$1,$O112-1,0))</f>
        <v/>
      </c>
      <c r="Q112" s="140">
        <f ca="1">OFFSET('Trail-2'!$J$1,$T112-1,0)</f>
        <v>0</v>
      </c>
      <c r="R112" s="141">
        <f ca="1">OFFSET('Trail-2'!$K$1,$T112-1,0)</f>
        <v>0</v>
      </c>
      <c r="S112" s="263">
        <f ca="1">('Trail-2'!$CN$4-Q112)*$AY$4+R112</f>
        <v>0</v>
      </c>
      <c r="T112" s="146">
        <f>MATCH($AW112,'Trail-2'!$CJ$1:$CJ$128,0)</f>
        <v>112</v>
      </c>
      <c r="U112" s="143" t="str">
        <f ca="1">IF(S112=0,"",OFFSET('Trail-2'!$B$1,$T112-1,0))</f>
        <v/>
      </c>
      <c r="V112" s="140">
        <f ca="1">OFFSET('Trail-3'!$J$1,$Y112-1,0)</f>
        <v>0</v>
      </c>
      <c r="W112" s="141">
        <f ca="1">OFFSET('Trail-3'!$K$1,$Y112-1,0)</f>
        <v>0</v>
      </c>
      <c r="X112" s="263">
        <f ca="1">('Trail-3'!$CN$4-V112)*$AY$4+W112</f>
        <v>0</v>
      </c>
      <c r="Y112" s="146">
        <f>MATCH($AW112,'Trail-3'!$CJ$1:$CJ$128,0)</f>
        <v>112</v>
      </c>
      <c r="Z112" s="143" t="str">
        <f ca="1">IF(X112=0,"",OFFSET('Trail-3'!$B$1,$Y112-1,0))</f>
        <v/>
      </c>
      <c r="AA112" s="140">
        <f ca="1">OFFSET('Trail-4'!$J$1,$AD112-1,0)</f>
        <v>0</v>
      </c>
      <c r="AB112" s="141">
        <f ca="1">OFFSET('Trail-4'!$K$1,$AD112-1,0)</f>
        <v>0</v>
      </c>
      <c r="AC112" s="263">
        <f ca="1">('Trail-4'!$CN$4-AA112)*$AY$4+AB112</f>
        <v>0</v>
      </c>
      <c r="AD112" s="146">
        <f>MATCH($AW112,'Trail-4'!$CJ$1:$CJ$128,0)</f>
        <v>112</v>
      </c>
      <c r="AE112" s="143" t="str">
        <f ca="1">IF(AC112=0,"",OFFSET('Trail-4'!$B$1,$AD112-1,0))</f>
        <v/>
      </c>
      <c r="AF112" s="140">
        <f ca="1">OFFSET('Trail-5'!$J$1,$AI112-1,0)</f>
        <v>0</v>
      </c>
      <c r="AG112" s="141">
        <f ca="1">OFFSET('Trail-5'!$K$1,$AI112-1,0)</f>
        <v>0</v>
      </c>
      <c r="AH112" s="263">
        <f ca="1">('Trail-5'!$CN$4-AF112)*$AY$4+AG112</f>
        <v>0</v>
      </c>
      <c r="AI112" s="146">
        <f>MATCH($AW112,'Trail-5'!$CJ$1:$CJ$128,0)</f>
        <v>112</v>
      </c>
      <c r="AJ112" s="143" t="str">
        <f ca="1">IF(AH112=0,"",OFFSET('Trail-5'!$B$1,$AI112-1,0))</f>
        <v/>
      </c>
      <c r="AK112" s="140">
        <f ca="1">OFFSET('TempO-1'!$K$1,$AN112-1,0)</f>
        <v>0</v>
      </c>
      <c r="AL112" s="144"/>
      <c r="AM112" s="263">
        <f t="shared" ca="1" si="44"/>
        <v>0</v>
      </c>
      <c r="AN112" s="146">
        <f>MATCH($AW112,'TempO-1'!$CB$1:$CB$128,0)</f>
        <v>112</v>
      </c>
      <c r="AO112" s="143" t="str">
        <f ca="1">IF(AM112=0,"",OFFSET('TempO-1'!$B$1,$AN112-1,0))</f>
        <v/>
      </c>
      <c r="AP112" s="140">
        <f ca="1">OFFSET('TempO-2'!$K$1,$AS112-1,0)</f>
        <v>0</v>
      </c>
      <c r="AQ112" s="144"/>
      <c r="AR112" s="263">
        <f t="shared" ca="1" si="45"/>
        <v>0</v>
      </c>
      <c r="AS112" s="146">
        <f>MATCH($AW112,'TempO-2'!$CB$1:$CB$128,0)</f>
        <v>112</v>
      </c>
      <c r="AT112" s="143" t="str">
        <f ca="1">IF(AR112=0,"",OFFSET('TempO-2'!$B$1,$AS112-1,0))</f>
        <v/>
      </c>
      <c r="AU112" s="22"/>
      <c r="AW112" s="39">
        <v>104</v>
      </c>
      <c r="AX112" s="16"/>
      <c r="AY112" s="51">
        <f t="shared" ca="1" si="50"/>
        <v>99999</v>
      </c>
      <c r="AZ112" s="51">
        <f t="shared" ca="1" si="50"/>
        <v>99999</v>
      </c>
      <c r="BA112" s="51">
        <f t="shared" ca="1" si="50"/>
        <v>99999</v>
      </c>
      <c r="BC112" s="51">
        <f t="shared" ca="1" si="33"/>
        <v>0</v>
      </c>
      <c r="BD112" s="51">
        <f t="shared" ca="1" si="34"/>
        <v>0</v>
      </c>
      <c r="BE112" s="51">
        <f t="shared" ca="1" si="35"/>
        <v>0</v>
      </c>
      <c r="BF112" s="51">
        <f t="shared" ca="1" si="36"/>
        <v>0</v>
      </c>
      <c r="BG112" s="51">
        <f t="shared" ca="1" si="37"/>
        <v>0</v>
      </c>
      <c r="BH112" s="51">
        <f t="shared" ca="1" si="48"/>
        <v>9999</v>
      </c>
      <c r="BI112" s="51">
        <f t="shared" ca="1" si="49"/>
        <v>0</v>
      </c>
      <c r="BJ112" s="51"/>
      <c r="BK112" s="51"/>
      <c r="BL112" s="53">
        <f t="shared" ca="1" si="47"/>
        <v>9999</v>
      </c>
      <c r="BM112" s="53">
        <f t="shared" ca="1" si="47"/>
        <v>0</v>
      </c>
      <c r="BN112" s="53">
        <f t="shared" ca="1" si="47"/>
        <v>0</v>
      </c>
      <c r="BO112" s="53">
        <f t="shared" ca="1" si="47"/>
        <v>0</v>
      </c>
      <c r="BP112" s="53">
        <f t="shared" ca="1" si="47"/>
        <v>0</v>
      </c>
      <c r="BQ112" s="53">
        <f t="shared" ca="1" si="47"/>
        <v>0</v>
      </c>
      <c r="BR112" s="53">
        <f t="shared" ca="1" si="47"/>
        <v>0</v>
      </c>
    </row>
    <row r="113" spans="2:70" x14ac:dyDescent="0.2">
      <c r="B113" s="126">
        <f t="shared" ca="1" si="40"/>
        <v>1</v>
      </c>
      <c r="C113" s="126" t="str">
        <f t="shared" ca="1" si="41"/>
        <v/>
      </c>
      <c r="D113" s="126" t="str">
        <f t="shared" ca="1" si="42"/>
        <v/>
      </c>
      <c r="E113" s="126" t="str">
        <f t="shared" ca="1" si="43"/>
        <v/>
      </c>
      <c r="F113" s="127" t="str">
        <f ca="1">OFFSET(prihlasky!$H$1,AW113,0)</f>
        <v/>
      </c>
      <c r="G113" s="127" t="str">
        <f ca="1">IF(OFFSET(prihlasky!$B$1,AW113,0)="","",(OFFSET(prihlasky!$B$1,AW113,0)))</f>
        <v/>
      </c>
      <c r="H113" s="127">
        <f ca="1">OFFSET(prihlasky!$I$1,AW113,0)</f>
        <v>0</v>
      </c>
      <c r="I113" s="127">
        <f ca="1">OFFSET(prihlasky!$A$1,AW113,0)</f>
        <v>0</v>
      </c>
      <c r="J113" s="159">
        <f t="shared" ca="1" si="32"/>
        <v>9999</v>
      </c>
      <c r="K113" s="145"/>
      <c r="L113" s="140">
        <f ca="1">OFFSET('Trail-1'!$J$1,$O113-1,0)</f>
        <v>0</v>
      </c>
      <c r="M113" s="141">
        <f ca="1">OFFSET('Trail-1'!$K$1,$O113-1,0)</f>
        <v>0</v>
      </c>
      <c r="N113" s="263">
        <f ca="1">('Trail-1'!$CN$4-L113)*$AY$4+M113</f>
        <v>0</v>
      </c>
      <c r="O113" s="146">
        <f>MATCH($AW113,'Trail-1'!$CJ$1:$CJ$128,0)</f>
        <v>113</v>
      </c>
      <c r="P113" s="143" t="str">
        <f ca="1">IF(N113=0,"",OFFSET('Trail-1'!$B$1,$O113-1,0))</f>
        <v/>
      </c>
      <c r="Q113" s="140">
        <f ca="1">OFFSET('Trail-2'!$J$1,$T113-1,0)</f>
        <v>0</v>
      </c>
      <c r="R113" s="141">
        <f ca="1">OFFSET('Trail-2'!$K$1,$T113-1,0)</f>
        <v>0</v>
      </c>
      <c r="S113" s="263">
        <f ca="1">('Trail-2'!$CN$4-Q113)*$AY$4+R113</f>
        <v>0</v>
      </c>
      <c r="T113" s="146">
        <f>MATCH($AW113,'Trail-2'!$CJ$1:$CJ$128,0)</f>
        <v>113</v>
      </c>
      <c r="U113" s="143" t="str">
        <f ca="1">IF(S113=0,"",OFFSET('Trail-2'!$B$1,$T113-1,0))</f>
        <v/>
      </c>
      <c r="V113" s="140">
        <f ca="1">OFFSET('Trail-3'!$J$1,$Y113-1,0)</f>
        <v>0</v>
      </c>
      <c r="W113" s="141">
        <f ca="1">OFFSET('Trail-3'!$K$1,$Y113-1,0)</f>
        <v>0</v>
      </c>
      <c r="X113" s="263">
        <f ca="1">('Trail-3'!$CN$4-V113)*$AY$4+W113</f>
        <v>0</v>
      </c>
      <c r="Y113" s="146">
        <f>MATCH($AW113,'Trail-3'!$CJ$1:$CJ$128,0)</f>
        <v>113</v>
      </c>
      <c r="Z113" s="143" t="str">
        <f ca="1">IF(X113=0,"",OFFSET('Trail-3'!$B$1,$Y113-1,0))</f>
        <v/>
      </c>
      <c r="AA113" s="140">
        <f ca="1">OFFSET('Trail-4'!$J$1,$AD113-1,0)</f>
        <v>0</v>
      </c>
      <c r="AB113" s="141">
        <f ca="1">OFFSET('Trail-4'!$K$1,$AD113-1,0)</f>
        <v>0</v>
      </c>
      <c r="AC113" s="263">
        <f ca="1">('Trail-4'!$CN$4-AA113)*$AY$4+AB113</f>
        <v>0</v>
      </c>
      <c r="AD113" s="146">
        <f>MATCH($AW113,'Trail-4'!$CJ$1:$CJ$128,0)</f>
        <v>113</v>
      </c>
      <c r="AE113" s="143" t="str">
        <f ca="1">IF(AC113=0,"",OFFSET('Trail-4'!$B$1,$AD113-1,0))</f>
        <v/>
      </c>
      <c r="AF113" s="140">
        <f ca="1">OFFSET('Trail-5'!$J$1,$AI113-1,0)</f>
        <v>0</v>
      </c>
      <c r="AG113" s="141">
        <f ca="1">OFFSET('Trail-5'!$K$1,$AI113-1,0)</f>
        <v>0</v>
      </c>
      <c r="AH113" s="263">
        <f ca="1">('Trail-5'!$CN$4-AF113)*$AY$4+AG113</f>
        <v>0</v>
      </c>
      <c r="AI113" s="146">
        <f>MATCH($AW113,'Trail-5'!$CJ$1:$CJ$128,0)</f>
        <v>113</v>
      </c>
      <c r="AJ113" s="143" t="str">
        <f ca="1">IF(AH113=0,"",OFFSET('Trail-5'!$B$1,$AI113-1,0))</f>
        <v/>
      </c>
      <c r="AK113" s="140">
        <f ca="1">OFFSET('TempO-1'!$K$1,$AN113-1,0)</f>
        <v>0</v>
      </c>
      <c r="AL113" s="144"/>
      <c r="AM113" s="263">
        <f t="shared" ca="1" si="44"/>
        <v>0</v>
      </c>
      <c r="AN113" s="146">
        <f>MATCH($AW113,'TempO-1'!$CB$1:$CB$128,0)</f>
        <v>113</v>
      </c>
      <c r="AO113" s="143" t="str">
        <f ca="1">IF(AM113=0,"",OFFSET('TempO-1'!$B$1,$AN113-1,0))</f>
        <v/>
      </c>
      <c r="AP113" s="140">
        <f ca="1">OFFSET('TempO-2'!$K$1,$AS113-1,0)</f>
        <v>0</v>
      </c>
      <c r="AQ113" s="144"/>
      <c r="AR113" s="263">
        <f t="shared" ca="1" si="45"/>
        <v>0</v>
      </c>
      <c r="AS113" s="146">
        <f>MATCH($AW113,'TempO-2'!$CB$1:$CB$128,0)</f>
        <v>113</v>
      </c>
      <c r="AT113" s="143" t="str">
        <f ca="1">IF(AR113=0,"",OFFSET('TempO-2'!$B$1,$AS113-1,0))</f>
        <v/>
      </c>
      <c r="AU113" s="22"/>
      <c r="AW113" s="39">
        <v>105</v>
      </c>
      <c r="AX113" s="16"/>
      <c r="AY113" s="51">
        <f t="shared" ca="1" si="50"/>
        <v>99999</v>
      </c>
      <c r="AZ113" s="51">
        <f t="shared" ca="1" si="50"/>
        <v>99999</v>
      </c>
      <c r="BA113" s="51">
        <f t="shared" ca="1" si="50"/>
        <v>99999</v>
      </c>
      <c r="BC113" s="51">
        <f t="shared" ca="1" si="33"/>
        <v>0</v>
      </c>
      <c r="BD113" s="51">
        <f t="shared" ca="1" si="34"/>
        <v>0</v>
      </c>
      <c r="BE113" s="51">
        <f t="shared" ca="1" si="35"/>
        <v>0</v>
      </c>
      <c r="BF113" s="51">
        <f t="shared" ca="1" si="36"/>
        <v>0</v>
      </c>
      <c r="BG113" s="51">
        <f t="shared" ca="1" si="37"/>
        <v>0</v>
      </c>
      <c r="BH113" s="51">
        <f t="shared" ca="1" si="48"/>
        <v>9999</v>
      </c>
      <c r="BI113" s="51">
        <f t="shared" ca="1" si="49"/>
        <v>0</v>
      </c>
      <c r="BJ113" s="51"/>
      <c r="BK113" s="51"/>
      <c r="BL113" s="53">
        <f t="shared" ca="1" si="47"/>
        <v>9999</v>
      </c>
      <c r="BM113" s="53">
        <f t="shared" ca="1" si="47"/>
        <v>0</v>
      </c>
      <c r="BN113" s="53">
        <f t="shared" ca="1" si="47"/>
        <v>0</v>
      </c>
      <c r="BO113" s="53">
        <f t="shared" ca="1" si="47"/>
        <v>0</v>
      </c>
      <c r="BP113" s="53">
        <f t="shared" ca="1" si="47"/>
        <v>0</v>
      </c>
      <c r="BQ113" s="53">
        <f t="shared" ca="1" si="47"/>
        <v>0</v>
      </c>
      <c r="BR113" s="53">
        <f t="shared" ca="1" si="47"/>
        <v>0</v>
      </c>
    </row>
    <row r="114" spans="2:70" x14ac:dyDescent="0.2">
      <c r="B114" s="126">
        <f t="shared" ca="1" si="40"/>
        <v>1</v>
      </c>
      <c r="C114" s="126" t="str">
        <f t="shared" ca="1" si="41"/>
        <v/>
      </c>
      <c r="D114" s="126" t="str">
        <f t="shared" ca="1" si="42"/>
        <v/>
      </c>
      <c r="E114" s="126" t="str">
        <f t="shared" ca="1" si="43"/>
        <v/>
      </c>
      <c r="F114" s="127" t="str">
        <f ca="1">OFFSET(prihlasky!$H$1,AW114,0)</f>
        <v/>
      </c>
      <c r="G114" s="127" t="str">
        <f ca="1">IF(OFFSET(prihlasky!$B$1,AW114,0)="","",(OFFSET(prihlasky!$B$1,AW114,0)))</f>
        <v/>
      </c>
      <c r="H114" s="127">
        <f ca="1">OFFSET(prihlasky!$I$1,AW114,0)</f>
        <v>0</v>
      </c>
      <c r="I114" s="127">
        <f ca="1">OFFSET(prihlasky!$A$1,AW114,0)</f>
        <v>0</v>
      </c>
      <c r="J114" s="159">
        <f t="shared" ca="1" si="32"/>
        <v>9999</v>
      </c>
      <c r="K114" s="145"/>
      <c r="L114" s="140">
        <f ca="1">OFFSET('Trail-1'!$J$1,$O114-1,0)</f>
        <v>0</v>
      </c>
      <c r="M114" s="141">
        <f ca="1">OFFSET('Trail-1'!$K$1,$O114-1,0)</f>
        <v>0</v>
      </c>
      <c r="N114" s="263">
        <f ca="1">('Trail-1'!$CN$4-L114)*$AY$4+M114</f>
        <v>0</v>
      </c>
      <c r="O114" s="146">
        <f>MATCH($AW114,'Trail-1'!$CJ$1:$CJ$128,0)</f>
        <v>114</v>
      </c>
      <c r="P114" s="143" t="str">
        <f ca="1">IF(N114=0,"",OFFSET('Trail-1'!$B$1,$O114-1,0))</f>
        <v/>
      </c>
      <c r="Q114" s="140">
        <f ca="1">OFFSET('Trail-2'!$J$1,$T114-1,0)</f>
        <v>0</v>
      </c>
      <c r="R114" s="141">
        <f ca="1">OFFSET('Trail-2'!$K$1,$T114-1,0)</f>
        <v>0</v>
      </c>
      <c r="S114" s="263">
        <f ca="1">('Trail-2'!$CN$4-Q114)*$AY$4+R114</f>
        <v>0</v>
      </c>
      <c r="T114" s="146">
        <f>MATCH($AW114,'Trail-2'!$CJ$1:$CJ$128,0)</f>
        <v>114</v>
      </c>
      <c r="U114" s="143" t="str">
        <f ca="1">IF(S114=0,"",OFFSET('Trail-2'!$B$1,$T114-1,0))</f>
        <v/>
      </c>
      <c r="V114" s="140">
        <f ca="1">OFFSET('Trail-3'!$J$1,$Y114-1,0)</f>
        <v>0</v>
      </c>
      <c r="W114" s="141">
        <f ca="1">OFFSET('Trail-3'!$K$1,$Y114-1,0)</f>
        <v>0</v>
      </c>
      <c r="X114" s="263">
        <f ca="1">('Trail-3'!$CN$4-V114)*$AY$4+W114</f>
        <v>0</v>
      </c>
      <c r="Y114" s="146">
        <f>MATCH($AW114,'Trail-3'!$CJ$1:$CJ$128,0)</f>
        <v>114</v>
      </c>
      <c r="Z114" s="143" t="str">
        <f ca="1">IF(X114=0,"",OFFSET('Trail-3'!$B$1,$Y114-1,0))</f>
        <v/>
      </c>
      <c r="AA114" s="140">
        <f ca="1">OFFSET('Trail-4'!$J$1,$AD114-1,0)</f>
        <v>0</v>
      </c>
      <c r="AB114" s="141">
        <f ca="1">OFFSET('Trail-4'!$K$1,$AD114-1,0)</f>
        <v>0</v>
      </c>
      <c r="AC114" s="263">
        <f ca="1">('Trail-4'!$CN$4-AA114)*$AY$4+AB114</f>
        <v>0</v>
      </c>
      <c r="AD114" s="146">
        <f>MATCH($AW114,'Trail-4'!$CJ$1:$CJ$128,0)</f>
        <v>114</v>
      </c>
      <c r="AE114" s="143" t="str">
        <f ca="1">IF(AC114=0,"",OFFSET('Trail-4'!$B$1,$AD114-1,0))</f>
        <v/>
      </c>
      <c r="AF114" s="140">
        <f ca="1">OFFSET('Trail-5'!$J$1,$AI114-1,0)</f>
        <v>0</v>
      </c>
      <c r="AG114" s="141">
        <f ca="1">OFFSET('Trail-5'!$K$1,$AI114-1,0)</f>
        <v>0</v>
      </c>
      <c r="AH114" s="263">
        <f ca="1">('Trail-5'!$CN$4-AF114)*$AY$4+AG114</f>
        <v>0</v>
      </c>
      <c r="AI114" s="146">
        <f>MATCH($AW114,'Trail-5'!$CJ$1:$CJ$128,0)</f>
        <v>114</v>
      </c>
      <c r="AJ114" s="143" t="str">
        <f ca="1">IF(AH114=0,"",OFFSET('Trail-5'!$B$1,$AI114-1,0))</f>
        <v/>
      </c>
      <c r="AK114" s="140">
        <f ca="1">OFFSET('TempO-1'!$K$1,$AN114-1,0)</f>
        <v>0</v>
      </c>
      <c r="AL114" s="144"/>
      <c r="AM114" s="263">
        <f t="shared" ca="1" si="44"/>
        <v>0</v>
      </c>
      <c r="AN114" s="146">
        <f>MATCH($AW114,'TempO-1'!$CB$1:$CB$128,0)</f>
        <v>114</v>
      </c>
      <c r="AO114" s="143" t="str">
        <f ca="1">IF(AM114=0,"",OFFSET('TempO-1'!$B$1,$AN114-1,0))</f>
        <v/>
      </c>
      <c r="AP114" s="140">
        <f ca="1">OFFSET('TempO-2'!$K$1,$AS114-1,0)</f>
        <v>0</v>
      </c>
      <c r="AQ114" s="144"/>
      <c r="AR114" s="263">
        <f t="shared" ca="1" si="45"/>
        <v>0</v>
      </c>
      <c r="AS114" s="146">
        <f>MATCH($AW114,'TempO-2'!$CB$1:$CB$128,0)</f>
        <v>114</v>
      </c>
      <c r="AT114" s="143" t="str">
        <f ca="1">IF(AR114=0,"",OFFSET('TempO-2'!$B$1,$AS114-1,0))</f>
        <v/>
      </c>
      <c r="AU114" s="22"/>
      <c r="AW114" s="39">
        <v>106</v>
      </c>
      <c r="AX114" s="16"/>
      <c r="AY114" s="51">
        <f t="shared" ca="1" si="50"/>
        <v>99999</v>
      </c>
      <c r="AZ114" s="51">
        <f t="shared" ca="1" si="50"/>
        <v>99999</v>
      </c>
      <c r="BA114" s="51">
        <f t="shared" ca="1" si="50"/>
        <v>99999</v>
      </c>
      <c r="BC114" s="51">
        <f t="shared" ca="1" si="33"/>
        <v>0</v>
      </c>
      <c r="BD114" s="51">
        <f t="shared" ca="1" si="34"/>
        <v>0</v>
      </c>
      <c r="BE114" s="51">
        <f t="shared" ca="1" si="35"/>
        <v>0</v>
      </c>
      <c r="BF114" s="51">
        <f t="shared" ca="1" si="36"/>
        <v>0</v>
      </c>
      <c r="BG114" s="51">
        <f t="shared" ca="1" si="37"/>
        <v>0</v>
      </c>
      <c r="BH114" s="51">
        <f t="shared" ca="1" si="48"/>
        <v>9999</v>
      </c>
      <c r="BI114" s="51">
        <f t="shared" ca="1" si="49"/>
        <v>0</v>
      </c>
      <c r="BJ114" s="51"/>
      <c r="BK114" s="51"/>
      <c r="BL114" s="53">
        <f t="shared" ca="1" si="47"/>
        <v>9999</v>
      </c>
      <c r="BM114" s="53">
        <f t="shared" ca="1" si="47"/>
        <v>0</v>
      </c>
      <c r="BN114" s="53">
        <f t="shared" ref="BL114:BR128" ca="1" si="51">LARGE($BC114:$BI114,BN$7)</f>
        <v>0</v>
      </c>
      <c r="BO114" s="53">
        <f t="shared" ca="1" si="51"/>
        <v>0</v>
      </c>
      <c r="BP114" s="53">
        <f t="shared" ca="1" si="51"/>
        <v>0</v>
      </c>
      <c r="BQ114" s="53">
        <f t="shared" ca="1" si="51"/>
        <v>0</v>
      </c>
      <c r="BR114" s="53">
        <f t="shared" ca="1" si="51"/>
        <v>0</v>
      </c>
    </row>
    <row r="115" spans="2:70" x14ac:dyDescent="0.2">
      <c r="B115" s="126">
        <f t="shared" ca="1" si="40"/>
        <v>1</v>
      </c>
      <c r="C115" s="126" t="str">
        <f t="shared" ca="1" si="41"/>
        <v/>
      </c>
      <c r="D115" s="126" t="str">
        <f t="shared" ca="1" si="42"/>
        <v/>
      </c>
      <c r="E115" s="126" t="str">
        <f t="shared" ca="1" si="43"/>
        <v/>
      </c>
      <c r="F115" s="127" t="str">
        <f ca="1">OFFSET(prihlasky!$H$1,AW115,0)</f>
        <v/>
      </c>
      <c r="G115" s="127" t="str">
        <f ca="1">IF(OFFSET(prihlasky!$B$1,AW115,0)="","",(OFFSET(prihlasky!$B$1,AW115,0)))</f>
        <v/>
      </c>
      <c r="H115" s="127">
        <f ca="1">OFFSET(prihlasky!$I$1,AW115,0)</f>
        <v>0</v>
      </c>
      <c r="I115" s="127">
        <f ca="1">OFFSET(prihlasky!$A$1,AW115,0)</f>
        <v>0</v>
      </c>
      <c r="J115" s="159">
        <f t="shared" ca="1" si="32"/>
        <v>9999</v>
      </c>
      <c r="K115" s="145"/>
      <c r="L115" s="140">
        <f ca="1">OFFSET('Trail-1'!$J$1,$O115-1,0)</f>
        <v>0</v>
      </c>
      <c r="M115" s="141">
        <f ca="1">OFFSET('Trail-1'!$K$1,$O115-1,0)</f>
        <v>0</v>
      </c>
      <c r="N115" s="263">
        <f ca="1">('Trail-1'!$CN$4-L115)*$AY$4+M115</f>
        <v>0</v>
      </c>
      <c r="O115" s="146">
        <f>MATCH($AW115,'Trail-1'!$CJ$1:$CJ$128,0)</f>
        <v>115</v>
      </c>
      <c r="P115" s="143" t="str">
        <f ca="1">IF(N115=0,"",OFFSET('Trail-1'!$B$1,$O115-1,0))</f>
        <v/>
      </c>
      <c r="Q115" s="140">
        <f ca="1">OFFSET('Trail-2'!$J$1,$T115-1,0)</f>
        <v>0</v>
      </c>
      <c r="R115" s="141">
        <f ca="1">OFFSET('Trail-2'!$K$1,$T115-1,0)</f>
        <v>0</v>
      </c>
      <c r="S115" s="263">
        <f ca="1">('Trail-2'!$CN$4-Q115)*$AY$4+R115</f>
        <v>0</v>
      </c>
      <c r="T115" s="146">
        <f>MATCH($AW115,'Trail-2'!$CJ$1:$CJ$128,0)</f>
        <v>115</v>
      </c>
      <c r="U115" s="143" t="str">
        <f ca="1">IF(S115=0,"",OFFSET('Trail-2'!$B$1,$T115-1,0))</f>
        <v/>
      </c>
      <c r="V115" s="140">
        <f ca="1">OFFSET('Trail-3'!$J$1,$Y115-1,0)</f>
        <v>0</v>
      </c>
      <c r="W115" s="141">
        <f ca="1">OFFSET('Trail-3'!$K$1,$Y115-1,0)</f>
        <v>0</v>
      </c>
      <c r="X115" s="263">
        <f ca="1">('Trail-3'!$CN$4-V115)*$AY$4+W115</f>
        <v>0</v>
      </c>
      <c r="Y115" s="146">
        <f>MATCH($AW115,'Trail-3'!$CJ$1:$CJ$128,0)</f>
        <v>115</v>
      </c>
      <c r="Z115" s="143" t="str">
        <f ca="1">IF(X115=0,"",OFFSET('Trail-3'!$B$1,$Y115-1,0))</f>
        <v/>
      </c>
      <c r="AA115" s="140">
        <f ca="1">OFFSET('Trail-4'!$J$1,$AD115-1,0)</f>
        <v>0</v>
      </c>
      <c r="AB115" s="141">
        <f ca="1">OFFSET('Trail-4'!$K$1,$AD115-1,0)</f>
        <v>0</v>
      </c>
      <c r="AC115" s="263">
        <f ca="1">('Trail-4'!$CN$4-AA115)*$AY$4+AB115</f>
        <v>0</v>
      </c>
      <c r="AD115" s="146">
        <f>MATCH($AW115,'Trail-4'!$CJ$1:$CJ$128,0)</f>
        <v>115</v>
      </c>
      <c r="AE115" s="143" t="str">
        <f ca="1">IF(AC115=0,"",OFFSET('Trail-4'!$B$1,$AD115-1,0))</f>
        <v/>
      </c>
      <c r="AF115" s="140">
        <f ca="1">OFFSET('Trail-5'!$J$1,$AI115-1,0)</f>
        <v>0</v>
      </c>
      <c r="AG115" s="141">
        <f ca="1">OFFSET('Trail-5'!$K$1,$AI115-1,0)</f>
        <v>0</v>
      </c>
      <c r="AH115" s="263">
        <f ca="1">('Trail-5'!$CN$4-AF115)*$AY$4+AG115</f>
        <v>0</v>
      </c>
      <c r="AI115" s="146">
        <f>MATCH($AW115,'Trail-5'!$CJ$1:$CJ$128,0)</f>
        <v>115</v>
      </c>
      <c r="AJ115" s="143" t="str">
        <f ca="1">IF(AH115=0,"",OFFSET('Trail-5'!$B$1,$AI115-1,0))</f>
        <v/>
      </c>
      <c r="AK115" s="140">
        <f ca="1">OFFSET('TempO-1'!$K$1,$AN115-1,0)</f>
        <v>0</v>
      </c>
      <c r="AL115" s="144"/>
      <c r="AM115" s="263">
        <f t="shared" ca="1" si="44"/>
        <v>0</v>
      </c>
      <c r="AN115" s="146">
        <f>MATCH($AW115,'TempO-1'!$CB$1:$CB$128,0)</f>
        <v>115</v>
      </c>
      <c r="AO115" s="143" t="str">
        <f ca="1">IF(AM115=0,"",OFFSET('TempO-1'!$B$1,$AN115-1,0))</f>
        <v/>
      </c>
      <c r="AP115" s="140">
        <f ca="1">OFFSET('TempO-2'!$K$1,$AS115-1,0)</f>
        <v>0</v>
      </c>
      <c r="AQ115" s="144"/>
      <c r="AR115" s="263">
        <f t="shared" ca="1" si="45"/>
        <v>0</v>
      </c>
      <c r="AS115" s="146">
        <f>MATCH($AW115,'TempO-2'!$CB$1:$CB$128,0)</f>
        <v>115</v>
      </c>
      <c r="AT115" s="143" t="str">
        <f ca="1">IF(AR115=0,"",OFFSET('TempO-2'!$B$1,$AS115-1,0))</f>
        <v/>
      </c>
      <c r="AU115" s="22"/>
      <c r="AW115" s="39">
        <v>107</v>
      </c>
      <c r="AX115" s="16"/>
      <c r="AY115" s="51">
        <f t="shared" ca="1" si="50"/>
        <v>99999</v>
      </c>
      <c r="AZ115" s="51">
        <f t="shared" ca="1" si="50"/>
        <v>99999</v>
      </c>
      <c r="BA115" s="51">
        <f t="shared" ca="1" si="50"/>
        <v>99999</v>
      </c>
      <c r="BC115" s="51">
        <f t="shared" ca="1" si="33"/>
        <v>0</v>
      </c>
      <c r="BD115" s="51">
        <f t="shared" ca="1" si="34"/>
        <v>0</v>
      </c>
      <c r="BE115" s="51">
        <f t="shared" ca="1" si="35"/>
        <v>0</v>
      </c>
      <c r="BF115" s="51">
        <f t="shared" ca="1" si="36"/>
        <v>0</v>
      </c>
      <c r="BG115" s="51">
        <f t="shared" ca="1" si="37"/>
        <v>0</v>
      </c>
      <c r="BH115" s="51">
        <f t="shared" ca="1" si="48"/>
        <v>9999</v>
      </c>
      <c r="BI115" s="51">
        <f t="shared" ca="1" si="49"/>
        <v>0</v>
      </c>
      <c r="BJ115" s="51"/>
      <c r="BK115" s="51"/>
      <c r="BL115" s="53">
        <f t="shared" ca="1" si="51"/>
        <v>9999</v>
      </c>
      <c r="BM115" s="53">
        <f t="shared" ca="1" si="51"/>
        <v>0</v>
      </c>
      <c r="BN115" s="53">
        <f t="shared" ca="1" si="51"/>
        <v>0</v>
      </c>
      <c r="BO115" s="53">
        <f t="shared" ca="1" si="51"/>
        <v>0</v>
      </c>
      <c r="BP115" s="53">
        <f t="shared" ca="1" si="51"/>
        <v>0</v>
      </c>
      <c r="BQ115" s="53">
        <f t="shared" ca="1" si="51"/>
        <v>0</v>
      </c>
      <c r="BR115" s="53">
        <f t="shared" ca="1" si="51"/>
        <v>0</v>
      </c>
    </row>
    <row r="116" spans="2:70" x14ac:dyDescent="0.2">
      <c r="B116" s="126">
        <f t="shared" ca="1" si="40"/>
        <v>1</v>
      </c>
      <c r="C116" s="126" t="str">
        <f t="shared" ca="1" si="41"/>
        <v/>
      </c>
      <c r="D116" s="126" t="str">
        <f t="shared" ca="1" si="42"/>
        <v/>
      </c>
      <c r="E116" s="126" t="str">
        <f t="shared" ca="1" si="43"/>
        <v/>
      </c>
      <c r="F116" s="127" t="str">
        <f ca="1">OFFSET(prihlasky!$H$1,AW116,0)</f>
        <v/>
      </c>
      <c r="G116" s="127" t="str">
        <f ca="1">IF(OFFSET(prihlasky!$B$1,AW116,0)="","",(OFFSET(prihlasky!$B$1,AW116,0)))</f>
        <v/>
      </c>
      <c r="H116" s="127">
        <f ca="1">OFFSET(prihlasky!$I$1,AW116,0)</f>
        <v>0</v>
      </c>
      <c r="I116" s="127">
        <f ca="1">OFFSET(prihlasky!$A$1,AW116,0)</f>
        <v>0</v>
      </c>
      <c r="J116" s="159">
        <f t="shared" ca="1" si="32"/>
        <v>9999</v>
      </c>
      <c r="K116" s="145"/>
      <c r="L116" s="140">
        <f ca="1">OFFSET('Trail-1'!$J$1,$O116-1,0)</f>
        <v>0</v>
      </c>
      <c r="M116" s="141">
        <f ca="1">OFFSET('Trail-1'!$K$1,$O116-1,0)</f>
        <v>0</v>
      </c>
      <c r="N116" s="263">
        <f ca="1">('Trail-1'!$CN$4-L116)*$AY$4+M116</f>
        <v>0</v>
      </c>
      <c r="O116" s="146">
        <f>MATCH($AW116,'Trail-1'!$CJ$1:$CJ$128,0)</f>
        <v>116</v>
      </c>
      <c r="P116" s="143" t="str">
        <f ca="1">IF(N116=0,"",OFFSET('Trail-1'!$B$1,$O116-1,0))</f>
        <v/>
      </c>
      <c r="Q116" s="140">
        <f ca="1">OFFSET('Trail-2'!$J$1,$T116-1,0)</f>
        <v>0</v>
      </c>
      <c r="R116" s="141">
        <f ca="1">OFFSET('Trail-2'!$K$1,$T116-1,0)</f>
        <v>0</v>
      </c>
      <c r="S116" s="263">
        <f ca="1">('Trail-2'!$CN$4-Q116)*$AY$4+R116</f>
        <v>0</v>
      </c>
      <c r="T116" s="146">
        <f>MATCH($AW116,'Trail-2'!$CJ$1:$CJ$128,0)</f>
        <v>116</v>
      </c>
      <c r="U116" s="143" t="str">
        <f ca="1">IF(S116=0,"",OFFSET('Trail-2'!$B$1,$T116-1,0))</f>
        <v/>
      </c>
      <c r="V116" s="140">
        <f ca="1">OFFSET('Trail-3'!$J$1,$Y116-1,0)</f>
        <v>0</v>
      </c>
      <c r="W116" s="141">
        <f ca="1">OFFSET('Trail-3'!$K$1,$Y116-1,0)</f>
        <v>0</v>
      </c>
      <c r="X116" s="263">
        <f ca="1">('Trail-3'!$CN$4-V116)*$AY$4+W116</f>
        <v>0</v>
      </c>
      <c r="Y116" s="146">
        <f>MATCH($AW116,'Trail-3'!$CJ$1:$CJ$128,0)</f>
        <v>116</v>
      </c>
      <c r="Z116" s="143" t="str">
        <f ca="1">IF(X116=0,"",OFFSET('Trail-3'!$B$1,$Y116-1,0))</f>
        <v/>
      </c>
      <c r="AA116" s="140">
        <f ca="1">OFFSET('Trail-4'!$J$1,$AD116-1,0)</f>
        <v>0</v>
      </c>
      <c r="AB116" s="141">
        <f ca="1">OFFSET('Trail-4'!$K$1,$AD116-1,0)</f>
        <v>0</v>
      </c>
      <c r="AC116" s="263">
        <f ca="1">('Trail-4'!$CN$4-AA116)*$AY$4+AB116</f>
        <v>0</v>
      </c>
      <c r="AD116" s="146">
        <f>MATCH($AW116,'Trail-4'!$CJ$1:$CJ$128,0)</f>
        <v>116</v>
      </c>
      <c r="AE116" s="143" t="str">
        <f ca="1">IF(AC116=0,"",OFFSET('Trail-4'!$B$1,$AD116-1,0))</f>
        <v/>
      </c>
      <c r="AF116" s="140">
        <f ca="1">OFFSET('Trail-5'!$J$1,$AI116-1,0)</f>
        <v>0</v>
      </c>
      <c r="AG116" s="141">
        <f ca="1">OFFSET('Trail-5'!$K$1,$AI116-1,0)</f>
        <v>0</v>
      </c>
      <c r="AH116" s="263">
        <f ca="1">('Trail-5'!$CN$4-AF116)*$AY$4+AG116</f>
        <v>0</v>
      </c>
      <c r="AI116" s="146">
        <f>MATCH($AW116,'Trail-5'!$CJ$1:$CJ$128,0)</f>
        <v>116</v>
      </c>
      <c r="AJ116" s="143" t="str">
        <f ca="1">IF(AH116=0,"",OFFSET('Trail-5'!$B$1,$AI116-1,0))</f>
        <v/>
      </c>
      <c r="AK116" s="140">
        <f ca="1">OFFSET('TempO-1'!$K$1,$AN116-1,0)</f>
        <v>0</v>
      </c>
      <c r="AL116" s="144"/>
      <c r="AM116" s="263">
        <f t="shared" ca="1" si="44"/>
        <v>0</v>
      </c>
      <c r="AN116" s="146">
        <f>MATCH($AW116,'TempO-1'!$CB$1:$CB$128,0)</f>
        <v>116</v>
      </c>
      <c r="AO116" s="143" t="str">
        <f ca="1">IF(AM116=0,"",OFFSET('TempO-1'!$B$1,$AN116-1,0))</f>
        <v/>
      </c>
      <c r="AP116" s="140">
        <f ca="1">OFFSET('TempO-2'!$K$1,$AS116-1,0)</f>
        <v>0</v>
      </c>
      <c r="AQ116" s="144"/>
      <c r="AR116" s="263">
        <f t="shared" ca="1" si="45"/>
        <v>0</v>
      </c>
      <c r="AS116" s="146">
        <f>MATCH($AW116,'TempO-2'!$CB$1:$CB$128,0)</f>
        <v>116</v>
      </c>
      <c r="AT116" s="143" t="str">
        <f ca="1">IF(AR116=0,"",OFFSET('TempO-2'!$B$1,$AS116-1,0))</f>
        <v/>
      </c>
      <c r="AU116" s="22"/>
      <c r="AW116" s="39">
        <v>108</v>
      </c>
      <c r="AX116" s="16"/>
      <c r="AY116" s="51">
        <f t="shared" ca="1" si="50"/>
        <v>99999</v>
      </c>
      <c r="AZ116" s="51">
        <f t="shared" ca="1" si="50"/>
        <v>99999</v>
      </c>
      <c r="BA116" s="51">
        <f t="shared" ca="1" si="50"/>
        <v>99999</v>
      </c>
      <c r="BC116" s="51">
        <f t="shared" ca="1" si="33"/>
        <v>0</v>
      </c>
      <c r="BD116" s="51">
        <f t="shared" ca="1" si="34"/>
        <v>0</v>
      </c>
      <c r="BE116" s="51">
        <f t="shared" ca="1" si="35"/>
        <v>0</v>
      </c>
      <c r="BF116" s="51">
        <f t="shared" ca="1" si="36"/>
        <v>0</v>
      </c>
      <c r="BG116" s="51">
        <f t="shared" ca="1" si="37"/>
        <v>0</v>
      </c>
      <c r="BH116" s="51">
        <f t="shared" ca="1" si="48"/>
        <v>9999</v>
      </c>
      <c r="BI116" s="51">
        <f t="shared" ca="1" si="49"/>
        <v>0</v>
      </c>
      <c r="BJ116" s="51"/>
      <c r="BK116" s="51"/>
      <c r="BL116" s="53">
        <f t="shared" ca="1" si="51"/>
        <v>9999</v>
      </c>
      <c r="BM116" s="53">
        <f t="shared" ca="1" si="51"/>
        <v>0</v>
      </c>
      <c r="BN116" s="53">
        <f t="shared" ca="1" si="51"/>
        <v>0</v>
      </c>
      <c r="BO116" s="53">
        <f t="shared" ca="1" si="51"/>
        <v>0</v>
      </c>
      <c r="BP116" s="53">
        <f t="shared" ca="1" si="51"/>
        <v>0</v>
      </c>
      <c r="BQ116" s="53">
        <f t="shared" ca="1" si="51"/>
        <v>0</v>
      </c>
      <c r="BR116" s="53">
        <f t="shared" ca="1" si="51"/>
        <v>0</v>
      </c>
    </row>
    <row r="117" spans="2:70" x14ac:dyDescent="0.2">
      <c r="B117" s="126">
        <f t="shared" ca="1" si="40"/>
        <v>1</v>
      </c>
      <c r="C117" s="126" t="str">
        <f t="shared" ca="1" si="41"/>
        <v/>
      </c>
      <c r="D117" s="126" t="str">
        <f t="shared" ca="1" si="42"/>
        <v/>
      </c>
      <c r="E117" s="126" t="str">
        <f t="shared" ca="1" si="43"/>
        <v/>
      </c>
      <c r="F117" s="127" t="str">
        <f ca="1">OFFSET(prihlasky!$H$1,AW117,0)</f>
        <v/>
      </c>
      <c r="G117" s="127" t="str">
        <f ca="1">IF(OFFSET(prihlasky!$B$1,AW117,0)="","",(OFFSET(prihlasky!$B$1,AW117,0)))</f>
        <v/>
      </c>
      <c r="H117" s="127">
        <f ca="1">OFFSET(prihlasky!$I$1,AW117,0)</f>
        <v>0</v>
      </c>
      <c r="I117" s="127">
        <f ca="1">OFFSET(prihlasky!$A$1,AW117,0)</f>
        <v>0</v>
      </c>
      <c r="J117" s="159">
        <f t="shared" ca="1" si="32"/>
        <v>9999</v>
      </c>
      <c r="K117" s="145"/>
      <c r="L117" s="140">
        <f ca="1">OFFSET('Trail-1'!$J$1,$O117-1,0)</f>
        <v>0</v>
      </c>
      <c r="M117" s="141">
        <f ca="1">OFFSET('Trail-1'!$K$1,$O117-1,0)</f>
        <v>0</v>
      </c>
      <c r="N117" s="263">
        <f ca="1">('Trail-1'!$CN$4-L117)*$AY$4+M117</f>
        <v>0</v>
      </c>
      <c r="O117" s="146">
        <f>MATCH($AW117,'Trail-1'!$CJ$1:$CJ$128,0)</f>
        <v>117</v>
      </c>
      <c r="P117" s="143" t="str">
        <f ca="1">IF(N117=0,"",OFFSET('Trail-1'!$B$1,$O117-1,0))</f>
        <v/>
      </c>
      <c r="Q117" s="140">
        <f ca="1">OFFSET('Trail-2'!$J$1,$T117-1,0)</f>
        <v>0</v>
      </c>
      <c r="R117" s="141">
        <f ca="1">OFFSET('Trail-2'!$K$1,$T117-1,0)</f>
        <v>0</v>
      </c>
      <c r="S117" s="263">
        <f ca="1">('Trail-2'!$CN$4-Q117)*$AY$4+R117</f>
        <v>0</v>
      </c>
      <c r="T117" s="146">
        <f>MATCH($AW117,'Trail-2'!$CJ$1:$CJ$128,0)</f>
        <v>117</v>
      </c>
      <c r="U117" s="143" t="str">
        <f ca="1">IF(S117=0,"",OFFSET('Trail-2'!$B$1,$T117-1,0))</f>
        <v/>
      </c>
      <c r="V117" s="140">
        <f ca="1">OFFSET('Trail-3'!$J$1,$Y117-1,0)</f>
        <v>0</v>
      </c>
      <c r="W117" s="141">
        <f ca="1">OFFSET('Trail-3'!$K$1,$Y117-1,0)</f>
        <v>0</v>
      </c>
      <c r="X117" s="263">
        <f ca="1">('Trail-3'!$CN$4-V117)*$AY$4+W117</f>
        <v>0</v>
      </c>
      <c r="Y117" s="146">
        <f>MATCH($AW117,'Trail-3'!$CJ$1:$CJ$128,0)</f>
        <v>117</v>
      </c>
      <c r="Z117" s="143" t="str">
        <f ca="1">IF(X117=0,"",OFFSET('Trail-3'!$B$1,$Y117-1,0))</f>
        <v/>
      </c>
      <c r="AA117" s="140">
        <f ca="1">OFFSET('Trail-4'!$J$1,$AD117-1,0)</f>
        <v>0</v>
      </c>
      <c r="AB117" s="141">
        <f ca="1">OFFSET('Trail-4'!$K$1,$AD117-1,0)</f>
        <v>0</v>
      </c>
      <c r="AC117" s="263">
        <f ca="1">('Trail-4'!$CN$4-AA117)*$AY$4+AB117</f>
        <v>0</v>
      </c>
      <c r="AD117" s="146">
        <f>MATCH($AW117,'Trail-4'!$CJ$1:$CJ$128,0)</f>
        <v>117</v>
      </c>
      <c r="AE117" s="143" t="str">
        <f ca="1">IF(AC117=0,"",OFFSET('Trail-4'!$B$1,$AD117-1,0))</f>
        <v/>
      </c>
      <c r="AF117" s="140">
        <f ca="1">OFFSET('Trail-5'!$J$1,$AI117-1,0)</f>
        <v>0</v>
      </c>
      <c r="AG117" s="141">
        <f ca="1">OFFSET('Trail-5'!$K$1,$AI117-1,0)</f>
        <v>0</v>
      </c>
      <c r="AH117" s="263">
        <f ca="1">('Trail-5'!$CN$4-AF117)*$AY$4+AG117</f>
        <v>0</v>
      </c>
      <c r="AI117" s="146">
        <f>MATCH($AW117,'Trail-5'!$CJ$1:$CJ$128,0)</f>
        <v>117</v>
      </c>
      <c r="AJ117" s="143" t="str">
        <f ca="1">IF(AH117=0,"",OFFSET('Trail-5'!$B$1,$AI117-1,0))</f>
        <v/>
      </c>
      <c r="AK117" s="140">
        <f ca="1">OFFSET('TempO-1'!$K$1,$AN117-1,0)</f>
        <v>0</v>
      </c>
      <c r="AL117" s="144"/>
      <c r="AM117" s="263">
        <f t="shared" ca="1" si="44"/>
        <v>0</v>
      </c>
      <c r="AN117" s="146">
        <f>MATCH($AW117,'TempO-1'!$CB$1:$CB$128,0)</f>
        <v>117</v>
      </c>
      <c r="AO117" s="143" t="str">
        <f ca="1">IF(AM117=0,"",OFFSET('TempO-1'!$B$1,$AN117-1,0))</f>
        <v/>
      </c>
      <c r="AP117" s="140">
        <f ca="1">OFFSET('TempO-2'!$K$1,$AS117-1,0)</f>
        <v>0</v>
      </c>
      <c r="AQ117" s="144"/>
      <c r="AR117" s="263">
        <f t="shared" ca="1" si="45"/>
        <v>0</v>
      </c>
      <c r="AS117" s="146">
        <f>MATCH($AW117,'TempO-2'!$CB$1:$CB$128,0)</f>
        <v>117</v>
      </c>
      <c r="AT117" s="143" t="str">
        <f ca="1">IF(AR117=0,"",OFFSET('TempO-2'!$B$1,$AS117-1,0))</f>
        <v/>
      </c>
      <c r="AU117" s="22"/>
      <c r="AW117" s="39">
        <v>109</v>
      </c>
      <c r="AX117" s="16"/>
      <c r="AY117" s="51">
        <f t="shared" ca="1" si="50"/>
        <v>99999</v>
      </c>
      <c r="AZ117" s="51">
        <f t="shared" ca="1" si="50"/>
        <v>99999</v>
      </c>
      <c r="BA117" s="51">
        <f t="shared" ca="1" si="50"/>
        <v>99999</v>
      </c>
      <c r="BC117" s="51">
        <f t="shared" ca="1" si="33"/>
        <v>0</v>
      </c>
      <c r="BD117" s="51">
        <f t="shared" ca="1" si="34"/>
        <v>0</v>
      </c>
      <c r="BE117" s="51">
        <f t="shared" ca="1" si="35"/>
        <v>0</v>
      </c>
      <c r="BF117" s="51">
        <f t="shared" ca="1" si="36"/>
        <v>0</v>
      </c>
      <c r="BG117" s="51">
        <f t="shared" ca="1" si="37"/>
        <v>0</v>
      </c>
      <c r="BH117" s="51">
        <f t="shared" ca="1" si="48"/>
        <v>9999</v>
      </c>
      <c r="BI117" s="51">
        <f t="shared" ca="1" si="49"/>
        <v>0</v>
      </c>
      <c r="BJ117" s="51"/>
      <c r="BK117" s="51"/>
      <c r="BL117" s="53">
        <f t="shared" ca="1" si="51"/>
        <v>9999</v>
      </c>
      <c r="BM117" s="53">
        <f t="shared" ca="1" si="51"/>
        <v>0</v>
      </c>
      <c r="BN117" s="53">
        <f t="shared" ca="1" si="51"/>
        <v>0</v>
      </c>
      <c r="BO117" s="53">
        <f t="shared" ca="1" si="51"/>
        <v>0</v>
      </c>
      <c r="BP117" s="53">
        <f t="shared" ca="1" si="51"/>
        <v>0</v>
      </c>
      <c r="BQ117" s="53">
        <f t="shared" ca="1" si="51"/>
        <v>0</v>
      </c>
      <c r="BR117" s="53">
        <f t="shared" ca="1" si="51"/>
        <v>0</v>
      </c>
    </row>
    <row r="118" spans="2:70" x14ac:dyDescent="0.2">
      <c r="B118" s="126">
        <f t="shared" ca="1" si="40"/>
        <v>1</v>
      </c>
      <c r="C118" s="126" t="str">
        <f t="shared" ca="1" si="41"/>
        <v/>
      </c>
      <c r="D118" s="126" t="str">
        <f t="shared" ca="1" si="42"/>
        <v/>
      </c>
      <c r="E118" s="126" t="str">
        <f t="shared" ca="1" si="43"/>
        <v/>
      </c>
      <c r="F118" s="127" t="str">
        <f ca="1">OFFSET(prihlasky!$H$1,AW118,0)</f>
        <v/>
      </c>
      <c r="G118" s="127" t="str">
        <f ca="1">IF(OFFSET(prihlasky!$B$1,AW118,0)="","",(OFFSET(prihlasky!$B$1,AW118,0)))</f>
        <v/>
      </c>
      <c r="H118" s="127">
        <f ca="1">OFFSET(prihlasky!$I$1,AW118,0)</f>
        <v>0</v>
      </c>
      <c r="I118" s="127">
        <f ca="1">OFFSET(prihlasky!$A$1,AW118,0)</f>
        <v>0</v>
      </c>
      <c r="J118" s="159">
        <f t="shared" ca="1" si="32"/>
        <v>9999</v>
      </c>
      <c r="K118" s="145"/>
      <c r="L118" s="140">
        <f ca="1">OFFSET('Trail-1'!$J$1,$O118-1,0)</f>
        <v>0</v>
      </c>
      <c r="M118" s="141">
        <f ca="1">OFFSET('Trail-1'!$K$1,$O118-1,0)</f>
        <v>0</v>
      </c>
      <c r="N118" s="263">
        <f ca="1">('Trail-1'!$CN$4-L118)*$AY$4+M118</f>
        <v>0</v>
      </c>
      <c r="O118" s="146">
        <f>MATCH($AW118,'Trail-1'!$CJ$1:$CJ$128,0)</f>
        <v>118</v>
      </c>
      <c r="P118" s="143" t="str">
        <f ca="1">IF(N118=0,"",OFFSET('Trail-1'!$B$1,$O118-1,0))</f>
        <v/>
      </c>
      <c r="Q118" s="140">
        <f ca="1">OFFSET('Trail-2'!$J$1,$T118-1,0)</f>
        <v>0</v>
      </c>
      <c r="R118" s="141">
        <f ca="1">OFFSET('Trail-2'!$K$1,$T118-1,0)</f>
        <v>0</v>
      </c>
      <c r="S118" s="263">
        <f ca="1">('Trail-2'!$CN$4-Q118)*$AY$4+R118</f>
        <v>0</v>
      </c>
      <c r="T118" s="146">
        <f>MATCH($AW118,'Trail-2'!$CJ$1:$CJ$128,0)</f>
        <v>118</v>
      </c>
      <c r="U118" s="143" t="str">
        <f ca="1">IF(S118=0,"",OFFSET('Trail-2'!$B$1,$T118-1,0))</f>
        <v/>
      </c>
      <c r="V118" s="140">
        <f ca="1">OFFSET('Trail-3'!$J$1,$Y118-1,0)</f>
        <v>0</v>
      </c>
      <c r="W118" s="141">
        <f ca="1">OFFSET('Trail-3'!$K$1,$Y118-1,0)</f>
        <v>0</v>
      </c>
      <c r="X118" s="263">
        <f ca="1">('Trail-3'!$CN$4-V118)*$AY$4+W118</f>
        <v>0</v>
      </c>
      <c r="Y118" s="146">
        <f>MATCH($AW118,'Trail-3'!$CJ$1:$CJ$128,0)</f>
        <v>118</v>
      </c>
      <c r="Z118" s="143" t="str">
        <f ca="1">IF(X118=0,"",OFFSET('Trail-3'!$B$1,$Y118-1,0))</f>
        <v/>
      </c>
      <c r="AA118" s="140">
        <f ca="1">OFFSET('Trail-4'!$J$1,$AD118-1,0)</f>
        <v>0</v>
      </c>
      <c r="AB118" s="141">
        <f ca="1">OFFSET('Trail-4'!$K$1,$AD118-1,0)</f>
        <v>0</v>
      </c>
      <c r="AC118" s="263">
        <f ca="1">('Trail-4'!$CN$4-AA118)*$AY$4+AB118</f>
        <v>0</v>
      </c>
      <c r="AD118" s="146">
        <f>MATCH($AW118,'Trail-4'!$CJ$1:$CJ$128,0)</f>
        <v>118</v>
      </c>
      <c r="AE118" s="143" t="str">
        <f ca="1">IF(AC118=0,"",OFFSET('Trail-4'!$B$1,$AD118-1,0))</f>
        <v/>
      </c>
      <c r="AF118" s="140">
        <f ca="1">OFFSET('Trail-5'!$J$1,$AI118-1,0)</f>
        <v>0</v>
      </c>
      <c r="AG118" s="141">
        <f ca="1">OFFSET('Trail-5'!$K$1,$AI118-1,0)</f>
        <v>0</v>
      </c>
      <c r="AH118" s="263">
        <f ca="1">('Trail-5'!$CN$4-AF118)*$AY$4+AG118</f>
        <v>0</v>
      </c>
      <c r="AI118" s="146">
        <f>MATCH($AW118,'Trail-5'!$CJ$1:$CJ$128,0)</f>
        <v>118</v>
      </c>
      <c r="AJ118" s="143" t="str">
        <f ca="1">IF(AH118=0,"",OFFSET('Trail-5'!$B$1,$AI118-1,0))</f>
        <v/>
      </c>
      <c r="AK118" s="140">
        <f ca="1">OFFSET('TempO-1'!$K$1,$AN118-1,0)</f>
        <v>0</v>
      </c>
      <c r="AL118" s="144"/>
      <c r="AM118" s="263">
        <f t="shared" ca="1" si="44"/>
        <v>0</v>
      </c>
      <c r="AN118" s="146">
        <f>MATCH($AW118,'TempO-1'!$CB$1:$CB$128,0)</f>
        <v>118</v>
      </c>
      <c r="AO118" s="143" t="str">
        <f ca="1">IF(AM118=0,"",OFFSET('TempO-1'!$B$1,$AN118-1,0))</f>
        <v/>
      </c>
      <c r="AP118" s="140">
        <f ca="1">OFFSET('TempO-2'!$K$1,$AS118-1,0)</f>
        <v>0</v>
      </c>
      <c r="AQ118" s="144"/>
      <c r="AR118" s="263">
        <f t="shared" ca="1" si="45"/>
        <v>0</v>
      </c>
      <c r="AS118" s="146">
        <f>MATCH($AW118,'TempO-2'!$CB$1:$CB$128,0)</f>
        <v>118</v>
      </c>
      <c r="AT118" s="143" t="str">
        <f ca="1">IF(AR118=0,"",OFFSET('TempO-2'!$B$1,$AS118-1,0))</f>
        <v/>
      </c>
      <c r="AU118" s="22"/>
      <c r="AW118" s="39">
        <v>110</v>
      </c>
      <c r="AX118" s="16"/>
      <c r="AY118" s="51">
        <f t="shared" ca="1" si="50"/>
        <v>99999</v>
      </c>
      <c r="AZ118" s="51">
        <f t="shared" ca="1" si="50"/>
        <v>99999</v>
      </c>
      <c r="BA118" s="51">
        <f t="shared" ca="1" si="50"/>
        <v>99999</v>
      </c>
      <c r="BC118" s="51">
        <f t="shared" ca="1" si="33"/>
        <v>0</v>
      </c>
      <c r="BD118" s="51">
        <f t="shared" ca="1" si="34"/>
        <v>0</v>
      </c>
      <c r="BE118" s="51">
        <f t="shared" ca="1" si="35"/>
        <v>0</v>
      </c>
      <c r="BF118" s="51">
        <f t="shared" ca="1" si="36"/>
        <v>0</v>
      </c>
      <c r="BG118" s="51">
        <f t="shared" ca="1" si="37"/>
        <v>0</v>
      </c>
      <c r="BH118" s="51">
        <f t="shared" ca="1" si="48"/>
        <v>9999</v>
      </c>
      <c r="BI118" s="51">
        <f t="shared" ca="1" si="49"/>
        <v>0</v>
      </c>
      <c r="BJ118" s="51"/>
      <c r="BK118" s="51"/>
      <c r="BL118" s="53">
        <f t="shared" ca="1" si="51"/>
        <v>9999</v>
      </c>
      <c r="BM118" s="53">
        <f t="shared" ca="1" si="51"/>
        <v>0</v>
      </c>
      <c r="BN118" s="53">
        <f t="shared" ca="1" si="51"/>
        <v>0</v>
      </c>
      <c r="BO118" s="53">
        <f t="shared" ca="1" si="51"/>
        <v>0</v>
      </c>
      <c r="BP118" s="53">
        <f t="shared" ca="1" si="51"/>
        <v>0</v>
      </c>
      <c r="BQ118" s="53">
        <f t="shared" ca="1" si="51"/>
        <v>0</v>
      </c>
      <c r="BR118" s="53">
        <f t="shared" ca="1" si="51"/>
        <v>0</v>
      </c>
    </row>
    <row r="119" spans="2:70" x14ac:dyDescent="0.2">
      <c r="B119" s="126">
        <f t="shared" ca="1" si="40"/>
        <v>1</v>
      </c>
      <c r="C119" s="126" t="str">
        <f t="shared" ca="1" si="41"/>
        <v/>
      </c>
      <c r="D119" s="126" t="str">
        <f t="shared" ca="1" si="42"/>
        <v/>
      </c>
      <c r="E119" s="126" t="str">
        <f t="shared" ca="1" si="43"/>
        <v/>
      </c>
      <c r="F119" s="127" t="str">
        <f ca="1">OFFSET(prihlasky!$H$1,AW119,0)</f>
        <v/>
      </c>
      <c r="G119" s="127" t="str">
        <f ca="1">IF(OFFSET(prihlasky!$B$1,AW119,0)="","",(OFFSET(prihlasky!$B$1,AW119,0)))</f>
        <v/>
      </c>
      <c r="H119" s="127">
        <f ca="1">OFFSET(prihlasky!$I$1,AW119,0)</f>
        <v>0</v>
      </c>
      <c r="I119" s="127">
        <f ca="1">OFFSET(prihlasky!$A$1,AW119,0)</f>
        <v>0</v>
      </c>
      <c r="J119" s="159">
        <f t="shared" ca="1" si="32"/>
        <v>9999</v>
      </c>
      <c r="K119" s="145"/>
      <c r="L119" s="140">
        <f ca="1">OFFSET('Trail-1'!$J$1,$O119-1,0)</f>
        <v>0</v>
      </c>
      <c r="M119" s="141">
        <f ca="1">OFFSET('Trail-1'!$K$1,$O119-1,0)</f>
        <v>0</v>
      </c>
      <c r="N119" s="263">
        <f ca="1">('Trail-1'!$CN$4-L119)*$AY$4+M119</f>
        <v>0</v>
      </c>
      <c r="O119" s="146">
        <f>MATCH($AW119,'Trail-1'!$CJ$1:$CJ$128,0)</f>
        <v>119</v>
      </c>
      <c r="P119" s="143" t="str">
        <f ca="1">IF(N119=0,"",OFFSET('Trail-1'!$B$1,$O119-1,0))</f>
        <v/>
      </c>
      <c r="Q119" s="140">
        <f ca="1">OFFSET('Trail-2'!$J$1,$T119-1,0)</f>
        <v>0</v>
      </c>
      <c r="R119" s="141">
        <f ca="1">OFFSET('Trail-2'!$K$1,$T119-1,0)</f>
        <v>0</v>
      </c>
      <c r="S119" s="263">
        <f ca="1">('Trail-2'!$CN$4-Q119)*$AY$4+R119</f>
        <v>0</v>
      </c>
      <c r="T119" s="146">
        <f>MATCH($AW119,'Trail-2'!$CJ$1:$CJ$128,0)</f>
        <v>119</v>
      </c>
      <c r="U119" s="143" t="str">
        <f ca="1">IF(S119=0,"",OFFSET('Trail-2'!$B$1,$T119-1,0))</f>
        <v/>
      </c>
      <c r="V119" s="140">
        <f ca="1">OFFSET('Trail-3'!$J$1,$Y119-1,0)</f>
        <v>0</v>
      </c>
      <c r="W119" s="141">
        <f ca="1">OFFSET('Trail-3'!$K$1,$Y119-1,0)</f>
        <v>0</v>
      </c>
      <c r="X119" s="263">
        <f ca="1">('Trail-3'!$CN$4-V119)*$AY$4+W119</f>
        <v>0</v>
      </c>
      <c r="Y119" s="146">
        <f>MATCH($AW119,'Trail-3'!$CJ$1:$CJ$128,0)</f>
        <v>119</v>
      </c>
      <c r="Z119" s="143" t="str">
        <f ca="1">IF(X119=0,"",OFFSET('Trail-3'!$B$1,$Y119-1,0))</f>
        <v/>
      </c>
      <c r="AA119" s="140">
        <f ca="1">OFFSET('Trail-4'!$J$1,$AD119-1,0)</f>
        <v>0</v>
      </c>
      <c r="AB119" s="141">
        <f ca="1">OFFSET('Trail-4'!$K$1,$AD119-1,0)</f>
        <v>0</v>
      </c>
      <c r="AC119" s="263">
        <f ca="1">('Trail-4'!$CN$4-AA119)*$AY$4+AB119</f>
        <v>0</v>
      </c>
      <c r="AD119" s="146">
        <f>MATCH($AW119,'Trail-4'!$CJ$1:$CJ$128,0)</f>
        <v>119</v>
      </c>
      <c r="AE119" s="143" t="str">
        <f ca="1">IF(AC119=0,"",OFFSET('Trail-4'!$B$1,$AD119-1,0))</f>
        <v/>
      </c>
      <c r="AF119" s="140">
        <f ca="1">OFFSET('Trail-5'!$J$1,$AI119-1,0)</f>
        <v>0</v>
      </c>
      <c r="AG119" s="141">
        <f ca="1">OFFSET('Trail-5'!$K$1,$AI119-1,0)</f>
        <v>0</v>
      </c>
      <c r="AH119" s="263">
        <f ca="1">('Trail-5'!$CN$4-AF119)*$AY$4+AG119</f>
        <v>0</v>
      </c>
      <c r="AI119" s="146">
        <f>MATCH($AW119,'Trail-5'!$CJ$1:$CJ$128,0)</f>
        <v>119</v>
      </c>
      <c r="AJ119" s="143" t="str">
        <f ca="1">IF(AH119=0,"",OFFSET('Trail-5'!$B$1,$AI119-1,0))</f>
        <v/>
      </c>
      <c r="AK119" s="140">
        <f ca="1">OFFSET('TempO-1'!$K$1,$AN119-1,0)</f>
        <v>0</v>
      </c>
      <c r="AL119" s="144"/>
      <c r="AM119" s="263">
        <f t="shared" ca="1" si="44"/>
        <v>0</v>
      </c>
      <c r="AN119" s="146">
        <f>MATCH($AW119,'TempO-1'!$CB$1:$CB$128,0)</f>
        <v>119</v>
      </c>
      <c r="AO119" s="143" t="str">
        <f ca="1">IF(AM119=0,"",OFFSET('TempO-1'!$B$1,$AN119-1,0))</f>
        <v/>
      </c>
      <c r="AP119" s="140">
        <f ca="1">OFFSET('TempO-2'!$K$1,$AS119-1,0)</f>
        <v>0</v>
      </c>
      <c r="AQ119" s="144"/>
      <c r="AR119" s="263">
        <f t="shared" ca="1" si="45"/>
        <v>0</v>
      </c>
      <c r="AS119" s="146">
        <f>MATCH($AW119,'TempO-2'!$CB$1:$CB$128,0)</f>
        <v>119</v>
      </c>
      <c r="AT119" s="143" t="str">
        <f ca="1">IF(AR119=0,"",OFFSET('TempO-2'!$B$1,$AS119-1,0))</f>
        <v/>
      </c>
      <c r="AU119" s="22"/>
      <c r="AW119" s="39">
        <v>111</v>
      </c>
      <c r="AX119" s="16"/>
      <c r="AY119" s="51">
        <f t="shared" ca="1" si="50"/>
        <v>99999</v>
      </c>
      <c r="AZ119" s="51">
        <f t="shared" ca="1" si="50"/>
        <v>99999</v>
      </c>
      <c r="BA119" s="51">
        <f t="shared" ca="1" si="50"/>
        <v>99999</v>
      </c>
      <c r="BC119" s="51">
        <f t="shared" ca="1" si="33"/>
        <v>0</v>
      </c>
      <c r="BD119" s="51">
        <f t="shared" ca="1" si="34"/>
        <v>0</v>
      </c>
      <c r="BE119" s="51">
        <f t="shared" ca="1" si="35"/>
        <v>0</v>
      </c>
      <c r="BF119" s="51">
        <f t="shared" ca="1" si="36"/>
        <v>0</v>
      </c>
      <c r="BG119" s="51">
        <f t="shared" ca="1" si="37"/>
        <v>0</v>
      </c>
      <c r="BH119" s="51">
        <f t="shared" ca="1" si="48"/>
        <v>9999</v>
      </c>
      <c r="BI119" s="51">
        <f t="shared" ca="1" si="49"/>
        <v>0</v>
      </c>
      <c r="BJ119" s="51"/>
      <c r="BK119" s="51"/>
      <c r="BL119" s="53">
        <f t="shared" ca="1" si="51"/>
        <v>9999</v>
      </c>
      <c r="BM119" s="53">
        <f t="shared" ca="1" si="51"/>
        <v>0</v>
      </c>
      <c r="BN119" s="53">
        <f t="shared" ca="1" si="51"/>
        <v>0</v>
      </c>
      <c r="BO119" s="53">
        <f t="shared" ca="1" si="51"/>
        <v>0</v>
      </c>
      <c r="BP119" s="53">
        <f t="shared" ca="1" si="51"/>
        <v>0</v>
      </c>
      <c r="BQ119" s="53">
        <f t="shared" ca="1" si="51"/>
        <v>0</v>
      </c>
      <c r="BR119" s="53">
        <f t="shared" ca="1" si="51"/>
        <v>0</v>
      </c>
    </row>
    <row r="120" spans="2:70" x14ac:dyDescent="0.2">
      <c r="B120" s="126">
        <f t="shared" ca="1" si="40"/>
        <v>1</v>
      </c>
      <c r="C120" s="126" t="str">
        <f t="shared" ca="1" si="41"/>
        <v/>
      </c>
      <c r="D120" s="126" t="str">
        <f t="shared" ca="1" si="42"/>
        <v/>
      </c>
      <c r="E120" s="126" t="str">
        <f t="shared" ca="1" si="43"/>
        <v/>
      </c>
      <c r="F120" s="127" t="str">
        <f ca="1">OFFSET(prihlasky!$H$1,AW120,0)</f>
        <v/>
      </c>
      <c r="G120" s="127" t="str">
        <f ca="1">IF(OFFSET(prihlasky!$B$1,AW120,0)="","",(OFFSET(prihlasky!$B$1,AW120,0)))</f>
        <v/>
      </c>
      <c r="H120" s="127">
        <f ca="1">OFFSET(prihlasky!$I$1,AW120,0)</f>
        <v>0</v>
      </c>
      <c r="I120" s="127">
        <f ca="1">OFFSET(prihlasky!$A$1,AW120,0)</f>
        <v>0</v>
      </c>
      <c r="J120" s="159">
        <f t="shared" ca="1" si="32"/>
        <v>9999</v>
      </c>
      <c r="K120" s="145"/>
      <c r="L120" s="140">
        <f ca="1">OFFSET('Trail-1'!$J$1,$O120-1,0)</f>
        <v>0</v>
      </c>
      <c r="M120" s="141">
        <f ca="1">OFFSET('Trail-1'!$K$1,$O120-1,0)</f>
        <v>0</v>
      </c>
      <c r="N120" s="263">
        <f ca="1">('Trail-1'!$CN$4-L120)*$AY$4+M120</f>
        <v>0</v>
      </c>
      <c r="O120" s="146">
        <f>MATCH($AW120,'Trail-1'!$CJ$1:$CJ$128,0)</f>
        <v>120</v>
      </c>
      <c r="P120" s="143" t="str">
        <f ca="1">IF(N120=0,"",OFFSET('Trail-1'!$B$1,$O120-1,0))</f>
        <v/>
      </c>
      <c r="Q120" s="140">
        <f ca="1">OFFSET('Trail-2'!$J$1,$T120-1,0)</f>
        <v>0</v>
      </c>
      <c r="R120" s="141">
        <f ca="1">OFFSET('Trail-2'!$K$1,$T120-1,0)</f>
        <v>0</v>
      </c>
      <c r="S120" s="263">
        <f ca="1">('Trail-2'!$CN$4-Q120)*$AY$4+R120</f>
        <v>0</v>
      </c>
      <c r="T120" s="146">
        <f>MATCH($AW120,'Trail-2'!$CJ$1:$CJ$128,0)</f>
        <v>120</v>
      </c>
      <c r="U120" s="143" t="str">
        <f ca="1">IF(S120=0,"",OFFSET('Trail-2'!$B$1,$T120-1,0))</f>
        <v/>
      </c>
      <c r="V120" s="140">
        <f ca="1">OFFSET('Trail-3'!$J$1,$Y120-1,0)</f>
        <v>0</v>
      </c>
      <c r="W120" s="141">
        <f ca="1">OFFSET('Trail-3'!$K$1,$Y120-1,0)</f>
        <v>0</v>
      </c>
      <c r="X120" s="263">
        <f ca="1">('Trail-3'!$CN$4-V120)*$AY$4+W120</f>
        <v>0</v>
      </c>
      <c r="Y120" s="146">
        <f>MATCH($AW120,'Trail-3'!$CJ$1:$CJ$128,0)</f>
        <v>120</v>
      </c>
      <c r="Z120" s="143" t="str">
        <f ca="1">IF(X120=0,"",OFFSET('Trail-3'!$B$1,$Y120-1,0))</f>
        <v/>
      </c>
      <c r="AA120" s="140">
        <f ca="1">OFFSET('Trail-4'!$J$1,$AD120-1,0)</f>
        <v>0</v>
      </c>
      <c r="AB120" s="141">
        <f ca="1">OFFSET('Trail-4'!$K$1,$AD120-1,0)</f>
        <v>0</v>
      </c>
      <c r="AC120" s="263">
        <f ca="1">('Trail-4'!$CN$4-AA120)*$AY$4+AB120</f>
        <v>0</v>
      </c>
      <c r="AD120" s="146">
        <f>MATCH($AW120,'Trail-4'!$CJ$1:$CJ$128,0)</f>
        <v>120</v>
      </c>
      <c r="AE120" s="143" t="str">
        <f ca="1">IF(AC120=0,"",OFFSET('Trail-4'!$B$1,$AD120-1,0))</f>
        <v/>
      </c>
      <c r="AF120" s="140">
        <f ca="1">OFFSET('Trail-5'!$J$1,$AI120-1,0)</f>
        <v>0</v>
      </c>
      <c r="AG120" s="141">
        <f ca="1">OFFSET('Trail-5'!$K$1,$AI120-1,0)</f>
        <v>0</v>
      </c>
      <c r="AH120" s="263">
        <f ca="1">('Trail-5'!$CN$4-AF120)*$AY$4+AG120</f>
        <v>0</v>
      </c>
      <c r="AI120" s="146">
        <f>MATCH($AW120,'Trail-5'!$CJ$1:$CJ$128,0)</f>
        <v>120</v>
      </c>
      <c r="AJ120" s="143" t="str">
        <f ca="1">IF(AH120=0,"",OFFSET('Trail-5'!$B$1,$AI120-1,0))</f>
        <v/>
      </c>
      <c r="AK120" s="140">
        <f ca="1">OFFSET('TempO-1'!$K$1,$AN120-1,0)</f>
        <v>0</v>
      </c>
      <c r="AL120" s="144"/>
      <c r="AM120" s="263">
        <f t="shared" ca="1" si="44"/>
        <v>0</v>
      </c>
      <c r="AN120" s="146">
        <f>MATCH($AW120,'TempO-1'!$CB$1:$CB$128,0)</f>
        <v>120</v>
      </c>
      <c r="AO120" s="143" t="str">
        <f ca="1">IF(AM120=0,"",OFFSET('TempO-1'!$B$1,$AN120-1,0))</f>
        <v/>
      </c>
      <c r="AP120" s="140">
        <f ca="1">OFFSET('TempO-2'!$K$1,$AS120-1,0)</f>
        <v>0</v>
      </c>
      <c r="AQ120" s="144"/>
      <c r="AR120" s="263">
        <f t="shared" ca="1" si="45"/>
        <v>0</v>
      </c>
      <c r="AS120" s="146">
        <f>MATCH($AW120,'TempO-2'!$CB$1:$CB$128,0)</f>
        <v>120</v>
      </c>
      <c r="AT120" s="143" t="str">
        <f ca="1">IF(AR120=0,"",OFFSET('TempO-2'!$B$1,$AS120-1,0))</f>
        <v/>
      </c>
      <c r="AU120" s="22"/>
      <c r="AW120" s="39">
        <v>112</v>
      </c>
      <c r="AX120" s="16"/>
      <c r="AY120" s="51">
        <f t="shared" ca="1" si="50"/>
        <v>99999</v>
      </c>
      <c r="AZ120" s="51">
        <f t="shared" ca="1" si="50"/>
        <v>99999</v>
      </c>
      <c r="BA120" s="51">
        <f t="shared" ca="1" si="50"/>
        <v>99999</v>
      </c>
      <c r="BC120" s="51">
        <f t="shared" ca="1" si="33"/>
        <v>0</v>
      </c>
      <c r="BD120" s="51">
        <f t="shared" ca="1" si="34"/>
        <v>0</v>
      </c>
      <c r="BE120" s="51">
        <f t="shared" ca="1" si="35"/>
        <v>0</v>
      </c>
      <c r="BF120" s="51">
        <f t="shared" ca="1" si="36"/>
        <v>0</v>
      </c>
      <c r="BG120" s="51">
        <f t="shared" ca="1" si="37"/>
        <v>0</v>
      </c>
      <c r="BH120" s="51">
        <f t="shared" ca="1" si="48"/>
        <v>9999</v>
      </c>
      <c r="BI120" s="51">
        <f t="shared" ca="1" si="49"/>
        <v>0</v>
      </c>
      <c r="BJ120" s="51"/>
      <c r="BK120" s="51"/>
      <c r="BL120" s="53">
        <f t="shared" ca="1" si="51"/>
        <v>9999</v>
      </c>
      <c r="BM120" s="53">
        <f t="shared" ca="1" si="51"/>
        <v>0</v>
      </c>
      <c r="BN120" s="53">
        <f t="shared" ca="1" si="51"/>
        <v>0</v>
      </c>
      <c r="BO120" s="53">
        <f t="shared" ca="1" si="51"/>
        <v>0</v>
      </c>
      <c r="BP120" s="53">
        <f t="shared" ca="1" si="51"/>
        <v>0</v>
      </c>
      <c r="BQ120" s="53">
        <f t="shared" ca="1" si="51"/>
        <v>0</v>
      </c>
      <c r="BR120" s="53">
        <f t="shared" ca="1" si="51"/>
        <v>0</v>
      </c>
    </row>
    <row r="121" spans="2:70" x14ac:dyDescent="0.2">
      <c r="B121" s="126">
        <f t="shared" ca="1" si="40"/>
        <v>1</v>
      </c>
      <c r="C121" s="126" t="str">
        <f t="shared" ca="1" si="41"/>
        <v/>
      </c>
      <c r="D121" s="126" t="str">
        <f t="shared" ca="1" si="42"/>
        <v/>
      </c>
      <c r="E121" s="126" t="str">
        <f t="shared" ca="1" si="43"/>
        <v/>
      </c>
      <c r="F121" s="127" t="str">
        <f ca="1">OFFSET(prihlasky!$H$1,AW121,0)</f>
        <v/>
      </c>
      <c r="G121" s="127" t="str">
        <f ca="1">IF(OFFSET(prihlasky!$B$1,AW121,0)="","",(OFFSET(prihlasky!$B$1,AW121,0)))</f>
        <v/>
      </c>
      <c r="H121" s="127">
        <f ca="1">OFFSET(prihlasky!$I$1,AW121,0)</f>
        <v>0</v>
      </c>
      <c r="I121" s="127">
        <f ca="1">OFFSET(prihlasky!$A$1,AW121,0)</f>
        <v>0</v>
      </c>
      <c r="J121" s="159">
        <f t="shared" ca="1" si="32"/>
        <v>9999</v>
      </c>
      <c r="K121" s="145"/>
      <c r="L121" s="140">
        <f ca="1">OFFSET('Trail-1'!$J$1,$O121-1,0)</f>
        <v>0</v>
      </c>
      <c r="M121" s="141">
        <f ca="1">OFFSET('Trail-1'!$K$1,$O121-1,0)</f>
        <v>0</v>
      </c>
      <c r="N121" s="263">
        <f ca="1">('Trail-1'!$CN$4-L121)*$AY$4+M121</f>
        <v>0</v>
      </c>
      <c r="O121" s="146">
        <f>MATCH($AW121,'Trail-1'!$CJ$1:$CJ$128,0)</f>
        <v>121</v>
      </c>
      <c r="P121" s="143" t="str">
        <f ca="1">IF(N121=0,"",OFFSET('Trail-1'!$B$1,$O121-1,0))</f>
        <v/>
      </c>
      <c r="Q121" s="140">
        <f ca="1">OFFSET('Trail-2'!$J$1,$T121-1,0)</f>
        <v>0</v>
      </c>
      <c r="R121" s="141">
        <f ca="1">OFFSET('Trail-2'!$K$1,$T121-1,0)</f>
        <v>0</v>
      </c>
      <c r="S121" s="263">
        <f ca="1">('Trail-2'!$CN$4-Q121)*$AY$4+R121</f>
        <v>0</v>
      </c>
      <c r="T121" s="146">
        <f>MATCH($AW121,'Trail-2'!$CJ$1:$CJ$128,0)</f>
        <v>121</v>
      </c>
      <c r="U121" s="143" t="str">
        <f ca="1">IF(S121=0,"",OFFSET('Trail-2'!$B$1,$T121-1,0))</f>
        <v/>
      </c>
      <c r="V121" s="140">
        <f ca="1">OFFSET('Trail-3'!$J$1,$Y121-1,0)</f>
        <v>0</v>
      </c>
      <c r="W121" s="141">
        <f ca="1">OFFSET('Trail-3'!$K$1,$Y121-1,0)</f>
        <v>0</v>
      </c>
      <c r="X121" s="263">
        <f ca="1">('Trail-3'!$CN$4-V121)*$AY$4+W121</f>
        <v>0</v>
      </c>
      <c r="Y121" s="146">
        <f>MATCH($AW121,'Trail-3'!$CJ$1:$CJ$128,0)</f>
        <v>121</v>
      </c>
      <c r="Z121" s="143" t="str">
        <f ca="1">IF(X121=0,"",OFFSET('Trail-3'!$B$1,$Y121-1,0))</f>
        <v/>
      </c>
      <c r="AA121" s="140">
        <f ca="1">OFFSET('Trail-4'!$J$1,$AD121-1,0)</f>
        <v>0</v>
      </c>
      <c r="AB121" s="141">
        <f ca="1">OFFSET('Trail-4'!$K$1,$AD121-1,0)</f>
        <v>0</v>
      </c>
      <c r="AC121" s="263">
        <f ca="1">('Trail-4'!$CN$4-AA121)*$AY$4+AB121</f>
        <v>0</v>
      </c>
      <c r="AD121" s="146">
        <f>MATCH($AW121,'Trail-4'!$CJ$1:$CJ$128,0)</f>
        <v>121</v>
      </c>
      <c r="AE121" s="143" t="str">
        <f ca="1">IF(AC121=0,"",OFFSET('Trail-4'!$B$1,$AD121-1,0))</f>
        <v/>
      </c>
      <c r="AF121" s="140">
        <f ca="1">OFFSET('Trail-5'!$J$1,$AI121-1,0)</f>
        <v>0</v>
      </c>
      <c r="AG121" s="141">
        <f ca="1">OFFSET('Trail-5'!$K$1,$AI121-1,0)</f>
        <v>0</v>
      </c>
      <c r="AH121" s="263">
        <f ca="1">('Trail-5'!$CN$4-AF121)*$AY$4+AG121</f>
        <v>0</v>
      </c>
      <c r="AI121" s="146">
        <f>MATCH($AW121,'Trail-5'!$CJ$1:$CJ$128,0)</f>
        <v>121</v>
      </c>
      <c r="AJ121" s="143" t="str">
        <f ca="1">IF(AH121=0,"",OFFSET('Trail-5'!$B$1,$AI121-1,0))</f>
        <v/>
      </c>
      <c r="AK121" s="140">
        <f ca="1">OFFSET('TempO-1'!$K$1,$AN121-1,0)</f>
        <v>0</v>
      </c>
      <c r="AL121" s="144"/>
      <c r="AM121" s="263">
        <f t="shared" ca="1" si="44"/>
        <v>0</v>
      </c>
      <c r="AN121" s="146">
        <f>MATCH($AW121,'TempO-1'!$CB$1:$CB$128,0)</f>
        <v>121</v>
      </c>
      <c r="AO121" s="143" t="str">
        <f ca="1">IF(AM121=0,"",OFFSET('TempO-1'!$B$1,$AN121-1,0))</f>
        <v/>
      </c>
      <c r="AP121" s="140">
        <f ca="1">OFFSET('TempO-2'!$K$1,$AS121-1,0)</f>
        <v>0</v>
      </c>
      <c r="AQ121" s="144"/>
      <c r="AR121" s="263">
        <f t="shared" ca="1" si="45"/>
        <v>0</v>
      </c>
      <c r="AS121" s="146">
        <f>MATCH($AW121,'TempO-2'!$CB$1:$CB$128,0)</f>
        <v>121</v>
      </c>
      <c r="AT121" s="143" t="str">
        <f ca="1">IF(AR121=0,"",OFFSET('TempO-2'!$B$1,$AS121-1,0))</f>
        <v/>
      </c>
      <c r="AU121" s="22"/>
      <c r="AW121" s="39">
        <v>113</v>
      </c>
      <c r="AX121" s="16"/>
      <c r="AY121" s="51">
        <f t="shared" ca="1" si="50"/>
        <v>99999</v>
      </c>
      <c r="AZ121" s="51">
        <f t="shared" ca="1" si="50"/>
        <v>99999</v>
      </c>
      <c r="BA121" s="51">
        <f t="shared" ca="1" si="50"/>
        <v>99999</v>
      </c>
      <c r="BC121" s="51">
        <f t="shared" ca="1" si="33"/>
        <v>0</v>
      </c>
      <c r="BD121" s="51">
        <f t="shared" ca="1" si="34"/>
        <v>0</v>
      </c>
      <c r="BE121" s="51">
        <f t="shared" ca="1" si="35"/>
        <v>0</v>
      </c>
      <c r="BF121" s="51">
        <f t="shared" ca="1" si="36"/>
        <v>0</v>
      </c>
      <c r="BG121" s="51">
        <f t="shared" ca="1" si="37"/>
        <v>0</v>
      </c>
      <c r="BH121" s="51">
        <f t="shared" ca="1" si="48"/>
        <v>9999</v>
      </c>
      <c r="BI121" s="51">
        <f t="shared" ca="1" si="49"/>
        <v>0</v>
      </c>
      <c r="BJ121" s="51"/>
      <c r="BK121" s="51"/>
      <c r="BL121" s="53">
        <f t="shared" ca="1" si="51"/>
        <v>9999</v>
      </c>
      <c r="BM121" s="53">
        <f t="shared" ca="1" si="51"/>
        <v>0</v>
      </c>
      <c r="BN121" s="53">
        <f t="shared" ca="1" si="51"/>
        <v>0</v>
      </c>
      <c r="BO121" s="53">
        <f t="shared" ca="1" si="51"/>
        <v>0</v>
      </c>
      <c r="BP121" s="53">
        <f t="shared" ca="1" si="51"/>
        <v>0</v>
      </c>
      <c r="BQ121" s="53">
        <f t="shared" ca="1" si="51"/>
        <v>0</v>
      </c>
      <c r="BR121" s="53">
        <f t="shared" ca="1" si="51"/>
        <v>0</v>
      </c>
    </row>
    <row r="122" spans="2:70" x14ac:dyDescent="0.2">
      <c r="B122" s="126">
        <f t="shared" ca="1" si="40"/>
        <v>1</v>
      </c>
      <c r="C122" s="126" t="str">
        <f t="shared" ca="1" si="41"/>
        <v/>
      </c>
      <c r="D122" s="126" t="str">
        <f t="shared" ca="1" si="42"/>
        <v/>
      </c>
      <c r="E122" s="126" t="str">
        <f t="shared" ca="1" si="43"/>
        <v/>
      </c>
      <c r="F122" s="127" t="str">
        <f ca="1">OFFSET(prihlasky!$H$1,AW122,0)</f>
        <v/>
      </c>
      <c r="G122" s="127" t="str">
        <f ca="1">IF(OFFSET(prihlasky!$B$1,AW122,0)="","",(OFFSET(prihlasky!$B$1,AW122,0)))</f>
        <v/>
      </c>
      <c r="H122" s="127">
        <f ca="1">OFFSET(prihlasky!$I$1,AW122,0)</f>
        <v>0</v>
      </c>
      <c r="I122" s="127">
        <f ca="1">OFFSET(prihlasky!$A$1,AW122,0)</f>
        <v>0</v>
      </c>
      <c r="J122" s="159">
        <f t="shared" ca="1" si="32"/>
        <v>9999</v>
      </c>
      <c r="K122" s="145"/>
      <c r="L122" s="140">
        <f ca="1">OFFSET('Trail-1'!$J$1,$O122-1,0)</f>
        <v>0</v>
      </c>
      <c r="M122" s="141">
        <f ca="1">OFFSET('Trail-1'!$K$1,$O122-1,0)</f>
        <v>0</v>
      </c>
      <c r="N122" s="263">
        <f ca="1">('Trail-1'!$CN$4-L122)*$AY$4+M122</f>
        <v>0</v>
      </c>
      <c r="O122" s="146">
        <f>MATCH($AW122,'Trail-1'!$CJ$1:$CJ$128,0)</f>
        <v>122</v>
      </c>
      <c r="P122" s="143" t="str">
        <f ca="1">IF(N122=0,"",OFFSET('Trail-1'!$B$1,$O122-1,0))</f>
        <v/>
      </c>
      <c r="Q122" s="140">
        <f ca="1">OFFSET('Trail-2'!$J$1,$T122-1,0)</f>
        <v>0</v>
      </c>
      <c r="R122" s="141">
        <f ca="1">OFFSET('Trail-2'!$K$1,$T122-1,0)</f>
        <v>0</v>
      </c>
      <c r="S122" s="263">
        <f ca="1">('Trail-2'!$CN$4-Q122)*$AY$4+R122</f>
        <v>0</v>
      </c>
      <c r="T122" s="146">
        <f>MATCH($AW122,'Trail-2'!$CJ$1:$CJ$128,0)</f>
        <v>122</v>
      </c>
      <c r="U122" s="143" t="str">
        <f ca="1">IF(S122=0,"",OFFSET('Trail-2'!$B$1,$T122-1,0))</f>
        <v/>
      </c>
      <c r="V122" s="140">
        <f ca="1">OFFSET('Trail-3'!$J$1,$Y122-1,0)</f>
        <v>0</v>
      </c>
      <c r="W122" s="141">
        <f ca="1">OFFSET('Trail-3'!$K$1,$Y122-1,0)</f>
        <v>0</v>
      </c>
      <c r="X122" s="263">
        <f ca="1">('Trail-3'!$CN$4-V122)*$AY$4+W122</f>
        <v>0</v>
      </c>
      <c r="Y122" s="146">
        <f>MATCH($AW122,'Trail-3'!$CJ$1:$CJ$128,0)</f>
        <v>122</v>
      </c>
      <c r="Z122" s="143" t="str">
        <f ca="1">IF(X122=0,"",OFFSET('Trail-3'!$B$1,$Y122-1,0))</f>
        <v/>
      </c>
      <c r="AA122" s="140">
        <f ca="1">OFFSET('Trail-4'!$J$1,$AD122-1,0)</f>
        <v>0</v>
      </c>
      <c r="AB122" s="141">
        <f ca="1">OFFSET('Trail-4'!$K$1,$AD122-1,0)</f>
        <v>0</v>
      </c>
      <c r="AC122" s="263">
        <f ca="1">('Trail-4'!$CN$4-AA122)*$AY$4+AB122</f>
        <v>0</v>
      </c>
      <c r="AD122" s="146">
        <f>MATCH($AW122,'Trail-4'!$CJ$1:$CJ$128,0)</f>
        <v>122</v>
      </c>
      <c r="AE122" s="143" t="str">
        <f ca="1">IF(AC122=0,"",OFFSET('Trail-4'!$B$1,$AD122-1,0))</f>
        <v/>
      </c>
      <c r="AF122" s="140">
        <f ca="1">OFFSET('Trail-5'!$J$1,$AI122-1,0)</f>
        <v>0</v>
      </c>
      <c r="AG122" s="141">
        <f ca="1">OFFSET('Trail-5'!$K$1,$AI122-1,0)</f>
        <v>0</v>
      </c>
      <c r="AH122" s="263">
        <f ca="1">('Trail-5'!$CN$4-AF122)*$AY$4+AG122</f>
        <v>0</v>
      </c>
      <c r="AI122" s="146">
        <f>MATCH($AW122,'Trail-5'!$CJ$1:$CJ$128,0)</f>
        <v>122</v>
      </c>
      <c r="AJ122" s="143" t="str">
        <f ca="1">IF(AH122=0,"",OFFSET('Trail-5'!$B$1,$AI122-1,0))</f>
        <v/>
      </c>
      <c r="AK122" s="140">
        <f ca="1">OFFSET('TempO-1'!$K$1,$AN122-1,0)</f>
        <v>0</v>
      </c>
      <c r="AL122" s="144"/>
      <c r="AM122" s="263">
        <f t="shared" ca="1" si="44"/>
        <v>0</v>
      </c>
      <c r="AN122" s="146">
        <f>MATCH($AW122,'TempO-1'!$CB$1:$CB$128,0)</f>
        <v>122</v>
      </c>
      <c r="AO122" s="143" t="str">
        <f ca="1">IF(AM122=0,"",OFFSET('TempO-1'!$B$1,$AN122-1,0))</f>
        <v/>
      </c>
      <c r="AP122" s="140">
        <f ca="1">OFFSET('TempO-2'!$K$1,$AS122-1,0)</f>
        <v>0</v>
      </c>
      <c r="AQ122" s="144"/>
      <c r="AR122" s="263">
        <f t="shared" ca="1" si="45"/>
        <v>0</v>
      </c>
      <c r="AS122" s="146">
        <f>MATCH($AW122,'TempO-2'!$CB$1:$CB$128,0)</f>
        <v>122</v>
      </c>
      <c r="AT122" s="143" t="str">
        <f ca="1">IF(AR122=0,"",OFFSET('TempO-2'!$B$1,$AS122-1,0))</f>
        <v/>
      </c>
      <c r="AU122" s="22"/>
      <c r="AW122" s="39">
        <v>114</v>
      </c>
      <c r="AX122" s="16"/>
      <c r="AY122" s="51">
        <f t="shared" ca="1" si="50"/>
        <v>99999</v>
      </c>
      <c r="AZ122" s="51">
        <f t="shared" ca="1" si="50"/>
        <v>99999</v>
      </c>
      <c r="BA122" s="51">
        <f t="shared" ca="1" si="50"/>
        <v>99999</v>
      </c>
      <c r="BC122" s="51">
        <f t="shared" ca="1" si="33"/>
        <v>0</v>
      </c>
      <c r="BD122" s="51">
        <f t="shared" ca="1" si="34"/>
        <v>0</v>
      </c>
      <c r="BE122" s="51">
        <f t="shared" ca="1" si="35"/>
        <v>0</v>
      </c>
      <c r="BF122" s="51">
        <f t="shared" ca="1" si="36"/>
        <v>0</v>
      </c>
      <c r="BG122" s="51">
        <f t="shared" ca="1" si="37"/>
        <v>0</v>
      </c>
      <c r="BH122" s="51">
        <f t="shared" ca="1" si="48"/>
        <v>9999</v>
      </c>
      <c r="BI122" s="51">
        <f t="shared" ca="1" si="49"/>
        <v>0</v>
      </c>
      <c r="BJ122" s="51"/>
      <c r="BK122" s="51"/>
      <c r="BL122" s="53">
        <f t="shared" ca="1" si="51"/>
        <v>9999</v>
      </c>
      <c r="BM122" s="53">
        <f t="shared" ca="1" si="51"/>
        <v>0</v>
      </c>
      <c r="BN122" s="53">
        <f t="shared" ca="1" si="51"/>
        <v>0</v>
      </c>
      <c r="BO122" s="53">
        <f t="shared" ca="1" si="51"/>
        <v>0</v>
      </c>
      <c r="BP122" s="53">
        <f t="shared" ca="1" si="51"/>
        <v>0</v>
      </c>
      <c r="BQ122" s="53">
        <f t="shared" ca="1" si="51"/>
        <v>0</v>
      </c>
      <c r="BR122" s="53">
        <f t="shared" ca="1" si="51"/>
        <v>0</v>
      </c>
    </row>
    <row r="123" spans="2:70" x14ac:dyDescent="0.2">
      <c r="B123" s="126">
        <f t="shared" ca="1" si="40"/>
        <v>1</v>
      </c>
      <c r="C123" s="126" t="str">
        <f t="shared" ca="1" si="41"/>
        <v/>
      </c>
      <c r="D123" s="126" t="str">
        <f t="shared" ca="1" si="42"/>
        <v/>
      </c>
      <c r="E123" s="126" t="str">
        <f t="shared" ca="1" si="43"/>
        <v/>
      </c>
      <c r="F123" s="127" t="str">
        <f ca="1">OFFSET(prihlasky!$H$1,AW123,0)</f>
        <v/>
      </c>
      <c r="G123" s="127" t="str">
        <f ca="1">IF(OFFSET(prihlasky!$B$1,AW123,0)="","",(OFFSET(prihlasky!$B$1,AW123,0)))</f>
        <v/>
      </c>
      <c r="H123" s="127">
        <f ca="1">OFFSET(prihlasky!$I$1,AW123,0)</f>
        <v>0</v>
      </c>
      <c r="I123" s="127">
        <f ca="1">OFFSET(prihlasky!$A$1,AW123,0)</f>
        <v>0</v>
      </c>
      <c r="J123" s="159">
        <f t="shared" ca="1" si="32"/>
        <v>9999</v>
      </c>
      <c r="K123" s="145"/>
      <c r="L123" s="140">
        <f ca="1">OFFSET('Trail-1'!$J$1,$O123-1,0)</f>
        <v>0</v>
      </c>
      <c r="M123" s="141">
        <f ca="1">OFFSET('Trail-1'!$K$1,$O123-1,0)</f>
        <v>0</v>
      </c>
      <c r="N123" s="263">
        <f ca="1">('Trail-1'!$CN$4-L123)*$AY$4+M123</f>
        <v>0</v>
      </c>
      <c r="O123" s="146">
        <f>MATCH($AW123,'Trail-1'!$CJ$1:$CJ$128,0)</f>
        <v>123</v>
      </c>
      <c r="P123" s="143" t="str">
        <f ca="1">IF(N123=0,"",OFFSET('Trail-1'!$B$1,$O123-1,0))</f>
        <v/>
      </c>
      <c r="Q123" s="140">
        <f ca="1">OFFSET('Trail-2'!$J$1,$T123-1,0)</f>
        <v>0</v>
      </c>
      <c r="R123" s="141">
        <f ca="1">OFFSET('Trail-2'!$K$1,$T123-1,0)</f>
        <v>0</v>
      </c>
      <c r="S123" s="263">
        <f ca="1">('Trail-2'!$CN$4-Q123)*$AY$4+R123</f>
        <v>0</v>
      </c>
      <c r="T123" s="146">
        <f>MATCH($AW123,'Trail-2'!$CJ$1:$CJ$128,0)</f>
        <v>123</v>
      </c>
      <c r="U123" s="143" t="str">
        <f ca="1">IF(S123=0,"",OFFSET('Trail-2'!$B$1,$T123-1,0))</f>
        <v/>
      </c>
      <c r="V123" s="140">
        <f ca="1">OFFSET('Trail-3'!$J$1,$Y123-1,0)</f>
        <v>0</v>
      </c>
      <c r="W123" s="141">
        <f ca="1">OFFSET('Trail-3'!$K$1,$Y123-1,0)</f>
        <v>0</v>
      </c>
      <c r="X123" s="263">
        <f ca="1">('Trail-3'!$CN$4-V123)*$AY$4+W123</f>
        <v>0</v>
      </c>
      <c r="Y123" s="146">
        <f>MATCH($AW123,'Trail-3'!$CJ$1:$CJ$128,0)</f>
        <v>123</v>
      </c>
      <c r="Z123" s="143" t="str">
        <f ca="1">IF(X123=0,"",OFFSET('Trail-3'!$B$1,$Y123-1,0))</f>
        <v/>
      </c>
      <c r="AA123" s="140">
        <f ca="1">OFFSET('Trail-4'!$J$1,$AD123-1,0)</f>
        <v>0</v>
      </c>
      <c r="AB123" s="141">
        <f ca="1">OFFSET('Trail-4'!$K$1,$AD123-1,0)</f>
        <v>0</v>
      </c>
      <c r="AC123" s="263">
        <f ca="1">('Trail-4'!$CN$4-AA123)*$AY$4+AB123</f>
        <v>0</v>
      </c>
      <c r="AD123" s="146">
        <f>MATCH($AW123,'Trail-4'!$CJ$1:$CJ$128,0)</f>
        <v>123</v>
      </c>
      <c r="AE123" s="143" t="str">
        <f ca="1">IF(AC123=0,"",OFFSET('Trail-4'!$B$1,$AD123-1,0))</f>
        <v/>
      </c>
      <c r="AF123" s="140">
        <f ca="1">OFFSET('Trail-5'!$J$1,$AI123-1,0)</f>
        <v>0</v>
      </c>
      <c r="AG123" s="141">
        <f ca="1">OFFSET('Trail-5'!$K$1,$AI123-1,0)</f>
        <v>0</v>
      </c>
      <c r="AH123" s="263">
        <f ca="1">('Trail-5'!$CN$4-AF123)*$AY$4+AG123</f>
        <v>0</v>
      </c>
      <c r="AI123" s="146">
        <f>MATCH($AW123,'Trail-5'!$CJ$1:$CJ$128,0)</f>
        <v>123</v>
      </c>
      <c r="AJ123" s="143" t="str">
        <f ca="1">IF(AH123=0,"",OFFSET('Trail-5'!$B$1,$AI123-1,0))</f>
        <v/>
      </c>
      <c r="AK123" s="140">
        <f ca="1">OFFSET('TempO-1'!$K$1,$AN123-1,0)</f>
        <v>0</v>
      </c>
      <c r="AL123" s="144"/>
      <c r="AM123" s="263">
        <f t="shared" ca="1" si="44"/>
        <v>0</v>
      </c>
      <c r="AN123" s="146">
        <f>MATCH($AW123,'TempO-1'!$CB$1:$CB$128,0)</f>
        <v>123</v>
      </c>
      <c r="AO123" s="143" t="str">
        <f ca="1">IF(AM123=0,"",OFFSET('TempO-1'!$B$1,$AN123-1,0))</f>
        <v/>
      </c>
      <c r="AP123" s="140">
        <f ca="1">OFFSET('TempO-2'!$K$1,$AS123-1,0)</f>
        <v>0</v>
      </c>
      <c r="AQ123" s="144"/>
      <c r="AR123" s="263">
        <f t="shared" ca="1" si="45"/>
        <v>0</v>
      </c>
      <c r="AS123" s="146">
        <f>MATCH($AW123,'TempO-2'!$CB$1:$CB$128,0)</f>
        <v>123</v>
      </c>
      <c r="AT123" s="143" t="str">
        <f ca="1">IF(AR123=0,"",OFFSET('TempO-2'!$B$1,$AS123-1,0))</f>
        <v/>
      </c>
      <c r="AU123" s="22"/>
      <c r="AW123" s="39">
        <v>115</v>
      </c>
      <c r="AX123" s="16"/>
      <c r="AY123" s="51">
        <f t="shared" ca="1" si="50"/>
        <v>99999</v>
      </c>
      <c r="AZ123" s="51">
        <f t="shared" ca="1" si="50"/>
        <v>99999</v>
      </c>
      <c r="BA123" s="51">
        <f t="shared" ca="1" si="50"/>
        <v>99999</v>
      </c>
      <c r="BC123" s="51">
        <f t="shared" ca="1" si="33"/>
        <v>0</v>
      </c>
      <c r="BD123" s="51">
        <f t="shared" ca="1" si="34"/>
        <v>0</v>
      </c>
      <c r="BE123" s="51">
        <f t="shared" ca="1" si="35"/>
        <v>0</v>
      </c>
      <c r="BF123" s="51">
        <f t="shared" ca="1" si="36"/>
        <v>0</v>
      </c>
      <c r="BG123" s="51">
        <f t="shared" ca="1" si="37"/>
        <v>0</v>
      </c>
      <c r="BH123" s="51">
        <f t="shared" ca="1" si="48"/>
        <v>9999</v>
      </c>
      <c r="BI123" s="51">
        <f t="shared" ca="1" si="49"/>
        <v>0</v>
      </c>
      <c r="BJ123" s="51"/>
      <c r="BK123" s="51"/>
      <c r="BL123" s="53">
        <f t="shared" ca="1" si="51"/>
        <v>9999</v>
      </c>
      <c r="BM123" s="53">
        <f t="shared" ca="1" si="51"/>
        <v>0</v>
      </c>
      <c r="BN123" s="53">
        <f t="shared" ca="1" si="51"/>
        <v>0</v>
      </c>
      <c r="BO123" s="53">
        <f t="shared" ca="1" si="51"/>
        <v>0</v>
      </c>
      <c r="BP123" s="53">
        <f t="shared" ca="1" si="51"/>
        <v>0</v>
      </c>
      <c r="BQ123" s="53">
        <f t="shared" ca="1" si="51"/>
        <v>0</v>
      </c>
      <c r="BR123" s="53">
        <f t="shared" ca="1" si="51"/>
        <v>0</v>
      </c>
    </row>
    <row r="124" spans="2:70" x14ac:dyDescent="0.2">
      <c r="B124" s="126">
        <f t="shared" ca="1" si="40"/>
        <v>1</v>
      </c>
      <c r="C124" s="126" t="str">
        <f t="shared" ca="1" si="41"/>
        <v/>
      </c>
      <c r="D124" s="126" t="str">
        <f t="shared" ca="1" si="42"/>
        <v/>
      </c>
      <c r="E124" s="126" t="str">
        <f t="shared" ca="1" si="43"/>
        <v/>
      </c>
      <c r="F124" s="127" t="str">
        <f ca="1">OFFSET(prihlasky!$H$1,AW124,0)</f>
        <v/>
      </c>
      <c r="G124" s="127" t="str">
        <f ca="1">IF(OFFSET(prihlasky!$B$1,AW124,0)="","",(OFFSET(prihlasky!$B$1,AW124,0)))</f>
        <v/>
      </c>
      <c r="H124" s="127">
        <f ca="1">OFFSET(prihlasky!$I$1,AW124,0)</f>
        <v>0</v>
      </c>
      <c r="I124" s="127">
        <f ca="1">OFFSET(prihlasky!$A$1,AW124,0)</f>
        <v>0</v>
      </c>
      <c r="J124" s="159">
        <f t="shared" ca="1" si="32"/>
        <v>9999</v>
      </c>
      <c r="K124" s="145"/>
      <c r="L124" s="140">
        <f ca="1">OFFSET('Trail-1'!$J$1,$O124-1,0)</f>
        <v>0</v>
      </c>
      <c r="M124" s="141">
        <f ca="1">OFFSET('Trail-1'!$K$1,$O124-1,0)</f>
        <v>0</v>
      </c>
      <c r="N124" s="263">
        <f ca="1">('Trail-1'!$CN$4-L124)*$AY$4+M124</f>
        <v>0</v>
      </c>
      <c r="O124" s="146">
        <f>MATCH($AW124,'Trail-1'!$CJ$1:$CJ$128,0)</f>
        <v>124</v>
      </c>
      <c r="P124" s="143" t="str">
        <f ca="1">IF(N124=0,"",OFFSET('Trail-1'!$B$1,$O124-1,0))</f>
        <v/>
      </c>
      <c r="Q124" s="140">
        <f ca="1">OFFSET('Trail-2'!$J$1,$T124-1,0)</f>
        <v>0</v>
      </c>
      <c r="R124" s="141">
        <f ca="1">OFFSET('Trail-2'!$K$1,$T124-1,0)</f>
        <v>0</v>
      </c>
      <c r="S124" s="263">
        <f ca="1">('Trail-2'!$CN$4-Q124)*$AY$4+R124</f>
        <v>0</v>
      </c>
      <c r="T124" s="146">
        <f>MATCH($AW124,'Trail-2'!$CJ$1:$CJ$128,0)</f>
        <v>124</v>
      </c>
      <c r="U124" s="143" t="str">
        <f ca="1">IF(S124=0,"",OFFSET('Trail-2'!$B$1,$T124-1,0))</f>
        <v/>
      </c>
      <c r="V124" s="140">
        <f ca="1">OFFSET('Trail-3'!$J$1,$Y124-1,0)</f>
        <v>0</v>
      </c>
      <c r="W124" s="141">
        <f ca="1">OFFSET('Trail-3'!$K$1,$Y124-1,0)</f>
        <v>0</v>
      </c>
      <c r="X124" s="263">
        <f ca="1">('Trail-3'!$CN$4-V124)*$AY$4+W124</f>
        <v>0</v>
      </c>
      <c r="Y124" s="146">
        <f>MATCH($AW124,'Trail-3'!$CJ$1:$CJ$128,0)</f>
        <v>124</v>
      </c>
      <c r="Z124" s="143" t="str">
        <f ca="1">IF(X124=0,"",OFFSET('Trail-3'!$B$1,$Y124-1,0))</f>
        <v/>
      </c>
      <c r="AA124" s="140">
        <f ca="1">OFFSET('Trail-4'!$J$1,$AD124-1,0)</f>
        <v>0</v>
      </c>
      <c r="AB124" s="141">
        <f ca="1">OFFSET('Trail-4'!$K$1,$AD124-1,0)</f>
        <v>0</v>
      </c>
      <c r="AC124" s="263">
        <f ca="1">('Trail-4'!$CN$4-AA124)*$AY$4+AB124</f>
        <v>0</v>
      </c>
      <c r="AD124" s="146">
        <f>MATCH($AW124,'Trail-4'!$CJ$1:$CJ$128,0)</f>
        <v>124</v>
      </c>
      <c r="AE124" s="143" t="str">
        <f ca="1">IF(AC124=0,"",OFFSET('Trail-4'!$B$1,$AD124-1,0))</f>
        <v/>
      </c>
      <c r="AF124" s="140">
        <f ca="1">OFFSET('Trail-5'!$J$1,$AI124-1,0)</f>
        <v>0</v>
      </c>
      <c r="AG124" s="141">
        <f ca="1">OFFSET('Trail-5'!$K$1,$AI124-1,0)</f>
        <v>0</v>
      </c>
      <c r="AH124" s="263">
        <f ca="1">('Trail-5'!$CN$4-AF124)*$AY$4+AG124</f>
        <v>0</v>
      </c>
      <c r="AI124" s="146">
        <f>MATCH($AW124,'Trail-5'!$CJ$1:$CJ$128,0)</f>
        <v>124</v>
      </c>
      <c r="AJ124" s="143" t="str">
        <f ca="1">IF(AH124=0,"",OFFSET('Trail-5'!$B$1,$AI124-1,0))</f>
        <v/>
      </c>
      <c r="AK124" s="140">
        <f ca="1">OFFSET('TempO-1'!$K$1,$AN124-1,0)</f>
        <v>0</v>
      </c>
      <c r="AL124" s="144"/>
      <c r="AM124" s="263">
        <f t="shared" ca="1" si="44"/>
        <v>0</v>
      </c>
      <c r="AN124" s="146">
        <f>MATCH($AW124,'TempO-1'!$CB$1:$CB$128,0)</f>
        <v>124</v>
      </c>
      <c r="AO124" s="143" t="str">
        <f ca="1">IF(AM124=0,"",OFFSET('TempO-1'!$B$1,$AN124-1,0))</f>
        <v/>
      </c>
      <c r="AP124" s="140">
        <f ca="1">OFFSET('TempO-2'!$K$1,$AS124-1,0)</f>
        <v>0</v>
      </c>
      <c r="AQ124" s="144"/>
      <c r="AR124" s="263">
        <f t="shared" ca="1" si="45"/>
        <v>0</v>
      </c>
      <c r="AS124" s="146">
        <f>MATCH($AW124,'TempO-2'!$CB$1:$CB$128,0)</f>
        <v>124</v>
      </c>
      <c r="AT124" s="143" t="str">
        <f ca="1">IF(AR124=0,"",OFFSET('TempO-2'!$B$1,$AS124-1,0))</f>
        <v/>
      </c>
      <c r="AU124" s="22"/>
      <c r="AW124" s="39">
        <v>116</v>
      </c>
      <c r="AX124" s="16"/>
      <c r="AY124" s="51">
        <f t="shared" ca="1" si="50"/>
        <v>99999</v>
      </c>
      <c r="AZ124" s="51">
        <f t="shared" ca="1" si="50"/>
        <v>99999</v>
      </c>
      <c r="BA124" s="51">
        <f t="shared" ca="1" si="50"/>
        <v>99999</v>
      </c>
      <c r="BC124" s="51">
        <f t="shared" ca="1" si="33"/>
        <v>0</v>
      </c>
      <c r="BD124" s="51">
        <f t="shared" ca="1" si="34"/>
        <v>0</v>
      </c>
      <c r="BE124" s="51">
        <f t="shared" ca="1" si="35"/>
        <v>0</v>
      </c>
      <c r="BF124" s="51">
        <f t="shared" ca="1" si="36"/>
        <v>0</v>
      </c>
      <c r="BG124" s="51">
        <f t="shared" ca="1" si="37"/>
        <v>0</v>
      </c>
      <c r="BH124" s="51">
        <f t="shared" ca="1" si="48"/>
        <v>9999</v>
      </c>
      <c r="BI124" s="51">
        <f t="shared" ca="1" si="49"/>
        <v>0</v>
      </c>
      <c r="BJ124" s="51"/>
      <c r="BK124" s="51"/>
      <c r="BL124" s="53">
        <f t="shared" ca="1" si="51"/>
        <v>9999</v>
      </c>
      <c r="BM124" s="53">
        <f t="shared" ca="1" si="51"/>
        <v>0</v>
      </c>
      <c r="BN124" s="53">
        <f t="shared" ca="1" si="51"/>
        <v>0</v>
      </c>
      <c r="BO124" s="53">
        <f t="shared" ca="1" si="51"/>
        <v>0</v>
      </c>
      <c r="BP124" s="53">
        <f t="shared" ca="1" si="51"/>
        <v>0</v>
      </c>
      <c r="BQ124" s="53">
        <f t="shared" ca="1" si="51"/>
        <v>0</v>
      </c>
      <c r="BR124" s="53">
        <f t="shared" ca="1" si="51"/>
        <v>0</v>
      </c>
    </row>
    <row r="125" spans="2:70" x14ac:dyDescent="0.2">
      <c r="B125" s="126">
        <f t="shared" ca="1" si="40"/>
        <v>1</v>
      </c>
      <c r="C125" s="126" t="str">
        <f t="shared" ca="1" si="41"/>
        <v/>
      </c>
      <c r="D125" s="126" t="str">
        <f t="shared" ca="1" si="42"/>
        <v/>
      </c>
      <c r="E125" s="126" t="str">
        <f t="shared" ca="1" si="43"/>
        <v/>
      </c>
      <c r="F125" s="127" t="str">
        <f ca="1">OFFSET(prihlasky!$H$1,AW125,0)</f>
        <v/>
      </c>
      <c r="G125" s="127" t="str">
        <f ca="1">IF(OFFSET(prihlasky!$B$1,AW125,0)="","",(OFFSET(prihlasky!$B$1,AW125,0)))</f>
        <v/>
      </c>
      <c r="H125" s="127">
        <f ca="1">OFFSET(prihlasky!$I$1,AW125,0)</f>
        <v>0</v>
      </c>
      <c r="I125" s="127">
        <f ca="1">OFFSET(prihlasky!$A$1,AW125,0)</f>
        <v>0</v>
      </c>
      <c r="J125" s="159">
        <f t="shared" ca="1" si="32"/>
        <v>9999</v>
      </c>
      <c r="K125" s="145"/>
      <c r="L125" s="140">
        <f ca="1">OFFSET('Trail-1'!$J$1,$O125-1,0)</f>
        <v>0</v>
      </c>
      <c r="M125" s="141">
        <f ca="1">OFFSET('Trail-1'!$K$1,$O125-1,0)</f>
        <v>0</v>
      </c>
      <c r="N125" s="263">
        <f ca="1">('Trail-1'!$CN$4-L125)*$AY$4+M125</f>
        <v>0</v>
      </c>
      <c r="O125" s="146">
        <f>MATCH($AW125,'Trail-1'!$CJ$1:$CJ$128,0)</f>
        <v>125</v>
      </c>
      <c r="P125" s="143" t="str">
        <f ca="1">IF(N125=0,"",OFFSET('Trail-1'!$B$1,$O125-1,0))</f>
        <v/>
      </c>
      <c r="Q125" s="140">
        <f ca="1">OFFSET('Trail-2'!$J$1,$T125-1,0)</f>
        <v>0</v>
      </c>
      <c r="R125" s="141">
        <f ca="1">OFFSET('Trail-2'!$K$1,$T125-1,0)</f>
        <v>0</v>
      </c>
      <c r="S125" s="263">
        <f ca="1">('Trail-2'!$CN$4-Q125)*$AY$4+R125</f>
        <v>0</v>
      </c>
      <c r="T125" s="146">
        <f>MATCH($AW125,'Trail-2'!$CJ$1:$CJ$128,0)</f>
        <v>125</v>
      </c>
      <c r="U125" s="143" t="str">
        <f ca="1">IF(S125=0,"",OFFSET('Trail-2'!$B$1,$T125-1,0))</f>
        <v/>
      </c>
      <c r="V125" s="140">
        <f ca="1">OFFSET('Trail-3'!$J$1,$Y125-1,0)</f>
        <v>0</v>
      </c>
      <c r="W125" s="141">
        <f ca="1">OFFSET('Trail-3'!$K$1,$Y125-1,0)</f>
        <v>0</v>
      </c>
      <c r="X125" s="263">
        <f ca="1">('Trail-3'!$CN$4-V125)*$AY$4+W125</f>
        <v>0</v>
      </c>
      <c r="Y125" s="146">
        <f>MATCH($AW125,'Trail-3'!$CJ$1:$CJ$128,0)</f>
        <v>125</v>
      </c>
      <c r="Z125" s="143" t="str">
        <f ca="1">IF(X125=0,"",OFFSET('Trail-3'!$B$1,$Y125-1,0))</f>
        <v/>
      </c>
      <c r="AA125" s="140">
        <f ca="1">OFFSET('Trail-4'!$J$1,$AD125-1,0)</f>
        <v>0</v>
      </c>
      <c r="AB125" s="141">
        <f ca="1">OFFSET('Trail-4'!$K$1,$AD125-1,0)</f>
        <v>0</v>
      </c>
      <c r="AC125" s="263">
        <f ca="1">('Trail-4'!$CN$4-AA125)*$AY$4+AB125</f>
        <v>0</v>
      </c>
      <c r="AD125" s="146">
        <f>MATCH($AW125,'Trail-4'!$CJ$1:$CJ$128,0)</f>
        <v>125</v>
      </c>
      <c r="AE125" s="143" t="str">
        <f ca="1">IF(AC125=0,"",OFFSET('Trail-4'!$B$1,$AD125-1,0))</f>
        <v/>
      </c>
      <c r="AF125" s="140">
        <f ca="1">OFFSET('Trail-5'!$J$1,$AI125-1,0)</f>
        <v>0</v>
      </c>
      <c r="AG125" s="141">
        <f ca="1">OFFSET('Trail-5'!$K$1,$AI125-1,0)</f>
        <v>0</v>
      </c>
      <c r="AH125" s="263">
        <f ca="1">('Trail-5'!$CN$4-AF125)*$AY$4+AG125</f>
        <v>0</v>
      </c>
      <c r="AI125" s="146">
        <f>MATCH($AW125,'Trail-5'!$CJ$1:$CJ$128,0)</f>
        <v>125</v>
      </c>
      <c r="AJ125" s="143" t="str">
        <f ca="1">IF(AH125=0,"",OFFSET('Trail-5'!$B$1,$AI125-1,0))</f>
        <v/>
      </c>
      <c r="AK125" s="140">
        <f ca="1">OFFSET('TempO-1'!$K$1,$AN125-1,0)</f>
        <v>0</v>
      </c>
      <c r="AL125" s="144"/>
      <c r="AM125" s="263">
        <f t="shared" ca="1" si="44"/>
        <v>0</v>
      </c>
      <c r="AN125" s="146">
        <f>MATCH($AW125,'TempO-1'!$CB$1:$CB$128,0)</f>
        <v>125</v>
      </c>
      <c r="AO125" s="143" t="str">
        <f ca="1">IF(AM125=0,"",OFFSET('TempO-1'!$B$1,$AN125-1,0))</f>
        <v/>
      </c>
      <c r="AP125" s="140">
        <f ca="1">OFFSET('TempO-2'!$K$1,$AS125-1,0)</f>
        <v>0</v>
      </c>
      <c r="AQ125" s="144"/>
      <c r="AR125" s="263">
        <f t="shared" ca="1" si="45"/>
        <v>0</v>
      </c>
      <c r="AS125" s="146">
        <f>MATCH($AW125,'TempO-2'!$CB$1:$CB$128,0)</f>
        <v>125</v>
      </c>
      <c r="AT125" s="143" t="str">
        <f ca="1">IF(AR125=0,"",OFFSET('TempO-2'!$B$1,$AS125-1,0))</f>
        <v/>
      </c>
      <c r="AU125" s="22"/>
      <c r="AW125" s="39">
        <v>117</v>
      </c>
      <c r="AX125" s="16"/>
      <c r="AY125" s="51">
        <f t="shared" ca="1" si="50"/>
        <v>99999</v>
      </c>
      <c r="AZ125" s="51">
        <f t="shared" ca="1" si="50"/>
        <v>99999</v>
      </c>
      <c r="BA125" s="51">
        <f t="shared" ca="1" si="50"/>
        <v>99999</v>
      </c>
      <c r="BC125" s="51">
        <f t="shared" ca="1" si="33"/>
        <v>0</v>
      </c>
      <c r="BD125" s="51">
        <f t="shared" ca="1" si="34"/>
        <v>0</v>
      </c>
      <c r="BE125" s="51">
        <f t="shared" ca="1" si="35"/>
        <v>0</v>
      </c>
      <c r="BF125" s="51">
        <f t="shared" ca="1" si="36"/>
        <v>0</v>
      </c>
      <c r="BG125" s="51">
        <f t="shared" ca="1" si="37"/>
        <v>0</v>
      </c>
      <c r="BH125" s="51">
        <f t="shared" ca="1" si="48"/>
        <v>9999</v>
      </c>
      <c r="BI125" s="51">
        <f t="shared" ca="1" si="49"/>
        <v>0</v>
      </c>
      <c r="BJ125" s="51"/>
      <c r="BK125" s="51"/>
      <c r="BL125" s="53">
        <f t="shared" ca="1" si="51"/>
        <v>9999</v>
      </c>
      <c r="BM125" s="53">
        <f t="shared" ca="1" si="51"/>
        <v>0</v>
      </c>
      <c r="BN125" s="53">
        <f t="shared" ca="1" si="51"/>
        <v>0</v>
      </c>
      <c r="BO125" s="53">
        <f t="shared" ca="1" si="51"/>
        <v>0</v>
      </c>
      <c r="BP125" s="53">
        <f t="shared" ca="1" si="51"/>
        <v>0</v>
      </c>
      <c r="BQ125" s="53">
        <f t="shared" ca="1" si="51"/>
        <v>0</v>
      </c>
      <c r="BR125" s="53">
        <f t="shared" ca="1" si="51"/>
        <v>0</v>
      </c>
    </row>
    <row r="126" spans="2:70" x14ac:dyDescent="0.2">
      <c r="B126" s="126">
        <f t="shared" ca="1" si="40"/>
        <v>1</v>
      </c>
      <c r="C126" s="126" t="str">
        <f t="shared" ca="1" si="41"/>
        <v/>
      </c>
      <c r="D126" s="126" t="str">
        <f t="shared" ca="1" si="42"/>
        <v/>
      </c>
      <c r="E126" s="126" t="str">
        <f t="shared" ca="1" si="43"/>
        <v/>
      </c>
      <c r="F126" s="127" t="str">
        <f ca="1">OFFSET(prihlasky!$H$1,AW126,0)</f>
        <v/>
      </c>
      <c r="G126" s="127" t="str">
        <f ca="1">IF(OFFSET(prihlasky!$B$1,AW126,0)="","",(OFFSET(prihlasky!$B$1,AW126,0)))</f>
        <v/>
      </c>
      <c r="H126" s="127">
        <f ca="1">OFFSET(prihlasky!$I$1,AW126,0)</f>
        <v>0</v>
      </c>
      <c r="I126" s="127">
        <f ca="1">OFFSET(prihlasky!$A$1,AW126,0)</f>
        <v>0</v>
      </c>
      <c r="J126" s="159">
        <f t="shared" ca="1" si="32"/>
        <v>9999</v>
      </c>
      <c r="K126" s="145"/>
      <c r="L126" s="140">
        <f ca="1">OFFSET('Trail-1'!$J$1,$O126-1,0)</f>
        <v>0</v>
      </c>
      <c r="M126" s="141">
        <f ca="1">OFFSET('Trail-1'!$K$1,$O126-1,0)</f>
        <v>0</v>
      </c>
      <c r="N126" s="263">
        <f ca="1">('Trail-1'!$CN$4-L126)*$AY$4+M126</f>
        <v>0</v>
      </c>
      <c r="O126" s="146">
        <f>MATCH($AW126,'Trail-1'!$CJ$1:$CJ$128,0)</f>
        <v>126</v>
      </c>
      <c r="P126" s="143" t="str">
        <f ca="1">IF(N126=0,"",OFFSET('Trail-1'!$B$1,$O126-1,0))</f>
        <v/>
      </c>
      <c r="Q126" s="140">
        <f ca="1">OFFSET('Trail-2'!$J$1,$T126-1,0)</f>
        <v>0</v>
      </c>
      <c r="R126" s="141">
        <f ca="1">OFFSET('Trail-2'!$K$1,$T126-1,0)</f>
        <v>0</v>
      </c>
      <c r="S126" s="263">
        <f ca="1">('Trail-2'!$CN$4-Q126)*$AY$4+R126</f>
        <v>0</v>
      </c>
      <c r="T126" s="146">
        <f>MATCH($AW126,'Trail-2'!$CJ$1:$CJ$128,0)</f>
        <v>126</v>
      </c>
      <c r="U126" s="143" t="str">
        <f ca="1">IF(S126=0,"",OFFSET('Trail-2'!$B$1,$T126-1,0))</f>
        <v/>
      </c>
      <c r="V126" s="140">
        <f ca="1">OFFSET('Trail-3'!$J$1,$Y126-1,0)</f>
        <v>0</v>
      </c>
      <c r="W126" s="141">
        <f ca="1">OFFSET('Trail-3'!$K$1,$Y126-1,0)</f>
        <v>0</v>
      </c>
      <c r="X126" s="263">
        <f ca="1">('Trail-3'!$CN$4-V126)*$AY$4+W126</f>
        <v>0</v>
      </c>
      <c r="Y126" s="146">
        <f>MATCH($AW126,'Trail-3'!$CJ$1:$CJ$128,0)</f>
        <v>126</v>
      </c>
      <c r="Z126" s="143" t="str">
        <f ca="1">IF(X126=0,"",OFFSET('Trail-3'!$B$1,$Y126-1,0))</f>
        <v/>
      </c>
      <c r="AA126" s="140">
        <f ca="1">OFFSET('Trail-4'!$J$1,$AD126-1,0)</f>
        <v>0</v>
      </c>
      <c r="AB126" s="141">
        <f ca="1">OFFSET('Trail-4'!$K$1,$AD126-1,0)</f>
        <v>0</v>
      </c>
      <c r="AC126" s="263">
        <f ca="1">('Trail-4'!$CN$4-AA126)*$AY$4+AB126</f>
        <v>0</v>
      </c>
      <c r="AD126" s="146">
        <f>MATCH($AW126,'Trail-4'!$CJ$1:$CJ$128,0)</f>
        <v>126</v>
      </c>
      <c r="AE126" s="143" t="str">
        <f ca="1">IF(AC126=0,"",OFFSET('Trail-4'!$B$1,$AD126-1,0))</f>
        <v/>
      </c>
      <c r="AF126" s="140">
        <f ca="1">OFFSET('Trail-5'!$J$1,$AI126-1,0)</f>
        <v>0</v>
      </c>
      <c r="AG126" s="141">
        <f ca="1">OFFSET('Trail-5'!$K$1,$AI126-1,0)</f>
        <v>0</v>
      </c>
      <c r="AH126" s="263">
        <f ca="1">('Trail-5'!$CN$4-AF126)*$AY$4+AG126</f>
        <v>0</v>
      </c>
      <c r="AI126" s="146">
        <f>MATCH($AW126,'Trail-5'!$CJ$1:$CJ$128,0)</f>
        <v>126</v>
      </c>
      <c r="AJ126" s="143" t="str">
        <f ca="1">IF(AH126=0,"",OFFSET('Trail-5'!$B$1,$AI126-1,0))</f>
        <v/>
      </c>
      <c r="AK126" s="140">
        <f ca="1">OFFSET('TempO-1'!$K$1,$AN126-1,0)</f>
        <v>0</v>
      </c>
      <c r="AL126" s="144"/>
      <c r="AM126" s="263">
        <f t="shared" ca="1" si="44"/>
        <v>0</v>
      </c>
      <c r="AN126" s="146">
        <f>MATCH($AW126,'TempO-1'!$CB$1:$CB$128,0)</f>
        <v>126</v>
      </c>
      <c r="AO126" s="143" t="str">
        <f ca="1">IF(AM126=0,"",OFFSET('TempO-1'!$B$1,$AN126-1,0))</f>
        <v/>
      </c>
      <c r="AP126" s="140">
        <f ca="1">OFFSET('TempO-2'!$K$1,$AS126-1,0)</f>
        <v>0</v>
      </c>
      <c r="AQ126" s="144"/>
      <c r="AR126" s="263">
        <f t="shared" ca="1" si="45"/>
        <v>0</v>
      </c>
      <c r="AS126" s="146">
        <f>MATCH($AW126,'TempO-2'!$CB$1:$CB$128,0)</f>
        <v>126</v>
      </c>
      <c r="AT126" s="143" t="str">
        <f ca="1">IF(AR126=0,"",OFFSET('TempO-2'!$B$1,$AS126-1,0))</f>
        <v/>
      </c>
      <c r="AU126" s="22"/>
      <c r="AW126" s="39">
        <v>118</v>
      </c>
      <c r="AX126" s="16"/>
      <c r="AY126" s="51">
        <f t="shared" ca="1" si="50"/>
        <v>99999</v>
      </c>
      <c r="AZ126" s="51">
        <f t="shared" ca="1" si="50"/>
        <v>99999</v>
      </c>
      <c r="BA126" s="51">
        <f t="shared" ca="1" si="50"/>
        <v>99999</v>
      </c>
      <c r="BC126" s="51">
        <f t="shared" ca="1" si="33"/>
        <v>0</v>
      </c>
      <c r="BD126" s="51">
        <f t="shared" ca="1" si="34"/>
        <v>0</v>
      </c>
      <c r="BE126" s="51">
        <f t="shared" ca="1" si="35"/>
        <v>0</v>
      </c>
      <c r="BF126" s="51">
        <f t="shared" ca="1" si="36"/>
        <v>0</v>
      </c>
      <c r="BG126" s="51">
        <f t="shared" ca="1" si="37"/>
        <v>0</v>
      </c>
      <c r="BH126" s="51">
        <f t="shared" ca="1" si="48"/>
        <v>9999</v>
      </c>
      <c r="BI126" s="51">
        <f t="shared" ca="1" si="49"/>
        <v>0</v>
      </c>
      <c r="BJ126" s="51"/>
      <c r="BK126" s="51"/>
      <c r="BL126" s="53">
        <f t="shared" ca="1" si="51"/>
        <v>9999</v>
      </c>
      <c r="BM126" s="53">
        <f t="shared" ca="1" si="51"/>
        <v>0</v>
      </c>
      <c r="BN126" s="53">
        <f t="shared" ca="1" si="51"/>
        <v>0</v>
      </c>
      <c r="BO126" s="53">
        <f t="shared" ca="1" si="51"/>
        <v>0</v>
      </c>
      <c r="BP126" s="53">
        <f t="shared" ca="1" si="51"/>
        <v>0</v>
      </c>
      <c r="BQ126" s="53">
        <f t="shared" ca="1" si="51"/>
        <v>0</v>
      </c>
      <c r="BR126" s="53">
        <f t="shared" ca="1" si="51"/>
        <v>0</v>
      </c>
    </row>
    <row r="127" spans="2:70" x14ac:dyDescent="0.2">
      <c r="B127" s="126">
        <f t="shared" ca="1" si="40"/>
        <v>1</v>
      </c>
      <c r="C127" s="126" t="str">
        <f t="shared" ca="1" si="41"/>
        <v/>
      </c>
      <c r="D127" s="126" t="str">
        <f t="shared" ca="1" si="42"/>
        <v/>
      </c>
      <c r="E127" s="126" t="str">
        <f t="shared" ca="1" si="43"/>
        <v/>
      </c>
      <c r="F127" s="127" t="str">
        <f ca="1">OFFSET(prihlasky!$H$1,AW127,0)</f>
        <v/>
      </c>
      <c r="G127" s="127" t="str">
        <f ca="1">IF(OFFSET(prihlasky!$B$1,AW127,0)="","",(OFFSET(prihlasky!$B$1,AW127,0)))</f>
        <v/>
      </c>
      <c r="H127" s="127">
        <f ca="1">OFFSET(prihlasky!$I$1,AW127,0)</f>
        <v>0</v>
      </c>
      <c r="I127" s="127">
        <f ca="1">OFFSET(prihlasky!$A$1,AW127,0)</f>
        <v>0</v>
      </c>
      <c r="J127" s="159">
        <f t="shared" ca="1" si="32"/>
        <v>9999</v>
      </c>
      <c r="K127" s="145"/>
      <c r="L127" s="140">
        <f ca="1">OFFSET('Trail-1'!$J$1,$O127-1,0)</f>
        <v>0</v>
      </c>
      <c r="M127" s="141">
        <f ca="1">OFFSET('Trail-1'!$K$1,$O127-1,0)</f>
        <v>0</v>
      </c>
      <c r="N127" s="263">
        <f ca="1">('Trail-1'!$CN$4-L127)*$AY$4+M127</f>
        <v>0</v>
      </c>
      <c r="O127" s="146">
        <f>MATCH($AW127,'Trail-1'!$CJ$1:$CJ$128,0)</f>
        <v>127</v>
      </c>
      <c r="P127" s="143" t="str">
        <f ca="1">IF(N127=0,"",OFFSET('Trail-1'!$B$1,$O127-1,0))</f>
        <v/>
      </c>
      <c r="Q127" s="140">
        <f ca="1">OFFSET('Trail-2'!$J$1,$T127-1,0)</f>
        <v>0</v>
      </c>
      <c r="R127" s="141">
        <f ca="1">OFFSET('Trail-2'!$K$1,$T127-1,0)</f>
        <v>0</v>
      </c>
      <c r="S127" s="263">
        <f ca="1">('Trail-2'!$CN$4-Q127)*$AY$4+R127</f>
        <v>0</v>
      </c>
      <c r="T127" s="146">
        <f>MATCH($AW127,'Trail-2'!$CJ$1:$CJ$128,0)</f>
        <v>127</v>
      </c>
      <c r="U127" s="143" t="str">
        <f ca="1">IF(S127=0,"",OFFSET('Trail-2'!$B$1,$T127-1,0))</f>
        <v/>
      </c>
      <c r="V127" s="140">
        <f ca="1">OFFSET('Trail-3'!$J$1,$Y127-1,0)</f>
        <v>0</v>
      </c>
      <c r="W127" s="141">
        <f ca="1">OFFSET('Trail-3'!$K$1,$Y127-1,0)</f>
        <v>0</v>
      </c>
      <c r="X127" s="263">
        <f ca="1">('Trail-3'!$CN$4-V127)*$AY$4+W127</f>
        <v>0</v>
      </c>
      <c r="Y127" s="146">
        <f>MATCH($AW127,'Trail-3'!$CJ$1:$CJ$128,0)</f>
        <v>127</v>
      </c>
      <c r="Z127" s="143" t="str">
        <f ca="1">IF(X127=0,"",OFFSET('Trail-3'!$B$1,$Y127-1,0))</f>
        <v/>
      </c>
      <c r="AA127" s="140">
        <f ca="1">OFFSET('Trail-4'!$J$1,$AD127-1,0)</f>
        <v>0</v>
      </c>
      <c r="AB127" s="141">
        <f ca="1">OFFSET('Trail-4'!$K$1,$AD127-1,0)</f>
        <v>0</v>
      </c>
      <c r="AC127" s="263">
        <f ca="1">('Trail-4'!$CN$4-AA127)*$AY$4+AB127</f>
        <v>0</v>
      </c>
      <c r="AD127" s="146">
        <f>MATCH($AW127,'Trail-4'!$CJ$1:$CJ$128,0)</f>
        <v>127</v>
      </c>
      <c r="AE127" s="143" t="str">
        <f ca="1">IF(AC127=0,"",OFFSET('Trail-4'!$B$1,$AD127-1,0))</f>
        <v/>
      </c>
      <c r="AF127" s="140">
        <f ca="1">OFFSET('Trail-5'!$J$1,$AI127-1,0)</f>
        <v>0</v>
      </c>
      <c r="AG127" s="141">
        <f ca="1">OFFSET('Trail-5'!$K$1,$AI127-1,0)</f>
        <v>0</v>
      </c>
      <c r="AH127" s="263">
        <f ca="1">('Trail-5'!$CN$4-AF127)*$AY$4+AG127</f>
        <v>0</v>
      </c>
      <c r="AI127" s="146">
        <f>MATCH($AW127,'Trail-5'!$CJ$1:$CJ$128,0)</f>
        <v>127</v>
      </c>
      <c r="AJ127" s="143" t="str">
        <f ca="1">IF(AH127=0,"",OFFSET('Trail-5'!$B$1,$AI127-1,0))</f>
        <v/>
      </c>
      <c r="AK127" s="140">
        <f ca="1">OFFSET('TempO-1'!$K$1,$AN127-1,0)</f>
        <v>0</v>
      </c>
      <c r="AL127" s="144"/>
      <c r="AM127" s="263">
        <f t="shared" ca="1" si="44"/>
        <v>0</v>
      </c>
      <c r="AN127" s="146">
        <f>MATCH($AW127,'TempO-1'!$CB$1:$CB$128,0)</f>
        <v>127</v>
      </c>
      <c r="AO127" s="143" t="str">
        <f ca="1">IF(AM127=0,"",OFFSET('TempO-1'!$B$1,$AN127-1,0))</f>
        <v/>
      </c>
      <c r="AP127" s="140">
        <f ca="1">OFFSET('TempO-2'!$K$1,$AS127-1,0)</f>
        <v>0</v>
      </c>
      <c r="AQ127" s="144"/>
      <c r="AR127" s="263">
        <f t="shared" ca="1" si="45"/>
        <v>0</v>
      </c>
      <c r="AS127" s="146">
        <f>MATCH($AW127,'TempO-2'!$CB$1:$CB$128,0)</f>
        <v>127</v>
      </c>
      <c r="AT127" s="143" t="str">
        <f ca="1">IF(AR127=0,"",OFFSET('TempO-2'!$B$1,$AS127-1,0))</f>
        <v/>
      </c>
      <c r="AU127" s="22"/>
      <c r="AW127" s="39">
        <v>119</v>
      </c>
      <c r="AX127" s="16"/>
      <c r="AY127" s="51">
        <f t="shared" ca="1" si="50"/>
        <v>99999</v>
      </c>
      <c r="AZ127" s="51">
        <f t="shared" ca="1" si="50"/>
        <v>99999</v>
      </c>
      <c r="BA127" s="51">
        <f t="shared" ca="1" si="50"/>
        <v>99999</v>
      </c>
      <c r="BC127" s="51">
        <f t="shared" ca="1" si="33"/>
        <v>0</v>
      </c>
      <c r="BD127" s="51">
        <f t="shared" ca="1" si="34"/>
        <v>0</v>
      </c>
      <c r="BE127" s="51">
        <f t="shared" ca="1" si="35"/>
        <v>0</v>
      </c>
      <c r="BF127" s="51">
        <f t="shared" ca="1" si="36"/>
        <v>0</v>
      </c>
      <c r="BG127" s="51">
        <f t="shared" ca="1" si="37"/>
        <v>0</v>
      </c>
      <c r="BH127" s="51">
        <f t="shared" ca="1" si="48"/>
        <v>9999</v>
      </c>
      <c r="BI127" s="51">
        <f t="shared" ca="1" si="49"/>
        <v>0</v>
      </c>
      <c r="BJ127" s="51"/>
      <c r="BK127" s="51"/>
      <c r="BL127" s="53">
        <f t="shared" ca="1" si="51"/>
        <v>9999</v>
      </c>
      <c r="BM127" s="53">
        <f t="shared" ca="1" si="51"/>
        <v>0</v>
      </c>
      <c r="BN127" s="53">
        <f t="shared" ca="1" si="51"/>
        <v>0</v>
      </c>
      <c r="BO127" s="53">
        <f t="shared" ca="1" si="51"/>
        <v>0</v>
      </c>
      <c r="BP127" s="53">
        <f t="shared" ca="1" si="51"/>
        <v>0</v>
      </c>
      <c r="BQ127" s="53">
        <f t="shared" ca="1" si="51"/>
        <v>0</v>
      </c>
      <c r="BR127" s="53">
        <f t="shared" ca="1" si="51"/>
        <v>0</v>
      </c>
    </row>
    <row r="128" spans="2:70" x14ac:dyDescent="0.2">
      <c r="B128" s="126">
        <f t="shared" ca="1" si="40"/>
        <v>1</v>
      </c>
      <c r="C128" s="126" t="str">
        <f t="shared" ca="1" si="41"/>
        <v/>
      </c>
      <c r="D128" s="126" t="str">
        <f t="shared" ca="1" si="42"/>
        <v/>
      </c>
      <c r="E128" s="126" t="str">
        <f t="shared" ca="1" si="43"/>
        <v/>
      </c>
      <c r="F128" s="127" t="str">
        <f ca="1">OFFSET(prihlasky!$H$1,AW128,0)</f>
        <v/>
      </c>
      <c r="G128" s="127" t="str">
        <f ca="1">IF(OFFSET(prihlasky!$B$1,AW128,0)="","",(OFFSET(prihlasky!$B$1,AW128,0)))</f>
        <v/>
      </c>
      <c r="H128" s="127">
        <f ca="1">OFFSET(prihlasky!$I$1,AW128,0)</f>
        <v>0</v>
      </c>
      <c r="I128" s="127">
        <f ca="1">OFFSET(prihlasky!$A$1,AW128,0)</f>
        <v>0</v>
      </c>
      <c r="J128" s="159">
        <f t="shared" ca="1" si="32"/>
        <v>9999</v>
      </c>
      <c r="K128" s="145"/>
      <c r="L128" s="140">
        <f ca="1">OFFSET('Trail-1'!$J$1,$O128-1,0)</f>
        <v>0</v>
      </c>
      <c r="M128" s="141">
        <f ca="1">OFFSET('Trail-1'!$K$1,$O128-1,0)</f>
        <v>0</v>
      </c>
      <c r="N128" s="263">
        <f ca="1">('Trail-1'!$CN$4-L128)*$AY$4+M128</f>
        <v>0</v>
      </c>
      <c r="O128" s="146">
        <f>MATCH($AW128,'Trail-1'!$CJ$1:$CJ$128,0)</f>
        <v>128</v>
      </c>
      <c r="P128" s="143" t="str">
        <f ca="1">IF(N128=0,"",OFFSET('Trail-1'!$B$1,$O128-1,0))</f>
        <v/>
      </c>
      <c r="Q128" s="140">
        <f ca="1">OFFSET('Trail-2'!$J$1,$T128-1,0)</f>
        <v>0</v>
      </c>
      <c r="R128" s="141">
        <f ca="1">OFFSET('Trail-2'!$K$1,$T128-1,0)</f>
        <v>0</v>
      </c>
      <c r="S128" s="263">
        <f ca="1">('Trail-2'!$CN$4-Q128)*$AY$4+R128</f>
        <v>0</v>
      </c>
      <c r="T128" s="146">
        <f>MATCH($AW128,'Trail-2'!$CJ$1:$CJ$128,0)</f>
        <v>128</v>
      </c>
      <c r="U128" s="143" t="str">
        <f ca="1">IF(S128=0,"",OFFSET('Trail-2'!$B$1,$T128-1,0))</f>
        <v/>
      </c>
      <c r="V128" s="140">
        <f ca="1">OFFSET('Trail-3'!$J$1,$Y128-1,0)</f>
        <v>0</v>
      </c>
      <c r="W128" s="141">
        <f ca="1">OFFSET('Trail-3'!$K$1,$Y128-1,0)</f>
        <v>0</v>
      </c>
      <c r="X128" s="263">
        <f ca="1">('Trail-3'!$CN$4-V128)*$AY$4+W128</f>
        <v>0</v>
      </c>
      <c r="Y128" s="146">
        <f>MATCH($AW128,'Trail-3'!$CJ$1:$CJ$128,0)</f>
        <v>128</v>
      </c>
      <c r="Z128" s="143" t="str">
        <f ca="1">IF(X128=0,"",OFFSET('Trail-3'!$B$1,$Y128-1,0))</f>
        <v/>
      </c>
      <c r="AA128" s="140">
        <f ca="1">OFFSET('Trail-4'!$J$1,$AD128-1,0)</f>
        <v>0</v>
      </c>
      <c r="AB128" s="141">
        <f ca="1">OFFSET('Trail-4'!$K$1,$AD128-1,0)</f>
        <v>0</v>
      </c>
      <c r="AC128" s="263">
        <f ca="1">('Trail-4'!$CN$4-AA128)*$AY$4+AB128</f>
        <v>0</v>
      </c>
      <c r="AD128" s="146">
        <f>MATCH($AW128,'Trail-4'!$CJ$1:$CJ$128,0)</f>
        <v>128</v>
      </c>
      <c r="AE128" s="143" t="str">
        <f ca="1">IF(AC128=0,"",OFFSET('Trail-4'!$B$1,$AD128-1,0))</f>
        <v/>
      </c>
      <c r="AF128" s="140">
        <f ca="1">OFFSET('Trail-5'!$J$1,$AI128-1,0)</f>
        <v>0</v>
      </c>
      <c r="AG128" s="141">
        <f ca="1">OFFSET('Trail-5'!$K$1,$AI128-1,0)</f>
        <v>0</v>
      </c>
      <c r="AH128" s="263">
        <f ca="1">('Trail-5'!$CN$4-AF128)*$AY$4+AG128</f>
        <v>0</v>
      </c>
      <c r="AI128" s="146">
        <f>MATCH($AW128,'Trail-5'!$CJ$1:$CJ$128,0)</f>
        <v>128</v>
      </c>
      <c r="AJ128" s="143" t="str">
        <f ca="1">IF(AH128=0,"",OFFSET('Trail-5'!$B$1,$AI128-1,0))</f>
        <v/>
      </c>
      <c r="AK128" s="140">
        <f ca="1">OFFSET('TempO-1'!$K$1,$AN128-1,0)</f>
        <v>0</v>
      </c>
      <c r="AL128" s="144"/>
      <c r="AM128" s="263">
        <f t="shared" ca="1" si="44"/>
        <v>0</v>
      </c>
      <c r="AN128" s="146">
        <f>MATCH($AW128,'TempO-1'!$CB$1:$CB$128,0)</f>
        <v>128</v>
      </c>
      <c r="AO128" s="143" t="str">
        <f ca="1">IF(AM128=0,"",OFFSET('TempO-1'!$B$1,$AN128-1,0))</f>
        <v/>
      </c>
      <c r="AP128" s="140">
        <f ca="1">OFFSET('TempO-2'!$K$1,$AS128-1,0)</f>
        <v>0</v>
      </c>
      <c r="AQ128" s="144"/>
      <c r="AR128" s="263">
        <f t="shared" ca="1" si="45"/>
        <v>0</v>
      </c>
      <c r="AS128" s="146">
        <f>MATCH($AW128,'TempO-2'!$CB$1:$CB$128,0)</f>
        <v>128</v>
      </c>
      <c r="AT128" s="143" t="str">
        <f ca="1">IF(AR128=0,"",OFFSET('TempO-2'!$B$1,$AS128-1,0))</f>
        <v/>
      </c>
      <c r="AU128" s="22"/>
      <c r="AW128" s="39">
        <v>120</v>
      </c>
      <c r="AX128" s="16"/>
      <c r="AY128" s="51">
        <f t="shared" ca="1" si="50"/>
        <v>99999</v>
      </c>
      <c r="AZ128" s="51">
        <f t="shared" ca="1" si="50"/>
        <v>99999</v>
      </c>
      <c r="BA128" s="51">
        <f t="shared" ca="1" si="50"/>
        <v>99999</v>
      </c>
      <c r="BC128" s="51">
        <f t="shared" ca="1" si="33"/>
        <v>0</v>
      </c>
      <c r="BD128" s="51">
        <f t="shared" ca="1" si="34"/>
        <v>0</v>
      </c>
      <c r="BE128" s="51">
        <f t="shared" ca="1" si="35"/>
        <v>0</v>
      </c>
      <c r="BF128" s="51">
        <f t="shared" ca="1" si="36"/>
        <v>0</v>
      </c>
      <c r="BG128" s="51">
        <f t="shared" ca="1" si="37"/>
        <v>0</v>
      </c>
      <c r="BH128" s="51">
        <f t="shared" ca="1" si="48"/>
        <v>9999</v>
      </c>
      <c r="BI128" s="51">
        <f t="shared" ca="1" si="49"/>
        <v>0</v>
      </c>
      <c r="BJ128" s="51"/>
      <c r="BK128" s="51"/>
      <c r="BL128" s="53">
        <f t="shared" ca="1" si="51"/>
        <v>9999</v>
      </c>
      <c r="BM128" s="53">
        <f t="shared" ca="1" si="51"/>
        <v>0</v>
      </c>
      <c r="BN128" s="53">
        <f t="shared" ca="1" si="51"/>
        <v>0</v>
      </c>
      <c r="BO128" s="53">
        <f t="shared" ca="1" si="51"/>
        <v>0</v>
      </c>
      <c r="BP128" s="53">
        <f t="shared" ca="1" si="51"/>
        <v>0</v>
      </c>
      <c r="BQ128" s="53">
        <f t="shared" ca="1" si="51"/>
        <v>0</v>
      </c>
      <c r="BR128" s="53">
        <f t="shared" ca="1" si="51"/>
        <v>0</v>
      </c>
    </row>
    <row r="129" spans="2:95" x14ac:dyDescent="0.2">
      <c r="H129" s="47"/>
      <c r="I129" s="14"/>
      <c r="AU129" s="23"/>
      <c r="AX129" s="17"/>
    </row>
    <row r="130" spans="2:95" ht="18" x14ac:dyDescent="0.25">
      <c r="B130" s="112" t="str">
        <f>copyleft</f>
        <v>(C) 2009-2019 YQware www.yq.cz</v>
      </c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259"/>
      <c r="O130" s="112"/>
      <c r="P130" s="112"/>
      <c r="Q130" s="112"/>
      <c r="R130" s="112"/>
      <c r="S130" s="149"/>
      <c r="T130" s="112"/>
      <c r="U130" s="112"/>
      <c r="V130" s="112"/>
      <c r="W130" s="112"/>
      <c r="X130" s="149"/>
      <c r="Y130" s="112"/>
      <c r="Z130" s="112"/>
      <c r="AA130" s="112"/>
      <c r="AB130" s="112"/>
      <c r="AC130" s="149"/>
      <c r="AD130" s="112"/>
      <c r="AE130" s="112"/>
      <c r="AF130" s="112"/>
      <c r="AG130" s="112"/>
      <c r="AH130" s="149"/>
      <c r="AI130" s="112"/>
      <c r="AJ130" s="112"/>
      <c r="AK130" s="112"/>
      <c r="AL130" s="112"/>
      <c r="AM130" s="259"/>
      <c r="AN130" s="112"/>
      <c r="AO130" s="112"/>
      <c r="AP130" s="112"/>
      <c r="AQ130" s="112"/>
      <c r="AR130" s="149"/>
      <c r="AS130" s="112"/>
      <c r="AT130" s="112"/>
      <c r="AU130" s="112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99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</row>
    <row r="131" spans="2:95" x14ac:dyDescent="0.2">
      <c r="F131" s="8"/>
      <c r="G131" s="8"/>
      <c r="H131" s="47"/>
      <c r="I131" s="14"/>
      <c r="K131" s="8"/>
      <c r="L131" s="89"/>
      <c r="M131" s="90"/>
      <c r="N131" s="264"/>
      <c r="O131" s="8"/>
      <c r="P131" s="44"/>
      <c r="Q131" s="89"/>
      <c r="R131" s="90"/>
      <c r="S131" s="154"/>
      <c r="T131" s="8"/>
      <c r="U131" s="44"/>
      <c r="V131" s="89"/>
      <c r="W131" s="89"/>
      <c r="X131" s="154"/>
      <c r="Y131" s="44"/>
      <c r="Z131" s="8"/>
      <c r="AA131" s="89"/>
      <c r="AB131" s="89"/>
      <c r="AC131" s="154"/>
      <c r="AD131" s="44"/>
      <c r="AE131" s="8"/>
      <c r="AF131" s="44"/>
      <c r="AG131" s="44"/>
      <c r="AH131" s="157"/>
      <c r="AI131" s="44"/>
      <c r="AJ131" s="8"/>
      <c r="AK131" s="89"/>
      <c r="AL131" s="44"/>
      <c r="AM131" s="264"/>
      <c r="AN131" s="44"/>
      <c r="AO131" s="8"/>
      <c r="AP131" s="89"/>
      <c r="AQ131" s="44"/>
      <c r="AR131" s="154"/>
      <c r="AS131" s="44"/>
      <c r="AT131" s="8"/>
      <c r="AU131" s="10"/>
      <c r="AW131" s="40"/>
    </row>
    <row r="132" spans="2:95" x14ac:dyDescent="0.2">
      <c r="F132" s="5"/>
      <c r="G132" s="5"/>
      <c r="H132" s="6"/>
      <c r="I132" s="5"/>
      <c r="K132" s="5"/>
      <c r="L132" s="91"/>
      <c r="M132" s="92"/>
      <c r="N132" s="265"/>
      <c r="O132" s="5"/>
      <c r="P132" s="45"/>
      <c r="Q132" s="91"/>
      <c r="R132" s="92"/>
      <c r="S132" s="155"/>
      <c r="T132" s="5"/>
      <c r="U132" s="45"/>
      <c r="V132" s="91"/>
      <c r="W132" s="91"/>
      <c r="X132" s="155"/>
      <c r="Y132" s="45"/>
      <c r="Z132" s="5"/>
      <c r="AA132" s="91"/>
      <c r="AB132" s="91"/>
      <c r="AC132" s="155"/>
      <c r="AD132" s="45"/>
      <c r="AE132" s="5"/>
      <c r="AF132" s="45"/>
      <c r="AG132" s="45"/>
      <c r="AH132" s="158"/>
      <c r="AI132" s="45"/>
      <c r="AJ132" s="5"/>
      <c r="AK132" s="91"/>
      <c r="AL132" s="45"/>
      <c r="AM132" s="265"/>
      <c r="AN132" s="45"/>
      <c r="AO132" s="5"/>
      <c r="AP132" s="91"/>
      <c r="AQ132" s="45"/>
      <c r="AR132" s="155"/>
      <c r="AS132" s="45"/>
      <c r="AT132" s="5"/>
      <c r="AU132" s="12"/>
      <c r="AW132" s="41"/>
    </row>
    <row r="133" spans="2:95" x14ac:dyDescent="0.2">
      <c r="F133" s="5"/>
      <c r="G133" s="5"/>
      <c r="I133" s="5"/>
      <c r="K133" s="5"/>
      <c r="L133" s="91"/>
      <c r="M133" s="92"/>
      <c r="N133" s="265"/>
      <c r="O133" s="5"/>
      <c r="P133" s="45"/>
      <c r="Q133" s="91"/>
      <c r="R133" s="92"/>
      <c r="S133" s="155"/>
      <c r="T133" s="5"/>
      <c r="U133" s="45"/>
      <c r="V133" s="91"/>
      <c r="W133" s="91"/>
      <c r="X133" s="155"/>
      <c r="Y133" s="45"/>
      <c r="Z133" s="5"/>
      <c r="AA133" s="91"/>
      <c r="AB133" s="91"/>
      <c r="AC133" s="155"/>
      <c r="AD133" s="45"/>
      <c r="AE133" s="5"/>
      <c r="AF133" s="45"/>
      <c r="AG133" s="45"/>
      <c r="AH133" s="158"/>
      <c r="AI133" s="45"/>
      <c r="AJ133" s="5"/>
      <c r="AK133" s="91"/>
      <c r="AL133" s="45"/>
      <c r="AM133" s="265"/>
      <c r="AN133" s="45"/>
      <c r="AO133" s="5"/>
      <c r="AP133" s="91"/>
      <c r="AQ133" s="45"/>
      <c r="AR133" s="155"/>
      <c r="AS133" s="45"/>
      <c r="AT133" s="5"/>
      <c r="AU133" s="12"/>
      <c r="AW133" s="41"/>
    </row>
    <row r="134" spans="2:95" x14ac:dyDescent="0.2">
      <c r="I134" s="35"/>
      <c r="K134" s="35"/>
    </row>
    <row r="135" spans="2:95" x14ac:dyDescent="0.2">
      <c r="I135" s="35"/>
      <c r="K135" s="35"/>
    </row>
    <row r="136" spans="2:95" x14ac:dyDescent="0.2">
      <c r="I136" s="35"/>
      <c r="K136" s="35"/>
    </row>
    <row r="137" spans="2:95" x14ac:dyDescent="0.2">
      <c r="I137" s="35"/>
      <c r="K137" s="35"/>
    </row>
    <row r="138" spans="2:95" x14ac:dyDescent="0.2">
      <c r="I138" s="35"/>
      <c r="K138" s="35"/>
    </row>
    <row r="139" spans="2:95" x14ac:dyDescent="0.2">
      <c r="I139" s="35"/>
      <c r="K139" s="35"/>
    </row>
  </sheetData>
  <sheetProtection sheet="1" objects="1" scenarios="1" formatCells="0" formatColumns="0" formatRows="0" sort="0" autoFilter="0" pivotTables="0"/>
  <sortState ref="A12:CQ38">
    <sortCondition ref="B12"/>
  </sortState>
  <mergeCells count="2">
    <mergeCell ref="AW2:AW7"/>
    <mergeCell ref="AV7:AV8"/>
  </mergeCells>
  <conditionalFormatting sqref="AT9:AT128 AJ9:AM128 AO9:AR128 AE9:AH128 Z9:AC128 U9:X128 P9:S128 L9:N128 F9:J128">
    <cfRule type="expression" dxfId="7" priority="7" stopIfTrue="1">
      <formula>MOD(ROW(F9)-ROW(F$7),5) = 1</formula>
    </cfRule>
    <cfRule type="expression" dxfId="6" priority="8" stopIfTrue="1">
      <formula>MOD(ROW(F9)-ROW(F$7),5) = 2</formula>
    </cfRule>
  </conditionalFormatting>
  <conditionalFormatting sqref="B9:B128">
    <cfRule type="expression" dxfId="5" priority="5" stopIfTrue="1">
      <formula>MOD(ROW(B9)-ROW(B$7),5) = 1</formula>
    </cfRule>
    <cfRule type="expression" dxfId="4" priority="6" stopIfTrue="1">
      <formula>MOD(ROW(B9)-ROW(B$7),5) = 2</formula>
    </cfRule>
  </conditionalFormatting>
  <conditionalFormatting sqref="AY4">
    <cfRule type="expression" dxfId="3" priority="3" stopIfTrue="1">
      <formula>MOD(ROW(AY4)-ROW(AY$7),5) = 1</formula>
    </cfRule>
    <cfRule type="expression" dxfId="2" priority="4" stopIfTrue="1">
      <formula>MOD(ROW(AY4)-ROW(AY$7),5) = 2</formula>
    </cfRule>
  </conditionalFormatting>
  <conditionalFormatting sqref="C9:E128">
    <cfRule type="expression" dxfId="1" priority="1" stopIfTrue="1">
      <formula>MOD(ROW(C9)-ROW(C$7),5) = 1</formula>
    </cfRule>
    <cfRule type="expression" dxfId="0" priority="2" stopIfTrue="1">
      <formula>MOD(ROW(C9)-ROW(C$7),5) = 2</formula>
    </cfRule>
  </conditionalFormatting>
  <printOptions horizontalCentered="1"/>
  <pageMargins left="0" right="0" top="0" bottom="0" header="0" footer="0"/>
  <pageSetup paperSize="9" scale="61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F324"/>
  <sheetViews>
    <sheetView topLeftCell="A30" workbookViewId="0">
      <selection activeCell="C45" sqref="C45"/>
    </sheetView>
  </sheetViews>
  <sheetFormatPr defaultRowHeight="12.75" x14ac:dyDescent="0.2"/>
  <cols>
    <col min="1" max="1" width="9.28515625" bestFit="1" customWidth="1"/>
    <col min="2" max="2" width="11.140625" bestFit="1" customWidth="1"/>
    <col min="3" max="3" width="12.5703125" bestFit="1" customWidth="1"/>
    <col min="4" max="4" width="4.42578125" bestFit="1" customWidth="1"/>
    <col min="5" max="5" width="20" bestFit="1" customWidth="1"/>
  </cols>
  <sheetData>
    <row r="1" spans="1:6" x14ac:dyDescent="0.2">
      <c r="A1" t="s">
        <v>14</v>
      </c>
      <c r="B1" t="s">
        <v>1</v>
      </c>
      <c r="C1" t="s">
        <v>32</v>
      </c>
      <c r="D1" t="s">
        <v>41</v>
      </c>
    </row>
    <row r="2" spans="1:6" x14ac:dyDescent="0.2">
      <c r="A2" t="s">
        <v>444</v>
      </c>
      <c r="B2" t="s">
        <v>72</v>
      </c>
      <c r="C2" t="s">
        <v>445</v>
      </c>
      <c r="D2" t="s">
        <v>54</v>
      </c>
      <c r="E2" t="str">
        <f t="shared" ref="E2:E38" si="0">C2 &amp; " " &amp; B2</f>
        <v>Ptáček Pavel</v>
      </c>
      <c r="F2" t="str">
        <f t="shared" ref="F2:F66" si="1">+RIGHT(A2,4)</f>
        <v>9600</v>
      </c>
    </row>
    <row r="3" spans="1:6" x14ac:dyDescent="0.2">
      <c r="A3" t="s">
        <v>206</v>
      </c>
      <c r="B3" t="s">
        <v>207</v>
      </c>
      <c r="C3" t="s">
        <v>208</v>
      </c>
      <c r="D3" t="s">
        <v>54</v>
      </c>
      <c r="E3" t="str">
        <f t="shared" si="0"/>
        <v>Schimm Dieter</v>
      </c>
      <c r="F3" t="str">
        <f t="shared" si="1"/>
        <v>4401</v>
      </c>
    </row>
    <row r="4" spans="1:6" x14ac:dyDescent="0.2">
      <c r="A4" t="s">
        <v>209</v>
      </c>
      <c r="B4" t="s">
        <v>90</v>
      </c>
      <c r="C4" t="s">
        <v>208</v>
      </c>
      <c r="D4" t="s">
        <v>54</v>
      </c>
      <c r="E4" t="str">
        <f t="shared" ref="E4:E5" si="2">C4 &amp; " " &amp; B4</f>
        <v>Schimm Petr</v>
      </c>
      <c r="F4" t="str">
        <f t="shared" ref="F4:F5" si="3">+RIGHT(A4,4)</f>
        <v>8202</v>
      </c>
    </row>
    <row r="5" spans="1:6" x14ac:dyDescent="0.2">
      <c r="A5" t="s">
        <v>468</v>
      </c>
      <c r="B5" t="s">
        <v>128</v>
      </c>
      <c r="C5" t="s">
        <v>119</v>
      </c>
      <c r="D5" t="s">
        <v>197</v>
      </c>
      <c r="E5" t="str">
        <f t="shared" si="2"/>
        <v>Kurfürstová Marie</v>
      </c>
      <c r="F5" t="str">
        <f t="shared" si="3"/>
        <v>1050</v>
      </c>
    </row>
    <row r="6" spans="1:6" x14ac:dyDescent="0.2">
      <c r="A6" t="s">
        <v>334</v>
      </c>
      <c r="B6" t="s">
        <v>129</v>
      </c>
      <c r="C6" t="s">
        <v>130</v>
      </c>
      <c r="D6" t="s">
        <v>54</v>
      </c>
      <c r="E6" t="str">
        <f t="shared" si="0"/>
        <v>Kalousek Jiří</v>
      </c>
      <c r="F6" t="str">
        <f t="shared" si="1"/>
        <v>6901</v>
      </c>
    </row>
    <row r="7" spans="1:6" x14ac:dyDescent="0.2">
      <c r="A7" t="s">
        <v>116</v>
      </c>
      <c r="B7" t="s">
        <v>72</v>
      </c>
      <c r="C7" t="s">
        <v>117</v>
      </c>
      <c r="D7" t="s">
        <v>54</v>
      </c>
      <c r="E7" t="str">
        <f t="shared" si="0"/>
        <v>Kurfürst Pavel</v>
      </c>
      <c r="F7" t="str">
        <f t="shared" si="1"/>
        <v>7400</v>
      </c>
    </row>
    <row r="8" spans="1:6" x14ac:dyDescent="0.2">
      <c r="A8" t="s">
        <v>469</v>
      </c>
      <c r="B8" t="s">
        <v>81</v>
      </c>
      <c r="C8" t="s">
        <v>470</v>
      </c>
      <c r="D8" t="s">
        <v>54</v>
      </c>
      <c r="E8" t="str">
        <f t="shared" si="0"/>
        <v>Kužel Tomáš</v>
      </c>
      <c r="F8" t="str">
        <f t="shared" si="1"/>
        <v>7610</v>
      </c>
    </row>
    <row r="9" spans="1:6" x14ac:dyDescent="0.2">
      <c r="A9" t="s">
        <v>419</v>
      </c>
      <c r="B9" t="s">
        <v>122</v>
      </c>
      <c r="C9" t="s">
        <v>420</v>
      </c>
      <c r="D9" t="s">
        <v>54</v>
      </c>
      <c r="E9" t="str">
        <f t="shared" si="0"/>
        <v>Hrouda Martin</v>
      </c>
      <c r="F9" t="str">
        <f t="shared" si="1"/>
        <v>7612</v>
      </c>
    </row>
    <row r="10" spans="1:6" x14ac:dyDescent="0.2">
      <c r="A10" t="s">
        <v>118</v>
      </c>
      <c r="B10" t="s">
        <v>454</v>
      </c>
      <c r="C10" t="s">
        <v>119</v>
      </c>
      <c r="D10" t="s">
        <v>54</v>
      </c>
      <c r="E10" t="str">
        <f t="shared" si="0"/>
        <v>Kurfürstová Magdalena</v>
      </c>
      <c r="F10" t="str">
        <f t="shared" si="1"/>
        <v>7852</v>
      </c>
    </row>
    <row r="11" spans="1:6" x14ac:dyDescent="0.2">
      <c r="A11" t="s">
        <v>471</v>
      </c>
      <c r="B11" t="s">
        <v>81</v>
      </c>
      <c r="C11" t="s">
        <v>472</v>
      </c>
      <c r="D11" t="s">
        <v>54</v>
      </c>
      <c r="E11" t="str">
        <f t="shared" si="0"/>
        <v>Fibír Tomáš</v>
      </c>
      <c r="F11" t="str">
        <f t="shared" si="1"/>
        <v>7910</v>
      </c>
    </row>
    <row r="12" spans="1:6" x14ac:dyDescent="0.2">
      <c r="A12" t="s">
        <v>84</v>
      </c>
      <c r="B12" t="s">
        <v>81</v>
      </c>
      <c r="C12" t="s">
        <v>85</v>
      </c>
      <c r="D12" t="s">
        <v>54</v>
      </c>
      <c r="E12" t="str">
        <f t="shared" si="0"/>
        <v>Sochor Tomáš</v>
      </c>
      <c r="F12" t="str">
        <f t="shared" si="1"/>
        <v>6301</v>
      </c>
    </row>
    <row r="13" spans="1:6" x14ac:dyDescent="0.2">
      <c r="A13" t="s">
        <v>71</v>
      </c>
      <c r="B13" t="s">
        <v>72</v>
      </c>
      <c r="C13" t="s">
        <v>73</v>
      </c>
      <c r="D13" t="s">
        <v>54</v>
      </c>
      <c r="E13" t="str">
        <f t="shared" si="0"/>
        <v>Dudík Pavel</v>
      </c>
      <c r="F13" t="str">
        <f t="shared" si="1"/>
        <v>5527</v>
      </c>
    </row>
    <row r="14" spans="1:6" x14ac:dyDescent="0.2">
      <c r="A14" t="s">
        <v>335</v>
      </c>
      <c r="B14" t="s">
        <v>82</v>
      </c>
      <c r="C14" t="s">
        <v>211</v>
      </c>
      <c r="D14" t="s">
        <v>54</v>
      </c>
      <c r="E14" t="str">
        <f t="shared" si="0"/>
        <v>Dudíková Eva</v>
      </c>
      <c r="F14" t="str">
        <f t="shared" si="1"/>
        <v>5757</v>
      </c>
    </row>
    <row r="15" spans="1:6" x14ac:dyDescent="0.2">
      <c r="A15" t="s">
        <v>114</v>
      </c>
      <c r="B15" t="s">
        <v>115</v>
      </c>
      <c r="C15" t="s">
        <v>73</v>
      </c>
      <c r="D15" t="s">
        <v>54</v>
      </c>
      <c r="E15" t="str">
        <f t="shared" si="0"/>
        <v>Dudík Petr ml.</v>
      </c>
      <c r="F15" t="str">
        <f t="shared" si="1"/>
        <v>8917</v>
      </c>
    </row>
    <row r="16" spans="1:6" x14ac:dyDescent="0.2">
      <c r="A16" t="s">
        <v>78</v>
      </c>
      <c r="B16" t="s">
        <v>69</v>
      </c>
      <c r="C16" t="s">
        <v>70</v>
      </c>
      <c r="D16" t="s">
        <v>62</v>
      </c>
      <c r="E16" t="str">
        <f t="shared" si="0"/>
        <v>Dvorský Boris</v>
      </c>
      <c r="F16" t="str">
        <f t="shared" si="1"/>
        <v>3324</v>
      </c>
    </row>
    <row r="17" spans="1:6" x14ac:dyDescent="0.2">
      <c r="A17" t="s">
        <v>131</v>
      </c>
      <c r="B17" t="s">
        <v>92</v>
      </c>
      <c r="C17" t="s">
        <v>132</v>
      </c>
      <c r="D17" t="s">
        <v>62</v>
      </c>
      <c r="E17" t="str">
        <f t="shared" si="0"/>
        <v>Kadlecová Jitka</v>
      </c>
      <c r="F17" t="str">
        <f t="shared" si="1"/>
        <v>4351</v>
      </c>
    </row>
    <row r="18" spans="1:6" x14ac:dyDescent="0.2">
      <c r="A18" t="s">
        <v>87</v>
      </c>
      <c r="B18" t="s">
        <v>82</v>
      </c>
      <c r="C18" t="s">
        <v>88</v>
      </c>
      <c r="D18" t="s">
        <v>62</v>
      </c>
      <c r="E18" t="str">
        <f t="shared" si="0"/>
        <v>Tomanová Eva</v>
      </c>
      <c r="F18" t="str">
        <f t="shared" si="1"/>
        <v>4751</v>
      </c>
    </row>
    <row r="19" spans="1:6" x14ac:dyDescent="0.2">
      <c r="A19" t="s">
        <v>133</v>
      </c>
      <c r="B19" t="s">
        <v>134</v>
      </c>
      <c r="C19" t="s">
        <v>135</v>
      </c>
      <c r="D19" t="s">
        <v>62</v>
      </c>
      <c r="E19" t="str">
        <f t="shared" si="0"/>
        <v>Mrtková Jarmila</v>
      </c>
      <c r="F19" t="str">
        <f t="shared" si="1"/>
        <v>4950</v>
      </c>
    </row>
    <row r="20" spans="1:6" x14ac:dyDescent="0.2">
      <c r="A20" t="s">
        <v>136</v>
      </c>
      <c r="B20" t="s">
        <v>112</v>
      </c>
      <c r="C20" t="s">
        <v>137</v>
      </c>
      <c r="D20" t="s">
        <v>62</v>
      </c>
      <c r="E20" t="str">
        <f t="shared" si="0"/>
        <v>Špidlen Miroslav</v>
      </c>
      <c r="F20" t="str">
        <f t="shared" si="1"/>
        <v>6000</v>
      </c>
    </row>
    <row r="21" spans="1:6" x14ac:dyDescent="0.2">
      <c r="A21" t="s">
        <v>89</v>
      </c>
      <c r="B21" t="s">
        <v>90</v>
      </c>
      <c r="C21" t="s">
        <v>91</v>
      </c>
      <c r="D21" t="s">
        <v>62</v>
      </c>
      <c r="E21" t="str">
        <f t="shared" si="0"/>
        <v>Krystek Petr</v>
      </c>
      <c r="F21" t="str">
        <f t="shared" si="1"/>
        <v>6103</v>
      </c>
    </row>
    <row r="22" spans="1:6" x14ac:dyDescent="0.2">
      <c r="A22" t="s">
        <v>232</v>
      </c>
      <c r="B22" t="s">
        <v>138</v>
      </c>
      <c r="C22" t="s">
        <v>139</v>
      </c>
      <c r="D22" t="s">
        <v>62</v>
      </c>
      <c r="E22" t="str">
        <f t="shared" si="0"/>
        <v>Lučný Milan</v>
      </c>
      <c r="F22" t="str">
        <f t="shared" si="1"/>
        <v>7100</v>
      </c>
    </row>
    <row r="23" spans="1:6" x14ac:dyDescent="0.2">
      <c r="A23" t="s">
        <v>446</v>
      </c>
      <c r="B23" t="s">
        <v>72</v>
      </c>
      <c r="C23" t="s">
        <v>447</v>
      </c>
      <c r="D23" t="s">
        <v>62</v>
      </c>
      <c r="E23" t="str">
        <f t="shared" si="0"/>
        <v>Šprynar Pavel</v>
      </c>
      <c r="F23" t="str">
        <f t="shared" si="1"/>
        <v>7200</v>
      </c>
    </row>
    <row r="24" spans="1:6" x14ac:dyDescent="0.2">
      <c r="A24" t="s">
        <v>108</v>
      </c>
      <c r="B24" t="s">
        <v>109</v>
      </c>
      <c r="C24" t="s">
        <v>110</v>
      </c>
      <c r="D24" t="s">
        <v>54</v>
      </c>
      <c r="E24" t="str">
        <f t="shared" si="0"/>
        <v>Hůlková Gabriela</v>
      </c>
      <c r="F24" t="str">
        <f t="shared" si="1"/>
        <v>7350</v>
      </c>
    </row>
    <row r="25" spans="1:6" x14ac:dyDescent="0.2">
      <c r="A25" t="s">
        <v>86</v>
      </c>
      <c r="B25" t="s">
        <v>39</v>
      </c>
      <c r="C25" t="s">
        <v>40</v>
      </c>
      <c r="D25" t="s">
        <v>62</v>
      </c>
      <c r="E25" t="str">
        <f t="shared" si="0"/>
        <v>Hůlka Bohuslav</v>
      </c>
      <c r="F25" t="str">
        <f t="shared" si="1"/>
        <v>7403</v>
      </c>
    </row>
    <row r="26" spans="1:6" x14ac:dyDescent="0.2">
      <c r="A26" t="s">
        <v>233</v>
      </c>
      <c r="B26" t="s">
        <v>61</v>
      </c>
      <c r="C26" t="s">
        <v>140</v>
      </c>
      <c r="D26" t="s">
        <v>62</v>
      </c>
      <c r="E26" t="str">
        <f t="shared" ref="E26" si="4">C26 &amp; " " &amp; B26</f>
        <v>Kosťová Jana</v>
      </c>
      <c r="F26" t="str">
        <f t="shared" ref="F26" si="5">+RIGHT(A26,4)</f>
        <v>7450</v>
      </c>
    </row>
    <row r="27" spans="1:6" x14ac:dyDescent="0.2">
      <c r="A27" t="s">
        <v>141</v>
      </c>
      <c r="B27" t="s">
        <v>72</v>
      </c>
      <c r="C27" t="s">
        <v>142</v>
      </c>
      <c r="D27" t="s">
        <v>54</v>
      </c>
      <c r="E27" t="str">
        <f t="shared" si="0"/>
        <v>Kosť Pavel</v>
      </c>
      <c r="F27" t="str">
        <f t="shared" si="1"/>
        <v>8001</v>
      </c>
    </row>
    <row r="28" spans="1:6" x14ac:dyDescent="0.2">
      <c r="A28" t="s">
        <v>448</v>
      </c>
      <c r="B28" t="s">
        <v>449</v>
      </c>
      <c r="C28" t="s">
        <v>450</v>
      </c>
      <c r="D28" t="s">
        <v>62</v>
      </c>
      <c r="E28" t="str">
        <f t="shared" si="0"/>
        <v>Štrobl Radim</v>
      </c>
      <c r="F28" t="str">
        <f t="shared" si="1"/>
        <v>9100</v>
      </c>
    </row>
    <row r="29" spans="1:6" x14ac:dyDescent="0.2">
      <c r="A29" t="s">
        <v>441</v>
      </c>
      <c r="B29" t="s">
        <v>442</v>
      </c>
      <c r="C29" t="s">
        <v>443</v>
      </c>
      <c r="D29" t="s">
        <v>54</v>
      </c>
      <c r="E29" t="str">
        <f t="shared" si="0"/>
        <v>Sedlák Radek</v>
      </c>
      <c r="F29" t="str">
        <f t="shared" si="1"/>
        <v>7500</v>
      </c>
    </row>
    <row r="30" spans="1:6" x14ac:dyDescent="0.2">
      <c r="A30" t="s">
        <v>421</v>
      </c>
      <c r="B30" t="s">
        <v>422</v>
      </c>
      <c r="C30" t="s">
        <v>149</v>
      </c>
      <c r="D30" t="s">
        <v>197</v>
      </c>
      <c r="E30" t="str">
        <f t="shared" si="0"/>
        <v>Šimková Anežka</v>
      </c>
      <c r="F30" t="str">
        <f t="shared" si="1"/>
        <v>0950</v>
      </c>
    </row>
    <row r="31" spans="1:6" x14ac:dyDescent="0.2">
      <c r="A31" t="s">
        <v>214</v>
      </c>
      <c r="B31" t="s">
        <v>112</v>
      </c>
      <c r="C31" t="s">
        <v>144</v>
      </c>
      <c r="D31" t="s">
        <v>54</v>
      </c>
      <c r="E31" t="str">
        <f t="shared" si="0"/>
        <v>Šimek Miroslav</v>
      </c>
      <c r="F31" t="str">
        <f t="shared" si="1"/>
        <v>6300</v>
      </c>
    </row>
    <row r="32" spans="1:6" x14ac:dyDescent="0.2">
      <c r="A32" t="s">
        <v>215</v>
      </c>
      <c r="B32" t="s">
        <v>148</v>
      </c>
      <c r="C32" t="s">
        <v>149</v>
      </c>
      <c r="D32" t="s">
        <v>54</v>
      </c>
      <c r="E32" t="str">
        <f t="shared" si="0"/>
        <v>Šimková Markéta</v>
      </c>
      <c r="F32" t="str">
        <f t="shared" si="1"/>
        <v>7755</v>
      </c>
    </row>
    <row r="33" spans="1:6" x14ac:dyDescent="0.2">
      <c r="A33" t="s">
        <v>461</v>
      </c>
      <c r="B33" t="s">
        <v>435</v>
      </c>
      <c r="C33" t="s">
        <v>436</v>
      </c>
      <c r="D33" t="s">
        <v>54</v>
      </c>
      <c r="E33" t="str">
        <f t="shared" ref="E33" si="6">C33 &amp; " " &amp; B33</f>
        <v>Mižúr Šimon</v>
      </c>
      <c r="F33" t="str">
        <f t="shared" ref="F33" si="7">+RIGHT(A33,4)</f>
        <v>9443</v>
      </c>
    </row>
    <row r="34" spans="1:6" x14ac:dyDescent="0.2">
      <c r="A34" t="s">
        <v>52</v>
      </c>
      <c r="B34" t="s">
        <v>53</v>
      </c>
      <c r="C34" t="s">
        <v>35</v>
      </c>
      <c r="D34" t="s">
        <v>197</v>
      </c>
      <c r="E34" t="str">
        <f t="shared" si="0"/>
        <v>Forst Antonín</v>
      </c>
      <c r="F34" t="str">
        <f t="shared" si="1"/>
        <v>0101</v>
      </c>
    </row>
    <row r="35" spans="1:6" x14ac:dyDescent="0.2">
      <c r="A35" t="s">
        <v>473</v>
      </c>
      <c r="B35" t="s">
        <v>474</v>
      </c>
      <c r="C35" t="s">
        <v>475</v>
      </c>
      <c r="D35" t="s">
        <v>197</v>
      </c>
      <c r="E35" t="str">
        <f t="shared" si="0"/>
        <v>Pavlů Jakub</v>
      </c>
      <c r="F35" t="str">
        <f t="shared" si="1"/>
        <v>0700</v>
      </c>
    </row>
    <row r="36" spans="1:6" x14ac:dyDescent="0.2">
      <c r="A36" t="s">
        <v>476</v>
      </c>
      <c r="B36" t="s">
        <v>477</v>
      </c>
      <c r="C36" t="s">
        <v>475</v>
      </c>
      <c r="D36" t="s">
        <v>197</v>
      </c>
      <c r="E36" t="str">
        <f t="shared" si="0"/>
        <v>Pavlů Matěj</v>
      </c>
      <c r="F36" t="str">
        <f t="shared" si="1"/>
        <v>0701</v>
      </c>
    </row>
    <row r="37" spans="1:6" x14ac:dyDescent="0.2">
      <c r="A37" t="s">
        <v>423</v>
      </c>
      <c r="B37" t="s">
        <v>424</v>
      </c>
      <c r="C37" t="s">
        <v>35</v>
      </c>
      <c r="D37" t="s">
        <v>197</v>
      </c>
      <c r="E37" t="str">
        <f t="shared" si="0"/>
        <v>Forst Albert</v>
      </c>
      <c r="F37" t="str">
        <f t="shared" si="1"/>
        <v>0901</v>
      </c>
    </row>
    <row r="38" spans="1:6" x14ac:dyDescent="0.2">
      <c r="A38" t="s">
        <v>478</v>
      </c>
      <c r="B38" t="s">
        <v>128</v>
      </c>
      <c r="C38" t="s">
        <v>475</v>
      </c>
      <c r="D38" t="s">
        <v>197</v>
      </c>
      <c r="E38" t="str">
        <f t="shared" si="0"/>
        <v>Pavlů Marie</v>
      </c>
      <c r="F38" t="str">
        <f t="shared" si="1"/>
        <v>1054</v>
      </c>
    </row>
    <row r="39" spans="1:6" x14ac:dyDescent="0.2">
      <c r="A39" t="s">
        <v>55</v>
      </c>
      <c r="B39" t="s">
        <v>56</v>
      </c>
      <c r="C39" t="s">
        <v>57</v>
      </c>
      <c r="D39" t="s">
        <v>54</v>
      </c>
      <c r="E39" t="str">
        <f t="shared" ref="E39:E66" si="8">C39 &amp; " " &amp; B39</f>
        <v>Hric Jan</v>
      </c>
      <c r="F39" t="str">
        <f t="shared" si="1"/>
        <v>6300</v>
      </c>
    </row>
    <row r="40" spans="1:6" x14ac:dyDescent="0.2">
      <c r="A40" t="s">
        <v>33</v>
      </c>
      <c r="B40" t="s">
        <v>34</v>
      </c>
      <c r="C40" t="s">
        <v>35</v>
      </c>
      <c r="D40" t="s">
        <v>54</v>
      </c>
      <c r="E40" t="str">
        <f t="shared" si="8"/>
        <v>Forst Libor</v>
      </c>
      <c r="F40" t="str">
        <f t="shared" si="1"/>
        <v>6301</v>
      </c>
    </row>
    <row r="41" spans="1:6" x14ac:dyDescent="0.2">
      <c r="A41" t="s">
        <v>36</v>
      </c>
      <c r="B41" t="s">
        <v>37</v>
      </c>
      <c r="C41" t="s">
        <v>38</v>
      </c>
      <c r="D41" t="s">
        <v>54</v>
      </c>
      <c r="E41" t="str">
        <f t="shared" si="8"/>
        <v>Forstová Lenka</v>
      </c>
      <c r="F41" t="str">
        <f t="shared" si="1"/>
        <v>6850</v>
      </c>
    </row>
    <row r="42" spans="1:6" x14ac:dyDescent="0.2">
      <c r="A42" t="s">
        <v>59</v>
      </c>
      <c r="B42" t="s">
        <v>60</v>
      </c>
      <c r="C42" t="s">
        <v>58</v>
      </c>
      <c r="D42" t="s">
        <v>54</v>
      </c>
      <c r="E42" t="str">
        <f t="shared" si="8"/>
        <v>Pelikánová Lucie</v>
      </c>
      <c r="F42" t="str">
        <f t="shared" si="1"/>
        <v>6950</v>
      </c>
    </row>
    <row r="43" spans="1:6" x14ac:dyDescent="0.2">
      <c r="A43" t="s">
        <v>145</v>
      </c>
      <c r="B43" t="s">
        <v>146</v>
      </c>
      <c r="C43" t="s">
        <v>147</v>
      </c>
      <c r="D43" t="s">
        <v>54</v>
      </c>
      <c r="E43" t="str">
        <f t="shared" si="8"/>
        <v>Pangrác Ondřej</v>
      </c>
      <c r="F43" t="str">
        <f t="shared" si="1"/>
        <v>7603</v>
      </c>
    </row>
    <row r="44" spans="1:6" x14ac:dyDescent="0.2">
      <c r="A44" t="s">
        <v>530</v>
      </c>
      <c r="B44" t="s">
        <v>531</v>
      </c>
      <c r="C44" t="s">
        <v>532</v>
      </c>
      <c r="D44" t="s">
        <v>54</v>
      </c>
      <c r="E44" t="str">
        <f t="shared" ref="E44" si="9">C44 &amp; " " &amp; B44</f>
        <v>Nyklová Helena</v>
      </c>
      <c r="F44" t="str">
        <f t="shared" ref="F44" si="10">+RIGHT(A44,4)</f>
        <v>7650</v>
      </c>
    </row>
    <row r="45" spans="1:6" x14ac:dyDescent="0.2">
      <c r="A45" s="172" t="s">
        <v>479</v>
      </c>
      <c r="B45" t="s">
        <v>129</v>
      </c>
      <c r="C45" t="s">
        <v>475</v>
      </c>
      <c r="D45" t="s">
        <v>54</v>
      </c>
      <c r="E45" t="str">
        <f t="shared" si="8"/>
        <v>Pavlů Jiří</v>
      </c>
      <c r="F45" t="str">
        <f t="shared" si="1"/>
        <v>7704</v>
      </c>
    </row>
    <row r="46" spans="1:6" x14ac:dyDescent="0.2">
      <c r="A46" t="s">
        <v>480</v>
      </c>
      <c r="B46" t="s">
        <v>37</v>
      </c>
      <c r="C46" t="s">
        <v>475</v>
      </c>
      <c r="D46" t="s">
        <v>54</v>
      </c>
      <c r="E46" t="str">
        <f t="shared" si="8"/>
        <v>Pavlů Lenka</v>
      </c>
      <c r="F46" t="str">
        <f t="shared" si="1"/>
        <v>7756</v>
      </c>
    </row>
    <row r="47" spans="1:6" x14ac:dyDescent="0.2">
      <c r="A47" t="s">
        <v>79</v>
      </c>
      <c r="B47" t="s">
        <v>37</v>
      </c>
      <c r="C47" t="s">
        <v>80</v>
      </c>
      <c r="D47" t="s">
        <v>54</v>
      </c>
      <c r="E47" t="str">
        <f t="shared" si="8"/>
        <v>Janečková Lenka</v>
      </c>
      <c r="F47" t="str">
        <f t="shared" si="1"/>
        <v>8250</v>
      </c>
    </row>
    <row r="48" spans="1:6" x14ac:dyDescent="0.2">
      <c r="A48" s="172" t="s">
        <v>216</v>
      </c>
      <c r="B48" t="s">
        <v>217</v>
      </c>
      <c r="C48" t="s">
        <v>218</v>
      </c>
      <c r="D48" t="s">
        <v>54</v>
      </c>
      <c r="E48" t="str">
        <f t="shared" si="8"/>
        <v>Milota Josef</v>
      </c>
      <c r="F48" t="str">
        <f t="shared" si="1"/>
        <v>5801</v>
      </c>
    </row>
    <row r="49" spans="1:6" x14ac:dyDescent="0.2">
      <c r="A49" t="s">
        <v>481</v>
      </c>
      <c r="B49" t="s">
        <v>482</v>
      </c>
      <c r="C49" t="s">
        <v>483</v>
      </c>
      <c r="D49" t="s">
        <v>54</v>
      </c>
      <c r="E49" t="str">
        <f t="shared" si="8"/>
        <v>Müller Robert</v>
      </c>
      <c r="F49" t="str">
        <f t="shared" si="1"/>
        <v>6900</v>
      </c>
    </row>
    <row r="50" spans="1:6" x14ac:dyDescent="0.2">
      <c r="A50" t="s">
        <v>484</v>
      </c>
      <c r="B50" t="s">
        <v>81</v>
      </c>
      <c r="C50" t="s">
        <v>189</v>
      </c>
      <c r="D50" t="s">
        <v>54</v>
      </c>
      <c r="E50" t="str">
        <f t="shared" si="8"/>
        <v>Leštínský Tomáš</v>
      </c>
      <c r="F50" t="str">
        <f t="shared" si="1"/>
        <v>7801</v>
      </c>
    </row>
    <row r="51" spans="1:6" x14ac:dyDescent="0.2">
      <c r="A51" t="s">
        <v>485</v>
      </c>
      <c r="B51" t="s">
        <v>486</v>
      </c>
      <c r="C51" t="s">
        <v>487</v>
      </c>
      <c r="D51" t="s">
        <v>54</v>
      </c>
      <c r="E51" t="str">
        <f t="shared" si="8"/>
        <v>Fátorová Barbora</v>
      </c>
      <c r="F51" t="str">
        <f t="shared" si="1"/>
        <v>7878</v>
      </c>
    </row>
    <row r="52" spans="1:6" x14ac:dyDescent="0.2">
      <c r="A52" t="s">
        <v>488</v>
      </c>
      <c r="B52" t="s">
        <v>56</v>
      </c>
      <c r="C52" t="s">
        <v>489</v>
      </c>
      <c r="D52" t="s">
        <v>54</v>
      </c>
      <c r="E52" t="str">
        <f t="shared" si="8"/>
        <v>Fátor Jan</v>
      </c>
      <c r="F52" t="str">
        <f t="shared" si="1"/>
        <v>7907</v>
      </c>
    </row>
    <row r="53" spans="1:6" x14ac:dyDescent="0.2">
      <c r="A53" t="s">
        <v>490</v>
      </c>
      <c r="B53" t="s">
        <v>143</v>
      </c>
      <c r="C53" t="s">
        <v>491</v>
      </c>
      <c r="D53" t="s">
        <v>54</v>
      </c>
      <c r="E53" t="str">
        <f t="shared" si="8"/>
        <v>Khýn Vítězslav</v>
      </c>
      <c r="F53" t="str">
        <f t="shared" si="1"/>
        <v>8304</v>
      </c>
    </row>
    <row r="54" spans="1:6" x14ac:dyDescent="0.2">
      <c r="A54" t="s">
        <v>492</v>
      </c>
      <c r="B54" t="s">
        <v>493</v>
      </c>
      <c r="C54" t="s">
        <v>494</v>
      </c>
      <c r="D54" t="s">
        <v>54</v>
      </c>
      <c r="E54" t="str">
        <f t="shared" si="8"/>
        <v>Viková Vendula</v>
      </c>
      <c r="F54" t="str">
        <f t="shared" si="1"/>
        <v>8951</v>
      </c>
    </row>
    <row r="55" spans="1:6" x14ac:dyDescent="0.2">
      <c r="A55" t="s">
        <v>495</v>
      </c>
      <c r="B55" t="s">
        <v>122</v>
      </c>
      <c r="C55" t="s">
        <v>496</v>
      </c>
      <c r="D55" t="s">
        <v>54</v>
      </c>
      <c r="E55" t="str">
        <f t="shared" si="8"/>
        <v>Vik Martin</v>
      </c>
      <c r="F55" t="str">
        <f t="shared" si="1"/>
        <v>9206</v>
      </c>
    </row>
    <row r="56" spans="1:6" x14ac:dyDescent="0.2">
      <c r="A56" t="s">
        <v>497</v>
      </c>
      <c r="B56" t="s">
        <v>34</v>
      </c>
      <c r="C56" t="s">
        <v>498</v>
      </c>
      <c r="D56" t="s">
        <v>54</v>
      </c>
      <c r="E56" t="str">
        <f t="shared" si="8"/>
        <v>Pecháček Libor</v>
      </c>
      <c r="F56" t="str">
        <f t="shared" si="1"/>
        <v>7600</v>
      </c>
    </row>
    <row r="57" spans="1:6" x14ac:dyDescent="0.2">
      <c r="A57" t="s">
        <v>111</v>
      </c>
      <c r="B57" t="s">
        <v>112</v>
      </c>
      <c r="C57" t="s">
        <v>113</v>
      </c>
      <c r="D57" t="s">
        <v>54</v>
      </c>
      <c r="E57" t="str">
        <f t="shared" si="8"/>
        <v>Slovák Miroslav</v>
      </c>
      <c r="F57" t="str">
        <f t="shared" si="1"/>
        <v>7704</v>
      </c>
    </row>
    <row r="58" spans="1:6" x14ac:dyDescent="0.2">
      <c r="A58" t="s">
        <v>499</v>
      </c>
      <c r="B58" t="s">
        <v>129</v>
      </c>
      <c r="C58" t="s">
        <v>219</v>
      </c>
      <c r="D58" t="s">
        <v>54</v>
      </c>
      <c r="E58" t="str">
        <f t="shared" si="8"/>
        <v>Fišer Jiří</v>
      </c>
      <c r="F58" t="str">
        <f t="shared" si="1"/>
        <v>8503</v>
      </c>
    </row>
    <row r="59" spans="1:6" x14ac:dyDescent="0.2">
      <c r="A59" t="s">
        <v>317</v>
      </c>
      <c r="B59" t="s">
        <v>318</v>
      </c>
      <c r="C59" t="s">
        <v>151</v>
      </c>
      <c r="D59" t="s">
        <v>197</v>
      </c>
      <c r="E59" t="str">
        <f t="shared" si="8"/>
        <v>Locker Daniel</v>
      </c>
      <c r="F59" t="str">
        <f t="shared" si="1"/>
        <v>0200</v>
      </c>
    </row>
    <row r="60" spans="1:6" x14ac:dyDescent="0.2">
      <c r="A60" t="s">
        <v>150</v>
      </c>
      <c r="B60" t="s">
        <v>122</v>
      </c>
      <c r="C60" t="s">
        <v>151</v>
      </c>
      <c r="D60" t="s">
        <v>54</v>
      </c>
      <c r="E60" t="str">
        <f t="shared" si="8"/>
        <v>Locker Martin</v>
      </c>
      <c r="F60" t="str">
        <f t="shared" si="1"/>
        <v>7001</v>
      </c>
    </row>
    <row r="61" spans="1:6" x14ac:dyDescent="0.2">
      <c r="A61" t="s">
        <v>319</v>
      </c>
      <c r="B61" t="s">
        <v>81</v>
      </c>
      <c r="C61" t="s">
        <v>151</v>
      </c>
      <c r="D61" t="s">
        <v>54</v>
      </c>
      <c r="E61" t="str">
        <f t="shared" si="8"/>
        <v>Locker Tomáš</v>
      </c>
      <c r="F61" t="str">
        <f t="shared" si="1"/>
        <v>9802</v>
      </c>
    </row>
    <row r="62" spans="1:6" x14ac:dyDescent="0.2">
      <c r="A62" t="s">
        <v>360</v>
      </c>
      <c r="B62" t="s">
        <v>210</v>
      </c>
      <c r="C62" t="s">
        <v>361</v>
      </c>
      <c r="D62" t="s">
        <v>54</v>
      </c>
      <c r="E62" t="str">
        <f t="shared" si="8"/>
        <v>Cedrych Karel</v>
      </c>
      <c r="F62" t="str">
        <f t="shared" si="1"/>
        <v>5500</v>
      </c>
    </row>
    <row r="63" spans="1:6" x14ac:dyDescent="0.2">
      <c r="A63" t="s">
        <v>220</v>
      </c>
      <c r="B63" t="s">
        <v>83</v>
      </c>
      <c r="C63" t="s">
        <v>221</v>
      </c>
      <c r="D63" t="s">
        <v>62</v>
      </c>
      <c r="E63" t="str">
        <f t="shared" si="8"/>
        <v>Doležalová Hana</v>
      </c>
      <c r="F63" t="str">
        <f t="shared" si="1"/>
        <v>8851</v>
      </c>
    </row>
    <row r="64" spans="1:6" x14ac:dyDescent="0.2">
      <c r="A64" t="s">
        <v>425</v>
      </c>
      <c r="B64" t="s">
        <v>81</v>
      </c>
      <c r="C64" t="s">
        <v>213</v>
      </c>
      <c r="D64" t="s">
        <v>54</v>
      </c>
      <c r="E64" t="str">
        <f t="shared" si="8"/>
        <v>Vaníček Tomáš</v>
      </c>
      <c r="F64" t="str">
        <f t="shared" si="1"/>
        <v>6600</v>
      </c>
    </row>
    <row r="65" spans="1:6" x14ac:dyDescent="0.2">
      <c r="A65" t="s">
        <v>223</v>
      </c>
      <c r="B65" t="s">
        <v>212</v>
      </c>
      <c r="C65" t="s">
        <v>222</v>
      </c>
      <c r="D65" t="s">
        <v>54</v>
      </c>
      <c r="E65" t="str">
        <f t="shared" si="8"/>
        <v>Furucz Dušan</v>
      </c>
      <c r="F65" t="str">
        <f t="shared" si="1"/>
        <v>7100</v>
      </c>
    </row>
    <row r="66" spans="1:6" x14ac:dyDescent="0.2">
      <c r="A66" t="s">
        <v>326</v>
      </c>
      <c r="B66" t="s">
        <v>398</v>
      </c>
      <c r="C66" t="s">
        <v>224</v>
      </c>
      <c r="D66" t="s">
        <v>54</v>
      </c>
      <c r="E66" t="str">
        <f t="shared" si="8"/>
        <v>Kašpar Ludvík ml.</v>
      </c>
      <c r="F66" t="str">
        <f t="shared" si="1"/>
        <v>9800</v>
      </c>
    </row>
    <row r="88" spans="1:1" x14ac:dyDescent="0.2">
      <c r="A88" s="172"/>
    </row>
    <row r="91" spans="1:1" x14ac:dyDescent="0.2">
      <c r="A91" s="172"/>
    </row>
    <row r="140" spans="1:4" x14ac:dyDescent="0.2">
      <c r="A140" s="240"/>
      <c r="B140" s="240"/>
      <c r="C140" s="240"/>
      <c r="D140" s="240"/>
    </row>
    <row r="148" spans="1:4" x14ac:dyDescent="0.2">
      <c r="A148" s="101"/>
      <c r="B148" s="101"/>
      <c r="C148" s="101"/>
      <c r="D148" s="101"/>
    </row>
    <row r="149" spans="1:4" x14ac:dyDescent="0.2">
      <c r="A149" s="101"/>
      <c r="B149" s="101"/>
      <c r="C149" s="101"/>
      <c r="D149" s="101"/>
    </row>
    <row r="150" spans="1:4" x14ac:dyDescent="0.2">
      <c r="A150" s="101"/>
      <c r="B150" s="101"/>
      <c r="C150" s="101"/>
      <c r="D150" s="101"/>
    </row>
    <row r="151" spans="1:4" x14ac:dyDescent="0.2">
      <c r="A151" s="101"/>
      <c r="B151" s="101"/>
      <c r="C151" s="101"/>
      <c r="D151" s="101"/>
    </row>
    <row r="152" spans="1:4" x14ac:dyDescent="0.2">
      <c r="A152" s="101"/>
      <c r="B152" s="101"/>
      <c r="C152" s="101"/>
      <c r="D152" s="101"/>
    </row>
    <row r="153" spans="1:4" x14ac:dyDescent="0.2">
      <c r="A153" s="101"/>
      <c r="B153" s="101"/>
      <c r="C153" s="101"/>
      <c r="D153" s="101"/>
    </row>
    <row r="154" spans="1:4" x14ac:dyDescent="0.2">
      <c r="A154" s="101"/>
      <c r="B154" s="101"/>
      <c r="C154" s="101"/>
      <c r="D154" s="101"/>
    </row>
    <row r="155" spans="1:4" x14ac:dyDescent="0.2">
      <c r="A155" s="101"/>
      <c r="B155" s="101"/>
      <c r="C155" s="101"/>
      <c r="D155" s="101"/>
    </row>
    <row r="156" spans="1:4" x14ac:dyDescent="0.2">
      <c r="A156" s="101"/>
      <c r="B156" s="101"/>
      <c r="C156" s="101"/>
      <c r="D156" s="101"/>
    </row>
    <row r="157" spans="1:4" x14ac:dyDescent="0.2">
      <c r="A157" s="101"/>
      <c r="B157" s="101"/>
      <c r="C157" s="101"/>
      <c r="D157" s="101"/>
    </row>
    <row r="158" spans="1:4" x14ac:dyDescent="0.2">
      <c r="A158" s="101"/>
      <c r="B158" s="101"/>
      <c r="C158" s="101"/>
      <c r="D158" s="101"/>
    </row>
    <row r="159" spans="1:4" x14ac:dyDescent="0.2">
      <c r="A159" s="101"/>
      <c r="B159" s="101"/>
      <c r="C159" s="101"/>
      <c r="D159" s="101"/>
    </row>
    <row r="160" spans="1:4" x14ac:dyDescent="0.2">
      <c r="A160" s="101"/>
      <c r="B160" s="101"/>
      <c r="C160" s="101"/>
      <c r="D160" s="101"/>
    </row>
    <row r="161" spans="1:4" x14ac:dyDescent="0.2">
      <c r="A161" s="101"/>
      <c r="B161" s="101"/>
      <c r="C161" s="101"/>
      <c r="D161" s="101"/>
    </row>
    <row r="162" spans="1:4" x14ac:dyDescent="0.2">
      <c r="A162" s="101"/>
      <c r="B162" s="101"/>
      <c r="C162" s="101"/>
      <c r="D162" s="101"/>
    </row>
    <row r="163" spans="1:4" x14ac:dyDescent="0.2">
      <c r="A163" s="101"/>
      <c r="B163" s="101"/>
      <c r="C163" s="101"/>
      <c r="D163" s="101"/>
    </row>
    <row r="164" spans="1:4" x14ac:dyDescent="0.2">
      <c r="A164" s="101"/>
      <c r="B164" s="101"/>
      <c r="C164" s="101"/>
      <c r="D164" s="101"/>
    </row>
    <row r="165" spans="1:4" x14ac:dyDescent="0.2">
      <c r="A165" s="101"/>
      <c r="B165" s="101"/>
      <c r="C165" s="101"/>
      <c r="D165" s="101"/>
    </row>
    <row r="166" spans="1:4" x14ac:dyDescent="0.2">
      <c r="A166" s="101"/>
      <c r="B166" s="101"/>
      <c r="C166" s="101"/>
      <c r="D166" s="101"/>
    </row>
    <row r="167" spans="1:4" x14ac:dyDescent="0.2">
      <c r="A167" s="101"/>
      <c r="B167" s="101"/>
      <c r="C167" s="101"/>
      <c r="D167" s="101"/>
    </row>
    <row r="168" spans="1:4" x14ac:dyDescent="0.2">
      <c r="A168" s="101"/>
      <c r="B168" s="101"/>
      <c r="C168" s="101"/>
      <c r="D168" s="101"/>
    </row>
    <row r="215" spans="5:6" x14ac:dyDescent="0.2">
      <c r="F215" t="str">
        <f t="shared" ref="F215:F263" si="11">+RIGHT(A216,4)</f>
        <v/>
      </c>
    </row>
    <row r="216" spans="5:6" x14ac:dyDescent="0.2">
      <c r="E216" t="str">
        <f t="shared" ref="E216:E260" si="12">C216 &amp; " " &amp; B216</f>
        <v xml:space="preserve"> </v>
      </c>
      <c r="F216" t="str">
        <f t="shared" si="11"/>
        <v/>
      </c>
    </row>
    <row r="217" spans="5:6" x14ac:dyDescent="0.2">
      <c r="E217" t="str">
        <f t="shared" si="12"/>
        <v xml:space="preserve"> </v>
      </c>
      <c r="F217" t="str">
        <f t="shared" si="11"/>
        <v/>
      </c>
    </row>
    <row r="218" spans="5:6" x14ac:dyDescent="0.2">
      <c r="E218" t="str">
        <f t="shared" si="12"/>
        <v xml:space="preserve"> </v>
      </c>
      <c r="F218" t="str">
        <f t="shared" si="11"/>
        <v/>
      </c>
    </row>
    <row r="219" spans="5:6" x14ac:dyDescent="0.2">
      <c r="E219" t="str">
        <f t="shared" si="12"/>
        <v xml:space="preserve"> </v>
      </c>
      <c r="F219" t="str">
        <f t="shared" si="11"/>
        <v/>
      </c>
    </row>
    <row r="220" spans="5:6" x14ac:dyDescent="0.2">
      <c r="E220" t="str">
        <f t="shared" si="12"/>
        <v xml:space="preserve"> </v>
      </c>
      <c r="F220" t="str">
        <f t="shared" si="11"/>
        <v/>
      </c>
    </row>
    <row r="221" spans="5:6" x14ac:dyDescent="0.2">
      <c r="E221" t="str">
        <f t="shared" si="12"/>
        <v xml:space="preserve"> </v>
      </c>
      <c r="F221" t="str">
        <f t="shared" si="11"/>
        <v/>
      </c>
    </row>
    <row r="222" spans="5:6" x14ac:dyDescent="0.2">
      <c r="E222" t="str">
        <f t="shared" si="12"/>
        <v xml:space="preserve"> </v>
      </c>
      <c r="F222" t="str">
        <f t="shared" si="11"/>
        <v/>
      </c>
    </row>
    <row r="223" spans="5:6" x14ac:dyDescent="0.2">
      <c r="E223" t="str">
        <f t="shared" si="12"/>
        <v xml:space="preserve"> </v>
      </c>
      <c r="F223" t="str">
        <f t="shared" si="11"/>
        <v/>
      </c>
    </row>
    <row r="224" spans="5:6" x14ac:dyDescent="0.2">
      <c r="E224" t="str">
        <f t="shared" si="12"/>
        <v xml:space="preserve"> </v>
      </c>
      <c r="F224" t="str">
        <f t="shared" si="11"/>
        <v/>
      </c>
    </row>
    <row r="225" spans="5:6" x14ac:dyDescent="0.2">
      <c r="E225" t="str">
        <f t="shared" si="12"/>
        <v xml:space="preserve"> </v>
      </c>
      <c r="F225" t="str">
        <f t="shared" si="11"/>
        <v/>
      </c>
    </row>
    <row r="226" spans="5:6" x14ac:dyDescent="0.2">
      <c r="E226" t="str">
        <f t="shared" si="12"/>
        <v xml:space="preserve"> </v>
      </c>
      <c r="F226" t="str">
        <f t="shared" si="11"/>
        <v/>
      </c>
    </row>
    <row r="227" spans="5:6" x14ac:dyDescent="0.2">
      <c r="E227" t="str">
        <f t="shared" si="12"/>
        <v xml:space="preserve"> </v>
      </c>
      <c r="F227" t="str">
        <f t="shared" si="11"/>
        <v/>
      </c>
    </row>
    <row r="228" spans="5:6" x14ac:dyDescent="0.2">
      <c r="E228" t="str">
        <f t="shared" si="12"/>
        <v xml:space="preserve"> </v>
      </c>
      <c r="F228" t="str">
        <f t="shared" si="11"/>
        <v/>
      </c>
    </row>
    <row r="229" spans="5:6" x14ac:dyDescent="0.2">
      <c r="E229" t="str">
        <f t="shared" si="12"/>
        <v xml:space="preserve"> </v>
      </c>
      <c r="F229" t="str">
        <f t="shared" si="11"/>
        <v/>
      </c>
    </row>
    <row r="230" spans="5:6" x14ac:dyDescent="0.2">
      <c r="E230" t="str">
        <f t="shared" si="12"/>
        <v xml:space="preserve"> </v>
      </c>
      <c r="F230" t="str">
        <f t="shared" si="11"/>
        <v/>
      </c>
    </row>
    <row r="231" spans="5:6" x14ac:dyDescent="0.2">
      <c r="E231" t="str">
        <f t="shared" si="12"/>
        <v xml:space="preserve"> </v>
      </c>
      <c r="F231" t="str">
        <f t="shared" si="11"/>
        <v/>
      </c>
    </row>
    <row r="232" spans="5:6" x14ac:dyDescent="0.2">
      <c r="E232" t="str">
        <f t="shared" si="12"/>
        <v xml:space="preserve"> </v>
      </c>
      <c r="F232" t="str">
        <f t="shared" si="11"/>
        <v/>
      </c>
    </row>
    <row r="233" spans="5:6" x14ac:dyDescent="0.2">
      <c r="E233" t="str">
        <f t="shared" si="12"/>
        <v xml:space="preserve"> </v>
      </c>
      <c r="F233" t="str">
        <f t="shared" si="11"/>
        <v/>
      </c>
    </row>
    <row r="234" spans="5:6" x14ac:dyDescent="0.2">
      <c r="E234" t="str">
        <f t="shared" si="12"/>
        <v xml:space="preserve"> </v>
      </c>
      <c r="F234" t="str">
        <f t="shared" si="11"/>
        <v/>
      </c>
    </row>
    <row r="235" spans="5:6" x14ac:dyDescent="0.2">
      <c r="E235" t="str">
        <f t="shared" si="12"/>
        <v xml:space="preserve"> </v>
      </c>
      <c r="F235" t="str">
        <f t="shared" si="11"/>
        <v/>
      </c>
    </row>
    <row r="236" spans="5:6" x14ac:dyDescent="0.2">
      <c r="E236" t="str">
        <f t="shared" si="12"/>
        <v xml:space="preserve"> </v>
      </c>
      <c r="F236" t="str">
        <f t="shared" si="11"/>
        <v/>
      </c>
    </row>
    <row r="237" spans="5:6" x14ac:dyDescent="0.2">
      <c r="E237" t="str">
        <f t="shared" si="12"/>
        <v xml:space="preserve"> </v>
      </c>
      <c r="F237" t="str">
        <f t="shared" si="11"/>
        <v/>
      </c>
    </row>
    <row r="238" spans="5:6" x14ac:dyDescent="0.2">
      <c r="E238" t="str">
        <f t="shared" si="12"/>
        <v xml:space="preserve"> </v>
      </c>
      <c r="F238" t="str">
        <f t="shared" si="11"/>
        <v/>
      </c>
    </row>
    <row r="239" spans="5:6" x14ac:dyDescent="0.2">
      <c r="E239" t="str">
        <f t="shared" si="12"/>
        <v xml:space="preserve"> </v>
      </c>
      <c r="F239" t="str">
        <f t="shared" si="11"/>
        <v/>
      </c>
    </row>
    <row r="240" spans="5:6" x14ac:dyDescent="0.2">
      <c r="E240" t="str">
        <f t="shared" si="12"/>
        <v xml:space="preserve"> </v>
      </c>
      <c r="F240" t="str">
        <f t="shared" si="11"/>
        <v/>
      </c>
    </row>
    <row r="241" spans="5:6" x14ac:dyDescent="0.2">
      <c r="E241" t="str">
        <f t="shared" si="12"/>
        <v xml:space="preserve"> </v>
      </c>
      <c r="F241" t="str">
        <f t="shared" si="11"/>
        <v/>
      </c>
    </row>
    <row r="242" spans="5:6" x14ac:dyDescent="0.2">
      <c r="E242" t="str">
        <f t="shared" si="12"/>
        <v xml:space="preserve"> </v>
      </c>
      <c r="F242" t="str">
        <f t="shared" si="11"/>
        <v/>
      </c>
    </row>
    <row r="243" spans="5:6" x14ac:dyDescent="0.2">
      <c r="E243" t="str">
        <f t="shared" si="12"/>
        <v xml:space="preserve"> </v>
      </c>
      <c r="F243" t="str">
        <f t="shared" si="11"/>
        <v/>
      </c>
    </row>
    <row r="244" spans="5:6" x14ac:dyDescent="0.2">
      <c r="E244" t="str">
        <f t="shared" si="12"/>
        <v xml:space="preserve"> </v>
      </c>
      <c r="F244" t="str">
        <f t="shared" si="11"/>
        <v/>
      </c>
    </row>
    <row r="245" spans="5:6" x14ac:dyDescent="0.2">
      <c r="E245" t="str">
        <f t="shared" si="12"/>
        <v xml:space="preserve"> </v>
      </c>
      <c r="F245" t="str">
        <f t="shared" si="11"/>
        <v/>
      </c>
    </row>
    <row r="246" spans="5:6" x14ac:dyDescent="0.2">
      <c r="E246" t="str">
        <f t="shared" si="12"/>
        <v xml:space="preserve"> </v>
      </c>
      <c r="F246" t="str">
        <f t="shared" si="11"/>
        <v/>
      </c>
    </row>
    <row r="247" spans="5:6" x14ac:dyDescent="0.2">
      <c r="E247" t="str">
        <f t="shared" si="12"/>
        <v xml:space="preserve"> </v>
      </c>
      <c r="F247" t="str">
        <f t="shared" si="11"/>
        <v/>
      </c>
    </row>
    <row r="248" spans="5:6" x14ac:dyDescent="0.2">
      <c r="E248" t="str">
        <f t="shared" si="12"/>
        <v xml:space="preserve"> </v>
      </c>
      <c r="F248" t="str">
        <f t="shared" si="11"/>
        <v/>
      </c>
    </row>
    <row r="249" spans="5:6" x14ac:dyDescent="0.2">
      <c r="E249" t="str">
        <f t="shared" si="12"/>
        <v xml:space="preserve"> </v>
      </c>
      <c r="F249" t="str">
        <f t="shared" si="11"/>
        <v/>
      </c>
    </row>
    <row r="250" spans="5:6" x14ac:dyDescent="0.2">
      <c r="E250" t="str">
        <f t="shared" si="12"/>
        <v xml:space="preserve"> </v>
      </c>
      <c r="F250" t="str">
        <f t="shared" si="11"/>
        <v/>
      </c>
    </row>
    <row r="251" spans="5:6" x14ac:dyDescent="0.2">
      <c r="E251" t="str">
        <f t="shared" si="12"/>
        <v xml:space="preserve"> </v>
      </c>
      <c r="F251" t="str">
        <f t="shared" si="11"/>
        <v/>
      </c>
    </row>
    <row r="252" spans="5:6" x14ac:dyDescent="0.2">
      <c r="E252" t="str">
        <f t="shared" si="12"/>
        <v xml:space="preserve"> </v>
      </c>
      <c r="F252" t="str">
        <f t="shared" si="11"/>
        <v/>
      </c>
    </row>
    <row r="253" spans="5:6" x14ac:dyDescent="0.2">
      <c r="E253" t="str">
        <f t="shared" si="12"/>
        <v xml:space="preserve"> </v>
      </c>
      <c r="F253" t="str">
        <f t="shared" si="11"/>
        <v/>
      </c>
    </row>
    <row r="254" spans="5:6" x14ac:dyDescent="0.2">
      <c r="E254" t="str">
        <f t="shared" si="12"/>
        <v xml:space="preserve"> </v>
      </c>
      <c r="F254" t="str">
        <f t="shared" si="11"/>
        <v/>
      </c>
    </row>
    <row r="255" spans="5:6" x14ac:dyDescent="0.2">
      <c r="E255" t="str">
        <f t="shared" si="12"/>
        <v xml:space="preserve"> </v>
      </c>
      <c r="F255" t="str">
        <f t="shared" si="11"/>
        <v/>
      </c>
    </row>
    <row r="256" spans="5:6" x14ac:dyDescent="0.2">
      <c r="E256" t="str">
        <f t="shared" si="12"/>
        <v xml:space="preserve"> </v>
      </c>
      <c r="F256" t="str">
        <f t="shared" si="11"/>
        <v/>
      </c>
    </row>
    <row r="257" spans="5:6" x14ac:dyDescent="0.2">
      <c r="E257" t="str">
        <f t="shared" si="12"/>
        <v xml:space="preserve"> </v>
      </c>
      <c r="F257" t="str">
        <f t="shared" si="11"/>
        <v/>
      </c>
    </row>
    <row r="258" spans="5:6" x14ac:dyDescent="0.2">
      <c r="E258" t="str">
        <f t="shared" si="12"/>
        <v xml:space="preserve"> </v>
      </c>
      <c r="F258" t="str">
        <f t="shared" si="11"/>
        <v/>
      </c>
    </row>
    <row r="259" spans="5:6" x14ac:dyDescent="0.2">
      <c r="E259" t="str">
        <f t="shared" si="12"/>
        <v xml:space="preserve"> </v>
      </c>
      <c r="F259" t="str">
        <f t="shared" si="11"/>
        <v/>
      </c>
    </row>
    <row r="260" spans="5:6" x14ac:dyDescent="0.2">
      <c r="E260" t="str">
        <f t="shared" si="12"/>
        <v xml:space="preserve"> </v>
      </c>
      <c r="F260" t="str">
        <f t="shared" si="11"/>
        <v/>
      </c>
    </row>
    <row r="261" spans="5:6" x14ac:dyDescent="0.2">
      <c r="E261" t="str">
        <f t="shared" ref="E261:E324" si="13">C261 &amp; " " &amp; B261</f>
        <v xml:space="preserve"> </v>
      </c>
      <c r="F261" t="str">
        <f t="shared" si="11"/>
        <v/>
      </c>
    </row>
    <row r="262" spans="5:6" x14ac:dyDescent="0.2">
      <c r="E262" t="str">
        <f t="shared" si="13"/>
        <v xml:space="preserve"> </v>
      </c>
      <c r="F262" t="str">
        <f t="shared" si="11"/>
        <v/>
      </c>
    </row>
    <row r="263" spans="5:6" x14ac:dyDescent="0.2">
      <c r="E263" t="str">
        <f t="shared" si="13"/>
        <v xml:space="preserve"> </v>
      </c>
      <c r="F263" t="str">
        <f t="shared" si="11"/>
        <v/>
      </c>
    </row>
    <row r="264" spans="5:6" x14ac:dyDescent="0.2">
      <c r="E264" t="str">
        <f t="shared" si="13"/>
        <v xml:space="preserve"> </v>
      </c>
      <c r="F264" t="str">
        <f t="shared" ref="F264:F323" si="14">+RIGHT(A265,4)</f>
        <v/>
      </c>
    </row>
    <row r="265" spans="5:6" x14ac:dyDescent="0.2">
      <c r="E265" t="str">
        <f t="shared" si="13"/>
        <v xml:space="preserve"> </v>
      </c>
      <c r="F265" t="str">
        <f t="shared" si="14"/>
        <v/>
      </c>
    </row>
    <row r="266" spans="5:6" x14ac:dyDescent="0.2">
      <c r="E266" t="str">
        <f t="shared" si="13"/>
        <v xml:space="preserve"> </v>
      </c>
      <c r="F266" t="str">
        <f t="shared" si="14"/>
        <v/>
      </c>
    </row>
    <row r="267" spans="5:6" x14ac:dyDescent="0.2">
      <c r="E267" t="str">
        <f t="shared" si="13"/>
        <v xml:space="preserve"> </v>
      </c>
      <c r="F267" t="str">
        <f t="shared" si="14"/>
        <v/>
      </c>
    </row>
    <row r="268" spans="5:6" x14ac:dyDescent="0.2">
      <c r="E268" t="str">
        <f t="shared" si="13"/>
        <v xml:space="preserve"> </v>
      </c>
      <c r="F268" t="str">
        <f t="shared" si="14"/>
        <v/>
      </c>
    </row>
    <row r="269" spans="5:6" x14ac:dyDescent="0.2">
      <c r="E269" t="str">
        <f t="shared" si="13"/>
        <v xml:space="preserve"> </v>
      </c>
      <c r="F269" t="str">
        <f t="shared" si="14"/>
        <v/>
      </c>
    </row>
    <row r="270" spans="5:6" x14ac:dyDescent="0.2">
      <c r="E270" t="str">
        <f t="shared" si="13"/>
        <v xml:space="preserve"> </v>
      </c>
      <c r="F270" t="str">
        <f t="shared" si="14"/>
        <v/>
      </c>
    </row>
    <row r="271" spans="5:6" x14ac:dyDescent="0.2">
      <c r="E271" t="str">
        <f t="shared" si="13"/>
        <v xml:space="preserve"> </v>
      </c>
      <c r="F271" t="str">
        <f t="shared" si="14"/>
        <v/>
      </c>
    </row>
    <row r="272" spans="5:6" x14ac:dyDescent="0.2">
      <c r="E272" t="str">
        <f t="shared" si="13"/>
        <v xml:space="preserve"> </v>
      </c>
      <c r="F272" t="str">
        <f t="shared" si="14"/>
        <v/>
      </c>
    </row>
    <row r="273" spans="5:6" x14ac:dyDescent="0.2">
      <c r="E273" t="str">
        <f t="shared" si="13"/>
        <v xml:space="preserve"> </v>
      </c>
      <c r="F273" t="str">
        <f t="shared" si="14"/>
        <v/>
      </c>
    </row>
    <row r="274" spans="5:6" x14ac:dyDescent="0.2">
      <c r="E274" t="str">
        <f t="shared" si="13"/>
        <v xml:space="preserve"> </v>
      </c>
      <c r="F274" t="str">
        <f t="shared" si="14"/>
        <v/>
      </c>
    </row>
    <row r="275" spans="5:6" x14ac:dyDescent="0.2">
      <c r="E275" t="str">
        <f t="shared" si="13"/>
        <v xml:space="preserve"> </v>
      </c>
      <c r="F275" t="str">
        <f t="shared" si="14"/>
        <v/>
      </c>
    </row>
    <row r="276" spans="5:6" x14ac:dyDescent="0.2">
      <c r="E276" t="str">
        <f t="shared" si="13"/>
        <v xml:space="preserve"> </v>
      </c>
      <c r="F276" t="str">
        <f t="shared" si="14"/>
        <v/>
      </c>
    </row>
    <row r="277" spans="5:6" x14ac:dyDescent="0.2">
      <c r="E277" t="str">
        <f t="shared" si="13"/>
        <v xml:space="preserve"> </v>
      </c>
      <c r="F277" t="str">
        <f t="shared" si="14"/>
        <v/>
      </c>
    </row>
    <row r="278" spans="5:6" x14ac:dyDescent="0.2">
      <c r="E278" t="str">
        <f t="shared" si="13"/>
        <v xml:space="preserve"> </v>
      </c>
      <c r="F278" t="str">
        <f t="shared" si="14"/>
        <v/>
      </c>
    </row>
    <row r="279" spans="5:6" x14ac:dyDescent="0.2">
      <c r="E279" t="str">
        <f t="shared" si="13"/>
        <v xml:space="preserve"> </v>
      </c>
      <c r="F279" t="str">
        <f t="shared" si="14"/>
        <v/>
      </c>
    </row>
    <row r="280" spans="5:6" x14ac:dyDescent="0.2">
      <c r="E280" t="str">
        <f t="shared" si="13"/>
        <v xml:space="preserve"> </v>
      </c>
      <c r="F280" t="str">
        <f t="shared" si="14"/>
        <v/>
      </c>
    </row>
    <row r="281" spans="5:6" x14ac:dyDescent="0.2">
      <c r="E281" t="str">
        <f t="shared" si="13"/>
        <v xml:space="preserve"> </v>
      </c>
      <c r="F281" t="str">
        <f t="shared" si="14"/>
        <v/>
      </c>
    </row>
    <row r="282" spans="5:6" x14ac:dyDescent="0.2">
      <c r="E282" t="str">
        <f t="shared" si="13"/>
        <v xml:space="preserve"> </v>
      </c>
      <c r="F282" t="str">
        <f t="shared" si="14"/>
        <v/>
      </c>
    </row>
    <row r="283" spans="5:6" x14ac:dyDescent="0.2">
      <c r="E283" t="str">
        <f t="shared" si="13"/>
        <v xml:space="preserve"> </v>
      </c>
      <c r="F283" t="str">
        <f t="shared" si="14"/>
        <v/>
      </c>
    </row>
    <row r="284" spans="5:6" x14ac:dyDescent="0.2">
      <c r="E284" t="str">
        <f t="shared" si="13"/>
        <v xml:space="preserve"> </v>
      </c>
      <c r="F284" t="str">
        <f t="shared" si="14"/>
        <v/>
      </c>
    </row>
    <row r="285" spans="5:6" x14ac:dyDescent="0.2">
      <c r="E285" t="str">
        <f t="shared" si="13"/>
        <v xml:space="preserve"> </v>
      </c>
      <c r="F285" t="str">
        <f t="shared" si="14"/>
        <v/>
      </c>
    </row>
    <row r="286" spans="5:6" x14ac:dyDescent="0.2">
      <c r="E286" t="str">
        <f t="shared" si="13"/>
        <v xml:space="preserve"> </v>
      </c>
      <c r="F286" t="str">
        <f t="shared" si="14"/>
        <v/>
      </c>
    </row>
    <row r="287" spans="5:6" x14ac:dyDescent="0.2">
      <c r="E287" t="str">
        <f t="shared" si="13"/>
        <v xml:space="preserve"> </v>
      </c>
      <c r="F287" t="str">
        <f t="shared" si="14"/>
        <v/>
      </c>
    </row>
    <row r="288" spans="5:6" x14ac:dyDescent="0.2">
      <c r="E288" t="str">
        <f t="shared" si="13"/>
        <v xml:space="preserve"> </v>
      </c>
      <c r="F288" t="str">
        <f t="shared" si="14"/>
        <v/>
      </c>
    </row>
    <row r="289" spans="5:6" x14ac:dyDescent="0.2">
      <c r="E289" t="str">
        <f t="shared" si="13"/>
        <v xml:space="preserve"> </v>
      </c>
      <c r="F289" t="str">
        <f t="shared" si="14"/>
        <v/>
      </c>
    </row>
    <row r="290" spans="5:6" x14ac:dyDescent="0.2">
      <c r="E290" t="str">
        <f t="shared" si="13"/>
        <v xml:space="preserve"> </v>
      </c>
      <c r="F290" t="str">
        <f t="shared" si="14"/>
        <v/>
      </c>
    </row>
    <row r="291" spans="5:6" x14ac:dyDescent="0.2">
      <c r="E291" t="str">
        <f t="shared" si="13"/>
        <v xml:space="preserve"> </v>
      </c>
      <c r="F291" t="str">
        <f t="shared" si="14"/>
        <v/>
      </c>
    </row>
    <row r="292" spans="5:6" x14ac:dyDescent="0.2">
      <c r="E292" t="str">
        <f t="shared" si="13"/>
        <v xml:space="preserve"> </v>
      </c>
      <c r="F292" t="str">
        <f t="shared" si="14"/>
        <v/>
      </c>
    </row>
    <row r="293" spans="5:6" x14ac:dyDescent="0.2">
      <c r="E293" t="str">
        <f t="shared" si="13"/>
        <v xml:space="preserve"> </v>
      </c>
      <c r="F293" t="str">
        <f t="shared" si="14"/>
        <v/>
      </c>
    </row>
    <row r="294" spans="5:6" x14ac:dyDescent="0.2">
      <c r="E294" t="str">
        <f t="shared" si="13"/>
        <v xml:space="preserve"> </v>
      </c>
      <c r="F294" t="str">
        <f t="shared" si="14"/>
        <v/>
      </c>
    </row>
    <row r="295" spans="5:6" x14ac:dyDescent="0.2">
      <c r="E295" t="str">
        <f t="shared" si="13"/>
        <v xml:space="preserve"> </v>
      </c>
      <c r="F295" t="str">
        <f t="shared" si="14"/>
        <v/>
      </c>
    </row>
    <row r="296" spans="5:6" x14ac:dyDescent="0.2">
      <c r="E296" t="str">
        <f t="shared" si="13"/>
        <v xml:space="preserve"> </v>
      </c>
      <c r="F296" t="str">
        <f t="shared" si="14"/>
        <v/>
      </c>
    </row>
    <row r="297" spans="5:6" x14ac:dyDescent="0.2">
      <c r="E297" t="str">
        <f t="shared" si="13"/>
        <v xml:space="preserve"> </v>
      </c>
      <c r="F297" t="str">
        <f t="shared" si="14"/>
        <v/>
      </c>
    </row>
    <row r="298" spans="5:6" x14ac:dyDescent="0.2">
      <c r="E298" t="str">
        <f t="shared" si="13"/>
        <v xml:space="preserve"> </v>
      </c>
      <c r="F298" t="str">
        <f t="shared" si="14"/>
        <v/>
      </c>
    </row>
    <row r="299" spans="5:6" x14ac:dyDescent="0.2">
      <c r="E299" t="str">
        <f t="shared" si="13"/>
        <v xml:space="preserve"> </v>
      </c>
      <c r="F299" t="str">
        <f t="shared" si="14"/>
        <v/>
      </c>
    </row>
    <row r="300" spans="5:6" x14ac:dyDescent="0.2">
      <c r="E300" t="str">
        <f t="shared" si="13"/>
        <v xml:space="preserve"> </v>
      </c>
      <c r="F300" t="str">
        <f t="shared" si="14"/>
        <v/>
      </c>
    </row>
    <row r="301" spans="5:6" x14ac:dyDescent="0.2">
      <c r="E301" t="str">
        <f t="shared" si="13"/>
        <v xml:space="preserve"> </v>
      </c>
      <c r="F301" t="str">
        <f t="shared" si="14"/>
        <v/>
      </c>
    </row>
    <row r="302" spans="5:6" x14ac:dyDescent="0.2">
      <c r="E302" t="str">
        <f t="shared" si="13"/>
        <v xml:space="preserve"> </v>
      </c>
      <c r="F302" t="str">
        <f t="shared" si="14"/>
        <v/>
      </c>
    </row>
    <row r="303" spans="5:6" x14ac:dyDescent="0.2">
      <c r="E303" t="str">
        <f t="shared" si="13"/>
        <v xml:space="preserve"> </v>
      </c>
      <c r="F303" t="str">
        <f t="shared" si="14"/>
        <v/>
      </c>
    </row>
    <row r="304" spans="5:6" x14ac:dyDescent="0.2">
      <c r="E304" t="str">
        <f t="shared" si="13"/>
        <v xml:space="preserve"> </v>
      </c>
      <c r="F304" t="str">
        <f t="shared" si="14"/>
        <v/>
      </c>
    </row>
    <row r="305" spans="5:6" x14ac:dyDescent="0.2">
      <c r="E305" t="str">
        <f t="shared" si="13"/>
        <v xml:space="preserve"> </v>
      </c>
      <c r="F305" t="str">
        <f t="shared" si="14"/>
        <v/>
      </c>
    </row>
    <row r="306" spans="5:6" x14ac:dyDescent="0.2">
      <c r="E306" t="str">
        <f t="shared" si="13"/>
        <v xml:space="preserve"> </v>
      </c>
      <c r="F306" t="str">
        <f t="shared" si="14"/>
        <v/>
      </c>
    </row>
    <row r="307" spans="5:6" x14ac:dyDescent="0.2">
      <c r="E307" t="str">
        <f t="shared" si="13"/>
        <v xml:space="preserve"> </v>
      </c>
      <c r="F307" t="str">
        <f t="shared" si="14"/>
        <v/>
      </c>
    </row>
    <row r="308" spans="5:6" x14ac:dyDescent="0.2">
      <c r="E308" t="str">
        <f t="shared" si="13"/>
        <v xml:space="preserve"> </v>
      </c>
      <c r="F308" t="str">
        <f t="shared" si="14"/>
        <v/>
      </c>
    </row>
    <row r="309" spans="5:6" x14ac:dyDescent="0.2">
      <c r="E309" t="str">
        <f t="shared" si="13"/>
        <v xml:space="preserve"> </v>
      </c>
      <c r="F309" t="str">
        <f t="shared" si="14"/>
        <v/>
      </c>
    </row>
    <row r="310" spans="5:6" x14ac:dyDescent="0.2">
      <c r="E310" t="str">
        <f t="shared" si="13"/>
        <v xml:space="preserve"> </v>
      </c>
      <c r="F310" t="str">
        <f t="shared" si="14"/>
        <v/>
      </c>
    </row>
    <row r="311" spans="5:6" x14ac:dyDescent="0.2">
      <c r="E311" t="str">
        <f t="shared" si="13"/>
        <v xml:space="preserve"> </v>
      </c>
      <c r="F311" t="str">
        <f t="shared" si="14"/>
        <v/>
      </c>
    </row>
    <row r="312" spans="5:6" x14ac:dyDescent="0.2">
      <c r="E312" t="str">
        <f t="shared" si="13"/>
        <v xml:space="preserve"> </v>
      </c>
      <c r="F312" t="str">
        <f t="shared" si="14"/>
        <v/>
      </c>
    </row>
    <row r="313" spans="5:6" x14ac:dyDescent="0.2">
      <c r="E313" t="str">
        <f t="shared" si="13"/>
        <v xml:space="preserve"> </v>
      </c>
      <c r="F313" t="str">
        <f t="shared" si="14"/>
        <v/>
      </c>
    </row>
    <row r="314" spans="5:6" x14ac:dyDescent="0.2">
      <c r="E314" t="str">
        <f t="shared" si="13"/>
        <v xml:space="preserve"> </v>
      </c>
      <c r="F314" t="str">
        <f t="shared" si="14"/>
        <v/>
      </c>
    </row>
    <row r="315" spans="5:6" x14ac:dyDescent="0.2">
      <c r="E315" t="str">
        <f t="shared" si="13"/>
        <v xml:space="preserve"> </v>
      </c>
      <c r="F315" t="str">
        <f t="shared" si="14"/>
        <v/>
      </c>
    </row>
    <row r="316" spans="5:6" x14ac:dyDescent="0.2">
      <c r="E316" t="str">
        <f t="shared" si="13"/>
        <v xml:space="preserve"> </v>
      </c>
      <c r="F316" t="str">
        <f t="shared" si="14"/>
        <v/>
      </c>
    </row>
    <row r="317" spans="5:6" x14ac:dyDescent="0.2">
      <c r="E317" t="str">
        <f t="shared" si="13"/>
        <v xml:space="preserve"> </v>
      </c>
      <c r="F317" t="str">
        <f t="shared" si="14"/>
        <v/>
      </c>
    </row>
    <row r="318" spans="5:6" x14ac:dyDescent="0.2">
      <c r="E318" t="str">
        <f t="shared" si="13"/>
        <v xml:space="preserve"> </v>
      </c>
      <c r="F318" t="str">
        <f t="shared" si="14"/>
        <v/>
      </c>
    </row>
    <row r="319" spans="5:6" x14ac:dyDescent="0.2">
      <c r="E319" t="str">
        <f t="shared" si="13"/>
        <v xml:space="preserve"> </v>
      </c>
      <c r="F319" t="str">
        <f t="shared" si="14"/>
        <v/>
      </c>
    </row>
    <row r="320" spans="5:6" x14ac:dyDescent="0.2">
      <c r="E320" t="str">
        <f t="shared" si="13"/>
        <v xml:space="preserve"> </v>
      </c>
      <c r="F320" t="str">
        <f t="shared" si="14"/>
        <v/>
      </c>
    </row>
    <row r="321" spans="5:6" x14ac:dyDescent="0.2">
      <c r="E321" t="str">
        <f t="shared" si="13"/>
        <v xml:space="preserve"> </v>
      </c>
      <c r="F321" t="str">
        <f t="shared" si="14"/>
        <v/>
      </c>
    </row>
    <row r="322" spans="5:6" x14ac:dyDescent="0.2">
      <c r="E322" t="str">
        <f t="shared" si="13"/>
        <v xml:space="preserve"> </v>
      </c>
      <c r="F322" t="str">
        <f t="shared" si="14"/>
        <v/>
      </c>
    </row>
    <row r="323" spans="5:6" x14ac:dyDescent="0.2">
      <c r="E323" t="str">
        <f t="shared" si="13"/>
        <v xml:space="preserve"> </v>
      </c>
      <c r="F323" t="str">
        <f t="shared" si="14"/>
        <v/>
      </c>
    </row>
    <row r="324" spans="5:6" x14ac:dyDescent="0.2">
      <c r="E324" t="str">
        <f t="shared" si="13"/>
        <v xml:space="preserve"> </v>
      </c>
    </row>
  </sheetData>
  <sheetProtection formatCells="0" formatColumns="0" formatRows="0" sort="0"/>
  <sortState ref="A2:F141">
    <sortCondition ref="A141"/>
  </sortState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F121"/>
  <sheetViews>
    <sheetView workbookViewId="0">
      <selection activeCell="H14" sqref="H14"/>
    </sheetView>
  </sheetViews>
  <sheetFormatPr defaultRowHeight="12.75" x14ac:dyDescent="0.2"/>
  <cols>
    <col min="1" max="1" width="6.28515625" bestFit="1" customWidth="1"/>
    <col min="2" max="2" width="6.5703125" style="116" bestFit="1" customWidth="1"/>
    <col min="3" max="3" width="20" style="53" bestFit="1" customWidth="1"/>
    <col min="4" max="4" width="5.140625" style="53" bestFit="1" customWidth="1"/>
    <col min="5" max="5" width="9.140625" style="67"/>
    <col min="6" max="6" width="19" bestFit="1" customWidth="1"/>
  </cols>
  <sheetData>
    <row r="1" spans="1:6" x14ac:dyDescent="0.2">
      <c r="A1" t="s">
        <v>44</v>
      </c>
      <c r="B1" s="116" t="s">
        <v>50</v>
      </c>
      <c r="C1" s="53" t="s">
        <v>1</v>
      </c>
      <c r="E1" s="67" t="s">
        <v>14</v>
      </c>
    </row>
    <row r="2" spans="1:6" x14ac:dyDescent="0.2">
      <c r="A2">
        <v>1</v>
      </c>
      <c r="B2" s="116">
        <v>1003.3</v>
      </c>
      <c r="C2" s="14" t="s">
        <v>451</v>
      </c>
      <c r="D2" s="14">
        <f>MATCH(C2,registr!E:E,0)</f>
        <v>2</v>
      </c>
      <c r="E2" s="68" t="str">
        <f ca="1">OFFSET(registr!$A$1,D2-1,0)</f>
        <v>BBM9600</v>
      </c>
    </row>
    <row r="3" spans="1:6" x14ac:dyDescent="0.2">
      <c r="A3">
        <v>2</v>
      </c>
      <c r="B3" s="116">
        <v>998.4</v>
      </c>
      <c r="C3" s="14" t="s">
        <v>434</v>
      </c>
      <c r="D3" s="14">
        <f>MATCH(C3,registr!E:E,0)</f>
        <v>50</v>
      </c>
      <c r="E3" s="68" t="str">
        <f ca="1">OFFSET(registr!$A$1,D3-1,0)</f>
        <v>OAV7801</v>
      </c>
    </row>
    <row r="4" spans="1:6" x14ac:dyDescent="0.2">
      <c r="A4">
        <v>3</v>
      </c>
      <c r="B4" s="116">
        <v>998.3</v>
      </c>
      <c r="C4" t="s">
        <v>64</v>
      </c>
      <c r="D4" s="14">
        <f>MATCH(C4,registr!E:E,0)</f>
        <v>40</v>
      </c>
      <c r="E4" s="68" t="str">
        <f ca="1">OFFSET(registr!$A$1,D4-1,0)</f>
        <v>MFP6301</v>
      </c>
    </row>
    <row r="5" spans="1:6" x14ac:dyDescent="0.2">
      <c r="A5">
        <v>4</v>
      </c>
      <c r="B5" s="116">
        <v>986.2</v>
      </c>
      <c r="C5" t="s">
        <v>307</v>
      </c>
      <c r="D5" s="14">
        <f>MATCH(C5,registr!E:E,0)</f>
        <v>65</v>
      </c>
      <c r="E5" s="68" t="str">
        <f ca="1">OFFSET(registr!$A$1,D5-1,0)</f>
        <v>ZAK7100</v>
      </c>
    </row>
    <row r="6" spans="1:6" x14ac:dyDescent="0.2">
      <c r="A6">
        <v>5</v>
      </c>
      <c r="B6" s="116">
        <v>968.5</v>
      </c>
      <c r="C6" t="s">
        <v>154</v>
      </c>
      <c r="D6" s="14">
        <f>MATCH(C6,registr!E:E,0)</f>
        <v>6</v>
      </c>
      <c r="E6" s="68" t="str">
        <f ca="1">OFFSET(registr!$A$1,D6-1,0)</f>
        <v>FSP6901</v>
      </c>
    </row>
    <row r="7" spans="1:6" x14ac:dyDescent="0.2">
      <c r="A7">
        <v>6</v>
      </c>
      <c r="B7" s="116">
        <v>964.7</v>
      </c>
      <c r="C7" s="14" t="s">
        <v>433</v>
      </c>
      <c r="D7" s="14">
        <f>MATCH(C7,registr!E:E,0)</f>
        <v>33</v>
      </c>
      <c r="E7" s="68" t="str">
        <f ca="1">OFFSET(registr!$A$1,D7-1,0)</f>
        <v>LME9443</v>
      </c>
    </row>
    <row r="8" spans="1:6" x14ac:dyDescent="0.2">
      <c r="A8">
        <v>7</v>
      </c>
      <c r="B8" s="116">
        <v>957.9</v>
      </c>
      <c r="C8" s="14" t="s">
        <v>155</v>
      </c>
      <c r="D8" s="14">
        <f>MATCH(C8,registr!E:E,0)</f>
        <v>32</v>
      </c>
      <c r="E8" s="68" t="str">
        <f ca="1">OFFSET(registr!$A$1,D8-1,0)</f>
        <v>LME7755</v>
      </c>
    </row>
    <row r="9" spans="1:6" x14ac:dyDescent="0.2">
      <c r="A9">
        <v>8</v>
      </c>
      <c r="B9" s="116">
        <v>948.7</v>
      </c>
      <c r="C9" t="s">
        <v>152</v>
      </c>
      <c r="D9" s="14">
        <f>MATCH(C9,registr!E:E,0)</f>
        <v>26</v>
      </c>
      <c r="E9" s="68" t="str">
        <f ca="1">OFFSET(registr!$A$1,D9-1,0)</f>
        <v>KVP7450</v>
      </c>
    </row>
    <row r="10" spans="1:6" x14ac:dyDescent="0.2">
      <c r="A10">
        <v>9</v>
      </c>
      <c r="B10" s="116">
        <v>932.5</v>
      </c>
      <c r="C10" s="65" t="s">
        <v>156</v>
      </c>
      <c r="D10" s="14">
        <f>MATCH(C10,registr!E:E,0)</f>
        <v>7</v>
      </c>
      <c r="E10" s="68" t="str">
        <f ca="1">OFFSET(registr!$A$1,D10-1,0)</f>
        <v>FSP7400</v>
      </c>
    </row>
    <row r="11" spans="1:6" x14ac:dyDescent="0.2">
      <c r="A11">
        <v>10</v>
      </c>
      <c r="B11" s="116">
        <v>928.6</v>
      </c>
      <c r="C11" s="14" t="s">
        <v>63</v>
      </c>
      <c r="D11" s="14">
        <f>MATCH(C11,registr!E:E,0)</f>
        <v>13</v>
      </c>
      <c r="E11" s="68" t="str">
        <f ca="1">OFFSET(registr!$A$1,D11-1,0)</f>
        <v>JPV5527</v>
      </c>
    </row>
    <row r="12" spans="1:6" x14ac:dyDescent="0.2">
      <c r="A12">
        <v>11</v>
      </c>
      <c r="B12" s="116">
        <v>921.7</v>
      </c>
      <c r="C12" s="14" t="s">
        <v>157</v>
      </c>
      <c r="D12" s="14">
        <f>MATCH(C12,registr!E:E,0)</f>
        <v>31</v>
      </c>
      <c r="E12" s="68" t="str">
        <f ca="1">OFFSET(registr!$A$1,D12-1,0)</f>
        <v>LME6300</v>
      </c>
    </row>
    <row r="13" spans="1:6" x14ac:dyDescent="0.2">
      <c r="A13">
        <v>12</v>
      </c>
      <c r="B13" s="116">
        <v>875.2</v>
      </c>
      <c r="C13" t="s">
        <v>65</v>
      </c>
      <c r="D13" s="14">
        <f>MATCH(C13,registr!E:E,0)</f>
        <v>41</v>
      </c>
      <c r="E13" s="68" t="str">
        <f ca="1">OFFSET(registr!$A$1,D13-1,0)</f>
        <v>MFP6850</v>
      </c>
      <c r="F13" s="57"/>
    </row>
    <row r="14" spans="1:6" x14ac:dyDescent="0.2">
      <c r="A14">
        <v>13</v>
      </c>
      <c r="B14" s="116">
        <v>857.1</v>
      </c>
      <c r="C14" t="s">
        <v>452</v>
      </c>
      <c r="D14" s="14">
        <f>MATCH(C14,registr!E:E,0)</f>
        <v>10</v>
      </c>
      <c r="E14" s="68" t="str">
        <f ca="1">OFFSET(registr!$A$1,D14-1,0)</f>
        <v>FSP7852</v>
      </c>
      <c r="F14" s="57"/>
    </row>
    <row r="15" spans="1:6" x14ac:dyDescent="0.2">
      <c r="A15">
        <v>14</v>
      </c>
      <c r="B15" s="116">
        <v>842.6</v>
      </c>
      <c r="C15" s="66" t="s">
        <v>426</v>
      </c>
      <c r="D15" s="14">
        <f>MATCH(C15,registr!E:E,0)</f>
        <v>63</v>
      </c>
      <c r="E15" s="68" t="str">
        <f ca="1">OFFSET(registr!$A$1,D15-1,0)</f>
        <v>VRL8851</v>
      </c>
      <c r="F15" s="57"/>
    </row>
    <row r="16" spans="1:6" x14ac:dyDescent="0.2">
      <c r="A16">
        <v>15</v>
      </c>
      <c r="B16" s="116">
        <v>617.4</v>
      </c>
      <c r="C16" t="s">
        <v>399</v>
      </c>
      <c r="D16" s="14">
        <f>MATCH(C16,registr!E:E,0)</f>
        <v>62</v>
      </c>
      <c r="E16" s="68" t="str">
        <f ca="1">OFFSET(registr!$A$1,D16-1,0)</f>
        <v>TJP5500</v>
      </c>
    </row>
    <row r="17" spans="1:6" x14ac:dyDescent="0.2">
      <c r="A17">
        <v>16</v>
      </c>
      <c r="B17" s="116">
        <v>608.4</v>
      </c>
      <c r="C17" s="14" t="s">
        <v>66</v>
      </c>
      <c r="D17" s="14">
        <f>MATCH(C17,registr!E:E,0)</f>
        <v>25</v>
      </c>
      <c r="E17" s="68" t="str">
        <f ca="1">OFFSET(registr!$A$1,D17-1,0)</f>
        <v>KVP7403</v>
      </c>
      <c r="F17" s="57"/>
    </row>
    <row r="18" spans="1:6" x14ac:dyDescent="0.2">
      <c r="A18">
        <v>17</v>
      </c>
      <c r="B18" s="116">
        <v>584.29999999999995</v>
      </c>
      <c r="C18" s="14" t="s">
        <v>74</v>
      </c>
      <c r="D18" s="14">
        <f>MATCH(C18,registr!E:E,0)</f>
        <v>22</v>
      </c>
      <c r="E18" s="68" t="str">
        <f ca="1">OFFSET(registr!$A$1,D18-1,0)</f>
        <v>KVP7100</v>
      </c>
      <c r="F18" s="57"/>
    </row>
    <row r="19" spans="1:6" x14ac:dyDescent="0.2">
      <c r="A19">
        <v>18</v>
      </c>
      <c r="B19" s="116">
        <v>544.79999999999995</v>
      </c>
      <c r="C19" t="s">
        <v>455</v>
      </c>
      <c r="D19" s="14">
        <f>MATCH(C19,registr!E:E,0)</f>
        <v>21</v>
      </c>
      <c r="E19" s="68" t="str">
        <f ca="1">OFFSET(registr!$A$1,D19-1,0)</f>
        <v>KVP6103</v>
      </c>
      <c r="F19" s="57"/>
    </row>
    <row r="20" spans="1:6" x14ac:dyDescent="0.2">
      <c r="A20">
        <v>19</v>
      </c>
      <c r="B20" s="116">
        <v>516</v>
      </c>
      <c r="C20" t="s">
        <v>68</v>
      </c>
      <c r="D20" s="14">
        <f>MATCH(C20,registr!E:E,0)</f>
        <v>20</v>
      </c>
      <c r="E20" s="68" t="str">
        <f ca="1">OFFSET(registr!$A$1,D20-1,0)</f>
        <v>KVP6000</v>
      </c>
      <c r="F20" s="57"/>
    </row>
    <row r="21" spans="1:6" x14ac:dyDescent="0.2">
      <c r="A21">
        <v>20</v>
      </c>
      <c r="B21" s="116">
        <v>476.2</v>
      </c>
      <c r="C21" s="14" t="s">
        <v>67</v>
      </c>
      <c r="D21" s="14">
        <f>MATCH(C21,registr!E:E,0)</f>
        <v>19</v>
      </c>
      <c r="E21" s="68" t="str">
        <f ca="1">OFFSET(registr!$A$1,D21-1,0)</f>
        <v>KVP4950</v>
      </c>
      <c r="F21" s="57"/>
    </row>
    <row r="22" spans="1:6" x14ac:dyDescent="0.2">
      <c r="A22">
        <v>21</v>
      </c>
      <c r="B22" s="116">
        <v>456.5</v>
      </c>
      <c r="C22" s="65" t="s">
        <v>501</v>
      </c>
      <c r="D22" s="14">
        <f>MATCH(C22,registr!E:E,0)</f>
        <v>23</v>
      </c>
      <c r="E22" s="68" t="str">
        <f ca="1">OFFSET(registr!$A$1,D22-1,0)</f>
        <v>KVP7200</v>
      </c>
    </row>
    <row r="23" spans="1:6" x14ac:dyDescent="0.2">
      <c r="A23">
        <v>22</v>
      </c>
      <c r="B23" s="116">
        <v>280.10000000000002</v>
      </c>
      <c r="C23" s="66" t="s">
        <v>153</v>
      </c>
      <c r="D23" s="14">
        <f>MATCH(C23,registr!E:E,0)</f>
        <v>17</v>
      </c>
      <c r="E23" s="68" t="str">
        <f ca="1">OFFSET(registr!$A$1,D23-1,0)</f>
        <v>KVP4351</v>
      </c>
      <c r="F23" s="57"/>
    </row>
    <row r="24" spans="1:6" x14ac:dyDescent="0.2">
      <c r="A24">
        <v>23</v>
      </c>
      <c r="B24" s="116">
        <v>213.3</v>
      </c>
      <c r="C24" t="s">
        <v>500</v>
      </c>
      <c r="D24" s="14">
        <f>MATCH(C24,registr!E:E,0)</f>
        <v>57</v>
      </c>
      <c r="E24" s="68" t="str">
        <f ca="1">OFFSET(registr!$A$1,D24-1,0)</f>
        <v>SHK7704</v>
      </c>
    </row>
    <row r="25" spans="1:6" x14ac:dyDescent="0.2">
      <c r="A25">
        <v>24</v>
      </c>
      <c r="B25" s="116">
        <v>144.19999999999999</v>
      </c>
      <c r="C25" s="14" t="s">
        <v>453</v>
      </c>
      <c r="D25" s="14">
        <f>MATCH(C25,registr!E:E,0)</f>
        <v>18</v>
      </c>
      <c r="E25" s="68" t="str">
        <f ca="1">OFFSET(registr!$A$1,D25-1,0)</f>
        <v>KVP4751</v>
      </c>
      <c r="F25" s="57"/>
    </row>
    <row r="26" spans="1:6" x14ac:dyDescent="0.2">
      <c r="A26">
        <v>25</v>
      </c>
      <c r="B26" s="116">
        <v>116.9</v>
      </c>
      <c r="C26" s="14" t="s">
        <v>502</v>
      </c>
      <c r="D26" s="14">
        <f>MATCH(C26,registr!E:E,0)</f>
        <v>16</v>
      </c>
      <c r="E26" s="68" t="str">
        <f ca="1">OFFSET(registr!$A$1,D26-1,0)</f>
        <v>KVP3324</v>
      </c>
      <c r="F26" s="57"/>
    </row>
    <row r="27" spans="1:6" x14ac:dyDescent="0.2">
      <c r="C27" s="14"/>
      <c r="D27" s="14"/>
      <c r="E27" s="68"/>
    </row>
    <row r="28" spans="1:6" x14ac:dyDescent="0.2">
      <c r="C28" s="66"/>
      <c r="D28" s="14"/>
      <c r="E28" s="68"/>
    </row>
    <row r="29" spans="1:6" x14ac:dyDescent="0.2">
      <c r="C29"/>
      <c r="D29" s="14"/>
      <c r="E29" s="68"/>
    </row>
    <row r="30" spans="1:6" x14ac:dyDescent="0.2">
      <c r="C30" s="65"/>
      <c r="D30" s="14"/>
      <c r="E30" s="68"/>
      <c r="F30" s="57"/>
    </row>
    <row r="31" spans="1:6" x14ac:dyDescent="0.2">
      <c r="C31"/>
      <c r="D31" s="14"/>
      <c r="E31" s="68"/>
    </row>
    <row r="32" spans="1:6" x14ac:dyDescent="0.2">
      <c r="C32"/>
      <c r="D32" s="14"/>
      <c r="E32" s="68"/>
    </row>
    <row r="33" spans="3:6" x14ac:dyDescent="0.2">
      <c r="C33"/>
      <c r="D33" s="14"/>
      <c r="E33" s="68"/>
    </row>
    <row r="34" spans="3:6" x14ac:dyDescent="0.2">
      <c r="C34"/>
      <c r="D34" s="14"/>
      <c r="E34" s="68"/>
    </row>
    <row r="35" spans="3:6" x14ac:dyDescent="0.2">
      <c r="C35"/>
      <c r="D35" s="14"/>
      <c r="E35" s="68"/>
    </row>
    <row r="36" spans="3:6" x14ac:dyDescent="0.2">
      <c r="C36"/>
      <c r="D36" s="14"/>
      <c r="E36" s="68"/>
    </row>
    <row r="37" spans="3:6" x14ac:dyDescent="0.2">
      <c r="C37" s="66"/>
      <c r="D37" s="14"/>
      <c r="E37" s="68"/>
    </row>
    <row r="38" spans="3:6" x14ac:dyDescent="0.2">
      <c r="C38" s="14"/>
      <c r="D38" s="14"/>
      <c r="E38" s="68"/>
    </row>
    <row r="39" spans="3:6" x14ac:dyDescent="0.2">
      <c r="C39" s="14"/>
      <c r="D39" s="14"/>
      <c r="E39" s="68"/>
    </row>
    <row r="40" spans="3:6" x14ac:dyDescent="0.2">
      <c r="C40" s="14"/>
      <c r="D40" s="14"/>
      <c r="E40" s="68"/>
    </row>
    <row r="41" spans="3:6" x14ac:dyDescent="0.2">
      <c r="C41" s="66"/>
      <c r="D41" s="14"/>
      <c r="E41" s="68"/>
      <c r="F41" s="57"/>
    </row>
    <row r="42" spans="3:6" x14ac:dyDescent="0.2">
      <c r="C42" s="14"/>
      <c r="D42" s="14"/>
      <c r="E42" s="68"/>
    </row>
    <row r="43" spans="3:6" x14ac:dyDescent="0.2">
      <c r="C43" s="66"/>
      <c r="D43" s="14"/>
      <c r="E43" s="68"/>
      <c r="F43" s="57"/>
    </row>
    <row r="44" spans="3:6" x14ac:dyDescent="0.2">
      <c r="C44" s="66"/>
      <c r="D44" s="14"/>
      <c r="E44" s="68"/>
      <c r="F44" s="57"/>
    </row>
    <row r="45" spans="3:6" x14ac:dyDescent="0.2">
      <c r="C45" s="14"/>
      <c r="D45" s="14"/>
      <c r="E45" s="68"/>
    </row>
    <row r="46" spans="3:6" x14ac:dyDescent="0.2">
      <c r="C46" s="14"/>
      <c r="D46" s="14"/>
      <c r="E46" s="68"/>
      <c r="F46" s="57"/>
    </row>
    <row r="47" spans="3:6" x14ac:dyDescent="0.2">
      <c r="C47" s="66"/>
      <c r="D47" s="14"/>
      <c r="E47" s="68"/>
    </row>
    <row r="48" spans="3:6" x14ac:dyDescent="0.2">
      <c r="C48" s="14"/>
      <c r="D48" s="14"/>
      <c r="E48" s="68"/>
      <c r="F48" s="57"/>
    </row>
    <row r="49" spans="3:6" x14ac:dyDescent="0.2">
      <c r="C49" s="14"/>
      <c r="D49" s="14"/>
      <c r="E49" s="68"/>
      <c r="F49" s="57"/>
    </row>
    <row r="50" spans="3:6" x14ac:dyDescent="0.2">
      <c r="C50"/>
      <c r="D50" s="14"/>
      <c r="E50" s="68"/>
      <c r="F50" s="57"/>
    </row>
    <row r="51" spans="3:6" x14ac:dyDescent="0.2">
      <c r="C51" s="66"/>
      <c r="D51" s="14"/>
      <c r="E51" s="68"/>
    </row>
    <row r="52" spans="3:6" x14ac:dyDescent="0.2">
      <c r="C52"/>
      <c r="D52" s="14"/>
      <c r="E52" s="68"/>
    </row>
    <row r="53" spans="3:6" x14ac:dyDescent="0.2">
      <c r="C53" s="14"/>
      <c r="D53" s="14"/>
      <c r="E53" s="68"/>
    </row>
    <row r="54" spans="3:6" x14ac:dyDescent="0.2">
      <c r="C54" s="14"/>
      <c r="D54" s="14"/>
      <c r="E54" s="68"/>
    </row>
    <row r="55" spans="3:6" x14ac:dyDescent="0.2">
      <c r="C55" s="14"/>
      <c r="D55" s="14"/>
      <c r="E55" s="68"/>
    </row>
    <row r="56" spans="3:6" x14ac:dyDescent="0.2">
      <c r="C56"/>
      <c r="D56" s="14"/>
      <c r="E56" s="68"/>
    </row>
    <row r="57" spans="3:6" x14ac:dyDescent="0.2">
      <c r="C57" s="66"/>
      <c r="D57" s="14"/>
      <c r="E57" s="68"/>
    </row>
    <row r="58" spans="3:6" x14ac:dyDescent="0.2">
      <c r="C58"/>
      <c r="D58" s="14"/>
      <c r="E58" s="68"/>
    </row>
    <row r="59" spans="3:6" x14ac:dyDescent="0.2">
      <c r="C59"/>
      <c r="D59" s="14"/>
      <c r="E59" s="68"/>
    </row>
    <row r="60" spans="3:6" x14ac:dyDescent="0.2">
      <c r="E60" s="68"/>
    </row>
    <row r="61" spans="3:6" x14ac:dyDescent="0.2">
      <c r="E61" s="68"/>
    </row>
    <row r="62" spans="3:6" x14ac:dyDescent="0.2">
      <c r="E62" s="68"/>
    </row>
    <row r="63" spans="3:6" x14ac:dyDescent="0.2">
      <c r="E63" s="68"/>
    </row>
    <row r="64" spans="3:6" x14ac:dyDescent="0.2">
      <c r="E64" s="68"/>
    </row>
    <row r="65" spans="5:5" x14ac:dyDescent="0.2">
      <c r="E65" s="68"/>
    </row>
    <row r="66" spans="5:5" x14ac:dyDescent="0.2">
      <c r="E66" s="68"/>
    </row>
    <row r="67" spans="5:5" x14ac:dyDescent="0.2">
      <c r="E67" s="68"/>
    </row>
    <row r="68" spans="5:5" x14ac:dyDescent="0.2">
      <c r="E68" s="68"/>
    </row>
    <row r="69" spans="5:5" x14ac:dyDescent="0.2">
      <c r="E69" s="68"/>
    </row>
    <row r="70" spans="5:5" x14ac:dyDescent="0.2">
      <c r="E70" s="68"/>
    </row>
    <row r="71" spans="5:5" x14ac:dyDescent="0.2">
      <c r="E71" s="68"/>
    </row>
    <row r="72" spans="5:5" x14ac:dyDescent="0.2">
      <c r="E72" s="68"/>
    </row>
    <row r="73" spans="5:5" x14ac:dyDescent="0.2">
      <c r="E73" s="68"/>
    </row>
    <row r="74" spans="5:5" x14ac:dyDescent="0.2">
      <c r="E74" s="68"/>
    </row>
    <row r="75" spans="5:5" x14ac:dyDescent="0.2">
      <c r="E75" s="68"/>
    </row>
    <row r="76" spans="5:5" x14ac:dyDescent="0.2">
      <c r="E76" s="68"/>
    </row>
    <row r="77" spans="5:5" x14ac:dyDescent="0.2">
      <c r="E77" s="68"/>
    </row>
    <row r="78" spans="5:5" x14ac:dyDescent="0.2">
      <c r="E78" s="68"/>
    </row>
    <row r="79" spans="5:5" x14ac:dyDescent="0.2">
      <c r="E79" s="68"/>
    </row>
    <row r="80" spans="5:5" x14ac:dyDescent="0.2">
      <c r="E80" s="68"/>
    </row>
    <row r="81" spans="5:5" x14ac:dyDescent="0.2">
      <c r="E81" s="68"/>
    </row>
    <row r="82" spans="5:5" x14ac:dyDescent="0.2">
      <c r="E82" s="68"/>
    </row>
    <row r="83" spans="5:5" x14ac:dyDescent="0.2">
      <c r="E83" s="68"/>
    </row>
    <row r="84" spans="5:5" x14ac:dyDescent="0.2">
      <c r="E84" s="68"/>
    </row>
    <row r="85" spans="5:5" x14ac:dyDescent="0.2">
      <c r="E85" s="68"/>
    </row>
    <row r="86" spans="5:5" x14ac:dyDescent="0.2">
      <c r="E86" s="68"/>
    </row>
    <row r="87" spans="5:5" x14ac:dyDescent="0.2">
      <c r="E87" s="68"/>
    </row>
    <row r="88" spans="5:5" x14ac:dyDescent="0.2">
      <c r="E88" s="68"/>
    </row>
    <row r="89" spans="5:5" x14ac:dyDescent="0.2">
      <c r="E89" s="68"/>
    </row>
    <row r="90" spans="5:5" x14ac:dyDescent="0.2">
      <c r="E90" s="68"/>
    </row>
    <row r="91" spans="5:5" x14ac:dyDescent="0.2">
      <c r="E91" s="68"/>
    </row>
    <row r="92" spans="5:5" x14ac:dyDescent="0.2">
      <c r="E92" s="68"/>
    </row>
    <row r="93" spans="5:5" x14ac:dyDescent="0.2">
      <c r="E93" s="68"/>
    </row>
    <row r="94" spans="5:5" x14ac:dyDescent="0.2">
      <c r="E94" s="68"/>
    </row>
    <row r="95" spans="5:5" x14ac:dyDescent="0.2">
      <c r="E95" s="68"/>
    </row>
    <row r="96" spans="5:5" x14ac:dyDescent="0.2">
      <c r="E96" s="68"/>
    </row>
    <row r="97" spans="5:5" x14ac:dyDescent="0.2">
      <c r="E97" s="68"/>
    </row>
    <row r="98" spans="5:5" x14ac:dyDescent="0.2">
      <c r="E98" s="68"/>
    </row>
    <row r="99" spans="5:5" x14ac:dyDescent="0.2">
      <c r="E99" s="68"/>
    </row>
    <row r="100" spans="5:5" x14ac:dyDescent="0.2">
      <c r="E100" s="68"/>
    </row>
    <row r="101" spans="5:5" x14ac:dyDescent="0.2">
      <c r="E101" s="68"/>
    </row>
    <row r="102" spans="5:5" x14ac:dyDescent="0.2">
      <c r="E102" s="68"/>
    </row>
    <row r="103" spans="5:5" x14ac:dyDescent="0.2">
      <c r="E103" s="68"/>
    </row>
    <row r="104" spans="5:5" x14ac:dyDescent="0.2">
      <c r="E104" s="68"/>
    </row>
    <row r="105" spans="5:5" x14ac:dyDescent="0.2">
      <c r="E105" s="68"/>
    </row>
    <row r="106" spans="5:5" x14ac:dyDescent="0.2">
      <c r="E106" s="68"/>
    </row>
    <row r="107" spans="5:5" x14ac:dyDescent="0.2">
      <c r="E107" s="68"/>
    </row>
    <row r="108" spans="5:5" x14ac:dyDescent="0.2">
      <c r="E108" s="68"/>
    </row>
    <row r="109" spans="5:5" x14ac:dyDescent="0.2">
      <c r="E109" s="68"/>
    </row>
    <row r="110" spans="5:5" x14ac:dyDescent="0.2">
      <c r="E110" s="68"/>
    </row>
    <row r="111" spans="5:5" x14ac:dyDescent="0.2">
      <c r="E111" s="68"/>
    </row>
    <row r="112" spans="5:5" x14ac:dyDescent="0.2">
      <c r="E112" s="68"/>
    </row>
    <row r="113" spans="5:5" x14ac:dyDescent="0.2">
      <c r="E113" s="68"/>
    </row>
    <row r="114" spans="5:5" x14ac:dyDescent="0.2">
      <c r="E114" s="68"/>
    </row>
    <row r="115" spans="5:5" x14ac:dyDescent="0.2">
      <c r="E115" s="68"/>
    </row>
    <row r="116" spans="5:5" x14ac:dyDescent="0.2">
      <c r="E116" s="68"/>
    </row>
    <row r="117" spans="5:5" x14ac:dyDescent="0.2">
      <c r="E117" s="68"/>
    </row>
    <row r="118" spans="5:5" x14ac:dyDescent="0.2">
      <c r="E118" s="68"/>
    </row>
    <row r="119" spans="5:5" x14ac:dyDescent="0.2">
      <c r="E119" s="68"/>
    </row>
    <row r="120" spans="5:5" x14ac:dyDescent="0.2">
      <c r="E120" s="68"/>
    </row>
    <row r="121" spans="5:5" x14ac:dyDescent="0.2">
      <c r="E121" s="68"/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F121"/>
  <sheetViews>
    <sheetView topLeftCell="A11" workbookViewId="0">
      <selection activeCell="A2" sqref="A2:C38"/>
    </sheetView>
  </sheetViews>
  <sheetFormatPr defaultRowHeight="12.75" x14ac:dyDescent="0.2"/>
  <cols>
    <col min="1" max="1" width="6.28515625" bestFit="1" customWidth="1"/>
    <col min="2" max="2" width="6.5703125" style="116" bestFit="1" customWidth="1"/>
    <col min="3" max="3" width="20" style="53" bestFit="1" customWidth="1"/>
    <col min="4" max="4" width="5.140625" style="53" bestFit="1" customWidth="1"/>
    <col min="5" max="5" width="9.140625" style="67"/>
    <col min="6" max="6" width="19" bestFit="1" customWidth="1"/>
  </cols>
  <sheetData>
    <row r="1" spans="1:6" x14ac:dyDescent="0.2">
      <c r="A1" t="s">
        <v>44</v>
      </c>
      <c r="B1" s="116" t="s">
        <v>50</v>
      </c>
      <c r="C1" s="53" t="s">
        <v>1</v>
      </c>
      <c r="E1" s="67" t="s">
        <v>14</v>
      </c>
    </row>
    <row r="2" spans="1:6" x14ac:dyDescent="0.2">
      <c r="A2">
        <v>1</v>
      </c>
      <c r="B2" s="116">
        <v>1018.1</v>
      </c>
      <c r="C2" s="14" t="s">
        <v>451</v>
      </c>
      <c r="D2" s="14">
        <f>MATCH(C2,registr!E:E,0)</f>
        <v>2</v>
      </c>
      <c r="E2" s="68" t="str">
        <f ca="1">OFFSET(registr!$A$1,D2-1,0)</f>
        <v>BBM9600</v>
      </c>
    </row>
    <row r="3" spans="1:6" x14ac:dyDescent="0.2">
      <c r="A3">
        <v>2</v>
      </c>
      <c r="B3" s="116">
        <v>993.2</v>
      </c>
      <c r="C3" s="14" t="s">
        <v>307</v>
      </c>
      <c r="D3" s="14">
        <f>MATCH(C3,registr!E:E,0)</f>
        <v>65</v>
      </c>
      <c r="E3" s="68" t="str">
        <f ca="1">OFFSET(registr!$A$1,D3-1,0)</f>
        <v>ZAK7100</v>
      </c>
    </row>
    <row r="4" spans="1:6" x14ac:dyDescent="0.2">
      <c r="A4">
        <v>3</v>
      </c>
      <c r="B4" s="116">
        <v>988.7</v>
      </c>
      <c r="C4" t="s">
        <v>156</v>
      </c>
      <c r="D4" s="14">
        <f>MATCH(C4,registr!E:E,0)</f>
        <v>7</v>
      </c>
      <c r="E4" s="68" t="str">
        <f ca="1">OFFSET(registr!$A$1,D4-1,0)</f>
        <v>FSP7400</v>
      </c>
    </row>
    <row r="5" spans="1:6" x14ac:dyDescent="0.2">
      <c r="A5">
        <v>4</v>
      </c>
      <c r="B5" s="116">
        <v>980.7</v>
      </c>
      <c r="C5" t="s">
        <v>434</v>
      </c>
      <c r="D5" s="14">
        <f>MATCH(C5,registr!E:E,0)</f>
        <v>50</v>
      </c>
      <c r="E5" s="68" t="str">
        <f ca="1">OFFSET(registr!$A$1,D5-1,0)</f>
        <v>OAV7801</v>
      </c>
    </row>
    <row r="6" spans="1:6" x14ac:dyDescent="0.2">
      <c r="A6">
        <v>5</v>
      </c>
      <c r="B6" s="116">
        <v>963.8</v>
      </c>
      <c r="C6" t="s">
        <v>64</v>
      </c>
      <c r="D6" s="14">
        <f>MATCH(C6,registr!E:E,0)</f>
        <v>40</v>
      </c>
      <c r="E6" s="68" t="str">
        <f ca="1">OFFSET(registr!$A$1,D6-1,0)</f>
        <v>MFP6301</v>
      </c>
    </row>
    <row r="7" spans="1:6" x14ac:dyDescent="0.2">
      <c r="A7">
        <v>6</v>
      </c>
      <c r="B7" s="116">
        <v>947.7</v>
      </c>
      <c r="C7" s="14" t="s">
        <v>433</v>
      </c>
      <c r="D7" s="14">
        <f>MATCH(C7,registr!E:E,0)</f>
        <v>33</v>
      </c>
      <c r="E7" s="68" t="str">
        <f ca="1">OFFSET(registr!$A$1,D7-1,0)</f>
        <v>LME9443</v>
      </c>
    </row>
    <row r="8" spans="1:6" x14ac:dyDescent="0.2">
      <c r="A8">
        <v>7</v>
      </c>
      <c r="B8" s="116">
        <v>931.4</v>
      </c>
      <c r="C8" s="14" t="s">
        <v>154</v>
      </c>
      <c r="D8" s="14">
        <f>MATCH(C8,registr!E:E,0)</f>
        <v>6</v>
      </c>
      <c r="E8" s="68" t="str">
        <f ca="1">OFFSET(registr!$A$1,D8-1,0)</f>
        <v>FSP6901</v>
      </c>
    </row>
    <row r="9" spans="1:6" x14ac:dyDescent="0.2">
      <c r="A9">
        <v>8</v>
      </c>
      <c r="B9" s="116">
        <v>924.7</v>
      </c>
      <c r="C9" t="s">
        <v>152</v>
      </c>
      <c r="D9" s="14">
        <f>MATCH(C9,registr!E:E,0)</f>
        <v>26</v>
      </c>
      <c r="E9" s="68" t="str">
        <f ca="1">OFFSET(registr!$A$1,D9-1,0)</f>
        <v>KVP7450</v>
      </c>
    </row>
    <row r="10" spans="1:6" x14ac:dyDescent="0.2">
      <c r="A10">
        <v>9</v>
      </c>
      <c r="B10" s="116">
        <v>848.8</v>
      </c>
      <c r="C10" s="65" t="s">
        <v>452</v>
      </c>
      <c r="D10" s="14">
        <f>MATCH(C10,registr!E:E,0)</f>
        <v>10</v>
      </c>
      <c r="E10" s="68" t="str">
        <f ca="1">OFFSET(registr!$A$1,D10-1,0)</f>
        <v>FSP7852</v>
      </c>
    </row>
    <row r="11" spans="1:6" x14ac:dyDescent="0.2">
      <c r="A11">
        <v>10</v>
      </c>
      <c r="B11" s="116">
        <v>841.8</v>
      </c>
      <c r="C11" s="14" t="s">
        <v>65</v>
      </c>
      <c r="D11" s="14">
        <f>MATCH(C11,registr!E:E,0)</f>
        <v>41</v>
      </c>
      <c r="E11" s="68" t="str">
        <f ca="1">OFFSET(registr!$A$1,D11-1,0)</f>
        <v>MFP6850</v>
      </c>
    </row>
    <row r="12" spans="1:6" x14ac:dyDescent="0.2">
      <c r="A12">
        <v>11</v>
      </c>
      <c r="B12" s="116">
        <v>837.2</v>
      </c>
      <c r="C12" s="14" t="s">
        <v>426</v>
      </c>
      <c r="D12" s="14">
        <f>MATCH(C12,registr!E:E,0)</f>
        <v>63</v>
      </c>
      <c r="E12" s="68" t="str">
        <f ca="1">OFFSET(registr!$A$1,D12-1,0)</f>
        <v>VRL8851</v>
      </c>
    </row>
    <row r="13" spans="1:6" x14ac:dyDescent="0.2">
      <c r="A13">
        <v>12</v>
      </c>
      <c r="B13" s="116">
        <v>836.7</v>
      </c>
      <c r="C13" t="s">
        <v>157</v>
      </c>
      <c r="D13" s="14">
        <f>MATCH(C13,registr!E:E,0)</f>
        <v>31</v>
      </c>
      <c r="E13" s="68" t="str">
        <f ca="1">OFFSET(registr!$A$1,D13-1,0)</f>
        <v>LME6300</v>
      </c>
      <c r="F13" s="57"/>
    </row>
    <row r="14" spans="1:6" x14ac:dyDescent="0.2">
      <c r="A14">
        <v>13</v>
      </c>
      <c r="B14" s="116">
        <v>834.1</v>
      </c>
      <c r="C14" t="s">
        <v>63</v>
      </c>
      <c r="D14" s="14">
        <f>MATCH(C14,registr!E:E,0)</f>
        <v>13</v>
      </c>
      <c r="E14" s="68" t="str">
        <f ca="1">OFFSET(registr!$A$1,D14-1,0)</f>
        <v>JPV5527</v>
      </c>
      <c r="F14" s="57"/>
    </row>
    <row r="15" spans="1:6" x14ac:dyDescent="0.2">
      <c r="A15">
        <v>14</v>
      </c>
      <c r="B15" s="116">
        <v>828.4</v>
      </c>
      <c r="C15" s="66" t="s">
        <v>155</v>
      </c>
      <c r="D15" s="14">
        <f>MATCH(C15,registr!E:E,0)</f>
        <v>32</v>
      </c>
      <c r="E15" s="68" t="str">
        <f ca="1">OFFSET(registr!$A$1,D15-1,0)</f>
        <v>LME7755</v>
      </c>
      <c r="F15" s="57"/>
    </row>
    <row r="16" spans="1:6" x14ac:dyDescent="0.2">
      <c r="A16">
        <v>15</v>
      </c>
      <c r="B16" s="116">
        <v>818.6</v>
      </c>
      <c r="C16" t="s">
        <v>399</v>
      </c>
      <c r="D16" s="14">
        <f>MATCH(C16,registr!E:E,0)</f>
        <v>62</v>
      </c>
      <c r="E16" s="68" t="str">
        <f ca="1">OFFSET(registr!$A$1,D16-1,0)</f>
        <v>TJP5500</v>
      </c>
    </row>
    <row r="17" spans="1:6" x14ac:dyDescent="0.2">
      <c r="A17">
        <v>16</v>
      </c>
      <c r="B17" s="116">
        <v>741</v>
      </c>
      <c r="C17" s="14" t="s">
        <v>66</v>
      </c>
      <c r="D17" s="14">
        <f>MATCH(C17,registr!E:E,0)</f>
        <v>25</v>
      </c>
      <c r="E17" s="68" t="str">
        <f ca="1">OFFSET(registr!$A$1,D17-1,0)</f>
        <v>KVP7403</v>
      </c>
      <c r="F17" s="57"/>
    </row>
    <row r="18" spans="1:6" x14ac:dyDescent="0.2">
      <c r="A18">
        <v>17</v>
      </c>
      <c r="B18" s="116">
        <v>690.1</v>
      </c>
      <c r="C18" s="14" t="s">
        <v>68</v>
      </c>
      <c r="D18" s="14">
        <f>MATCH(C18,registr!E:E,0)</f>
        <v>20</v>
      </c>
      <c r="E18" s="68" t="str">
        <f ca="1">OFFSET(registr!$A$1,D18-1,0)</f>
        <v>KVP6000</v>
      </c>
      <c r="F18" s="57"/>
    </row>
    <row r="19" spans="1:6" x14ac:dyDescent="0.2">
      <c r="A19">
        <v>18</v>
      </c>
      <c r="B19" s="116">
        <v>665</v>
      </c>
      <c r="C19" t="s">
        <v>504</v>
      </c>
      <c r="D19" s="14">
        <f>MATCH(C19,registr!E:E,0)</f>
        <v>39</v>
      </c>
      <c r="E19" s="68" t="str">
        <f ca="1">OFFSET(registr!$A$1,D19-1,0)</f>
        <v>MFP6300</v>
      </c>
      <c r="F19" s="57"/>
    </row>
    <row r="20" spans="1:6" x14ac:dyDescent="0.2">
      <c r="A20">
        <v>19</v>
      </c>
      <c r="B20" s="116">
        <v>651.29999999999995</v>
      </c>
      <c r="C20" t="s">
        <v>537</v>
      </c>
      <c r="D20" s="14">
        <f>MATCH(C20,registr!E:E,0)</f>
        <v>37</v>
      </c>
      <c r="E20" s="68" t="str">
        <f ca="1">OFFSET(registr!$A$1,D20-1,0)</f>
        <v>MFP0901</v>
      </c>
      <c r="F20" s="57"/>
    </row>
    <row r="21" spans="1:6" x14ac:dyDescent="0.2">
      <c r="A21">
        <v>20</v>
      </c>
      <c r="B21" s="116">
        <v>648.20000000000005</v>
      </c>
      <c r="C21" s="14" t="s">
        <v>455</v>
      </c>
      <c r="D21" s="14">
        <f>MATCH(C21,registr!E:E,0)</f>
        <v>21</v>
      </c>
      <c r="E21" s="68" t="str">
        <f ca="1">OFFSET(registr!$A$1,D21-1,0)</f>
        <v>KVP6103</v>
      </c>
      <c r="F21" s="57"/>
    </row>
    <row r="22" spans="1:6" x14ac:dyDescent="0.2">
      <c r="A22">
        <v>21</v>
      </c>
      <c r="B22" s="116">
        <v>643.4</v>
      </c>
      <c r="C22" s="65" t="s">
        <v>501</v>
      </c>
      <c r="D22" s="14">
        <f>MATCH(C22,registr!E:E,0)</f>
        <v>23</v>
      </c>
      <c r="E22" s="68" t="str">
        <f ca="1">OFFSET(registr!$A$1,D22-1,0)</f>
        <v>KVP7200</v>
      </c>
    </row>
    <row r="23" spans="1:6" x14ac:dyDescent="0.2">
      <c r="A23">
        <v>22</v>
      </c>
      <c r="B23" s="116">
        <v>633.4</v>
      </c>
      <c r="C23" s="66" t="s">
        <v>67</v>
      </c>
      <c r="D23" s="14">
        <f>MATCH(C23,registr!E:E,0)</f>
        <v>19</v>
      </c>
      <c r="E23" s="68" t="str">
        <f ca="1">OFFSET(registr!$A$1,D23-1,0)</f>
        <v>KVP4950</v>
      </c>
      <c r="F23" s="57"/>
    </row>
    <row r="24" spans="1:6" x14ac:dyDescent="0.2">
      <c r="A24">
        <v>23</v>
      </c>
      <c r="B24" s="116">
        <v>632.29999999999995</v>
      </c>
      <c r="C24" t="s">
        <v>74</v>
      </c>
      <c r="D24" s="14">
        <f>MATCH(C24,registr!E:E,0)</f>
        <v>22</v>
      </c>
      <c r="E24" s="68" t="str">
        <f ca="1">OFFSET(registr!$A$1,D24-1,0)</f>
        <v>KVP7100</v>
      </c>
    </row>
    <row r="25" spans="1:6" x14ac:dyDescent="0.2">
      <c r="A25">
        <v>24</v>
      </c>
      <c r="B25" s="116">
        <v>592</v>
      </c>
      <c r="C25" s="14" t="s">
        <v>453</v>
      </c>
      <c r="D25" s="14">
        <f>MATCH(C25,registr!E:E,0)</f>
        <v>18</v>
      </c>
      <c r="E25" s="68" t="str">
        <f ca="1">OFFSET(registr!$A$1,D25-1,0)</f>
        <v>KVP4751</v>
      </c>
      <c r="F25" s="57"/>
    </row>
    <row r="26" spans="1:6" x14ac:dyDescent="0.2">
      <c r="A26">
        <v>25</v>
      </c>
      <c r="B26" s="116">
        <v>554.70000000000005</v>
      </c>
      <c r="C26" s="14" t="s">
        <v>538</v>
      </c>
      <c r="D26" s="14">
        <f>MATCH(C26,registr!E:E,0)</f>
        <v>30</v>
      </c>
      <c r="E26" s="68" t="str">
        <f ca="1">OFFSET(registr!$A$1,D26-1,0)</f>
        <v>LME0950</v>
      </c>
      <c r="F26" s="57"/>
    </row>
    <row r="27" spans="1:6" x14ac:dyDescent="0.2">
      <c r="A27">
        <v>26</v>
      </c>
      <c r="B27" s="116">
        <v>501.9</v>
      </c>
      <c r="C27" s="14" t="s">
        <v>153</v>
      </c>
      <c r="D27" s="14">
        <f>MATCH(C27,registr!E:E,0)</f>
        <v>17</v>
      </c>
      <c r="E27" s="68" t="str">
        <f ca="1">OFFSET(registr!$A$1,D27-1,0)</f>
        <v>KVP4351</v>
      </c>
    </row>
    <row r="28" spans="1:6" x14ac:dyDescent="0.2">
      <c r="A28">
        <v>27</v>
      </c>
      <c r="B28" s="116">
        <v>373.2</v>
      </c>
      <c r="C28" s="66" t="s">
        <v>503</v>
      </c>
      <c r="D28" s="14">
        <f>MATCH(C28,registr!E:E,0)</f>
        <v>58</v>
      </c>
      <c r="E28" s="68" t="str">
        <f ca="1">OFFSET(registr!$A$1,D28-1,0)</f>
        <v>SLP8503</v>
      </c>
    </row>
    <row r="29" spans="1:6" x14ac:dyDescent="0.2">
      <c r="A29">
        <v>28</v>
      </c>
      <c r="B29" s="116">
        <v>351.4</v>
      </c>
      <c r="C29" t="s">
        <v>440</v>
      </c>
      <c r="D29" s="14">
        <f>MATCH(C29,registr!E:E,0)</f>
        <v>29</v>
      </c>
      <c r="E29" s="68" t="str">
        <f ca="1">OFFSET(registr!$A$1,D29-1,0)</f>
        <v>LIP7500</v>
      </c>
    </row>
    <row r="30" spans="1:6" x14ac:dyDescent="0.2">
      <c r="A30">
        <v>29</v>
      </c>
      <c r="B30" s="116">
        <v>285.89999999999998</v>
      </c>
      <c r="C30" s="65" t="s">
        <v>539</v>
      </c>
      <c r="D30" s="14">
        <f>MATCH(C30,registr!E:E,0)</f>
        <v>45</v>
      </c>
      <c r="E30" s="68" t="str">
        <f ca="1">OFFSET(registr!$A$1,D30-1,0)</f>
        <v>MFP7704</v>
      </c>
      <c r="F30" s="57"/>
    </row>
    <row r="31" spans="1:6" x14ac:dyDescent="0.2">
      <c r="C31"/>
      <c r="D31" s="14"/>
      <c r="E31" s="68"/>
    </row>
    <row r="32" spans="1:6" x14ac:dyDescent="0.2">
      <c r="C32"/>
      <c r="D32" s="14"/>
      <c r="E32" s="68"/>
    </row>
    <row r="33" spans="3:6" x14ac:dyDescent="0.2">
      <c r="C33" s="14"/>
      <c r="D33" s="14"/>
      <c r="E33" s="68"/>
    </row>
    <row r="34" spans="3:6" x14ac:dyDescent="0.2">
      <c r="C34"/>
      <c r="D34" s="14"/>
      <c r="E34" s="68"/>
    </row>
    <row r="35" spans="3:6" x14ac:dyDescent="0.2">
      <c r="C35" s="66"/>
      <c r="D35" s="14"/>
      <c r="E35" s="68"/>
    </row>
    <row r="36" spans="3:6" x14ac:dyDescent="0.2">
      <c r="C36" s="14"/>
      <c r="D36" s="14"/>
      <c r="E36" s="68"/>
      <c r="F36" s="1"/>
    </row>
    <row r="37" spans="3:6" x14ac:dyDescent="0.2">
      <c r="C37" s="66"/>
      <c r="D37" s="14"/>
      <c r="E37" s="68"/>
    </row>
    <row r="38" spans="3:6" x14ac:dyDescent="0.2">
      <c r="C38" s="14"/>
      <c r="D38" s="14"/>
      <c r="E38" s="68"/>
    </row>
    <row r="39" spans="3:6" x14ac:dyDescent="0.2">
      <c r="C39" s="14"/>
      <c r="D39" s="14"/>
      <c r="E39" s="68"/>
    </row>
    <row r="40" spans="3:6" x14ac:dyDescent="0.2">
      <c r="C40" s="14"/>
      <c r="D40" s="14"/>
      <c r="E40" s="68"/>
    </row>
    <row r="41" spans="3:6" x14ac:dyDescent="0.2">
      <c r="C41" s="66"/>
      <c r="D41" s="14"/>
      <c r="E41" s="68"/>
      <c r="F41" s="57"/>
    </row>
    <row r="42" spans="3:6" x14ac:dyDescent="0.2">
      <c r="C42" s="14"/>
      <c r="D42" s="14"/>
      <c r="E42" s="68"/>
    </row>
    <row r="43" spans="3:6" x14ac:dyDescent="0.2">
      <c r="C43" s="66"/>
      <c r="D43" s="14"/>
      <c r="E43" s="68"/>
      <c r="F43" s="57"/>
    </row>
    <row r="44" spans="3:6" x14ac:dyDescent="0.2">
      <c r="C44" s="66"/>
      <c r="D44" s="14"/>
      <c r="E44" s="68"/>
      <c r="F44" s="57"/>
    </row>
    <row r="45" spans="3:6" x14ac:dyDescent="0.2">
      <c r="C45" s="14"/>
      <c r="D45" s="14"/>
      <c r="E45" s="68"/>
    </row>
    <row r="46" spans="3:6" x14ac:dyDescent="0.2">
      <c r="C46" s="14"/>
      <c r="D46" s="14"/>
      <c r="E46" s="68"/>
      <c r="F46" s="57"/>
    </row>
    <row r="47" spans="3:6" x14ac:dyDescent="0.2">
      <c r="C47" s="66"/>
      <c r="D47" s="14"/>
      <c r="E47" s="68"/>
    </row>
    <row r="48" spans="3:6" x14ac:dyDescent="0.2">
      <c r="C48" s="14"/>
      <c r="D48" s="14"/>
      <c r="E48" s="68"/>
      <c r="F48" s="57"/>
    </row>
    <row r="49" spans="3:6" x14ac:dyDescent="0.2">
      <c r="C49" s="14"/>
      <c r="D49" s="14"/>
      <c r="E49" s="68"/>
      <c r="F49" s="57"/>
    </row>
    <row r="50" spans="3:6" x14ac:dyDescent="0.2">
      <c r="C50"/>
      <c r="D50" s="14"/>
      <c r="E50" s="68"/>
      <c r="F50" s="57"/>
    </row>
    <row r="51" spans="3:6" x14ac:dyDescent="0.2">
      <c r="C51" s="66"/>
      <c r="D51" s="14"/>
      <c r="E51" s="68"/>
    </row>
    <row r="52" spans="3:6" x14ac:dyDescent="0.2">
      <c r="C52"/>
      <c r="D52" s="14"/>
      <c r="E52" s="68"/>
    </row>
    <row r="53" spans="3:6" x14ac:dyDescent="0.2">
      <c r="C53" s="14"/>
      <c r="D53" s="14"/>
      <c r="E53" s="68"/>
    </row>
    <row r="54" spans="3:6" x14ac:dyDescent="0.2">
      <c r="C54" s="14"/>
      <c r="D54" s="14"/>
      <c r="E54" s="68"/>
    </row>
    <row r="55" spans="3:6" x14ac:dyDescent="0.2">
      <c r="C55" s="14"/>
      <c r="D55" s="14"/>
      <c r="E55" s="68"/>
    </row>
    <row r="56" spans="3:6" x14ac:dyDescent="0.2">
      <c r="C56"/>
      <c r="D56" s="14"/>
      <c r="E56" s="68"/>
    </row>
    <row r="57" spans="3:6" x14ac:dyDescent="0.2">
      <c r="C57" s="66"/>
      <c r="D57" s="14"/>
      <c r="E57" s="68"/>
    </row>
    <row r="58" spans="3:6" x14ac:dyDescent="0.2">
      <c r="C58"/>
      <c r="D58" s="14"/>
      <c r="E58" s="68"/>
    </row>
    <row r="59" spans="3:6" x14ac:dyDescent="0.2">
      <c r="C59"/>
      <c r="D59" s="14"/>
      <c r="E59" s="68"/>
    </row>
    <row r="60" spans="3:6" x14ac:dyDescent="0.2">
      <c r="E60" s="68"/>
    </row>
    <row r="61" spans="3:6" x14ac:dyDescent="0.2">
      <c r="E61" s="68"/>
    </row>
    <row r="62" spans="3:6" x14ac:dyDescent="0.2">
      <c r="E62" s="68"/>
    </row>
    <row r="63" spans="3:6" x14ac:dyDescent="0.2">
      <c r="E63" s="68"/>
    </row>
    <row r="64" spans="3:6" x14ac:dyDescent="0.2">
      <c r="E64" s="68"/>
    </row>
    <row r="65" spans="5:5" x14ac:dyDescent="0.2">
      <c r="E65" s="68"/>
    </row>
    <row r="66" spans="5:5" x14ac:dyDescent="0.2">
      <c r="E66" s="68"/>
    </row>
    <row r="67" spans="5:5" x14ac:dyDescent="0.2">
      <c r="E67" s="68"/>
    </row>
    <row r="68" spans="5:5" x14ac:dyDescent="0.2">
      <c r="E68" s="68"/>
    </row>
    <row r="69" spans="5:5" x14ac:dyDescent="0.2">
      <c r="E69" s="68"/>
    </row>
    <row r="70" spans="5:5" x14ac:dyDescent="0.2">
      <c r="E70" s="68"/>
    </row>
    <row r="71" spans="5:5" x14ac:dyDescent="0.2">
      <c r="E71" s="68"/>
    </row>
    <row r="72" spans="5:5" x14ac:dyDescent="0.2">
      <c r="E72" s="68"/>
    </row>
    <row r="73" spans="5:5" x14ac:dyDescent="0.2">
      <c r="E73" s="68"/>
    </row>
    <row r="74" spans="5:5" x14ac:dyDescent="0.2">
      <c r="E74" s="68"/>
    </row>
    <row r="75" spans="5:5" x14ac:dyDescent="0.2">
      <c r="E75" s="68"/>
    </row>
    <row r="76" spans="5:5" x14ac:dyDescent="0.2">
      <c r="E76" s="68"/>
    </row>
    <row r="77" spans="5:5" x14ac:dyDescent="0.2">
      <c r="E77" s="68"/>
    </row>
    <row r="78" spans="5:5" x14ac:dyDescent="0.2">
      <c r="E78" s="68"/>
    </row>
    <row r="79" spans="5:5" x14ac:dyDescent="0.2">
      <c r="E79" s="68"/>
    </row>
    <row r="80" spans="5:5" x14ac:dyDescent="0.2">
      <c r="E80" s="68"/>
    </row>
    <row r="81" spans="5:5" x14ac:dyDescent="0.2">
      <c r="E81" s="68"/>
    </row>
    <row r="82" spans="5:5" x14ac:dyDescent="0.2">
      <c r="E82" s="68"/>
    </row>
    <row r="83" spans="5:5" x14ac:dyDescent="0.2">
      <c r="E83" s="68"/>
    </row>
    <row r="84" spans="5:5" x14ac:dyDescent="0.2">
      <c r="E84" s="68"/>
    </row>
    <row r="85" spans="5:5" x14ac:dyDescent="0.2">
      <c r="E85" s="68"/>
    </row>
    <row r="86" spans="5:5" x14ac:dyDescent="0.2">
      <c r="E86" s="68"/>
    </row>
    <row r="87" spans="5:5" x14ac:dyDescent="0.2">
      <c r="E87" s="68"/>
    </row>
    <row r="88" spans="5:5" x14ac:dyDescent="0.2">
      <c r="E88" s="68"/>
    </row>
    <row r="89" spans="5:5" x14ac:dyDescent="0.2">
      <c r="E89" s="68"/>
    </row>
    <row r="90" spans="5:5" x14ac:dyDescent="0.2">
      <c r="E90" s="68"/>
    </row>
    <row r="91" spans="5:5" x14ac:dyDescent="0.2">
      <c r="E91" s="68"/>
    </row>
    <row r="92" spans="5:5" x14ac:dyDescent="0.2">
      <c r="E92" s="68"/>
    </row>
    <row r="93" spans="5:5" x14ac:dyDescent="0.2">
      <c r="E93" s="68"/>
    </row>
    <row r="94" spans="5:5" x14ac:dyDescent="0.2">
      <c r="E94" s="68"/>
    </row>
    <row r="95" spans="5:5" x14ac:dyDescent="0.2">
      <c r="E95" s="68"/>
    </row>
    <row r="96" spans="5:5" x14ac:dyDescent="0.2">
      <c r="E96" s="68"/>
    </row>
    <row r="97" spans="5:5" x14ac:dyDescent="0.2">
      <c r="E97" s="68"/>
    </row>
    <row r="98" spans="5:5" x14ac:dyDescent="0.2">
      <c r="E98" s="68"/>
    </row>
    <row r="99" spans="5:5" x14ac:dyDescent="0.2">
      <c r="E99" s="68"/>
    </row>
    <row r="100" spans="5:5" x14ac:dyDescent="0.2">
      <c r="E100" s="68"/>
    </row>
    <row r="101" spans="5:5" x14ac:dyDescent="0.2">
      <c r="E101" s="68"/>
    </row>
    <row r="102" spans="5:5" x14ac:dyDescent="0.2">
      <c r="E102" s="68"/>
    </row>
    <row r="103" spans="5:5" x14ac:dyDescent="0.2">
      <c r="E103" s="68"/>
    </row>
    <row r="104" spans="5:5" x14ac:dyDescent="0.2">
      <c r="E104" s="68"/>
    </row>
    <row r="105" spans="5:5" x14ac:dyDescent="0.2">
      <c r="E105" s="68"/>
    </row>
    <row r="106" spans="5:5" x14ac:dyDescent="0.2">
      <c r="E106" s="68"/>
    </row>
    <row r="107" spans="5:5" x14ac:dyDescent="0.2">
      <c r="E107" s="68"/>
    </row>
    <row r="108" spans="5:5" x14ac:dyDescent="0.2">
      <c r="E108" s="68"/>
    </row>
    <row r="109" spans="5:5" x14ac:dyDescent="0.2">
      <c r="E109" s="68"/>
    </row>
    <row r="110" spans="5:5" x14ac:dyDescent="0.2">
      <c r="E110" s="68"/>
    </row>
    <row r="111" spans="5:5" x14ac:dyDescent="0.2">
      <c r="E111" s="68"/>
    </row>
    <row r="112" spans="5:5" x14ac:dyDescent="0.2">
      <c r="E112" s="68"/>
    </row>
    <row r="113" spans="5:5" x14ac:dyDescent="0.2">
      <c r="E113" s="68"/>
    </row>
    <row r="114" spans="5:5" x14ac:dyDescent="0.2">
      <c r="E114" s="68"/>
    </row>
    <row r="115" spans="5:5" x14ac:dyDescent="0.2">
      <c r="E115" s="68"/>
    </row>
    <row r="116" spans="5:5" x14ac:dyDescent="0.2">
      <c r="E116" s="68"/>
    </row>
    <row r="117" spans="5:5" x14ac:dyDescent="0.2">
      <c r="E117" s="68"/>
    </row>
    <row r="118" spans="5:5" x14ac:dyDescent="0.2">
      <c r="E118" s="68"/>
    </row>
    <row r="119" spans="5:5" x14ac:dyDescent="0.2">
      <c r="E119" s="68"/>
    </row>
    <row r="120" spans="5:5" x14ac:dyDescent="0.2">
      <c r="E120" s="68"/>
    </row>
    <row r="121" spans="5:5" x14ac:dyDescent="0.2">
      <c r="E121" s="68"/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"/>
  <sheetViews>
    <sheetView workbookViewId="0">
      <selection activeCell="B6" sqref="B6"/>
    </sheetView>
  </sheetViews>
  <sheetFormatPr defaultRowHeight="12.75" x14ac:dyDescent="0.2"/>
  <sheetData/>
  <dataConsolidate/>
  <phoneticPr fontId="0" type="noConversion"/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I121"/>
  <sheetViews>
    <sheetView workbookViewId="0">
      <selection activeCell="C12" sqref="C12"/>
    </sheetView>
  </sheetViews>
  <sheetFormatPr defaultRowHeight="12.75" x14ac:dyDescent="0.2"/>
  <cols>
    <col min="1" max="1" width="10.140625" bestFit="1" customWidth="1"/>
    <col min="2" max="2" width="18.140625" customWidth="1"/>
    <col min="3" max="3" width="20.42578125" customWidth="1"/>
    <col min="4" max="4" width="13.7109375" customWidth="1"/>
  </cols>
  <sheetData>
    <row r="1" spans="1:9" x14ac:dyDescent="0.2">
      <c r="A1" t="s">
        <v>239</v>
      </c>
      <c r="B1" t="s">
        <v>359</v>
      </c>
      <c r="C1" s="101" t="s">
        <v>510</v>
      </c>
      <c r="D1" s="101" t="s">
        <v>511</v>
      </c>
      <c r="G1" t="s">
        <v>204</v>
      </c>
      <c r="I1" t="s">
        <v>205</v>
      </c>
    </row>
    <row r="2" spans="1:9" x14ac:dyDescent="0.2">
      <c r="B2" t="s">
        <v>174</v>
      </c>
      <c r="C2" s="102">
        <v>43772</v>
      </c>
      <c r="D2" s="102">
        <v>43772</v>
      </c>
      <c r="F2">
        <v>1</v>
      </c>
      <c r="G2" s="101">
        <f>+H2</f>
        <v>100</v>
      </c>
      <c r="H2">
        <v>100</v>
      </c>
      <c r="I2">
        <v>50</v>
      </c>
    </row>
    <row r="3" spans="1:9" x14ac:dyDescent="0.2">
      <c r="B3" t="s">
        <v>75</v>
      </c>
      <c r="C3" s="101" t="s">
        <v>30</v>
      </c>
      <c r="F3">
        <v>2</v>
      </c>
      <c r="G3" s="101">
        <f t="shared" ref="G3:G66" si="0">+H3</f>
        <v>99</v>
      </c>
      <c r="H3">
        <v>99</v>
      </c>
      <c r="I3">
        <v>42</v>
      </c>
    </row>
    <row r="4" spans="1:9" x14ac:dyDescent="0.2">
      <c r="B4" s="19" t="s">
        <v>54</v>
      </c>
      <c r="C4" s="101" t="s">
        <v>229</v>
      </c>
      <c r="E4" s="19"/>
      <c r="F4">
        <v>3</v>
      </c>
      <c r="G4" s="101">
        <f t="shared" si="0"/>
        <v>98</v>
      </c>
      <c r="H4">
        <v>98</v>
      </c>
      <c r="I4">
        <v>36</v>
      </c>
    </row>
    <row r="5" spans="1:9" x14ac:dyDescent="0.2">
      <c r="B5" s="19" t="s">
        <v>62</v>
      </c>
      <c r="C5" s="101" t="s">
        <v>230</v>
      </c>
      <c r="E5" s="19"/>
      <c r="F5">
        <v>4</v>
      </c>
      <c r="G5" s="101">
        <f t="shared" si="0"/>
        <v>97</v>
      </c>
      <c r="H5">
        <v>97</v>
      </c>
      <c r="I5">
        <v>31</v>
      </c>
    </row>
    <row r="6" spans="1:9" x14ac:dyDescent="0.2">
      <c r="B6" s="19" t="s">
        <v>197</v>
      </c>
      <c r="C6" s="101" t="s">
        <v>312</v>
      </c>
      <c r="E6" s="19"/>
      <c r="F6">
        <v>5</v>
      </c>
      <c r="G6" s="101">
        <f t="shared" si="0"/>
        <v>96</v>
      </c>
      <c r="H6">
        <v>96</v>
      </c>
      <c r="I6">
        <v>27</v>
      </c>
    </row>
    <row r="7" spans="1:9" x14ac:dyDescent="0.2">
      <c r="B7" t="s">
        <v>175</v>
      </c>
      <c r="C7" s="101">
        <v>2</v>
      </c>
      <c r="F7">
        <v>6</v>
      </c>
      <c r="G7" s="101">
        <f t="shared" si="0"/>
        <v>95</v>
      </c>
      <c r="H7">
        <v>95</v>
      </c>
      <c r="I7">
        <v>24</v>
      </c>
    </row>
    <row r="8" spans="1:9" x14ac:dyDescent="0.2">
      <c r="A8" t="s">
        <v>162</v>
      </c>
      <c r="B8" t="s">
        <v>76</v>
      </c>
      <c r="C8" s="101" t="s">
        <v>526</v>
      </c>
      <c r="F8">
        <v>7</v>
      </c>
      <c r="G8" s="101">
        <f t="shared" si="0"/>
        <v>94</v>
      </c>
      <c r="H8">
        <v>94</v>
      </c>
      <c r="I8">
        <v>22</v>
      </c>
    </row>
    <row r="9" spans="1:9" x14ac:dyDescent="0.2">
      <c r="B9" t="s">
        <v>77</v>
      </c>
      <c r="C9" s="102">
        <v>43772</v>
      </c>
      <c r="F9">
        <v>8</v>
      </c>
      <c r="G9" s="101">
        <f t="shared" si="0"/>
        <v>93</v>
      </c>
      <c r="H9">
        <v>93</v>
      </c>
      <c r="I9">
        <v>21</v>
      </c>
    </row>
    <row r="10" spans="1:9" x14ac:dyDescent="0.2">
      <c r="B10" t="s">
        <v>322</v>
      </c>
      <c r="C10" s="101">
        <v>85</v>
      </c>
      <c r="D10" s="101">
        <v>100</v>
      </c>
      <c r="F10">
        <v>9</v>
      </c>
      <c r="G10" s="101">
        <f t="shared" si="0"/>
        <v>92</v>
      </c>
      <c r="H10">
        <v>92</v>
      </c>
      <c r="I10">
        <v>19</v>
      </c>
    </row>
    <row r="11" spans="1:9" x14ac:dyDescent="0.2">
      <c r="B11" t="s">
        <v>323</v>
      </c>
      <c r="C11" s="101">
        <v>30</v>
      </c>
      <c r="F11">
        <v>10</v>
      </c>
      <c r="G11" s="101">
        <f t="shared" si="0"/>
        <v>91</v>
      </c>
      <c r="H11">
        <v>91</v>
      </c>
      <c r="I11">
        <v>17</v>
      </c>
    </row>
    <row r="12" spans="1:9" x14ac:dyDescent="0.2">
      <c r="A12" t="s">
        <v>163</v>
      </c>
      <c r="B12" t="s">
        <v>76</v>
      </c>
      <c r="C12" s="101"/>
      <c r="F12">
        <v>11</v>
      </c>
      <c r="G12" s="101">
        <f t="shared" si="0"/>
        <v>90</v>
      </c>
      <c r="H12">
        <v>90</v>
      </c>
      <c r="I12">
        <v>16</v>
      </c>
    </row>
    <row r="13" spans="1:9" x14ac:dyDescent="0.2">
      <c r="B13" t="s">
        <v>77</v>
      </c>
      <c r="C13" s="102">
        <v>43772</v>
      </c>
      <c r="F13">
        <v>12</v>
      </c>
      <c r="G13" s="101">
        <f t="shared" si="0"/>
        <v>89</v>
      </c>
      <c r="H13">
        <v>89</v>
      </c>
      <c r="I13">
        <v>15</v>
      </c>
    </row>
    <row r="14" spans="1:9" x14ac:dyDescent="0.2">
      <c r="B14" t="s">
        <v>322</v>
      </c>
      <c r="C14" s="101">
        <v>75</v>
      </c>
      <c r="D14" s="101">
        <v>90</v>
      </c>
      <c r="F14">
        <v>13</v>
      </c>
      <c r="G14" s="101">
        <f t="shared" si="0"/>
        <v>88</v>
      </c>
      <c r="H14">
        <v>88</v>
      </c>
      <c r="I14">
        <v>14</v>
      </c>
    </row>
    <row r="15" spans="1:9" x14ac:dyDescent="0.2">
      <c r="B15" t="s">
        <v>323</v>
      </c>
      <c r="C15" s="101">
        <v>30</v>
      </c>
      <c r="F15">
        <v>14</v>
      </c>
      <c r="G15" s="101">
        <f t="shared" si="0"/>
        <v>87</v>
      </c>
      <c r="H15">
        <v>87</v>
      </c>
      <c r="I15">
        <v>13</v>
      </c>
    </row>
    <row r="16" spans="1:9" x14ac:dyDescent="0.2">
      <c r="A16" t="s">
        <v>164</v>
      </c>
      <c r="B16" t="s">
        <v>76</v>
      </c>
      <c r="C16" s="101"/>
      <c r="F16">
        <v>15</v>
      </c>
      <c r="G16" s="101">
        <f t="shared" si="0"/>
        <v>86</v>
      </c>
      <c r="H16">
        <v>86</v>
      </c>
      <c r="I16">
        <v>12</v>
      </c>
    </row>
    <row r="17" spans="1:9" x14ac:dyDescent="0.2">
      <c r="B17" t="s">
        <v>77</v>
      </c>
      <c r="C17" s="102"/>
      <c r="F17">
        <v>16</v>
      </c>
      <c r="G17" s="101">
        <f t="shared" si="0"/>
        <v>85</v>
      </c>
      <c r="H17">
        <v>85</v>
      </c>
      <c r="I17">
        <v>11</v>
      </c>
    </row>
    <row r="18" spans="1:9" x14ac:dyDescent="0.2">
      <c r="B18" t="s">
        <v>322</v>
      </c>
      <c r="C18" s="101"/>
      <c r="D18" s="101"/>
      <c r="F18">
        <v>17</v>
      </c>
      <c r="G18" s="101">
        <f t="shared" si="0"/>
        <v>84</v>
      </c>
      <c r="H18">
        <v>84</v>
      </c>
      <c r="I18">
        <v>10</v>
      </c>
    </row>
    <row r="19" spans="1:9" x14ac:dyDescent="0.2">
      <c r="B19" t="s">
        <v>323</v>
      </c>
      <c r="C19" s="101"/>
      <c r="F19">
        <v>18</v>
      </c>
      <c r="G19" s="101">
        <f t="shared" si="0"/>
        <v>83</v>
      </c>
      <c r="H19">
        <v>83</v>
      </c>
      <c r="I19">
        <v>9</v>
      </c>
    </row>
    <row r="20" spans="1:9" x14ac:dyDescent="0.2">
      <c r="A20" t="s">
        <v>165</v>
      </c>
      <c r="B20" t="s">
        <v>76</v>
      </c>
      <c r="C20" s="101"/>
      <c r="F20">
        <v>19</v>
      </c>
      <c r="G20" s="101">
        <f t="shared" si="0"/>
        <v>82</v>
      </c>
      <c r="H20">
        <v>82</v>
      </c>
      <c r="I20">
        <v>8</v>
      </c>
    </row>
    <row r="21" spans="1:9" x14ac:dyDescent="0.2">
      <c r="B21" t="s">
        <v>77</v>
      </c>
      <c r="C21" s="102"/>
      <c r="F21">
        <v>20</v>
      </c>
      <c r="G21" s="101">
        <f t="shared" si="0"/>
        <v>81</v>
      </c>
      <c r="H21">
        <v>81</v>
      </c>
      <c r="I21">
        <v>7</v>
      </c>
    </row>
    <row r="22" spans="1:9" x14ac:dyDescent="0.2">
      <c r="B22" t="s">
        <v>322</v>
      </c>
      <c r="C22" s="101"/>
      <c r="D22" s="101"/>
      <c r="F22">
        <v>21</v>
      </c>
      <c r="G22" s="101">
        <f t="shared" si="0"/>
        <v>80</v>
      </c>
      <c r="H22">
        <v>80</v>
      </c>
      <c r="I22">
        <v>6</v>
      </c>
    </row>
    <row r="23" spans="1:9" x14ac:dyDescent="0.2">
      <c r="B23" t="s">
        <v>323</v>
      </c>
      <c r="C23" s="101"/>
      <c r="F23">
        <v>22</v>
      </c>
      <c r="G23" s="101">
        <f t="shared" si="0"/>
        <v>79</v>
      </c>
      <c r="H23">
        <v>79</v>
      </c>
      <c r="I23">
        <v>5</v>
      </c>
    </row>
    <row r="24" spans="1:9" x14ac:dyDescent="0.2">
      <c r="A24" t="s">
        <v>169</v>
      </c>
      <c r="B24" t="s">
        <v>76</v>
      </c>
      <c r="C24" s="101"/>
      <c r="F24">
        <v>23</v>
      </c>
      <c r="G24" s="101">
        <f t="shared" si="0"/>
        <v>78</v>
      </c>
      <c r="H24">
        <v>78</v>
      </c>
      <c r="I24">
        <v>4</v>
      </c>
    </row>
    <row r="25" spans="1:9" x14ac:dyDescent="0.2">
      <c r="B25" t="s">
        <v>77</v>
      </c>
      <c r="C25" s="102"/>
      <c r="F25">
        <v>24</v>
      </c>
      <c r="G25" s="101">
        <f t="shared" si="0"/>
        <v>77</v>
      </c>
      <c r="H25">
        <v>77</v>
      </c>
      <c r="I25">
        <v>3</v>
      </c>
    </row>
    <row r="26" spans="1:9" x14ac:dyDescent="0.2">
      <c r="B26" t="s">
        <v>322</v>
      </c>
      <c r="C26" s="101"/>
      <c r="D26" s="101"/>
      <c r="F26">
        <v>25</v>
      </c>
      <c r="G26" s="101">
        <f t="shared" si="0"/>
        <v>76</v>
      </c>
      <c r="H26">
        <v>76</v>
      </c>
      <c r="I26">
        <v>2</v>
      </c>
    </row>
    <row r="27" spans="1:9" x14ac:dyDescent="0.2">
      <c r="B27" t="s">
        <v>323</v>
      </c>
      <c r="C27" s="101"/>
      <c r="F27">
        <v>26</v>
      </c>
      <c r="G27" s="101">
        <f t="shared" si="0"/>
        <v>75</v>
      </c>
      <c r="H27">
        <v>75</v>
      </c>
      <c r="I27">
        <v>1</v>
      </c>
    </row>
    <row r="28" spans="1:9" x14ac:dyDescent="0.2">
      <c r="A28" t="s">
        <v>166</v>
      </c>
      <c r="B28" t="s">
        <v>76</v>
      </c>
      <c r="C28" s="101" t="s">
        <v>533</v>
      </c>
      <c r="F28">
        <v>27</v>
      </c>
      <c r="G28" s="101">
        <f t="shared" si="0"/>
        <v>74</v>
      </c>
      <c r="H28">
        <v>74</v>
      </c>
      <c r="I28">
        <v>0</v>
      </c>
    </row>
    <row r="29" spans="1:9" x14ac:dyDescent="0.2">
      <c r="B29" t="s">
        <v>77</v>
      </c>
      <c r="C29" s="102">
        <v>43772</v>
      </c>
      <c r="F29">
        <v>28</v>
      </c>
      <c r="G29" s="101">
        <f t="shared" si="0"/>
        <v>73</v>
      </c>
      <c r="H29">
        <v>73</v>
      </c>
      <c r="I29">
        <v>0</v>
      </c>
    </row>
    <row r="30" spans="1:9" x14ac:dyDescent="0.2">
      <c r="B30" t="s">
        <v>167</v>
      </c>
      <c r="C30" s="101">
        <v>30</v>
      </c>
      <c r="F30">
        <v>29</v>
      </c>
      <c r="G30" s="101">
        <f t="shared" si="0"/>
        <v>72</v>
      </c>
      <c r="H30">
        <v>72</v>
      </c>
      <c r="I30">
        <v>0</v>
      </c>
    </row>
    <row r="31" spans="1:9" x14ac:dyDescent="0.2">
      <c r="A31" t="s">
        <v>231</v>
      </c>
      <c r="B31" t="s">
        <v>76</v>
      </c>
      <c r="C31" s="101"/>
      <c r="F31">
        <v>30</v>
      </c>
      <c r="G31" s="101">
        <f t="shared" si="0"/>
        <v>71</v>
      </c>
      <c r="H31">
        <v>71</v>
      </c>
      <c r="I31">
        <v>0</v>
      </c>
    </row>
    <row r="32" spans="1:9" x14ac:dyDescent="0.2">
      <c r="B32" t="s">
        <v>77</v>
      </c>
      <c r="C32" s="102"/>
      <c r="F32">
        <v>31</v>
      </c>
      <c r="G32" s="101">
        <f t="shared" si="0"/>
        <v>70</v>
      </c>
      <c r="H32">
        <v>70</v>
      </c>
      <c r="I32">
        <v>0</v>
      </c>
    </row>
    <row r="33" spans="2:9" x14ac:dyDescent="0.2">
      <c r="B33" t="s">
        <v>167</v>
      </c>
      <c r="C33" s="101"/>
      <c r="F33">
        <v>32</v>
      </c>
      <c r="G33" s="101">
        <f t="shared" si="0"/>
        <v>69</v>
      </c>
      <c r="H33">
        <v>69</v>
      </c>
      <c r="I33">
        <v>0</v>
      </c>
    </row>
    <row r="34" spans="2:9" x14ac:dyDescent="0.2">
      <c r="F34">
        <v>33</v>
      </c>
      <c r="G34" s="101">
        <f t="shared" si="0"/>
        <v>68</v>
      </c>
      <c r="H34">
        <v>68</v>
      </c>
      <c r="I34">
        <v>0</v>
      </c>
    </row>
    <row r="35" spans="2:9" x14ac:dyDescent="0.2">
      <c r="F35">
        <v>34</v>
      </c>
      <c r="G35" s="101">
        <f t="shared" si="0"/>
        <v>67</v>
      </c>
      <c r="H35">
        <v>67</v>
      </c>
      <c r="I35">
        <v>0</v>
      </c>
    </row>
    <row r="36" spans="2:9" x14ac:dyDescent="0.2">
      <c r="F36">
        <v>35</v>
      </c>
      <c r="G36" s="101">
        <f t="shared" si="0"/>
        <v>66</v>
      </c>
      <c r="H36">
        <v>66</v>
      </c>
      <c r="I36">
        <v>0</v>
      </c>
    </row>
    <row r="37" spans="2:9" x14ac:dyDescent="0.2">
      <c r="F37">
        <v>36</v>
      </c>
      <c r="G37" s="101">
        <f t="shared" si="0"/>
        <v>65</v>
      </c>
      <c r="H37">
        <v>65</v>
      </c>
      <c r="I37">
        <v>0</v>
      </c>
    </row>
    <row r="38" spans="2:9" x14ac:dyDescent="0.2">
      <c r="F38">
        <v>37</v>
      </c>
      <c r="G38" s="101">
        <f t="shared" si="0"/>
        <v>64</v>
      </c>
      <c r="H38">
        <v>64</v>
      </c>
      <c r="I38">
        <v>0</v>
      </c>
    </row>
    <row r="39" spans="2:9" x14ac:dyDescent="0.2">
      <c r="F39">
        <v>38</v>
      </c>
      <c r="G39" s="101">
        <f t="shared" si="0"/>
        <v>63</v>
      </c>
      <c r="H39">
        <v>63</v>
      </c>
      <c r="I39">
        <v>0</v>
      </c>
    </row>
    <row r="40" spans="2:9" x14ac:dyDescent="0.2">
      <c r="F40">
        <v>39</v>
      </c>
      <c r="G40" s="101">
        <f t="shared" si="0"/>
        <v>62</v>
      </c>
      <c r="H40">
        <v>62</v>
      </c>
      <c r="I40">
        <v>0</v>
      </c>
    </row>
    <row r="41" spans="2:9" x14ac:dyDescent="0.2">
      <c r="F41">
        <v>40</v>
      </c>
      <c r="G41" s="101">
        <f t="shared" si="0"/>
        <v>61</v>
      </c>
      <c r="H41">
        <v>61</v>
      </c>
      <c r="I41">
        <v>0</v>
      </c>
    </row>
    <row r="42" spans="2:9" x14ac:dyDescent="0.2">
      <c r="F42">
        <v>41</v>
      </c>
      <c r="G42" s="101">
        <f t="shared" si="0"/>
        <v>60</v>
      </c>
      <c r="H42">
        <v>60</v>
      </c>
      <c r="I42">
        <v>0</v>
      </c>
    </row>
    <row r="43" spans="2:9" x14ac:dyDescent="0.2">
      <c r="F43">
        <v>42</v>
      </c>
      <c r="G43" s="101">
        <f t="shared" si="0"/>
        <v>59</v>
      </c>
      <c r="H43">
        <v>59</v>
      </c>
      <c r="I43">
        <v>0</v>
      </c>
    </row>
    <row r="44" spans="2:9" x14ac:dyDescent="0.2">
      <c r="F44">
        <v>43</v>
      </c>
      <c r="G44" s="101">
        <f t="shared" si="0"/>
        <v>58</v>
      </c>
      <c r="H44">
        <v>58</v>
      </c>
      <c r="I44">
        <v>0</v>
      </c>
    </row>
    <row r="45" spans="2:9" x14ac:dyDescent="0.2">
      <c r="F45">
        <v>44</v>
      </c>
      <c r="G45" s="101">
        <f t="shared" si="0"/>
        <v>57</v>
      </c>
      <c r="H45">
        <v>57</v>
      </c>
      <c r="I45">
        <v>0</v>
      </c>
    </row>
    <row r="46" spans="2:9" x14ac:dyDescent="0.2">
      <c r="F46">
        <v>45</v>
      </c>
      <c r="G46" s="101">
        <f t="shared" si="0"/>
        <v>56</v>
      </c>
      <c r="H46">
        <v>56</v>
      </c>
      <c r="I46">
        <v>0</v>
      </c>
    </row>
    <row r="47" spans="2:9" x14ac:dyDescent="0.2">
      <c r="F47">
        <v>46</v>
      </c>
      <c r="G47" s="101">
        <f t="shared" si="0"/>
        <v>55</v>
      </c>
      <c r="H47">
        <v>55</v>
      </c>
      <c r="I47">
        <v>0</v>
      </c>
    </row>
    <row r="48" spans="2:9" x14ac:dyDescent="0.2">
      <c r="F48">
        <v>47</v>
      </c>
      <c r="G48" s="101">
        <f t="shared" si="0"/>
        <v>54</v>
      </c>
      <c r="H48">
        <v>54</v>
      </c>
      <c r="I48">
        <v>0</v>
      </c>
    </row>
    <row r="49" spans="6:9" x14ac:dyDescent="0.2">
      <c r="F49">
        <v>48</v>
      </c>
      <c r="G49" s="101">
        <f t="shared" si="0"/>
        <v>53</v>
      </c>
      <c r="H49">
        <v>53</v>
      </c>
      <c r="I49">
        <v>0</v>
      </c>
    </row>
    <row r="50" spans="6:9" x14ac:dyDescent="0.2">
      <c r="F50">
        <v>49</v>
      </c>
      <c r="G50" s="101">
        <f t="shared" si="0"/>
        <v>52</v>
      </c>
      <c r="H50">
        <v>52</v>
      </c>
      <c r="I50">
        <v>0</v>
      </c>
    </row>
    <row r="51" spans="6:9" x14ac:dyDescent="0.2">
      <c r="F51">
        <v>50</v>
      </c>
      <c r="G51" s="101">
        <f t="shared" si="0"/>
        <v>51</v>
      </c>
      <c r="H51">
        <v>51</v>
      </c>
      <c r="I51">
        <v>0</v>
      </c>
    </row>
    <row r="52" spans="6:9" x14ac:dyDescent="0.2">
      <c r="F52">
        <v>51</v>
      </c>
      <c r="G52" s="101">
        <f t="shared" si="0"/>
        <v>50</v>
      </c>
      <c r="H52">
        <v>50</v>
      </c>
      <c r="I52">
        <v>0</v>
      </c>
    </row>
    <row r="53" spans="6:9" x14ac:dyDescent="0.2">
      <c r="F53">
        <v>52</v>
      </c>
      <c r="G53" s="101">
        <f t="shared" si="0"/>
        <v>49</v>
      </c>
      <c r="H53">
        <v>49</v>
      </c>
      <c r="I53">
        <v>0</v>
      </c>
    </row>
    <row r="54" spans="6:9" x14ac:dyDescent="0.2">
      <c r="F54">
        <v>53</v>
      </c>
      <c r="G54" s="101">
        <f t="shared" si="0"/>
        <v>48</v>
      </c>
      <c r="H54">
        <v>48</v>
      </c>
      <c r="I54">
        <v>0</v>
      </c>
    </row>
    <row r="55" spans="6:9" x14ac:dyDescent="0.2">
      <c r="F55">
        <v>54</v>
      </c>
      <c r="G55" s="101">
        <f t="shared" si="0"/>
        <v>47</v>
      </c>
      <c r="H55">
        <v>47</v>
      </c>
      <c r="I55">
        <v>0</v>
      </c>
    </row>
    <row r="56" spans="6:9" x14ac:dyDescent="0.2">
      <c r="F56">
        <v>55</v>
      </c>
      <c r="G56" s="101">
        <f t="shared" si="0"/>
        <v>46</v>
      </c>
      <c r="H56">
        <v>46</v>
      </c>
      <c r="I56">
        <v>0</v>
      </c>
    </row>
    <row r="57" spans="6:9" x14ac:dyDescent="0.2">
      <c r="F57">
        <v>56</v>
      </c>
      <c r="G57" s="101">
        <f t="shared" si="0"/>
        <v>45</v>
      </c>
      <c r="H57">
        <v>45</v>
      </c>
      <c r="I57">
        <v>0</v>
      </c>
    </row>
    <row r="58" spans="6:9" x14ac:dyDescent="0.2">
      <c r="F58">
        <v>57</v>
      </c>
      <c r="G58" s="101">
        <f t="shared" si="0"/>
        <v>44</v>
      </c>
      <c r="H58">
        <v>44</v>
      </c>
      <c r="I58">
        <v>0</v>
      </c>
    </row>
    <row r="59" spans="6:9" x14ac:dyDescent="0.2">
      <c r="F59">
        <v>58</v>
      </c>
      <c r="G59" s="101">
        <f t="shared" si="0"/>
        <v>43</v>
      </c>
      <c r="H59">
        <v>43</v>
      </c>
      <c r="I59">
        <v>0</v>
      </c>
    </row>
    <row r="60" spans="6:9" x14ac:dyDescent="0.2">
      <c r="F60">
        <v>59</v>
      </c>
      <c r="G60" s="101">
        <f t="shared" si="0"/>
        <v>42</v>
      </c>
      <c r="H60">
        <v>42</v>
      </c>
      <c r="I60">
        <v>0</v>
      </c>
    </row>
    <row r="61" spans="6:9" x14ac:dyDescent="0.2">
      <c r="F61">
        <v>60</v>
      </c>
      <c r="G61" s="101">
        <f t="shared" si="0"/>
        <v>41</v>
      </c>
      <c r="H61">
        <v>41</v>
      </c>
      <c r="I61">
        <v>0</v>
      </c>
    </row>
    <row r="62" spans="6:9" x14ac:dyDescent="0.2">
      <c r="F62">
        <v>61</v>
      </c>
      <c r="G62" s="101">
        <f t="shared" si="0"/>
        <v>40</v>
      </c>
      <c r="H62">
        <v>40</v>
      </c>
      <c r="I62">
        <v>0</v>
      </c>
    </row>
    <row r="63" spans="6:9" x14ac:dyDescent="0.2">
      <c r="F63">
        <v>62</v>
      </c>
      <c r="G63" s="101">
        <f t="shared" si="0"/>
        <v>39</v>
      </c>
      <c r="H63">
        <v>39</v>
      </c>
      <c r="I63">
        <v>0</v>
      </c>
    </row>
    <row r="64" spans="6:9" x14ac:dyDescent="0.2">
      <c r="F64">
        <v>63</v>
      </c>
      <c r="G64" s="101">
        <f t="shared" si="0"/>
        <v>38</v>
      </c>
      <c r="H64">
        <v>38</v>
      </c>
      <c r="I64">
        <v>0</v>
      </c>
    </row>
    <row r="65" spans="6:9" x14ac:dyDescent="0.2">
      <c r="F65">
        <v>64</v>
      </c>
      <c r="G65" s="101">
        <f t="shared" si="0"/>
        <v>37</v>
      </c>
      <c r="H65">
        <v>37</v>
      </c>
      <c r="I65">
        <v>0</v>
      </c>
    </row>
    <row r="66" spans="6:9" x14ac:dyDescent="0.2">
      <c r="F66">
        <v>65</v>
      </c>
      <c r="G66" s="101">
        <f t="shared" si="0"/>
        <v>36</v>
      </c>
      <c r="H66">
        <v>36</v>
      </c>
      <c r="I66">
        <v>0</v>
      </c>
    </row>
    <row r="67" spans="6:9" x14ac:dyDescent="0.2">
      <c r="F67">
        <v>66</v>
      </c>
      <c r="G67" s="101">
        <f t="shared" ref="G67:G121" si="1">+H67</f>
        <v>35</v>
      </c>
      <c r="H67">
        <v>35</v>
      </c>
      <c r="I67">
        <v>0</v>
      </c>
    </row>
    <row r="68" spans="6:9" x14ac:dyDescent="0.2">
      <c r="F68">
        <v>67</v>
      </c>
      <c r="G68" s="101">
        <f t="shared" si="1"/>
        <v>34</v>
      </c>
      <c r="H68">
        <v>34</v>
      </c>
      <c r="I68">
        <v>0</v>
      </c>
    </row>
    <row r="69" spans="6:9" x14ac:dyDescent="0.2">
      <c r="F69">
        <v>68</v>
      </c>
      <c r="G69" s="101">
        <f t="shared" si="1"/>
        <v>33</v>
      </c>
      <c r="H69">
        <v>33</v>
      </c>
      <c r="I69">
        <v>0</v>
      </c>
    </row>
    <row r="70" spans="6:9" x14ac:dyDescent="0.2">
      <c r="F70">
        <v>69</v>
      </c>
      <c r="G70" s="101">
        <f t="shared" si="1"/>
        <v>32</v>
      </c>
      <c r="H70">
        <v>32</v>
      </c>
      <c r="I70">
        <v>0</v>
      </c>
    </row>
    <row r="71" spans="6:9" x14ac:dyDescent="0.2">
      <c r="F71">
        <v>70</v>
      </c>
      <c r="G71" s="101">
        <f t="shared" si="1"/>
        <v>31</v>
      </c>
      <c r="H71">
        <v>31</v>
      </c>
      <c r="I71">
        <v>0</v>
      </c>
    </row>
    <row r="72" spans="6:9" x14ac:dyDescent="0.2">
      <c r="F72">
        <v>71</v>
      </c>
      <c r="G72" s="101">
        <f t="shared" si="1"/>
        <v>30</v>
      </c>
      <c r="H72">
        <v>30</v>
      </c>
      <c r="I72">
        <v>0</v>
      </c>
    </row>
    <row r="73" spans="6:9" x14ac:dyDescent="0.2">
      <c r="F73">
        <v>72</v>
      </c>
      <c r="G73" s="101">
        <f t="shared" si="1"/>
        <v>29</v>
      </c>
      <c r="H73">
        <v>29</v>
      </c>
      <c r="I73">
        <v>0</v>
      </c>
    </row>
    <row r="74" spans="6:9" x14ac:dyDescent="0.2">
      <c r="F74">
        <v>73</v>
      </c>
      <c r="G74" s="101">
        <f t="shared" si="1"/>
        <v>28</v>
      </c>
      <c r="H74">
        <v>28</v>
      </c>
      <c r="I74">
        <v>0</v>
      </c>
    </row>
    <row r="75" spans="6:9" x14ac:dyDescent="0.2">
      <c r="F75">
        <v>74</v>
      </c>
      <c r="G75" s="101">
        <f t="shared" si="1"/>
        <v>27</v>
      </c>
      <c r="H75">
        <v>27</v>
      </c>
      <c r="I75">
        <v>0</v>
      </c>
    </row>
    <row r="76" spans="6:9" x14ac:dyDescent="0.2">
      <c r="F76">
        <v>75</v>
      </c>
      <c r="G76" s="101">
        <f t="shared" si="1"/>
        <v>26</v>
      </c>
      <c r="H76">
        <v>26</v>
      </c>
      <c r="I76">
        <v>0</v>
      </c>
    </row>
    <row r="77" spans="6:9" x14ac:dyDescent="0.2">
      <c r="F77">
        <v>76</v>
      </c>
      <c r="G77" s="101">
        <f t="shared" si="1"/>
        <v>25</v>
      </c>
      <c r="H77">
        <v>25</v>
      </c>
      <c r="I77">
        <v>0</v>
      </c>
    </row>
    <row r="78" spans="6:9" x14ac:dyDescent="0.2">
      <c r="F78">
        <v>77</v>
      </c>
      <c r="G78" s="101">
        <f t="shared" si="1"/>
        <v>24</v>
      </c>
      <c r="H78">
        <v>24</v>
      </c>
      <c r="I78">
        <v>0</v>
      </c>
    </row>
    <row r="79" spans="6:9" x14ac:dyDescent="0.2">
      <c r="F79">
        <v>78</v>
      </c>
      <c r="G79" s="101">
        <f t="shared" si="1"/>
        <v>23</v>
      </c>
      <c r="H79">
        <v>23</v>
      </c>
      <c r="I79">
        <v>0</v>
      </c>
    </row>
    <row r="80" spans="6:9" x14ac:dyDescent="0.2">
      <c r="F80">
        <v>79</v>
      </c>
      <c r="G80" s="101">
        <f t="shared" si="1"/>
        <v>22</v>
      </c>
      <c r="H80">
        <v>22</v>
      </c>
      <c r="I80">
        <v>0</v>
      </c>
    </row>
    <row r="81" spans="6:9" x14ac:dyDescent="0.2">
      <c r="F81">
        <v>80</v>
      </c>
      <c r="G81" s="101">
        <f t="shared" si="1"/>
        <v>21</v>
      </c>
      <c r="H81">
        <v>21</v>
      </c>
      <c r="I81">
        <v>0</v>
      </c>
    </row>
    <row r="82" spans="6:9" x14ac:dyDescent="0.2">
      <c r="F82">
        <v>81</v>
      </c>
      <c r="G82" s="101">
        <f t="shared" si="1"/>
        <v>20</v>
      </c>
      <c r="H82">
        <v>20</v>
      </c>
      <c r="I82">
        <v>0</v>
      </c>
    </row>
    <row r="83" spans="6:9" x14ac:dyDescent="0.2">
      <c r="F83">
        <v>82</v>
      </c>
      <c r="G83" s="101">
        <f t="shared" si="1"/>
        <v>19</v>
      </c>
      <c r="H83">
        <v>19</v>
      </c>
      <c r="I83">
        <v>0</v>
      </c>
    </row>
    <row r="84" spans="6:9" x14ac:dyDescent="0.2">
      <c r="F84">
        <v>83</v>
      </c>
      <c r="G84" s="101">
        <f t="shared" si="1"/>
        <v>18</v>
      </c>
      <c r="H84">
        <v>18</v>
      </c>
      <c r="I84">
        <v>0</v>
      </c>
    </row>
    <row r="85" spans="6:9" x14ac:dyDescent="0.2">
      <c r="F85">
        <v>84</v>
      </c>
      <c r="G85" s="101">
        <f t="shared" si="1"/>
        <v>17</v>
      </c>
      <c r="H85">
        <v>17</v>
      </c>
      <c r="I85">
        <v>0</v>
      </c>
    </row>
    <row r="86" spans="6:9" x14ac:dyDescent="0.2">
      <c r="F86">
        <v>85</v>
      </c>
      <c r="G86" s="101">
        <f t="shared" si="1"/>
        <v>16</v>
      </c>
      <c r="H86">
        <v>16</v>
      </c>
      <c r="I86">
        <v>0</v>
      </c>
    </row>
    <row r="87" spans="6:9" x14ac:dyDescent="0.2">
      <c r="F87">
        <v>86</v>
      </c>
      <c r="G87" s="101">
        <f t="shared" si="1"/>
        <v>15</v>
      </c>
      <c r="H87">
        <v>15</v>
      </c>
      <c r="I87">
        <v>0</v>
      </c>
    </row>
    <row r="88" spans="6:9" x14ac:dyDescent="0.2">
      <c r="F88">
        <v>87</v>
      </c>
      <c r="G88" s="101">
        <f t="shared" si="1"/>
        <v>14</v>
      </c>
      <c r="H88">
        <v>14</v>
      </c>
      <c r="I88">
        <v>0</v>
      </c>
    </row>
    <row r="89" spans="6:9" x14ac:dyDescent="0.2">
      <c r="F89">
        <v>88</v>
      </c>
      <c r="G89" s="101">
        <f t="shared" si="1"/>
        <v>13</v>
      </c>
      <c r="H89">
        <v>13</v>
      </c>
      <c r="I89">
        <v>0</v>
      </c>
    </row>
    <row r="90" spans="6:9" x14ac:dyDescent="0.2">
      <c r="F90">
        <v>89</v>
      </c>
      <c r="G90" s="101">
        <f t="shared" si="1"/>
        <v>12</v>
      </c>
      <c r="H90">
        <v>12</v>
      </c>
      <c r="I90">
        <v>0</v>
      </c>
    </row>
    <row r="91" spans="6:9" x14ac:dyDescent="0.2">
      <c r="F91">
        <v>90</v>
      </c>
      <c r="G91" s="101">
        <f t="shared" si="1"/>
        <v>11</v>
      </c>
      <c r="H91">
        <v>11</v>
      </c>
      <c r="I91">
        <v>0</v>
      </c>
    </row>
    <row r="92" spans="6:9" x14ac:dyDescent="0.2">
      <c r="F92">
        <v>91</v>
      </c>
      <c r="G92" s="101">
        <f t="shared" si="1"/>
        <v>10</v>
      </c>
      <c r="H92">
        <v>10</v>
      </c>
      <c r="I92">
        <v>0</v>
      </c>
    </row>
    <row r="93" spans="6:9" x14ac:dyDescent="0.2">
      <c r="F93">
        <v>92</v>
      </c>
      <c r="G93" s="101">
        <f t="shared" si="1"/>
        <v>9</v>
      </c>
      <c r="H93">
        <v>9</v>
      </c>
      <c r="I93">
        <v>0</v>
      </c>
    </row>
    <row r="94" spans="6:9" x14ac:dyDescent="0.2">
      <c r="F94">
        <v>93</v>
      </c>
      <c r="G94" s="101">
        <f t="shared" si="1"/>
        <v>8</v>
      </c>
      <c r="H94">
        <v>8</v>
      </c>
      <c r="I94">
        <v>0</v>
      </c>
    </row>
    <row r="95" spans="6:9" x14ac:dyDescent="0.2">
      <c r="F95">
        <v>94</v>
      </c>
      <c r="G95" s="101">
        <f t="shared" si="1"/>
        <v>7</v>
      </c>
      <c r="H95">
        <v>7</v>
      </c>
      <c r="I95">
        <v>0</v>
      </c>
    </row>
    <row r="96" spans="6:9" x14ac:dyDescent="0.2">
      <c r="F96">
        <v>95</v>
      </c>
      <c r="G96" s="101">
        <f t="shared" si="1"/>
        <v>6</v>
      </c>
      <c r="H96">
        <v>6</v>
      </c>
      <c r="I96">
        <v>0</v>
      </c>
    </row>
    <row r="97" spans="6:9" x14ac:dyDescent="0.2">
      <c r="F97">
        <v>96</v>
      </c>
      <c r="G97" s="101">
        <f t="shared" si="1"/>
        <v>5</v>
      </c>
      <c r="H97">
        <v>5</v>
      </c>
      <c r="I97">
        <v>0</v>
      </c>
    </row>
    <row r="98" spans="6:9" x14ac:dyDescent="0.2">
      <c r="F98">
        <v>97</v>
      </c>
      <c r="G98" s="101">
        <f t="shared" si="1"/>
        <v>4</v>
      </c>
      <c r="H98">
        <v>4</v>
      </c>
      <c r="I98">
        <v>0</v>
      </c>
    </row>
    <row r="99" spans="6:9" x14ac:dyDescent="0.2">
      <c r="F99">
        <v>98</v>
      </c>
      <c r="G99" s="101">
        <f t="shared" si="1"/>
        <v>3</v>
      </c>
      <c r="H99">
        <v>3</v>
      </c>
      <c r="I99">
        <v>0</v>
      </c>
    </row>
    <row r="100" spans="6:9" x14ac:dyDescent="0.2">
      <c r="F100">
        <v>99</v>
      </c>
      <c r="G100" s="101">
        <f t="shared" si="1"/>
        <v>2</v>
      </c>
      <c r="H100">
        <v>2</v>
      </c>
      <c r="I100">
        <v>0</v>
      </c>
    </row>
    <row r="101" spans="6:9" x14ac:dyDescent="0.2">
      <c r="F101">
        <v>100</v>
      </c>
      <c r="G101" s="101">
        <f t="shared" si="1"/>
        <v>1</v>
      </c>
      <c r="H101">
        <v>1</v>
      </c>
      <c r="I101">
        <v>0</v>
      </c>
    </row>
    <row r="102" spans="6:9" x14ac:dyDescent="0.2">
      <c r="F102">
        <v>101</v>
      </c>
      <c r="G102" s="101">
        <f t="shared" si="1"/>
        <v>0</v>
      </c>
      <c r="H102">
        <v>0</v>
      </c>
      <c r="I102">
        <v>0</v>
      </c>
    </row>
    <row r="103" spans="6:9" x14ac:dyDescent="0.2">
      <c r="F103">
        <v>102</v>
      </c>
      <c r="G103" s="101">
        <f t="shared" si="1"/>
        <v>0</v>
      </c>
      <c r="H103">
        <v>0</v>
      </c>
      <c r="I103">
        <v>0</v>
      </c>
    </row>
    <row r="104" spans="6:9" x14ac:dyDescent="0.2">
      <c r="F104">
        <v>103</v>
      </c>
      <c r="G104" s="101">
        <f t="shared" si="1"/>
        <v>0</v>
      </c>
      <c r="H104">
        <v>0</v>
      </c>
      <c r="I104">
        <v>0</v>
      </c>
    </row>
    <row r="105" spans="6:9" x14ac:dyDescent="0.2">
      <c r="F105">
        <v>104</v>
      </c>
      <c r="G105" s="101">
        <f t="shared" si="1"/>
        <v>0</v>
      </c>
      <c r="H105">
        <v>0</v>
      </c>
      <c r="I105">
        <v>0</v>
      </c>
    </row>
    <row r="106" spans="6:9" x14ac:dyDescent="0.2">
      <c r="F106">
        <v>105</v>
      </c>
      <c r="G106" s="101">
        <f t="shared" si="1"/>
        <v>0</v>
      </c>
      <c r="H106">
        <v>0</v>
      </c>
      <c r="I106">
        <v>0</v>
      </c>
    </row>
    <row r="107" spans="6:9" x14ac:dyDescent="0.2">
      <c r="F107">
        <v>106</v>
      </c>
      <c r="G107" s="101">
        <f t="shared" si="1"/>
        <v>0</v>
      </c>
      <c r="H107">
        <v>0</v>
      </c>
      <c r="I107">
        <v>0</v>
      </c>
    </row>
    <row r="108" spans="6:9" x14ac:dyDescent="0.2">
      <c r="F108">
        <v>107</v>
      </c>
      <c r="G108" s="101">
        <f t="shared" si="1"/>
        <v>0</v>
      </c>
      <c r="H108">
        <v>0</v>
      </c>
      <c r="I108">
        <v>0</v>
      </c>
    </row>
    <row r="109" spans="6:9" x14ac:dyDescent="0.2">
      <c r="F109">
        <v>108</v>
      </c>
      <c r="G109" s="101">
        <f t="shared" si="1"/>
        <v>0</v>
      </c>
      <c r="H109">
        <v>0</v>
      </c>
      <c r="I109">
        <v>0</v>
      </c>
    </row>
    <row r="110" spans="6:9" x14ac:dyDescent="0.2">
      <c r="F110">
        <v>109</v>
      </c>
      <c r="G110" s="101">
        <f t="shared" si="1"/>
        <v>0</v>
      </c>
      <c r="H110">
        <v>0</v>
      </c>
      <c r="I110">
        <v>0</v>
      </c>
    </row>
    <row r="111" spans="6:9" x14ac:dyDescent="0.2">
      <c r="F111">
        <v>110</v>
      </c>
      <c r="G111" s="101">
        <f t="shared" si="1"/>
        <v>0</v>
      </c>
      <c r="H111">
        <v>0</v>
      </c>
      <c r="I111">
        <v>0</v>
      </c>
    </row>
    <row r="112" spans="6:9" x14ac:dyDescent="0.2">
      <c r="F112">
        <v>111</v>
      </c>
      <c r="G112" s="101">
        <f t="shared" si="1"/>
        <v>0</v>
      </c>
      <c r="H112">
        <v>0</v>
      </c>
      <c r="I112">
        <v>0</v>
      </c>
    </row>
    <row r="113" spans="6:9" x14ac:dyDescent="0.2">
      <c r="F113">
        <v>112</v>
      </c>
      <c r="G113" s="101">
        <f t="shared" si="1"/>
        <v>0</v>
      </c>
      <c r="H113">
        <v>0</v>
      </c>
      <c r="I113">
        <v>0</v>
      </c>
    </row>
    <row r="114" spans="6:9" x14ac:dyDescent="0.2">
      <c r="F114">
        <v>113</v>
      </c>
      <c r="G114" s="101">
        <f t="shared" si="1"/>
        <v>0</v>
      </c>
      <c r="H114">
        <v>0</v>
      </c>
      <c r="I114">
        <v>0</v>
      </c>
    </row>
    <row r="115" spans="6:9" x14ac:dyDescent="0.2">
      <c r="F115">
        <v>114</v>
      </c>
      <c r="G115" s="101">
        <f t="shared" si="1"/>
        <v>0</v>
      </c>
      <c r="H115">
        <v>0</v>
      </c>
      <c r="I115">
        <v>0</v>
      </c>
    </row>
    <row r="116" spans="6:9" x14ac:dyDescent="0.2">
      <c r="F116">
        <v>115</v>
      </c>
      <c r="G116" s="101">
        <f t="shared" si="1"/>
        <v>0</v>
      </c>
      <c r="H116">
        <v>0</v>
      </c>
      <c r="I116">
        <v>0</v>
      </c>
    </row>
    <row r="117" spans="6:9" x14ac:dyDescent="0.2">
      <c r="F117">
        <v>116</v>
      </c>
      <c r="G117" s="101">
        <f t="shared" si="1"/>
        <v>0</v>
      </c>
      <c r="H117">
        <v>0</v>
      </c>
      <c r="I117">
        <v>0</v>
      </c>
    </row>
    <row r="118" spans="6:9" x14ac:dyDescent="0.2">
      <c r="F118">
        <v>117</v>
      </c>
      <c r="G118" s="101">
        <f t="shared" si="1"/>
        <v>0</v>
      </c>
      <c r="H118">
        <v>0</v>
      </c>
      <c r="I118">
        <v>0</v>
      </c>
    </row>
    <row r="119" spans="6:9" x14ac:dyDescent="0.2">
      <c r="F119">
        <v>118</v>
      </c>
      <c r="G119" s="101">
        <f t="shared" si="1"/>
        <v>0</v>
      </c>
      <c r="H119">
        <v>0</v>
      </c>
      <c r="I119">
        <v>0</v>
      </c>
    </row>
    <row r="120" spans="6:9" x14ac:dyDescent="0.2">
      <c r="F120">
        <v>119</v>
      </c>
      <c r="G120" s="101">
        <f t="shared" si="1"/>
        <v>0</v>
      </c>
      <c r="H120">
        <v>0</v>
      </c>
      <c r="I120">
        <v>0</v>
      </c>
    </row>
    <row r="121" spans="6:9" x14ac:dyDescent="0.2">
      <c r="F121">
        <v>120</v>
      </c>
      <c r="G121" s="101">
        <f t="shared" si="1"/>
        <v>0</v>
      </c>
      <c r="H121">
        <v>0</v>
      </c>
      <c r="I121">
        <v>0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D22"/>
  <sheetViews>
    <sheetView workbookViewId="0">
      <selection activeCell="C17" sqref="C17"/>
    </sheetView>
  </sheetViews>
  <sheetFormatPr defaultRowHeight="12.75" x14ac:dyDescent="0.2"/>
  <cols>
    <col min="1" max="1" width="9.5703125" bestFit="1" customWidth="1"/>
    <col min="2" max="2" width="10.42578125" bestFit="1" customWidth="1"/>
    <col min="3" max="3" width="10.85546875" customWidth="1"/>
    <col min="4" max="8" width="9.7109375" customWidth="1"/>
  </cols>
  <sheetData>
    <row r="1" spans="1:4" s="253" customFormat="1" x14ac:dyDescent="0.2">
      <c r="B1" s="253" t="s">
        <v>522</v>
      </c>
      <c r="C1" s="253" t="s">
        <v>523</v>
      </c>
      <c r="D1" s="253" t="s">
        <v>524</v>
      </c>
    </row>
    <row r="2" spans="1:4" x14ac:dyDescent="0.2">
      <c r="A2" t="s">
        <v>327</v>
      </c>
      <c r="B2" t="s">
        <v>329</v>
      </c>
    </row>
    <row r="3" spans="1:4" x14ac:dyDescent="0.2">
      <c r="A3" t="s">
        <v>328</v>
      </c>
      <c r="B3" t="s">
        <v>329</v>
      </c>
    </row>
    <row r="4" spans="1:4" x14ac:dyDescent="0.2">
      <c r="B4" t="s">
        <v>330</v>
      </c>
      <c r="D4" t="s">
        <v>456</v>
      </c>
    </row>
    <row r="5" spans="1:4" x14ac:dyDescent="0.2">
      <c r="A5" t="s">
        <v>331</v>
      </c>
      <c r="B5" t="s">
        <v>329</v>
      </c>
      <c r="C5" t="s">
        <v>508</v>
      </c>
    </row>
    <row r="6" spans="1:4" x14ac:dyDescent="0.2">
      <c r="B6" t="s">
        <v>521</v>
      </c>
    </row>
    <row r="7" spans="1:4" x14ac:dyDescent="0.2">
      <c r="B7" t="s">
        <v>462</v>
      </c>
      <c r="C7" t="s">
        <v>545</v>
      </c>
    </row>
    <row r="8" spans="1:4" x14ac:dyDescent="0.2">
      <c r="B8" t="s">
        <v>330</v>
      </c>
      <c r="D8" t="s">
        <v>456</v>
      </c>
    </row>
    <row r="9" spans="1:4" x14ac:dyDescent="0.2">
      <c r="B9" t="s">
        <v>403</v>
      </c>
      <c r="C9">
        <v>0</v>
      </c>
      <c r="D9" t="s">
        <v>520</v>
      </c>
    </row>
    <row r="10" spans="1:4" x14ac:dyDescent="0.2">
      <c r="B10" t="s">
        <v>404</v>
      </c>
      <c r="C10" t="s">
        <v>427</v>
      </c>
      <c r="D10" t="s">
        <v>405</v>
      </c>
    </row>
    <row r="11" spans="1:4" x14ac:dyDescent="0.2">
      <c r="A11" t="s">
        <v>516</v>
      </c>
      <c r="B11" t="s">
        <v>463</v>
      </c>
      <c r="C11">
        <v>1</v>
      </c>
      <c r="D11" t="s">
        <v>408</v>
      </c>
    </row>
    <row r="12" spans="1:4" x14ac:dyDescent="0.2">
      <c r="B12" t="s">
        <v>409</v>
      </c>
      <c r="C12">
        <v>2</v>
      </c>
      <c r="D12" t="s">
        <v>428</v>
      </c>
    </row>
    <row r="13" spans="1:4" x14ac:dyDescent="0.2">
      <c r="B13" t="s">
        <v>410</v>
      </c>
      <c r="C13">
        <v>1</v>
      </c>
      <c r="D13" t="s">
        <v>429</v>
      </c>
    </row>
    <row r="14" spans="1:4" x14ac:dyDescent="0.2">
      <c r="B14" t="s">
        <v>411</v>
      </c>
      <c r="C14">
        <v>-3</v>
      </c>
      <c r="D14" t="s">
        <v>430</v>
      </c>
    </row>
    <row r="15" spans="1:4" x14ac:dyDescent="0.2">
      <c r="B15" t="s">
        <v>412</v>
      </c>
      <c r="C15">
        <v>-4</v>
      </c>
      <c r="D15" t="s">
        <v>431</v>
      </c>
    </row>
    <row r="16" spans="1:4" x14ac:dyDescent="0.2">
      <c r="B16" t="s">
        <v>413</v>
      </c>
      <c r="C16">
        <v>5</v>
      </c>
      <c r="D16" t="s">
        <v>432</v>
      </c>
    </row>
    <row r="17" spans="1:4" x14ac:dyDescent="0.2">
      <c r="B17" t="s">
        <v>406</v>
      </c>
      <c r="C17" t="s">
        <v>509</v>
      </c>
      <c r="D17" t="s">
        <v>407</v>
      </c>
    </row>
    <row r="18" spans="1:4" x14ac:dyDescent="0.2">
      <c r="A18" t="s">
        <v>414</v>
      </c>
      <c r="B18" t="s">
        <v>464</v>
      </c>
      <c r="C18" t="s">
        <v>544</v>
      </c>
      <c r="D18" t="s">
        <v>465</v>
      </c>
    </row>
    <row r="19" spans="1:4" x14ac:dyDescent="0.2">
      <c r="B19" t="s">
        <v>415</v>
      </c>
      <c r="C19">
        <v>1</v>
      </c>
      <c r="D19" t="s">
        <v>416</v>
      </c>
    </row>
    <row r="20" spans="1:4" x14ac:dyDescent="0.2">
      <c r="B20" t="s">
        <v>466</v>
      </c>
      <c r="C20" t="s">
        <v>544</v>
      </c>
      <c r="D20" t="s">
        <v>467</v>
      </c>
    </row>
    <row r="21" spans="1:4" x14ac:dyDescent="0.2">
      <c r="B21" t="s">
        <v>513</v>
      </c>
      <c r="C21" t="s">
        <v>515</v>
      </c>
      <c r="D21" t="s">
        <v>514</v>
      </c>
    </row>
    <row r="22" spans="1:4" x14ac:dyDescent="0.2">
      <c r="A22" t="s">
        <v>534</v>
      </c>
      <c r="B22" t="s">
        <v>535</v>
      </c>
      <c r="C22">
        <v>8</v>
      </c>
      <c r="D22" t="s">
        <v>536</v>
      </c>
    </row>
  </sheetData>
  <phoneticPr fontId="0" type="noConversion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G1:H19"/>
  <sheetViews>
    <sheetView workbookViewId="0">
      <selection sqref="A1:XFD1048576"/>
    </sheetView>
  </sheetViews>
  <sheetFormatPr defaultRowHeight="12.75" x14ac:dyDescent="0.2"/>
  <cols>
    <col min="1" max="1" width="11.42578125" style="63" bestFit="1" customWidth="1"/>
    <col min="2" max="16384" width="9.140625" style="63"/>
  </cols>
  <sheetData>
    <row r="1" spans="7:8" x14ac:dyDescent="0.2">
      <c r="G1" s="272"/>
      <c r="H1" s="272"/>
    </row>
    <row r="2" spans="7:8" x14ac:dyDescent="0.2">
      <c r="G2" s="272"/>
      <c r="H2" s="272"/>
    </row>
    <row r="3" spans="7:8" x14ac:dyDescent="0.2">
      <c r="G3" s="272"/>
      <c r="H3" s="272"/>
    </row>
    <row r="4" spans="7:8" x14ac:dyDescent="0.2">
      <c r="G4" s="272"/>
      <c r="H4" s="272"/>
    </row>
    <row r="5" spans="7:8" x14ac:dyDescent="0.2">
      <c r="G5" s="272"/>
      <c r="H5" s="272"/>
    </row>
    <row r="6" spans="7:8" x14ac:dyDescent="0.2">
      <c r="G6" s="272"/>
      <c r="H6" s="272"/>
    </row>
    <row r="7" spans="7:8" x14ac:dyDescent="0.2">
      <c r="G7" s="272"/>
      <c r="H7" s="272"/>
    </row>
    <row r="8" spans="7:8" x14ac:dyDescent="0.2">
      <c r="G8" s="272"/>
      <c r="H8" s="272"/>
    </row>
    <row r="9" spans="7:8" x14ac:dyDescent="0.2">
      <c r="G9" s="272"/>
      <c r="H9" s="272"/>
    </row>
    <row r="10" spans="7:8" x14ac:dyDescent="0.2">
      <c r="G10" s="272"/>
      <c r="H10" s="272"/>
    </row>
    <row r="11" spans="7:8" x14ac:dyDescent="0.2">
      <c r="G11" s="272"/>
      <c r="H11" s="272"/>
    </row>
    <row r="12" spans="7:8" x14ac:dyDescent="0.2">
      <c r="G12" s="272"/>
      <c r="H12" s="272"/>
    </row>
    <row r="13" spans="7:8" x14ac:dyDescent="0.2">
      <c r="G13" s="272"/>
      <c r="H13" s="272"/>
    </row>
    <row r="14" spans="7:8" x14ac:dyDescent="0.2">
      <c r="G14" s="272"/>
      <c r="H14" s="272"/>
    </row>
    <row r="15" spans="7:8" x14ac:dyDescent="0.2">
      <c r="G15" s="272"/>
      <c r="H15" s="272"/>
    </row>
    <row r="16" spans="7:8" x14ac:dyDescent="0.2">
      <c r="G16" s="272"/>
      <c r="H16" s="272"/>
    </row>
    <row r="17" spans="7:8" x14ac:dyDescent="0.2">
      <c r="G17" s="272"/>
      <c r="H17" s="272"/>
    </row>
    <row r="18" spans="7:8" x14ac:dyDescent="0.2">
      <c r="G18" s="272"/>
      <c r="H18" s="272"/>
    </row>
    <row r="19" spans="7:8" x14ac:dyDescent="0.2">
      <c r="G19" s="272"/>
      <c r="H19" s="272"/>
    </row>
  </sheetData>
  <sheetProtection sheet="1" objects="1" scenarios="1" formatCells="0" formatColumns="0" formatRows="0" sort="0" autoFilter="0" pivotTables="0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B8"/>
  <sheetViews>
    <sheetView workbookViewId="0">
      <selection sqref="A1:XFD1048576"/>
    </sheetView>
  </sheetViews>
  <sheetFormatPr defaultRowHeight="12.75" x14ac:dyDescent="0.2"/>
  <cols>
    <col min="1" max="1" width="28.28515625" style="271" customWidth="1"/>
    <col min="2" max="16384" width="9.140625" style="271"/>
  </cols>
  <sheetData>
    <row r="1" spans="1:2" x14ac:dyDescent="0.2">
      <c r="A1" s="271" t="s">
        <v>543</v>
      </c>
      <c r="B1" s="271" t="s">
        <v>543</v>
      </c>
    </row>
    <row r="2" spans="1:2" x14ac:dyDescent="0.2">
      <c r="A2" s="271" t="s">
        <v>543</v>
      </c>
      <c r="B2" s="271" t="s">
        <v>543</v>
      </c>
    </row>
    <row r="3" spans="1:2" x14ac:dyDescent="0.2">
      <c r="A3" s="271" t="s">
        <v>543</v>
      </c>
      <c r="B3" s="271" t="s">
        <v>543</v>
      </c>
    </row>
    <row r="4" spans="1:2" x14ac:dyDescent="0.2">
      <c r="A4" s="271" t="s">
        <v>543</v>
      </c>
      <c r="B4" s="271" t="s">
        <v>543</v>
      </c>
    </row>
    <row r="5" spans="1:2" x14ac:dyDescent="0.2">
      <c r="A5" s="271" t="s">
        <v>543</v>
      </c>
      <c r="B5" s="271" t="s">
        <v>543</v>
      </c>
    </row>
    <row r="6" spans="1:2" x14ac:dyDescent="0.2">
      <c r="A6" s="271" t="s">
        <v>543</v>
      </c>
      <c r="B6" s="271" t="s">
        <v>543</v>
      </c>
    </row>
    <row r="7" spans="1:2" x14ac:dyDescent="0.2">
      <c r="A7" s="271" t="s">
        <v>543</v>
      </c>
      <c r="B7" s="271" t="s">
        <v>543</v>
      </c>
    </row>
    <row r="8" spans="1:2" x14ac:dyDescent="0.2">
      <c r="A8" s="271" t="s">
        <v>543</v>
      </c>
      <c r="B8" s="271" t="s">
        <v>543</v>
      </c>
    </row>
  </sheetData>
  <sheetProtection sheet="1" objects="1" scenarios="1" formatCells="0" formatColumns="0" formatRows="0" sort="0" autoFilter="0" pivotTables="0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C21"/>
  <sheetViews>
    <sheetView workbookViewId="0">
      <selection activeCell="B14" sqref="B14"/>
    </sheetView>
  </sheetViews>
  <sheetFormatPr defaultRowHeight="12.75" x14ac:dyDescent="0.2"/>
  <cols>
    <col min="1" max="1" width="25.7109375" style="62" customWidth="1"/>
    <col min="2" max="3" width="25.7109375" customWidth="1"/>
  </cols>
  <sheetData>
    <row r="1" spans="1:3" x14ac:dyDescent="0.2">
      <c r="A1" s="101" t="str">
        <f>B1</f>
        <v xml:space="preserve">Celkové výsledky kategorie </v>
      </c>
      <c r="B1" t="s">
        <v>259</v>
      </c>
      <c r="C1" t="s">
        <v>258</v>
      </c>
    </row>
    <row r="2" spans="1:3" x14ac:dyDescent="0.2">
      <c r="A2" s="101" t="str">
        <f t="shared" ref="A2:A21" si="0">B2</f>
        <v xml:space="preserve">Výsledky kategorie </v>
      </c>
      <c r="B2" t="s">
        <v>241</v>
      </c>
      <c r="C2" t="s">
        <v>242</v>
      </c>
    </row>
    <row r="3" spans="1:3" x14ac:dyDescent="0.2">
      <c r="A3" s="101" t="str">
        <f t="shared" si="0"/>
        <v>Pořadí</v>
      </c>
      <c r="B3" t="s">
        <v>44</v>
      </c>
      <c r="C3" t="s">
        <v>243</v>
      </c>
    </row>
    <row r="4" spans="1:3" x14ac:dyDescent="0.2">
      <c r="A4" s="101" t="str">
        <f t="shared" si="0"/>
        <v>celk.</v>
      </c>
      <c r="B4" t="s">
        <v>13</v>
      </c>
      <c r="C4" t="s">
        <v>244</v>
      </c>
    </row>
    <row r="5" spans="1:3" x14ac:dyDescent="0.2">
      <c r="A5" s="101" t="str">
        <f t="shared" si="0"/>
        <v>kat.</v>
      </c>
      <c r="B5" t="s">
        <v>45</v>
      </c>
      <c r="C5" t="s">
        <v>245</v>
      </c>
    </row>
    <row r="6" spans="1:3" x14ac:dyDescent="0.2">
      <c r="A6" s="101" t="str">
        <f t="shared" si="0"/>
        <v>Jméno</v>
      </c>
      <c r="B6" t="s">
        <v>1</v>
      </c>
      <c r="C6" t="s">
        <v>246</v>
      </c>
    </row>
    <row r="7" spans="1:3" x14ac:dyDescent="0.2">
      <c r="A7" s="101" t="str">
        <f t="shared" si="0"/>
        <v>Tým</v>
      </c>
      <c r="B7" t="s">
        <v>47</v>
      </c>
      <c r="C7" t="s">
        <v>247</v>
      </c>
    </row>
    <row r="8" spans="1:3" x14ac:dyDescent="0.2">
      <c r="A8" s="101" t="str">
        <f t="shared" si="0"/>
        <v>Kat.</v>
      </c>
      <c r="B8" t="s">
        <v>41</v>
      </c>
      <c r="C8" t="s">
        <v>248</v>
      </c>
    </row>
    <row r="9" spans="1:3" x14ac:dyDescent="0.2">
      <c r="A9" s="101" t="str">
        <f t="shared" si="0"/>
        <v>Reg. číslo</v>
      </c>
      <c r="B9" t="s">
        <v>14</v>
      </c>
      <c r="C9" t="s">
        <v>249</v>
      </c>
    </row>
    <row r="10" spans="1:3" x14ac:dyDescent="0.2">
      <c r="A10" s="101" t="str">
        <f t="shared" si="0"/>
        <v>body</v>
      </c>
      <c r="B10" t="s">
        <v>4</v>
      </c>
      <c r="C10" t="s">
        <v>250</v>
      </c>
    </row>
    <row r="11" spans="1:3" x14ac:dyDescent="0.2">
      <c r="A11" s="101" t="str">
        <f t="shared" si="0"/>
        <v>čas</v>
      </c>
      <c r="B11" t="s">
        <v>0</v>
      </c>
      <c r="C11" t="s">
        <v>251</v>
      </c>
    </row>
    <row r="12" spans="1:3" x14ac:dyDescent="0.2">
      <c r="A12" s="101" t="str">
        <f t="shared" si="0"/>
        <v>skóre</v>
      </c>
      <c r="B12" t="s">
        <v>49</v>
      </c>
      <c r="C12" t="s">
        <v>252</v>
      </c>
    </row>
    <row r="13" spans="1:3" x14ac:dyDescent="0.2">
      <c r="A13" s="101" t="str">
        <f t="shared" si="0"/>
        <v>poř.</v>
      </c>
      <c r="B13" t="s">
        <v>48</v>
      </c>
      <c r="C13" t="s">
        <v>253</v>
      </c>
    </row>
    <row r="14" spans="1:3" x14ac:dyDescent="0.2">
      <c r="A14" s="101" t="str">
        <f t="shared" si="0"/>
        <v>koef.</v>
      </c>
      <c r="B14" t="s">
        <v>51</v>
      </c>
      <c r="C14" t="s">
        <v>254</v>
      </c>
    </row>
    <row r="15" spans="1:3" x14ac:dyDescent="0.2">
      <c r="A15" s="101" t="str">
        <f t="shared" si="0"/>
        <v>cíl</v>
      </c>
      <c r="B15" t="s">
        <v>196</v>
      </c>
      <c r="C15" t="s">
        <v>255</v>
      </c>
    </row>
    <row r="16" spans="1:3" x14ac:dyDescent="0.2">
      <c r="A16" s="101" t="str">
        <f t="shared" si="0"/>
        <v>součet</v>
      </c>
      <c r="B16" t="s">
        <v>20</v>
      </c>
      <c r="C16" t="s">
        <v>256</v>
      </c>
    </row>
    <row r="17" spans="1:3" x14ac:dyDescent="0.2">
      <c r="A17" s="101" t="str">
        <f t="shared" si="0"/>
        <v>časů</v>
      </c>
      <c r="B17" t="s">
        <v>21</v>
      </c>
      <c r="C17" t="s">
        <v>257</v>
      </c>
    </row>
    <row r="18" spans="1:3" x14ac:dyDescent="0.2">
      <c r="A18" s="101" t="str">
        <f t="shared" si="0"/>
        <v>výsledek</v>
      </c>
      <c r="B18" t="s">
        <v>170</v>
      </c>
      <c r="C18" t="s">
        <v>260</v>
      </c>
    </row>
    <row r="19" spans="1:3" x14ac:dyDescent="0.2">
      <c r="A19" s="101" t="str">
        <f t="shared" si="0"/>
        <v>Počet správných odpovědí</v>
      </c>
      <c r="B19" t="s">
        <v>5</v>
      </c>
      <c r="C19" t="s">
        <v>262</v>
      </c>
    </row>
    <row r="20" spans="1:3" x14ac:dyDescent="0.2">
      <c r="A20" s="101" t="str">
        <f t="shared" si="0"/>
        <v>Celkový počet odpovědí</v>
      </c>
      <c r="B20" t="s">
        <v>6</v>
      </c>
      <c r="C20" t="s">
        <v>263</v>
      </c>
    </row>
    <row r="21" spans="1:3" x14ac:dyDescent="0.2">
      <c r="A21" s="101" t="str">
        <f t="shared" si="0"/>
        <v>Procento správných odpovědí</v>
      </c>
      <c r="B21" t="s">
        <v>127</v>
      </c>
      <c r="C21" t="s">
        <v>264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L121"/>
  <sheetViews>
    <sheetView workbookViewId="0">
      <selection activeCell="A31" sqref="A31:F31"/>
    </sheetView>
  </sheetViews>
  <sheetFormatPr defaultRowHeight="12.75" x14ac:dyDescent="0.2"/>
  <cols>
    <col min="1" max="1" width="9.85546875" style="63" bestFit="1" customWidth="1"/>
    <col min="2" max="2" width="9.85546875" style="63" customWidth="1"/>
    <col min="3" max="3" width="12" style="63" customWidth="1"/>
    <col min="4" max="4" width="23.140625" style="63" customWidth="1"/>
    <col min="5" max="5" width="9.5703125" style="63" bestFit="1" customWidth="1"/>
    <col min="6" max="6" width="13.5703125" style="63" customWidth="1"/>
    <col min="7" max="7" width="6.140625" bestFit="1" customWidth="1"/>
    <col min="8" max="8" width="23.5703125" customWidth="1"/>
    <col min="11" max="11" width="11.85546875" customWidth="1"/>
    <col min="12" max="12" width="18.5703125" customWidth="1"/>
  </cols>
  <sheetData>
    <row r="1" spans="1:12" x14ac:dyDescent="0.2">
      <c r="A1" s="232" t="s">
        <v>14</v>
      </c>
      <c r="B1" s="232" t="s">
        <v>47</v>
      </c>
      <c r="C1" s="232" t="s">
        <v>1</v>
      </c>
      <c r="D1" s="232" t="s">
        <v>32</v>
      </c>
      <c r="E1" s="232" t="s">
        <v>394</v>
      </c>
      <c r="F1" s="232" t="s">
        <v>512</v>
      </c>
      <c r="G1" s="50" t="s">
        <v>46</v>
      </c>
    </row>
    <row r="2" spans="1:12" x14ac:dyDescent="0.2">
      <c r="A2" s="62"/>
      <c r="B2" s="62"/>
      <c r="C2" s="62"/>
      <c r="D2" s="62"/>
      <c r="E2" s="62"/>
      <c r="F2" s="62"/>
      <c r="G2" t="e">
        <f>MATCH(A2,registr!A:A,0)</f>
        <v>#N/A</v>
      </c>
      <c r="H2" t="str">
        <f t="shared" ref="H2:H7" ca="1" si="0">TRIM(L2 &amp; " " &amp; K2)</f>
        <v/>
      </c>
      <c r="I2">
        <f ca="1">IF(ISERROR($G2),E2,OFFSET(registr!D$1,$G2-1,0))</f>
        <v>0</v>
      </c>
      <c r="J2">
        <f t="shared" ref="J2:J66" si="1">F2</f>
        <v>0</v>
      </c>
      <c r="K2" t="str">
        <f ca="1">IF(ISERROR($G2),C2 &amp; "",OFFSET(registr!$B$1,$G2-1,0))</f>
        <v/>
      </c>
      <c r="L2" t="str">
        <f ca="1">IF(ISERROR($G2),D2 &amp; "",OFFSET(registr!$C$1,$G2-1,0))</f>
        <v/>
      </c>
    </row>
    <row r="3" spans="1:12" x14ac:dyDescent="0.2">
      <c r="A3" s="62"/>
      <c r="B3" s="62"/>
      <c r="C3" s="62"/>
      <c r="D3" s="62"/>
      <c r="E3" s="62"/>
      <c r="F3" s="62"/>
      <c r="G3" t="e">
        <f>MATCH(A3,registr!A:A,0)</f>
        <v>#N/A</v>
      </c>
      <c r="H3" t="str">
        <f t="shared" ca="1" si="0"/>
        <v/>
      </c>
      <c r="I3">
        <f ca="1">IF(ISERROR($G3),E3,OFFSET(registr!D$1,$G3-1,0))</f>
        <v>0</v>
      </c>
      <c r="J3">
        <f t="shared" si="1"/>
        <v>0</v>
      </c>
      <c r="K3" t="str">
        <f ca="1">IF(ISERROR($G3),C3 &amp; "",OFFSET(registr!$B$1,$G3-1,0))</f>
        <v/>
      </c>
      <c r="L3" t="str">
        <f ca="1">IF(ISERROR($G3),D3 &amp; "",OFFSET(registr!$C$1,$G3-1,0))</f>
        <v/>
      </c>
    </row>
    <row r="4" spans="1:12" x14ac:dyDescent="0.2">
      <c r="A4" s="62"/>
      <c r="B4" s="62"/>
      <c r="C4" s="62"/>
      <c r="D4" s="62"/>
      <c r="E4" s="62"/>
      <c r="F4" s="62"/>
      <c r="G4" t="e">
        <f>MATCH(A4,registr!A:A,0)</f>
        <v>#N/A</v>
      </c>
      <c r="H4" t="str">
        <f t="shared" ca="1" si="0"/>
        <v/>
      </c>
      <c r="I4">
        <f ca="1">IF(ISERROR($G4),E4,OFFSET(registr!D$1,$G4-1,0))</f>
        <v>0</v>
      </c>
      <c r="J4">
        <f t="shared" si="1"/>
        <v>0</v>
      </c>
      <c r="K4" t="str">
        <f ca="1">IF(ISERROR($G4),C4 &amp; "",OFFSET(registr!$B$1,$G4-1,0))</f>
        <v/>
      </c>
      <c r="L4" t="str">
        <f ca="1">IF(ISERROR($G4),D4 &amp; "",OFFSET(registr!$C$1,$G4-1,0))</f>
        <v/>
      </c>
    </row>
    <row r="5" spans="1:12" x14ac:dyDescent="0.2">
      <c r="A5" s="62"/>
      <c r="B5" s="62"/>
      <c r="C5" s="62"/>
      <c r="D5" s="62"/>
      <c r="E5" s="62"/>
      <c r="F5" s="62"/>
      <c r="G5" t="e">
        <f>MATCH(A5,registr!A:A,0)</f>
        <v>#N/A</v>
      </c>
      <c r="H5" t="str">
        <f t="shared" ca="1" si="0"/>
        <v/>
      </c>
      <c r="I5">
        <f ca="1">IF(ISERROR($G5),E5,OFFSET(registr!D$1,$G5-1,0))</f>
        <v>0</v>
      </c>
      <c r="J5">
        <f t="shared" si="1"/>
        <v>0</v>
      </c>
      <c r="K5" t="str">
        <f ca="1">IF(ISERROR($G5),C5 &amp; "",OFFSET(registr!$B$1,$G5-1,0))</f>
        <v/>
      </c>
      <c r="L5" t="str">
        <f ca="1">IF(ISERROR($G5),D5 &amp; "",OFFSET(registr!$C$1,$G5-1,0))</f>
        <v/>
      </c>
    </row>
    <row r="6" spans="1:12" x14ac:dyDescent="0.2">
      <c r="A6" s="62"/>
      <c r="B6" s="62"/>
      <c r="C6" s="62"/>
      <c r="D6" s="62"/>
      <c r="E6" s="62"/>
      <c r="F6" s="62"/>
      <c r="G6" t="e">
        <f>MATCH(A6,registr!A:A,0)</f>
        <v>#N/A</v>
      </c>
      <c r="H6" t="str">
        <f t="shared" ca="1" si="0"/>
        <v/>
      </c>
      <c r="I6">
        <f ca="1">IF(ISERROR($G6),E6,OFFSET(registr!D$1,$G6-1,0))</f>
        <v>0</v>
      </c>
      <c r="J6">
        <f t="shared" si="1"/>
        <v>0</v>
      </c>
      <c r="K6" t="str">
        <f ca="1">IF(ISERROR($G6),C6 &amp; "",OFFSET(registr!$B$1,$G6-1,0))</f>
        <v/>
      </c>
      <c r="L6" t="str">
        <f ca="1">IF(ISERROR($G6),D6 &amp; "",OFFSET(registr!$C$1,$G6-1,0))</f>
        <v/>
      </c>
    </row>
    <row r="7" spans="1:12" x14ac:dyDescent="0.2">
      <c r="A7" s="62"/>
      <c r="B7" s="62"/>
      <c r="C7" s="62"/>
      <c r="D7" s="62"/>
      <c r="E7" s="62"/>
      <c r="F7" s="62"/>
      <c r="G7" t="e">
        <f>MATCH(A7,registr!A:A,0)</f>
        <v>#N/A</v>
      </c>
      <c r="H7" t="str">
        <f t="shared" ca="1" si="0"/>
        <v/>
      </c>
      <c r="I7">
        <f ca="1">IF(ISERROR($G7),E7,OFFSET(registr!D$1,$G7-1,0))</f>
        <v>0</v>
      </c>
      <c r="J7">
        <f t="shared" si="1"/>
        <v>0</v>
      </c>
      <c r="K7" t="str">
        <f ca="1">IF(ISERROR($G7),C7 &amp; "",OFFSET(registr!$B$1,$G7-1,0))</f>
        <v/>
      </c>
      <c r="L7" t="str">
        <f ca="1">IF(ISERROR($G7),D7 &amp; "",OFFSET(registr!$C$1,$G7-1,0))</f>
        <v/>
      </c>
    </row>
    <row r="8" spans="1:12" x14ac:dyDescent="0.2">
      <c r="A8" s="62"/>
      <c r="B8" s="62"/>
      <c r="C8" s="62"/>
      <c r="D8" s="62"/>
      <c r="E8" s="62"/>
      <c r="F8" s="62"/>
      <c r="G8" t="e">
        <f>MATCH(A8,registr!A:A,0)</f>
        <v>#N/A</v>
      </c>
      <c r="H8" t="str">
        <f ca="1">TRIM(L8 &amp; " " &amp; K8)</f>
        <v/>
      </c>
      <c r="I8">
        <f ca="1">IF(ISERROR($G8),E8,OFFSET(registr!D$1,$G8-1,0))</f>
        <v>0</v>
      </c>
      <c r="J8">
        <f t="shared" si="1"/>
        <v>0</v>
      </c>
      <c r="K8" t="str">
        <f ca="1">IF(ISERROR($G8),C8 &amp; "",OFFSET(registr!$B$1,$G8-1,0))</f>
        <v/>
      </c>
      <c r="L8" t="str">
        <f ca="1">IF(ISERROR($G8),D8 &amp; "",OFFSET(registr!$C$1,$G8-1,0))</f>
        <v/>
      </c>
    </row>
    <row r="9" spans="1:12" x14ac:dyDescent="0.2">
      <c r="A9" s="62"/>
      <c r="B9" s="62"/>
      <c r="C9" s="62"/>
      <c r="D9" s="62"/>
      <c r="E9" s="62"/>
      <c r="F9" s="62"/>
      <c r="G9" t="e">
        <f>MATCH(A9,registr!A:A,0)</f>
        <v>#N/A</v>
      </c>
      <c r="H9" t="str">
        <f t="shared" ref="H9:H72" ca="1" si="2">TRIM(L9 &amp; " " &amp; K9)</f>
        <v/>
      </c>
      <c r="I9">
        <f ca="1">IF(ISERROR($G9),E9,OFFSET(registr!D$1,$G9-1,0))</f>
        <v>0</v>
      </c>
      <c r="J9">
        <f t="shared" si="1"/>
        <v>0</v>
      </c>
      <c r="K9" t="str">
        <f ca="1">IF(ISERROR($G9),C9 &amp; "",OFFSET(registr!$B$1,$G9-1,0))</f>
        <v/>
      </c>
      <c r="L9" t="str">
        <f ca="1">IF(ISERROR($G9),D9 &amp; "",OFFSET(registr!$C$1,$G9-1,0))</f>
        <v/>
      </c>
    </row>
    <row r="10" spans="1:12" x14ac:dyDescent="0.2">
      <c r="A10" s="62"/>
      <c r="B10" s="62"/>
      <c r="C10" s="62"/>
      <c r="D10" s="62"/>
      <c r="E10" s="62"/>
      <c r="F10" s="62"/>
      <c r="G10" t="e">
        <f>MATCH(A10,registr!A:A,0)</f>
        <v>#N/A</v>
      </c>
      <c r="H10" t="str">
        <f t="shared" ca="1" si="2"/>
        <v/>
      </c>
      <c r="I10">
        <f ca="1">IF(ISERROR($G10),E10,OFFSET(registr!D$1,$G10-1,0))</f>
        <v>0</v>
      </c>
      <c r="J10">
        <f t="shared" si="1"/>
        <v>0</v>
      </c>
      <c r="K10" t="str">
        <f ca="1">IF(ISERROR($G10),C10 &amp; "",OFFSET(registr!$B$1,$G10-1,0))</f>
        <v/>
      </c>
      <c r="L10" t="str">
        <f ca="1">IF(ISERROR($G10),D10 &amp; "",OFFSET(registr!$C$1,$G10-1,0))</f>
        <v/>
      </c>
    </row>
    <row r="11" spans="1:12" x14ac:dyDescent="0.2">
      <c r="A11" s="62"/>
      <c r="B11" s="62"/>
      <c r="C11" s="62"/>
      <c r="D11" s="62"/>
      <c r="E11" s="62"/>
      <c r="F11" s="62"/>
      <c r="G11" t="e">
        <f>MATCH(A11,registr!A:A,0)</f>
        <v>#N/A</v>
      </c>
      <c r="H11" t="str">
        <f t="shared" ca="1" si="2"/>
        <v/>
      </c>
      <c r="I11">
        <f ca="1">IF(ISERROR($G11),E11,OFFSET(registr!D$1,$G11-1,0))</f>
        <v>0</v>
      </c>
      <c r="J11">
        <f t="shared" si="1"/>
        <v>0</v>
      </c>
      <c r="K11" t="str">
        <f ca="1">IF(ISERROR($G11),C11 &amp; "",OFFSET(registr!$B$1,$G11-1,0))</f>
        <v/>
      </c>
      <c r="L11" t="str">
        <f ca="1">IF(ISERROR($G11),D11 &amp; "",OFFSET(registr!$C$1,$G11-1,0))</f>
        <v/>
      </c>
    </row>
    <row r="12" spans="1:12" x14ac:dyDescent="0.2">
      <c r="A12" s="62"/>
      <c r="B12" s="62"/>
      <c r="C12" s="62"/>
      <c r="D12" s="62"/>
      <c r="E12" s="62"/>
      <c r="F12" s="62"/>
      <c r="G12" t="e">
        <f>MATCH(A12,registr!A:A,0)</f>
        <v>#N/A</v>
      </c>
      <c r="H12" t="str">
        <f t="shared" ca="1" si="2"/>
        <v/>
      </c>
      <c r="I12">
        <f ca="1">IF(ISERROR($G12),E12,OFFSET(registr!D$1,$G12-1,0))</f>
        <v>0</v>
      </c>
      <c r="J12">
        <f t="shared" si="1"/>
        <v>0</v>
      </c>
      <c r="K12" t="str">
        <f ca="1">IF(ISERROR($G12),C12 &amp; "",OFFSET(registr!$B$1,$G12-1,0))</f>
        <v/>
      </c>
      <c r="L12" t="str">
        <f ca="1">IF(ISERROR($G12),D12 &amp; "",OFFSET(registr!$C$1,$G12-1,0))</f>
        <v/>
      </c>
    </row>
    <row r="13" spans="1:12" x14ac:dyDescent="0.2">
      <c r="A13" s="62"/>
      <c r="B13" s="62"/>
      <c r="C13" s="62"/>
      <c r="D13" s="62"/>
      <c r="E13" s="62"/>
      <c r="F13" s="62"/>
      <c r="G13" t="e">
        <f>MATCH(A13,registr!A:A,0)</f>
        <v>#N/A</v>
      </c>
      <c r="H13" t="str">
        <f t="shared" ca="1" si="2"/>
        <v/>
      </c>
      <c r="I13">
        <f ca="1">IF(ISERROR($G13),E13,OFFSET(registr!D$1,$G13-1,0))</f>
        <v>0</v>
      </c>
      <c r="J13">
        <f t="shared" si="1"/>
        <v>0</v>
      </c>
      <c r="K13" t="str">
        <f ca="1">IF(ISERROR($G13),C13 &amp; "",OFFSET(registr!$B$1,$G13-1,0))</f>
        <v/>
      </c>
      <c r="L13" t="str">
        <f ca="1">IF(ISERROR($G13),D13 &amp; "",OFFSET(registr!$C$1,$G13-1,0))</f>
        <v/>
      </c>
    </row>
    <row r="14" spans="1:12" x14ac:dyDescent="0.2">
      <c r="A14" s="62"/>
      <c r="B14" s="62"/>
      <c r="C14" s="62"/>
      <c r="D14" s="62"/>
      <c r="E14" s="62"/>
      <c r="F14" s="62"/>
      <c r="G14" t="e">
        <f>MATCH(A14,registr!A:A,0)</f>
        <v>#N/A</v>
      </c>
      <c r="H14" t="str">
        <f t="shared" ca="1" si="2"/>
        <v/>
      </c>
      <c r="I14">
        <f ca="1">IF(ISERROR($G14),E14,OFFSET(registr!D$1,$G14-1,0))</f>
        <v>0</v>
      </c>
      <c r="J14">
        <f t="shared" si="1"/>
        <v>0</v>
      </c>
      <c r="K14" t="str">
        <f ca="1">IF(ISERROR($G14),C14 &amp; "",OFFSET(registr!$B$1,$G14-1,0))</f>
        <v/>
      </c>
      <c r="L14" t="str">
        <f ca="1">IF(ISERROR($G14),D14 &amp; "",OFFSET(registr!$C$1,$G14-1,0))</f>
        <v/>
      </c>
    </row>
    <row r="15" spans="1:12" x14ac:dyDescent="0.2">
      <c r="A15" s="62"/>
      <c r="B15" s="62"/>
      <c r="C15" s="62"/>
      <c r="D15" s="62"/>
      <c r="E15" s="62"/>
      <c r="F15" s="62"/>
      <c r="G15" t="e">
        <f>MATCH(A15,registr!A:A,0)</f>
        <v>#N/A</v>
      </c>
      <c r="H15" t="str">
        <f t="shared" ca="1" si="2"/>
        <v/>
      </c>
      <c r="I15">
        <f ca="1">IF(ISERROR($G15),E15,OFFSET(registr!D$1,$G15-1,0))</f>
        <v>0</v>
      </c>
      <c r="J15">
        <f t="shared" si="1"/>
        <v>0</v>
      </c>
      <c r="K15" t="str">
        <f ca="1">IF(ISERROR($G15),C15 &amp; "",OFFSET(registr!$B$1,$G15-1,0))</f>
        <v/>
      </c>
      <c r="L15" t="str">
        <f ca="1">IF(ISERROR($G15),D15 &amp; "",OFFSET(registr!$C$1,$G15-1,0))</f>
        <v/>
      </c>
    </row>
    <row r="16" spans="1:12" x14ac:dyDescent="0.2">
      <c r="A16" s="62"/>
      <c r="B16" s="62"/>
      <c r="C16" s="62"/>
      <c r="D16" s="62"/>
      <c r="E16" s="62"/>
      <c r="F16" s="62"/>
      <c r="G16" t="e">
        <f>MATCH(A16,registr!A:A,0)</f>
        <v>#N/A</v>
      </c>
      <c r="H16" t="str">
        <f t="shared" ca="1" si="2"/>
        <v/>
      </c>
      <c r="I16">
        <f ca="1">IF(ISERROR($G16),E16,OFFSET(registr!D$1,$G16-1,0))</f>
        <v>0</v>
      </c>
      <c r="J16">
        <f t="shared" si="1"/>
        <v>0</v>
      </c>
      <c r="K16" t="str">
        <f ca="1">IF(ISERROR($G16),C16 &amp; "",OFFSET(registr!$B$1,$G16-1,0))</f>
        <v/>
      </c>
      <c r="L16" t="str">
        <f ca="1">IF(ISERROR($G16),D16 &amp; "",OFFSET(registr!$C$1,$G16-1,0))</f>
        <v/>
      </c>
    </row>
    <row r="17" spans="1:12" x14ac:dyDescent="0.2">
      <c r="A17" s="62"/>
      <c r="B17" s="62"/>
      <c r="C17" s="62"/>
      <c r="D17" s="62"/>
      <c r="E17" s="62"/>
      <c r="F17" s="62"/>
      <c r="G17" t="e">
        <f>MATCH(A17,registr!A:A,0)</f>
        <v>#N/A</v>
      </c>
      <c r="H17" t="str">
        <f t="shared" ca="1" si="2"/>
        <v/>
      </c>
      <c r="I17">
        <f ca="1">IF(ISERROR($G17),E17,OFFSET(registr!D$1,$G17-1,0))</f>
        <v>0</v>
      </c>
      <c r="J17">
        <f t="shared" si="1"/>
        <v>0</v>
      </c>
      <c r="K17" t="str">
        <f ca="1">IF(ISERROR($G17),C17 &amp; "",OFFSET(registr!$B$1,$G17-1,0))</f>
        <v/>
      </c>
      <c r="L17" t="str">
        <f ca="1">IF(ISERROR($G17),D17 &amp; "",OFFSET(registr!$C$1,$G17-1,0))</f>
        <v/>
      </c>
    </row>
    <row r="18" spans="1:12" x14ac:dyDescent="0.2">
      <c r="A18" s="62"/>
      <c r="B18" s="62"/>
      <c r="C18" s="62"/>
      <c r="D18" s="62"/>
      <c r="E18" s="62"/>
      <c r="F18" s="62"/>
      <c r="G18" t="e">
        <f>MATCH(A18,registr!A:A,0)</f>
        <v>#N/A</v>
      </c>
      <c r="H18" t="str">
        <f t="shared" ca="1" si="2"/>
        <v/>
      </c>
      <c r="I18">
        <f ca="1">IF(ISERROR($G18),E18,OFFSET(registr!D$1,$G18-1,0))</f>
        <v>0</v>
      </c>
      <c r="J18">
        <f t="shared" si="1"/>
        <v>0</v>
      </c>
      <c r="K18" t="str">
        <f ca="1">IF(ISERROR($G18),C18 &amp; "",OFFSET(registr!$B$1,$G18-1,0))</f>
        <v/>
      </c>
      <c r="L18" t="str">
        <f ca="1">IF(ISERROR($G18),D18 &amp; "",OFFSET(registr!$C$1,$G18-1,0))</f>
        <v/>
      </c>
    </row>
    <row r="19" spans="1:12" x14ac:dyDescent="0.2">
      <c r="A19" s="62"/>
      <c r="B19" s="62"/>
      <c r="C19" s="62"/>
      <c r="D19" s="62"/>
      <c r="E19" s="62"/>
      <c r="F19" s="62"/>
      <c r="G19" t="e">
        <f>MATCH(A19,registr!A:A,0)</f>
        <v>#N/A</v>
      </c>
      <c r="H19" t="str">
        <f t="shared" ca="1" si="2"/>
        <v/>
      </c>
      <c r="I19">
        <f ca="1">IF(ISERROR($G19),E19,OFFSET(registr!D$1,$G19-1,0))</f>
        <v>0</v>
      </c>
      <c r="J19">
        <f t="shared" si="1"/>
        <v>0</v>
      </c>
      <c r="K19" t="str">
        <f ca="1">IF(ISERROR($G19),C19 &amp; "",OFFSET(registr!$B$1,$G19-1,0))</f>
        <v/>
      </c>
      <c r="L19" t="str">
        <f ca="1">IF(ISERROR($G19),D19 &amp; "",OFFSET(registr!$C$1,$G19-1,0))</f>
        <v/>
      </c>
    </row>
    <row r="20" spans="1:12" x14ac:dyDescent="0.2">
      <c r="A20" s="62"/>
      <c r="B20" s="62"/>
      <c r="C20" s="62"/>
      <c r="D20" s="62"/>
      <c r="E20" s="62"/>
      <c r="F20" s="62"/>
      <c r="G20" t="e">
        <f>MATCH(A20,registr!A:A,0)</f>
        <v>#N/A</v>
      </c>
      <c r="H20" t="str">
        <f t="shared" ca="1" si="2"/>
        <v/>
      </c>
      <c r="I20">
        <f ca="1">IF(ISERROR($G20),E20,OFFSET(registr!D$1,$G20-1,0))</f>
        <v>0</v>
      </c>
      <c r="J20">
        <f t="shared" si="1"/>
        <v>0</v>
      </c>
      <c r="K20" t="str">
        <f ca="1">IF(ISERROR($G20),C20 &amp; "",OFFSET(registr!$B$1,$G20-1,0))</f>
        <v/>
      </c>
      <c r="L20" t="str">
        <f ca="1">IF(ISERROR($G20),D20 &amp; "",OFFSET(registr!$C$1,$G20-1,0))</f>
        <v/>
      </c>
    </row>
    <row r="21" spans="1:12" x14ac:dyDescent="0.2">
      <c r="A21" s="62"/>
      <c r="B21" s="62"/>
      <c r="C21" s="62"/>
      <c r="D21" s="62"/>
      <c r="E21" s="62"/>
      <c r="F21" s="62"/>
      <c r="G21" t="e">
        <f>MATCH(A21,registr!A:A,0)</f>
        <v>#N/A</v>
      </c>
      <c r="H21" t="str">
        <f t="shared" ca="1" si="2"/>
        <v/>
      </c>
      <c r="I21">
        <f ca="1">IF(ISERROR($G21),E21,OFFSET(registr!D$1,$G21-1,0))</f>
        <v>0</v>
      </c>
      <c r="J21">
        <f t="shared" si="1"/>
        <v>0</v>
      </c>
      <c r="K21" t="str">
        <f ca="1">IF(ISERROR($G21),C21 &amp; "",OFFSET(registr!$B$1,$G21-1,0))</f>
        <v/>
      </c>
      <c r="L21" t="str">
        <f ca="1">IF(ISERROR($G21),D21 &amp; "",OFFSET(registr!$C$1,$G21-1,0))</f>
        <v/>
      </c>
    </row>
    <row r="22" spans="1:12" x14ac:dyDescent="0.2">
      <c r="A22" s="62"/>
      <c r="B22" s="62"/>
      <c r="C22" s="62"/>
      <c r="D22" s="62"/>
      <c r="E22" s="62"/>
      <c r="F22" s="62"/>
      <c r="G22" t="e">
        <f>MATCH(A22,registr!A:A,0)</f>
        <v>#N/A</v>
      </c>
      <c r="H22" t="str">
        <f t="shared" ca="1" si="2"/>
        <v/>
      </c>
      <c r="I22">
        <f ca="1">IF(ISERROR($G22),E22,OFFSET(registr!D$1,$G22-1,0))</f>
        <v>0</v>
      </c>
      <c r="J22">
        <f t="shared" si="1"/>
        <v>0</v>
      </c>
      <c r="K22" t="str">
        <f ca="1">IF(ISERROR($G22),C22 &amp; "",OFFSET(registr!$B$1,$G22-1,0))</f>
        <v/>
      </c>
      <c r="L22" t="str">
        <f ca="1">IF(ISERROR($G22),D22 &amp; "",OFFSET(registr!$C$1,$G22-1,0))</f>
        <v/>
      </c>
    </row>
    <row r="23" spans="1:12" x14ac:dyDescent="0.2">
      <c r="A23" s="62"/>
      <c r="B23" s="62"/>
      <c r="C23" s="62"/>
      <c r="D23" s="62"/>
      <c r="E23" s="62"/>
      <c r="F23" s="62"/>
      <c r="G23" t="e">
        <f>MATCH(A23,registr!A:A,0)</f>
        <v>#N/A</v>
      </c>
      <c r="H23" t="str">
        <f t="shared" ca="1" si="2"/>
        <v/>
      </c>
      <c r="I23">
        <f ca="1">IF(ISERROR($G23),E23,OFFSET(registr!D$1,$G23-1,0))</f>
        <v>0</v>
      </c>
      <c r="J23">
        <f t="shared" si="1"/>
        <v>0</v>
      </c>
      <c r="K23" t="str">
        <f ca="1">IF(ISERROR($G23),C23 &amp; "",OFFSET(registr!$B$1,$G23-1,0))</f>
        <v/>
      </c>
      <c r="L23" t="str">
        <f ca="1">IF(ISERROR($G23),D23 &amp; "",OFFSET(registr!$C$1,$G23-1,0))</f>
        <v/>
      </c>
    </row>
    <row r="24" spans="1:12" x14ac:dyDescent="0.2">
      <c r="A24" s="62"/>
      <c r="B24" s="62"/>
      <c r="C24" s="62"/>
      <c r="D24" s="62"/>
      <c r="E24" s="62"/>
      <c r="F24" s="62"/>
      <c r="G24" t="e">
        <f>MATCH(A24,registr!A:A,0)</f>
        <v>#N/A</v>
      </c>
      <c r="H24" t="str">
        <f t="shared" ca="1" si="2"/>
        <v/>
      </c>
      <c r="I24">
        <f ca="1">IF(ISERROR($G24),E24,OFFSET(registr!D$1,$G24-1,0))</f>
        <v>0</v>
      </c>
      <c r="J24">
        <f t="shared" si="1"/>
        <v>0</v>
      </c>
      <c r="K24" t="str">
        <f ca="1">IF(ISERROR($G24),C24 &amp; "",OFFSET(registr!$B$1,$G24-1,0))</f>
        <v/>
      </c>
      <c r="L24" t="str">
        <f ca="1">IF(ISERROR($G24),D24 &amp; "",OFFSET(registr!$C$1,$G24-1,0))</f>
        <v/>
      </c>
    </row>
    <row r="25" spans="1:12" x14ac:dyDescent="0.2">
      <c r="A25" s="62"/>
      <c r="B25" s="62"/>
      <c r="C25" s="62"/>
      <c r="D25" s="62"/>
      <c r="E25" s="62"/>
      <c r="F25" s="62"/>
      <c r="G25" t="e">
        <f>MATCH(A25,registr!A:A,0)</f>
        <v>#N/A</v>
      </c>
      <c r="H25" t="str">
        <f t="shared" ca="1" si="2"/>
        <v/>
      </c>
      <c r="I25">
        <f ca="1">IF(ISERROR($G25),E25,OFFSET(registr!D$1,$G25-1,0))</f>
        <v>0</v>
      </c>
      <c r="J25">
        <f t="shared" si="1"/>
        <v>0</v>
      </c>
      <c r="K25" t="str">
        <f ca="1">IF(ISERROR($G25),C25 &amp; "",OFFSET(registr!$B$1,$G25-1,0))</f>
        <v/>
      </c>
      <c r="L25" t="str">
        <f ca="1">IF(ISERROR($G25),D25 &amp; "",OFFSET(registr!$C$1,$G25-1,0))</f>
        <v/>
      </c>
    </row>
    <row r="26" spans="1:12" x14ac:dyDescent="0.2">
      <c r="A26" s="62"/>
      <c r="B26" s="62"/>
      <c r="C26" s="62"/>
      <c r="D26" s="62"/>
      <c r="E26" s="62"/>
      <c r="F26" s="62"/>
      <c r="G26" t="e">
        <f>MATCH(A26,registr!A:A,0)</f>
        <v>#N/A</v>
      </c>
      <c r="H26" t="str">
        <f t="shared" ca="1" si="2"/>
        <v/>
      </c>
      <c r="I26">
        <f ca="1">IF(ISERROR($G26),E26,OFFSET(registr!D$1,$G26-1,0))</f>
        <v>0</v>
      </c>
      <c r="J26">
        <f t="shared" si="1"/>
        <v>0</v>
      </c>
      <c r="K26" t="str">
        <f ca="1">IF(ISERROR($G26),C26 &amp; "",OFFSET(registr!$B$1,$G26-1,0))</f>
        <v/>
      </c>
      <c r="L26" t="str">
        <f ca="1">IF(ISERROR($G26),D26 &amp; "",OFFSET(registr!$C$1,$G26-1,0))</f>
        <v/>
      </c>
    </row>
    <row r="27" spans="1:12" x14ac:dyDescent="0.2">
      <c r="A27" s="62"/>
      <c r="B27" s="62"/>
      <c r="C27" s="62"/>
      <c r="D27" s="62"/>
      <c r="E27" s="62"/>
      <c r="F27" s="62"/>
      <c r="G27" t="e">
        <f>MATCH(A27,registr!A:A,0)</f>
        <v>#N/A</v>
      </c>
      <c r="H27" t="str">
        <f t="shared" ca="1" si="2"/>
        <v/>
      </c>
      <c r="I27">
        <f ca="1">IF(ISERROR($G27),E27,OFFSET(registr!D$1,$G27-1,0))</f>
        <v>0</v>
      </c>
      <c r="J27">
        <f t="shared" si="1"/>
        <v>0</v>
      </c>
      <c r="K27" t="str">
        <f ca="1">IF(ISERROR($G27),C27 &amp; "",OFFSET(registr!$B$1,$G27-1,0))</f>
        <v/>
      </c>
      <c r="L27" t="str">
        <f ca="1">IF(ISERROR($G27),D27 &amp; "",OFFSET(registr!$C$1,$G27-1,0))</f>
        <v/>
      </c>
    </row>
    <row r="28" spans="1:12" x14ac:dyDescent="0.2">
      <c r="A28" s="62"/>
      <c r="B28" s="62"/>
      <c r="C28" s="62"/>
      <c r="D28" s="62"/>
      <c r="E28" s="62"/>
      <c r="F28" s="62"/>
      <c r="G28" t="e">
        <f>MATCH(A28,registr!A:A,0)</f>
        <v>#N/A</v>
      </c>
      <c r="H28" t="str">
        <f t="shared" ca="1" si="2"/>
        <v/>
      </c>
      <c r="I28">
        <f ca="1">IF(ISERROR($G28),E28,OFFSET(registr!D$1,$G28-1,0))</f>
        <v>0</v>
      </c>
      <c r="J28">
        <f t="shared" si="1"/>
        <v>0</v>
      </c>
      <c r="K28" t="str">
        <f ca="1">IF(ISERROR($G28),C28 &amp; "",OFFSET(registr!$B$1,$G28-1,0))</f>
        <v/>
      </c>
      <c r="L28" t="str">
        <f ca="1">IF(ISERROR($G28),D28 &amp; "",OFFSET(registr!$C$1,$G28-1,0))</f>
        <v/>
      </c>
    </row>
    <row r="29" spans="1:12" x14ac:dyDescent="0.2">
      <c r="A29" s="62"/>
      <c r="B29" s="62"/>
      <c r="C29" s="62"/>
      <c r="D29" s="62"/>
      <c r="E29" s="62"/>
      <c r="F29" s="62"/>
      <c r="G29" t="e">
        <f>MATCH(A29,registr!A:A,0)</f>
        <v>#N/A</v>
      </c>
      <c r="H29" t="str">
        <f t="shared" ca="1" si="2"/>
        <v/>
      </c>
      <c r="I29">
        <f ca="1">IF(ISERROR($G29),E29,OFFSET(registr!D$1,$G29-1,0))</f>
        <v>0</v>
      </c>
      <c r="J29">
        <f t="shared" si="1"/>
        <v>0</v>
      </c>
      <c r="K29" t="str">
        <f ca="1">IF(ISERROR($G29),C29 &amp; "",OFFSET(registr!$B$1,$G29-1,0))</f>
        <v/>
      </c>
      <c r="L29" t="str">
        <f ca="1">IF(ISERROR($G29),D29 &amp; "",OFFSET(registr!$C$1,$G29-1,0))</f>
        <v/>
      </c>
    </row>
    <row r="30" spans="1:12" x14ac:dyDescent="0.2">
      <c r="A30" s="62"/>
      <c r="B30" s="62"/>
      <c r="C30" s="62"/>
      <c r="D30" s="62"/>
      <c r="E30" s="62"/>
      <c r="F30" s="62"/>
      <c r="G30" t="e">
        <f>MATCH(A30,registr!A:A,0)</f>
        <v>#N/A</v>
      </c>
      <c r="H30" t="str">
        <f t="shared" ca="1" si="2"/>
        <v/>
      </c>
      <c r="I30">
        <f ca="1">IF(ISERROR($G30),E30,OFFSET(registr!D$1,$G30-1,0))</f>
        <v>0</v>
      </c>
      <c r="J30">
        <f t="shared" si="1"/>
        <v>0</v>
      </c>
      <c r="K30" t="str">
        <f ca="1">IF(ISERROR($G30),C30 &amp; "",OFFSET(registr!$B$1,$G30-1,0))</f>
        <v/>
      </c>
      <c r="L30" t="str">
        <f ca="1">IF(ISERROR($G30),D30 &amp; "",OFFSET(registr!$C$1,$G30-1,0))</f>
        <v/>
      </c>
    </row>
    <row r="31" spans="1:12" x14ac:dyDescent="0.2">
      <c r="A31" s="62"/>
      <c r="B31" s="62"/>
      <c r="C31" s="62"/>
      <c r="D31" s="62"/>
      <c r="E31" s="62"/>
      <c r="F31" s="62"/>
      <c r="G31" t="e">
        <f>MATCH(A31,registr!A:A,0)</f>
        <v>#N/A</v>
      </c>
      <c r="H31" t="str">
        <f t="shared" ca="1" si="2"/>
        <v/>
      </c>
      <c r="I31">
        <f ca="1">IF(ISERROR($G31),E31,OFFSET(registr!D$1,$G31-1,0))</f>
        <v>0</v>
      </c>
      <c r="J31">
        <f t="shared" si="1"/>
        <v>0</v>
      </c>
      <c r="K31" t="str">
        <f ca="1">IF(ISERROR($G31),C31 &amp; "",OFFSET(registr!$B$1,$G31-1,0))</f>
        <v/>
      </c>
      <c r="L31" t="str">
        <f ca="1">IF(ISERROR($G31),D31 &amp; "",OFFSET(registr!$C$1,$G31-1,0))</f>
        <v/>
      </c>
    </row>
    <row r="32" spans="1:12" x14ac:dyDescent="0.2">
      <c r="A32" s="62"/>
      <c r="B32" s="62"/>
      <c r="C32" s="62"/>
      <c r="D32" s="62"/>
      <c r="E32" s="62"/>
      <c r="F32" s="62"/>
      <c r="G32" t="e">
        <f>MATCH(A32,registr!A:A,0)</f>
        <v>#N/A</v>
      </c>
      <c r="H32" t="str">
        <f t="shared" ca="1" si="2"/>
        <v/>
      </c>
      <c r="I32">
        <f ca="1">IF(ISERROR($G32),E32,OFFSET(registr!D$1,$G32-1,0))</f>
        <v>0</v>
      </c>
      <c r="J32">
        <f t="shared" si="1"/>
        <v>0</v>
      </c>
      <c r="K32" t="str">
        <f ca="1">IF(ISERROR($G32),C32 &amp; "",OFFSET(registr!$B$1,$G32-1,0))</f>
        <v/>
      </c>
      <c r="L32" t="str">
        <f ca="1">IF(ISERROR($G32),D32 &amp; "",OFFSET(registr!$C$1,$G32-1,0))</f>
        <v/>
      </c>
    </row>
    <row r="33" spans="1:12" x14ac:dyDescent="0.2">
      <c r="A33" s="62"/>
      <c r="B33" s="62"/>
      <c r="C33" s="62"/>
      <c r="D33" s="62"/>
      <c r="E33" s="62"/>
      <c r="F33" s="62"/>
      <c r="G33" t="e">
        <f>MATCH(A33,registr!A:A,0)</f>
        <v>#N/A</v>
      </c>
      <c r="H33" t="str">
        <f t="shared" ca="1" si="2"/>
        <v/>
      </c>
      <c r="I33">
        <f ca="1">IF(ISERROR($G33),E33,OFFSET(registr!D$1,$G33-1,0))</f>
        <v>0</v>
      </c>
      <c r="J33">
        <f t="shared" si="1"/>
        <v>0</v>
      </c>
      <c r="K33" t="str">
        <f ca="1">IF(ISERROR($G33),C33 &amp; "",OFFSET(registr!$B$1,$G33-1,0))</f>
        <v/>
      </c>
      <c r="L33" t="str">
        <f ca="1">IF(ISERROR($G33),D33 &amp; "",OFFSET(registr!$C$1,$G33-1,0))</f>
        <v/>
      </c>
    </row>
    <row r="34" spans="1:12" x14ac:dyDescent="0.2">
      <c r="A34" s="62"/>
      <c r="B34" s="62"/>
      <c r="C34" s="62"/>
      <c r="D34" s="62"/>
      <c r="E34" s="62"/>
      <c r="F34" s="62"/>
      <c r="G34" t="e">
        <f>MATCH(A34,registr!A:A,0)</f>
        <v>#N/A</v>
      </c>
      <c r="H34" t="str">
        <f t="shared" ca="1" si="2"/>
        <v/>
      </c>
      <c r="I34">
        <f ca="1">IF(ISERROR($G34),E34,OFFSET(registr!D$1,$G34-1,0))</f>
        <v>0</v>
      </c>
      <c r="J34">
        <f t="shared" si="1"/>
        <v>0</v>
      </c>
      <c r="K34" t="str">
        <f ca="1">IF(ISERROR($G34),C34 &amp; "",OFFSET(registr!$B$1,$G34-1,0))</f>
        <v/>
      </c>
      <c r="L34" t="str">
        <f ca="1">IF(ISERROR($G34),D34 &amp; "",OFFSET(registr!$C$1,$G34-1,0))</f>
        <v/>
      </c>
    </row>
    <row r="35" spans="1:12" x14ac:dyDescent="0.2">
      <c r="A35" s="62"/>
      <c r="B35" s="62"/>
      <c r="C35" s="62"/>
      <c r="D35" s="62"/>
      <c r="E35" s="62"/>
      <c r="F35" s="62"/>
      <c r="G35" t="e">
        <f>MATCH(A35,registr!A:A,0)</f>
        <v>#N/A</v>
      </c>
      <c r="H35" t="str">
        <f t="shared" ca="1" si="2"/>
        <v/>
      </c>
      <c r="I35">
        <f ca="1">IF(ISERROR($G35),E35,OFFSET(registr!D$1,$G35-1,0))</f>
        <v>0</v>
      </c>
      <c r="J35">
        <f t="shared" si="1"/>
        <v>0</v>
      </c>
      <c r="K35" t="str">
        <f ca="1">IF(ISERROR($G35),C35 &amp; "",OFFSET(registr!$B$1,$G35-1,0))</f>
        <v/>
      </c>
      <c r="L35" t="str">
        <f ca="1">IF(ISERROR($G35),D35 &amp; "",OFFSET(registr!$C$1,$G35-1,0))</f>
        <v/>
      </c>
    </row>
    <row r="36" spans="1:12" x14ac:dyDescent="0.2">
      <c r="A36" s="62"/>
      <c r="B36" s="62"/>
      <c r="C36" s="62"/>
      <c r="D36" s="62"/>
      <c r="E36" s="62"/>
      <c r="F36" s="62"/>
      <c r="G36" t="e">
        <f>MATCH(A36,registr!A:A,0)</f>
        <v>#N/A</v>
      </c>
      <c r="H36" t="str">
        <f t="shared" ca="1" si="2"/>
        <v/>
      </c>
      <c r="I36">
        <f ca="1">IF(ISERROR($G36),E36,OFFSET(registr!D$1,$G36-1,0))</f>
        <v>0</v>
      </c>
      <c r="J36">
        <f t="shared" si="1"/>
        <v>0</v>
      </c>
      <c r="K36" t="str">
        <f ca="1">IF(ISERROR($G36),C36 &amp; "",OFFSET(registr!$B$1,$G36-1,0))</f>
        <v/>
      </c>
      <c r="L36" t="str">
        <f ca="1">IF(ISERROR($G36),D36 &amp; "",OFFSET(registr!$C$1,$G36-1,0))</f>
        <v/>
      </c>
    </row>
    <row r="37" spans="1:12" x14ac:dyDescent="0.2">
      <c r="A37" s="62"/>
      <c r="B37" s="62"/>
      <c r="C37" s="62"/>
      <c r="D37" s="62"/>
      <c r="E37" s="62"/>
      <c r="F37" s="62"/>
      <c r="G37" t="e">
        <f>MATCH(A37,registr!A:A,0)</f>
        <v>#N/A</v>
      </c>
      <c r="H37" t="str">
        <f t="shared" ca="1" si="2"/>
        <v/>
      </c>
      <c r="I37">
        <f ca="1">IF(ISERROR($G37),E37,OFFSET(registr!D$1,$G37-1,0))</f>
        <v>0</v>
      </c>
      <c r="J37">
        <f t="shared" si="1"/>
        <v>0</v>
      </c>
      <c r="K37" t="str">
        <f ca="1">IF(ISERROR($G37),C37 &amp; "",OFFSET(registr!$B$1,$G37-1,0))</f>
        <v/>
      </c>
      <c r="L37" t="str">
        <f ca="1">IF(ISERROR($G37),D37 &amp; "",OFFSET(registr!$C$1,$G37-1,0))</f>
        <v/>
      </c>
    </row>
    <row r="38" spans="1:12" x14ac:dyDescent="0.2">
      <c r="A38" s="62"/>
      <c r="B38" s="62"/>
      <c r="C38" s="62"/>
      <c r="D38" s="62"/>
      <c r="E38" s="62"/>
      <c r="F38" s="62"/>
      <c r="G38" t="e">
        <f>MATCH(A38,registr!A:A,0)</f>
        <v>#N/A</v>
      </c>
      <c r="H38" t="str">
        <f t="shared" ca="1" si="2"/>
        <v/>
      </c>
      <c r="I38">
        <f ca="1">IF(ISERROR($G38),E38,OFFSET(registr!D$1,$G38-1,0))</f>
        <v>0</v>
      </c>
      <c r="J38">
        <f t="shared" si="1"/>
        <v>0</v>
      </c>
      <c r="K38" t="str">
        <f ca="1">IF(ISERROR($G38),C38 &amp; "",OFFSET(registr!$B$1,$G38-1,0))</f>
        <v/>
      </c>
      <c r="L38" t="str">
        <f ca="1">IF(ISERROR($G38),D38 &amp; "",OFFSET(registr!$C$1,$G38-1,0))</f>
        <v/>
      </c>
    </row>
    <row r="39" spans="1:12" x14ac:dyDescent="0.2">
      <c r="A39" s="62"/>
      <c r="B39" s="62"/>
      <c r="C39" s="62"/>
      <c r="D39" s="62"/>
      <c r="E39" s="62"/>
      <c r="F39" s="62"/>
      <c r="G39" t="e">
        <f>MATCH(A39,registr!A:A,0)</f>
        <v>#N/A</v>
      </c>
      <c r="H39" t="str">
        <f t="shared" ca="1" si="2"/>
        <v/>
      </c>
      <c r="I39">
        <f ca="1">IF(ISERROR($G39),E39,OFFSET(registr!D$1,$G39-1,0))</f>
        <v>0</v>
      </c>
      <c r="J39">
        <f t="shared" si="1"/>
        <v>0</v>
      </c>
      <c r="K39" t="str">
        <f ca="1">IF(ISERROR($G39),C39 &amp; "",OFFSET(registr!$B$1,$G39-1,0))</f>
        <v/>
      </c>
      <c r="L39" t="str">
        <f ca="1">IF(ISERROR($G39),D39 &amp; "",OFFSET(registr!$C$1,$G39-1,0))</f>
        <v/>
      </c>
    </row>
    <row r="40" spans="1:12" x14ac:dyDescent="0.2">
      <c r="A40" s="62"/>
      <c r="B40" s="62"/>
      <c r="C40" s="62"/>
      <c r="D40" s="62"/>
      <c r="E40" s="62"/>
      <c r="F40" s="62"/>
      <c r="G40" t="e">
        <f>MATCH(A40,registr!A:A,0)</f>
        <v>#N/A</v>
      </c>
      <c r="H40" t="str">
        <f t="shared" ca="1" si="2"/>
        <v/>
      </c>
      <c r="I40">
        <f ca="1">IF(ISERROR($G40),E40,OFFSET(registr!D$1,$G40-1,0))</f>
        <v>0</v>
      </c>
      <c r="J40">
        <f t="shared" si="1"/>
        <v>0</v>
      </c>
      <c r="K40" t="str">
        <f ca="1">IF(ISERROR($G40),C40 &amp; "",OFFSET(registr!$B$1,$G40-1,0))</f>
        <v/>
      </c>
      <c r="L40" t="str">
        <f ca="1">IF(ISERROR($G40),D40 &amp; "",OFFSET(registr!$C$1,$G40-1,0))</f>
        <v/>
      </c>
    </row>
    <row r="41" spans="1:12" x14ac:dyDescent="0.2">
      <c r="A41" s="62"/>
      <c r="B41" s="62"/>
      <c r="C41" s="62"/>
      <c r="D41" s="62"/>
      <c r="E41" s="62"/>
      <c r="F41" s="62"/>
      <c r="G41" t="e">
        <f>MATCH(A41,registr!A:A,0)</f>
        <v>#N/A</v>
      </c>
      <c r="H41" t="str">
        <f t="shared" ca="1" si="2"/>
        <v/>
      </c>
      <c r="I41">
        <f ca="1">IF(ISERROR($G41),E41,OFFSET(registr!D$1,$G41-1,0))</f>
        <v>0</v>
      </c>
      <c r="J41">
        <f t="shared" si="1"/>
        <v>0</v>
      </c>
      <c r="K41" t="str">
        <f ca="1">IF(ISERROR($G41),C41 &amp; "",OFFSET(registr!$B$1,$G41-1,0))</f>
        <v/>
      </c>
      <c r="L41" t="str">
        <f ca="1">IF(ISERROR($G41),D41 &amp; "",OFFSET(registr!$C$1,$G41-1,0))</f>
        <v/>
      </c>
    </row>
    <row r="42" spans="1:12" x14ac:dyDescent="0.2">
      <c r="A42" s="62"/>
      <c r="B42" s="62"/>
      <c r="C42" s="62"/>
      <c r="D42" s="62"/>
      <c r="E42" s="62"/>
      <c r="F42" s="62"/>
      <c r="G42" t="e">
        <f>MATCH(A42,registr!A:A,0)</f>
        <v>#N/A</v>
      </c>
      <c r="H42" t="str">
        <f t="shared" ca="1" si="2"/>
        <v/>
      </c>
      <c r="I42">
        <f ca="1">IF(ISERROR($G42),E42,OFFSET(registr!D$1,$G42-1,0))</f>
        <v>0</v>
      </c>
      <c r="J42">
        <f t="shared" si="1"/>
        <v>0</v>
      </c>
      <c r="K42" t="str">
        <f ca="1">IF(ISERROR($G42),C42 &amp; "",OFFSET(registr!$B$1,$G42-1,0))</f>
        <v/>
      </c>
      <c r="L42" t="str">
        <f ca="1">IF(ISERROR($G42),D42 &amp; "",OFFSET(registr!$C$1,$G42-1,0))</f>
        <v/>
      </c>
    </row>
    <row r="43" spans="1:12" x14ac:dyDescent="0.2">
      <c r="A43" s="62"/>
      <c r="B43" s="62"/>
      <c r="C43" s="62"/>
      <c r="D43" s="62"/>
      <c r="E43" s="62"/>
      <c r="F43" s="62"/>
      <c r="G43" t="e">
        <f>MATCH(A43,registr!A:A,0)</f>
        <v>#N/A</v>
      </c>
      <c r="H43" t="str">
        <f t="shared" ca="1" si="2"/>
        <v/>
      </c>
      <c r="I43">
        <f ca="1">IF(ISERROR($G43),E43,OFFSET(registr!D$1,$G43-1,0))</f>
        <v>0</v>
      </c>
      <c r="J43">
        <f t="shared" si="1"/>
        <v>0</v>
      </c>
      <c r="K43" t="str">
        <f ca="1">IF(ISERROR($G43),C43 &amp; "",OFFSET(registr!$B$1,$G43-1,0))</f>
        <v/>
      </c>
      <c r="L43" t="str">
        <f ca="1">IF(ISERROR($G43),D43 &amp; "",OFFSET(registr!$C$1,$G43-1,0))</f>
        <v/>
      </c>
    </row>
    <row r="44" spans="1:12" x14ac:dyDescent="0.2">
      <c r="A44" s="62"/>
      <c r="B44" s="62"/>
      <c r="C44" s="62"/>
      <c r="D44" s="62"/>
      <c r="E44" s="62"/>
      <c r="F44" s="62"/>
      <c r="G44" t="e">
        <f>MATCH(A44,registr!A:A,0)</f>
        <v>#N/A</v>
      </c>
      <c r="H44" t="str">
        <f t="shared" ca="1" si="2"/>
        <v/>
      </c>
      <c r="I44">
        <f ca="1">IF(ISERROR($G44),E44,OFFSET(registr!D$1,$G44-1,0))</f>
        <v>0</v>
      </c>
      <c r="J44">
        <f t="shared" si="1"/>
        <v>0</v>
      </c>
      <c r="K44" t="str">
        <f ca="1">IF(ISERROR($G44),C44 &amp; "",OFFSET(registr!$B$1,$G44-1,0))</f>
        <v/>
      </c>
      <c r="L44" t="str">
        <f ca="1">IF(ISERROR($G44),D44 &amp; "",OFFSET(registr!$C$1,$G44-1,0))</f>
        <v/>
      </c>
    </row>
    <row r="45" spans="1:12" x14ac:dyDescent="0.2">
      <c r="A45" s="62"/>
      <c r="B45" s="62"/>
      <c r="C45" s="62"/>
      <c r="D45" s="62"/>
      <c r="E45" s="62"/>
      <c r="F45" s="62"/>
      <c r="G45" t="e">
        <f>MATCH(A45,registr!A:A,0)</f>
        <v>#N/A</v>
      </c>
      <c r="H45" t="str">
        <f t="shared" ca="1" si="2"/>
        <v/>
      </c>
      <c r="I45">
        <f ca="1">IF(ISERROR($G45),E45,OFFSET(registr!D$1,$G45-1,0))</f>
        <v>0</v>
      </c>
      <c r="J45">
        <f t="shared" si="1"/>
        <v>0</v>
      </c>
      <c r="K45" t="str">
        <f ca="1">IF(ISERROR($G45),C45 &amp; "",OFFSET(registr!$B$1,$G45-1,0))</f>
        <v/>
      </c>
      <c r="L45" t="str">
        <f ca="1">IF(ISERROR($G45),D45 &amp; "",OFFSET(registr!$C$1,$G45-1,0))</f>
        <v/>
      </c>
    </row>
    <row r="46" spans="1:12" x14ac:dyDescent="0.2">
      <c r="A46" s="62"/>
      <c r="B46" s="62"/>
      <c r="C46" s="62"/>
      <c r="D46" s="62"/>
      <c r="E46" s="62"/>
      <c r="F46" s="62"/>
      <c r="G46" t="e">
        <f>MATCH(A46,registr!A:A,0)</f>
        <v>#N/A</v>
      </c>
      <c r="H46" t="str">
        <f t="shared" ca="1" si="2"/>
        <v/>
      </c>
      <c r="I46">
        <f ca="1">IF(ISERROR($G46),E46,OFFSET(registr!D$1,$G46-1,0))</f>
        <v>0</v>
      </c>
      <c r="J46">
        <f t="shared" si="1"/>
        <v>0</v>
      </c>
      <c r="K46" t="str">
        <f ca="1">IF(ISERROR($G46),C46 &amp; "",OFFSET(registr!$B$1,$G46-1,0))</f>
        <v/>
      </c>
      <c r="L46" t="str">
        <f ca="1">IF(ISERROR($G46),D46 &amp; "",OFFSET(registr!$C$1,$G46-1,0))</f>
        <v/>
      </c>
    </row>
    <row r="47" spans="1:12" x14ac:dyDescent="0.2">
      <c r="A47" s="62"/>
      <c r="B47" s="62"/>
      <c r="C47" s="62"/>
      <c r="D47" s="62"/>
      <c r="E47" s="62"/>
      <c r="F47" s="62"/>
      <c r="G47" t="e">
        <f>MATCH(A47,registr!A:A,0)</f>
        <v>#N/A</v>
      </c>
      <c r="H47" t="str">
        <f t="shared" ca="1" si="2"/>
        <v/>
      </c>
      <c r="I47">
        <f ca="1">IF(ISERROR($G47),E47,OFFSET(registr!D$1,$G47-1,0))</f>
        <v>0</v>
      </c>
      <c r="J47">
        <f t="shared" si="1"/>
        <v>0</v>
      </c>
      <c r="K47" t="str">
        <f ca="1">IF(ISERROR($G47),C47 &amp; "",OFFSET(registr!$B$1,$G47-1,0))</f>
        <v/>
      </c>
      <c r="L47" t="str">
        <f ca="1">IF(ISERROR($G47),D47 &amp; "",OFFSET(registr!$C$1,$G47-1,0))</f>
        <v/>
      </c>
    </row>
    <row r="48" spans="1:12" x14ac:dyDescent="0.2">
      <c r="A48" s="62"/>
      <c r="B48" s="62"/>
      <c r="C48" s="62"/>
      <c r="D48" s="62"/>
      <c r="E48" s="62"/>
      <c r="F48" s="62"/>
      <c r="G48" t="e">
        <f>MATCH(A48,registr!A:A,0)</f>
        <v>#N/A</v>
      </c>
      <c r="H48" t="str">
        <f t="shared" ca="1" si="2"/>
        <v/>
      </c>
      <c r="I48">
        <f ca="1">IF(ISERROR($G48),E48,OFFSET(registr!D$1,$G48-1,0))</f>
        <v>0</v>
      </c>
      <c r="J48">
        <f t="shared" si="1"/>
        <v>0</v>
      </c>
      <c r="K48" t="str">
        <f ca="1">IF(ISERROR($G48),C48 &amp; "",OFFSET(registr!$B$1,$G48-1,0))</f>
        <v/>
      </c>
      <c r="L48" t="str">
        <f ca="1">IF(ISERROR($G48),D48 &amp; "",OFFSET(registr!$C$1,$G48-1,0))</f>
        <v/>
      </c>
    </row>
    <row r="49" spans="1:12" x14ac:dyDescent="0.2">
      <c r="A49" s="62"/>
      <c r="B49" s="62"/>
      <c r="C49" s="62"/>
      <c r="D49" s="62"/>
      <c r="E49" s="62"/>
      <c r="F49" s="62"/>
      <c r="G49" t="e">
        <f>MATCH(A49,registr!A:A,0)</f>
        <v>#N/A</v>
      </c>
      <c r="H49" t="str">
        <f t="shared" ca="1" si="2"/>
        <v/>
      </c>
      <c r="I49">
        <f ca="1">IF(ISERROR($G49),E49,OFFSET(registr!D$1,$G49-1,0))</f>
        <v>0</v>
      </c>
      <c r="J49">
        <f t="shared" si="1"/>
        <v>0</v>
      </c>
      <c r="K49" t="str">
        <f ca="1">IF(ISERROR($G49),C49 &amp; "",OFFSET(registr!$B$1,$G49-1,0))</f>
        <v/>
      </c>
      <c r="L49" t="str">
        <f ca="1">IF(ISERROR($G49),D49 &amp; "",OFFSET(registr!$C$1,$G49-1,0))</f>
        <v/>
      </c>
    </row>
    <row r="50" spans="1:12" x14ac:dyDescent="0.2">
      <c r="A50" s="62"/>
      <c r="B50" s="62"/>
      <c r="C50" s="62"/>
      <c r="D50" s="62"/>
      <c r="E50" s="62"/>
      <c r="F50" s="62"/>
      <c r="G50" t="e">
        <f>MATCH(A50,registr!A:A,0)</f>
        <v>#N/A</v>
      </c>
      <c r="H50" t="str">
        <f t="shared" ca="1" si="2"/>
        <v/>
      </c>
      <c r="I50">
        <f ca="1">IF(ISERROR($G50),E50,OFFSET(registr!D$1,$G50-1,0))</f>
        <v>0</v>
      </c>
      <c r="J50">
        <f t="shared" si="1"/>
        <v>0</v>
      </c>
      <c r="K50" t="str">
        <f ca="1">IF(ISERROR($G50),C50 &amp; "",OFFSET(registr!$B$1,$G50-1,0))</f>
        <v/>
      </c>
      <c r="L50" t="str">
        <f ca="1">IF(ISERROR($G50),D50 &amp; "",OFFSET(registr!$C$1,$G50-1,0))</f>
        <v/>
      </c>
    </row>
    <row r="51" spans="1:12" x14ac:dyDescent="0.2">
      <c r="A51" s="62"/>
      <c r="B51" s="62"/>
      <c r="C51" s="62"/>
      <c r="D51" s="62"/>
      <c r="E51" s="62"/>
      <c r="F51" s="62"/>
      <c r="G51" t="e">
        <f>MATCH(A51,registr!A:A,0)</f>
        <v>#N/A</v>
      </c>
      <c r="H51" t="str">
        <f t="shared" ca="1" si="2"/>
        <v/>
      </c>
      <c r="I51">
        <f ca="1">IF(ISERROR($G51),E51,OFFSET(registr!D$1,$G51-1,0))</f>
        <v>0</v>
      </c>
      <c r="J51">
        <f t="shared" si="1"/>
        <v>0</v>
      </c>
      <c r="K51" t="str">
        <f ca="1">IF(ISERROR($G51),C51 &amp; "",OFFSET(registr!$B$1,$G51-1,0))</f>
        <v/>
      </c>
      <c r="L51" t="str">
        <f ca="1">IF(ISERROR($G51),D51 &amp; "",OFFSET(registr!$C$1,$G51-1,0))</f>
        <v/>
      </c>
    </row>
    <row r="52" spans="1:12" x14ac:dyDescent="0.2">
      <c r="A52" s="62"/>
      <c r="B52" s="62"/>
      <c r="C52" s="62"/>
      <c r="D52" s="62"/>
      <c r="E52" s="62"/>
      <c r="F52" s="62"/>
      <c r="G52" t="e">
        <f>MATCH(A52,registr!A:A,0)</f>
        <v>#N/A</v>
      </c>
      <c r="H52" t="str">
        <f t="shared" ca="1" si="2"/>
        <v/>
      </c>
      <c r="I52">
        <f ca="1">IF(ISERROR($G52),E52,OFFSET(registr!D$1,$G52-1,0))</f>
        <v>0</v>
      </c>
      <c r="J52">
        <f t="shared" si="1"/>
        <v>0</v>
      </c>
      <c r="K52" t="str">
        <f ca="1">IF(ISERROR($G52),C52 &amp; "",OFFSET(registr!$B$1,$G52-1,0))</f>
        <v/>
      </c>
      <c r="L52" t="str">
        <f ca="1">IF(ISERROR($G52),D52 &amp; "",OFFSET(registr!$C$1,$G52-1,0))</f>
        <v/>
      </c>
    </row>
    <row r="53" spans="1:12" x14ac:dyDescent="0.2">
      <c r="A53" s="62"/>
      <c r="B53" s="62"/>
      <c r="C53" s="62"/>
      <c r="D53" s="62"/>
      <c r="E53" s="62"/>
      <c r="F53" s="62"/>
      <c r="G53" t="e">
        <f>MATCH(A53,registr!A:A,0)</f>
        <v>#N/A</v>
      </c>
      <c r="H53" t="str">
        <f t="shared" ca="1" si="2"/>
        <v/>
      </c>
      <c r="I53">
        <f ca="1">IF(ISERROR($G53),E53,OFFSET(registr!D$1,$G53-1,0))</f>
        <v>0</v>
      </c>
      <c r="J53">
        <f t="shared" si="1"/>
        <v>0</v>
      </c>
      <c r="K53" t="str">
        <f ca="1">IF(ISERROR($G53),C53 &amp; "",OFFSET(registr!$B$1,$G53-1,0))</f>
        <v/>
      </c>
      <c r="L53" t="str">
        <f ca="1">IF(ISERROR($G53),D53 &amp; "",OFFSET(registr!$C$1,$G53-1,0))</f>
        <v/>
      </c>
    </row>
    <row r="54" spans="1:12" x14ac:dyDescent="0.2">
      <c r="A54" s="62"/>
      <c r="B54" s="62"/>
      <c r="C54" s="62"/>
      <c r="D54" s="62"/>
      <c r="E54" s="62"/>
      <c r="F54" s="62"/>
      <c r="G54" t="e">
        <f>MATCH(A54,registr!A:A,0)</f>
        <v>#N/A</v>
      </c>
      <c r="H54" t="str">
        <f t="shared" ca="1" si="2"/>
        <v/>
      </c>
      <c r="I54">
        <f ca="1">IF(ISERROR($G54),E54,OFFSET(registr!D$1,$G54-1,0))</f>
        <v>0</v>
      </c>
      <c r="J54">
        <f t="shared" si="1"/>
        <v>0</v>
      </c>
      <c r="K54" t="str">
        <f ca="1">IF(ISERROR($G54),C54 &amp; "",OFFSET(registr!$B$1,$G54-1,0))</f>
        <v/>
      </c>
      <c r="L54" t="str">
        <f ca="1">IF(ISERROR($G54),D54 &amp; "",OFFSET(registr!$C$1,$G54-1,0))</f>
        <v/>
      </c>
    </row>
    <row r="55" spans="1:12" x14ac:dyDescent="0.2">
      <c r="A55" s="62"/>
      <c r="B55" s="62"/>
      <c r="C55" s="62"/>
      <c r="D55" s="62"/>
      <c r="E55" s="62"/>
      <c r="F55" s="62"/>
      <c r="G55" t="e">
        <f>MATCH(A55,registr!A:A,0)</f>
        <v>#N/A</v>
      </c>
      <c r="H55" t="str">
        <f t="shared" ca="1" si="2"/>
        <v/>
      </c>
      <c r="I55">
        <f ca="1">IF(ISERROR($G55),E55,OFFSET(registr!D$1,$G55-1,0))</f>
        <v>0</v>
      </c>
      <c r="J55">
        <f t="shared" si="1"/>
        <v>0</v>
      </c>
      <c r="K55" t="str">
        <f ca="1">IF(ISERROR($G55),C55 &amp; "",OFFSET(registr!$B$1,$G55-1,0))</f>
        <v/>
      </c>
      <c r="L55" t="str">
        <f ca="1">IF(ISERROR($G55),D55 &amp; "",OFFSET(registr!$C$1,$G55-1,0))</f>
        <v/>
      </c>
    </row>
    <row r="56" spans="1:12" x14ac:dyDescent="0.2">
      <c r="A56" s="62"/>
      <c r="B56" s="62"/>
      <c r="C56" s="62"/>
      <c r="D56" s="62"/>
      <c r="E56" s="62"/>
      <c r="F56" s="62"/>
      <c r="G56" t="e">
        <f>MATCH(A56,registr!A:A,0)</f>
        <v>#N/A</v>
      </c>
      <c r="H56" t="str">
        <f t="shared" ca="1" si="2"/>
        <v/>
      </c>
      <c r="I56">
        <f ca="1">IF(ISERROR($G56),E56,OFFSET(registr!D$1,$G56-1,0))</f>
        <v>0</v>
      </c>
      <c r="J56">
        <f t="shared" si="1"/>
        <v>0</v>
      </c>
      <c r="K56" t="str">
        <f ca="1">IF(ISERROR($G56),C56 &amp; "",OFFSET(registr!$B$1,$G56-1,0))</f>
        <v/>
      </c>
      <c r="L56" t="str">
        <f ca="1">IF(ISERROR($G56),D56 &amp; "",OFFSET(registr!$C$1,$G56-1,0))</f>
        <v/>
      </c>
    </row>
    <row r="57" spans="1:12" x14ac:dyDescent="0.2">
      <c r="A57" s="62"/>
      <c r="B57" s="62"/>
      <c r="C57" s="62"/>
      <c r="D57" s="62"/>
      <c r="E57" s="62"/>
      <c r="F57" s="62"/>
      <c r="G57" t="e">
        <f>MATCH(A57,registr!A:A,0)</f>
        <v>#N/A</v>
      </c>
      <c r="H57" t="str">
        <f t="shared" ca="1" si="2"/>
        <v/>
      </c>
      <c r="I57">
        <f ca="1">IF(ISERROR($G57),E57,OFFSET(registr!D$1,$G57-1,0))</f>
        <v>0</v>
      </c>
      <c r="J57">
        <f t="shared" si="1"/>
        <v>0</v>
      </c>
      <c r="K57" t="str">
        <f ca="1">IF(ISERROR($G57),C57 &amp; "",OFFSET(registr!$B$1,$G57-1,0))</f>
        <v/>
      </c>
      <c r="L57" t="str">
        <f ca="1">IF(ISERROR($G57),D57 &amp; "",OFFSET(registr!$C$1,$G57-1,0))</f>
        <v/>
      </c>
    </row>
    <row r="58" spans="1:12" x14ac:dyDescent="0.2">
      <c r="A58" s="62"/>
      <c r="B58" s="62"/>
      <c r="C58" s="62"/>
      <c r="D58" s="62"/>
      <c r="E58" s="62"/>
      <c r="F58" s="62"/>
      <c r="G58" t="e">
        <f>MATCH(A58,registr!A:A,0)</f>
        <v>#N/A</v>
      </c>
      <c r="H58" t="str">
        <f t="shared" ca="1" si="2"/>
        <v/>
      </c>
      <c r="I58">
        <f ca="1">IF(ISERROR($G58),E58,OFFSET(registr!D$1,$G58-1,0))</f>
        <v>0</v>
      </c>
      <c r="J58">
        <f t="shared" si="1"/>
        <v>0</v>
      </c>
      <c r="K58" t="str">
        <f ca="1">IF(ISERROR($G58),C58 &amp; "",OFFSET(registr!$B$1,$G58-1,0))</f>
        <v/>
      </c>
      <c r="L58" t="str">
        <f ca="1">IF(ISERROR($G58),D58 &amp; "",OFFSET(registr!$C$1,$G58-1,0))</f>
        <v/>
      </c>
    </row>
    <row r="59" spans="1:12" x14ac:dyDescent="0.2">
      <c r="A59" s="62"/>
      <c r="B59" s="62"/>
      <c r="C59" s="62"/>
      <c r="D59" s="62"/>
      <c r="E59" s="62"/>
      <c r="F59" s="62"/>
      <c r="G59" t="e">
        <f>MATCH(A59,registr!A:A,0)</f>
        <v>#N/A</v>
      </c>
      <c r="H59" t="str">
        <f t="shared" ca="1" si="2"/>
        <v/>
      </c>
      <c r="I59">
        <f ca="1">IF(ISERROR($G59),E59,OFFSET(registr!D$1,$G59-1,0))</f>
        <v>0</v>
      </c>
      <c r="J59">
        <f t="shared" si="1"/>
        <v>0</v>
      </c>
      <c r="K59" t="str">
        <f ca="1">IF(ISERROR($G59),C59 &amp; "",OFFSET(registr!$B$1,$G59-1,0))</f>
        <v/>
      </c>
      <c r="L59" t="str">
        <f ca="1">IF(ISERROR($G59),D59 &amp; "",OFFSET(registr!$C$1,$G59-1,0))</f>
        <v/>
      </c>
    </row>
    <row r="60" spans="1:12" x14ac:dyDescent="0.2">
      <c r="A60" s="62"/>
      <c r="B60" s="62"/>
      <c r="C60" s="62"/>
      <c r="D60" s="62"/>
      <c r="E60" s="62"/>
      <c r="F60" s="62"/>
      <c r="G60" t="e">
        <f>MATCH(A60,registr!A:A,0)</f>
        <v>#N/A</v>
      </c>
      <c r="H60" t="str">
        <f t="shared" ca="1" si="2"/>
        <v/>
      </c>
      <c r="I60">
        <f ca="1">IF(ISERROR($G60),E60,OFFSET(registr!D$1,$G60-1,0))</f>
        <v>0</v>
      </c>
      <c r="J60">
        <f t="shared" si="1"/>
        <v>0</v>
      </c>
      <c r="K60" t="str">
        <f ca="1">IF(ISERROR($G60),C60 &amp; "",OFFSET(registr!$B$1,$G60-1,0))</f>
        <v/>
      </c>
      <c r="L60" t="str">
        <f ca="1">IF(ISERROR($G60),D60 &amp; "",OFFSET(registr!$C$1,$G60-1,0))</f>
        <v/>
      </c>
    </row>
    <row r="61" spans="1:12" x14ac:dyDescent="0.2">
      <c r="A61" s="62"/>
      <c r="B61" s="62"/>
      <c r="C61" s="62"/>
      <c r="D61" s="62"/>
      <c r="E61" s="62"/>
      <c r="F61" s="62"/>
      <c r="G61" t="e">
        <f>MATCH(A61,registr!A:A,0)</f>
        <v>#N/A</v>
      </c>
      <c r="H61" t="str">
        <f t="shared" ca="1" si="2"/>
        <v/>
      </c>
      <c r="I61">
        <f ca="1">IF(ISERROR($G61),E61,OFFSET(registr!D$1,$G61-1,0))</f>
        <v>0</v>
      </c>
      <c r="J61">
        <f t="shared" si="1"/>
        <v>0</v>
      </c>
      <c r="K61" t="str">
        <f ca="1">IF(ISERROR($G61),C61 &amp; "",OFFSET(registr!$B$1,$G61-1,0))</f>
        <v/>
      </c>
      <c r="L61" t="str">
        <f ca="1">IF(ISERROR($G61),D61 &amp; "",OFFSET(registr!$C$1,$G61-1,0))</f>
        <v/>
      </c>
    </row>
    <row r="62" spans="1:12" x14ac:dyDescent="0.2">
      <c r="A62" s="62"/>
      <c r="B62" s="62"/>
      <c r="C62" s="62"/>
      <c r="D62" s="62"/>
      <c r="E62" s="62"/>
      <c r="F62" s="62"/>
      <c r="G62" t="e">
        <f>MATCH(A62,registr!A:A,0)</f>
        <v>#N/A</v>
      </c>
      <c r="H62" t="str">
        <f t="shared" ca="1" si="2"/>
        <v/>
      </c>
      <c r="I62">
        <f ca="1">IF(ISERROR($G62),E62,OFFSET(registr!D$1,$G62-1,0))</f>
        <v>0</v>
      </c>
      <c r="J62">
        <f t="shared" si="1"/>
        <v>0</v>
      </c>
      <c r="K62" t="str">
        <f ca="1">IF(ISERROR($G62),C62 &amp; "",OFFSET(registr!$B$1,$G62-1,0))</f>
        <v/>
      </c>
      <c r="L62" t="str">
        <f ca="1">IF(ISERROR($G62),D62 &amp; "",OFFSET(registr!$C$1,$G62-1,0))</f>
        <v/>
      </c>
    </row>
    <row r="63" spans="1:12" x14ac:dyDescent="0.2">
      <c r="A63" s="62"/>
      <c r="B63" s="62"/>
      <c r="C63" s="62"/>
      <c r="D63" s="62"/>
      <c r="E63" s="62"/>
      <c r="F63" s="62"/>
      <c r="G63" t="e">
        <f>MATCH(A63,registr!A:A,0)</f>
        <v>#N/A</v>
      </c>
      <c r="H63" t="str">
        <f t="shared" ca="1" si="2"/>
        <v/>
      </c>
      <c r="I63">
        <f ca="1">IF(ISERROR($G63),E63,OFFSET(registr!D$1,$G63-1,0))</f>
        <v>0</v>
      </c>
      <c r="J63">
        <f t="shared" si="1"/>
        <v>0</v>
      </c>
      <c r="K63" t="str">
        <f ca="1">IF(ISERROR($G63),C63 &amp; "",OFFSET(registr!$B$1,$G63-1,0))</f>
        <v/>
      </c>
      <c r="L63" t="str">
        <f ca="1">IF(ISERROR($G63),D63 &amp; "",OFFSET(registr!$C$1,$G63-1,0))</f>
        <v/>
      </c>
    </row>
    <row r="64" spans="1:12" x14ac:dyDescent="0.2">
      <c r="A64" s="62"/>
      <c r="B64" s="62"/>
      <c r="C64" s="62"/>
      <c r="D64" s="62"/>
      <c r="E64" s="62"/>
      <c r="F64" s="62"/>
      <c r="G64" t="e">
        <f>MATCH(A64,registr!A:A,0)</f>
        <v>#N/A</v>
      </c>
      <c r="H64" t="str">
        <f t="shared" ca="1" si="2"/>
        <v/>
      </c>
      <c r="I64">
        <f ca="1">IF(ISERROR($G64),E64,OFFSET(registr!D$1,$G64-1,0))</f>
        <v>0</v>
      </c>
      <c r="J64">
        <f t="shared" si="1"/>
        <v>0</v>
      </c>
      <c r="K64" t="str">
        <f ca="1">IF(ISERROR($G64),C64 &amp; "",OFFSET(registr!$B$1,$G64-1,0))</f>
        <v/>
      </c>
      <c r="L64" t="str">
        <f ca="1">IF(ISERROR($G64),D64 &amp; "",OFFSET(registr!$C$1,$G64-1,0))</f>
        <v/>
      </c>
    </row>
    <row r="65" spans="1:12" x14ac:dyDescent="0.2">
      <c r="A65" s="62"/>
      <c r="B65" s="62"/>
      <c r="C65" s="62"/>
      <c r="D65" s="62"/>
      <c r="E65" s="62"/>
      <c r="F65" s="62"/>
      <c r="G65" t="e">
        <f>MATCH(A65,registr!A:A,0)</f>
        <v>#N/A</v>
      </c>
      <c r="H65" t="str">
        <f t="shared" ca="1" si="2"/>
        <v/>
      </c>
      <c r="I65">
        <f ca="1">IF(ISERROR($G65),E65,OFFSET(registr!D$1,$G65-1,0))</f>
        <v>0</v>
      </c>
      <c r="J65">
        <f t="shared" si="1"/>
        <v>0</v>
      </c>
      <c r="K65" t="str">
        <f ca="1">IF(ISERROR($G65),C65 &amp; "",OFFSET(registr!$B$1,$G65-1,0))</f>
        <v/>
      </c>
      <c r="L65" t="str">
        <f ca="1">IF(ISERROR($G65),D65 &amp; "",OFFSET(registr!$C$1,$G65-1,0))</f>
        <v/>
      </c>
    </row>
    <row r="66" spans="1:12" x14ac:dyDescent="0.2">
      <c r="A66" s="62"/>
      <c r="B66" s="62"/>
      <c r="C66" s="62"/>
      <c r="D66" s="62"/>
      <c r="E66" s="62"/>
      <c r="F66" s="62"/>
      <c r="G66" t="e">
        <f>MATCH(A66,registr!A:A,0)</f>
        <v>#N/A</v>
      </c>
      <c r="H66" t="str">
        <f t="shared" ca="1" si="2"/>
        <v/>
      </c>
      <c r="I66">
        <f ca="1">IF(ISERROR($G66),E66,OFFSET(registr!D$1,$G66-1,0))</f>
        <v>0</v>
      </c>
      <c r="J66">
        <f t="shared" si="1"/>
        <v>0</v>
      </c>
      <c r="K66" t="str">
        <f ca="1">IF(ISERROR($G66),C66 &amp; "",OFFSET(registr!$B$1,$G66-1,0))</f>
        <v/>
      </c>
      <c r="L66" t="str">
        <f ca="1">IF(ISERROR($G66),D66 &amp; "",OFFSET(registr!$C$1,$G66-1,0))</f>
        <v/>
      </c>
    </row>
    <row r="67" spans="1:12" x14ac:dyDescent="0.2">
      <c r="A67" s="62"/>
      <c r="B67" s="62"/>
      <c r="C67" s="62"/>
      <c r="D67" s="62"/>
      <c r="E67" s="62"/>
      <c r="F67" s="62"/>
      <c r="G67" t="e">
        <f>MATCH(A67,registr!A:A,0)</f>
        <v>#N/A</v>
      </c>
      <c r="H67" t="str">
        <f t="shared" ca="1" si="2"/>
        <v/>
      </c>
      <c r="I67">
        <f ca="1">IF(ISERROR($G67),E67,OFFSET(registr!D$1,$G67-1,0))</f>
        <v>0</v>
      </c>
      <c r="J67">
        <f t="shared" ref="J67:J121" si="3">F67</f>
        <v>0</v>
      </c>
      <c r="K67" t="str">
        <f ca="1">IF(ISERROR($G67),C67 &amp; "",OFFSET(registr!$B$1,$G67-1,0))</f>
        <v/>
      </c>
      <c r="L67" t="str">
        <f ca="1">IF(ISERROR($G67),D67 &amp; "",OFFSET(registr!$C$1,$G67-1,0))</f>
        <v/>
      </c>
    </row>
    <row r="68" spans="1:12" x14ac:dyDescent="0.2">
      <c r="A68" s="62"/>
      <c r="B68" s="62"/>
      <c r="C68" s="62"/>
      <c r="D68" s="62"/>
      <c r="E68" s="62"/>
      <c r="F68" s="62"/>
      <c r="G68" t="e">
        <f>MATCH(A68,registr!A:A,0)</f>
        <v>#N/A</v>
      </c>
      <c r="H68" t="str">
        <f t="shared" ca="1" si="2"/>
        <v/>
      </c>
      <c r="I68">
        <f ca="1">IF(ISERROR($G68),E68,OFFSET(registr!D$1,$G68-1,0))</f>
        <v>0</v>
      </c>
      <c r="J68">
        <f t="shared" si="3"/>
        <v>0</v>
      </c>
      <c r="K68" t="str">
        <f ca="1">IF(ISERROR($G68),C68 &amp; "",OFFSET(registr!$B$1,$G68-1,0))</f>
        <v/>
      </c>
      <c r="L68" t="str">
        <f ca="1">IF(ISERROR($G68),D68 &amp; "",OFFSET(registr!$C$1,$G68-1,0))</f>
        <v/>
      </c>
    </row>
    <row r="69" spans="1:12" x14ac:dyDescent="0.2">
      <c r="A69" s="62"/>
      <c r="B69" s="62"/>
      <c r="C69" s="62"/>
      <c r="D69" s="62"/>
      <c r="E69" s="62"/>
      <c r="F69" s="62"/>
      <c r="G69" t="e">
        <f>MATCH(A69,registr!A:A,0)</f>
        <v>#N/A</v>
      </c>
      <c r="H69" t="str">
        <f t="shared" ca="1" si="2"/>
        <v/>
      </c>
      <c r="I69">
        <f ca="1">IF(ISERROR($G69),E69,OFFSET(registr!D$1,$G69-1,0))</f>
        <v>0</v>
      </c>
      <c r="J69">
        <f t="shared" si="3"/>
        <v>0</v>
      </c>
      <c r="K69" t="str">
        <f ca="1">IF(ISERROR($G69),C69 &amp; "",OFFSET(registr!$B$1,$G69-1,0))</f>
        <v/>
      </c>
      <c r="L69" t="str">
        <f ca="1">IF(ISERROR($G69),D69 &amp; "",OFFSET(registr!$C$1,$G69-1,0))</f>
        <v/>
      </c>
    </row>
    <row r="70" spans="1:12" x14ac:dyDescent="0.2">
      <c r="A70" s="62"/>
      <c r="B70" s="62"/>
      <c r="C70" s="62"/>
      <c r="D70" s="62"/>
      <c r="E70" s="62"/>
      <c r="F70" s="62"/>
      <c r="G70" t="e">
        <f>MATCH(A70,registr!A:A,0)</f>
        <v>#N/A</v>
      </c>
      <c r="H70" t="str">
        <f t="shared" ca="1" si="2"/>
        <v/>
      </c>
      <c r="I70">
        <f ca="1">IF(ISERROR($G70),E70,OFFSET(registr!D$1,$G70-1,0))</f>
        <v>0</v>
      </c>
      <c r="J70">
        <f t="shared" si="3"/>
        <v>0</v>
      </c>
      <c r="K70" t="str">
        <f ca="1">IF(ISERROR($G70),C70 &amp; "",OFFSET(registr!$B$1,$G70-1,0))</f>
        <v/>
      </c>
      <c r="L70" t="str">
        <f ca="1">IF(ISERROR($G70),D70 &amp; "",OFFSET(registr!$C$1,$G70-1,0))</f>
        <v/>
      </c>
    </row>
    <row r="71" spans="1:12" x14ac:dyDescent="0.2">
      <c r="A71" s="62"/>
      <c r="B71" s="62"/>
      <c r="C71" s="62"/>
      <c r="D71" s="62"/>
      <c r="E71" s="62"/>
      <c r="F71" s="62"/>
      <c r="G71" t="e">
        <f>MATCH(A71,registr!A:A,0)</f>
        <v>#N/A</v>
      </c>
      <c r="H71" t="str">
        <f t="shared" ca="1" si="2"/>
        <v/>
      </c>
      <c r="I71">
        <f ca="1">IF(ISERROR($G71),E71,OFFSET(registr!D$1,$G71-1,0))</f>
        <v>0</v>
      </c>
      <c r="J71">
        <f t="shared" si="3"/>
        <v>0</v>
      </c>
      <c r="K71" t="str">
        <f ca="1">IF(ISERROR($G71),C71 &amp; "",OFFSET(registr!$B$1,$G71-1,0))</f>
        <v/>
      </c>
      <c r="L71" t="str">
        <f ca="1">IF(ISERROR($G71),D71 &amp; "",OFFSET(registr!$C$1,$G71-1,0))</f>
        <v/>
      </c>
    </row>
    <row r="72" spans="1:12" x14ac:dyDescent="0.2">
      <c r="A72" s="62"/>
      <c r="B72" s="62"/>
      <c r="C72" s="62"/>
      <c r="D72" s="62"/>
      <c r="E72" s="62"/>
      <c r="F72" s="62"/>
      <c r="G72" t="e">
        <f>MATCH(A72,registr!A:A,0)</f>
        <v>#N/A</v>
      </c>
      <c r="H72" t="str">
        <f t="shared" ca="1" si="2"/>
        <v/>
      </c>
      <c r="I72">
        <f ca="1">IF(ISERROR($G72),E72,OFFSET(registr!D$1,$G72-1,0))</f>
        <v>0</v>
      </c>
      <c r="J72">
        <f t="shared" si="3"/>
        <v>0</v>
      </c>
      <c r="K72" t="str">
        <f ca="1">IF(ISERROR($G72),C72 &amp; "",OFFSET(registr!$B$1,$G72-1,0))</f>
        <v/>
      </c>
      <c r="L72" t="str">
        <f ca="1">IF(ISERROR($G72),D72 &amp; "",OFFSET(registr!$C$1,$G72-1,0))</f>
        <v/>
      </c>
    </row>
    <row r="73" spans="1:12" x14ac:dyDescent="0.2">
      <c r="A73" s="62"/>
      <c r="B73" s="62"/>
      <c r="C73" s="62"/>
      <c r="D73" s="62"/>
      <c r="E73" s="62"/>
      <c r="F73" s="62"/>
      <c r="G73" t="e">
        <f>MATCH(A73,registr!A:A,0)</f>
        <v>#N/A</v>
      </c>
      <c r="H73" t="str">
        <f t="shared" ref="H73:H121" ca="1" si="4">TRIM(L73 &amp; " " &amp; K73)</f>
        <v/>
      </c>
      <c r="I73">
        <f ca="1">IF(ISERROR($G73),E73,OFFSET(registr!D$1,$G73-1,0))</f>
        <v>0</v>
      </c>
      <c r="J73">
        <f t="shared" si="3"/>
        <v>0</v>
      </c>
      <c r="K73" t="str">
        <f ca="1">IF(ISERROR($G73),C73 &amp; "",OFFSET(registr!$B$1,$G73-1,0))</f>
        <v/>
      </c>
      <c r="L73" t="str">
        <f ca="1">IF(ISERROR($G73),D73 &amp; "",OFFSET(registr!$C$1,$G73-1,0))</f>
        <v/>
      </c>
    </row>
    <row r="74" spans="1:12" x14ac:dyDescent="0.2">
      <c r="A74" s="62"/>
      <c r="B74" s="62"/>
      <c r="C74" s="62"/>
      <c r="D74" s="62"/>
      <c r="E74" s="62"/>
      <c r="F74" s="62"/>
      <c r="G74" t="e">
        <f>MATCH(A74,registr!A:A,0)</f>
        <v>#N/A</v>
      </c>
      <c r="H74" t="str">
        <f t="shared" ca="1" si="4"/>
        <v/>
      </c>
      <c r="I74">
        <f ca="1">IF(ISERROR($G74),E74,OFFSET(registr!D$1,$G74-1,0))</f>
        <v>0</v>
      </c>
      <c r="J74">
        <f t="shared" si="3"/>
        <v>0</v>
      </c>
      <c r="K74" t="str">
        <f ca="1">IF(ISERROR($G74),C74 &amp; "",OFFSET(registr!$B$1,$G74-1,0))</f>
        <v/>
      </c>
      <c r="L74" t="str">
        <f ca="1">IF(ISERROR($G74),D74 &amp; "",OFFSET(registr!$C$1,$G74-1,0))</f>
        <v/>
      </c>
    </row>
    <row r="75" spans="1:12" x14ac:dyDescent="0.2">
      <c r="A75" s="62"/>
      <c r="B75" s="62"/>
      <c r="C75" s="62"/>
      <c r="D75" s="62"/>
      <c r="E75" s="62"/>
      <c r="F75" s="62"/>
      <c r="G75" t="e">
        <f>MATCH(A75,registr!A:A,0)</f>
        <v>#N/A</v>
      </c>
      <c r="H75" t="str">
        <f t="shared" ca="1" si="4"/>
        <v/>
      </c>
      <c r="I75">
        <f ca="1">IF(ISERROR($G75),E75,OFFSET(registr!D$1,$G75-1,0))</f>
        <v>0</v>
      </c>
      <c r="J75">
        <f t="shared" si="3"/>
        <v>0</v>
      </c>
      <c r="K75" t="str">
        <f ca="1">IF(ISERROR($G75),C75 &amp; "",OFFSET(registr!$B$1,$G75-1,0))</f>
        <v/>
      </c>
      <c r="L75" t="str">
        <f ca="1">IF(ISERROR($G75),D75 &amp; "",OFFSET(registr!$C$1,$G75-1,0))</f>
        <v/>
      </c>
    </row>
    <row r="76" spans="1:12" x14ac:dyDescent="0.2">
      <c r="A76" s="62"/>
      <c r="B76" s="62"/>
      <c r="C76" s="62"/>
      <c r="D76" s="62"/>
      <c r="E76" s="62"/>
      <c r="F76" s="62"/>
      <c r="G76" t="e">
        <f>MATCH(A76,registr!A:A,0)</f>
        <v>#N/A</v>
      </c>
      <c r="H76" t="str">
        <f t="shared" ca="1" si="4"/>
        <v/>
      </c>
      <c r="I76">
        <f ca="1">IF(ISERROR($G76),E76,OFFSET(registr!D$1,$G76-1,0))</f>
        <v>0</v>
      </c>
      <c r="J76">
        <f t="shared" si="3"/>
        <v>0</v>
      </c>
      <c r="K76" t="str">
        <f ca="1">IF(ISERROR($G76),C76 &amp; "",OFFSET(registr!$B$1,$G76-1,0))</f>
        <v/>
      </c>
      <c r="L76" t="str">
        <f ca="1">IF(ISERROR($G76),D76 &amp; "",OFFSET(registr!$C$1,$G76-1,0))</f>
        <v/>
      </c>
    </row>
    <row r="77" spans="1:12" x14ac:dyDescent="0.2">
      <c r="A77" s="62"/>
      <c r="B77" s="62"/>
      <c r="C77" s="62"/>
      <c r="D77" s="62"/>
      <c r="E77" s="62"/>
      <c r="F77" s="62"/>
      <c r="G77" t="e">
        <f>MATCH(A77,registr!A:A,0)</f>
        <v>#N/A</v>
      </c>
      <c r="H77" t="str">
        <f t="shared" ca="1" si="4"/>
        <v/>
      </c>
      <c r="I77">
        <f ca="1">IF(ISERROR($G77),E77,OFFSET(registr!D$1,$G77-1,0))</f>
        <v>0</v>
      </c>
      <c r="J77">
        <f t="shared" si="3"/>
        <v>0</v>
      </c>
      <c r="K77" t="str">
        <f ca="1">IF(ISERROR($G77),C77 &amp; "",OFFSET(registr!$B$1,$G77-1,0))</f>
        <v/>
      </c>
      <c r="L77" t="str">
        <f ca="1">IF(ISERROR($G77),D77 &amp; "",OFFSET(registr!$C$1,$G77-1,0))</f>
        <v/>
      </c>
    </row>
    <row r="78" spans="1:12" x14ac:dyDescent="0.2">
      <c r="A78" s="62"/>
      <c r="B78" s="62"/>
      <c r="C78" s="62"/>
      <c r="D78" s="62"/>
      <c r="E78" s="62"/>
      <c r="F78" s="62"/>
      <c r="G78" t="e">
        <f>MATCH(A78,registr!A:A,0)</f>
        <v>#N/A</v>
      </c>
      <c r="H78" t="str">
        <f t="shared" ca="1" si="4"/>
        <v/>
      </c>
      <c r="I78">
        <f ca="1">IF(ISERROR($G78),E78,OFFSET(registr!D$1,$G78-1,0))</f>
        <v>0</v>
      </c>
      <c r="J78">
        <f t="shared" si="3"/>
        <v>0</v>
      </c>
      <c r="K78" t="str">
        <f ca="1">IF(ISERROR($G78),C78 &amp; "",OFFSET(registr!$B$1,$G78-1,0))</f>
        <v/>
      </c>
      <c r="L78" t="str">
        <f ca="1">IF(ISERROR($G78),D78 &amp; "",OFFSET(registr!$C$1,$G78-1,0))</f>
        <v/>
      </c>
    </row>
    <row r="79" spans="1:12" x14ac:dyDescent="0.2">
      <c r="A79" s="62"/>
      <c r="B79" s="62"/>
      <c r="C79" s="62"/>
      <c r="D79" s="62"/>
      <c r="E79" s="62"/>
      <c r="F79" s="62"/>
      <c r="G79" t="e">
        <f>MATCH(A79,registr!A:A,0)</f>
        <v>#N/A</v>
      </c>
      <c r="H79" t="str">
        <f t="shared" ca="1" si="4"/>
        <v/>
      </c>
      <c r="I79">
        <f ca="1">IF(ISERROR($G79),E79,OFFSET(registr!D$1,$G79-1,0))</f>
        <v>0</v>
      </c>
      <c r="J79">
        <f t="shared" si="3"/>
        <v>0</v>
      </c>
      <c r="K79" t="str">
        <f ca="1">IF(ISERROR($G79),C79 &amp; "",OFFSET(registr!$B$1,$G79-1,0))</f>
        <v/>
      </c>
      <c r="L79" t="str">
        <f ca="1">IF(ISERROR($G79),D79 &amp; "",OFFSET(registr!$C$1,$G79-1,0))</f>
        <v/>
      </c>
    </row>
    <row r="80" spans="1:12" x14ac:dyDescent="0.2">
      <c r="A80" s="62"/>
      <c r="B80" s="62"/>
      <c r="C80" s="62"/>
      <c r="D80" s="62"/>
      <c r="E80" s="62"/>
      <c r="F80" s="62"/>
      <c r="G80" t="e">
        <f>MATCH(A80,registr!A:A,0)</f>
        <v>#N/A</v>
      </c>
      <c r="H80" t="str">
        <f t="shared" ca="1" si="4"/>
        <v/>
      </c>
      <c r="I80">
        <f ca="1">IF(ISERROR($G80),E80,OFFSET(registr!D$1,$G80-1,0))</f>
        <v>0</v>
      </c>
      <c r="J80">
        <f t="shared" si="3"/>
        <v>0</v>
      </c>
      <c r="K80" t="str">
        <f ca="1">IF(ISERROR($G80),C80 &amp; "",OFFSET(registr!$B$1,$G80-1,0))</f>
        <v/>
      </c>
      <c r="L80" t="str">
        <f ca="1">IF(ISERROR($G80),D80 &amp; "",OFFSET(registr!$C$1,$G80-1,0))</f>
        <v/>
      </c>
    </row>
    <row r="81" spans="1:12" x14ac:dyDescent="0.2">
      <c r="A81" s="62"/>
      <c r="B81" s="62"/>
      <c r="C81" s="62"/>
      <c r="D81" s="62"/>
      <c r="E81" s="62"/>
      <c r="F81" s="62"/>
      <c r="G81" t="e">
        <f>MATCH(A81,registr!A:A,0)</f>
        <v>#N/A</v>
      </c>
      <c r="H81" t="str">
        <f t="shared" ca="1" si="4"/>
        <v/>
      </c>
      <c r="I81">
        <f ca="1">IF(ISERROR($G81),E81,OFFSET(registr!D$1,$G81-1,0))</f>
        <v>0</v>
      </c>
      <c r="J81">
        <f t="shared" si="3"/>
        <v>0</v>
      </c>
      <c r="K81" t="str">
        <f ca="1">IF(ISERROR($G81),C81 &amp; "",OFFSET(registr!$B$1,$G81-1,0))</f>
        <v/>
      </c>
      <c r="L81" t="str">
        <f ca="1">IF(ISERROR($G81),D81 &amp; "",OFFSET(registr!$C$1,$G81-1,0))</f>
        <v/>
      </c>
    </row>
    <row r="82" spans="1:12" x14ac:dyDescent="0.2">
      <c r="A82" s="62"/>
      <c r="B82" s="62"/>
      <c r="C82" s="62"/>
      <c r="D82" s="62"/>
      <c r="E82" s="62"/>
      <c r="F82" s="62"/>
      <c r="G82" t="e">
        <f>MATCH(A82,registr!A:A,0)</f>
        <v>#N/A</v>
      </c>
      <c r="H82" t="str">
        <f t="shared" ca="1" si="4"/>
        <v/>
      </c>
      <c r="I82">
        <f ca="1">IF(ISERROR($G82),E82,OFFSET(registr!D$1,$G82-1,0))</f>
        <v>0</v>
      </c>
      <c r="J82">
        <f t="shared" si="3"/>
        <v>0</v>
      </c>
      <c r="K82" t="str">
        <f ca="1">IF(ISERROR($G82),C82 &amp; "",OFFSET(registr!$B$1,$G82-1,0))</f>
        <v/>
      </c>
      <c r="L82" t="str">
        <f ca="1">IF(ISERROR($G82),D82 &amp; "",OFFSET(registr!$C$1,$G82-1,0))</f>
        <v/>
      </c>
    </row>
    <row r="83" spans="1:12" x14ac:dyDescent="0.2">
      <c r="A83" s="62"/>
      <c r="B83" s="62"/>
      <c r="C83" s="62"/>
      <c r="D83" s="62"/>
      <c r="E83" s="62"/>
      <c r="F83" s="62"/>
      <c r="G83" t="e">
        <f>MATCH(A83,registr!A:A,0)</f>
        <v>#N/A</v>
      </c>
      <c r="H83" t="str">
        <f t="shared" ca="1" si="4"/>
        <v/>
      </c>
      <c r="I83">
        <f ca="1">IF(ISERROR($G83),E83,OFFSET(registr!D$1,$G83-1,0))</f>
        <v>0</v>
      </c>
      <c r="J83">
        <f t="shared" si="3"/>
        <v>0</v>
      </c>
      <c r="K83" t="str">
        <f ca="1">IF(ISERROR($G83),C83 &amp; "",OFFSET(registr!$B$1,$G83-1,0))</f>
        <v/>
      </c>
      <c r="L83" t="str">
        <f ca="1">IF(ISERROR($G83),D83 &amp; "",OFFSET(registr!$C$1,$G83-1,0))</f>
        <v/>
      </c>
    </row>
    <row r="84" spans="1:12" x14ac:dyDescent="0.2">
      <c r="A84" s="62"/>
      <c r="B84" s="62"/>
      <c r="C84" s="62"/>
      <c r="D84" s="62"/>
      <c r="E84" s="62"/>
      <c r="F84" s="62"/>
      <c r="G84" t="e">
        <f>MATCH(A84,registr!A:A,0)</f>
        <v>#N/A</v>
      </c>
      <c r="H84" t="str">
        <f t="shared" ca="1" si="4"/>
        <v/>
      </c>
      <c r="I84">
        <f ca="1">IF(ISERROR($G84),E84,OFFSET(registr!D$1,$G84-1,0))</f>
        <v>0</v>
      </c>
      <c r="J84">
        <f t="shared" si="3"/>
        <v>0</v>
      </c>
      <c r="K84" t="str">
        <f ca="1">IF(ISERROR($G84),C84 &amp; "",OFFSET(registr!$B$1,$G84-1,0))</f>
        <v/>
      </c>
      <c r="L84" t="str">
        <f ca="1">IF(ISERROR($G84),D84 &amp; "",OFFSET(registr!$C$1,$G84-1,0))</f>
        <v/>
      </c>
    </row>
    <row r="85" spans="1:12" x14ac:dyDescent="0.2">
      <c r="A85" s="62"/>
      <c r="B85" s="62"/>
      <c r="C85" s="62"/>
      <c r="D85" s="62"/>
      <c r="E85" s="62"/>
      <c r="F85" s="62"/>
      <c r="G85" t="e">
        <f>MATCH(A85,registr!A:A,0)</f>
        <v>#N/A</v>
      </c>
      <c r="H85" t="str">
        <f t="shared" ca="1" si="4"/>
        <v/>
      </c>
      <c r="I85">
        <f ca="1">IF(ISERROR($G85),E85,OFFSET(registr!D$1,$G85-1,0))</f>
        <v>0</v>
      </c>
      <c r="J85">
        <f t="shared" si="3"/>
        <v>0</v>
      </c>
      <c r="K85" t="str">
        <f ca="1">IF(ISERROR($G85),C85 &amp; "",OFFSET(registr!$B$1,$G85-1,0))</f>
        <v/>
      </c>
      <c r="L85" t="str">
        <f ca="1">IF(ISERROR($G85),D85 &amp; "",OFFSET(registr!$C$1,$G85-1,0))</f>
        <v/>
      </c>
    </row>
    <row r="86" spans="1:12" x14ac:dyDescent="0.2">
      <c r="A86" s="62"/>
      <c r="B86" s="62"/>
      <c r="C86" s="62"/>
      <c r="D86" s="62"/>
      <c r="E86" s="62"/>
      <c r="F86" s="62"/>
      <c r="G86" t="e">
        <f>MATCH(A86,registr!A:A,0)</f>
        <v>#N/A</v>
      </c>
      <c r="H86" t="str">
        <f t="shared" ca="1" si="4"/>
        <v/>
      </c>
      <c r="I86">
        <f ca="1">IF(ISERROR($G86),E86,OFFSET(registr!D$1,$G86-1,0))</f>
        <v>0</v>
      </c>
      <c r="J86">
        <f t="shared" si="3"/>
        <v>0</v>
      </c>
      <c r="K86" t="str">
        <f ca="1">IF(ISERROR($G86),C86 &amp; "",OFFSET(registr!$B$1,$G86-1,0))</f>
        <v/>
      </c>
      <c r="L86" t="str">
        <f ca="1">IF(ISERROR($G86),D86 &amp; "",OFFSET(registr!$C$1,$G86-1,0))</f>
        <v/>
      </c>
    </row>
    <row r="87" spans="1:12" x14ac:dyDescent="0.2">
      <c r="A87" s="62"/>
      <c r="B87" s="62"/>
      <c r="C87" s="62"/>
      <c r="D87" s="62"/>
      <c r="E87" s="62"/>
      <c r="F87" s="62"/>
      <c r="G87" t="e">
        <f>MATCH(A87,registr!A:A,0)</f>
        <v>#N/A</v>
      </c>
      <c r="H87" t="str">
        <f t="shared" ca="1" si="4"/>
        <v/>
      </c>
      <c r="I87">
        <f ca="1">IF(ISERROR($G87),E87,OFFSET(registr!D$1,$G87-1,0))</f>
        <v>0</v>
      </c>
      <c r="J87">
        <f t="shared" si="3"/>
        <v>0</v>
      </c>
      <c r="K87" t="str">
        <f ca="1">IF(ISERROR($G87),C87 &amp; "",OFFSET(registr!$B$1,$G87-1,0))</f>
        <v/>
      </c>
      <c r="L87" t="str">
        <f ca="1">IF(ISERROR($G87),D87 &amp; "",OFFSET(registr!$C$1,$G87-1,0))</f>
        <v/>
      </c>
    </row>
    <row r="88" spans="1:12" x14ac:dyDescent="0.2">
      <c r="A88" s="62"/>
      <c r="B88" s="62"/>
      <c r="C88" s="62"/>
      <c r="D88" s="62"/>
      <c r="E88" s="62"/>
      <c r="F88" s="62"/>
      <c r="G88" t="e">
        <f>MATCH(A88,registr!A:A,0)</f>
        <v>#N/A</v>
      </c>
      <c r="H88" t="str">
        <f t="shared" ca="1" si="4"/>
        <v/>
      </c>
      <c r="I88">
        <f ca="1">IF(ISERROR($G88),E88,OFFSET(registr!D$1,$G88-1,0))</f>
        <v>0</v>
      </c>
      <c r="J88">
        <f t="shared" si="3"/>
        <v>0</v>
      </c>
      <c r="K88" t="str">
        <f ca="1">IF(ISERROR($G88),C88 &amp; "",OFFSET(registr!$B$1,$G88-1,0))</f>
        <v/>
      </c>
      <c r="L88" t="str">
        <f ca="1">IF(ISERROR($G88),D88 &amp; "",OFFSET(registr!$C$1,$G88-1,0))</f>
        <v/>
      </c>
    </row>
    <row r="89" spans="1:12" x14ac:dyDescent="0.2">
      <c r="A89" s="62"/>
      <c r="B89" s="62"/>
      <c r="C89" s="62"/>
      <c r="D89" s="62"/>
      <c r="E89" s="62"/>
      <c r="F89" s="62"/>
      <c r="G89" t="e">
        <f>MATCH(A89,registr!A:A,0)</f>
        <v>#N/A</v>
      </c>
      <c r="H89" t="str">
        <f t="shared" ca="1" si="4"/>
        <v/>
      </c>
      <c r="I89">
        <f ca="1">IF(ISERROR($G89),E89,OFFSET(registr!D$1,$G89-1,0))</f>
        <v>0</v>
      </c>
      <c r="J89">
        <f t="shared" si="3"/>
        <v>0</v>
      </c>
      <c r="K89" t="str">
        <f ca="1">IF(ISERROR($G89),C89 &amp; "",OFFSET(registr!$B$1,$G89-1,0))</f>
        <v/>
      </c>
      <c r="L89" t="str">
        <f ca="1">IF(ISERROR($G89),D89 &amp; "",OFFSET(registr!$C$1,$G89-1,0))</f>
        <v/>
      </c>
    </row>
    <row r="90" spans="1:12" x14ac:dyDescent="0.2">
      <c r="A90" s="62"/>
      <c r="B90" s="62"/>
      <c r="C90" s="62"/>
      <c r="D90" s="62"/>
      <c r="E90" s="62"/>
      <c r="F90" s="62"/>
      <c r="G90" t="e">
        <f>MATCH(A90,registr!A:A,0)</f>
        <v>#N/A</v>
      </c>
      <c r="H90" t="str">
        <f t="shared" ca="1" si="4"/>
        <v/>
      </c>
      <c r="I90">
        <f ca="1">IF(ISERROR($G90),E90,OFFSET(registr!D$1,$G90-1,0))</f>
        <v>0</v>
      </c>
      <c r="J90">
        <f t="shared" si="3"/>
        <v>0</v>
      </c>
      <c r="K90" t="str">
        <f ca="1">IF(ISERROR($G90),C90 &amp; "",OFFSET(registr!$B$1,$G90-1,0))</f>
        <v/>
      </c>
      <c r="L90" t="str">
        <f ca="1">IF(ISERROR($G90),D90 &amp; "",OFFSET(registr!$C$1,$G90-1,0))</f>
        <v/>
      </c>
    </row>
    <row r="91" spans="1:12" x14ac:dyDescent="0.2">
      <c r="A91" s="62"/>
      <c r="B91" s="62"/>
      <c r="C91" s="62"/>
      <c r="D91" s="62"/>
      <c r="E91" s="62"/>
      <c r="F91" s="62"/>
      <c r="G91" t="e">
        <f>MATCH(A91,registr!A:A,0)</f>
        <v>#N/A</v>
      </c>
      <c r="H91" t="str">
        <f t="shared" ca="1" si="4"/>
        <v/>
      </c>
      <c r="I91">
        <f ca="1">IF(ISERROR($G91),E91,OFFSET(registr!D$1,$G91-1,0))</f>
        <v>0</v>
      </c>
      <c r="J91">
        <f t="shared" si="3"/>
        <v>0</v>
      </c>
      <c r="K91" t="str">
        <f ca="1">IF(ISERROR($G91),C91 &amp; "",OFFSET(registr!$B$1,$G91-1,0))</f>
        <v/>
      </c>
      <c r="L91" t="str">
        <f ca="1">IF(ISERROR($G91),D91 &amp; "",OFFSET(registr!$C$1,$G91-1,0))</f>
        <v/>
      </c>
    </row>
    <row r="92" spans="1:12" x14ac:dyDescent="0.2">
      <c r="A92" s="62"/>
      <c r="B92" s="62"/>
      <c r="C92" s="62"/>
      <c r="D92" s="62"/>
      <c r="E92" s="62"/>
      <c r="F92" s="62"/>
      <c r="G92" t="e">
        <f>MATCH(A92,registr!A:A,0)</f>
        <v>#N/A</v>
      </c>
      <c r="H92" t="str">
        <f t="shared" ca="1" si="4"/>
        <v/>
      </c>
      <c r="I92">
        <f ca="1">IF(ISERROR($G92),E92,OFFSET(registr!D$1,$G92-1,0))</f>
        <v>0</v>
      </c>
      <c r="J92">
        <f t="shared" si="3"/>
        <v>0</v>
      </c>
      <c r="K92" t="str">
        <f ca="1">IF(ISERROR($G92),C92 &amp; "",OFFSET(registr!$B$1,$G92-1,0))</f>
        <v/>
      </c>
      <c r="L92" t="str">
        <f ca="1">IF(ISERROR($G92),D92 &amp; "",OFFSET(registr!$C$1,$G92-1,0))</f>
        <v/>
      </c>
    </row>
    <row r="93" spans="1:12" x14ac:dyDescent="0.2">
      <c r="A93" s="62"/>
      <c r="B93" s="62"/>
      <c r="C93" s="62"/>
      <c r="D93" s="62"/>
      <c r="E93" s="62"/>
      <c r="F93" s="62"/>
      <c r="G93" t="e">
        <f>MATCH(A93,registr!A:A,0)</f>
        <v>#N/A</v>
      </c>
      <c r="H93" t="str">
        <f t="shared" ca="1" si="4"/>
        <v/>
      </c>
      <c r="I93">
        <f ca="1">IF(ISERROR($G93),E93,OFFSET(registr!D$1,$G93-1,0))</f>
        <v>0</v>
      </c>
      <c r="J93">
        <f t="shared" si="3"/>
        <v>0</v>
      </c>
      <c r="K93" t="str">
        <f ca="1">IF(ISERROR($G93),C93 &amp; "",OFFSET(registr!$B$1,$G93-1,0))</f>
        <v/>
      </c>
      <c r="L93" t="str">
        <f ca="1">IF(ISERROR($G93),D93 &amp; "",OFFSET(registr!$C$1,$G93-1,0))</f>
        <v/>
      </c>
    </row>
    <row r="94" spans="1:12" x14ac:dyDescent="0.2">
      <c r="A94" s="62"/>
      <c r="B94" s="62"/>
      <c r="C94" s="62"/>
      <c r="D94" s="62"/>
      <c r="E94" s="62"/>
      <c r="F94" s="62"/>
      <c r="G94" t="e">
        <f>MATCH(A94,registr!A:A,0)</f>
        <v>#N/A</v>
      </c>
      <c r="H94" t="str">
        <f t="shared" ca="1" si="4"/>
        <v/>
      </c>
      <c r="I94">
        <f ca="1">IF(ISERROR($G94),E94,OFFSET(registr!D$1,$G94-1,0))</f>
        <v>0</v>
      </c>
      <c r="J94">
        <f t="shared" si="3"/>
        <v>0</v>
      </c>
      <c r="K94" t="str">
        <f ca="1">IF(ISERROR($G94),C94 &amp; "",OFFSET(registr!$B$1,$G94-1,0))</f>
        <v/>
      </c>
      <c r="L94" t="str">
        <f ca="1">IF(ISERROR($G94),D94 &amp; "",OFFSET(registr!$C$1,$G94-1,0))</f>
        <v/>
      </c>
    </row>
    <row r="95" spans="1:12" x14ac:dyDescent="0.2">
      <c r="A95" s="62"/>
      <c r="B95" s="62"/>
      <c r="C95" s="62"/>
      <c r="D95" s="62"/>
      <c r="E95" s="62"/>
      <c r="F95" s="62"/>
      <c r="G95" t="e">
        <f>MATCH(A95,registr!A:A,0)</f>
        <v>#N/A</v>
      </c>
      <c r="H95" t="str">
        <f t="shared" ca="1" si="4"/>
        <v/>
      </c>
      <c r="I95">
        <f ca="1">IF(ISERROR($G95),E95,OFFSET(registr!D$1,$G95-1,0))</f>
        <v>0</v>
      </c>
      <c r="J95">
        <f t="shared" si="3"/>
        <v>0</v>
      </c>
      <c r="K95" t="str">
        <f ca="1">IF(ISERROR($G95),C95 &amp; "",OFFSET(registr!$B$1,$G95-1,0))</f>
        <v/>
      </c>
      <c r="L95" t="str">
        <f ca="1">IF(ISERROR($G95),D95 &amp; "",OFFSET(registr!$C$1,$G95-1,0))</f>
        <v/>
      </c>
    </row>
    <row r="96" spans="1:12" x14ac:dyDescent="0.2">
      <c r="A96" s="62"/>
      <c r="B96" s="62"/>
      <c r="C96" s="62"/>
      <c r="D96" s="62"/>
      <c r="E96" s="62"/>
      <c r="F96" s="62"/>
      <c r="G96" t="e">
        <f>MATCH(A96,registr!A:A,0)</f>
        <v>#N/A</v>
      </c>
      <c r="H96" t="str">
        <f t="shared" ca="1" si="4"/>
        <v/>
      </c>
      <c r="I96">
        <f ca="1">IF(ISERROR($G96),E96,OFFSET(registr!D$1,$G96-1,0))</f>
        <v>0</v>
      </c>
      <c r="J96">
        <f t="shared" si="3"/>
        <v>0</v>
      </c>
      <c r="K96" t="str">
        <f ca="1">IF(ISERROR($G96),C96 &amp; "",OFFSET(registr!$B$1,$G96-1,0))</f>
        <v/>
      </c>
      <c r="L96" t="str">
        <f ca="1">IF(ISERROR($G96),D96 &amp; "",OFFSET(registr!$C$1,$G96-1,0))</f>
        <v/>
      </c>
    </row>
    <row r="97" spans="1:12" x14ac:dyDescent="0.2">
      <c r="A97" s="62"/>
      <c r="B97" s="62"/>
      <c r="C97" s="62"/>
      <c r="D97" s="62"/>
      <c r="E97" s="62"/>
      <c r="F97" s="62"/>
      <c r="G97" t="e">
        <f>MATCH(A97,registr!A:A,0)</f>
        <v>#N/A</v>
      </c>
      <c r="H97" t="str">
        <f t="shared" ca="1" si="4"/>
        <v/>
      </c>
      <c r="I97">
        <f ca="1">IF(ISERROR($G97),E97,OFFSET(registr!D$1,$G97-1,0))</f>
        <v>0</v>
      </c>
      <c r="J97">
        <f t="shared" si="3"/>
        <v>0</v>
      </c>
      <c r="K97" t="str">
        <f ca="1">IF(ISERROR($G97),C97 &amp; "",OFFSET(registr!$B$1,$G97-1,0))</f>
        <v/>
      </c>
      <c r="L97" t="str">
        <f ca="1">IF(ISERROR($G97),D97 &amp; "",OFFSET(registr!$C$1,$G97-1,0))</f>
        <v/>
      </c>
    </row>
    <row r="98" spans="1:12" x14ac:dyDescent="0.2">
      <c r="A98" s="62"/>
      <c r="B98" s="62"/>
      <c r="C98" s="62"/>
      <c r="D98" s="62"/>
      <c r="E98" s="62"/>
      <c r="F98" s="62"/>
      <c r="G98" t="e">
        <f>MATCH(A98,registr!A:A,0)</f>
        <v>#N/A</v>
      </c>
      <c r="H98" t="str">
        <f t="shared" ca="1" si="4"/>
        <v/>
      </c>
      <c r="I98">
        <f ca="1">IF(ISERROR($G98),E98,OFFSET(registr!D$1,$G98-1,0))</f>
        <v>0</v>
      </c>
      <c r="J98">
        <f t="shared" si="3"/>
        <v>0</v>
      </c>
      <c r="K98" t="str">
        <f ca="1">IF(ISERROR($G98),C98 &amp; "",OFFSET(registr!$B$1,$G98-1,0))</f>
        <v/>
      </c>
      <c r="L98" t="str">
        <f ca="1">IF(ISERROR($G98),D98 &amp; "",OFFSET(registr!$C$1,$G98-1,0))</f>
        <v/>
      </c>
    </row>
    <row r="99" spans="1:12" x14ac:dyDescent="0.2">
      <c r="A99" s="62"/>
      <c r="B99" s="62"/>
      <c r="C99" s="62"/>
      <c r="D99" s="62"/>
      <c r="E99" s="62"/>
      <c r="F99" s="62"/>
      <c r="G99" t="e">
        <f>MATCH(A99,registr!A:A,0)</f>
        <v>#N/A</v>
      </c>
      <c r="H99" t="str">
        <f t="shared" ca="1" si="4"/>
        <v/>
      </c>
      <c r="I99">
        <f ca="1">IF(ISERROR($G99),E99,OFFSET(registr!D$1,$G99-1,0))</f>
        <v>0</v>
      </c>
      <c r="J99">
        <f t="shared" si="3"/>
        <v>0</v>
      </c>
      <c r="K99" t="str">
        <f ca="1">IF(ISERROR($G99),C99 &amp; "",OFFSET(registr!$B$1,$G99-1,0))</f>
        <v/>
      </c>
      <c r="L99" t="str">
        <f ca="1">IF(ISERROR($G99),D99 &amp; "",OFFSET(registr!$C$1,$G99-1,0))</f>
        <v/>
      </c>
    </row>
    <row r="100" spans="1:12" x14ac:dyDescent="0.2">
      <c r="A100" s="62"/>
      <c r="B100" s="62"/>
      <c r="C100" s="62"/>
      <c r="D100" s="62"/>
      <c r="E100" s="62"/>
      <c r="F100" s="62"/>
      <c r="G100" t="e">
        <f>MATCH(A100,registr!A:A,0)</f>
        <v>#N/A</v>
      </c>
      <c r="H100" t="str">
        <f t="shared" ca="1" si="4"/>
        <v/>
      </c>
      <c r="I100">
        <f ca="1">IF(ISERROR($G100),E100,OFFSET(registr!D$1,$G100-1,0))</f>
        <v>0</v>
      </c>
      <c r="J100">
        <f t="shared" si="3"/>
        <v>0</v>
      </c>
      <c r="K100" t="str">
        <f ca="1">IF(ISERROR($G100),C100 &amp; "",OFFSET(registr!$B$1,$G100-1,0))</f>
        <v/>
      </c>
      <c r="L100" t="str">
        <f ca="1">IF(ISERROR($G100),D100 &amp; "",OFFSET(registr!$C$1,$G100-1,0))</f>
        <v/>
      </c>
    </row>
    <row r="101" spans="1:12" x14ac:dyDescent="0.2">
      <c r="A101" s="62"/>
      <c r="B101" s="62"/>
      <c r="C101" s="62"/>
      <c r="D101" s="62"/>
      <c r="E101" s="62"/>
      <c r="F101" s="62"/>
      <c r="G101" t="e">
        <f>MATCH(A101,registr!A:A,0)</f>
        <v>#N/A</v>
      </c>
      <c r="H101" t="str">
        <f t="shared" ca="1" si="4"/>
        <v/>
      </c>
      <c r="I101">
        <f ca="1">IF(ISERROR($G101),E101,OFFSET(registr!D$1,$G101-1,0))</f>
        <v>0</v>
      </c>
      <c r="J101">
        <f t="shared" si="3"/>
        <v>0</v>
      </c>
      <c r="K101" t="str">
        <f ca="1">IF(ISERROR($G101),C101 &amp; "",OFFSET(registr!$B$1,$G101-1,0))</f>
        <v/>
      </c>
      <c r="L101" t="str">
        <f ca="1">IF(ISERROR($G101),D101 &amp; "",OFFSET(registr!$C$1,$G101-1,0))</f>
        <v/>
      </c>
    </row>
    <row r="102" spans="1:12" x14ac:dyDescent="0.2">
      <c r="A102" s="62"/>
      <c r="B102" s="62"/>
      <c r="C102" s="62"/>
      <c r="D102" s="62"/>
      <c r="E102" s="62"/>
      <c r="F102" s="62"/>
      <c r="G102" t="e">
        <f>MATCH(A102,registr!A:A,0)</f>
        <v>#N/A</v>
      </c>
      <c r="H102" t="str">
        <f t="shared" ca="1" si="4"/>
        <v/>
      </c>
      <c r="I102">
        <f ca="1">IF(ISERROR($G102),E102,OFFSET(registr!D$1,$G102-1,0))</f>
        <v>0</v>
      </c>
      <c r="J102">
        <f t="shared" si="3"/>
        <v>0</v>
      </c>
      <c r="K102" t="str">
        <f ca="1">IF(ISERROR($G102),C102 &amp; "",OFFSET(registr!$B$1,$G102-1,0))</f>
        <v/>
      </c>
      <c r="L102" t="str">
        <f ca="1">IF(ISERROR($G102),D102 &amp; "",OFFSET(registr!$C$1,$G102-1,0))</f>
        <v/>
      </c>
    </row>
    <row r="103" spans="1:12" x14ac:dyDescent="0.2">
      <c r="A103" s="62"/>
      <c r="B103" s="62"/>
      <c r="C103" s="62"/>
      <c r="D103" s="62"/>
      <c r="E103" s="62"/>
      <c r="F103" s="62"/>
      <c r="G103" t="e">
        <f>MATCH(A103,registr!A:A,0)</f>
        <v>#N/A</v>
      </c>
      <c r="H103" t="str">
        <f t="shared" ca="1" si="4"/>
        <v/>
      </c>
      <c r="I103">
        <f ca="1">IF(ISERROR($G103),E103,OFFSET(registr!D$1,$G103-1,0))</f>
        <v>0</v>
      </c>
      <c r="J103">
        <f t="shared" si="3"/>
        <v>0</v>
      </c>
      <c r="K103" t="str">
        <f ca="1">IF(ISERROR($G103),C103 &amp; "",OFFSET(registr!$B$1,$G103-1,0))</f>
        <v/>
      </c>
      <c r="L103" t="str">
        <f ca="1">IF(ISERROR($G103),D103 &amp; "",OFFSET(registr!$C$1,$G103-1,0))</f>
        <v/>
      </c>
    </row>
    <row r="104" spans="1:12" x14ac:dyDescent="0.2">
      <c r="A104" s="62"/>
      <c r="B104" s="62"/>
      <c r="C104" s="62"/>
      <c r="D104" s="62"/>
      <c r="E104" s="62"/>
      <c r="F104" s="62"/>
      <c r="G104" t="e">
        <f>MATCH(A104,registr!A:A,0)</f>
        <v>#N/A</v>
      </c>
      <c r="H104" t="str">
        <f t="shared" ca="1" si="4"/>
        <v/>
      </c>
      <c r="I104">
        <f ca="1">IF(ISERROR($G104),E104,OFFSET(registr!D$1,$G104-1,0))</f>
        <v>0</v>
      </c>
      <c r="J104">
        <f t="shared" si="3"/>
        <v>0</v>
      </c>
      <c r="K104" t="str">
        <f ca="1">IF(ISERROR($G104),C104 &amp; "",OFFSET(registr!$B$1,$G104-1,0))</f>
        <v/>
      </c>
      <c r="L104" t="str">
        <f ca="1">IF(ISERROR($G104),D104 &amp; "",OFFSET(registr!$C$1,$G104-1,0))</f>
        <v/>
      </c>
    </row>
    <row r="105" spans="1:12" x14ac:dyDescent="0.2">
      <c r="A105" s="62"/>
      <c r="B105" s="62"/>
      <c r="C105" s="62"/>
      <c r="D105" s="62"/>
      <c r="E105" s="62"/>
      <c r="F105" s="62"/>
      <c r="G105" t="e">
        <f>MATCH(A105,registr!A:A,0)</f>
        <v>#N/A</v>
      </c>
      <c r="H105" t="str">
        <f t="shared" ca="1" si="4"/>
        <v/>
      </c>
      <c r="I105">
        <f ca="1">IF(ISERROR($G105),E105,OFFSET(registr!D$1,$G105-1,0))</f>
        <v>0</v>
      </c>
      <c r="J105">
        <f t="shared" si="3"/>
        <v>0</v>
      </c>
      <c r="K105" t="str">
        <f ca="1">IF(ISERROR($G105),C105 &amp; "",OFFSET(registr!$B$1,$G105-1,0))</f>
        <v/>
      </c>
      <c r="L105" t="str">
        <f ca="1">IF(ISERROR($G105),D105 &amp; "",OFFSET(registr!$C$1,$G105-1,0))</f>
        <v/>
      </c>
    </row>
    <row r="106" spans="1:12" x14ac:dyDescent="0.2">
      <c r="A106" s="62"/>
      <c r="B106" s="62"/>
      <c r="C106" s="62"/>
      <c r="D106" s="62"/>
      <c r="E106" s="62"/>
      <c r="F106" s="62"/>
      <c r="G106" t="e">
        <f>MATCH(A106,registr!A:A,0)</f>
        <v>#N/A</v>
      </c>
      <c r="H106" t="str">
        <f t="shared" ca="1" si="4"/>
        <v/>
      </c>
      <c r="I106">
        <f ca="1">IF(ISERROR($G106),E106,OFFSET(registr!D$1,$G106-1,0))</f>
        <v>0</v>
      </c>
      <c r="J106">
        <f t="shared" si="3"/>
        <v>0</v>
      </c>
      <c r="K106" t="str">
        <f ca="1">IF(ISERROR($G106),C106 &amp; "",OFFSET(registr!$B$1,$G106-1,0))</f>
        <v/>
      </c>
      <c r="L106" t="str">
        <f ca="1">IF(ISERROR($G106),D106 &amp; "",OFFSET(registr!$C$1,$G106-1,0))</f>
        <v/>
      </c>
    </row>
    <row r="107" spans="1:12" x14ac:dyDescent="0.2">
      <c r="A107" s="62"/>
      <c r="B107" s="62"/>
      <c r="C107" s="62"/>
      <c r="D107" s="62"/>
      <c r="E107" s="62"/>
      <c r="F107" s="62"/>
      <c r="G107" t="e">
        <f>MATCH(A107,registr!A:A,0)</f>
        <v>#N/A</v>
      </c>
      <c r="H107" t="str">
        <f t="shared" ca="1" si="4"/>
        <v/>
      </c>
      <c r="I107">
        <f ca="1">IF(ISERROR($G107),E107,OFFSET(registr!D$1,$G107-1,0))</f>
        <v>0</v>
      </c>
      <c r="J107">
        <f t="shared" si="3"/>
        <v>0</v>
      </c>
      <c r="K107" t="str">
        <f ca="1">IF(ISERROR($G107),C107 &amp; "",OFFSET(registr!$B$1,$G107-1,0))</f>
        <v/>
      </c>
      <c r="L107" t="str">
        <f ca="1">IF(ISERROR($G107),D107 &amp; "",OFFSET(registr!$C$1,$G107-1,0))</f>
        <v/>
      </c>
    </row>
    <row r="108" spans="1:12" x14ac:dyDescent="0.2">
      <c r="A108" s="62"/>
      <c r="B108" s="62"/>
      <c r="C108" s="62"/>
      <c r="D108" s="62"/>
      <c r="E108" s="62"/>
      <c r="F108" s="62"/>
      <c r="G108" t="e">
        <f>MATCH(A108,registr!A:A,0)</f>
        <v>#N/A</v>
      </c>
      <c r="H108" t="str">
        <f t="shared" ca="1" si="4"/>
        <v/>
      </c>
      <c r="I108">
        <f ca="1">IF(ISERROR($G108),E108,OFFSET(registr!D$1,$G108-1,0))</f>
        <v>0</v>
      </c>
      <c r="J108">
        <f t="shared" si="3"/>
        <v>0</v>
      </c>
      <c r="K108" t="str">
        <f ca="1">IF(ISERROR($G108),C108 &amp; "",OFFSET(registr!$B$1,$G108-1,0))</f>
        <v/>
      </c>
      <c r="L108" t="str">
        <f ca="1">IF(ISERROR($G108),D108 &amp; "",OFFSET(registr!$C$1,$G108-1,0))</f>
        <v/>
      </c>
    </row>
    <row r="109" spans="1:12" x14ac:dyDescent="0.2">
      <c r="A109" s="62"/>
      <c r="B109" s="62"/>
      <c r="C109" s="62"/>
      <c r="D109" s="62"/>
      <c r="E109" s="62"/>
      <c r="F109" s="62"/>
      <c r="G109" t="e">
        <f>MATCH(A109,registr!A:A,0)</f>
        <v>#N/A</v>
      </c>
      <c r="H109" t="str">
        <f t="shared" ca="1" si="4"/>
        <v/>
      </c>
      <c r="I109">
        <f ca="1">IF(ISERROR($G109),E109,OFFSET(registr!D$1,$G109-1,0))</f>
        <v>0</v>
      </c>
      <c r="J109">
        <f t="shared" si="3"/>
        <v>0</v>
      </c>
      <c r="K109" t="str">
        <f ca="1">IF(ISERROR($G109),C109 &amp; "",OFFSET(registr!$B$1,$G109-1,0))</f>
        <v/>
      </c>
      <c r="L109" t="str">
        <f ca="1">IF(ISERROR($G109),D109 &amp; "",OFFSET(registr!$C$1,$G109-1,0))</f>
        <v/>
      </c>
    </row>
    <row r="110" spans="1:12" x14ac:dyDescent="0.2">
      <c r="A110" s="62"/>
      <c r="B110" s="62"/>
      <c r="C110" s="62"/>
      <c r="D110" s="62"/>
      <c r="E110" s="62"/>
      <c r="F110" s="62"/>
      <c r="G110" t="e">
        <f>MATCH(A110,registr!A:A,0)</f>
        <v>#N/A</v>
      </c>
      <c r="H110" t="str">
        <f t="shared" ca="1" si="4"/>
        <v/>
      </c>
      <c r="I110">
        <f ca="1">IF(ISERROR($G110),E110,OFFSET(registr!D$1,$G110-1,0))</f>
        <v>0</v>
      </c>
      <c r="J110">
        <f t="shared" si="3"/>
        <v>0</v>
      </c>
      <c r="K110" t="str">
        <f ca="1">IF(ISERROR($G110),C110 &amp; "",OFFSET(registr!$B$1,$G110-1,0))</f>
        <v/>
      </c>
      <c r="L110" t="str">
        <f ca="1">IF(ISERROR($G110),D110 &amp; "",OFFSET(registr!$C$1,$G110-1,0))</f>
        <v/>
      </c>
    </row>
    <row r="111" spans="1:12" x14ac:dyDescent="0.2">
      <c r="A111" s="62"/>
      <c r="B111" s="62"/>
      <c r="C111" s="62"/>
      <c r="D111" s="62"/>
      <c r="E111" s="62"/>
      <c r="F111" s="62"/>
      <c r="G111" t="e">
        <f>MATCH(A111,registr!A:A,0)</f>
        <v>#N/A</v>
      </c>
      <c r="H111" t="str">
        <f t="shared" ca="1" si="4"/>
        <v/>
      </c>
      <c r="I111">
        <f ca="1">IF(ISERROR($G111),E111,OFFSET(registr!D$1,$G111-1,0))</f>
        <v>0</v>
      </c>
      <c r="J111">
        <f t="shared" si="3"/>
        <v>0</v>
      </c>
      <c r="K111" t="str">
        <f ca="1">IF(ISERROR($G111),C111 &amp; "",OFFSET(registr!$B$1,$G111-1,0))</f>
        <v/>
      </c>
      <c r="L111" t="str">
        <f ca="1">IF(ISERROR($G111),D111 &amp; "",OFFSET(registr!$C$1,$G111-1,0))</f>
        <v/>
      </c>
    </row>
    <row r="112" spans="1:12" x14ac:dyDescent="0.2">
      <c r="A112" s="62"/>
      <c r="B112" s="62"/>
      <c r="C112" s="62"/>
      <c r="D112" s="62"/>
      <c r="E112" s="62"/>
      <c r="F112" s="62"/>
      <c r="G112" t="e">
        <f>MATCH(A112,registr!A:A,0)</f>
        <v>#N/A</v>
      </c>
      <c r="H112" t="str">
        <f t="shared" ca="1" si="4"/>
        <v/>
      </c>
      <c r="I112">
        <f ca="1">IF(ISERROR($G112),E112,OFFSET(registr!D$1,$G112-1,0))</f>
        <v>0</v>
      </c>
      <c r="J112">
        <f t="shared" si="3"/>
        <v>0</v>
      </c>
      <c r="K112" t="str">
        <f ca="1">IF(ISERROR($G112),C112 &amp; "",OFFSET(registr!$B$1,$G112-1,0))</f>
        <v/>
      </c>
      <c r="L112" t="str">
        <f ca="1">IF(ISERROR($G112),D112 &amp; "",OFFSET(registr!$C$1,$G112-1,0))</f>
        <v/>
      </c>
    </row>
    <row r="113" spans="1:12" x14ac:dyDescent="0.2">
      <c r="A113" s="62"/>
      <c r="B113" s="62"/>
      <c r="C113" s="62"/>
      <c r="D113" s="62"/>
      <c r="E113" s="62"/>
      <c r="F113" s="62"/>
      <c r="G113" t="e">
        <f>MATCH(A113,registr!A:A,0)</f>
        <v>#N/A</v>
      </c>
      <c r="H113" t="str">
        <f t="shared" ca="1" si="4"/>
        <v/>
      </c>
      <c r="I113">
        <f ca="1">IF(ISERROR($G113),E113,OFFSET(registr!D$1,$G113-1,0))</f>
        <v>0</v>
      </c>
      <c r="J113">
        <f t="shared" si="3"/>
        <v>0</v>
      </c>
      <c r="K113" t="str">
        <f ca="1">IF(ISERROR($G113),C113 &amp; "",OFFSET(registr!$B$1,$G113-1,0))</f>
        <v/>
      </c>
      <c r="L113" t="str">
        <f ca="1">IF(ISERROR($G113),D113 &amp; "",OFFSET(registr!$C$1,$G113-1,0))</f>
        <v/>
      </c>
    </row>
    <row r="114" spans="1:12" x14ac:dyDescent="0.2">
      <c r="A114" s="62"/>
      <c r="B114" s="62"/>
      <c r="C114" s="62"/>
      <c r="D114" s="62"/>
      <c r="E114" s="62"/>
      <c r="F114" s="62"/>
      <c r="G114" t="e">
        <f>MATCH(A114,registr!A:A,0)</f>
        <v>#N/A</v>
      </c>
      <c r="H114" t="str">
        <f t="shared" ca="1" si="4"/>
        <v/>
      </c>
      <c r="I114">
        <f ca="1">IF(ISERROR($G114),E114,OFFSET(registr!D$1,$G114-1,0))</f>
        <v>0</v>
      </c>
      <c r="J114">
        <f t="shared" si="3"/>
        <v>0</v>
      </c>
      <c r="K114" t="str">
        <f ca="1">IF(ISERROR($G114),C114 &amp; "",OFFSET(registr!$B$1,$G114-1,0))</f>
        <v/>
      </c>
      <c r="L114" t="str">
        <f ca="1">IF(ISERROR($G114),D114 &amp; "",OFFSET(registr!$C$1,$G114-1,0))</f>
        <v/>
      </c>
    </row>
    <row r="115" spans="1:12" x14ac:dyDescent="0.2">
      <c r="A115" s="62"/>
      <c r="B115" s="62"/>
      <c r="C115" s="62"/>
      <c r="D115" s="62"/>
      <c r="E115" s="62"/>
      <c r="F115" s="62"/>
      <c r="G115" t="e">
        <f>MATCH(A115,registr!A:A,0)</f>
        <v>#N/A</v>
      </c>
      <c r="H115" t="str">
        <f t="shared" ca="1" si="4"/>
        <v/>
      </c>
      <c r="I115">
        <f ca="1">IF(ISERROR($G115),E115,OFFSET(registr!D$1,$G115-1,0))</f>
        <v>0</v>
      </c>
      <c r="J115">
        <f t="shared" si="3"/>
        <v>0</v>
      </c>
      <c r="K115" t="str">
        <f ca="1">IF(ISERROR($G115),C115 &amp; "",OFFSET(registr!$B$1,$G115-1,0))</f>
        <v/>
      </c>
      <c r="L115" t="str">
        <f ca="1">IF(ISERROR($G115),D115 &amp; "",OFFSET(registr!$C$1,$G115-1,0))</f>
        <v/>
      </c>
    </row>
    <row r="116" spans="1:12" x14ac:dyDescent="0.2">
      <c r="A116" s="62"/>
      <c r="B116" s="62"/>
      <c r="C116" s="62"/>
      <c r="D116" s="62"/>
      <c r="E116" s="62"/>
      <c r="F116" s="62"/>
      <c r="G116" t="e">
        <f>MATCH(A116,registr!A:A,0)</f>
        <v>#N/A</v>
      </c>
      <c r="H116" t="str">
        <f t="shared" ca="1" si="4"/>
        <v/>
      </c>
      <c r="I116">
        <f ca="1">IF(ISERROR($G116),E116,OFFSET(registr!D$1,$G116-1,0))</f>
        <v>0</v>
      </c>
      <c r="J116">
        <f t="shared" si="3"/>
        <v>0</v>
      </c>
      <c r="K116" t="str">
        <f ca="1">IF(ISERROR($G116),C116 &amp; "",OFFSET(registr!$B$1,$G116-1,0))</f>
        <v/>
      </c>
      <c r="L116" t="str">
        <f ca="1">IF(ISERROR($G116),D116 &amp; "",OFFSET(registr!$C$1,$G116-1,0))</f>
        <v/>
      </c>
    </row>
    <row r="117" spans="1:12" x14ac:dyDescent="0.2">
      <c r="A117" s="62"/>
      <c r="B117" s="62"/>
      <c r="C117" s="62"/>
      <c r="D117" s="62"/>
      <c r="E117" s="62"/>
      <c r="F117" s="62"/>
      <c r="G117" t="e">
        <f>MATCH(A117,registr!A:A,0)</f>
        <v>#N/A</v>
      </c>
      <c r="H117" t="str">
        <f t="shared" ca="1" si="4"/>
        <v/>
      </c>
      <c r="I117">
        <f ca="1">IF(ISERROR($G117),E117,OFFSET(registr!D$1,$G117-1,0))</f>
        <v>0</v>
      </c>
      <c r="J117">
        <f t="shared" si="3"/>
        <v>0</v>
      </c>
      <c r="K117" t="str">
        <f ca="1">IF(ISERROR($G117),C117 &amp; "",OFFSET(registr!$B$1,$G117-1,0))</f>
        <v/>
      </c>
      <c r="L117" t="str">
        <f ca="1">IF(ISERROR($G117),D117 &amp; "",OFFSET(registr!$C$1,$G117-1,0))</f>
        <v/>
      </c>
    </row>
    <row r="118" spans="1:12" x14ac:dyDescent="0.2">
      <c r="A118" s="62"/>
      <c r="B118" s="62"/>
      <c r="C118" s="62"/>
      <c r="D118" s="62"/>
      <c r="E118" s="62"/>
      <c r="F118" s="62"/>
      <c r="G118" t="e">
        <f>MATCH(A118,registr!A:A,0)</f>
        <v>#N/A</v>
      </c>
      <c r="H118" t="str">
        <f t="shared" ca="1" si="4"/>
        <v/>
      </c>
      <c r="I118">
        <f ca="1">IF(ISERROR($G118),E118,OFFSET(registr!D$1,$G118-1,0))</f>
        <v>0</v>
      </c>
      <c r="J118">
        <f t="shared" si="3"/>
        <v>0</v>
      </c>
      <c r="K118" t="str">
        <f ca="1">IF(ISERROR($G118),C118 &amp; "",OFFSET(registr!$B$1,$G118-1,0))</f>
        <v/>
      </c>
      <c r="L118" t="str">
        <f ca="1">IF(ISERROR($G118),D118 &amp; "",OFFSET(registr!$C$1,$G118-1,0))</f>
        <v/>
      </c>
    </row>
    <row r="119" spans="1:12" x14ac:dyDescent="0.2">
      <c r="A119" s="62"/>
      <c r="B119" s="62"/>
      <c r="C119" s="62"/>
      <c r="D119" s="62"/>
      <c r="E119" s="62"/>
      <c r="F119" s="62"/>
      <c r="G119" t="e">
        <f>MATCH(A119,registr!A:A,0)</f>
        <v>#N/A</v>
      </c>
      <c r="H119" t="str">
        <f t="shared" ca="1" si="4"/>
        <v/>
      </c>
      <c r="I119">
        <f ca="1">IF(ISERROR($G119),E119,OFFSET(registr!D$1,$G119-1,0))</f>
        <v>0</v>
      </c>
      <c r="J119">
        <f t="shared" si="3"/>
        <v>0</v>
      </c>
      <c r="K119" t="str">
        <f ca="1">IF(ISERROR($G119),C119 &amp; "",OFFSET(registr!$B$1,$G119-1,0))</f>
        <v/>
      </c>
      <c r="L119" t="str">
        <f ca="1">IF(ISERROR($G119),D119 &amp; "",OFFSET(registr!$C$1,$G119-1,0))</f>
        <v/>
      </c>
    </row>
    <row r="120" spans="1:12" x14ac:dyDescent="0.2">
      <c r="A120" s="62"/>
      <c r="B120" s="62"/>
      <c r="C120" s="62"/>
      <c r="D120" s="62"/>
      <c r="E120" s="62"/>
      <c r="F120" s="62"/>
      <c r="G120" t="e">
        <f>MATCH(A120,registr!A:A,0)</f>
        <v>#N/A</v>
      </c>
      <c r="H120" t="str">
        <f t="shared" ca="1" si="4"/>
        <v/>
      </c>
      <c r="I120">
        <f ca="1">IF(ISERROR($G120),E120,OFFSET(registr!D$1,$G120-1,0))</f>
        <v>0</v>
      </c>
      <c r="J120">
        <f t="shared" si="3"/>
        <v>0</v>
      </c>
      <c r="K120" t="str">
        <f ca="1">IF(ISERROR($G120),C120 &amp; "",OFFSET(registr!$B$1,$G120-1,0))</f>
        <v/>
      </c>
      <c r="L120" t="str">
        <f ca="1">IF(ISERROR($G120),D120 &amp; "",OFFSET(registr!$C$1,$G120-1,0))</f>
        <v/>
      </c>
    </row>
    <row r="121" spans="1:12" x14ac:dyDescent="0.2">
      <c r="A121" s="62"/>
      <c r="B121" s="62"/>
      <c r="C121" s="62"/>
      <c r="D121" s="62"/>
      <c r="E121" s="62"/>
      <c r="F121" s="62"/>
      <c r="G121" t="e">
        <f>MATCH(A121,registr!A:A,0)</f>
        <v>#N/A</v>
      </c>
      <c r="H121" t="str">
        <f t="shared" ca="1" si="4"/>
        <v/>
      </c>
      <c r="I121">
        <f ca="1">IF(ISERROR($G121),E121,OFFSET(registr!D$1,$G121-1,0))</f>
        <v>0</v>
      </c>
      <c r="J121">
        <f t="shared" si="3"/>
        <v>0</v>
      </c>
      <c r="K121" t="str">
        <f ca="1">IF(ISERROR($G121),C121 &amp; "",OFFSET(registr!$B$1,$G121-1,0))</f>
        <v/>
      </c>
      <c r="L121" t="str">
        <f ca="1">IF(ISERROR($G121),D121 &amp; "",OFFSET(registr!$C$1,$G121-1,0))</f>
        <v/>
      </c>
    </row>
  </sheetData>
  <sheetProtection sheet="1" objects="1" scenarios="1" formatCells="0" formatColumns="0" formatRows="0" sort="0" autoFilter="0" pivotTables="0"/>
  <dataConsolidate/>
  <phoneticPr fontId="0" type="noConversion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92</vt:i4>
      </vt:variant>
    </vt:vector>
  </HeadingPairs>
  <TitlesOfParts>
    <vt:vector size="116" baseType="lpstr">
      <vt:lpstr>navod</vt:lpstr>
      <vt:lpstr>verze</vt:lpstr>
      <vt:lpstr>todo</vt:lpstr>
      <vt:lpstr>data</vt:lpstr>
      <vt:lpstr>ANT</vt:lpstr>
      <vt:lpstr>log</vt:lpstr>
      <vt:lpstr>map</vt:lpstr>
      <vt:lpstr>Texty</vt:lpstr>
      <vt:lpstr>prihlasky</vt:lpstr>
      <vt:lpstr>Trail-1</vt:lpstr>
      <vt:lpstr>Trail-2</vt:lpstr>
      <vt:lpstr>Trail-3</vt:lpstr>
      <vt:lpstr>Trail-4</vt:lpstr>
      <vt:lpstr>Trail-5</vt:lpstr>
      <vt:lpstr>TempO-1</vt:lpstr>
      <vt:lpstr>TempO-2</vt:lpstr>
      <vt:lpstr>celk-body</vt:lpstr>
      <vt:lpstr>celk-cas</vt:lpstr>
      <vt:lpstr>celk-poradi</vt:lpstr>
      <vt:lpstr>celk-rank</vt:lpstr>
      <vt:lpstr>celk-stafle</vt:lpstr>
      <vt:lpstr>registr</vt:lpstr>
      <vt:lpstr>KKoef</vt:lpstr>
      <vt:lpstr>TKoef</vt:lpstr>
      <vt:lpstr>'TempO-1'!ant</vt:lpstr>
      <vt:lpstr>'TempO-2'!ant</vt:lpstr>
      <vt:lpstr>'Trail-1'!ant</vt:lpstr>
      <vt:lpstr>'Trail-2'!ant</vt:lpstr>
      <vt:lpstr>'Trail-3'!ant</vt:lpstr>
      <vt:lpstr>'Trail-4'!ant</vt:lpstr>
      <vt:lpstr>'Trail-5'!ant</vt:lpstr>
      <vt:lpstr>body</vt:lpstr>
      <vt:lpstr>copyleft</vt:lpstr>
      <vt:lpstr>datum_do</vt:lpstr>
      <vt:lpstr>datum_od</vt:lpstr>
      <vt:lpstr>ID</vt:lpstr>
      <vt:lpstr>kategorie</vt:lpstr>
      <vt:lpstr>'TempO-1'!max_tim</vt:lpstr>
      <vt:lpstr>'TempO-2'!max_tim</vt:lpstr>
      <vt:lpstr>'Trail-1'!max_tim</vt:lpstr>
      <vt:lpstr>'Trail-2'!max_tim</vt:lpstr>
      <vt:lpstr>'Trail-3'!max_tim</vt:lpstr>
      <vt:lpstr>'Trail-4'!max_tim</vt:lpstr>
      <vt:lpstr>'Trail-5'!max_tim</vt:lpstr>
      <vt:lpstr>nazev</vt:lpstr>
      <vt:lpstr>'celk-body'!Názvy_tisku</vt:lpstr>
      <vt:lpstr>'celk-cas'!Názvy_tisku</vt:lpstr>
      <vt:lpstr>'celk-poradi'!Názvy_tisku</vt:lpstr>
      <vt:lpstr>'celk-rank'!Názvy_tisku</vt:lpstr>
      <vt:lpstr>'celk-stafle'!Názvy_tisku</vt:lpstr>
      <vt:lpstr>'TempO-1'!Názvy_tisku</vt:lpstr>
      <vt:lpstr>'TempO-2'!Názvy_tisku</vt:lpstr>
      <vt:lpstr>'Trail-1'!Názvy_tisku</vt:lpstr>
      <vt:lpstr>'Trail-2'!Názvy_tisku</vt:lpstr>
      <vt:lpstr>'Trail-3'!Názvy_tisku</vt:lpstr>
      <vt:lpstr>'Trail-4'!Názvy_tisku</vt:lpstr>
      <vt:lpstr>'Trail-5'!Názvy_tisku</vt:lpstr>
      <vt:lpstr>'celk-body'!Oblast_tisku</vt:lpstr>
      <vt:lpstr>'celk-cas'!Oblast_tisku</vt:lpstr>
      <vt:lpstr>'celk-poradi'!Oblast_tisku</vt:lpstr>
      <vt:lpstr>'celk-rank'!Oblast_tisku</vt:lpstr>
      <vt:lpstr>'celk-stafle'!Oblast_tisku</vt:lpstr>
      <vt:lpstr>'TempO-1'!Oblast_tisku</vt:lpstr>
      <vt:lpstr>'TempO-2'!Oblast_tisku</vt:lpstr>
      <vt:lpstr>'Trail-1'!Oblast_tisku</vt:lpstr>
      <vt:lpstr>'Trail-2'!Oblast_tisku</vt:lpstr>
      <vt:lpstr>'Trail-3'!Oblast_tisku</vt:lpstr>
      <vt:lpstr>'Trail-4'!Oblast_tisku</vt:lpstr>
      <vt:lpstr>'Trail-5'!Oblast_tisku</vt:lpstr>
      <vt:lpstr>pocet_etap</vt:lpstr>
      <vt:lpstr>'TempO-1'!res</vt:lpstr>
      <vt:lpstr>'TempO-2'!res</vt:lpstr>
      <vt:lpstr>'Trail-1'!res</vt:lpstr>
      <vt:lpstr>'Trail-2'!res</vt:lpstr>
      <vt:lpstr>'Trail-3'!res</vt:lpstr>
      <vt:lpstr>'Trail-4'!res</vt:lpstr>
      <vt:lpstr>'Trail-5'!res</vt:lpstr>
      <vt:lpstr>TempO_1_datum</vt:lpstr>
      <vt:lpstr>TempO_1_nazev</vt:lpstr>
      <vt:lpstr>TempO_1_pen</vt:lpstr>
      <vt:lpstr>TempO_2_datum</vt:lpstr>
      <vt:lpstr>TempO_2_nazev</vt:lpstr>
      <vt:lpstr>TempO_2_pen</vt:lpstr>
      <vt:lpstr>'TempO-1'!top</vt:lpstr>
      <vt:lpstr>'TempO-2'!top</vt:lpstr>
      <vt:lpstr>'Trail-1'!top</vt:lpstr>
      <vt:lpstr>'Trail-2'!top</vt:lpstr>
      <vt:lpstr>'Trail-3'!top</vt:lpstr>
      <vt:lpstr>'Trail-4'!top</vt:lpstr>
      <vt:lpstr>'Trail-5'!top</vt:lpstr>
      <vt:lpstr>top</vt:lpstr>
      <vt:lpstr>Trail_1_datum</vt:lpstr>
      <vt:lpstr>Trail_1_nazev</vt:lpstr>
      <vt:lpstr>Trail_1_O</vt:lpstr>
      <vt:lpstr>Trail_1_P</vt:lpstr>
      <vt:lpstr>Trail_1_TC</vt:lpstr>
      <vt:lpstr>Trail_2_datum</vt:lpstr>
      <vt:lpstr>Trail_2_nazev</vt:lpstr>
      <vt:lpstr>Trail_2_O</vt:lpstr>
      <vt:lpstr>Trail_2_P</vt:lpstr>
      <vt:lpstr>Trail_2_TC</vt:lpstr>
      <vt:lpstr>Trail_3_datum</vt:lpstr>
      <vt:lpstr>Trail_3_nazev</vt:lpstr>
      <vt:lpstr>Trail_3_O</vt:lpstr>
      <vt:lpstr>Trail_3_P</vt:lpstr>
      <vt:lpstr>Trail_3_TC</vt:lpstr>
      <vt:lpstr>Trail_4_datum</vt:lpstr>
      <vt:lpstr>Trail_4_nazev</vt:lpstr>
      <vt:lpstr>Trail_4_O</vt:lpstr>
      <vt:lpstr>Trail_4_P</vt:lpstr>
      <vt:lpstr>Trail_4_TC</vt:lpstr>
      <vt:lpstr>Trail_5_datum</vt:lpstr>
      <vt:lpstr>Trail_5_nazev</vt:lpstr>
      <vt:lpstr>Trail_5_O</vt:lpstr>
      <vt:lpstr>Trail_5_P</vt:lpstr>
      <vt:lpstr>Trail_5_TC</vt:lpstr>
    </vt:vector>
  </TitlesOfParts>
  <Company>agv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agv</dc:creator>
  <cp:lastModifiedBy>Libor Forst</cp:lastModifiedBy>
  <cp:lastPrinted>2019-11-03T21:00:29Z</cp:lastPrinted>
  <dcterms:created xsi:type="dcterms:W3CDTF">2006-07-24T08:34:36Z</dcterms:created>
  <dcterms:modified xsi:type="dcterms:W3CDTF">2019-11-23T11:07:49Z</dcterms:modified>
</cp:coreProperties>
</file>